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pipeline" sheetId="1" r:id="rId5"/>
    <sheet state="visible" name="sales_teams" sheetId="2" r:id="rId6"/>
    <sheet state="visible" name="accounts" sheetId="3" r:id="rId7"/>
    <sheet state="visible" name="Bảng tổng hợp 1" sheetId="4" r:id="rId8"/>
    <sheet state="visible" name="Bảng tổng hợp 2" sheetId="5" r:id="rId9"/>
  </sheets>
  <definedNames>
    <definedName hidden="1" localSheetId="0" name="Z_1EC8D951_7BAD_43DA_A5A8_F2E12B19A799_.wvu.FilterData">sales_pipeline!$A$1:$M$8801</definedName>
    <definedName name="SlicerCache_Table_1_Col_3">#N/A</definedName>
    <definedName name="SlicerCache_Table_1_Col_4">#N/A</definedName>
  </definedNames>
  <calcPr/>
  <customWorkbookViews>
    <customWorkbookView activeSheetId="0" maximized="1" windowHeight="0" windowWidth="0" guid="{1EC8D951-7BAD-43DA-A5A8-F2E12B19A799}" name="Bộ lọc 1"/>
  </customWorkbookViews>
  <pivotCaches>
    <pivotCache cacheId="0"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<sst xmlns="http://schemas.openxmlformats.org/spreadsheetml/2006/main" count="43121" uniqueCount="9007">
  <si>
    <t>account</t>
  </si>
  <si>
    <t>sales_agent</t>
  </si>
  <si>
    <t>sector</t>
  </si>
  <si>
    <t>manager</t>
  </si>
  <si>
    <t>regional_office</t>
  </si>
  <si>
    <t>year_established</t>
  </si>
  <si>
    <t>revenue</t>
  </si>
  <si>
    <t>Anna Snelling</t>
  </si>
  <si>
    <t>employees</t>
  </si>
  <si>
    <t>Dustin Brinkmann</t>
  </si>
  <si>
    <t>Central</t>
  </si>
  <si>
    <t>office_location</t>
  </si>
  <si>
    <t>Cecily Lampkin</t>
  </si>
  <si>
    <t>subsidiary_of</t>
  </si>
  <si>
    <t>Acme Corporation</t>
  </si>
  <si>
    <t>Versie Hillebrand</t>
  </si>
  <si>
    <t>technology</t>
  </si>
  <si>
    <t>Lajuana Vencill</t>
  </si>
  <si>
    <t>Moses Frase</t>
  </si>
  <si>
    <t>Jonathan Berthelot</t>
  </si>
  <si>
    <t>United States</t>
  </si>
  <si>
    <t>Melvin Marxen</t>
  </si>
  <si>
    <t>Betasoloin</t>
  </si>
  <si>
    <t>medical</t>
  </si>
  <si>
    <t>Marty Freudenburg</t>
  </si>
  <si>
    <t>Betatech</t>
  </si>
  <si>
    <t>Gladys Colclough</t>
  </si>
  <si>
    <t>Kenya</t>
  </si>
  <si>
    <t>Niesha Huffines</t>
  </si>
  <si>
    <t>Bioholding</t>
  </si>
  <si>
    <t>Darcel Schlecht</t>
  </si>
  <si>
    <t>Philipines</t>
  </si>
  <si>
    <t>Bioplex</t>
  </si>
  <si>
    <t>Mei-Mei Johns</t>
  </si>
  <si>
    <t>Violet Mclelland</t>
  </si>
  <si>
    <t>Cara Losch</t>
  </si>
  <si>
    <t>Blackzim</t>
  </si>
  <si>
    <t>East</t>
  </si>
  <si>
    <t>retail</t>
  </si>
  <si>
    <t>Corliss Cosme</t>
  </si>
  <si>
    <t>Bluth Company</t>
  </si>
  <si>
    <t>Rosie Papadopoulos</t>
  </si>
  <si>
    <t>Garret Kinder</t>
  </si>
  <si>
    <t>Bubba Gump</t>
  </si>
  <si>
    <t>software</t>
  </si>
  <si>
    <t>Wilburn Farren</t>
  </si>
  <si>
    <t>Elizabeth Anderson</t>
  </si>
  <si>
    <t>Cancity</t>
  </si>
  <si>
    <t>Daniell Hammack</t>
  </si>
  <si>
    <t>Rocco Neubert</t>
  </si>
  <si>
    <t>Cheers</t>
  </si>
  <si>
    <t>entertainment</t>
  </si>
  <si>
    <t>Cassey Cress</t>
  </si>
  <si>
    <t>Donn Cantrell</t>
  </si>
  <si>
    <t>Reed Clapper</t>
  </si>
  <si>
    <t>Massive Dynamic</t>
  </si>
  <si>
    <t>Codehow</t>
  </si>
  <si>
    <t>Boris Faz</t>
  </si>
  <si>
    <t>Natalya Ivanova</t>
  </si>
  <si>
    <t>Condax</t>
  </si>
  <si>
    <t>Vicki Laflamme</t>
  </si>
  <si>
    <t>opportunity_id</t>
  </si>
  <si>
    <t>Celia Rouche</t>
  </si>
  <si>
    <t>West</t>
  </si>
  <si>
    <t>Conecom</t>
  </si>
  <si>
    <t>Rosalina Dieter</t>
  </si>
  <si>
    <t>product</t>
  </si>
  <si>
    <t>account_sector</t>
  </si>
  <si>
    <t>size</t>
  </si>
  <si>
    <t>location</t>
  </si>
  <si>
    <t>deal_stage</t>
  </si>
  <si>
    <t>engage_date</t>
  </si>
  <si>
    <t>close_date</t>
  </si>
  <si>
    <t>close_value</t>
  </si>
  <si>
    <t>1C1I7A6R</t>
  </si>
  <si>
    <t>Dalttechnology</t>
  </si>
  <si>
    <t>dambase</t>
  </si>
  <si>
    <t>marketing</t>
  </si>
  <si>
    <t>Inity</t>
  </si>
  <si>
    <t>Domzoom</t>
  </si>
  <si>
    <t>Doncon</t>
  </si>
  <si>
    <t>Donquadtech</t>
  </si>
  <si>
    <t>Dontechi</t>
  </si>
  <si>
    <t>Donware</t>
  </si>
  <si>
    <t>Fasehatice</t>
  </si>
  <si>
    <t>Faxquote</t>
  </si>
  <si>
    <t>telecommunications</t>
  </si>
  <si>
    <t>Sonron</t>
  </si>
  <si>
    <t>Hayden Neloms</t>
  </si>
  <si>
    <t>Finhigh</t>
  </si>
  <si>
    <t>finance</t>
  </si>
  <si>
    <t>Finjob</t>
  </si>
  <si>
    <t>Markita Hansen</t>
  </si>
  <si>
    <t>employment</t>
  </si>
  <si>
    <t>Elease Gluck</t>
  </si>
  <si>
    <t>Funholding</t>
  </si>
  <si>
    <t>Carol Thompson</t>
  </si>
  <si>
    <t>Golddex</t>
  </si>
  <si>
    <t>Ganjaflex</t>
  </si>
  <si>
    <t>James Ascencio</t>
  </si>
  <si>
    <t>Summer Sewald</t>
  </si>
  <si>
    <t>Japan</t>
  </si>
  <si>
    <t>Kary Hendrixson</t>
  </si>
  <si>
    <t>Gekko &amp; Co</t>
  </si>
  <si>
    <t>Kami Bicknell</t>
  </si>
  <si>
    <t>Zane Levy</t>
  </si>
  <si>
    <t>Genco Pura Olive Oil Company</t>
  </si>
  <si>
    <t>Maureen Marcano</t>
  </si>
  <si>
    <t>Italy</t>
  </si>
  <si>
    <t>GTX Plus Basic</t>
  </si>
  <si>
    <t>Globex Corporation</t>
  </si>
  <si>
    <t>Carl Lin</t>
  </si>
  <si>
    <t>Norway</t>
  </si>
  <si>
    <t>Gogozoom</t>
  </si>
  <si>
    <t>Goodsilron</t>
  </si>
  <si>
    <t>Green-Plus</t>
  </si>
  <si>
    <t>services</t>
  </si>
  <si>
    <t>Groovestreet</t>
  </si>
  <si>
    <t>Hatfan</t>
  </si>
  <si>
    <t>Hottechi</t>
  </si>
  <si>
    <t>Korea</t>
  </si>
  <si>
    <t>Initech</t>
  </si>
  <si>
    <t>Isdom</t>
  </si>
  <si>
    <t>Iselectrics</t>
  </si>
  <si>
    <t>J-Texon</t>
  </si>
  <si>
    <t>Kan-code</t>
  </si>
  <si>
    <t>Kinnamplus</t>
  </si>
  <si>
    <t>Konex</t>
  </si>
  <si>
    <t>Konmatfix</t>
  </si>
  <si>
    <t>Labdrill</t>
  </si>
  <si>
    <t>Lexiqvolax</t>
  </si>
  <si>
    <t>Won</t>
  </si>
  <si>
    <t>Mathtouch</t>
  </si>
  <si>
    <t>Jordan</t>
  </si>
  <si>
    <t>Nam-zim</t>
  </si>
  <si>
    <t>Brazil</t>
  </si>
  <si>
    <t>Warephase</t>
  </si>
  <si>
    <t>Newex</t>
  </si>
  <si>
    <t>Germany</t>
  </si>
  <si>
    <t>Z063OYW0</t>
  </si>
  <si>
    <t>Ontomedia</t>
  </si>
  <si>
    <t>Opentech</t>
  </si>
  <si>
    <t>Plexzap</t>
  </si>
  <si>
    <t>Plusstrip</t>
  </si>
  <si>
    <t>Plussunin</t>
  </si>
  <si>
    <t>Rangreen</t>
  </si>
  <si>
    <t>Panama</t>
  </si>
  <si>
    <t>Rantouch</t>
  </si>
  <si>
    <t>GTXPro</t>
  </si>
  <si>
    <t>Ron-tech</t>
  </si>
  <si>
    <t>Rundofase</t>
  </si>
  <si>
    <t>Scotfind</t>
  </si>
  <si>
    <t>Scottech</t>
  </si>
  <si>
    <t>Silis</t>
  </si>
  <si>
    <t>Singletechno</t>
  </si>
  <si>
    <t>Stanredtax</t>
  </si>
  <si>
    <t>Statholdings</t>
  </si>
  <si>
    <t>Streethex</t>
  </si>
  <si>
    <t>Belgium</t>
  </si>
  <si>
    <t>Sumace</t>
  </si>
  <si>
    <t>Romania</t>
  </si>
  <si>
    <t>Sunnamplex</t>
  </si>
  <si>
    <t>Poland</t>
  </si>
  <si>
    <t>The New York Inquirer</t>
  </si>
  <si>
    <t>Toughzap</t>
  </si>
  <si>
    <t>Treequote</t>
  </si>
  <si>
    <t>Umbrella Corporation</t>
  </si>
  <si>
    <t>Vehement Capital Partners</t>
  </si>
  <si>
    <t>Xx-holding</t>
  </si>
  <si>
    <t>Xx-zobam</t>
  </si>
  <si>
    <t>Y-corporation</t>
  </si>
  <si>
    <t>Yearin</t>
  </si>
  <si>
    <t>Zathunicon</t>
  </si>
  <si>
    <t>Zencorporation</t>
  </si>
  <si>
    <t>EC4QE1BX</t>
  </si>
  <si>
    <t>China</t>
  </si>
  <si>
    <t>Zoomit</t>
  </si>
  <si>
    <t>Zotware</t>
  </si>
  <si>
    <t>Zumgoity</t>
  </si>
  <si>
    <t>MG Special</t>
  </si>
  <si>
    <t>MV1LWRNH</t>
  </si>
  <si>
    <t>GTX Basic</t>
  </si>
  <si>
    <t>PE84CX4O</t>
  </si>
  <si>
    <t>ZNBS69V1</t>
  </si>
  <si>
    <t>9ME3374G</t>
  </si>
  <si>
    <t>7GN8Q4LL</t>
  </si>
  <si>
    <t>OLK9LKZB</t>
  </si>
  <si>
    <t>HAXMC4IX</t>
  </si>
  <si>
    <t>MG Advanced</t>
  </si>
  <si>
    <t>Engaging</t>
  </si>
  <si>
    <t>NL3JZH1Z</t>
  </si>
  <si>
    <t>KWVA7VR1</t>
  </si>
  <si>
    <t>Lost</t>
  </si>
  <si>
    <t>S8DX3XOU</t>
  </si>
  <si>
    <t>GTX Plus Pro</t>
  </si>
  <si>
    <t>ENB2XD8G</t>
  </si>
  <si>
    <t>09YE9QOV</t>
  </si>
  <si>
    <t>3F5MZNEH</t>
  </si>
  <si>
    <t>M6WEJXC0</t>
  </si>
  <si>
    <t>6PTR7VBR</t>
  </si>
  <si>
    <t>902REDPA</t>
  </si>
  <si>
    <t>5J9CMGDV</t>
  </si>
  <si>
    <t>JJXRR8R6</t>
  </si>
  <si>
    <t>WF4HA5NW</t>
  </si>
  <si>
    <t>C5K2JP1H</t>
  </si>
  <si>
    <t>ADRB8OMB</t>
  </si>
  <si>
    <t>SBCR987L</t>
  </si>
  <si>
    <t>UP409DSB</t>
  </si>
  <si>
    <t>JSD4APT2</t>
  </si>
  <si>
    <t>AO9Z2D17</t>
  </si>
  <si>
    <t>5M58DTJK</t>
  </si>
  <si>
    <t>KNY1OSAB</t>
  </si>
  <si>
    <t>EAZDUUM9</t>
  </si>
  <si>
    <t>2STUSOFE</t>
  </si>
  <si>
    <t>JYKM0B00</t>
  </si>
  <si>
    <t>KU28360J</t>
  </si>
  <si>
    <t>N4SD17JR</t>
  </si>
  <si>
    <t>E67P9Y3Q</t>
  </si>
  <si>
    <t>AT3MMVIS</t>
  </si>
  <si>
    <t>REJ11LRY</t>
  </si>
  <si>
    <t>ERV0CAZ7</t>
  </si>
  <si>
    <t>8SOQADK7</t>
  </si>
  <si>
    <t>TCHFT25B</t>
  </si>
  <si>
    <t>CZVN09WN</t>
  </si>
  <si>
    <t>EG7OFLFR</t>
  </si>
  <si>
    <t>30UQWUKB</t>
  </si>
  <si>
    <t>OLVI7L8M</t>
  </si>
  <si>
    <t>97UN20YY</t>
  </si>
  <si>
    <t>JXLERZ9O</t>
  </si>
  <si>
    <t>6ROE69W5</t>
  </si>
  <si>
    <t>0DFXFKT7</t>
  </si>
  <si>
    <t>XKMZVSN4</t>
  </si>
  <si>
    <t>IU8V0BZK</t>
  </si>
  <si>
    <t>XY42936P</t>
  </si>
  <si>
    <t>XRN54MBM</t>
  </si>
  <si>
    <t>2V848WZD</t>
  </si>
  <si>
    <t>ONYNTUCG</t>
  </si>
  <si>
    <t>HIOHX80Y</t>
  </si>
  <si>
    <t>F5U1ACDD</t>
  </si>
  <si>
    <t>LPKT07PV</t>
  </si>
  <si>
    <t>WPB2SLIG</t>
  </si>
  <si>
    <t>XUSUEAV7</t>
  </si>
  <si>
    <t>GTK 500</t>
  </si>
  <si>
    <t>ZZY4516R</t>
  </si>
  <si>
    <t>3TYPII47</t>
  </si>
  <si>
    <t>7WAX8Z8O</t>
  </si>
  <si>
    <t>MYDUMR3R</t>
  </si>
  <si>
    <t>0DRC1U9Q</t>
  </si>
  <si>
    <t>37JFKD4I</t>
  </si>
  <si>
    <t>25YKPHX8</t>
  </si>
  <si>
    <t>BXXMA7F3</t>
  </si>
  <si>
    <t>GIUUTBXM</t>
  </si>
  <si>
    <t>MFX2LR1Q</t>
  </si>
  <si>
    <t>DUHE9FLY</t>
  </si>
  <si>
    <t>close_date - Năm-quý</t>
  </si>
  <si>
    <t>2017-Q4</t>
  </si>
  <si>
    <t>2017-Q3</t>
  </si>
  <si>
    <t>2017-Q2</t>
  </si>
  <si>
    <t>2017-Q1</t>
  </si>
  <si>
    <t>Tổng cộng</t>
  </si>
  <si>
    <t>COUNTA của opportunity_id</t>
  </si>
  <si>
    <t>96BSG7R1</t>
  </si>
  <si>
    <t>7FQMSWIX</t>
  </si>
  <si>
    <t>C20AVXN7</t>
  </si>
  <si>
    <t>GS1QVWCR</t>
  </si>
  <si>
    <t>ZWH8FXY3</t>
  </si>
  <si>
    <t>2U94Y3Q9</t>
  </si>
  <si>
    <t>AAR79NOO</t>
  </si>
  <si>
    <t>B6B0PNR2</t>
  </si>
  <si>
    <t>M7I5O9YU</t>
  </si>
  <si>
    <t>LXZA2OSZ</t>
  </si>
  <si>
    <t>N0ONCYVZ</t>
  </si>
  <si>
    <t>GYB4W2AU</t>
  </si>
  <si>
    <t>513DPFX5</t>
  </si>
  <si>
    <t>RU023K5W</t>
  </si>
  <si>
    <t>VDIU10RV</t>
  </si>
  <si>
    <t>BZCBQ514</t>
  </si>
  <si>
    <t>HEE6P0QH</t>
  </si>
  <si>
    <t>L8CHRJ2B</t>
  </si>
  <si>
    <t>579LZ3F9</t>
  </si>
  <si>
    <t>SU8JNMP4</t>
  </si>
  <si>
    <t>V2X2KMUR</t>
  </si>
  <si>
    <t>AJIPJP75</t>
  </si>
  <si>
    <t>NYVA2G6U</t>
  </si>
  <si>
    <t xml:space="preserve"> </t>
  </si>
  <si>
    <t>FF45BXTL</t>
  </si>
  <si>
    <t>TTA9LYBS</t>
  </si>
  <si>
    <t>PAGZQH8L</t>
  </si>
  <si>
    <t>J7YF6DS7</t>
  </si>
  <si>
    <t>S5IXY4Z9</t>
  </si>
  <si>
    <t>JQBJMETQ</t>
  </si>
  <si>
    <t>0LVWSWEW</t>
  </si>
  <si>
    <t>K53BC1T9</t>
  </si>
  <si>
    <t>D40N5I9Y</t>
  </si>
  <si>
    <t>Tổng số Won</t>
  </si>
  <si>
    <t>Tổng số Lost</t>
  </si>
  <si>
    <t>051QTX8Z</t>
  </si>
  <si>
    <t>5D2XH04S</t>
  </si>
  <si>
    <t>V9E582SK</t>
  </si>
  <si>
    <t>UK0LEZRJ</t>
  </si>
  <si>
    <t>PFFHM7HR</t>
  </si>
  <si>
    <t>IT10CFQH</t>
  </si>
  <si>
    <t>8VKD2CCH</t>
  </si>
  <si>
    <t>2XQAKBXH</t>
  </si>
  <si>
    <t>7G7YLGJO</t>
  </si>
  <si>
    <t>GCA97W27</t>
  </si>
  <si>
    <t>K8FUZHOG</t>
  </si>
  <si>
    <t>5WJZMULK</t>
  </si>
  <si>
    <t>ZPYD4T9W</t>
  </si>
  <si>
    <t>KE9ZEDS8</t>
  </si>
  <si>
    <t>7KK0HQ4C</t>
  </si>
  <si>
    <t>FP7014Z0</t>
  </si>
  <si>
    <t>N4HFHDMW</t>
  </si>
  <si>
    <t>2HFLKREC</t>
  </si>
  <si>
    <t>7JVTTVCO</t>
  </si>
  <si>
    <t>3X13866U</t>
  </si>
  <si>
    <t>7LE19SYE</t>
  </si>
  <si>
    <t>J5V2M7Y1</t>
  </si>
  <si>
    <t>41MURAI5</t>
  </si>
  <si>
    <t>QHI8WRIA</t>
  </si>
  <si>
    <t>AJXAXV4W</t>
  </si>
  <si>
    <t>VPDXX5PJ</t>
  </si>
  <si>
    <t>PZB9NUK8</t>
  </si>
  <si>
    <t>Revenue and Close Rate by Industry</t>
  </si>
  <si>
    <t>Prospecting</t>
  </si>
  <si>
    <t>Total of Won</t>
  </si>
  <si>
    <t>A0ANOYPF</t>
  </si>
  <si>
    <t>Total value</t>
  </si>
  <si>
    <t>Close Rate</t>
  </si>
  <si>
    <t>Avg Deal</t>
  </si>
  <si>
    <t>0P4AAPYX</t>
  </si>
  <si>
    <t>O6T5WC3W</t>
  </si>
  <si>
    <t>0NO04P6C</t>
  </si>
  <si>
    <t>22OFSXBT</t>
  </si>
  <si>
    <t>MRXZTMM6</t>
  </si>
  <si>
    <t>LGI8QEC2</t>
  </si>
  <si>
    <t>6KZ0NCFX</t>
  </si>
  <si>
    <t>3SF8O9S6</t>
  </si>
  <si>
    <t>CNM0H9FR</t>
  </si>
  <si>
    <t>XK668R7C</t>
  </si>
  <si>
    <t>TZCAQWL3</t>
  </si>
  <si>
    <t>Ngành nghề:</t>
  </si>
  <si>
    <t>Tất cả</t>
  </si>
  <si>
    <t>BADC6A9H</t>
  </si>
  <si>
    <t>Quy mô:</t>
  </si>
  <si>
    <t>B8E0UUZR</t>
  </si>
  <si>
    <t>I043RXJV</t>
  </si>
  <si>
    <t>MWWB44CC</t>
  </si>
  <si>
    <t>HBTINPDG</t>
  </si>
  <si>
    <t>DZ3KHZSX</t>
  </si>
  <si>
    <t>3W1K7X5F</t>
  </si>
  <si>
    <t>45A57X68</t>
  </si>
  <si>
    <t>9SLYC4TR</t>
  </si>
  <si>
    <t>JLWKWQYC</t>
  </si>
  <si>
    <t>7QC6FOKW</t>
  </si>
  <si>
    <t>Revenue and Close Rate by Size</t>
  </si>
  <si>
    <t>SMB</t>
  </si>
  <si>
    <t>XA184CMW</t>
  </si>
  <si>
    <t>S0N7BYU3</t>
  </si>
  <si>
    <t>Mid-Market</t>
  </si>
  <si>
    <t>6WOMHAJM</t>
  </si>
  <si>
    <t>Enterprise</t>
  </si>
  <si>
    <t>G1QGATKV</t>
  </si>
  <si>
    <t>UAE5ZC7O</t>
  </si>
  <si>
    <t>6XFVQI32</t>
  </si>
  <si>
    <t>JUCNIG4H</t>
  </si>
  <si>
    <t>OGD4MDJ9</t>
  </si>
  <si>
    <t>4NGBUZWJ</t>
  </si>
  <si>
    <t>EFG5DGV5</t>
  </si>
  <si>
    <t>82MM4H33</t>
  </si>
  <si>
    <t>14PM641K</t>
  </si>
  <si>
    <t>DSBGHOPN</t>
  </si>
  <si>
    <t>1YSOZLHF</t>
  </si>
  <si>
    <t>Revenue by Country</t>
  </si>
  <si>
    <t>E8RP9FRW</t>
  </si>
  <si>
    <t>787IRG9Q</t>
  </si>
  <si>
    <t>0TUS4NAC</t>
  </si>
  <si>
    <t>FAJTQMUM</t>
  </si>
  <si>
    <t>TWF0J0DF</t>
  </si>
  <si>
    <t>ICMXZOVL</t>
  </si>
  <si>
    <t>UQ14O415</t>
  </si>
  <si>
    <t>IBEUTCSW</t>
  </si>
  <si>
    <t>O3KC8QI8</t>
  </si>
  <si>
    <t>BOJSLNDG</t>
  </si>
  <si>
    <t>WALNFJ70</t>
  </si>
  <si>
    <t>DASMR0EK</t>
  </si>
  <si>
    <t>A76M0OOH</t>
  </si>
  <si>
    <t>E1VKE2PH</t>
  </si>
  <si>
    <t>SKY95DVG</t>
  </si>
  <si>
    <t>V5OK4V5I</t>
  </si>
  <si>
    <t>GJ4L5HHN</t>
  </si>
  <si>
    <t>9R8JWY3J</t>
  </si>
  <si>
    <t>0EOFVU05</t>
  </si>
  <si>
    <t>HNHOPL7M</t>
  </si>
  <si>
    <t>Y0NYI17R</t>
  </si>
  <si>
    <t>R4F4RGAL</t>
  </si>
  <si>
    <t>MNVMY83P</t>
  </si>
  <si>
    <t>0ZHLQFGU</t>
  </si>
  <si>
    <t>40DPY158</t>
  </si>
  <si>
    <t>DP9E525R</t>
  </si>
  <si>
    <t>DBDUMQQK</t>
  </si>
  <si>
    <t>CNBN12RL</t>
  </si>
  <si>
    <t>OXL0YWEE</t>
  </si>
  <si>
    <t>ZOBJHMAF</t>
  </si>
  <si>
    <t>KD6MB4AP</t>
  </si>
  <si>
    <t>5CSSZJF4</t>
  </si>
  <si>
    <t>0XG8TOJF</t>
  </si>
  <si>
    <t>IIS0O91J</t>
  </si>
  <si>
    <t>2LP5SUR5</t>
  </si>
  <si>
    <t>PYZZ3IS6</t>
  </si>
  <si>
    <t>5I4K5TQE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</si>
  <si>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</si>
  <si>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</si>
  <si>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</si>
  <si>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</si>
  <si>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</si>
  <si>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</si>
  <si>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</si>
  <si>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</si>
  <si>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</si>
  <si>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</si>
  <si>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</si>
  <si>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</si>
  <si>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</si>
  <si>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</si>
  <si>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</si>
  <si>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</si>
  <si>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</si>
  <si>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</si>
  <si>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</si>
  <si>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</si>
  <si>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</si>
  <si>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</si>
  <si>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</si>
  <si>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</si>
  <si>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</si>
  <si>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</si>
  <si>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</si>
  <si>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</si>
  <si>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</si>
  <si>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</si>
  <si>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</si>
  <si>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</si>
  <si>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</si>
  <si>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</si>
  <si>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</si>
  <si>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</si>
  <si>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</si>
  <si>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</si>
  <si>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</si>
  <si>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</si>
  <si>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</si>
  <si>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</si>
  <si>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</si>
  <si>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</si>
  <si>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</si>
  <si>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</si>
  <si>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</si>
  <si>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</si>
  <si>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</si>
  <si>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</si>
  <si>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</si>
  <si>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</si>
  <si>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</si>
  <si>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</si>
  <si>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</si>
  <si>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</si>
  <si>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</si>
  <si>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</si>
  <si>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</si>
  <si>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</si>
  <si>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</si>
  <si>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</si>
  <si>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</si>
  <si>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</si>
  <si>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</si>
  <si>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</si>
  <si>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</si>
  <si>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S1V8684Y</t>
  </si>
  <si>
    <t>MOPWEMB5</t>
  </si>
  <si>
    <t>L62MDI48</t>
  </si>
  <si>
    <t>3ECHUPQY</t>
  </si>
  <si>
    <t>3EL8D4WO</t>
  </si>
  <si>
    <t>VOAN1NXG</t>
  </si>
  <si>
    <t>ALW92XQL</t>
  </si>
  <si>
    <t>TJ6ZA1M3</t>
  </si>
  <si>
    <t>FKAFO8O9</t>
  </si>
  <si>
    <t>1XBC7M9F</t>
  </si>
  <si>
    <t>8IXBS90G</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</si>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</sst>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d/yyyy h:mm:ss"/>
    <numFmt numFmtId="166" formatCode="&quot;$&quot;#,##0"/>
    <numFmt numFmtId="167" formatCode="0.0%"/>
  </numFmts>
  <fonts count="9">
    <font>
      <sz val="10.0"/>
      <color rgb="FF000000"/>
      <name val="Arial"/>
      <scheme val="minor"/>
    </font>
    <font>
      <color theme="1"/>
      <name val="Arial"/>
      <scheme val="minor"/>
    </font>
    <font>
      <sz val="12.0"/>
      <color theme="1"/>
      <name val="Arial"/>
      <scheme val="minor"/>
    </font>
    <font>
      <b/>
      <sz val="10.0"/>
      <color theme="1"/>
      <name val="Arial"/>
    </font>
    <font>
      <b/>
      <sz val="10.0"/>
      <color rgb="FFFFFFFF"/>
      <name val="Arial"/>
    </font>
    <font>
      <sz val="10.0"/>
      <color theme="1"/>
      <name val="Arial"/>
    </font>
    <font>
      <b/>
      <sz val="10.0"/>
      <color theme="1"/>
      <name val="Roboto"/>
    </font>
    <font>
      <sz val="10.0"/>
      <color theme="1"/>
      <name val="Roboto"/>
    </font>
    <font/>
  </fonts>
  <fills count="6">
    <fill>
      <patternFill patternType="none"/>
    </fill>
    <fill>
      <patternFill patternType="lightGray"/>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F9F9F9"/>
        <bgColor rgb="FFF9F9F9"/>
      </patternFill>
    </fill>
  </fills>
  <borders count="4">
    <border/>
    <border>
      <left style="thin">
        <color rgb="FFCCCCCC"/>
      </left>
      <top style="thin">
        <color rgb="FFCCCCCC"/>
      </top>
      <bottom style="thin">
        <color rgb="FFCCCCCC"/>
      </bottom>
    </border>
    <border>
      <right style="thin">
        <color rgb="FFCCCCCC"/>
      </right>
      <top style="thin">
        <color rgb="FFCCCCCC"/>
      </top>
      <bottom style="thin">
        <color rgb="FFCCCCCC"/>
      </bottom>
    </border>
    <border>
      <top style="thin">
        <color rgb="FFCCCCCC"/>
      </top>
      <bottom style="double">
        <color rgb="FF7F7F7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1" numFmtId="164" xfId="0" applyAlignment="1" applyFont="1" applyNumberFormat="1">
      <alignment readingOrder="0"/>
    </xf>
    <xf borderId="0" fillId="0" fontId="1" numFmtId="0" xfId="0" applyFont="1"/>
    <xf borderId="0" fillId="0" fontId="1" numFmtId="165" xfId="0" applyFont="1" applyNumberFormat="1"/>
    <xf borderId="0" fillId="0" fontId="1" numFmtId="3" xfId="0" applyFont="1" applyNumberFormat="1"/>
    <xf borderId="0" fillId="0" fontId="2" numFmtId="3" xfId="0" applyFont="1" applyNumberFormat="1"/>
    <xf borderId="0" fillId="2" fontId="3" numFmtId="0" xfId="0" applyAlignment="1" applyFill="1" applyFont="1">
      <alignment horizontal="center" readingOrder="0"/>
    </xf>
    <xf borderId="0" fillId="3" fontId="4" numFmtId="0" xfId="0" applyAlignment="1" applyFill="1" applyFont="1">
      <alignment horizontal="left" readingOrder="0"/>
    </xf>
    <xf borderId="0" fillId="3" fontId="4" numFmtId="0" xfId="0" applyAlignment="1" applyFill="1" applyFont="1">
      <alignment horizontal="right" readingOrder="0"/>
    </xf>
    <xf borderId="0" fillId="4" fontId="5" numFmtId="0" xfId="0" applyAlignment="1" applyFill="1" applyFont="1">
      <alignment horizontal="left" readingOrder="0"/>
    </xf>
    <xf borderId="0" fillId="0" fontId="1" numFmtId="3" xfId="0" applyAlignment="1" applyFont="1" applyNumberFormat="1">
      <alignment horizontal="right"/>
    </xf>
    <xf borderId="0" fillId="0" fontId="1" numFmtId="166" xfId="0" applyAlignment="1" applyFont="1" applyNumberFormat="1">
      <alignment horizontal="right"/>
    </xf>
    <xf borderId="0" fillId="0" fontId="1" numFmtId="167" xfId="0" applyAlignment="1" applyFont="1" applyNumberFormat="1">
      <alignment horizontal="right"/>
    </xf>
    <xf borderId="0" fillId="0" fontId="6" numFmtId="0" xfId="0" applyAlignment="1" applyFont="1">
      <alignment horizontal="right" vertical="center"/>
    </xf>
    <xf borderId="1" fillId="5" fontId="7" numFmtId="0" xfId="0" applyAlignment="1" applyBorder="1" applyFill="1" applyFont="1">
      <alignment horizontal="left" readingOrder="0" vertical="center"/>
    </xf>
    <xf borderId="2" fillId="0" fontId="8" numFmtId="0" xfId="0" applyBorder="1" applyFont="1"/>
    <xf borderId="1" fillId="5" fontId="7" numFmtId="0" xfId="0" applyAlignment="1" applyBorder="1" applyFill="1" applyFont="1">
      <alignment horizontal="left" vertical="center"/>
    </xf>
    <xf borderId="3" fillId="0" fontId="3" numFmtId="0" xfId="0" applyAlignment="1" applyBorder="1" applyFont="1">
      <alignment readingOrder="0"/>
    </xf>
    <xf borderId="3" fillId="0" fontId="3" numFmtId="3" xfId="0" applyAlignment="1" applyBorder="1" applyFont="1" applyNumberFormat="1">
      <alignment horizontal="right"/>
    </xf>
    <xf borderId="3" fillId="0" fontId="3" numFmtId="166" xfId="0" applyAlignment="1" applyBorder="1" applyFont="1" applyNumberFormat="1">
      <alignment horizontal="right"/>
    </xf>
    <xf borderId="3" fillId="0" fontId="3" numFmtId="167" xfId="0" applyAlignment="1" applyBorder="1" applyFont="1" applyNumberFormat="1">
      <alignment horizontal="right"/>
    </xf>
    <xf borderId="0" fillId="0" fontId="5" numFmtId="0" xfId="0" applyAlignment="1" applyFont="1">
      <alignment horizontal="left"/>
    </xf>
    <xf borderId="0" fillId="0" fontId="5" numFmtId="3" xfId="0" applyAlignment="1" applyFont="1" applyNumberFormat="1">
      <alignment horizontal="right"/>
    </xf>
    <xf borderId="0" fillId="0" fontId="5" numFmtId="166" xfId="0" applyAlignment="1" applyFont="1" applyNumberFormat="1">
      <alignment horizontal="right"/>
    </xf>
    <xf borderId="3" fillId="0" fontId="3" numFmtId="0" xfId="0" applyAlignment="1" applyBorder="1" applyFont="1">
      <alignment horizontal="lef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2" Type="http://schemas.microsoft.com/office/2007/relationships/slicerCache" Target="slicerCaches/slicerCache2.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Won %</a:t>
            </a:r>
          </a:p>
        </c:rich>
      </c:tx>
      <c:overlay val="0"/>
    </c:title>
    <c:plotArea>
      <c:layout/>
      <c:pieChart>
        <c:varyColors val="1"/>
        <c:ser>
          <c:idx val="0"/>
          <c:order val="0"/>
          <c:dPt>
            <c:idx val="0"/>
            <c:spPr>
              <a:solidFill>
                <a:schemeClr val="accent1"/>
              </a:solidFill>
            </c:spPr>
          </c:dPt>
          <c:dPt>
            <c:idx val="1"/>
            <c:spPr>
              <a:solidFill>
                <a:srgbClr val="CCCCCC"/>
              </a:solidFill>
            </c:spPr>
          </c:dPt>
          <c:dLbls>
            <c:dLbl>
              <c:idx val="1"/>
              <c:txPr>
                <a:bodyPr/>
                <a:lstStyle/>
                <a:p>
                  <a:pPr lvl="0">
                    <a:defRPr>
                      <a:solidFill>
                        <a:srgbClr val="CCCCCC"/>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'Bảng tổng hợp 1'!$A$7:$A$8</c:f>
            </c:strRef>
          </c:cat>
          <c:val>
            <c:numRef>
              <c:f>'Bảng tổng hợp 1'!$B$7:$B$8</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Oportunities Won by Sale Agent</a:t>
            </a:r>
          </a:p>
        </c:rich>
      </c:tx>
      <c:overlay val="0"/>
    </c:title>
    <c:plotArea>
      <c:layout/>
      <c:barChart>
        <c:barDir val="bar"/>
        <c:ser>
          <c:idx val="0"/>
          <c:order val="0"/>
          <c:tx>
            <c:strRef>
              <c:f>'Bảng tổng hợp 1'!$B$10:$B$11</c:f>
            </c:strRef>
          </c:tx>
          <c:invertIfNegative val="0"/>
          <c:cat>
            <c:strRef>
              <c:f>'Bảng tổng hợp 1'!$A$12:$A$23</c:f>
            </c:strRef>
          </c:cat>
          <c:val>
            <c:numRef>
              <c:f>'Bảng tổng hợp 1'!$B$12:$B$23</c:f>
              <c:numCache/>
            </c:numRef>
          </c:val>
        </c:ser>
        <c:axId val="1553801040"/>
        <c:axId val="731327098"/>
      </c:barChart>
      <c:catAx>
        <c:axId val="15538010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sales_agent</a:t>
                </a:r>
              </a:p>
            </c:rich>
          </c:tx>
          <c:layout>
            <c:manualLayout>
              <c:xMode val="edge"/>
              <c:yMode val="edge"/>
              <c:x val="0.03507340946166395"/>
              <c:y val="0.11787878787878787"/>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31327098"/>
      </c:catAx>
      <c:valAx>
        <c:axId val="731327098"/>
        <c:scaling>
          <c:orientation val="minMax"/>
        </c:scaling>
        <c:delete val="0"/>
        <c:axPos val="b"/>
        <c:tickLblPos val="nextTo"/>
        <c:spPr>
          <a:ln>
            <a:noFill/>
          </a:ln>
        </c:spPr>
        <c:crossAx val="1553801040"/>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Opportunities Won by Product</a:t>
            </a:r>
          </a:p>
        </c:rich>
      </c:tx>
      <c:overlay val="0"/>
    </c:title>
    <c:plotArea>
      <c:layout/>
      <c:barChart>
        <c:barDir val="bar"/>
        <c:grouping val="stacked"/>
        <c:ser>
          <c:idx val="0"/>
          <c:order val="0"/>
          <c:tx>
            <c:strRef>
              <c:f>'Bảng tổng hợp 1'!$C$20</c:f>
            </c:strRef>
          </c:tx>
          <c:spPr>
            <a:solidFill>
              <a:srgbClr val="1E3A60"/>
            </a:solidFill>
            <a:ln cmpd="sng">
              <a:noFill/>
            </a:ln>
          </c:spPr>
          <c:invertIfNegative val="0"/>
          <c:cat>
            <c:strRef>
              <c:f>'Bảng tổng hợp 1'!$B$21:$B$27</c:f>
            </c:strRef>
          </c:cat>
          <c:val>
            <c:numRef>
              <c:f>'Bảng tổng hợp 1'!$C$21:$C$27</c:f>
              <c:numCache/>
            </c:numRef>
          </c:val>
        </c:ser>
        <c:ser>
          <c:idx val="1"/>
          <c:order val="1"/>
          <c:tx>
            <c:strRef>
              <c:f>'Bảng tổng hợp 1'!$D$20</c:f>
            </c:strRef>
          </c:tx>
          <c:spPr>
            <a:solidFill>
              <a:srgbClr val="2A4678"/>
            </a:solidFill>
            <a:ln cmpd="sng">
              <a:noFill/>
            </a:ln>
          </c:spPr>
          <c:invertIfNegative val="0"/>
          <c:cat>
            <c:strRef>
              <c:f>'Bảng tổng hợp 1'!$B$21:$B$27</c:f>
            </c:strRef>
          </c:cat>
          <c:val>
            <c:numRef>
              <c:f>'Bảng tổng hợp 1'!$D$21:$D$27</c:f>
              <c:numCache/>
            </c:numRef>
          </c:val>
        </c:ser>
        <c:ser>
          <c:idx val="2"/>
          <c:order val="2"/>
          <c:tx>
            <c:strRef>
              <c:f>'Bảng tổng hợp 1'!$E$20</c:f>
            </c:strRef>
          </c:tx>
          <c:spPr>
            <a:solidFill>
              <a:srgbClr val="435E91"/>
            </a:solidFill>
            <a:ln cmpd="sng">
              <a:noFill/>
            </a:ln>
          </c:spPr>
          <c:invertIfNegative val="0"/>
          <c:cat>
            <c:strRef>
              <c:f>'Bảng tổng hợp 1'!$B$21:$B$27</c:f>
            </c:strRef>
          </c:cat>
          <c:val>
            <c:numRef>
              <c:f>'Bảng tổng hợp 1'!$E$21:$E$27</c:f>
              <c:numCache/>
            </c:numRef>
          </c:val>
        </c:ser>
        <c:ser>
          <c:idx val="3"/>
          <c:order val="3"/>
          <c:tx>
            <c:strRef>
              <c:f>'Bảng tổng hợp 1'!$F$20</c:f>
            </c:strRef>
          </c:tx>
          <c:spPr>
            <a:solidFill>
              <a:srgbClr val="91ABE2"/>
            </a:solidFill>
            <a:ln cmpd="sng">
              <a:noFill/>
            </a:ln>
          </c:spPr>
          <c:invertIfNegative val="0"/>
          <c:cat>
            <c:strRef>
              <c:f>'Bảng tổng hợp 1'!$B$21:$B$27</c:f>
            </c:strRef>
          </c:cat>
          <c:val>
            <c:numRef>
              <c:f>'Bảng tổng hợp 1'!$F$21:$F$27</c:f>
              <c:numCache/>
            </c:numRef>
          </c:val>
        </c:ser>
        <c:overlap val="100"/>
        <c:axId val="196630001"/>
        <c:axId val="2033295560"/>
      </c:barChart>
      <c:catAx>
        <c:axId val="196630001"/>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Product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2033295560"/>
      </c:catAx>
      <c:valAx>
        <c:axId val="20332955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Opportunities Won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96630001"/>
        <c:crosses val="max"/>
      </c:valAx>
    </c:plotArea>
    <c:legend>
      <c:legendPos val="b"/>
      <c:overlay val="0"/>
      <c:txPr>
        <a:bodyPr/>
        <a:lstStyle/>
        <a:p>
          <a:pPr lvl="0">
            <a:defRPr b="0">
              <a:solidFill>
                <a:srgbClr val="1A1A1A"/>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Roboto"/>
              </a:defRPr>
            </a:pPr>
            <a:r>
              <a:rPr b="0">
                <a:solidFill>
                  <a:srgbClr val="757575"/>
                </a:solidFill>
                <a:latin typeface="Roboto"/>
              </a:rPr>
              <a:t>Revenue by industry</a:t>
            </a:r>
          </a:p>
        </c:rich>
      </c:tx>
      <c:overlay val="0"/>
    </c:title>
    <c:plotArea>
      <c:layout/>
      <c:barChart>
        <c:barDir val="bar"/>
        <c:ser>
          <c:idx val="0"/>
          <c:order val="0"/>
          <c:tx>
            <c:strRef>
              <c:f>'Bảng tổng hợp 2'!$I$2</c:f>
            </c:strRef>
          </c:tx>
          <c:spPr>
            <a:solidFill>
              <a:schemeClr val="accent1"/>
            </a:solidFill>
            <a:ln cmpd="sng">
              <a:noFill/>
            </a:ln>
          </c:spPr>
          <c:invertIfNegative val="0"/>
          <c:cat>
            <c:strRef>
              <c:f>'Bảng tổng hợp 2'!$H$3:$H$12</c:f>
            </c:strRef>
          </c:cat>
          <c:val>
            <c:numRef>
              <c:f>'Bảng tổng hợp 2'!$I$3:$I$12</c:f>
              <c:numCache/>
            </c:numRef>
          </c:val>
        </c:ser>
        <c:axId val="126430518"/>
        <c:axId val="1412037314"/>
      </c:barChart>
      <c:catAx>
        <c:axId val="126430518"/>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account_sector</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412037314"/>
      </c:catAx>
      <c:valAx>
        <c:axId val="14120373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Won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26430518"/>
        <c:crosses val="max"/>
      </c:valAx>
    </c:plotArea>
    <c:legend>
      <c:legendPos val="r"/>
      <c:overlay val="0"/>
      <c:txPr>
        <a:bodyPr/>
        <a:lstStyle/>
        <a:p>
          <a:pPr lvl="0">
            <a:defRPr b="0">
              <a:solidFill>
                <a:srgbClr val="1A1A1A"/>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Roboto"/>
              </a:defRPr>
            </a:pPr>
            <a:r>
              <a:rPr b="1" sz="1400">
                <a:solidFill>
                  <a:srgbClr val="757575"/>
                </a:solidFill>
                <a:latin typeface="Roboto"/>
              </a:rPr>
              <a:t>Close Rate by Company Size</a:t>
            </a:r>
          </a:p>
        </c:rich>
      </c:tx>
      <c:overlay val="0"/>
    </c:title>
    <c:plotArea>
      <c:layout/>
      <c:barChart>
        <c:barDir val="col"/>
        <c:ser>
          <c:idx val="0"/>
          <c:order val="0"/>
          <c:tx>
            <c:strRef>
              <c:f>'Bảng tổng hợp 2'!$K$17</c:f>
            </c:strRef>
          </c:tx>
          <c:spPr>
            <a:solidFill>
              <a:srgbClr val="4285F4"/>
            </a:solidFill>
            <a:ln cmpd="sng">
              <a:noFill/>
            </a:ln>
          </c:spPr>
          <c:invertIfNegative val="0"/>
          <c:cat>
            <c:strRef>
              <c:f>'Bảng tổng hợp 2'!$H$18:$H$20</c:f>
            </c:strRef>
          </c:cat>
          <c:val>
            <c:numRef>
              <c:f>'Bảng tổng hợp 2'!$K$18:$K$20</c:f>
              <c:numCache/>
            </c:numRef>
          </c:val>
        </c:ser>
        <c:axId val="782743064"/>
        <c:axId val="1535980743"/>
      </c:barChart>
      <c:catAx>
        <c:axId val="78274306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Company Size</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535980743"/>
      </c:catAx>
      <c:valAx>
        <c:axId val="15359807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Close Rate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782743064"/>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757575"/>
                </a:solidFill>
                <a:latin typeface="Roboto"/>
              </a:defRPr>
            </a:pPr>
            <a:r>
              <a:rPr b="1" sz="1400">
                <a:solidFill>
                  <a:srgbClr val="757575"/>
                </a:solidFill>
                <a:latin typeface="Roboto"/>
              </a:rPr>
              <a:t>Revenue by Country</a:t>
            </a:r>
          </a:p>
        </c:rich>
      </c:tx>
      <c:overlay val="0"/>
    </c:title>
    <c:plotArea>
      <c:layout/>
      <c:barChart>
        <c:barDir val="bar"/>
        <c:ser>
          <c:idx val="0"/>
          <c:order val="0"/>
          <c:tx>
            <c:strRef>
              <c:f>'Bảng tổng hợp 2'!$J$24</c:f>
            </c:strRef>
          </c:tx>
          <c:spPr>
            <a:solidFill>
              <a:srgbClr val="4285F4"/>
            </a:solidFill>
            <a:ln cmpd="sng">
              <a:noFill/>
            </a:ln>
          </c:spPr>
          <c:invertIfNegative val="0"/>
          <c:cat>
            <c:strRef>
              <c:f>'Bảng tổng hợp 2'!$H$25:$H$39</c:f>
            </c:strRef>
          </c:cat>
          <c:val>
            <c:numRef>
              <c:f>'Bảng tổng hợp 2'!$J$25:$J$39</c:f>
              <c:numCache/>
            </c:numRef>
          </c:val>
        </c:ser>
        <c:axId val="131294715"/>
        <c:axId val="399576565"/>
      </c:barChart>
      <c:catAx>
        <c:axId val="131294715"/>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Country</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399576565"/>
      </c:catAx>
      <c:valAx>
        <c:axId val="3995765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1294715"/>
        <c:crosses val="max"/>
      </c:valAx>
    </c:plotArea>
    <c:plotVisOnly val="1"/>
  </c:chart>
</c:chartSpace>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image" Target="../media/Chart3.png"/><Relationship Id="rId3" Type="http://schemas.openxmlformats.org/officeDocument/2006/relationships/image" Target="../media/Chart4.png"/><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image" Target="../media/Chart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533400</xdr:colOff>
      <xdr:row>9</xdr:row>
      <xdr:rowOff>85725</xdr:rowOff>
    </xdr:from>
    <xdr:ext cx="3238500" cy="2390775"/>
    <xdr:pic>
      <xdr:nvPicPr>
        <xdr:cNvPr id="1337203783" name="Chart1" title="Biểu đồ">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495300</xdr:colOff>
      <xdr:row>9</xdr:row>
      <xdr:rowOff>85725</xdr:rowOff>
    </xdr:from>
    <xdr:ext cx="2466975" cy="2390775"/>
    <xdr:graphicFrame>
      <xdr:nvGraphicFramePr>
        <xdr:cNvPr id="5" name="Chart 5"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533400</xdr:colOff>
      <xdr:row>21</xdr:row>
      <xdr:rowOff>76200</xdr:rowOff>
    </xdr:from>
    <xdr:ext cx="6296025" cy="5248275"/>
    <xdr:graphicFrame>
      <xdr:nvGraphicFramePr>
        <xdr:cNvPr id="6" name="Chart 6"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34</xdr:row>
      <xdr:rowOff>152400</xdr:rowOff>
    </xdr:from>
    <xdr:ext cx="5819775" cy="3619500"/>
    <xdr:graphicFrame>
      <xdr:nvGraphicFramePr>
        <xdr:cNvPr id="7" name="Chart 7" title="Opportunities Won by Produc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533400</xdr:colOff>
      <xdr:row>6</xdr:row>
      <xdr:rowOff>180975</xdr:rowOff>
    </xdr:from>
    <xdr:ext cx="2857500" cy="2857500"/>
    <mc:AlternateContent>
      <mc:Choice Requires="sle15">
        <xdr:graphicFrame>
          <xdr:nvGraphicFramePr>
            <xdr:cNvPr id="1" name="regional_office_1"/>
            <xdr:cNvGraphicFramePr/>
          </xdr:nvGraphicFramePr>
          <xdr:xfrm>
            <a:off x="0" y="0"/>
            <a:ext cx="0" cy="0"/>
          </xdr:xfrm>
          <a:graphic>
            <a:graphicData uri="http://schemas.microsoft.com/office/drawing/2010/slicer">
              <x3Unk:slicer name="regional_off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12</xdr:col>
      <xdr:colOff>104775</xdr:colOff>
      <xdr:row>6</xdr:row>
      <xdr:rowOff>180975</xdr:rowOff>
    </xdr:from>
    <xdr:ext cx="2857500" cy="2857500"/>
    <mc:AlternateContent>
      <mc:Choice Requires="sle15">
        <xdr:graphicFrame>
          <xdr:nvGraphicFramePr>
            <xdr:cNvPr id="2" name="manager_2"/>
            <xdr:cNvGraphicFramePr/>
          </xdr:nvGraphicFramePr>
          <xdr:xfrm>
            <a:off x="0" y="0"/>
            <a:ext cx="0" cy="0"/>
          </xdr:xfrm>
          <a:graphic>
            <a:graphicData uri="http://schemas.microsoft.com/office/drawing/2010/slicer">
              <x3Unk:slicer name="manag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533400</xdr:colOff>
      <xdr:row>2</xdr:row>
      <xdr:rowOff>104775</xdr:rowOff>
    </xdr:from>
    <xdr:ext cx="6219825" cy="666750"/>
    <xdr:sp>
      <xdr:nvSpPr>
        <xdr:cNvPr id="3" name="Shape 3"/>
        <xdr:cNvSpPr txBox="1"/>
      </xdr:nvSpPr>
      <xdr:spPr>
        <a:xfrm>
          <a:off x="1942250" y="841475"/>
          <a:ext cx="3363000" cy="343200"/>
        </a:xfrm>
        <a:prstGeom prst="rect">
          <a:avLst/>
        </a:prstGeom>
        <a:no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700"/>
            <a:t>Quarterly Sales Performance</a:t>
          </a:r>
          <a:endParaRPr b="1" sz="17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885825</xdr:colOff>
      <xdr:row>1</xdr:row>
      <xdr:rowOff>66675</xdr:rowOff>
    </xdr:from>
    <xdr:ext cx="3438525" cy="847725"/>
    <xdr:pic>
      <xdr:nvPicPr>
        <xdr:cNvPr id="511294640" name="Chart2" title="Biểu đồ">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485775</xdr:colOff>
      <xdr:row>1</xdr:row>
      <xdr:rowOff>66675</xdr:rowOff>
    </xdr:from>
    <xdr:ext cx="3438525" cy="847725"/>
    <xdr:pic>
      <xdr:nvPicPr>
        <xdr:cNvPr id="1104248419" name="Chart3" title="Biểu đồ">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885825</xdr:colOff>
      <xdr:row>6</xdr:row>
      <xdr:rowOff>28575</xdr:rowOff>
    </xdr:from>
    <xdr:ext cx="3028950" cy="847725"/>
    <xdr:pic>
      <xdr:nvPicPr>
        <xdr:cNvPr id="1414652406" name="Chart4" title="Top Sector: Retail">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885825</xdr:colOff>
      <xdr:row>14</xdr:row>
      <xdr:rowOff>57150</xdr:rowOff>
    </xdr:from>
    <xdr:ext cx="7562850" cy="3905250"/>
    <xdr:graphicFrame>
      <xdr:nvGraphicFramePr>
        <xdr:cNvPr id="8" name="Chart 8" title="Revenue by industry"/>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13</xdr:col>
      <xdr:colOff>0</xdr:colOff>
      <xdr:row>35</xdr:row>
      <xdr:rowOff>95250</xdr:rowOff>
    </xdr:from>
    <xdr:ext cx="3638550" cy="3619500"/>
    <xdr:graphicFrame>
      <xdr:nvGraphicFramePr>
        <xdr:cNvPr id="9" name="Chart 9" title="Close Rate by Company Size"/>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17</xdr:col>
      <xdr:colOff>171450</xdr:colOff>
      <xdr:row>35</xdr:row>
      <xdr:rowOff>85725</xdr:rowOff>
    </xdr:from>
    <xdr:ext cx="3467100" cy="3629025"/>
    <xdr:graphicFrame>
      <xdr:nvGraphicFramePr>
        <xdr:cNvPr id="10" name="Chart 10" title="Revenue by Country"/>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16</xdr:col>
      <xdr:colOff>485775</xdr:colOff>
      <xdr:row>6</xdr:row>
      <xdr:rowOff>28575</xdr:rowOff>
    </xdr:from>
    <xdr:ext cx="3438525" cy="847725"/>
    <xdr:pic>
      <xdr:nvPicPr>
        <xdr:cNvPr id="1204057910" name="Chart11" title="Total Deals Won">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8801" sheet="sales_pipeline"/>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account_sector" numFmtId="0">
      <sharedItems>
        <s v="retail"/>
        <s v="medical"/>
        <s v="software"/>
        <s v="services"/>
        <s v="entertainment"/>
        <s v=""/>
        <s v="marketing"/>
        <s v="telecommunications"/>
        <s v="employment"/>
        <s v="finance"/>
        <s v="technology"/>
      </sharedItems>
    </cacheField>
    <cacheField name="size" numFmtId="0">
      <sharedItems>
        <s v="Enterprise"/>
        <s v=""/>
        <s v="Mid-Market"/>
        <s v="SMB"/>
      </sharedItems>
    </cacheField>
    <cacheField name="location" numFmtId="0">
      <sharedItems>
        <s v="United States"/>
        <s v=""/>
        <s v="Philipines"/>
        <s v="Italy"/>
        <s v="Poland"/>
        <s v="Japan"/>
        <s v="Jordan"/>
        <s v="Panama"/>
        <s v="Brazil"/>
        <s v="Norway"/>
        <s v="Kenya"/>
        <s v="Korea"/>
        <s v="Romania"/>
        <s v="China"/>
        <s v="Belgium"/>
        <s v="Germ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Bảng tổng hợp 1 2" cacheId="0" dataCaption="" rowGrandTotals="0" colGrandTotals="0" compact="0" compactData="0">
  <location ref="A5:E8"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account_sector" compact="0" outline="0" multipleItemSelectionAllowed="1" showAll="0">
      <items>
        <item x="0"/>
        <item x="1"/>
        <item x="2"/>
        <item x="3"/>
        <item x="4"/>
        <item x="5"/>
        <item x="6"/>
        <item x="7"/>
        <item x="8"/>
        <item x="9"/>
        <item x="10"/>
        <item t="default"/>
      </items>
    </pivotField>
    <pivotField name="size" compact="0" outline="0" multipleItemSelectionAllowed="1" showAll="0">
      <items>
        <item x="0"/>
        <item x="1"/>
        <item x="2"/>
        <item x="3"/>
        <item t="default"/>
      </items>
    </pivotField>
    <pivotField name="location" compact="0" outline="0" multipleItemSelectionAllowed="1" showAll="0">
      <items>
        <item x="0"/>
        <item x="1"/>
        <item x="2"/>
        <item x="3"/>
        <item x="4"/>
        <item x="5"/>
        <item x="6"/>
        <item x="7"/>
        <item x="8"/>
        <item x="9"/>
        <item x="10"/>
        <item x="11"/>
        <item x="12"/>
        <item x="13"/>
        <item x="14"/>
        <item x="1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9"/>
  </rowFields>
  <colFields>
    <field x="11"/>
  </colFields>
  <dataFields>
    <dataField name="COUNTA of opportunity_id" fld="0" subtotal="count" baseField="0"/>
  </dataFields>
</pivotTableDefinition>
</file>

<file path=xl/pivotTables/pivotTable2.xml><?xml version="1.0" encoding="utf-8"?>
<pivotTableDefinition xmlns="http://schemas.openxmlformats.org/spreadsheetml/2006/main" name="Bảng tổng hợp 1 4" cacheId="0" dataCaption="" rowGrandTotals="0" colGrandTotals="0" compact="0" compactData="0">
  <location ref="A19:F36" firstHeaderRow="0" firstDataRow="2"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axis="axisRow" compact="0" outline="0" multipleItemSelectionAllowed="1" showAll="0" sortType="ascending">
      <items>
        <item x="6"/>
        <item x="3"/>
        <item x="0"/>
        <item x="5"/>
        <item x="1"/>
        <item x="4"/>
        <item x="2"/>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account_sector" compact="0" outline="0" multipleItemSelectionAllowed="1" showAll="0">
      <items>
        <item x="0"/>
        <item x="1"/>
        <item x="2"/>
        <item x="3"/>
        <item x="4"/>
        <item x="5"/>
        <item x="6"/>
        <item x="7"/>
        <item x="8"/>
        <item x="9"/>
        <item x="10"/>
        <item t="default"/>
      </items>
    </pivotField>
    <pivotField name="size" compact="0" outline="0" multipleItemSelectionAllowed="1" showAll="0">
      <items>
        <item x="0"/>
        <item x="1"/>
        <item x="2"/>
        <item x="3"/>
        <item t="default"/>
      </items>
    </pivotField>
    <pivotField name="location" compact="0" outline="0" multipleItemSelectionAllowed="1" showAll="0">
      <items>
        <item x="0"/>
        <item x="1"/>
        <item x="2"/>
        <item x="3"/>
        <item x="4"/>
        <item x="5"/>
        <item x="6"/>
        <item x="7"/>
        <item x="8"/>
        <item x="9"/>
        <item x="10"/>
        <item x="11"/>
        <item x="12"/>
        <item x="13"/>
        <item x="14"/>
        <item x="1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9"/>
    <field x="4"/>
  </rowFields>
  <colFields>
    <field x="11"/>
  </colFields>
  <dataFields>
    <dataField name="COUNTA of opportunity_id" fld="0" subtotal="count" baseField="0"/>
  </dataFields>
</pivotTableDefinition>
</file>

<file path=xl/pivotTables/pivotTable3.xml><?xml version="1.0" encoding="utf-8"?>
<pivotTableDefinition xmlns="http://schemas.openxmlformats.org/spreadsheetml/2006/main" name="Bảng tổng hợp 2" cacheId="0" dataCaption="" compact="0" compactData="0">
  <location ref="A1:F13"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account_sector" axis="axisRow" compact="0" outline="0" multipleItemSelectionAllowed="1" showAll="0" sortType="ascending">
      <items>
        <item h="1" x="5"/>
        <item x="8"/>
        <item x="4"/>
        <item x="9"/>
        <item x="6"/>
        <item x="1"/>
        <item x="0"/>
        <item x="3"/>
        <item x="2"/>
        <item x="10"/>
        <item x="7"/>
        <item t="default"/>
      </items>
    </pivotField>
    <pivotField name="size" compact="0" outline="0" multipleItemSelectionAllowed="1" showAll="0">
      <items>
        <item x="0"/>
        <item x="1"/>
        <item x="2"/>
        <item x="3"/>
        <item t="default"/>
      </items>
    </pivotField>
    <pivotField name="location" compact="0" outline="0" multipleItemSelectionAllowed="1" showAll="0">
      <items>
        <item x="0"/>
        <item x="1"/>
        <item x="2"/>
        <item x="3"/>
        <item x="4"/>
        <item x="5"/>
        <item x="6"/>
        <item x="7"/>
        <item x="8"/>
        <item x="9"/>
        <item x="10"/>
        <item x="11"/>
        <item x="12"/>
        <item x="13"/>
        <item x="14"/>
        <item x="15"/>
        <item t="default"/>
      </items>
    </pivotField>
    <pivotField name="deal_stage" axis="axisCol" compact="0" outline="0" multipleItemSelectionAllowed="1" showAll="0" sortType="ascending">
      <items>
        <item x="1"/>
        <item x="2"/>
        <item x="3"/>
        <item x="0"/>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6"/>
  </rowFields>
  <colFields>
    <field x="9"/>
  </colFields>
  <dataFields>
    <dataField name="COUNTA of opportunity_id" fld="0" subtotal="count" baseField="0"/>
  </dataFields>
</pivotTableDefinition>
</file>

<file path=xl/pivotTables/pivotTable4.xml><?xml version="1.0" encoding="utf-8"?>
<pivotTableDefinition xmlns="http://schemas.openxmlformats.org/spreadsheetml/2006/main" name="Bảng tổng hợp 2 2" cacheId="0" dataCaption="" compact="0" compactData="0">
  <location ref="A16:F21"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account_sector" axis="axisPage" compact="0" outline="0" multipleItemSelectionAllowed="1" showAll="0">
      <items>
        <item x="0"/>
        <item x="1"/>
        <item x="2"/>
        <item x="3"/>
        <item x="4"/>
        <item h="1" x="5"/>
        <item x="6"/>
        <item x="7"/>
        <item x="8"/>
        <item x="9"/>
        <item x="10"/>
        <item t="default"/>
      </items>
    </pivotField>
    <pivotField name="size" axis="axisRow" compact="0" outline="0" multipleItemSelectionAllowed="1" showAll="0" sortType="descending">
      <items>
        <item x="3"/>
        <item x="2"/>
        <item x="0"/>
        <item x="1"/>
        <item t="default"/>
      </items>
    </pivotField>
    <pivotField name="location" compact="0" outline="0" multipleItemSelectionAllowed="1" showAll="0">
      <items>
        <item x="0"/>
        <item x="1"/>
        <item x="2"/>
        <item x="3"/>
        <item x="4"/>
        <item x="5"/>
        <item x="6"/>
        <item x="7"/>
        <item x="8"/>
        <item x="9"/>
        <item x="10"/>
        <item x="11"/>
        <item x="12"/>
        <item x="13"/>
        <item x="14"/>
        <item x="15"/>
        <item t="default"/>
      </items>
    </pivotField>
    <pivotField name="deal_stage" axis="axisCol" compact="0" outline="0" multipleItemSelectionAllowed="1" showAll="0" sortType="ascending">
      <items>
        <item x="1"/>
        <item x="2"/>
        <item x="3"/>
        <item x="0"/>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7"/>
  </rowFields>
  <colFields>
    <field x="9"/>
  </colFields>
  <pageFields>
    <pageField fld="6"/>
  </pageFields>
  <dataFields>
    <dataField name="COUNTA of opportunity_id" fld="0" subtotal="count" baseField="0"/>
  </dataFields>
</pivotTableDefinition>
</file>

<file path=xl/pivotTables/pivotTable5.xml><?xml version="1.0" encoding="utf-8"?>
<pivotTableDefinition xmlns="http://schemas.openxmlformats.org/spreadsheetml/2006/main" name="Bảng tổng hợp 2 3" cacheId="0" dataCaption="" compact="0" compactData="0">
  <location ref="A25:F42"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account_sector" axis="axisPage" compact="0" outline="0" multipleItemSelectionAllowed="1" showAll="0">
      <items>
        <item x="0"/>
        <item x="1"/>
        <item x="2"/>
        <item x="3"/>
        <item x="4"/>
        <item h="1" x="5"/>
        <item x="6"/>
        <item x="7"/>
        <item x="8"/>
        <item x="9"/>
        <item x="10"/>
        <item t="default"/>
      </items>
    </pivotField>
    <pivotField name="size" compact="0" outline="0" multipleItemSelectionAllowed="1" showAll="0">
      <items>
        <item x="0"/>
        <item x="1"/>
        <item x="2"/>
        <item x="3"/>
        <item t="default"/>
      </items>
    </pivotField>
    <pivotField name="location" axis="axisRow" compact="0" outline="0" multipleItemSelectionAllowed="1" showAll="0" sortType="descending">
      <items>
        <item x="0"/>
        <item x="1"/>
        <item x="2"/>
        <item x="3"/>
        <item x="4"/>
        <item x="5"/>
        <item x="6"/>
        <item x="7"/>
        <item x="8"/>
        <item x="9"/>
        <item x="10"/>
        <item x="11"/>
        <item x="12"/>
        <item x="13"/>
        <item x="14"/>
        <item x="15"/>
        <item t="default"/>
      </items>
      <autoSortScope>
        <pivotArea>
          <references>
            <reference field="4294967294">
              <x v="0"/>
            </reference>
          </references>
        </pivotArea>
      </autoSortScope>
    </pivotField>
    <pivotField name="deal_stage" axis="axisCol" compact="0" outline="0" multipleItemSelectionAllowed="1" showAll="0" sortType="ascending">
      <items>
        <item x="1"/>
        <item x="2"/>
        <item x="3"/>
        <item x="0"/>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8"/>
  </rowFields>
  <colFields>
    <field x="9"/>
  </colFields>
  <pageFields>
    <pageField fld="6"/>
  </pageFields>
  <dataFields>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anager">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al_off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al_office_1" cache="SlicerCache_Table_1_Col_4" caption="regional_office" rowHeight="247650"/>
  <x14:slicer name="manager_2" cache="SlicerCache_Table_1_Col_3" caption="manager" rowHeight="247650"/>
</x14:slicers>
</file>

<file path=xl/tables/table1.xml><?xml version="1.0" encoding="utf-8"?>
<table xmlns="http://schemas.openxmlformats.org/spreadsheetml/2006/main" ref="A1:M8801" displayName="Table_1" name="Table_1" id="1">
  <autoFilter ref="$A$1:$M$8801"/>
  <tableColumns count="13">
    <tableColumn name="opportunity_id" id="1"/>
    <tableColumn name="sales_agent" id="2"/>
    <tableColumn name="manager" id="3"/>
    <tableColumn name="regional_office" id="4"/>
    <tableColumn name="product" id="5"/>
    <tableColumn name="account" id="6"/>
    <tableColumn name="account_sector" id="7"/>
    <tableColumn name="size" id="8"/>
    <tableColumn name="location" id="9"/>
    <tableColumn name="deal_stage" id="10"/>
    <tableColumn name="engage_date" id="11"/>
    <tableColumn name="close_date" id="12"/>
    <tableColumn name="close_value" id="1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pivotTable" Target="../pivotTables/pivotTable5.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4" width="19.88"/>
    <col customWidth="1" min="6" max="6" width="14.38"/>
    <col customWidth="1" min="7" max="9" width="15.5"/>
  </cols>
  <sheetData>
    <row r="1">
      <c r="A1" s="1" t="s">
        <v>61</v>
      </c>
      <c r="B1" s="1" t="s">
        <v>1</v>
      </c>
      <c r="C1" s="1" t="s">
        <v>3</v>
      </c>
      <c r="D1" s="1" t="s">
        <v>4</v>
      </c>
      <c r="E1" s="1" t="s">
        <v>66</v>
      </c>
      <c r="F1" s="1" t="s">
        <v>0</v>
      </c>
      <c r="G1" s="1" t="s">
        <v>67</v>
      </c>
      <c r="H1" s="1" t="s">
        <v>68</v>
      </c>
      <c r="I1" s="1" t="s">
        <v>69</v>
      </c>
      <c r="J1" s="1" t="s">
        <v>70</v>
      </c>
      <c r="K1" s="1" t="s">
        <v>71</v>
      </c>
      <c r="L1" s="1" t="s">
        <v>72</v>
      </c>
      <c r="M1" s="1" t="s">
        <v>73</v>
      </c>
    </row>
    <row r="2">
      <c r="A2" s="1" t="s">
        <v>74</v>
      </c>
      <c r="B2" s="1" t="s">
        <v>18</v>
      </c>
      <c r="C2" s="1" t="str">
        <f t="array" ref="C2">_xlfn.XLOOKUP($B2, sales_teams!$A$2:$A$36, sales_teams!$B$2:$B$36)</f>
        <v>Dustin Brinkmann</v>
      </c>
      <c r="D2" s="1" t="str">
        <f t="array" ref="D2">_xlfn.XLOOKUP($B2, sales_teams!$A$2:$A$36, sales_teams!$C$2:$C$36)</f>
        <v>Central</v>
      </c>
      <c r="E2" s="1" t="s">
        <v>109</v>
      </c>
      <c r="F2" s="1" t="s">
        <v>47</v>
      </c>
      <c r="G2" s="1" t="str">
        <f t="array" ref="G2">IF($F2="", "", _xlfn.XLOOKUP($F2,accounts!$A$2:$A$86,accounts!$B$2:$B$86, "Other"))</f>
        <v>retail</v>
      </c>
      <c r="H2" s="1" t="str">
        <f t="array" ref="H2">IF($F2="", "", IFS(_xlfn.XLOOKUP($F2, accounts!$A$2:$A$86, accounts!$E$2:$E$86, 0)&gt;=1000, "Enterprise", _xlfn.XLOOKUP($F2, accounts!$A$2:$A$86, accounts!$E$2:$E$86, 0)&gt;=100, "Mid-Market", TRUE, "SMB"))</f>
        <v>Enterprise</v>
      </c>
      <c r="I2" s="1" t="str">
        <f t="array" ref="I2">IF($F2="", "", _xlfn.XLOOKUP($F2,accounts!$A$2:$A$86,accounts!$F$2:$F$86, "Other"))</f>
        <v>United States</v>
      </c>
      <c r="J2" s="1" t="s">
        <v>131</v>
      </c>
      <c r="K2" s="3">
        <v>42663.0</v>
      </c>
      <c r="L2" s="3">
        <v>42795.0</v>
      </c>
      <c r="M2" s="1">
        <v>1054.0</v>
      </c>
    </row>
    <row r="3">
      <c r="A3" s="1" t="s">
        <v>139</v>
      </c>
      <c r="B3" s="1" t="s">
        <v>30</v>
      </c>
      <c r="C3" s="1" t="str">
        <f t="array" ref="C3">_xlfn.XLOOKUP($B3, sales_teams!$A$2:$A$36, sales_teams!$B$2:$B$36)</f>
        <v>Melvin Marxen</v>
      </c>
      <c r="D3" s="1" t="str">
        <f t="array" ref="D3">_xlfn.XLOOKUP($B3, sales_teams!$A$2:$A$36, sales_teams!$C$2:$C$36)</f>
        <v>Central</v>
      </c>
      <c r="E3" s="1" t="s">
        <v>148</v>
      </c>
      <c r="F3" s="1" t="s">
        <v>122</v>
      </c>
      <c r="G3" s="1" t="str">
        <f t="array" ref="G3">IF($F3="", "", _xlfn.XLOOKUP($F3,accounts!$A$2:$A$86,accounts!$B$2:$B$86, "Other"))</f>
        <v>medical</v>
      </c>
      <c r="H3" s="1" t="str">
        <f t="array" ref="H3">IF($F3="", "", IFS(_xlfn.XLOOKUP($F3, accounts!$A$2:$A$86, accounts!$E$2:$E$86, 0)&gt;=1000, "Enterprise", _xlfn.XLOOKUP($F3, accounts!$A$2:$A$86, accounts!$E$2:$E$86, 0)&gt;=100, "Mid-Market", TRUE, "SMB"))</f>
        <v>Enterprise</v>
      </c>
      <c r="I3" s="1" t="str">
        <f t="array" ref="I3">IF($F3="", "", _xlfn.XLOOKUP($F3,accounts!$A$2:$A$86,accounts!$F$2:$F$86, "Other"))</f>
        <v>United States</v>
      </c>
      <c r="J3" s="1" t="s">
        <v>131</v>
      </c>
      <c r="K3" s="3">
        <v>42668.0</v>
      </c>
      <c r="L3" s="3">
        <v>42805.0</v>
      </c>
      <c r="M3" s="1">
        <v>4514.0</v>
      </c>
    </row>
    <row r="4">
      <c r="A4" s="1" t="s">
        <v>174</v>
      </c>
      <c r="B4" s="1" t="s">
        <v>30</v>
      </c>
      <c r="C4" s="1" t="str">
        <f t="array" ref="C4">_xlfn.XLOOKUP($B4, sales_teams!$A$2:$A$36, sales_teams!$B$2:$B$36)</f>
        <v>Melvin Marxen</v>
      </c>
      <c r="D4" s="1" t="str">
        <f t="array" ref="D4">_xlfn.XLOOKUP($B4, sales_teams!$A$2:$A$36, sales_teams!$C$2:$C$36)</f>
        <v>Central</v>
      </c>
      <c r="E4" s="1" t="s">
        <v>179</v>
      </c>
      <c r="F4" s="1" t="s">
        <v>47</v>
      </c>
      <c r="G4" s="1" t="str">
        <f t="array" ref="G4">IF($F4="", "", _xlfn.XLOOKUP($F4,accounts!$A$2:$A$86,accounts!$B$2:$B$86, "Other"))</f>
        <v>retail</v>
      </c>
      <c r="H4" s="1" t="str">
        <f t="array" ref="H4">IF($F4="", "", IFS(_xlfn.XLOOKUP($F4, accounts!$A$2:$A$86, accounts!$E$2:$E$86, 0)&gt;=1000, "Enterprise", _xlfn.XLOOKUP($F4, accounts!$A$2:$A$86, accounts!$E$2:$E$86, 0)&gt;=100, "Mid-Market", TRUE, "SMB"))</f>
        <v>Enterprise</v>
      </c>
      <c r="I4" s="1" t="str">
        <f t="array" ref="I4">IF($F4="", "", _xlfn.XLOOKUP($F4,accounts!$A$2:$A$86,accounts!$F$2:$F$86, "Other"))</f>
        <v>United States</v>
      </c>
      <c r="J4" s="1" t="s">
        <v>131</v>
      </c>
      <c r="K4" s="3">
        <v>42668.0</v>
      </c>
      <c r="L4" s="3">
        <v>42801.0</v>
      </c>
      <c r="M4" s="1">
        <v>50.0</v>
      </c>
    </row>
    <row r="5">
      <c r="A5" s="1" t="s">
        <v>180</v>
      </c>
      <c r="B5" s="1" t="s">
        <v>18</v>
      </c>
      <c r="C5" s="1" t="str">
        <f t="array" ref="C5">_xlfn.XLOOKUP($B5, sales_teams!$A$2:$A$36, sales_teams!$B$2:$B$36)</f>
        <v>Dustin Brinkmann</v>
      </c>
      <c r="D5" s="1" t="str">
        <f t="array" ref="D5">_xlfn.XLOOKUP($B5, sales_teams!$A$2:$A$36, sales_teams!$C$2:$C$36)</f>
        <v>Central</v>
      </c>
      <c r="E5" s="1" t="s">
        <v>181</v>
      </c>
      <c r="F5" s="1" t="s">
        <v>56</v>
      </c>
      <c r="G5" s="1" t="str">
        <f t="array" ref="G5">IF($F5="", "", _xlfn.XLOOKUP($F5,accounts!$A$2:$A$86,accounts!$B$2:$B$86, "Other"))</f>
        <v>software</v>
      </c>
      <c r="H5" s="1" t="str">
        <f t="array" ref="H5">IF($F5="", "", IFS(_xlfn.XLOOKUP($F5, accounts!$A$2:$A$86, accounts!$E$2:$E$86, 0)&gt;=1000, "Enterprise", _xlfn.XLOOKUP($F5, accounts!$A$2:$A$86, accounts!$E$2:$E$86, 0)&gt;=100, "Mid-Market", TRUE, "SMB"))</f>
        <v>Enterprise</v>
      </c>
      <c r="I5" s="1" t="str">
        <f t="array" ref="I5">IF($F5="", "", _xlfn.XLOOKUP($F5,accounts!$A$2:$A$86,accounts!$F$2:$F$86, "Other"))</f>
        <v>United States</v>
      </c>
      <c r="J5" s="1" t="s">
        <v>131</v>
      </c>
      <c r="K5" s="3">
        <v>42668.0</v>
      </c>
      <c r="L5" s="3">
        <v>42803.0</v>
      </c>
      <c r="M5" s="1">
        <v>588.0</v>
      </c>
    </row>
    <row r="6">
      <c r="A6" s="1" t="s">
        <v>182</v>
      </c>
      <c r="B6" s="1" t="s">
        <v>105</v>
      </c>
      <c r="C6" s="1" t="str">
        <f t="array" ref="C6">_xlfn.XLOOKUP($B6, sales_teams!$A$2:$A$36, sales_teams!$B$2:$B$36)</f>
        <v>Summer Sewald</v>
      </c>
      <c r="D6" s="1" t="str">
        <f t="array" ref="D6">_xlfn.XLOOKUP($B6, sales_teams!$A$2:$A$36, sales_teams!$C$2:$C$36)</f>
        <v>West</v>
      </c>
      <c r="E6" s="1" t="s">
        <v>181</v>
      </c>
      <c r="F6" s="1" t="s">
        <v>118</v>
      </c>
      <c r="G6" s="1" t="str">
        <f t="array" ref="G6">IF($F6="", "", _xlfn.XLOOKUP($F6,accounts!$A$2:$A$86,accounts!$B$2:$B$86, "Other"))</f>
        <v>services</v>
      </c>
      <c r="H6" s="1" t="str">
        <f t="array" ref="H6">IF($F6="", "", IFS(_xlfn.XLOOKUP($F6, accounts!$A$2:$A$86, accounts!$E$2:$E$86, 0)&gt;=1000, "Enterprise", _xlfn.XLOOKUP($F6, accounts!$A$2:$A$86, accounts!$E$2:$E$86, 0)&gt;=100, "Mid-Market", TRUE, "SMB"))</f>
        <v>Enterprise</v>
      </c>
      <c r="I6" s="1" t="str">
        <f t="array" ref="I6">IF($F6="", "", _xlfn.XLOOKUP($F6,accounts!$A$2:$A$86,accounts!$F$2:$F$86, "Other"))</f>
        <v>United States</v>
      </c>
      <c r="J6" s="1" t="s">
        <v>131</v>
      </c>
      <c r="K6" s="3">
        <v>42668.0</v>
      </c>
      <c r="L6" s="3">
        <v>42796.0</v>
      </c>
      <c r="M6" s="1">
        <v>517.0</v>
      </c>
    </row>
    <row r="7">
      <c r="A7" s="1" t="s">
        <v>183</v>
      </c>
      <c r="B7" s="1" t="s">
        <v>7</v>
      </c>
      <c r="C7" s="1" t="str">
        <f t="array" ref="C7">_xlfn.XLOOKUP($B7, sales_teams!$A$2:$A$36, sales_teams!$B$2:$B$36)</f>
        <v>Dustin Brinkmann</v>
      </c>
      <c r="D7" s="1" t="str">
        <f t="array" ref="D7">_xlfn.XLOOKUP($B7, sales_teams!$A$2:$A$36, sales_teams!$C$2:$C$36)</f>
        <v>Central</v>
      </c>
      <c r="E7" s="1" t="s">
        <v>179</v>
      </c>
      <c r="F7" s="1" t="s">
        <v>149</v>
      </c>
      <c r="G7" s="1" t="str">
        <f t="array" ref="G7">IF($F7="", "", _xlfn.XLOOKUP($F7,accounts!$A$2:$A$86,accounts!$B$2:$B$86, "Other"))</f>
        <v>medical</v>
      </c>
      <c r="H7" s="1" t="str">
        <f t="array" ref="H7">IF($F7="", "", IFS(_xlfn.XLOOKUP($F7, accounts!$A$2:$A$86, accounts!$E$2:$E$86, 0)&gt;=1000, "Enterprise", _xlfn.XLOOKUP($F7, accounts!$A$2:$A$86, accounts!$E$2:$E$86, 0)&gt;=100, "Mid-Market", TRUE, "SMB"))</f>
        <v>Enterprise</v>
      </c>
      <c r="I7" s="1" t="str">
        <f t="array" ref="I7">IF($F7="", "", _xlfn.XLOOKUP($F7,accounts!$A$2:$A$86,accounts!$F$2:$F$86, "Other"))</f>
        <v>United States</v>
      </c>
      <c r="J7" s="1" t="s">
        <v>131</v>
      </c>
      <c r="K7" s="3">
        <v>42672.0</v>
      </c>
      <c r="L7" s="3">
        <v>42795.0</v>
      </c>
      <c r="M7" s="1">
        <v>49.0</v>
      </c>
    </row>
    <row r="8">
      <c r="A8" s="1" t="s">
        <v>184</v>
      </c>
      <c r="B8" s="1" t="s">
        <v>60</v>
      </c>
      <c r="C8" s="1" t="str">
        <f t="array" ref="C8">_xlfn.XLOOKUP($B8, sales_teams!$A$2:$A$36, sales_teams!$B$2:$B$36)</f>
        <v>Celia Rouche</v>
      </c>
      <c r="D8" s="1" t="str">
        <f t="array" ref="D8">_xlfn.XLOOKUP($B8, sales_teams!$A$2:$A$36, sales_teams!$C$2:$C$36)</f>
        <v>West</v>
      </c>
      <c r="E8" s="1" t="s">
        <v>179</v>
      </c>
      <c r="F8" s="1" t="s">
        <v>124</v>
      </c>
      <c r="G8" s="1" t="str">
        <f t="array" ref="G8">IF($F8="", "", _xlfn.XLOOKUP($F8,accounts!$A$2:$A$86,accounts!$B$2:$B$86, "Other"))</f>
        <v>retail</v>
      </c>
      <c r="H8" s="1" t="str">
        <f t="array" ref="H8">IF($F8="", "", IFS(_xlfn.XLOOKUP($F8, accounts!$A$2:$A$86, accounts!$E$2:$E$86, 0)&gt;=1000, "Enterprise", _xlfn.XLOOKUP($F8, accounts!$A$2:$A$86, accounts!$E$2:$E$86, 0)&gt;=100, "Mid-Market", TRUE, "SMB"))</f>
        <v>Enterprise</v>
      </c>
      <c r="I8" s="1" t="str">
        <f t="array" ref="I8">IF($F8="", "", _xlfn.XLOOKUP($F8,accounts!$A$2:$A$86,accounts!$F$2:$F$86, "Other"))</f>
        <v>United States</v>
      </c>
      <c r="J8" s="1" t="s">
        <v>131</v>
      </c>
      <c r="K8" s="3">
        <v>42673.0</v>
      </c>
      <c r="L8" s="3">
        <v>42796.0</v>
      </c>
      <c r="M8" s="1">
        <v>57.0</v>
      </c>
    </row>
    <row r="9">
      <c r="A9" s="1" t="s">
        <v>185</v>
      </c>
      <c r="B9" s="1" t="s">
        <v>92</v>
      </c>
      <c r="C9" s="1" t="str">
        <f t="array" ref="C9">_xlfn.XLOOKUP($B9, sales_teams!$A$2:$A$36, sales_teams!$B$2:$B$36)</f>
        <v>Celia Rouche</v>
      </c>
      <c r="D9" s="1" t="str">
        <f t="array" ref="D9">_xlfn.XLOOKUP($B9, sales_teams!$A$2:$A$36, sales_teams!$C$2:$C$36)</f>
        <v>West</v>
      </c>
      <c r="E9" s="1" t="s">
        <v>181</v>
      </c>
      <c r="F9" s="1" t="s">
        <v>50</v>
      </c>
      <c r="G9" s="1" t="str">
        <f t="array" ref="G9">IF($F9="", "", _xlfn.XLOOKUP($F9,accounts!$A$2:$A$86,accounts!$B$2:$B$86, "Other"))</f>
        <v>entertainment</v>
      </c>
      <c r="H9" s="1" t="str">
        <f t="array" ref="H9">IF($F9="", "", IFS(_xlfn.XLOOKUP($F9, accounts!$A$2:$A$86, accounts!$E$2:$E$86, 0)&gt;=1000, "Enterprise", _xlfn.XLOOKUP($F9, accounts!$A$2:$A$86, accounts!$E$2:$E$86, 0)&gt;=100, "Mid-Market", TRUE, "SMB"))</f>
        <v>Enterprise</v>
      </c>
      <c r="I9" s="1" t="str">
        <f t="array" ref="I9">IF($F9="", "", _xlfn.XLOOKUP($F9,accounts!$A$2:$A$86,accounts!$F$2:$F$86, "Other"))</f>
        <v>United States</v>
      </c>
      <c r="J9" s="1" t="s">
        <v>131</v>
      </c>
      <c r="K9" s="3">
        <v>42675.0</v>
      </c>
      <c r="L9" s="3">
        <v>42801.0</v>
      </c>
      <c r="M9" s="1">
        <v>601.0</v>
      </c>
    </row>
    <row r="10">
      <c r="A10" s="1" t="s">
        <v>186</v>
      </c>
      <c r="B10" s="1" t="s">
        <v>28</v>
      </c>
      <c r="C10" s="1" t="str">
        <f t="array" ref="C10">_xlfn.XLOOKUP($B10, sales_teams!$A$2:$A$36, sales_teams!$B$2:$B$36)</f>
        <v>Melvin Marxen</v>
      </c>
      <c r="D10" s="1" t="str">
        <f t="array" ref="D10">_xlfn.XLOOKUP($B10, sales_teams!$A$2:$A$36, sales_teams!$C$2:$C$36)</f>
        <v>Central</v>
      </c>
      <c r="E10" s="1" t="s">
        <v>109</v>
      </c>
      <c r="F10" s="1" t="s">
        <v>178</v>
      </c>
      <c r="G10" s="1" t="str">
        <f t="array" ref="G10">IF($F10="", "", _xlfn.XLOOKUP($F10,accounts!$A$2:$A$86,accounts!$B$2:$B$86, "Other"))</f>
        <v>medical</v>
      </c>
      <c r="H10" s="1" t="str">
        <f t="array" ref="H10">IF($F10="", "", IFS(_xlfn.XLOOKUP($F10, accounts!$A$2:$A$86, accounts!$E$2:$E$86, 0)&gt;=1000, "Enterprise", _xlfn.XLOOKUP($F10, accounts!$A$2:$A$86, accounts!$E$2:$E$86, 0)&gt;=100, "Mid-Market", TRUE, "SMB"))</f>
        <v>Enterprise</v>
      </c>
      <c r="I10" s="1" t="str">
        <f t="array" ref="I10">IF($F10="", "", _xlfn.XLOOKUP($F10,accounts!$A$2:$A$86,accounts!$F$2:$F$86, "Other"))</f>
        <v>United States</v>
      </c>
      <c r="J10" s="1" t="s">
        <v>131</v>
      </c>
      <c r="K10" s="3">
        <v>42675.0</v>
      </c>
      <c r="L10" s="3">
        <v>42797.0</v>
      </c>
      <c r="M10" s="1">
        <v>1026.0</v>
      </c>
    </row>
    <row r="11">
      <c r="A11" s="1" t="s">
        <v>187</v>
      </c>
      <c r="B11" s="1" t="s">
        <v>99</v>
      </c>
      <c r="C11" s="1" t="str">
        <f t="array" ref="C11">_xlfn.XLOOKUP($B11, sales_teams!$A$2:$A$36, sales_teams!$B$2:$B$36)</f>
        <v>Summer Sewald</v>
      </c>
      <c r="D11" s="1" t="str">
        <f t="array" ref="D11">_xlfn.XLOOKUP($B11, sales_teams!$A$2:$A$36, sales_teams!$C$2:$C$36)</f>
        <v>West</v>
      </c>
      <c r="E11" s="1" t="s">
        <v>188</v>
      </c>
      <c r="G11" s="1" t="str">
        <f t="array" ref="G11">IF($F11="", "", _xlfn.XLOOKUP($F11,accounts!$A$2:$A$86,accounts!$B$2:$B$86, "Other"))</f>
        <v/>
      </c>
      <c r="H11" s="1" t="str">
        <f t="array" ref="H11">IF($F11="", "", IFS(_xlfn.XLOOKUP($F11, accounts!$A$2:$A$86, accounts!$E$2:$E$86, 0)&gt;=1000, "Enterprise", _xlfn.XLOOKUP($F11, accounts!$A$2:$A$86, accounts!$E$2:$E$86, 0)&gt;=100, "Mid-Market", TRUE, "SMB"))</f>
        <v/>
      </c>
      <c r="I11" s="1" t="str">
        <f t="array" ref="I11">IF($F11="", "", _xlfn.XLOOKUP($F11,accounts!$A$2:$A$86,accounts!$F$2:$F$86, "Other"))</f>
        <v/>
      </c>
      <c r="J11" s="1" t="s">
        <v>189</v>
      </c>
      <c r="K11" s="3">
        <v>42677.0</v>
      </c>
    </row>
    <row r="12">
      <c r="A12" s="1" t="s">
        <v>190</v>
      </c>
      <c r="B12" s="1" t="s">
        <v>7</v>
      </c>
      <c r="C12" s="1" t="str">
        <f t="array" ref="C12">_xlfn.XLOOKUP($B12, sales_teams!$A$2:$A$36, sales_teams!$B$2:$B$36)</f>
        <v>Dustin Brinkmann</v>
      </c>
      <c r="D12" s="1" t="str">
        <f t="array" ref="D12">_xlfn.XLOOKUP($B12, sales_teams!$A$2:$A$36, sales_teams!$C$2:$C$36)</f>
        <v>Central</v>
      </c>
      <c r="E12" s="1" t="s">
        <v>179</v>
      </c>
      <c r="F12" s="1" t="s">
        <v>29</v>
      </c>
      <c r="G12" s="1" t="str">
        <f t="array" ref="G12">IF($F12="", "", _xlfn.XLOOKUP($F12,accounts!$A$2:$A$86,accounts!$B$2:$B$86, "Other"))</f>
        <v>medical</v>
      </c>
      <c r="H12" s="1" t="str">
        <f t="array" ref="H12">IF($F12="", "", IFS(_xlfn.XLOOKUP($F12, accounts!$A$2:$A$86, accounts!$E$2:$E$86, 0)&gt;=1000, "Enterprise", _xlfn.XLOOKUP($F12, accounts!$A$2:$A$86, accounts!$E$2:$E$86, 0)&gt;=100, "Mid-Market", TRUE, "SMB"))</f>
        <v>Enterprise</v>
      </c>
      <c r="I12" s="1" t="str">
        <f t="array" ref="I12">IF($F12="", "", _xlfn.XLOOKUP($F12,accounts!$A$2:$A$86,accounts!$F$2:$F$86, "Other"))</f>
        <v>Philipines</v>
      </c>
      <c r="J12" s="1" t="s">
        <v>131</v>
      </c>
      <c r="K12" s="3">
        <v>42678.0</v>
      </c>
      <c r="L12" s="3">
        <v>42804.0</v>
      </c>
      <c r="M12" s="1">
        <v>53.0</v>
      </c>
    </row>
    <row r="13">
      <c r="A13" s="1" t="s">
        <v>191</v>
      </c>
      <c r="B13" s="1" t="s">
        <v>26</v>
      </c>
      <c r="C13" s="1" t="str">
        <f t="array" ref="C13">_xlfn.XLOOKUP($B13, sales_teams!$A$2:$A$36, sales_teams!$B$2:$B$36)</f>
        <v>Melvin Marxen</v>
      </c>
      <c r="D13" s="1" t="str">
        <f t="array" ref="D13">_xlfn.XLOOKUP($B13, sales_teams!$A$2:$A$36, sales_teams!$C$2:$C$36)</f>
        <v>Central</v>
      </c>
      <c r="E13" s="1" t="s">
        <v>148</v>
      </c>
      <c r="F13" s="1" t="s">
        <v>106</v>
      </c>
      <c r="G13" s="1" t="str">
        <f t="array" ref="G13">IF($F13="", "", _xlfn.XLOOKUP($F13,accounts!$A$2:$A$86,accounts!$B$2:$B$86, "Other"))</f>
        <v>retail</v>
      </c>
      <c r="H13" s="1" t="str">
        <f t="array" ref="H13">IF($F13="", "", IFS(_xlfn.XLOOKUP($F13, accounts!$A$2:$A$86, accounts!$E$2:$E$86, 0)&gt;=1000, "Enterprise", _xlfn.XLOOKUP($F13, accounts!$A$2:$A$86, accounts!$E$2:$E$86, 0)&gt;=100, "Mid-Market", TRUE, "SMB"))</f>
        <v>Enterprise</v>
      </c>
      <c r="I13" s="1" t="str">
        <f t="array" ref="I13">IF($F13="", "", _xlfn.XLOOKUP($F13,accounts!$A$2:$A$86,accounts!$F$2:$F$86, "Other"))</f>
        <v>Italy</v>
      </c>
      <c r="J13" s="1" t="s">
        <v>192</v>
      </c>
      <c r="K13" s="3">
        <v>42678.0</v>
      </c>
      <c r="L13" s="3">
        <v>42812.0</v>
      </c>
      <c r="M13" s="1">
        <v>0.0</v>
      </c>
    </row>
    <row r="14">
      <c r="A14" s="1" t="s">
        <v>193</v>
      </c>
      <c r="B14" s="1" t="s">
        <v>99</v>
      </c>
      <c r="C14" s="1" t="str">
        <f t="array" ref="C14">_xlfn.XLOOKUP($B14, sales_teams!$A$2:$A$36, sales_teams!$B$2:$B$36)</f>
        <v>Summer Sewald</v>
      </c>
      <c r="D14" s="1" t="str">
        <f t="array" ref="D14">_xlfn.XLOOKUP($B14, sales_teams!$A$2:$A$36, sales_teams!$C$2:$C$36)</f>
        <v>West</v>
      </c>
      <c r="E14" s="1" t="s">
        <v>194</v>
      </c>
      <c r="F14" s="1" t="s">
        <v>161</v>
      </c>
      <c r="G14" s="1" t="str">
        <f t="array" ref="G14">IF($F14="", "", _xlfn.XLOOKUP($F14,accounts!$A$2:$A$86,accounts!$B$2:$B$86, "Other"))</f>
        <v>marketing</v>
      </c>
      <c r="H14" s="1" t="str">
        <f t="array" ref="H14">IF($F14="", "", IFS(_xlfn.XLOOKUP($F14, accounts!$A$2:$A$86, accounts!$E$2:$E$86, 0)&gt;=1000, "Enterprise", _xlfn.XLOOKUP($F14, accounts!$A$2:$A$86, accounts!$E$2:$E$86, 0)&gt;=100, "Mid-Market", TRUE, "SMB"))</f>
        <v>Enterprise</v>
      </c>
      <c r="I14" s="1" t="str">
        <f t="array" ref="I14">IF($F14="", "", _xlfn.XLOOKUP($F14,accounts!$A$2:$A$86,accounts!$F$2:$F$86, "Other"))</f>
        <v>Poland</v>
      </c>
      <c r="J14" s="1" t="s">
        <v>131</v>
      </c>
      <c r="K14" s="3">
        <v>42678.0</v>
      </c>
      <c r="L14" s="3">
        <v>42804.0</v>
      </c>
      <c r="M14" s="1">
        <v>5169.0</v>
      </c>
    </row>
    <row r="15">
      <c r="A15" s="1" t="s">
        <v>195</v>
      </c>
      <c r="B15" s="1" t="s">
        <v>107</v>
      </c>
      <c r="C15" s="1" t="str">
        <f t="array" ref="C15">_xlfn.XLOOKUP($B15, sales_teams!$A$2:$A$36, sales_teams!$B$2:$B$36)</f>
        <v>Summer Sewald</v>
      </c>
      <c r="D15" s="1" t="str">
        <f t="array" ref="D15">_xlfn.XLOOKUP($B15, sales_teams!$A$2:$A$36, sales_teams!$C$2:$C$36)</f>
        <v>West</v>
      </c>
      <c r="E15" s="1" t="s">
        <v>194</v>
      </c>
      <c r="F15" s="1" t="s">
        <v>87</v>
      </c>
      <c r="G15" s="1" t="str">
        <f t="array" ref="G15">IF($F15="", "", _xlfn.XLOOKUP($F15,accounts!$A$2:$A$86,accounts!$B$2:$B$86, "Other"))</f>
        <v>telecommunications</v>
      </c>
      <c r="H15" s="1" t="str">
        <f t="array" ref="H15">IF($F15="", "", IFS(_xlfn.XLOOKUP($F15, accounts!$A$2:$A$86, accounts!$E$2:$E$86, 0)&gt;=1000, "Enterprise", _xlfn.XLOOKUP($F15, accounts!$A$2:$A$86, accounts!$E$2:$E$86, 0)&gt;=100, "Mid-Market", TRUE, "SMB"))</f>
        <v>Enterprise</v>
      </c>
      <c r="I15" s="1" t="str">
        <f t="array" ref="I15">IF($F15="", "", _xlfn.XLOOKUP($F15,accounts!$A$2:$A$86,accounts!$F$2:$F$86, "Other"))</f>
        <v>United States</v>
      </c>
      <c r="J15" s="1" t="s">
        <v>131</v>
      </c>
      <c r="K15" s="3">
        <v>42678.0</v>
      </c>
      <c r="L15" s="3">
        <v>42800.0</v>
      </c>
      <c r="M15" s="1">
        <v>4631.0</v>
      </c>
    </row>
    <row r="16">
      <c r="A16" s="1" t="s">
        <v>196</v>
      </c>
      <c r="B16" s="1" t="s">
        <v>88</v>
      </c>
      <c r="C16" s="1" t="str">
        <f t="array" ref="C16">_xlfn.XLOOKUP($B16, sales_teams!$A$2:$A$36, sales_teams!$B$2:$B$36)</f>
        <v>Celia Rouche</v>
      </c>
      <c r="D16" s="1" t="str">
        <f t="array" ref="D16">_xlfn.XLOOKUP($B16, sales_teams!$A$2:$A$36, sales_teams!$C$2:$C$36)</f>
        <v>West</v>
      </c>
      <c r="E16" s="1" t="s">
        <v>188</v>
      </c>
      <c r="F16" s="1" t="s">
        <v>91</v>
      </c>
      <c r="G16" s="1" t="str">
        <f t="array" ref="G16">IF($F16="", "", _xlfn.XLOOKUP($F16,accounts!$A$2:$A$86,accounts!$B$2:$B$86, "Other"))</f>
        <v>employment</v>
      </c>
      <c r="H16" s="1" t="str">
        <f t="array" ref="H16">IF($F16="", "", IFS(_xlfn.XLOOKUP($F16, accounts!$A$2:$A$86, accounts!$E$2:$E$86, 0)&gt;=1000, "Enterprise", _xlfn.XLOOKUP($F16, accounts!$A$2:$A$86, accounts!$E$2:$E$86, 0)&gt;=100, "Mid-Market", TRUE, "SMB"))</f>
        <v>Enterprise</v>
      </c>
      <c r="I16" s="1" t="str">
        <f t="array" ref="I16">IF($F16="", "", _xlfn.XLOOKUP($F16,accounts!$A$2:$A$86,accounts!$F$2:$F$86, "Other"))</f>
        <v>United States</v>
      </c>
      <c r="J16" s="1" t="s">
        <v>131</v>
      </c>
      <c r="K16" s="3">
        <v>42679.0</v>
      </c>
      <c r="L16" s="3">
        <v>42805.0</v>
      </c>
      <c r="M16" s="1">
        <v>3393.0</v>
      </c>
    </row>
    <row r="17">
      <c r="A17" s="1" t="s">
        <v>197</v>
      </c>
      <c r="B17" s="1" t="s">
        <v>65</v>
      </c>
      <c r="C17" s="1" t="str">
        <f t="array" ref="C17">_xlfn.XLOOKUP($B17, sales_teams!$A$2:$A$36, sales_teams!$B$2:$B$36)</f>
        <v>Celia Rouche</v>
      </c>
      <c r="D17" s="1" t="str">
        <f t="array" ref="D17">_xlfn.XLOOKUP($B17, sales_teams!$A$2:$A$36, sales_teams!$C$2:$C$36)</f>
        <v>West</v>
      </c>
      <c r="E17" s="1" t="s">
        <v>179</v>
      </c>
      <c r="F17" s="1" t="s">
        <v>87</v>
      </c>
      <c r="G17" s="1" t="str">
        <f t="array" ref="G17">IF($F17="", "", _xlfn.XLOOKUP($F17,accounts!$A$2:$A$86,accounts!$B$2:$B$86, "Other"))</f>
        <v>telecommunications</v>
      </c>
      <c r="H17" s="1" t="str">
        <f t="array" ref="H17">IF($F17="", "", IFS(_xlfn.XLOOKUP($F17, accounts!$A$2:$A$86, accounts!$E$2:$E$86, 0)&gt;=1000, "Enterprise", _xlfn.XLOOKUP($F17, accounts!$A$2:$A$86, accounts!$E$2:$E$86, 0)&gt;=100, "Mid-Market", TRUE, "SMB"))</f>
        <v>Enterprise</v>
      </c>
      <c r="I17" s="1" t="str">
        <f t="array" ref="I17">IF($F17="", "", _xlfn.XLOOKUP($F17,accounts!$A$2:$A$86,accounts!$F$2:$F$86, "Other"))</f>
        <v>United States</v>
      </c>
      <c r="J17" s="1" t="s">
        <v>192</v>
      </c>
      <c r="K17" s="3">
        <v>42679.0</v>
      </c>
      <c r="L17" s="3">
        <v>42797.0</v>
      </c>
      <c r="M17" s="1">
        <v>0.0</v>
      </c>
    </row>
    <row r="18">
      <c r="A18" s="1" t="s">
        <v>198</v>
      </c>
      <c r="B18" s="1" t="s">
        <v>65</v>
      </c>
      <c r="C18" s="1" t="str">
        <f t="array" ref="C18">_xlfn.XLOOKUP($B18, sales_teams!$A$2:$A$36, sales_teams!$B$2:$B$36)</f>
        <v>Celia Rouche</v>
      </c>
      <c r="D18" s="1" t="str">
        <f t="array" ref="D18">_xlfn.XLOOKUP($B18, sales_teams!$A$2:$A$36, sales_teams!$C$2:$C$36)</f>
        <v>West</v>
      </c>
      <c r="E18" s="1" t="s">
        <v>188</v>
      </c>
      <c r="F18" s="1" t="s">
        <v>151</v>
      </c>
      <c r="G18" s="1" t="str">
        <f t="array" ref="G18">IF($F18="", "", _xlfn.XLOOKUP($F18,accounts!$A$2:$A$86,accounts!$B$2:$B$86, "Other"))</f>
        <v>software</v>
      </c>
      <c r="H18" s="1" t="str">
        <f t="array" ref="H18">IF($F18="", "", IFS(_xlfn.XLOOKUP($F18, accounts!$A$2:$A$86, accounts!$E$2:$E$86, 0)&gt;=1000, "Enterprise", _xlfn.XLOOKUP($F18, accounts!$A$2:$A$86, accounts!$E$2:$E$86, 0)&gt;=100, "Mid-Market", TRUE, "SMB"))</f>
        <v>Enterprise</v>
      </c>
      <c r="I18" s="1" t="str">
        <f t="array" ref="I18">IF($F18="", "", _xlfn.XLOOKUP($F18,accounts!$A$2:$A$86,accounts!$F$2:$F$86, "Other"))</f>
        <v>United States</v>
      </c>
      <c r="J18" s="1" t="s">
        <v>131</v>
      </c>
      <c r="K18" s="3">
        <v>42679.0</v>
      </c>
      <c r="L18" s="3">
        <v>42800.0</v>
      </c>
      <c r="M18" s="1">
        <v>3284.0</v>
      </c>
    </row>
    <row r="19">
      <c r="A19" s="1" t="s">
        <v>199</v>
      </c>
      <c r="B19" s="1" t="s">
        <v>15</v>
      </c>
      <c r="C19" s="1" t="str">
        <f t="array" ref="C19">_xlfn.XLOOKUP($B19, sales_teams!$A$2:$A$36, sales_teams!$B$2:$B$36)</f>
        <v>Dustin Brinkmann</v>
      </c>
      <c r="D19" s="1" t="str">
        <f t="array" ref="D19">_xlfn.XLOOKUP($B19, sales_teams!$A$2:$A$36, sales_teams!$C$2:$C$36)</f>
        <v>Central</v>
      </c>
      <c r="E19" s="1" t="s">
        <v>179</v>
      </c>
      <c r="F19" s="1" t="s">
        <v>165</v>
      </c>
      <c r="G19" s="1" t="str">
        <f t="array" ref="G19">IF($F19="", "", _xlfn.XLOOKUP($F19,accounts!$A$2:$A$86,accounts!$B$2:$B$86, "Other"))</f>
        <v>telecommunications</v>
      </c>
      <c r="H19" s="1" t="str">
        <f t="array" ref="H19">IF($F19="", "", IFS(_xlfn.XLOOKUP($F19, accounts!$A$2:$A$86, accounts!$E$2:$E$86, 0)&gt;=1000, "Enterprise", _xlfn.XLOOKUP($F19, accounts!$A$2:$A$86, accounts!$E$2:$E$86, 0)&gt;=100, "Mid-Market", TRUE, "SMB"))</f>
        <v>Enterprise</v>
      </c>
      <c r="I19" s="1" t="str">
        <f t="array" ref="I19">IF($F19="", "", _xlfn.XLOOKUP($F19,accounts!$A$2:$A$86,accounts!$F$2:$F$86, "Other"))</f>
        <v>United States</v>
      </c>
      <c r="J19" s="1" t="s">
        <v>131</v>
      </c>
      <c r="K19" s="3">
        <v>42680.0</v>
      </c>
      <c r="L19" s="3">
        <v>42799.0</v>
      </c>
      <c r="M19" s="1">
        <v>61.0</v>
      </c>
    </row>
    <row r="20">
      <c r="A20" s="1" t="s">
        <v>200</v>
      </c>
      <c r="B20" s="1" t="s">
        <v>48</v>
      </c>
      <c r="C20" s="1" t="str">
        <f t="array" ref="C20">_xlfn.XLOOKUP($B20, sales_teams!$A$2:$A$36, sales_teams!$B$2:$B$36)</f>
        <v>Rocco Neubert</v>
      </c>
      <c r="D20" s="1" t="str">
        <f t="array" ref="D20">_xlfn.XLOOKUP($B20, sales_teams!$A$2:$A$36, sales_teams!$C$2:$C$36)</f>
        <v>East</v>
      </c>
      <c r="E20" s="1" t="s">
        <v>148</v>
      </c>
      <c r="F20" s="1" t="s">
        <v>169</v>
      </c>
      <c r="G20" s="1" t="str">
        <f t="array" ref="G20">IF($F20="", "", _xlfn.XLOOKUP($F20,accounts!$A$2:$A$86,accounts!$B$2:$B$86, "Other"))</f>
        <v>entertainment</v>
      </c>
      <c r="H20" s="1" t="str">
        <f t="array" ref="H20">IF($F20="", "", IFS(_xlfn.XLOOKUP($F20, accounts!$A$2:$A$86, accounts!$E$2:$E$86, 0)&gt;=1000, "Enterprise", _xlfn.XLOOKUP($F20, accounts!$A$2:$A$86, accounts!$E$2:$E$86, 0)&gt;=100, "Mid-Market", TRUE, "SMB"))</f>
        <v>Enterprise</v>
      </c>
      <c r="I20" s="1" t="str">
        <f t="array" ref="I20">IF($F20="", "", _xlfn.XLOOKUP($F20,accounts!$A$2:$A$86,accounts!$F$2:$F$86, "Other"))</f>
        <v>United States</v>
      </c>
      <c r="J20" s="1" t="s">
        <v>192</v>
      </c>
      <c r="K20" s="3">
        <v>42681.0</v>
      </c>
      <c r="L20" s="3">
        <v>42803.0</v>
      </c>
      <c r="M20" s="1">
        <v>0.0</v>
      </c>
    </row>
    <row r="21">
      <c r="A21" s="1" t="s">
        <v>201</v>
      </c>
      <c r="B21" s="1" t="s">
        <v>94</v>
      </c>
      <c r="C21" s="1" t="str">
        <f t="array" ref="C21">_xlfn.XLOOKUP($B21, sales_teams!$A$2:$A$36, sales_teams!$B$2:$B$36)</f>
        <v>Celia Rouche</v>
      </c>
      <c r="D21" s="1" t="str">
        <f t="array" ref="D21">_xlfn.XLOOKUP($B21, sales_teams!$A$2:$A$36, sales_teams!$C$2:$C$36)</f>
        <v>West</v>
      </c>
      <c r="E21" s="1" t="s">
        <v>179</v>
      </c>
      <c r="F21" s="1" t="s">
        <v>147</v>
      </c>
      <c r="G21" s="1" t="str">
        <f t="array" ref="G21">IF($F21="", "", _xlfn.XLOOKUP($F21,accounts!$A$2:$A$86,accounts!$B$2:$B$86, "Other"))</f>
        <v>telecommunications</v>
      </c>
      <c r="H21" s="1" t="str">
        <f t="array" ref="H21">IF($F21="", "", IFS(_xlfn.XLOOKUP($F21, accounts!$A$2:$A$86, accounts!$E$2:$E$86, 0)&gt;=1000, "Enterprise", _xlfn.XLOOKUP($F21, accounts!$A$2:$A$86, accounts!$E$2:$E$86, 0)&gt;=100, "Mid-Market", TRUE, "SMB"))</f>
        <v>Enterprise</v>
      </c>
      <c r="I21" s="1" t="str">
        <f t="array" ref="I21">IF($F21="", "", _xlfn.XLOOKUP($F21,accounts!$A$2:$A$86,accounts!$F$2:$F$86, "Other"))</f>
        <v>United States</v>
      </c>
      <c r="J21" s="1" t="s">
        <v>131</v>
      </c>
      <c r="K21" s="3">
        <v>42681.0</v>
      </c>
      <c r="L21" s="3">
        <v>42802.0</v>
      </c>
      <c r="M21" s="1">
        <v>46.0</v>
      </c>
    </row>
    <row r="22">
      <c r="A22" s="1" t="s">
        <v>202</v>
      </c>
      <c r="B22" s="1" t="s">
        <v>99</v>
      </c>
      <c r="C22" s="1" t="str">
        <f t="array" ref="C22">_xlfn.XLOOKUP($B22, sales_teams!$A$2:$A$36, sales_teams!$B$2:$B$36)</f>
        <v>Summer Sewald</v>
      </c>
      <c r="D22" s="1" t="str">
        <f t="array" ref="D22">_xlfn.XLOOKUP($B22, sales_teams!$A$2:$A$36, sales_teams!$C$2:$C$36)</f>
        <v>West</v>
      </c>
      <c r="E22" s="1" t="s">
        <v>194</v>
      </c>
      <c r="F22" s="1" t="s">
        <v>84</v>
      </c>
      <c r="G22" s="1" t="str">
        <f t="array" ref="G22">IF($F22="", "", _xlfn.XLOOKUP($F22,accounts!$A$2:$A$86,accounts!$B$2:$B$86, "Other"))</f>
        <v>retail</v>
      </c>
      <c r="H22" s="1" t="str">
        <f t="array" ref="H22">IF($F22="", "", IFS(_xlfn.XLOOKUP($F22, accounts!$A$2:$A$86, accounts!$E$2:$E$86, 0)&gt;=1000, "Enterprise", _xlfn.XLOOKUP($F22, accounts!$A$2:$A$86, accounts!$E$2:$E$86, 0)&gt;=100, "Mid-Market", TRUE, "SMB"))</f>
        <v>Enterprise</v>
      </c>
      <c r="I22" s="1" t="str">
        <f t="array" ref="I22">IF($F22="", "", _xlfn.XLOOKUP($F22,accounts!$A$2:$A$86,accounts!$F$2:$F$86, "Other"))</f>
        <v>United States</v>
      </c>
      <c r="J22" s="1" t="s">
        <v>192</v>
      </c>
      <c r="K22" s="3">
        <v>42681.0</v>
      </c>
      <c r="L22" s="3">
        <v>42811.0</v>
      </c>
      <c r="M22" s="1">
        <v>0.0</v>
      </c>
    </row>
    <row r="23">
      <c r="A23" s="1" t="s">
        <v>203</v>
      </c>
      <c r="B23" s="1" t="s">
        <v>18</v>
      </c>
      <c r="C23" s="1" t="str">
        <f t="array" ref="C23">_xlfn.XLOOKUP($B23, sales_teams!$A$2:$A$36, sales_teams!$B$2:$B$36)</f>
        <v>Dustin Brinkmann</v>
      </c>
      <c r="D23" s="1" t="str">
        <f t="array" ref="D23">_xlfn.XLOOKUP($B23, sales_teams!$A$2:$A$36, sales_teams!$C$2:$C$36)</f>
        <v>Central</v>
      </c>
      <c r="E23" s="1" t="s">
        <v>179</v>
      </c>
      <c r="F23" s="1" t="s">
        <v>149</v>
      </c>
      <c r="G23" s="1" t="str">
        <f t="array" ref="G23">IF($F23="", "", _xlfn.XLOOKUP($F23,accounts!$A$2:$A$86,accounts!$B$2:$B$86, "Other"))</f>
        <v>medical</v>
      </c>
      <c r="H23" s="1" t="str">
        <f t="array" ref="H23">IF($F23="", "", IFS(_xlfn.XLOOKUP($F23, accounts!$A$2:$A$86, accounts!$E$2:$E$86, 0)&gt;=1000, "Enterprise", _xlfn.XLOOKUP($F23, accounts!$A$2:$A$86, accounts!$E$2:$E$86, 0)&gt;=100, "Mid-Market", TRUE, "SMB"))</f>
        <v>Enterprise</v>
      </c>
      <c r="I23" s="1" t="str">
        <f t="array" ref="I23">IF($F23="", "", _xlfn.XLOOKUP($F23,accounts!$A$2:$A$86,accounts!$F$2:$F$86, "Other"))</f>
        <v>United States</v>
      </c>
      <c r="J23" s="1" t="s">
        <v>131</v>
      </c>
      <c r="K23" s="3">
        <v>42681.0</v>
      </c>
      <c r="L23" s="3">
        <v>42812.0</v>
      </c>
      <c r="M23" s="1">
        <v>50.0</v>
      </c>
    </row>
    <row r="24">
      <c r="A24" s="1" t="s">
        <v>204</v>
      </c>
      <c r="B24" s="1" t="s">
        <v>34</v>
      </c>
      <c r="C24" s="1" t="str">
        <f t="array" ref="C24">_xlfn.XLOOKUP($B24, sales_teams!$A$2:$A$36, sales_teams!$B$2:$B$36)</f>
        <v>Cara Losch</v>
      </c>
      <c r="D24" s="1" t="str">
        <f t="array" ref="D24">_xlfn.XLOOKUP($B24, sales_teams!$A$2:$A$36, sales_teams!$C$2:$C$36)</f>
        <v>East</v>
      </c>
      <c r="E24" s="1" t="s">
        <v>109</v>
      </c>
      <c r="F24" s="1" t="s">
        <v>167</v>
      </c>
      <c r="G24" s="1" t="str">
        <f t="array" ref="G24">IF($F24="", "", _xlfn.XLOOKUP($F24,accounts!$A$2:$A$86,accounts!$B$2:$B$86, "Other"))</f>
        <v>finance</v>
      </c>
      <c r="H24" s="1" t="str">
        <f t="array" ref="H24">IF($F24="", "", IFS(_xlfn.XLOOKUP($F24, accounts!$A$2:$A$86, accounts!$E$2:$E$86, 0)&gt;=1000, "Enterprise", _xlfn.XLOOKUP($F24, accounts!$A$2:$A$86, accounts!$E$2:$E$86, 0)&gt;=100, "Mid-Market", TRUE, "SMB"))</f>
        <v>Mid-Market</v>
      </c>
      <c r="I24" s="1" t="str">
        <f t="array" ref="I24">IF($F24="", "", _xlfn.XLOOKUP($F24,accounts!$A$2:$A$86,accounts!$F$2:$F$86, "Other"))</f>
        <v>United States</v>
      </c>
      <c r="J24" s="1" t="s">
        <v>131</v>
      </c>
      <c r="K24" s="3">
        <v>42681.0</v>
      </c>
      <c r="L24" s="3">
        <v>42805.0</v>
      </c>
      <c r="M24" s="1">
        <v>1014.0</v>
      </c>
    </row>
    <row r="25">
      <c r="A25" s="1" t="s">
        <v>205</v>
      </c>
      <c r="B25" s="1" t="s">
        <v>30</v>
      </c>
      <c r="C25" s="1" t="str">
        <f t="array" ref="C25">_xlfn.XLOOKUP($B25, sales_teams!$A$2:$A$36, sales_teams!$B$2:$B$36)</f>
        <v>Melvin Marxen</v>
      </c>
      <c r="D25" s="1" t="str">
        <f t="array" ref="D25">_xlfn.XLOOKUP($B25, sales_teams!$A$2:$A$36, sales_teams!$C$2:$C$36)</f>
        <v>Central</v>
      </c>
      <c r="E25" s="1" t="s">
        <v>181</v>
      </c>
      <c r="F25" s="1" t="s">
        <v>136</v>
      </c>
      <c r="G25" s="1" t="str">
        <f t="array" ref="G25">IF($F25="", "", _xlfn.XLOOKUP($F25,accounts!$A$2:$A$86,accounts!$B$2:$B$86, "Other"))</f>
        <v>services</v>
      </c>
      <c r="H25" s="1" t="str">
        <f t="array" ref="H25">IF($F25="", "", IFS(_xlfn.XLOOKUP($F25, accounts!$A$2:$A$86, accounts!$E$2:$E$86, 0)&gt;=1000, "Enterprise", _xlfn.XLOOKUP($F25, accounts!$A$2:$A$86, accounts!$E$2:$E$86, 0)&gt;=100, "Mid-Market", TRUE, "SMB"))</f>
        <v>Enterprise</v>
      </c>
      <c r="I25" s="1" t="str">
        <f t="array" ref="I25">IF($F25="", "", _xlfn.XLOOKUP($F25,accounts!$A$2:$A$86,accounts!$F$2:$F$86, "Other"))</f>
        <v>United States</v>
      </c>
      <c r="J25" s="1" t="s">
        <v>131</v>
      </c>
      <c r="K25" s="3">
        <v>42682.0</v>
      </c>
      <c r="L25" s="3">
        <v>42820.0</v>
      </c>
      <c r="M25" s="1">
        <v>561.0</v>
      </c>
    </row>
    <row r="26">
      <c r="A26" s="1" t="s">
        <v>206</v>
      </c>
      <c r="B26" s="1" t="s">
        <v>104</v>
      </c>
      <c r="C26" s="1" t="str">
        <f t="array" ref="C26">_xlfn.XLOOKUP($B26, sales_teams!$A$2:$A$36, sales_teams!$B$2:$B$36)</f>
        <v>Summer Sewald</v>
      </c>
      <c r="D26" s="1" t="str">
        <f t="array" ref="D26">_xlfn.XLOOKUP($B26, sales_teams!$A$2:$A$36, sales_teams!$C$2:$C$36)</f>
        <v>West</v>
      </c>
      <c r="E26" s="1" t="s">
        <v>181</v>
      </c>
      <c r="F26" s="1" t="s">
        <v>176</v>
      </c>
      <c r="G26" s="1" t="str">
        <f t="array" ref="G26">IF($F26="", "", _xlfn.XLOOKUP($F26,accounts!$A$2:$A$86,accounts!$B$2:$B$86, "Other"))</f>
        <v>entertainment</v>
      </c>
      <c r="H26" s="1" t="str">
        <f t="array" ref="H26">IF($F26="", "", IFS(_xlfn.XLOOKUP($F26, accounts!$A$2:$A$86, accounts!$E$2:$E$86, 0)&gt;=1000, "Enterprise", _xlfn.XLOOKUP($F26, accounts!$A$2:$A$86, accounts!$E$2:$E$86, 0)&gt;=100, "Mid-Market", TRUE, "SMB"))</f>
        <v>Mid-Market</v>
      </c>
      <c r="I26" s="1" t="str">
        <f t="array" ref="I26">IF($F26="", "", _xlfn.XLOOKUP($F26,accounts!$A$2:$A$86,accounts!$F$2:$F$86, "Other"))</f>
        <v>United States</v>
      </c>
      <c r="J26" s="1" t="s">
        <v>131</v>
      </c>
      <c r="K26" s="3">
        <v>42684.0</v>
      </c>
      <c r="L26" s="3">
        <v>42817.0</v>
      </c>
      <c r="M26" s="1">
        <v>590.0</v>
      </c>
    </row>
    <row r="27">
      <c r="A27" s="1" t="s">
        <v>207</v>
      </c>
      <c r="B27" s="1" t="s">
        <v>107</v>
      </c>
      <c r="C27" s="1" t="str">
        <f t="array" ref="C27">_xlfn.XLOOKUP($B27, sales_teams!$A$2:$A$36, sales_teams!$B$2:$B$36)</f>
        <v>Summer Sewald</v>
      </c>
      <c r="D27" s="1" t="str">
        <f t="array" ref="D27">_xlfn.XLOOKUP($B27, sales_teams!$A$2:$A$36, sales_teams!$C$2:$C$36)</f>
        <v>West</v>
      </c>
      <c r="E27" s="1" t="s">
        <v>188</v>
      </c>
      <c r="F27" s="1" t="s">
        <v>98</v>
      </c>
      <c r="G27" s="1" t="str">
        <f t="array" ref="G27">IF($F27="", "", _xlfn.XLOOKUP($F27,accounts!$A$2:$A$86,accounts!$B$2:$B$86, "Other"))</f>
        <v>retail</v>
      </c>
      <c r="H27" s="1" t="str">
        <f t="array" ref="H27">IF($F27="", "", IFS(_xlfn.XLOOKUP($F27, accounts!$A$2:$A$86, accounts!$E$2:$E$86, 0)&gt;=1000, "Enterprise", _xlfn.XLOOKUP($F27, accounts!$A$2:$A$86, accounts!$E$2:$E$86, 0)&gt;=100, "Mid-Market", TRUE, "SMB"))</f>
        <v>Enterprise</v>
      </c>
      <c r="I27" s="1" t="str">
        <f t="array" ref="I27">IF($F27="", "", _xlfn.XLOOKUP($F27,accounts!$A$2:$A$86,accounts!$F$2:$F$86, "Other"))</f>
        <v>Japan</v>
      </c>
      <c r="J27" s="1" t="s">
        <v>189</v>
      </c>
      <c r="K27" s="3">
        <v>42684.0</v>
      </c>
    </row>
    <row r="28">
      <c r="A28" s="1" t="s">
        <v>208</v>
      </c>
      <c r="B28" s="1" t="s">
        <v>15</v>
      </c>
      <c r="C28" s="1" t="str">
        <f t="array" ref="C28">_xlfn.XLOOKUP($B28, sales_teams!$A$2:$A$36, sales_teams!$B$2:$B$36)</f>
        <v>Dustin Brinkmann</v>
      </c>
      <c r="D28" s="1" t="str">
        <f t="array" ref="D28">_xlfn.XLOOKUP($B28, sales_teams!$A$2:$A$36, sales_teams!$C$2:$C$36)</f>
        <v>Central</v>
      </c>
      <c r="E28" s="1" t="s">
        <v>179</v>
      </c>
      <c r="F28" s="1" t="s">
        <v>29</v>
      </c>
      <c r="G28" s="1" t="str">
        <f t="array" ref="G28">IF($F28="", "", _xlfn.XLOOKUP($F28,accounts!$A$2:$A$86,accounts!$B$2:$B$86, "Other"))</f>
        <v>medical</v>
      </c>
      <c r="H28" s="1" t="str">
        <f t="array" ref="H28">IF($F28="", "", IFS(_xlfn.XLOOKUP($F28, accounts!$A$2:$A$86, accounts!$E$2:$E$86, 0)&gt;=1000, "Enterprise", _xlfn.XLOOKUP($F28, accounts!$A$2:$A$86, accounts!$E$2:$E$86, 0)&gt;=100, "Mid-Market", TRUE, "SMB"))</f>
        <v>Enterprise</v>
      </c>
      <c r="I28" s="1" t="str">
        <f t="array" ref="I28">IF($F28="", "", _xlfn.XLOOKUP($F28,accounts!$A$2:$A$86,accounts!$F$2:$F$86, "Other"))</f>
        <v>Philipines</v>
      </c>
      <c r="J28" s="1" t="s">
        <v>131</v>
      </c>
      <c r="K28" s="3">
        <v>42684.0</v>
      </c>
      <c r="L28" s="3">
        <v>42806.0</v>
      </c>
      <c r="M28" s="1">
        <v>61.0</v>
      </c>
    </row>
    <row r="29">
      <c r="A29" s="1" t="s">
        <v>209</v>
      </c>
      <c r="B29" s="1" t="s">
        <v>34</v>
      </c>
      <c r="C29" s="1" t="str">
        <f t="array" ref="C29">_xlfn.XLOOKUP($B29, sales_teams!$A$2:$A$36, sales_teams!$B$2:$B$36)</f>
        <v>Cara Losch</v>
      </c>
      <c r="D29" s="1" t="str">
        <f t="array" ref="D29">_xlfn.XLOOKUP($B29, sales_teams!$A$2:$A$36, sales_teams!$C$2:$C$36)</f>
        <v>East</v>
      </c>
      <c r="E29" s="1" t="s">
        <v>194</v>
      </c>
      <c r="F29" s="1" t="s">
        <v>169</v>
      </c>
      <c r="G29" s="1" t="str">
        <f t="array" ref="G29">IF($F29="", "", _xlfn.XLOOKUP($F29,accounts!$A$2:$A$86,accounts!$B$2:$B$86, "Other"))</f>
        <v>entertainment</v>
      </c>
      <c r="H29" s="1" t="str">
        <f t="array" ref="H29">IF($F29="", "", IFS(_xlfn.XLOOKUP($F29, accounts!$A$2:$A$86, accounts!$E$2:$E$86, 0)&gt;=1000, "Enterprise", _xlfn.XLOOKUP($F29, accounts!$A$2:$A$86, accounts!$E$2:$E$86, 0)&gt;=100, "Mid-Market", TRUE, "SMB"))</f>
        <v>Enterprise</v>
      </c>
      <c r="I29" s="1" t="str">
        <f t="array" ref="I29">IF($F29="", "", _xlfn.XLOOKUP($F29,accounts!$A$2:$A$86,accounts!$F$2:$F$86, "Other"))</f>
        <v>United States</v>
      </c>
      <c r="J29" s="1" t="s">
        <v>192</v>
      </c>
      <c r="K29" s="3">
        <v>42684.0</v>
      </c>
      <c r="L29" s="3">
        <v>42805.0</v>
      </c>
      <c r="M29" s="1">
        <v>0.0</v>
      </c>
    </row>
    <row r="30">
      <c r="A30" s="1" t="s">
        <v>210</v>
      </c>
      <c r="B30" s="1" t="s">
        <v>94</v>
      </c>
      <c r="C30" s="1" t="str">
        <f t="array" ref="C30">_xlfn.XLOOKUP($B30, sales_teams!$A$2:$A$36, sales_teams!$B$2:$B$36)</f>
        <v>Celia Rouche</v>
      </c>
      <c r="D30" s="1" t="str">
        <f t="array" ref="D30">_xlfn.XLOOKUP($B30, sales_teams!$A$2:$A$36, sales_teams!$C$2:$C$36)</f>
        <v>West</v>
      </c>
      <c r="E30" s="1" t="s">
        <v>179</v>
      </c>
      <c r="F30" s="1" t="s">
        <v>50</v>
      </c>
      <c r="G30" s="1" t="str">
        <f t="array" ref="G30">IF($F30="", "", _xlfn.XLOOKUP($F30,accounts!$A$2:$A$86,accounts!$B$2:$B$86, "Other"))</f>
        <v>entertainment</v>
      </c>
      <c r="H30" s="1" t="str">
        <f t="array" ref="H30">IF($F30="", "", IFS(_xlfn.XLOOKUP($F30, accounts!$A$2:$A$86, accounts!$E$2:$E$86, 0)&gt;=1000, "Enterprise", _xlfn.XLOOKUP($F30, accounts!$A$2:$A$86, accounts!$E$2:$E$86, 0)&gt;=100, "Mid-Market", TRUE, "SMB"))</f>
        <v>Enterprise</v>
      </c>
      <c r="I30" s="1" t="str">
        <f t="array" ref="I30">IF($F30="", "", _xlfn.XLOOKUP($F30,accounts!$A$2:$A$86,accounts!$F$2:$F$86, "Other"))</f>
        <v>United States</v>
      </c>
      <c r="J30" s="1" t="s">
        <v>131</v>
      </c>
      <c r="K30" s="3">
        <v>42685.0</v>
      </c>
      <c r="L30" s="3">
        <v>42799.0</v>
      </c>
      <c r="M30" s="1">
        <v>58.0</v>
      </c>
    </row>
    <row r="31">
      <c r="A31" s="1" t="s">
        <v>211</v>
      </c>
      <c r="B31" s="1" t="s">
        <v>107</v>
      </c>
      <c r="C31" s="1" t="str">
        <f t="array" ref="C31">_xlfn.XLOOKUP($B31, sales_teams!$A$2:$A$36, sales_teams!$B$2:$B$36)</f>
        <v>Summer Sewald</v>
      </c>
      <c r="D31" s="1" t="str">
        <f t="array" ref="D31">_xlfn.XLOOKUP($B31, sales_teams!$A$2:$A$36, sales_teams!$C$2:$C$36)</f>
        <v>West</v>
      </c>
      <c r="E31" s="1" t="s">
        <v>148</v>
      </c>
      <c r="F31" s="1" t="s">
        <v>129</v>
      </c>
      <c r="G31" s="1" t="str">
        <f t="array" ref="G31">IF($F31="", "", _xlfn.XLOOKUP($F31,accounts!$A$2:$A$86,accounts!$B$2:$B$86, "Other"))</f>
        <v>medical</v>
      </c>
      <c r="H31" s="1" t="str">
        <f t="array" ref="H31">IF($F31="", "", IFS(_xlfn.XLOOKUP($F31, accounts!$A$2:$A$86, accounts!$E$2:$E$86, 0)&gt;=1000, "Enterprise", _xlfn.XLOOKUP($F31, accounts!$A$2:$A$86, accounts!$E$2:$E$86, 0)&gt;=100, "Mid-Market", TRUE, "SMB"))</f>
        <v>Enterprise</v>
      </c>
      <c r="I31" s="1" t="str">
        <f t="array" ref="I31">IF($F31="", "", _xlfn.XLOOKUP($F31,accounts!$A$2:$A$86,accounts!$F$2:$F$86, "Other"))</f>
        <v>United States</v>
      </c>
      <c r="J31" s="1" t="s">
        <v>131</v>
      </c>
      <c r="K31" s="3">
        <v>42685.0</v>
      </c>
      <c r="L31" s="3">
        <v>42808.0</v>
      </c>
      <c r="M31" s="1">
        <v>4899.0</v>
      </c>
    </row>
    <row r="32">
      <c r="A32" s="1" t="s">
        <v>212</v>
      </c>
      <c r="B32" s="1" t="s">
        <v>41</v>
      </c>
      <c r="C32" s="1" t="str">
        <f t="array" ref="C32">_xlfn.XLOOKUP($B32, sales_teams!$A$2:$A$36, sales_teams!$B$2:$B$36)</f>
        <v>Cara Losch</v>
      </c>
      <c r="D32" s="1" t="str">
        <f t="array" ref="D32">_xlfn.XLOOKUP($B32, sales_teams!$A$2:$A$36, sales_teams!$C$2:$C$36)</f>
        <v>East</v>
      </c>
      <c r="E32" s="1" t="s">
        <v>188</v>
      </c>
      <c r="F32" s="1" t="s">
        <v>177</v>
      </c>
      <c r="G32" s="1" t="str">
        <f t="array" ref="G32">IF($F32="", "", _xlfn.XLOOKUP($F32,accounts!$A$2:$A$86,accounts!$B$2:$B$86, "Other"))</f>
        <v>software</v>
      </c>
      <c r="H32" s="1" t="str">
        <f t="array" ref="H32">IF($F32="", "", IFS(_xlfn.XLOOKUP($F32, accounts!$A$2:$A$86, accounts!$E$2:$E$86, 0)&gt;=1000, "Enterprise", _xlfn.XLOOKUP($F32, accounts!$A$2:$A$86, accounts!$E$2:$E$86, 0)&gt;=100, "Mid-Market", TRUE, "SMB"))</f>
        <v>Enterprise</v>
      </c>
      <c r="I32" s="1" t="str">
        <f t="array" ref="I32">IF($F32="", "", _xlfn.XLOOKUP($F32,accounts!$A$2:$A$86,accounts!$F$2:$F$86, "Other"))</f>
        <v>United States</v>
      </c>
      <c r="J32" s="1" t="s">
        <v>192</v>
      </c>
      <c r="K32" s="3">
        <v>42685.0</v>
      </c>
      <c r="L32" s="3">
        <v>42795.0</v>
      </c>
      <c r="M32" s="1">
        <v>0.0</v>
      </c>
    </row>
    <row r="33">
      <c r="A33" s="1" t="s">
        <v>213</v>
      </c>
      <c r="B33" s="1" t="s">
        <v>15</v>
      </c>
      <c r="C33" s="1" t="str">
        <f t="array" ref="C33">_xlfn.XLOOKUP($B33, sales_teams!$A$2:$A$36, sales_teams!$B$2:$B$36)</f>
        <v>Dustin Brinkmann</v>
      </c>
      <c r="D33" s="1" t="str">
        <f t="array" ref="D33">_xlfn.XLOOKUP($B33, sales_teams!$A$2:$A$36, sales_teams!$C$2:$C$36)</f>
        <v>Central</v>
      </c>
      <c r="E33" s="1" t="s">
        <v>179</v>
      </c>
      <c r="F33" s="1" t="s">
        <v>76</v>
      </c>
      <c r="G33" s="1" t="str">
        <f t="array" ref="G33">IF($F33="", "", _xlfn.XLOOKUP($F33,accounts!$A$2:$A$86,accounts!$B$2:$B$86, "Other"))</f>
        <v>marketing</v>
      </c>
      <c r="H33" s="1" t="str">
        <f t="array" ref="H33">IF($F33="", "", IFS(_xlfn.XLOOKUP($F33, accounts!$A$2:$A$86, accounts!$E$2:$E$86, 0)&gt;=1000, "Enterprise", _xlfn.XLOOKUP($F33, accounts!$A$2:$A$86, accounts!$E$2:$E$86, 0)&gt;=100, "Mid-Market", TRUE, "SMB"))</f>
        <v>Enterprise</v>
      </c>
      <c r="I33" s="1" t="str">
        <f t="array" ref="I33">IF($F33="", "", _xlfn.XLOOKUP($F33,accounts!$A$2:$A$86,accounts!$F$2:$F$86, "Other"))</f>
        <v>United States</v>
      </c>
      <c r="J33" s="1" t="s">
        <v>131</v>
      </c>
      <c r="K33" s="3">
        <v>42685.0</v>
      </c>
      <c r="L33" s="3">
        <v>42797.0</v>
      </c>
      <c r="M33" s="1">
        <v>67.0</v>
      </c>
    </row>
    <row r="34">
      <c r="A34" s="1" t="s">
        <v>214</v>
      </c>
      <c r="B34" s="1" t="s">
        <v>99</v>
      </c>
      <c r="C34" s="1" t="str">
        <f t="array" ref="C34">_xlfn.XLOOKUP($B34, sales_teams!$A$2:$A$36, sales_teams!$B$2:$B$36)</f>
        <v>Summer Sewald</v>
      </c>
      <c r="D34" s="1" t="str">
        <f t="array" ref="D34">_xlfn.XLOOKUP($B34, sales_teams!$A$2:$A$36, sales_teams!$C$2:$C$36)</f>
        <v>West</v>
      </c>
      <c r="E34" s="1" t="s">
        <v>148</v>
      </c>
      <c r="F34" s="1" t="s">
        <v>168</v>
      </c>
      <c r="G34" s="1" t="str">
        <f t="array" ref="G34">IF($F34="", "", _xlfn.XLOOKUP($F34,accounts!$A$2:$A$86,accounts!$B$2:$B$86, "Other"))</f>
        <v>finance</v>
      </c>
      <c r="H34" s="1" t="str">
        <f t="array" ref="H34">IF($F34="", "", IFS(_xlfn.XLOOKUP($F34, accounts!$A$2:$A$86, accounts!$E$2:$E$86, 0)&gt;=1000, "Enterprise", _xlfn.XLOOKUP($F34, accounts!$A$2:$A$86, accounts!$E$2:$E$86, 0)&gt;=100, "Mid-Market", TRUE, "SMB"))</f>
        <v>Enterprise</v>
      </c>
      <c r="I34" s="1" t="str">
        <f t="array" ref="I34">IF($F34="", "", _xlfn.XLOOKUP($F34,accounts!$A$2:$A$86,accounts!$F$2:$F$86, "Other"))</f>
        <v>United States</v>
      </c>
      <c r="J34" s="1" t="s">
        <v>131</v>
      </c>
      <c r="K34" s="3">
        <v>42686.0</v>
      </c>
      <c r="L34" s="3">
        <v>42800.0</v>
      </c>
      <c r="M34" s="1">
        <v>4338.0</v>
      </c>
    </row>
    <row r="35">
      <c r="A35" s="1" t="s">
        <v>215</v>
      </c>
      <c r="B35" s="1" t="s">
        <v>102</v>
      </c>
      <c r="C35" s="1" t="str">
        <f t="array" ref="C35">_xlfn.XLOOKUP($B35, sales_teams!$A$2:$A$36, sales_teams!$B$2:$B$36)</f>
        <v>Summer Sewald</v>
      </c>
      <c r="D35" s="1" t="str">
        <f t="array" ref="D35">_xlfn.XLOOKUP($B35, sales_teams!$A$2:$A$36, sales_teams!$C$2:$C$36)</f>
        <v>West</v>
      </c>
      <c r="E35" s="1" t="s">
        <v>181</v>
      </c>
      <c r="F35" s="1" t="s">
        <v>84</v>
      </c>
      <c r="G35" s="1" t="str">
        <f t="array" ref="G35">IF($F35="", "", _xlfn.XLOOKUP($F35,accounts!$A$2:$A$86,accounts!$B$2:$B$86, "Other"))</f>
        <v>retail</v>
      </c>
      <c r="H35" s="1" t="str">
        <f t="array" ref="H35">IF($F35="", "", IFS(_xlfn.XLOOKUP($F35, accounts!$A$2:$A$86, accounts!$E$2:$E$86, 0)&gt;=1000, "Enterprise", _xlfn.XLOOKUP($F35, accounts!$A$2:$A$86, accounts!$E$2:$E$86, 0)&gt;=100, "Mid-Market", TRUE, "SMB"))</f>
        <v>Enterprise</v>
      </c>
      <c r="I35" s="1" t="str">
        <f t="array" ref="I35">IF($F35="", "", _xlfn.XLOOKUP($F35,accounts!$A$2:$A$86,accounts!$F$2:$F$86, "Other"))</f>
        <v>United States</v>
      </c>
      <c r="J35" s="1" t="s">
        <v>131</v>
      </c>
      <c r="K35" s="3">
        <v>42686.0</v>
      </c>
      <c r="L35" s="3">
        <v>42813.0</v>
      </c>
      <c r="M35" s="1">
        <v>578.0</v>
      </c>
    </row>
    <row r="36">
      <c r="A36" s="1" t="s">
        <v>216</v>
      </c>
      <c r="B36" s="1" t="s">
        <v>54</v>
      </c>
      <c r="C36" s="1" t="str">
        <f t="array" ref="C36">_xlfn.XLOOKUP($B36, sales_teams!$A$2:$A$36, sales_teams!$B$2:$B$36)</f>
        <v>Rocco Neubert</v>
      </c>
      <c r="D36" s="1" t="str">
        <f t="array" ref="D36">_xlfn.XLOOKUP($B36, sales_teams!$A$2:$A$36, sales_teams!$C$2:$C$36)</f>
        <v>East</v>
      </c>
      <c r="E36" s="1" t="s">
        <v>181</v>
      </c>
      <c r="F36" s="1" t="s">
        <v>14</v>
      </c>
      <c r="G36" s="1" t="str">
        <f t="array" ref="G36">IF($F36="", "", _xlfn.XLOOKUP($F36,accounts!$A$2:$A$86,accounts!$B$2:$B$86, "Other"))</f>
        <v>technology</v>
      </c>
      <c r="H36" s="1" t="str">
        <f t="array" ref="H36">IF($F36="", "", IFS(_xlfn.XLOOKUP($F36, accounts!$A$2:$A$86, accounts!$E$2:$E$86, 0)&gt;=1000, "Enterprise", _xlfn.XLOOKUP($F36, accounts!$A$2:$A$86, accounts!$E$2:$E$86, 0)&gt;=100, "Mid-Market", TRUE, "SMB"))</f>
        <v>Enterprise</v>
      </c>
      <c r="I36" s="1" t="str">
        <f t="array" ref="I36">IF($F36="", "", _xlfn.XLOOKUP($F36,accounts!$A$2:$A$86,accounts!$F$2:$F$86, "Other"))</f>
        <v>United States</v>
      </c>
      <c r="J36" s="1" t="s">
        <v>131</v>
      </c>
      <c r="K36" s="3">
        <v>42686.0</v>
      </c>
      <c r="L36" s="3">
        <v>42795.0</v>
      </c>
      <c r="M36" s="1">
        <v>556.0</v>
      </c>
    </row>
    <row r="37">
      <c r="A37" s="1" t="s">
        <v>217</v>
      </c>
      <c r="B37" s="1" t="s">
        <v>65</v>
      </c>
      <c r="C37" s="1" t="str">
        <f t="array" ref="C37">_xlfn.XLOOKUP($B37, sales_teams!$A$2:$A$36, sales_teams!$B$2:$B$36)</f>
        <v>Celia Rouche</v>
      </c>
      <c r="D37" s="1" t="str">
        <f t="array" ref="D37">_xlfn.XLOOKUP($B37, sales_teams!$A$2:$A$36, sales_teams!$C$2:$C$36)</f>
        <v>West</v>
      </c>
      <c r="E37" s="1" t="s">
        <v>181</v>
      </c>
      <c r="F37" s="1" t="s">
        <v>115</v>
      </c>
      <c r="G37" s="1" t="str">
        <f t="array" ref="G37">IF($F37="", "", _xlfn.XLOOKUP($F37,accounts!$A$2:$A$86,accounts!$B$2:$B$86, "Other"))</f>
        <v>services</v>
      </c>
      <c r="H37" s="1" t="str">
        <f t="array" ref="H37">IF($F37="", "", IFS(_xlfn.XLOOKUP($F37, accounts!$A$2:$A$86, accounts!$E$2:$E$86, 0)&gt;=1000, "Enterprise", _xlfn.XLOOKUP($F37, accounts!$A$2:$A$86, accounts!$E$2:$E$86, 0)&gt;=100, "Mid-Market", TRUE, "SMB"))</f>
        <v>Enterprise</v>
      </c>
      <c r="I37" s="1" t="str">
        <f t="array" ref="I37">IF($F37="", "", _xlfn.XLOOKUP($F37,accounts!$A$2:$A$86,accounts!$F$2:$F$86, "Other"))</f>
        <v>United States</v>
      </c>
      <c r="J37" s="1" t="s">
        <v>131</v>
      </c>
      <c r="K37" s="3">
        <v>42686.0</v>
      </c>
      <c r="L37" s="3">
        <v>42797.0</v>
      </c>
      <c r="M37" s="1">
        <v>635.0</v>
      </c>
    </row>
    <row r="38">
      <c r="A38" s="1" t="s">
        <v>218</v>
      </c>
      <c r="B38" s="1" t="s">
        <v>45</v>
      </c>
      <c r="C38" s="1" t="str">
        <f t="array" ref="C38">_xlfn.XLOOKUP($B38, sales_teams!$A$2:$A$36, sales_teams!$B$2:$B$36)</f>
        <v>Cara Losch</v>
      </c>
      <c r="D38" s="1" t="str">
        <f t="array" ref="D38">_xlfn.XLOOKUP($B38, sales_teams!$A$2:$A$36, sales_teams!$C$2:$C$36)</f>
        <v>East</v>
      </c>
      <c r="E38" s="1" t="s">
        <v>188</v>
      </c>
      <c r="F38" s="1" t="s">
        <v>163</v>
      </c>
      <c r="G38" s="1" t="str">
        <f t="array" ref="G38">IF($F38="", "", _xlfn.XLOOKUP($F38,accounts!$A$2:$A$86,accounts!$B$2:$B$86, "Other"))</f>
        <v>medical</v>
      </c>
      <c r="H38" s="1" t="str">
        <f t="array" ref="H38">IF($F38="", "", IFS(_xlfn.XLOOKUP($F38, accounts!$A$2:$A$86, accounts!$E$2:$E$86, 0)&gt;=1000, "Enterprise", _xlfn.XLOOKUP($F38, accounts!$A$2:$A$86, accounts!$E$2:$E$86, 0)&gt;=100, "Mid-Market", TRUE, "SMB"))</f>
        <v>Mid-Market</v>
      </c>
      <c r="I38" s="1" t="str">
        <f t="array" ref="I38">IF($F38="", "", _xlfn.XLOOKUP($F38,accounts!$A$2:$A$86,accounts!$F$2:$F$86, "Other"))</f>
        <v>United States</v>
      </c>
      <c r="J38" s="1" t="s">
        <v>131</v>
      </c>
      <c r="K38" s="3">
        <v>42686.0</v>
      </c>
      <c r="L38" s="3">
        <v>42801.0</v>
      </c>
      <c r="M38" s="1">
        <v>3045.0</v>
      </c>
    </row>
    <row r="39">
      <c r="A39" s="1" t="s">
        <v>219</v>
      </c>
      <c r="B39" s="1" t="s">
        <v>42</v>
      </c>
      <c r="C39" s="1" t="str">
        <f t="array" ref="C39">_xlfn.XLOOKUP($B39, sales_teams!$A$2:$A$36, sales_teams!$B$2:$B$36)</f>
        <v>Cara Losch</v>
      </c>
      <c r="D39" s="1" t="str">
        <f t="array" ref="D39">_xlfn.XLOOKUP($B39, sales_teams!$A$2:$A$36, sales_teams!$C$2:$C$36)</f>
        <v>East</v>
      </c>
      <c r="E39" s="1" t="s">
        <v>109</v>
      </c>
      <c r="F39" s="1" t="s">
        <v>132</v>
      </c>
      <c r="G39" s="1" t="str">
        <f t="array" ref="G39">IF($F39="", "", _xlfn.XLOOKUP($F39,accounts!$A$2:$A$86,accounts!$B$2:$B$86, "Other"))</f>
        <v>marketing</v>
      </c>
      <c r="H39" s="1" t="str">
        <f t="array" ref="H39">IF($F39="", "", IFS(_xlfn.XLOOKUP($F39, accounts!$A$2:$A$86, accounts!$E$2:$E$86, 0)&gt;=1000, "Enterprise", _xlfn.XLOOKUP($F39, accounts!$A$2:$A$86, accounts!$E$2:$E$86, 0)&gt;=100, "Mid-Market", TRUE, "SMB"))</f>
        <v>Enterprise</v>
      </c>
      <c r="I39" s="1" t="str">
        <f t="array" ref="I39">IF($F39="", "", _xlfn.XLOOKUP($F39,accounts!$A$2:$A$86,accounts!$F$2:$F$86, "Other"))</f>
        <v>Jordan</v>
      </c>
      <c r="J39" s="1" t="s">
        <v>131</v>
      </c>
      <c r="K39" s="3">
        <v>42687.0</v>
      </c>
      <c r="L39" s="3">
        <v>42808.0</v>
      </c>
      <c r="M39" s="1">
        <v>1233.0</v>
      </c>
    </row>
    <row r="40">
      <c r="A40" s="1" t="s">
        <v>220</v>
      </c>
      <c r="B40" s="1" t="s">
        <v>15</v>
      </c>
      <c r="C40" s="1" t="str">
        <f t="array" ref="C40">_xlfn.XLOOKUP($B40, sales_teams!$A$2:$A$36, sales_teams!$B$2:$B$36)</f>
        <v>Dustin Brinkmann</v>
      </c>
      <c r="D40" s="1" t="str">
        <f t="array" ref="D40">_xlfn.XLOOKUP($B40, sales_teams!$A$2:$A$36, sales_teams!$C$2:$C$36)</f>
        <v>Central</v>
      </c>
      <c r="E40" s="1" t="s">
        <v>179</v>
      </c>
      <c r="F40" s="1" t="s">
        <v>178</v>
      </c>
      <c r="G40" s="1" t="str">
        <f t="array" ref="G40">IF($F40="", "", _xlfn.XLOOKUP($F40,accounts!$A$2:$A$86,accounts!$B$2:$B$86, "Other"))</f>
        <v>medical</v>
      </c>
      <c r="H40" s="1" t="str">
        <f t="array" ref="H40">IF($F40="", "", IFS(_xlfn.XLOOKUP($F40, accounts!$A$2:$A$86, accounts!$E$2:$E$86, 0)&gt;=1000, "Enterprise", _xlfn.XLOOKUP($F40, accounts!$A$2:$A$86, accounts!$E$2:$E$86, 0)&gt;=100, "Mid-Market", TRUE, "SMB"))</f>
        <v>Enterprise</v>
      </c>
      <c r="I40" s="1" t="str">
        <f t="array" ref="I40">IF($F40="", "", _xlfn.XLOOKUP($F40,accounts!$A$2:$A$86,accounts!$F$2:$F$86, "Other"))</f>
        <v>United States</v>
      </c>
      <c r="J40" s="1" t="s">
        <v>131</v>
      </c>
      <c r="K40" s="3">
        <v>42687.0</v>
      </c>
      <c r="L40" s="3">
        <v>42803.0</v>
      </c>
      <c r="M40" s="1">
        <v>60.0</v>
      </c>
    </row>
    <row r="41">
      <c r="A41" s="1" t="s">
        <v>221</v>
      </c>
      <c r="B41" s="1" t="s">
        <v>7</v>
      </c>
      <c r="C41" s="1" t="str">
        <f t="array" ref="C41">_xlfn.XLOOKUP($B41, sales_teams!$A$2:$A$36, sales_teams!$B$2:$B$36)</f>
        <v>Dustin Brinkmann</v>
      </c>
      <c r="D41" s="1" t="str">
        <f t="array" ref="D41">_xlfn.XLOOKUP($B41, sales_teams!$A$2:$A$36, sales_teams!$C$2:$C$36)</f>
        <v>Central</v>
      </c>
      <c r="E41" s="1" t="s">
        <v>179</v>
      </c>
      <c r="F41" s="1" t="s">
        <v>113</v>
      </c>
      <c r="G41" s="1" t="str">
        <f t="array" ref="G41">IF($F41="", "", _xlfn.XLOOKUP($F41,accounts!$A$2:$A$86,accounts!$B$2:$B$86, "Other"))</f>
        <v>telecommunications</v>
      </c>
      <c r="H41" s="1" t="str">
        <f t="array" ref="H41">IF($F41="", "", IFS(_xlfn.XLOOKUP($F41, accounts!$A$2:$A$86, accounts!$E$2:$E$86, 0)&gt;=1000, "Enterprise", _xlfn.XLOOKUP($F41, accounts!$A$2:$A$86, accounts!$E$2:$E$86, 0)&gt;=100, "Mid-Market", TRUE, "SMB"))</f>
        <v>Mid-Market</v>
      </c>
      <c r="I41" s="1" t="str">
        <f t="array" ref="I41">IF($F41="", "", _xlfn.XLOOKUP($F41,accounts!$A$2:$A$86,accounts!$F$2:$F$86, "Other"))</f>
        <v>United States</v>
      </c>
      <c r="J41" s="1" t="s">
        <v>192</v>
      </c>
      <c r="K41" s="3">
        <v>42688.0</v>
      </c>
      <c r="L41" s="3">
        <v>42824.0</v>
      </c>
      <c r="M41" s="1">
        <v>0.0</v>
      </c>
    </row>
    <row r="42">
      <c r="A42" s="1" t="s">
        <v>222</v>
      </c>
      <c r="B42" s="1" t="s">
        <v>30</v>
      </c>
      <c r="C42" s="1" t="str">
        <f t="array" ref="C42">_xlfn.XLOOKUP($B42, sales_teams!$A$2:$A$36, sales_teams!$B$2:$B$36)</f>
        <v>Melvin Marxen</v>
      </c>
      <c r="D42" s="1" t="str">
        <f t="array" ref="D42">_xlfn.XLOOKUP($B42, sales_teams!$A$2:$A$36, sales_teams!$C$2:$C$36)</f>
        <v>Central</v>
      </c>
      <c r="E42" s="1" t="s">
        <v>181</v>
      </c>
      <c r="F42" s="1" t="s">
        <v>155</v>
      </c>
      <c r="G42" s="1" t="str">
        <f t="array" ref="G42">IF($F42="", "", _xlfn.XLOOKUP($F42,accounts!$A$2:$A$86,accounts!$B$2:$B$86, "Other"))</f>
        <v>finance</v>
      </c>
      <c r="H42" s="1" t="str">
        <f t="array" ref="H42">IF($F42="", "", IFS(_xlfn.XLOOKUP($F42, accounts!$A$2:$A$86, accounts!$E$2:$E$86, 0)&gt;=1000, "Enterprise", _xlfn.XLOOKUP($F42, accounts!$A$2:$A$86, accounts!$E$2:$E$86, 0)&gt;=100, "Mid-Market", TRUE, "SMB"))</f>
        <v>Enterprise</v>
      </c>
      <c r="I42" s="1" t="str">
        <f t="array" ref="I42">IF($F42="", "", _xlfn.XLOOKUP($F42,accounts!$A$2:$A$86,accounts!$F$2:$F$86, "Other"))</f>
        <v>United States</v>
      </c>
      <c r="J42" s="1" t="s">
        <v>192</v>
      </c>
      <c r="K42" s="3">
        <v>42688.0</v>
      </c>
      <c r="L42" s="3">
        <v>42802.0</v>
      </c>
      <c r="M42" s="1">
        <v>0.0</v>
      </c>
    </row>
    <row r="43">
      <c r="A43" s="1" t="s">
        <v>223</v>
      </c>
      <c r="B43" s="1" t="s">
        <v>30</v>
      </c>
      <c r="C43" s="1" t="str">
        <f t="array" ref="C43">_xlfn.XLOOKUP($B43, sales_teams!$A$2:$A$36, sales_teams!$B$2:$B$36)</f>
        <v>Melvin Marxen</v>
      </c>
      <c r="D43" s="1" t="str">
        <f t="array" ref="D43">_xlfn.XLOOKUP($B43, sales_teams!$A$2:$A$36, sales_teams!$C$2:$C$36)</f>
        <v>Central</v>
      </c>
      <c r="E43" s="1" t="s">
        <v>109</v>
      </c>
      <c r="F43" s="1" t="s">
        <v>128</v>
      </c>
      <c r="G43" s="1" t="str">
        <f t="array" ref="G43">IF($F43="", "", _xlfn.XLOOKUP($F43,accounts!$A$2:$A$86,accounts!$B$2:$B$86, "Other"))</f>
        <v>marketing</v>
      </c>
      <c r="H43" s="1" t="str">
        <f t="array" ref="H43">IF($F43="", "", IFS(_xlfn.XLOOKUP($F43, accounts!$A$2:$A$86, accounts!$E$2:$E$86, 0)&gt;=1000, "Enterprise", _xlfn.XLOOKUP($F43, accounts!$A$2:$A$86, accounts!$E$2:$E$86, 0)&gt;=100, "Mid-Market", TRUE, "SMB"))</f>
        <v>Enterprise</v>
      </c>
      <c r="I43" s="1" t="str">
        <f t="array" ref="I43">IF($F43="", "", _xlfn.XLOOKUP($F43,accounts!$A$2:$A$86,accounts!$F$2:$F$86, "Other"))</f>
        <v>United States</v>
      </c>
      <c r="J43" s="1" t="s">
        <v>131</v>
      </c>
      <c r="K43" s="3">
        <v>42688.0</v>
      </c>
      <c r="L43" s="3">
        <v>42814.0</v>
      </c>
      <c r="M43" s="1">
        <v>1170.0</v>
      </c>
    </row>
    <row r="44">
      <c r="A44" s="1" t="s">
        <v>224</v>
      </c>
      <c r="B44" s="1" t="s">
        <v>104</v>
      </c>
      <c r="C44" s="1" t="str">
        <f t="array" ref="C44">_xlfn.XLOOKUP($B44, sales_teams!$A$2:$A$36, sales_teams!$B$2:$B$36)</f>
        <v>Summer Sewald</v>
      </c>
      <c r="D44" s="1" t="str">
        <f t="array" ref="D44">_xlfn.XLOOKUP($B44, sales_teams!$A$2:$A$36, sales_teams!$C$2:$C$36)</f>
        <v>West</v>
      </c>
      <c r="E44" s="1" t="s">
        <v>181</v>
      </c>
      <c r="G44" s="1" t="str">
        <f t="array" ref="G44">IF($F44="", "", _xlfn.XLOOKUP($F44,accounts!$A$2:$A$86,accounts!$B$2:$B$86, "Other"))</f>
        <v/>
      </c>
      <c r="H44" s="1" t="str">
        <f t="array" ref="H44">IF($F44="", "", IFS(_xlfn.XLOOKUP($F44, accounts!$A$2:$A$86, accounts!$E$2:$E$86, 0)&gt;=1000, "Enterprise", _xlfn.XLOOKUP($F44, accounts!$A$2:$A$86, accounts!$E$2:$E$86, 0)&gt;=100, "Mid-Market", TRUE, "SMB"))</f>
        <v/>
      </c>
      <c r="I44" s="1" t="str">
        <f t="array" ref="I44">IF($F44="", "", _xlfn.XLOOKUP($F44,accounts!$A$2:$A$86,accounts!$F$2:$F$86, "Other"))</f>
        <v/>
      </c>
      <c r="J44" s="1" t="s">
        <v>189</v>
      </c>
      <c r="K44" s="3">
        <v>42688.0</v>
      </c>
    </row>
    <row r="45">
      <c r="A45" s="1" t="s">
        <v>225</v>
      </c>
      <c r="B45" s="1" t="s">
        <v>24</v>
      </c>
      <c r="C45" s="1" t="str">
        <f t="array" ref="C45">_xlfn.XLOOKUP($B45, sales_teams!$A$2:$A$36, sales_teams!$B$2:$B$36)</f>
        <v>Melvin Marxen</v>
      </c>
      <c r="D45" s="1" t="str">
        <f t="array" ref="D45">_xlfn.XLOOKUP($B45, sales_teams!$A$2:$A$36, sales_teams!$C$2:$C$36)</f>
        <v>Central</v>
      </c>
      <c r="E45" s="1" t="s">
        <v>109</v>
      </c>
      <c r="F45" s="1" t="s">
        <v>106</v>
      </c>
      <c r="G45" s="1" t="str">
        <f t="array" ref="G45">IF($F45="", "", _xlfn.XLOOKUP($F45,accounts!$A$2:$A$86,accounts!$B$2:$B$86, "Other"))</f>
        <v>retail</v>
      </c>
      <c r="H45" s="1" t="str">
        <f t="array" ref="H45">IF($F45="", "", IFS(_xlfn.XLOOKUP($F45, accounts!$A$2:$A$86, accounts!$E$2:$E$86, 0)&gt;=1000, "Enterprise", _xlfn.XLOOKUP($F45, accounts!$A$2:$A$86, accounts!$E$2:$E$86, 0)&gt;=100, "Mid-Market", TRUE, "SMB"))</f>
        <v>Enterprise</v>
      </c>
      <c r="I45" s="1" t="str">
        <f t="array" ref="I45">IF($F45="", "", _xlfn.XLOOKUP($F45,accounts!$A$2:$A$86,accounts!$F$2:$F$86, "Other"))</f>
        <v>Italy</v>
      </c>
      <c r="J45" s="1" t="s">
        <v>131</v>
      </c>
      <c r="K45" s="3">
        <v>42689.0</v>
      </c>
      <c r="L45" s="3">
        <v>42814.0</v>
      </c>
      <c r="M45" s="1">
        <v>1162.0</v>
      </c>
    </row>
    <row r="46">
      <c r="A46" s="1" t="s">
        <v>226</v>
      </c>
      <c r="B46" s="1" t="s">
        <v>52</v>
      </c>
      <c r="C46" s="1" t="str">
        <f t="array" ref="C46">_xlfn.XLOOKUP($B46, sales_teams!$A$2:$A$36, sales_teams!$B$2:$B$36)</f>
        <v>Rocco Neubert</v>
      </c>
      <c r="D46" s="1" t="str">
        <f t="array" ref="D46">_xlfn.XLOOKUP($B46, sales_teams!$A$2:$A$36, sales_teams!$C$2:$C$36)</f>
        <v>East</v>
      </c>
      <c r="E46" s="1" t="s">
        <v>148</v>
      </c>
      <c r="G46" s="1" t="str">
        <f t="array" ref="G46">IF($F46="", "", _xlfn.XLOOKUP($F46,accounts!$A$2:$A$86,accounts!$B$2:$B$86, "Other"))</f>
        <v/>
      </c>
      <c r="H46" s="1" t="str">
        <f t="array" ref="H46">IF($F46="", "", IFS(_xlfn.XLOOKUP($F46, accounts!$A$2:$A$86, accounts!$E$2:$E$86, 0)&gt;=1000, "Enterprise", _xlfn.XLOOKUP($F46, accounts!$A$2:$A$86, accounts!$E$2:$E$86, 0)&gt;=100, "Mid-Market", TRUE, "SMB"))</f>
        <v/>
      </c>
      <c r="I46" s="1" t="str">
        <f t="array" ref="I46">IF($F46="", "", _xlfn.XLOOKUP($F46,accounts!$A$2:$A$86,accounts!$F$2:$F$86, "Other"))</f>
        <v/>
      </c>
      <c r="J46" s="1" t="s">
        <v>189</v>
      </c>
      <c r="K46" s="3">
        <v>42690.0</v>
      </c>
    </row>
    <row r="47">
      <c r="A47" s="1" t="s">
        <v>227</v>
      </c>
      <c r="B47" s="1" t="s">
        <v>30</v>
      </c>
      <c r="C47" s="1" t="str">
        <f t="array" ref="C47">_xlfn.XLOOKUP($B47, sales_teams!$A$2:$A$36, sales_teams!$B$2:$B$36)</f>
        <v>Melvin Marxen</v>
      </c>
      <c r="D47" s="1" t="str">
        <f t="array" ref="D47">_xlfn.XLOOKUP($B47, sales_teams!$A$2:$A$36, sales_teams!$C$2:$C$36)</f>
        <v>Central</v>
      </c>
      <c r="E47" s="1" t="s">
        <v>188</v>
      </c>
      <c r="F47" s="1" t="s">
        <v>64</v>
      </c>
      <c r="G47" s="1" t="str">
        <f t="array" ref="G47">IF($F47="", "", _xlfn.XLOOKUP($F47,accounts!$A$2:$A$86,accounts!$B$2:$B$86, "Other"))</f>
        <v>technology</v>
      </c>
      <c r="H47" s="1" t="str">
        <f t="array" ref="H47">IF($F47="", "", IFS(_xlfn.XLOOKUP($F47, accounts!$A$2:$A$86, accounts!$E$2:$E$86, 0)&gt;=1000, "Enterprise", _xlfn.XLOOKUP($F47, accounts!$A$2:$A$86, accounts!$E$2:$E$86, 0)&gt;=100, "Mid-Market", TRUE, "SMB"))</f>
        <v>Enterprise</v>
      </c>
      <c r="I47" s="1" t="str">
        <f t="array" ref="I47">IF($F47="", "", _xlfn.XLOOKUP($F47,accounts!$A$2:$A$86,accounts!$F$2:$F$86, "Other"))</f>
        <v>United States</v>
      </c>
      <c r="J47" s="1" t="s">
        <v>131</v>
      </c>
      <c r="K47" s="3">
        <v>42690.0</v>
      </c>
      <c r="L47" s="3">
        <v>42808.0</v>
      </c>
      <c r="M47" s="1">
        <v>3725.0</v>
      </c>
    </row>
    <row r="48">
      <c r="A48" s="1" t="s">
        <v>228</v>
      </c>
      <c r="B48" s="1" t="s">
        <v>102</v>
      </c>
      <c r="C48" s="1" t="str">
        <f t="array" ref="C48">_xlfn.XLOOKUP($B48, sales_teams!$A$2:$A$36, sales_teams!$B$2:$B$36)</f>
        <v>Summer Sewald</v>
      </c>
      <c r="D48" s="1" t="str">
        <f t="array" ref="D48">_xlfn.XLOOKUP($B48, sales_teams!$A$2:$A$36, sales_teams!$C$2:$C$36)</f>
        <v>West</v>
      </c>
      <c r="E48" s="1" t="s">
        <v>181</v>
      </c>
      <c r="F48" s="1" t="s">
        <v>97</v>
      </c>
      <c r="G48" s="1" t="str">
        <f t="array" ref="G48">IF($F48="", "", _xlfn.XLOOKUP($F48,accounts!$A$2:$A$86,accounts!$B$2:$B$86, "Other"))</f>
        <v>finance</v>
      </c>
      <c r="H48" s="1" t="str">
        <f t="array" ref="H48">IF($F48="", "", IFS(_xlfn.XLOOKUP($F48, accounts!$A$2:$A$86, accounts!$E$2:$E$86, 0)&gt;=1000, "Enterprise", _xlfn.XLOOKUP($F48, accounts!$A$2:$A$86, accounts!$E$2:$E$86, 0)&gt;=100, "Mid-Market", TRUE, "SMB"))</f>
        <v>Mid-Market</v>
      </c>
      <c r="I48" s="1" t="str">
        <f t="array" ref="I48">IF($F48="", "", _xlfn.XLOOKUP($F48,accounts!$A$2:$A$86,accounts!$F$2:$F$86, "Other"))</f>
        <v>United States</v>
      </c>
      <c r="J48" s="1" t="s">
        <v>131</v>
      </c>
      <c r="K48" s="3">
        <v>42690.0</v>
      </c>
      <c r="L48" s="3">
        <v>42825.0</v>
      </c>
      <c r="M48" s="1">
        <v>559.0</v>
      </c>
    </row>
    <row r="49">
      <c r="A49" s="1" t="s">
        <v>229</v>
      </c>
      <c r="B49" s="1" t="s">
        <v>65</v>
      </c>
      <c r="C49" s="1" t="str">
        <f t="array" ref="C49">_xlfn.XLOOKUP($B49, sales_teams!$A$2:$A$36, sales_teams!$B$2:$B$36)</f>
        <v>Celia Rouche</v>
      </c>
      <c r="D49" s="1" t="str">
        <f t="array" ref="D49">_xlfn.XLOOKUP($B49, sales_teams!$A$2:$A$36, sales_teams!$C$2:$C$36)</f>
        <v>West</v>
      </c>
      <c r="E49" s="1" t="s">
        <v>181</v>
      </c>
      <c r="F49" s="1" t="s">
        <v>142</v>
      </c>
      <c r="G49" s="1" t="str">
        <f t="array" ref="G49">IF($F49="", "", _xlfn.XLOOKUP($F49,accounts!$A$2:$A$86,accounts!$B$2:$B$86, "Other"))</f>
        <v>retail</v>
      </c>
      <c r="H49" s="1" t="str">
        <f t="array" ref="H49">IF($F49="", "", IFS(_xlfn.XLOOKUP($F49, accounts!$A$2:$A$86, accounts!$E$2:$E$86, 0)&gt;=1000, "Enterprise", _xlfn.XLOOKUP($F49, accounts!$A$2:$A$86, accounts!$E$2:$E$86, 0)&gt;=100, "Mid-Market", TRUE, "SMB"))</f>
        <v>Enterprise</v>
      </c>
      <c r="I49" s="1" t="str">
        <f t="array" ref="I49">IF($F49="", "", _xlfn.XLOOKUP($F49,accounts!$A$2:$A$86,accounts!$F$2:$F$86, "Other"))</f>
        <v>United States</v>
      </c>
      <c r="J49" s="1" t="s">
        <v>192</v>
      </c>
      <c r="K49" s="3">
        <v>42690.0</v>
      </c>
      <c r="L49" s="3">
        <v>42805.0</v>
      </c>
      <c r="M49" s="1">
        <v>0.0</v>
      </c>
    </row>
    <row r="50">
      <c r="A50" s="1" t="s">
        <v>230</v>
      </c>
      <c r="B50" s="1" t="s">
        <v>30</v>
      </c>
      <c r="C50" s="1" t="str">
        <f t="array" ref="C50">_xlfn.XLOOKUP($B50, sales_teams!$A$2:$A$36, sales_teams!$B$2:$B$36)</f>
        <v>Melvin Marxen</v>
      </c>
      <c r="D50" s="1" t="str">
        <f t="array" ref="D50">_xlfn.XLOOKUP($B50, sales_teams!$A$2:$A$36, sales_teams!$C$2:$C$36)</f>
        <v>Central</v>
      </c>
      <c r="E50" s="1" t="s">
        <v>109</v>
      </c>
      <c r="F50" s="1" t="s">
        <v>150</v>
      </c>
      <c r="G50" s="1" t="str">
        <f t="array" ref="G50">IF($F50="", "", _xlfn.XLOOKUP($F50,accounts!$A$2:$A$86,accounts!$B$2:$B$86, "Other"))</f>
        <v>technology</v>
      </c>
      <c r="H50" s="1" t="str">
        <f t="array" ref="H50">IF($F50="", "", IFS(_xlfn.XLOOKUP($F50, accounts!$A$2:$A$86, accounts!$E$2:$E$86, 0)&gt;=1000, "Enterprise", _xlfn.XLOOKUP($F50, accounts!$A$2:$A$86, accounts!$E$2:$E$86, 0)&gt;=100, "Mid-Market", TRUE, "SMB"))</f>
        <v>Enterprise</v>
      </c>
      <c r="I50" s="1" t="str">
        <f t="array" ref="I50">IF($F50="", "", _xlfn.XLOOKUP($F50,accounts!$A$2:$A$86,accounts!$F$2:$F$86, "Other"))</f>
        <v>United States</v>
      </c>
      <c r="J50" s="1" t="s">
        <v>192</v>
      </c>
      <c r="K50" s="3">
        <v>42691.0</v>
      </c>
      <c r="L50" s="3">
        <v>42815.0</v>
      </c>
      <c r="M50" s="1">
        <v>0.0</v>
      </c>
    </row>
    <row r="51">
      <c r="A51" s="1" t="s">
        <v>231</v>
      </c>
      <c r="B51" s="1" t="s">
        <v>99</v>
      </c>
      <c r="C51" s="1" t="str">
        <f t="array" ref="C51">_xlfn.XLOOKUP($B51, sales_teams!$A$2:$A$36, sales_teams!$B$2:$B$36)</f>
        <v>Summer Sewald</v>
      </c>
      <c r="D51" s="1" t="str">
        <f t="array" ref="D51">_xlfn.XLOOKUP($B51, sales_teams!$A$2:$A$36, sales_teams!$C$2:$C$36)</f>
        <v>West</v>
      </c>
      <c r="E51" s="1" t="s">
        <v>194</v>
      </c>
      <c r="F51" s="1" t="s">
        <v>87</v>
      </c>
      <c r="G51" s="1" t="str">
        <f t="array" ref="G51">IF($F51="", "", _xlfn.XLOOKUP($F51,accounts!$A$2:$A$86,accounts!$B$2:$B$86, "Other"))</f>
        <v>telecommunications</v>
      </c>
      <c r="H51" s="1" t="str">
        <f t="array" ref="H51">IF($F51="", "", IFS(_xlfn.XLOOKUP($F51, accounts!$A$2:$A$86, accounts!$E$2:$E$86, 0)&gt;=1000, "Enterprise", _xlfn.XLOOKUP($F51, accounts!$A$2:$A$86, accounts!$E$2:$E$86, 0)&gt;=100, "Mid-Market", TRUE, "SMB"))</f>
        <v>Enterprise</v>
      </c>
      <c r="I51" s="1" t="str">
        <f t="array" ref="I51">IF($F51="", "", _xlfn.XLOOKUP($F51,accounts!$A$2:$A$86,accounts!$F$2:$F$86, "Other"))</f>
        <v>United States</v>
      </c>
      <c r="J51" s="1" t="s">
        <v>131</v>
      </c>
      <c r="K51" s="3">
        <v>42691.0</v>
      </c>
      <c r="L51" s="3">
        <v>42799.0</v>
      </c>
      <c r="M51" s="1">
        <v>4667.0</v>
      </c>
    </row>
    <row r="52">
      <c r="A52" s="1" t="s">
        <v>232</v>
      </c>
      <c r="B52" s="1" t="s">
        <v>24</v>
      </c>
      <c r="C52" s="1" t="str">
        <f t="array" ref="C52">_xlfn.XLOOKUP($B52, sales_teams!$A$2:$A$36, sales_teams!$B$2:$B$36)</f>
        <v>Melvin Marxen</v>
      </c>
      <c r="D52" s="1" t="str">
        <f t="array" ref="D52">_xlfn.XLOOKUP($B52, sales_teams!$A$2:$A$36, sales_teams!$C$2:$C$36)</f>
        <v>Central</v>
      </c>
      <c r="E52" s="1" t="s">
        <v>109</v>
      </c>
      <c r="F52" s="1" t="s">
        <v>89</v>
      </c>
      <c r="G52" s="1" t="str">
        <f t="array" ref="G52">IF($F52="", "", _xlfn.XLOOKUP($F52,accounts!$A$2:$A$86,accounts!$B$2:$B$86, "Other"))</f>
        <v>finance</v>
      </c>
      <c r="H52" s="1" t="str">
        <f t="array" ref="H52">IF($F52="", "", IFS(_xlfn.XLOOKUP($F52, accounts!$A$2:$A$86, accounts!$E$2:$E$86, 0)&gt;=1000, "Enterprise", _xlfn.XLOOKUP($F52, accounts!$A$2:$A$86, accounts!$E$2:$E$86, 0)&gt;=100, "Mid-Market", TRUE, "SMB"))</f>
        <v>Enterprise</v>
      </c>
      <c r="I52" s="1" t="str">
        <f t="array" ref="I52">IF($F52="", "", _xlfn.XLOOKUP($F52,accounts!$A$2:$A$86,accounts!$F$2:$F$86, "Other"))</f>
        <v>United States</v>
      </c>
      <c r="J52" s="1" t="s">
        <v>131</v>
      </c>
      <c r="K52" s="3">
        <v>42691.0</v>
      </c>
      <c r="L52" s="3">
        <v>42811.0</v>
      </c>
      <c r="M52" s="1">
        <v>903.0</v>
      </c>
    </row>
    <row r="53">
      <c r="A53" s="1" t="s">
        <v>233</v>
      </c>
      <c r="B53" s="1" t="s">
        <v>107</v>
      </c>
      <c r="C53" s="1" t="str">
        <f t="array" ref="C53">_xlfn.XLOOKUP($B53, sales_teams!$A$2:$A$36, sales_teams!$B$2:$B$36)</f>
        <v>Summer Sewald</v>
      </c>
      <c r="D53" s="1" t="str">
        <f t="array" ref="D53">_xlfn.XLOOKUP($B53, sales_teams!$A$2:$A$36, sales_teams!$C$2:$C$36)</f>
        <v>West</v>
      </c>
      <c r="E53" s="1" t="s">
        <v>109</v>
      </c>
      <c r="F53" s="1" t="s">
        <v>91</v>
      </c>
      <c r="G53" s="1" t="str">
        <f t="array" ref="G53">IF($F53="", "", _xlfn.XLOOKUP($F53,accounts!$A$2:$A$86,accounts!$B$2:$B$86, "Other"))</f>
        <v>employment</v>
      </c>
      <c r="H53" s="1" t="str">
        <f t="array" ref="H53">IF($F53="", "", IFS(_xlfn.XLOOKUP($F53, accounts!$A$2:$A$86, accounts!$E$2:$E$86, 0)&gt;=1000, "Enterprise", _xlfn.XLOOKUP($F53, accounts!$A$2:$A$86, accounts!$E$2:$E$86, 0)&gt;=100, "Mid-Market", TRUE, "SMB"))</f>
        <v>Enterprise</v>
      </c>
      <c r="I53" s="1" t="str">
        <f t="array" ref="I53">IF($F53="", "", _xlfn.XLOOKUP($F53,accounts!$A$2:$A$86,accounts!$F$2:$F$86, "Other"))</f>
        <v>United States</v>
      </c>
      <c r="J53" s="1" t="s">
        <v>131</v>
      </c>
      <c r="K53" s="3">
        <v>42691.0</v>
      </c>
      <c r="L53" s="3">
        <v>42807.0</v>
      </c>
      <c r="M53" s="1">
        <v>1180.0</v>
      </c>
    </row>
    <row r="54">
      <c r="A54" s="1" t="s">
        <v>234</v>
      </c>
      <c r="B54" s="1" t="s">
        <v>28</v>
      </c>
      <c r="C54" s="1" t="str">
        <f t="array" ref="C54">_xlfn.XLOOKUP($B54, sales_teams!$A$2:$A$36, sales_teams!$B$2:$B$36)</f>
        <v>Melvin Marxen</v>
      </c>
      <c r="D54" s="1" t="str">
        <f t="array" ref="D54">_xlfn.XLOOKUP($B54, sales_teams!$A$2:$A$36, sales_teams!$C$2:$C$36)</f>
        <v>Central</v>
      </c>
      <c r="E54" s="1" t="s">
        <v>181</v>
      </c>
      <c r="F54" s="1" t="s">
        <v>149</v>
      </c>
      <c r="G54" s="1" t="str">
        <f t="array" ref="G54">IF($F54="", "", _xlfn.XLOOKUP($F54,accounts!$A$2:$A$86,accounts!$B$2:$B$86, "Other"))</f>
        <v>medical</v>
      </c>
      <c r="H54" s="1" t="str">
        <f t="array" ref="H54">IF($F54="", "", IFS(_xlfn.XLOOKUP($F54, accounts!$A$2:$A$86, accounts!$E$2:$E$86, 0)&gt;=1000, "Enterprise", _xlfn.XLOOKUP($F54, accounts!$A$2:$A$86, accounts!$E$2:$E$86, 0)&gt;=100, "Mid-Market", TRUE, "SMB"))</f>
        <v>Enterprise</v>
      </c>
      <c r="I54" s="1" t="str">
        <f t="array" ref="I54">IF($F54="", "", _xlfn.XLOOKUP($F54,accounts!$A$2:$A$86,accounts!$F$2:$F$86, "Other"))</f>
        <v>United States</v>
      </c>
      <c r="J54" s="1" t="s">
        <v>131</v>
      </c>
      <c r="K54" s="3">
        <v>42691.0</v>
      </c>
      <c r="L54" s="3">
        <v>42799.0</v>
      </c>
      <c r="M54" s="1">
        <v>487.0</v>
      </c>
    </row>
    <row r="55">
      <c r="A55" s="1" t="s">
        <v>235</v>
      </c>
      <c r="B55" s="1" t="s">
        <v>17</v>
      </c>
      <c r="C55" s="1" t="str">
        <f t="array" ref="C55">_xlfn.XLOOKUP($B55, sales_teams!$A$2:$A$36, sales_teams!$B$2:$B$36)</f>
        <v>Dustin Brinkmann</v>
      </c>
      <c r="D55" s="1" t="str">
        <f t="array" ref="D55">_xlfn.XLOOKUP($B55, sales_teams!$A$2:$A$36, sales_teams!$C$2:$C$36)</f>
        <v>Central</v>
      </c>
      <c r="E55" s="1" t="s">
        <v>188</v>
      </c>
      <c r="F55" s="1" t="s">
        <v>155</v>
      </c>
      <c r="G55" s="1" t="str">
        <f t="array" ref="G55">IF($F55="", "", _xlfn.XLOOKUP($F55,accounts!$A$2:$A$86,accounts!$B$2:$B$86, "Other"))</f>
        <v>finance</v>
      </c>
      <c r="H55" s="1" t="str">
        <f t="array" ref="H55">IF($F55="", "", IFS(_xlfn.XLOOKUP($F55, accounts!$A$2:$A$86, accounts!$E$2:$E$86, 0)&gt;=1000, "Enterprise", _xlfn.XLOOKUP($F55, accounts!$A$2:$A$86, accounts!$E$2:$E$86, 0)&gt;=100, "Mid-Market", TRUE, "SMB"))</f>
        <v>Enterprise</v>
      </c>
      <c r="I55" s="1" t="str">
        <f t="array" ref="I55">IF($F55="", "", _xlfn.XLOOKUP($F55,accounts!$A$2:$A$86,accounts!$F$2:$F$86, "Other"))</f>
        <v>United States</v>
      </c>
      <c r="J55" s="1" t="s">
        <v>131</v>
      </c>
      <c r="K55" s="3">
        <v>42692.0</v>
      </c>
      <c r="L55" s="3">
        <v>42798.0</v>
      </c>
      <c r="M55" s="1">
        <v>3180.0</v>
      </c>
    </row>
    <row r="56">
      <c r="A56" s="1" t="s">
        <v>236</v>
      </c>
      <c r="B56" s="1" t="s">
        <v>30</v>
      </c>
      <c r="C56" s="1" t="str">
        <f t="array" ref="C56">_xlfn.XLOOKUP($B56, sales_teams!$A$2:$A$36, sales_teams!$B$2:$B$36)</f>
        <v>Melvin Marxen</v>
      </c>
      <c r="D56" s="1" t="str">
        <f t="array" ref="D56">_xlfn.XLOOKUP($B56, sales_teams!$A$2:$A$36, sales_teams!$C$2:$C$36)</f>
        <v>Central</v>
      </c>
      <c r="E56" s="1" t="s">
        <v>148</v>
      </c>
      <c r="F56" s="1" t="s">
        <v>95</v>
      </c>
      <c r="G56" s="1" t="str">
        <f t="array" ref="G56">IF($F56="", "", _xlfn.XLOOKUP($F56,accounts!$A$2:$A$86,accounts!$B$2:$B$86, "Other"))</f>
        <v>finance</v>
      </c>
      <c r="H56" s="1" t="str">
        <f t="array" ref="H56">IF($F56="", "", IFS(_xlfn.XLOOKUP($F56, accounts!$A$2:$A$86, accounts!$E$2:$E$86, 0)&gt;=1000, "Enterprise", _xlfn.XLOOKUP($F56, accounts!$A$2:$A$86, accounts!$E$2:$E$86, 0)&gt;=100, "Mid-Market", TRUE, "SMB"))</f>
        <v>Enterprise</v>
      </c>
      <c r="I56" s="1" t="str">
        <f t="array" ref="I56">IF($F56="", "", _xlfn.XLOOKUP($F56,accounts!$A$2:$A$86,accounts!$F$2:$F$86, "Other"))</f>
        <v>United States</v>
      </c>
      <c r="J56" s="1" t="s">
        <v>192</v>
      </c>
      <c r="K56" s="3">
        <v>42693.0</v>
      </c>
      <c r="L56" s="3">
        <v>42811.0</v>
      </c>
      <c r="M56" s="1">
        <v>0.0</v>
      </c>
    </row>
    <row r="57">
      <c r="A57" s="1" t="s">
        <v>237</v>
      </c>
      <c r="B57" s="1" t="s">
        <v>30</v>
      </c>
      <c r="C57" s="1" t="str">
        <f t="array" ref="C57">_xlfn.XLOOKUP($B57, sales_teams!$A$2:$A$36, sales_teams!$B$2:$B$36)</f>
        <v>Melvin Marxen</v>
      </c>
      <c r="D57" s="1" t="str">
        <f t="array" ref="D57">_xlfn.XLOOKUP($B57, sales_teams!$A$2:$A$36, sales_teams!$C$2:$C$36)</f>
        <v>Central</v>
      </c>
      <c r="E57" s="1" t="s">
        <v>188</v>
      </c>
      <c r="F57" s="1" t="s">
        <v>113</v>
      </c>
      <c r="G57" s="1" t="str">
        <f t="array" ref="G57">IF($F57="", "", _xlfn.XLOOKUP($F57,accounts!$A$2:$A$86,accounts!$B$2:$B$86, "Other"))</f>
        <v>telecommunications</v>
      </c>
      <c r="H57" s="1" t="str">
        <f t="array" ref="H57">IF($F57="", "", IFS(_xlfn.XLOOKUP($F57, accounts!$A$2:$A$86, accounts!$E$2:$E$86, 0)&gt;=1000, "Enterprise", _xlfn.XLOOKUP($F57, accounts!$A$2:$A$86, accounts!$E$2:$E$86, 0)&gt;=100, "Mid-Market", TRUE, "SMB"))</f>
        <v>Mid-Market</v>
      </c>
      <c r="I57" s="1" t="str">
        <f t="array" ref="I57">IF($F57="", "", _xlfn.XLOOKUP($F57,accounts!$A$2:$A$86,accounts!$F$2:$F$86, "Other"))</f>
        <v>United States</v>
      </c>
      <c r="J57" s="1" t="s">
        <v>131</v>
      </c>
      <c r="K57" s="3">
        <v>42693.0</v>
      </c>
      <c r="L57" s="3">
        <v>42812.0</v>
      </c>
      <c r="M57" s="1">
        <v>3563.0</v>
      </c>
    </row>
    <row r="58">
      <c r="A58" s="1" t="s">
        <v>238</v>
      </c>
      <c r="B58" s="1" t="s">
        <v>104</v>
      </c>
      <c r="C58" s="1" t="str">
        <f t="array" ref="C58">_xlfn.XLOOKUP($B58, sales_teams!$A$2:$A$36, sales_teams!$B$2:$B$36)</f>
        <v>Summer Sewald</v>
      </c>
      <c r="D58" s="1" t="str">
        <f t="array" ref="D58">_xlfn.XLOOKUP($B58, sales_teams!$A$2:$A$36, sales_teams!$C$2:$C$36)</f>
        <v>West</v>
      </c>
      <c r="E58" s="1" t="s">
        <v>109</v>
      </c>
      <c r="G58" s="1" t="str">
        <f t="array" ref="G58">IF($F58="", "", _xlfn.XLOOKUP($F58,accounts!$A$2:$A$86,accounts!$B$2:$B$86, "Other"))</f>
        <v/>
      </c>
      <c r="H58" s="1" t="str">
        <f t="array" ref="H58">IF($F58="", "", IFS(_xlfn.XLOOKUP($F58, accounts!$A$2:$A$86, accounts!$E$2:$E$86, 0)&gt;=1000, "Enterprise", _xlfn.XLOOKUP($F58, accounts!$A$2:$A$86, accounts!$E$2:$E$86, 0)&gt;=100, "Mid-Market", TRUE, "SMB"))</f>
        <v/>
      </c>
      <c r="I58" s="1" t="str">
        <f t="array" ref="I58">IF($F58="", "", _xlfn.XLOOKUP($F58,accounts!$A$2:$A$86,accounts!$F$2:$F$86, "Other"))</f>
        <v/>
      </c>
      <c r="J58" s="1" t="s">
        <v>189</v>
      </c>
      <c r="K58" s="3">
        <v>42693.0</v>
      </c>
    </row>
    <row r="59">
      <c r="A59" s="1" t="s">
        <v>239</v>
      </c>
      <c r="B59" s="1" t="s">
        <v>57</v>
      </c>
      <c r="C59" s="1" t="str">
        <f t="array" ref="C59">_xlfn.XLOOKUP($B59, sales_teams!$A$2:$A$36, sales_teams!$B$2:$B$36)</f>
        <v>Rocco Neubert</v>
      </c>
      <c r="D59" s="1" t="str">
        <f t="array" ref="D59">_xlfn.XLOOKUP($B59, sales_teams!$A$2:$A$36, sales_teams!$C$2:$C$36)</f>
        <v>East</v>
      </c>
      <c r="E59" s="1" t="s">
        <v>148</v>
      </c>
      <c r="F59" s="1" t="s">
        <v>141</v>
      </c>
      <c r="G59" s="1" t="str">
        <f t="array" ref="G59">IF($F59="", "", _xlfn.XLOOKUP($F59,accounts!$A$2:$A$86,accounts!$B$2:$B$86, "Other"))</f>
        <v>finance</v>
      </c>
      <c r="H59" s="1" t="str">
        <f t="array" ref="H59">IF($F59="", "", IFS(_xlfn.XLOOKUP($F59, accounts!$A$2:$A$86, accounts!$E$2:$E$86, 0)&gt;=1000, "Enterprise", _xlfn.XLOOKUP($F59, accounts!$A$2:$A$86, accounts!$E$2:$E$86, 0)&gt;=100, "Mid-Market", TRUE, "SMB"))</f>
        <v>Mid-Market</v>
      </c>
      <c r="I59" s="1" t="str">
        <f t="array" ref="I59">IF($F59="", "", _xlfn.XLOOKUP($F59,accounts!$A$2:$A$86,accounts!$F$2:$F$86, "Other"))</f>
        <v>United States</v>
      </c>
      <c r="J59" s="1" t="s">
        <v>131</v>
      </c>
      <c r="K59" s="3">
        <v>42694.0</v>
      </c>
      <c r="L59" s="3">
        <v>42817.0</v>
      </c>
      <c r="M59" s="1">
        <v>4704.0</v>
      </c>
    </row>
    <row r="60">
      <c r="A60" s="1" t="s">
        <v>240</v>
      </c>
      <c r="B60" s="1" t="s">
        <v>53</v>
      </c>
      <c r="C60" s="1" t="str">
        <f t="array" ref="C60">_xlfn.XLOOKUP($B60, sales_teams!$A$2:$A$36, sales_teams!$B$2:$B$36)</f>
        <v>Rocco Neubert</v>
      </c>
      <c r="D60" s="1" t="str">
        <f t="array" ref="D60">_xlfn.XLOOKUP($B60, sales_teams!$A$2:$A$36, sales_teams!$C$2:$C$36)</f>
        <v>East</v>
      </c>
      <c r="E60" s="1" t="s">
        <v>194</v>
      </c>
      <c r="F60" s="1" t="s">
        <v>153</v>
      </c>
      <c r="G60" s="1" t="str">
        <f t="array" ref="G60">IF($F60="", "", _xlfn.XLOOKUP($F60,accounts!$A$2:$A$86,accounts!$B$2:$B$86, "Other"))</f>
        <v>medical</v>
      </c>
      <c r="H60" s="1" t="str">
        <f t="array" ref="H60">IF($F60="", "", IFS(_xlfn.XLOOKUP($F60, accounts!$A$2:$A$86, accounts!$E$2:$E$86, 0)&gt;=1000, "Enterprise", _xlfn.XLOOKUP($F60, accounts!$A$2:$A$86, accounts!$E$2:$E$86, 0)&gt;=100, "Mid-Market", TRUE, "SMB"))</f>
        <v>Enterprise</v>
      </c>
      <c r="I60" s="1" t="str">
        <f t="array" ref="I60">IF($F60="", "", _xlfn.XLOOKUP($F60,accounts!$A$2:$A$86,accounts!$F$2:$F$86, "Other"))</f>
        <v>United States</v>
      </c>
      <c r="J60" s="1" t="s">
        <v>131</v>
      </c>
      <c r="K60" s="3">
        <v>42694.0</v>
      </c>
      <c r="L60" s="3">
        <v>42808.0</v>
      </c>
      <c r="M60" s="1">
        <v>5585.0</v>
      </c>
    </row>
    <row r="61">
      <c r="A61" s="1" t="s">
        <v>241</v>
      </c>
      <c r="B61" s="1" t="s">
        <v>94</v>
      </c>
      <c r="C61" s="1" t="str">
        <f t="array" ref="C61">_xlfn.XLOOKUP($B61, sales_teams!$A$2:$A$36, sales_teams!$B$2:$B$36)</f>
        <v>Celia Rouche</v>
      </c>
      <c r="D61" s="1" t="str">
        <f t="array" ref="D61">_xlfn.XLOOKUP($B61, sales_teams!$A$2:$A$36, sales_teams!$C$2:$C$36)</f>
        <v>West</v>
      </c>
      <c r="E61" s="1" t="s">
        <v>242</v>
      </c>
      <c r="F61" s="1" t="s">
        <v>176</v>
      </c>
      <c r="G61" s="1" t="str">
        <f t="array" ref="G61">IF($F61="", "", _xlfn.XLOOKUP($F61,accounts!$A$2:$A$86,accounts!$B$2:$B$86, "Other"))</f>
        <v>entertainment</v>
      </c>
      <c r="H61" s="1" t="str">
        <f t="array" ref="H61">IF($F61="", "", IFS(_xlfn.XLOOKUP($F61, accounts!$A$2:$A$86, accounts!$E$2:$E$86, 0)&gt;=1000, "Enterprise", _xlfn.XLOOKUP($F61, accounts!$A$2:$A$86, accounts!$E$2:$E$86, 0)&gt;=100, "Mid-Market", TRUE, "SMB"))</f>
        <v>Mid-Market</v>
      </c>
      <c r="I61" s="1" t="str">
        <f t="array" ref="I61">IF($F61="", "", _xlfn.XLOOKUP($F61,accounts!$A$2:$A$86,accounts!$F$2:$F$86, "Other"))</f>
        <v>United States</v>
      </c>
      <c r="J61" s="1" t="s">
        <v>131</v>
      </c>
      <c r="K61" s="3">
        <v>42694.0</v>
      </c>
      <c r="L61" s="3">
        <v>42803.0</v>
      </c>
      <c r="M61" s="1">
        <v>25897.0</v>
      </c>
    </row>
    <row r="62">
      <c r="A62" s="1" t="s">
        <v>243</v>
      </c>
      <c r="B62" s="1" t="s">
        <v>88</v>
      </c>
      <c r="C62" s="1" t="str">
        <f t="array" ref="C62">_xlfn.XLOOKUP($B62, sales_teams!$A$2:$A$36, sales_teams!$B$2:$B$36)</f>
        <v>Celia Rouche</v>
      </c>
      <c r="D62" s="1" t="str">
        <f t="array" ref="D62">_xlfn.XLOOKUP($B62, sales_teams!$A$2:$A$36, sales_teams!$C$2:$C$36)</f>
        <v>West</v>
      </c>
      <c r="E62" s="1" t="s">
        <v>188</v>
      </c>
      <c r="G62" s="1" t="str">
        <f t="array" ref="G62">IF($F62="", "", _xlfn.XLOOKUP($F62,accounts!$A$2:$A$86,accounts!$B$2:$B$86, "Other"))</f>
        <v/>
      </c>
      <c r="H62" s="1" t="str">
        <f t="array" ref="H62">IF($F62="", "", IFS(_xlfn.XLOOKUP($F62, accounts!$A$2:$A$86, accounts!$E$2:$E$86, 0)&gt;=1000, "Enterprise", _xlfn.XLOOKUP($F62, accounts!$A$2:$A$86, accounts!$E$2:$E$86, 0)&gt;=100, "Mid-Market", TRUE, "SMB"))</f>
        <v/>
      </c>
      <c r="I62" s="1" t="str">
        <f t="array" ref="I62">IF($F62="", "", _xlfn.XLOOKUP($F62,accounts!$A$2:$A$86,accounts!$F$2:$F$86, "Other"))</f>
        <v/>
      </c>
      <c r="J62" s="1" t="s">
        <v>189</v>
      </c>
      <c r="K62" s="3">
        <v>42694.0</v>
      </c>
    </row>
    <row r="63">
      <c r="A63" s="1" t="s">
        <v>244</v>
      </c>
      <c r="B63" s="1" t="s">
        <v>104</v>
      </c>
      <c r="C63" s="1" t="str">
        <f t="array" ref="C63">_xlfn.XLOOKUP($B63, sales_teams!$A$2:$A$36, sales_teams!$B$2:$B$36)</f>
        <v>Summer Sewald</v>
      </c>
      <c r="D63" s="1" t="str">
        <f t="array" ref="D63">_xlfn.XLOOKUP($B63, sales_teams!$A$2:$A$36, sales_teams!$C$2:$C$36)</f>
        <v>West</v>
      </c>
      <c r="E63" s="1" t="s">
        <v>109</v>
      </c>
      <c r="F63" s="1" t="s">
        <v>114</v>
      </c>
      <c r="G63" s="1" t="str">
        <f t="array" ref="G63">IF($F63="", "", _xlfn.XLOOKUP($F63,accounts!$A$2:$A$86,accounts!$B$2:$B$86, "Other"))</f>
        <v>marketing</v>
      </c>
      <c r="H63" s="1" t="str">
        <f t="array" ref="H63">IF($F63="", "", IFS(_xlfn.XLOOKUP($F63, accounts!$A$2:$A$86, accounts!$E$2:$E$86, 0)&gt;=1000, "Enterprise", _xlfn.XLOOKUP($F63, accounts!$A$2:$A$86, accounts!$E$2:$E$86, 0)&gt;=100, "Mid-Market", TRUE, "SMB"))</f>
        <v>Enterprise</v>
      </c>
      <c r="I63" s="1" t="str">
        <f t="array" ref="I63">IF($F63="", "", _xlfn.XLOOKUP($F63,accounts!$A$2:$A$86,accounts!$F$2:$F$86, "Other"))</f>
        <v>United States</v>
      </c>
      <c r="J63" s="1" t="s">
        <v>131</v>
      </c>
      <c r="K63" s="3">
        <v>42694.0</v>
      </c>
      <c r="L63" s="3">
        <v>42797.0</v>
      </c>
      <c r="M63" s="1">
        <v>1207.0</v>
      </c>
    </row>
    <row r="64">
      <c r="A64" s="1" t="s">
        <v>245</v>
      </c>
      <c r="B64" s="1" t="s">
        <v>17</v>
      </c>
      <c r="C64" s="1" t="str">
        <f t="array" ref="C64">_xlfn.XLOOKUP($B64, sales_teams!$A$2:$A$36, sales_teams!$B$2:$B$36)</f>
        <v>Dustin Brinkmann</v>
      </c>
      <c r="D64" s="1" t="str">
        <f t="array" ref="D64">_xlfn.XLOOKUP($B64, sales_teams!$A$2:$A$36, sales_teams!$C$2:$C$36)</f>
        <v>Central</v>
      </c>
      <c r="E64" s="1" t="s">
        <v>188</v>
      </c>
      <c r="F64" s="1" t="s">
        <v>47</v>
      </c>
      <c r="G64" s="1" t="str">
        <f t="array" ref="G64">IF($F64="", "", _xlfn.XLOOKUP($F64,accounts!$A$2:$A$86,accounts!$B$2:$B$86, "Other"))</f>
        <v>retail</v>
      </c>
      <c r="H64" s="1" t="str">
        <f t="array" ref="H64">IF($F64="", "", IFS(_xlfn.XLOOKUP($F64, accounts!$A$2:$A$86, accounts!$E$2:$E$86, 0)&gt;=1000, "Enterprise", _xlfn.XLOOKUP($F64, accounts!$A$2:$A$86, accounts!$E$2:$E$86, 0)&gt;=100, "Mid-Market", TRUE, "SMB"))</f>
        <v>Enterprise</v>
      </c>
      <c r="I64" s="1" t="str">
        <f t="array" ref="I64">IF($F64="", "", _xlfn.XLOOKUP($F64,accounts!$A$2:$A$86,accounts!$F$2:$F$86, "Other"))</f>
        <v>United States</v>
      </c>
      <c r="J64" s="1" t="s">
        <v>192</v>
      </c>
      <c r="K64" s="3">
        <v>42694.0</v>
      </c>
      <c r="L64" s="3">
        <v>42802.0</v>
      </c>
      <c r="M64" s="1">
        <v>0.0</v>
      </c>
    </row>
    <row r="65">
      <c r="A65" s="1" t="s">
        <v>246</v>
      </c>
      <c r="B65" s="1" t="s">
        <v>17</v>
      </c>
      <c r="C65" s="1" t="str">
        <f t="array" ref="C65">_xlfn.XLOOKUP($B65, sales_teams!$A$2:$A$36, sales_teams!$B$2:$B$36)</f>
        <v>Dustin Brinkmann</v>
      </c>
      <c r="D65" s="1" t="str">
        <f t="array" ref="D65">_xlfn.XLOOKUP($B65, sales_teams!$A$2:$A$36, sales_teams!$C$2:$C$36)</f>
        <v>Central</v>
      </c>
      <c r="E65" s="1" t="s">
        <v>181</v>
      </c>
      <c r="F65" s="1" t="s">
        <v>145</v>
      </c>
      <c r="G65" s="1" t="str">
        <f t="array" ref="G65">IF($F65="", "", _xlfn.XLOOKUP($F65,accounts!$A$2:$A$86,accounts!$B$2:$B$86, "Other"))</f>
        <v>technology</v>
      </c>
      <c r="H65" s="1" t="str">
        <f t="array" ref="H65">IF($F65="", "", IFS(_xlfn.XLOOKUP($F65, accounts!$A$2:$A$86, accounts!$E$2:$E$86, 0)&gt;=1000, "Enterprise", _xlfn.XLOOKUP($F65, accounts!$A$2:$A$86, accounts!$E$2:$E$86, 0)&gt;=100, "Mid-Market", TRUE, "SMB"))</f>
        <v>Enterprise</v>
      </c>
      <c r="I65" s="1" t="str">
        <f t="array" ref="I65">IF($F65="", "", _xlfn.XLOOKUP($F65,accounts!$A$2:$A$86,accounts!$F$2:$F$86, "Other"))</f>
        <v>Panama</v>
      </c>
      <c r="J65" s="1" t="s">
        <v>131</v>
      </c>
      <c r="K65" s="3">
        <v>42694.0</v>
      </c>
      <c r="L65" s="3">
        <v>42798.0</v>
      </c>
      <c r="M65" s="1">
        <v>559.0</v>
      </c>
    </row>
    <row r="66">
      <c r="A66" s="1" t="s">
        <v>247</v>
      </c>
      <c r="B66" s="1" t="s">
        <v>107</v>
      </c>
      <c r="C66" s="1" t="str">
        <f t="array" ref="C66">_xlfn.XLOOKUP($B66, sales_teams!$A$2:$A$36, sales_teams!$B$2:$B$36)</f>
        <v>Summer Sewald</v>
      </c>
      <c r="D66" s="1" t="str">
        <f t="array" ref="D66">_xlfn.XLOOKUP($B66, sales_teams!$A$2:$A$36, sales_teams!$C$2:$C$36)</f>
        <v>West</v>
      </c>
      <c r="E66" s="1" t="s">
        <v>181</v>
      </c>
      <c r="F66" s="1" t="s">
        <v>115</v>
      </c>
      <c r="G66" s="1" t="str">
        <f t="array" ref="G66">IF($F66="", "", _xlfn.XLOOKUP($F66,accounts!$A$2:$A$86,accounts!$B$2:$B$86, "Other"))</f>
        <v>services</v>
      </c>
      <c r="H66" s="1" t="str">
        <f t="array" ref="H66">IF($F66="", "", IFS(_xlfn.XLOOKUP($F66, accounts!$A$2:$A$86, accounts!$E$2:$E$86, 0)&gt;=1000, "Enterprise", _xlfn.XLOOKUP($F66, accounts!$A$2:$A$86, accounts!$E$2:$E$86, 0)&gt;=100, "Mid-Market", TRUE, "SMB"))</f>
        <v>Enterprise</v>
      </c>
      <c r="I66" s="1" t="str">
        <f t="array" ref="I66">IF($F66="", "", _xlfn.XLOOKUP($F66,accounts!$A$2:$A$86,accounts!$F$2:$F$86, "Other"))</f>
        <v>United States</v>
      </c>
      <c r="J66" s="1" t="s">
        <v>189</v>
      </c>
      <c r="K66" s="3">
        <v>42694.0</v>
      </c>
    </row>
    <row r="67">
      <c r="A67" s="1" t="s">
        <v>248</v>
      </c>
      <c r="B67" s="1" t="s">
        <v>28</v>
      </c>
      <c r="C67" s="1" t="str">
        <f t="array" ref="C67">_xlfn.XLOOKUP($B67, sales_teams!$A$2:$A$36, sales_teams!$B$2:$B$36)</f>
        <v>Melvin Marxen</v>
      </c>
      <c r="D67" s="1" t="str">
        <f t="array" ref="D67">_xlfn.XLOOKUP($B67, sales_teams!$A$2:$A$36, sales_teams!$C$2:$C$36)</f>
        <v>Central</v>
      </c>
      <c r="E67" s="1" t="s">
        <v>109</v>
      </c>
      <c r="F67" s="1" t="s">
        <v>76</v>
      </c>
      <c r="G67" s="1" t="str">
        <f t="array" ref="G67">IF($F67="", "", _xlfn.XLOOKUP($F67,accounts!$A$2:$A$86,accounts!$B$2:$B$86, "Other"))</f>
        <v>marketing</v>
      </c>
      <c r="H67" s="1" t="str">
        <f t="array" ref="H67">IF($F67="", "", IFS(_xlfn.XLOOKUP($F67, accounts!$A$2:$A$86, accounts!$E$2:$E$86, 0)&gt;=1000, "Enterprise", _xlfn.XLOOKUP($F67, accounts!$A$2:$A$86, accounts!$E$2:$E$86, 0)&gt;=100, "Mid-Market", TRUE, "SMB"))</f>
        <v>Enterprise</v>
      </c>
      <c r="I67" s="1" t="str">
        <f t="array" ref="I67">IF($F67="", "", _xlfn.XLOOKUP($F67,accounts!$A$2:$A$86,accounts!$F$2:$F$86, "Other"))</f>
        <v>United States</v>
      </c>
      <c r="J67" s="1" t="s">
        <v>131</v>
      </c>
      <c r="K67" s="3">
        <v>42694.0</v>
      </c>
      <c r="L67" s="3">
        <v>42803.0</v>
      </c>
      <c r="M67" s="1">
        <v>1033.0</v>
      </c>
    </row>
    <row r="68">
      <c r="A68" s="1" t="s">
        <v>249</v>
      </c>
      <c r="B68" s="1" t="s">
        <v>53</v>
      </c>
      <c r="C68" s="1" t="str">
        <f t="array" ref="C68">_xlfn.XLOOKUP($B68, sales_teams!$A$2:$A$36, sales_teams!$B$2:$B$36)</f>
        <v>Rocco Neubert</v>
      </c>
      <c r="D68" s="1" t="str">
        <f t="array" ref="D68">_xlfn.XLOOKUP($B68, sales_teams!$A$2:$A$36, sales_teams!$C$2:$C$36)</f>
        <v>East</v>
      </c>
      <c r="E68" s="1" t="s">
        <v>181</v>
      </c>
      <c r="F68" s="1" t="s">
        <v>125</v>
      </c>
      <c r="G68" s="1" t="str">
        <f t="array" ref="G68">IF($F68="", "", _xlfn.XLOOKUP($F68,accounts!$A$2:$A$86,accounts!$B$2:$B$86, "Other"))</f>
        <v>software</v>
      </c>
      <c r="H68" s="1" t="str">
        <f t="array" ref="H68">IF($F68="", "", IFS(_xlfn.XLOOKUP($F68, accounts!$A$2:$A$86, accounts!$E$2:$E$86, 0)&gt;=1000, "Enterprise", _xlfn.XLOOKUP($F68, accounts!$A$2:$A$86, accounts!$E$2:$E$86, 0)&gt;=100, "Mid-Market", TRUE, "SMB"))</f>
        <v>Enterprise</v>
      </c>
      <c r="I68" s="1" t="str">
        <f t="array" ref="I68">IF($F68="", "", _xlfn.XLOOKUP($F68,accounts!$A$2:$A$86,accounts!$F$2:$F$86, "Other"))</f>
        <v>United States</v>
      </c>
      <c r="J68" s="1" t="s">
        <v>131</v>
      </c>
      <c r="K68" s="3">
        <v>42695.0</v>
      </c>
      <c r="L68" s="3">
        <v>42815.0</v>
      </c>
      <c r="M68" s="1">
        <v>462.0</v>
      </c>
    </row>
    <row r="69">
      <c r="A69" s="1" t="s">
        <v>250</v>
      </c>
      <c r="B69" s="1" t="s">
        <v>88</v>
      </c>
      <c r="C69" s="1" t="str">
        <f t="array" ref="C69">_xlfn.XLOOKUP($B69, sales_teams!$A$2:$A$36, sales_teams!$B$2:$B$36)</f>
        <v>Celia Rouche</v>
      </c>
      <c r="D69" s="1" t="str">
        <f t="array" ref="D69">_xlfn.XLOOKUP($B69, sales_teams!$A$2:$A$36, sales_teams!$C$2:$C$36)</f>
        <v>West</v>
      </c>
      <c r="E69" s="1" t="s">
        <v>188</v>
      </c>
      <c r="F69" s="1" t="s">
        <v>134</v>
      </c>
      <c r="G69" s="1" t="str">
        <f t="array" ref="G69">IF($F69="", "", _xlfn.XLOOKUP($F69,accounts!$A$2:$A$86,accounts!$B$2:$B$86, "Other"))</f>
        <v>services</v>
      </c>
      <c r="H69" s="1" t="str">
        <f t="array" ref="H69">IF($F69="", "", IFS(_xlfn.XLOOKUP($F69, accounts!$A$2:$A$86, accounts!$E$2:$E$86, 0)&gt;=1000, "Enterprise", _xlfn.XLOOKUP($F69, accounts!$A$2:$A$86, accounts!$E$2:$E$86, 0)&gt;=100, "Mid-Market", TRUE, "SMB"))</f>
        <v>Enterprise</v>
      </c>
      <c r="I69" s="1" t="str">
        <f t="array" ref="I69">IF($F69="", "", _xlfn.XLOOKUP($F69,accounts!$A$2:$A$86,accounts!$F$2:$F$86, "Other"))</f>
        <v>Brazil</v>
      </c>
      <c r="J69" s="1" t="s">
        <v>192</v>
      </c>
      <c r="K69" s="3">
        <v>42695.0</v>
      </c>
      <c r="L69" s="3">
        <v>42795.0</v>
      </c>
      <c r="M69" s="1">
        <v>0.0</v>
      </c>
    </row>
    <row r="70">
      <c r="A70" s="1" t="s">
        <v>251</v>
      </c>
      <c r="B70" s="1" t="s">
        <v>102</v>
      </c>
      <c r="C70" s="1" t="str">
        <f t="array" ref="C70">_xlfn.XLOOKUP($B70, sales_teams!$A$2:$A$36, sales_teams!$B$2:$B$36)</f>
        <v>Summer Sewald</v>
      </c>
      <c r="D70" s="1" t="str">
        <f t="array" ref="D70">_xlfn.XLOOKUP($B70, sales_teams!$A$2:$A$36, sales_teams!$C$2:$C$36)</f>
        <v>West</v>
      </c>
      <c r="E70" s="1" t="s">
        <v>148</v>
      </c>
      <c r="F70" s="1" t="s">
        <v>170</v>
      </c>
      <c r="G70" s="1" t="str">
        <f t="array" ref="G70">IF($F70="", "", _xlfn.XLOOKUP($F70,accounts!$A$2:$A$86,accounts!$B$2:$B$86, "Other"))</f>
        <v>employment</v>
      </c>
      <c r="H70" s="1" t="str">
        <f t="array" ref="H70">IF($F70="", "", IFS(_xlfn.XLOOKUP($F70, accounts!$A$2:$A$86, accounts!$E$2:$E$86, 0)&gt;=1000, "Enterprise", _xlfn.XLOOKUP($F70, accounts!$A$2:$A$86, accounts!$E$2:$E$86, 0)&gt;=100, "Mid-Market", TRUE, "SMB"))</f>
        <v>Enterprise</v>
      </c>
      <c r="I70" s="1" t="str">
        <f t="array" ref="I70">IF($F70="", "", _xlfn.XLOOKUP($F70,accounts!$A$2:$A$86,accounts!$F$2:$F$86, "Other"))</f>
        <v>United States</v>
      </c>
      <c r="J70" s="1" t="s">
        <v>131</v>
      </c>
      <c r="K70" s="3">
        <v>42695.0</v>
      </c>
      <c r="L70" s="3">
        <v>42808.0</v>
      </c>
      <c r="M70" s="1">
        <v>5539.0</v>
      </c>
    </row>
    <row r="71">
      <c r="A71" s="1" t="s">
        <v>252</v>
      </c>
      <c r="B71" s="1" t="s">
        <v>17</v>
      </c>
      <c r="C71" s="1" t="str">
        <f t="array" ref="C71">_xlfn.XLOOKUP($B71, sales_teams!$A$2:$A$36, sales_teams!$B$2:$B$36)</f>
        <v>Dustin Brinkmann</v>
      </c>
      <c r="D71" s="1" t="str">
        <f t="array" ref="D71">_xlfn.XLOOKUP($B71, sales_teams!$A$2:$A$36, sales_teams!$C$2:$C$36)</f>
        <v>Central</v>
      </c>
      <c r="E71" s="1" t="s">
        <v>188</v>
      </c>
      <c r="F71" s="1" t="s">
        <v>149</v>
      </c>
      <c r="G71" s="1" t="str">
        <f t="array" ref="G71">IF($F71="", "", _xlfn.XLOOKUP($F71,accounts!$A$2:$A$86,accounts!$B$2:$B$86, "Other"))</f>
        <v>medical</v>
      </c>
      <c r="H71" s="1" t="str">
        <f t="array" ref="H71">IF($F71="", "", IFS(_xlfn.XLOOKUP($F71, accounts!$A$2:$A$86, accounts!$E$2:$E$86, 0)&gt;=1000, "Enterprise", _xlfn.XLOOKUP($F71, accounts!$A$2:$A$86, accounts!$E$2:$E$86, 0)&gt;=100, "Mid-Market", TRUE, "SMB"))</f>
        <v>Enterprise</v>
      </c>
      <c r="I71" s="1" t="str">
        <f t="array" ref="I71">IF($F71="", "", _xlfn.XLOOKUP($F71,accounts!$A$2:$A$86,accounts!$F$2:$F$86, "Other"))</f>
        <v>United States</v>
      </c>
      <c r="J71" s="1" t="s">
        <v>131</v>
      </c>
      <c r="K71" s="3">
        <v>42695.0</v>
      </c>
      <c r="L71" s="3">
        <v>42809.0</v>
      </c>
      <c r="M71" s="1">
        <v>3573.0</v>
      </c>
    </row>
    <row r="72">
      <c r="A72" s="1" t="s">
        <v>253</v>
      </c>
      <c r="B72" s="1" t="s">
        <v>24</v>
      </c>
      <c r="C72" s="1" t="str">
        <f t="array" ref="C72">_xlfn.XLOOKUP($B72, sales_teams!$A$2:$A$36, sales_teams!$B$2:$B$36)</f>
        <v>Melvin Marxen</v>
      </c>
      <c r="D72" s="1" t="str">
        <f t="array" ref="D72">_xlfn.XLOOKUP($B72, sales_teams!$A$2:$A$36, sales_teams!$C$2:$C$36)</f>
        <v>Central</v>
      </c>
      <c r="E72" s="1" t="s">
        <v>148</v>
      </c>
      <c r="F72" s="1" t="s">
        <v>64</v>
      </c>
      <c r="G72" s="1" t="str">
        <f t="array" ref="G72">IF($F72="", "", _xlfn.XLOOKUP($F72,accounts!$A$2:$A$86,accounts!$B$2:$B$86, "Other"))</f>
        <v>technology</v>
      </c>
      <c r="H72" s="1" t="str">
        <f t="array" ref="H72">IF($F72="", "", IFS(_xlfn.XLOOKUP($F72, accounts!$A$2:$A$86, accounts!$E$2:$E$86, 0)&gt;=1000, "Enterprise", _xlfn.XLOOKUP($F72, accounts!$A$2:$A$86, accounts!$E$2:$E$86, 0)&gt;=100, "Mid-Market", TRUE, "SMB"))</f>
        <v>Enterprise</v>
      </c>
      <c r="I72" s="1" t="str">
        <f t="array" ref="I72">IF($F72="", "", _xlfn.XLOOKUP($F72,accounts!$A$2:$A$86,accounts!$F$2:$F$86, "Other"))</f>
        <v>United States</v>
      </c>
      <c r="J72" s="1" t="s">
        <v>131</v>
      </c>
      <c r="K72" s="3">
        <v>42695.0</v>
      </c>
      <c r="L72" s="3">
        <v>42795.0</v>
      </c>
      <c r="M72" s="1">
        <v>4926.0</v>
      </c>
    </row>
    <row r="73">
      <c r="A73" s="1" t="s">
        <v>261</v>
      </c>
      <c r="B73" s="1" t="s">
        <v>105</v>
      </c>
      <c r="C73" s="1" t="str">
        <f t="array" ref="C73">_xlfn.XLOOKUP($B73, sales_teams!$A$2:$A$36, sales_teams!$B$2:$B$36)</f>
        <v>Summer Sewald</v>
      </c>
      <c r="D73" s="1" t="str">
        <f t="array" ref="D73">_xlfn.XLOOKUP($B73, sales_teams!$A$2:$A$36, sales_teams!$C$2:$C$36)</f>
        <v>West</v>
      </c>
      <c r="E73" s="1" t="s">
        <v>109</v>
      </c>
      <c r="F73" s="1" t="s">
        <v>161</v>
      </c>
      <c r="G73" s="1" t="str">
        <f t="array" ref="G73">IF($F73="", "", _xlfn.XLOOKUP($F73,accounts!$A$2:$A$86,accounts!$B$2:$B$86, "Other"))</f>
        <v>marketing</v>
      </c>
      <c r="H73" s="1" t="str">
        <f t="array" ref="H73">IF($F73="", "", IFS(_xlfn.XLOOKUP($F73, accounts!$A$2:$A$86, accounts!$E$2:$E$86, 0)&gt;=1000, "Enterprise", _xlfn.XLOOKUP($F73, accounts!$A$2:$A$86, accounts!$E$2:$E$86, 0)&gt;=100, "Mid-Market", TRUE, "SMB"))</f>
        <v>Enterprise</v>
      </c>
      <c r="I73" s="1" t="str">
        <f t="array" ref="I73">IF($F73="", "", _xlfn.XLOOKUP($F73,accounts!$A$2:$A$86,accounts!$F$2:$F$86, "Other"))</f>
        <v>Poland</v>
      </c>
      <c r="J73" s="1" t="s">
        <v>192</v>
      </c>
      <c r="K73" s="3">
        <v>42695.0</v>
      </c>
      <c r="L73" s="3">
        <v>42811.0</v>
      </c>
      <c r="M73" s="1">
        <v>0.0</v>
      </c>
    </row>
    <row r="74">
      <c r="A74" s="1" t="s">
        <v>262</v>
      </c>
      <c r="B74" s="1" t="s">
        <v>39</v>
      </c>
      <c r="C74" s="1" t="str">
        <f t="array" ref="C74">_xlfn.XLOOKUP($B74, sales_teams!$A$2:$A$36, sales_teams!$B$2:$B$36)</f>
        <v>Cara Losch</v>
      </c>
      <c r="D74" s="1" t="str">
        <f t="array" ref="D74">_xlfn.XLOOKUP($B74, sales_teams!$A$2:$A$36, sales_teams!$C$2:$C$36)</f>
        <v>East</v>
      </c>
      <c r="E74" s="1" t="s">
        <v>179</v>
      </c>
      <c r="F74" s="1" t="s">
        <v>32</v>
      </c>
      <c r="G74" s="1" t="str">
        <f t="array" ref="G74">IF($F74="", "", _xlfn.XLOOKUP($F74,accounts!$A$2:$A$86,accounts!$B$2:$B$86, "Other"))</f>
        <v>medical</v>
      </c>
      <c r="H74" s="1" t="str">
        <f t="array" ref="H74">IF($F74="", "", IFS(_xlfn.XLOOKUP($F74, accounts!$A$2:$A$86, accounts!$E$2:$E$86, 0)&gt;=1000, "Enterprise", _xlfn.XLOOKUP($F74, accounts!$A$2:$A$86, accounts!$E$2:$E$86, 0)&gt;=100, "Mid-Market", TRUE, "SMB"))</f>
        <v>Enterprise</v>
      </c>
      <c r="I74" s="1" t="str">
        <f t="array" ref="I74">IF($F74="", "", _xlfn.XLOOKUP($F74,accounts!$A$2:$A$86,accounts!$F$2:$F$86, "Other"))</f>
        <v>United States</v>
      </c>
      <c r="J74" s="1" t="s">
        <v>131</v>
      </c>
      <c r="K74" s="3">
        <v>42696.0</v>
      </c>
      <c r="L74" s="3">
        <v>42798.0</v>
      </c>
      <c r="M74" s="1">
        <v>62.0</v>
      </c>
    </row>
    <row r="75">
      <c r="A75" s="1" t="s">
        <v>263</v>
      </c>
      <c r="B75" s="1" t="s">
        <v>30</v>
      </c>
      <c r="C75" s="1" t="str">
        <f t="array" ref="C75">_xlfn.XLOOKUP($B75, sales_teams!$A$2:$A$36, sales_teams!$B$2:$B$36)</f>
        <v>Melvin Marxen</v>
      </c>
      <c r="D75" s="1" t="str">
        <f t="array" ref="D75">_xlfn.XLOOKUP($B75, sales_teams!$A$2:$A$36, sales_teams!$C$2:$C$36)</f>
        <v>Central</v>
      </c>
      <c r="E75" s="1" t="s">
        <v>148</v>
      </c>
      <c r="F75" s="1" t="s">
        <v>113</v>
      </c>
      <c r="G75" s="1" t="str">
        <f t="array" ref="G75">IF($F75="", "", _xlfn.XLOOKUP($F75,accounts!$A$2:$A$86,accounts!$B$2:$B$86, "Other"))</f>
        <v>telecommunications</v>
      </c>
      <c r="H75" s="1" t="str">
        <f t="array" ref="H75">IF($F75="", "", IFS(_xlfn.XLOOKUP($F75, accounts!$A$2:$A$86, accounts!$E$2:$E$86, 0)&gt;=1000, "Enterprise", _xlfn.XLOOKUP($F75, accounts!$A$2:$A$86, accounts!$E$2:$E$86, 0)&gt;=100, "Mid-Market", TRUE, "SMB"))</f>
        <v>Mid-Market</v>
      </c>
      <c r="I75" s="1" t="str">
        <f t="array" ref="I75">IF($F75="", "", _xlfn.XLOOKUP($F75,accounts!$A$2:$A$86,accounts!$F$2:$F$86, "Other"))</f>
        <v>United States</v>
      </c>
      <c r="J75" s="1" t="s">
        <v>131</v>
      </c>
      <c r="K75" s="3">
        <v>42696.0</v>
      </c>
      <c r="L75" s="3">
        <v>42808.0</v>
      </c>
      <c r="M75" s="1">
        <v>4359.0</v>
      </c>
    </row>
    <row r="76">
      <c r="A76" s="1" t="s">
        <v>264</v>
      </c>
      <c r="B76" s="1" t="s">
        <v>104</v>
      </c>
      <c r="C76" s="1" t="str">
        <f t="array" ref="C76">_xlfn.XLOOKUP($B76, sales_teams!$A$2:$A$36, sales_teams!$B$2:$B$36)</f>
        <v>Summer Sewald</v>
      </c>
      <c r="D76" s="1" t="str">
        <f t="array" ref="D76">_xlfn.XLOOKUP($B76, sales_teams!$A$2:$A$36, sales_teams!$C$2:$C$36)</f>
        <v>West</v>
      </c>
      <c r="E76" s="1" t="s">
        <v>181</v>
      </c>
      <c r="F76" s="1" t="s">
        <v>143</v>
      </c>
      <c r="G76" s="1" t="str">
        <f t="array" ref="G76">IF($F76="", "", _xlfn.XLOOKUP($F76,accounts!$A$2:$A$86,accounts!$B$2:$B$86, "Other"))</f>
        <v>entertainment</v>
      </c>
      <c r="H76" s="1" t="str">
        <f t="array" ref="H76">IF($F76="", "", IFS(_xlfn.XLOOKUP($F76, accounts!$A$2:$A$86, accounts!$E$2:$E$86, 0)&gt;=1000, "Enterprise", _xlfn.XLOOKUP($F76, accounts!$A$2:$A$86, accounts!$E$2:$E$86, 0)&gt;=100, "Mid-Market", TRUE, "SMB"))</f>
        <v>Mid-Market</v>
      </c>
      <c r="I76" s="1" t="str">
        <f t="array" ref="I76">IF($F76="", "", _xlfn.XLOOKUP($F76,accounts!$A$2:$A$86,accounts!$F$2:$F$86, "Other"))</f>
        <v>United States</v>
      </c>
      <c r="J76" s="1" t="s">
        <v>131</v>
      </c>
      <c r="K76" s="3">
        <v>42696.0</v>
      </c>
      <c r="L76" s="3">
        <v>42825.0</v>
      </c>
      <c r="M76" s="1">
        <v>566.0</v>
      </c>
    </row>
    <row r="77">
      <c r="A77" s="1" t="s">
        <v>265</v>
      </c>
      <c r="B77" s="1" t="s">
        <v>24</v>
      </c>
      <c r="C77" s="1" t="str">
        <f t="array" ref="C77">_xlfn.XLOOKUP($B77, sales_teams!$A$2:$A$36, sales_teams!$B$2:$B$36)</f>
        <v>Melvin Marxen</v>
      </c>
      <c r="D77" s="1" t="str">
        <f t="array" ref="D77">_xlfn.XLOOKUP($B77, sales_teams!$A$2:$A$36, sales_teams!$C$2:$C$36)</f>
        <v>Central</v>
      </c>
      <c r="E77" s="1" t="s">
        <v>181</v>
      </c>
      <c r="F77" s="1" t="s">
        <v>164</v>
      </c>
      <c r="G77" s="1" t="str">
        <f t="array" ref="G77">IF($F77="", "", _xlfn.XLOOKUP($F77,accounts!$A$2:$A$86,accounts!$B$2:$B$86, "Other"))</f>
        <v>retail</v>
      </c>
      <c r="H77" s="1" t="str">
        <f t="array" ref="H77">IF($F77="", "", IFS(_xlfn.XLOOKUP($F77, accounts!$A$2:$A$86, accounts!$E$2:$E$86, 0)&gt;=1000, "Enterprise", _xlfn.XLOOKUP($F77, accounts!$A$2:$A$86, accounts!$E$2:$E$86, 0)&gt;=100, "Mid-Market", TRUE, "SMB"))</f>
        <v>Mid-Market</v>
      </c>
      <c r="I77" s="1" t="str">
        <f t="array" ref="I77">IF($F77="", "", _xlfn.XLOOKUP($F77,accounts!$A$2:$A$86,accounts!$F$2:$F$86, "Other"))</f>
        <v>United States</v>
      </c>
      <c r="J77" s="1" t="s">
        <v>131</v>
      </c>
      <c r="K77" s="3">
        <v>42696.0</v>
      </c>
      <c r="L77" s="3">
        <v>42797.0</v>
      </c>
      <c r="M77" s="1">
        <v>508.0</v>
      </c>
    </row>
    <row r="78">
      <c r="A78" s="1" t="s">
        <v>266</v>
      </c>
      <c r="B78" s="1" t="s">
        <v>41</v>
      </c>
      <c r="C78" s="1" t="str">
        <f t="array" ref="C78">_xlfn.XLOOKUP($B78, sales_teams!$A$2:$A$36, sales_teams!$B$2:$B$36)</f>
        <v>Cara Losch</v>
      </c>
      <c r="D78" s="1" t="str">
        <f t="array" ref="D78">_xlfn.XLOOKUP($B78, sales_teams!$A$2:$A$36, sales_teams!$C$2:$C$36)</f>
        <v>East</v>
      </c>
      <c r="E78" s="1" t="s">
        <v>188</v>
      </c>
      <c r="F78" s="1" t="s">
        <v>167</v>
      </c>
      <c r="G78" s="1" t="str">
        <f t="array" ref="G78">IF($F78="", "", _xlfn.XLOOKUP($F78,accounts!$A$2:$A$86,accounts!$B$2:$B$86, "Other"))</f>
        <v>finance</v>
      </c>
      <c r="H78" s="1" t="str">
        <f t="array" ref="H78">IF($F78="", "", IFS(_xlfn.XLOOKUP($F78, accounts!$A$2:$A$86, accounts!$E$2:$E$86, 0)&gt;=1000, "Enterprise", _xlfn.XLOOKUP($F78, accounts!$A$2:$A$86, accounts!$E$2:$E$86, 0)&gt;=100, "Mid-Market", TRUE, "SMB"))</f>
        <v>Mid-Market</v>
      </c>
      <c r="I78" s="1" t="str">
        <f t="array" ref="I78">IF($F78="", "", _xlfn.XLOOKUP($F78,accounts!$A$2:$A$86,accounts!$F$2:$F$86, "Other"))</f>
        <v>United States</v>
      </c>
      <c r="J78" s="1" t="s">
        <v>192</v>
      </c>
      <c r="K78" s="3">
        <v>42696.0</v>
      </c>
      <c r="L78" s="3">
        <v>42814.0</v>
      </c>
      <c r="M78" s="1">
        <v>0.0</v>
      </c>
    </row>
    <row r="79">
      <c r="A79" s="1" t="s">
        <v>267</v>
      </c>
      <c r="B79" s="1" t="s">
        <v>15</v>
      </c>
      <c r="C79" s="1" t="str">
        <f t="array" ref="C79">_xlfn.XLOOKUP($B79, sales_teams!$A$2:$A$36, sales_teams!$B$2:$B$36)</f>
        <v>Dustin Brinkmann</v>
      </c>
      <c r="D79" s="1" t="str">
        <f t="array" ref="D79">_xlfn.XLOOKUP($B79, sales_teams!$A$2:$A$36, sales_teams!$C$2:$C$36)</f>
        <v>Central</v>
      </c>
      <c r="E79" s="1" t="s">
        <v>179</v>
      </c>
      <c r="F79" s="1" t="s">
        <v>56</v>
      </c>
      <c r="G79" s="1" t="str">
        <f t="array" ref="G79">IF($F79="", "", _xlfn.XLOOKUP($F79,accounts!$A$2:$A$86,accounts!$B$2:$B$86, "Other"))</f>
        <v>software</v>
      </c>
      <c r="H79" s="1" t="str">
        <f t="array" ref="H79">IF($F79="", "", IFS(_xlfn.XLOOKUP($F79, accounts!$A$2:$A$86, accounts!$E$2:$E$86, 0)&gt;=1000, "Enterprise", _xlfn.XLOOKUP($F79, accounts!$A$2:$A$86, accounts!$E$2:$E$86, 0)&gt;=100, "Mid-Market", TRUE, "SMB"))</f>
        <v>Enterprise</v>
      </c>
      <c r="I79" s="1" t="str">
        <f t="array" ref="I79">IF($F79="", "", _xlfn.XLOOKUP($F79,accounts!$A$2:$A$86,accounts!$F$2:$F$86, "Other"))</f>
        <v>United States</v>
      </c>
      <c r="J79" s="1" t="s">
        <v>131</v>
      </c>
      <c r="K79" s="3">
        <v>42696.0</v>
      </c>
      <c r="L79" s="3">
        <v>42805.0</v>
      </c>
      <c r="M79" s="1">
        <v>51.0</v>
      </c>
    </row>
    <row r="80">
      <c r="A80" s="1" t="s">
        <v>268</v>
      </c>
      <c r="B80" s="1" t="s">
        <v>60</v>
      </c>
      <c r="C80" s="1" t="str">
        <f t="array" ref="C80">_xlfn.XLOOKUP($B80, sales_teams!$A$2:$A$36, sales_teams!$B$2:$B$36)</f>
        <v>Celia Rouche</v>
      </c>
      <c r="D80" s="1" t="str">
        <f t="array" ref="D80">_xlfn.XLOOKUP($B80, sales_teams!$A$2:$A$36, sales_teams!$C$2:$C$36)</f>
        <v>West</v>
      </c>
      <c r="E80" s="1" t="s">
        <v>148</v>
      </c>
      <c r="F80" s="1" t="s">
        <v>75</v>
      </c>
      <c r="G80" s="1" t="str">
        <f t="array" ref="G80">IF($F80="", "", _xlfn.XLOOKUP($F80,accounts!$A$2:$A$86,accounts!$B$2:$B$86, "Other"))</f>
        <v>software</v>
      </c>
      <c r="H80" s="1" t="str">
        <f t="array" ref="H80">IF($F80="", "", IFS(_xlfn.XLOOKUP($F80, accounts!$A$2:$A$86, accounts!$E$2:$E$86, 0)&gt;=1000, "Enterprise", _xlfn.XLOOKUP($F80, accounts!$A$2:$A$86, accounts!$E$2:$E$86, 0)&gt;=100, "Mid-Market", TRUE, "SMB"))</f>
        <v>SMB</v>
      </c>
      <c r="I80" s="1" t="str">
        <f t="array" ref="I80">IF($F80="", "", _xlfn.XLOOKUP($F80,accounts!$A$2:$A$86,accounts!$F$2:$F$86, "Other"))</f>
        <v>United States</v>
      </c>
      <c r="J80" s="1" t="s">
        <v>131</v>
      </c>
      <c r="K80" s="3">
        <v>42696.0</v>
      </c>
      <c r="L80" s="3">
        <v>42799.0</v>
      </c>
      <c r="M80" s="1">
        <v>4899.0</v>
      </c>
    </row>
    <row r="81">
      <c r="A81" s="1" t="s">
        <v>269</v>
      </c>
      <c r="B81" s="1" t="s">
        <v>39</v>
      </c>
      <c r="C81" s="1" t="str">
        <f t="array" ref="C81">_xlfn.XLOOKUP($B81, sales_teams!$A$2:$A$36, sales_teams!$B$2:$B$36)</f>
        <v>Cara Losch</v>
      </c>
      <c r="D81" s="1" t="str">
        <f t="array" ref="D81">_xlfn.XLOOKUP($B81, sales_teams!$A$2:$A$36, sales_teams!$C$2:$C$36)</f>
        <v>East</v>
      </c>
      <c r="E81" s="1" t="s">
        <v>181</v>
      </c>
      <c r="F81" s="1" t="s">
        <v>50</v>
      </c>
      <c r="G81" s="1" t="str">
        <f t="array" ref="G81">IF($F81="", "", _xlfn.XLOOKUP($F81,accounts!$A$2:$A$86,accounts!$B$2:$B$86, "Other"))</f>
        <v>entertainment</v>
      </c>
      <c r="H81" s="1" t="str">
        <f t="array" ref="H81">IF($F81="", "", IFS(_xlfn.XLOOKUP($F81, accounts!$A$2:$A$86, accounts!$E$2:$E$86, 0)&gt;=1000, "Enterprise", _xlfn.XLOOKUP($F81, accounts!$A$2:$A$86, accounts!$E$2:$E$86, 0)&gt;=100, "Mid-Market", TRUE, "SMB"))</f>
        <v>Enterprise</v>
      </c>
      <c r="I81" s="1" t="str">
        <f t="array" ref="I81">IF($F81="", "", _xlfn.XLOOKUP($F81,accounts!$A$2:$A$86,accounts!$F$2:$F$86, "Other"))</f>
        <v>United States</v>
      </c>
      <c r="J81" s="1" t="s">
        <v>189</v>
      </c>
      <c r="K81" s="3">
        <v>42697.0</v>
      </c>
    </row>
    <row r="82">
      <c r="A82" s="1" t="s">
        <v>270</v>
      </c>
      <c r="B82" s="1" t="s">
        <v>39</v>
      </c>
      <c r="C82" s="1" t="str">
        <f t="array" ref="C82">_xlfn.XLOOKUP($B82, sales_teams!$A$2:$A$36, sales_teams!$B$2:$B$36)</f>
        <v>Cara Losch</v>
      </c>
      <c r="D82" s="1" t="str">
        <f t="array" ref="D82">_xlfn.XLOOKUP($B82, sales_teams!$A$2:$A$36, sales_teams!$C$2:$C$36)</f>
        <v>East</v>
      </c>
      <c r="E82" s="1" t="s">
        <v>194</v>
      </c>
      <c r="F82" s="1" t="s">
        <v>140</v>
      </c>
      <c r="G82" s="1" t="str">
        <f t="array" ref="G82">IF($F82="", "", _xlfn.XLOOKUP($F82,accounts!$A$2:$A$86,accounts!$B$2:$B$86, "Other"))</f>
        <v>employment</v>
      </c>
      <c r="H82" s="1" t="str">
        <f t="array" ref="H82">IF($F82="", "", IFS(_xlfn.XLOOKUP($F82, accounts!$A$2:$A$86, accounts!$E$2:$E$86, 0)&gt;=1000, "Enterprise", _xlfn.XLOOKUP($F82, accounts!$A$2:$A$86, accounts!$E$2:$E$86, 0)&gt;=100, "Mid-Market", TRUE, "SMB"))</f>
        <v>Enterprise</v>
      </c>
      <c r="I82" s="1" t="str">
        <f t="array" ref="I82">IF($F82="", "", _xlfn.XLOOKUP($F82,accounts!$A$2:$A$86,accounts!$F$2:$F$86, "Other"))</f>
        <v>United States</v>
      </c>
      <c r="J82" s="1" t="s">
        <v>131</v>
      </c>
      <c r="K82" s="3">
        <v>42697.0</v>
      </c>
      <c r="L82" s="3">
        <v>42797.0</v>
      </c>
      <c r="M82" s="1">
        <v>5790.0</v>
      </c>
    </row>
    <row r="83">
      <c r="A83" s="1" t="s">
        <v>271</v>
      </c>
      <c r="B83" s="1" t="s">
        <v>53</v>
      </c>
      <c r="C83" s="1" t="str">
        <f t="array" ref="C83">_xlfn.XLOOKUP($B83, sales_teams!$A$2:$A$36, sales_teams!$B$2:$B$36)</f>
        <v>Rocco Neubert</v>
      </c>
      <c r="D83" s="1" t="str">
        <f t="array" ref="D83">_xlfn.XLOOKUP($B83, sales_teams!$A$2:$A$36, sales_teams!$C$2:$C$36)</f>
        <v>East</v>
      </c>
      <c r="E83" s="1" t="s">
        <v>179</v>
      </c>
      <c r="F83" s="1" t="s">
        <v>126</v>
      </c>
      <c r="G83" s="1" t="str">
        <f t="array" ref="G83">IF($F83="", "", _xlfn.XLOOKUP($F83,accounts!$A$2:$A$86,accounts!$B$2:$B$86, "Other"))</f>
        <v>retail</v>
      </c>
      <c r="H83" s="1" t="str">
        <f t="array" ref="H83">IF($F83="", "", IFS(_xlfn.XLOOKUP($F83, accounts!$A$2:$A$86, accounts!$E$2:$E$86, 0)&gt;=1000, "Enterprise", _xlfn.XLOOKUP($F83, accounts!$A$2:$A$86, accounts!$E$2:$E$86, 0)&gt;=100, "Mid-Market", TRUE, "SMB"))</f>
        <v>Enterprise</v>
      </c>
      <c r="I83" s="1" t="str">
        <f t="array" ref="I83">IF($F83="", "", _xlfn.XLOOKUP($F83,accounts!$A$2:$A$86,accounts!$F$2:$F$86, "Other"))</f>
        <v>United States</v>
      </c>
      <c r="J83" s="1" t="s">
        <v>192</v>
      </c>
      <c r="K83" s="3">
        <v>42697.0</v>
      </c>
      <c r="L83" s="3">
        <v>42824.0</v>
      </c>
      <c r="M83" s="1">
        <v>0.0</v>
      </c>
    </row>
    <row r="84">
      <c r="A84" s="1" t="s">
        <v>272</v>
      </c>
      <c r="B84" s="1" t="s">
        <v>94</v>
      </c>
      <c r="C84" s="1" t="str">
        <f t="array" ref="C84">_xlfn.XLOOKUP($B84, sales_teams!$A$2:$A$36, sales_teams!$B$2:$B$36)</f>
        <v>Celia Rouche</v>
      </c>
      <c r="D84" s="1" t="str">
        <f t="array" ref="D84">_xlfn.XLOOKUP($B84, sales_teams!$A$2:$A$36, sales_teams!$C$2:$C$36)</f>
        <v>West</v>
      </c>
      <c r="E84" s="1" t="s">
        <v>188</v>
      </c>
      <c r="G84" s="1" t="str">
        <f t="array" ref="G84">IF($F84="", "", _xlfn.XLOOKUP($F84,accounts!$A$2:$A$86,accounts!$B$2:$B$86, "Other"))</f>
        <v/>
      </c>
      <c r="H84" s="1" t="str">
        <f t="array" ref="H84">IF($F84="", "", IFS(_xlfn.XLOOKUP($F84, accounts!$A$2:$A$86, accounts!$E$2:$E$86, 0)&gt;=1000, "Enterprise", _xlfn.XLOOKUP($F84, accounts!$A$2:$A$86, accounts!$E$2:$E$86, 0)&gt;=100, "Mid-Market", TRUE, "SMB"))</f>
        <v/>
      </c>
      <c r="I84" s="1" t="str">
        <f t="array" ref="I84">IF($F84="", "", _xlfn.XLOOKUP($F84,accounts!$A$2:$A$86,accounts!$F$2:$F$86, "Other"))</f>
        <v/>
      </c>
      <c r="J84" s="1" t="s">
        <v>189</v>
      </c>
      <c r="K84" s="3">
        <v>42697.0</v>
      </c>
    </row>
    <row r="85">
      <c r="A85" s="1" t="s">
        <v>273</v>
      </c>
      <c r="B85" s="1" t="s">
        <v>26</v>
      </c>
      <c r="C85" s="1" t="str">
        <f t="array" ref="C85">_xlfn.XLOOKUP($B85, sales_teams!$A$2:$A$36, sales_teams!$B$2:$B$36)</f>
        <v>Melvin Marxen</v>
      </c>
      <c r="D85" s="1" t="str">
        <f t="array" ref="D85">_xlfn.XLOOKUP($B85, sales_teams!$A$2:$A$36, sales_teams!$C$2:$C$36)</f>
        <v>Central</v>
      </c>
      <c r="E85" s="1" t="s">
        <v>148</v>
      </c>
      <c r="F85" s="1" t="s">
        <v>56</v>
      </c>
      <c r="G85" s="1" t="str">
        <f t="array" ref="G85">IF($F85="", "", _xlfn.XLOOKUP($F85,accounts!$A$2:$A$86,accounts!$B$2:$B$86, "Other"))</f>
        <v>software</v>
      </c>
      <c r="H85" s="1" t="str">
        <f t="array" ref="H85">IF($F85="", "", IFS(_xlfn.XLOOKUP($F85, accounts!$A$2:$A$86, accounts!$E$2:$E$86, 0)&gt;=1000, "Enterprise", _xlfn.XLOOKUP($F85, accounts!$A$2:$A$86, accounts!$E$2:$E$86, 0)&gt;=100, "Mid-Market", TRUE, "SMB"))</f>
        <v>Enterprise</v>
      </c>
      <c r="I85" s="1" t="str">
        <f t="array" ref="I85">IF($F85="", "", _xlfn.XLOOKUP($F85,accounts!$A$2:$A$86,accounts!$F$2:$F$86, "Other"))</f>
        <v>United States</v>
      </c>
      <c r="J85" s="1" t="s">
        <v>131</v>
      </c>
      <c r="K85" s="3">
        <v>42697.0</v>
      </c>
      <c r="L85" s="3">
        <v>42797.0</v>
      </c>
      <c r="M85" s="1">
        <v>4438.0</v>
      </c>
    </row>
    <row r="86">
      <c r="A86" s="1" t="s">
        <v>274</v>
      </c>
      <c r="B86" s="1" t="s">
        <v>26</v>
      </c>
      <c r="C86" s="1" t="str">
        <f t="array" ref="C86">_xlfn.XLOOKUP($B86, sales_teams!$A$2:$A$36, sales_teams!$B$2:$B$36)</f>
        <v>Melvin Marxen</v>
      </c>
      <c r="D86" s="1" t="str">
        <f t="array" ref="D86">_xlfn.XLOOKUP($B86, sales_teams!$A$2:$A$36, sales_teams!$C$2:$C$36)</f>
        <v>Central</v>
      </c>
      <c r="E86" s="1" t="s">
        <v>188</v>
      </c>
      <c r="F86" s="1" t="s">
        <v>89</v>
      </c>
      <c r="G86" s="1" t="str">
        <f t="array" ref="G86">IF($F86="", "", _xlfn.XLOOKUP($F86,accounts!$A$2:$A$86,accounts!$B$2:$B$86, "Other"))</f>
        <v>finance</v>
      </c>
      <c r="H86" s="1" t="str">
        <f t="array" ref="H86">IF($F86="", "", IFS(_xlfn.XLOOKUP($F86, accounts!$A$2:$A$86, accounts!$E$2:$E$86, 0)&gt;=1000, "Enterprise", _xlfn.XLOOKUP($F86, accounts!$A$2:$A$86, accounts!$E$2:$E$86, 0)&gt;=100, "Mid-Market", TRUE, "SMB"))</f>
        <v>Enterprise</v>
      </c>
      <c r="I86" s="1" t="str">
        <f t="array" ref="I86">IF($F86="", "", _xlfn.XLOOKUP($F86,accounts!$A$2:$A$86,accounts!$F$2:$F$86, "Other"))</f>
        <v>United States</v>
      </c>
      <c r="J86" s="1" t="s">
        <v>131</v>
      </c>
      <c r="K86" s="3">
        <v>42697.0</v>
      </c>
      <c r="L86" s="3">
        <v>42811.0</v>
      </c>
      <c r="M86" s="1">
        <v>2972.0</v>
      </c>
    </row>
    <row r="87">
      <c r="A87" s="1" t="s">
        <v>275</v>
      </c>
      <c r="B87" s="1" t="s">
        <v>92</v>
      </c>
      <c r="C87" s="1" t="str">
        <f t="array" ref="C87">_xlfn.XLOOKUP($B87, sales_teams!$A$2:$A$36, sales_teams!$B$2:$B$36)</f>
        <v>Celia Rouche</v>
      </c>
      <c r="D87" s="1" t="str">
        <f t="array" ref="D87">_xlfn.XLOOKUP($B87, sales_teams!$A$2:$A$36, sales_teams!$C$2:$C$36)</f>
        <v>West</v>
      </c>
      <c r="E87" s="1" t="s">
        <v>179</v>
      </c>
      <c r="F87" s="1" t="s">
        <v>130</v>
      </c>
      <c r="G87" s="1" t="str">
        <f t="array" ref="G87">IF($F87="", "", _xlfn.XLOOKUP($F87,accounts!$A$2:$A$86,accounts!$B$2:$B$86, "Other"))</f>
        <v>medical</v>
      </c>
      <c r="H87" s="1" t="str">
        <f t="array" ref="H87">IF($F87="", "", IFS(_xlfn.XLOOKUP($F87, accounts!$A$2:$A$86, accounts!$E$2:$E$86, 0)&gt;=1000, "Enterprise", _xlfn.XLOOKUP($F87, accounts!$A$2:$A$86, accounts!$E$2:$E$86, 0)&gt;=100, "Mid-Market", TRUE, "SMB"))</f>
        <v>Enterprise</v>
      </c>
      <c r="I87" s="1" t="str">
        <f t="array" ref="I87">IF($F87="", "", _xlfn.XLOOKUP($F87,accounts!$A$2:$A$86,accounts!$F$2:$F$86, "Other"))</f>
        <v>United States</v>
      </c>
      <c r="J87" s="1" t="s">
        <v>189</v>
      </c>
      <c r="K87" s="3">
        <v>42697.0</v>
      </c>
    </row>
    <row r="88">
      <c r="A88" s="1" t="s">
        <v>276</v>
      </c>
      <c r="B88" s="1" t="s">
        <v>92</v>
      </c>
      <c r="C88" s="1" t="str">
        <f t="array" ref="C88">_xlfn.XLOOKUP($B88, sales_teams!$A$2:$A$36, sales_teams!$B$2:$B$36)</f>
        <v>Celia Rouche</v>
      </c>
      <c r="D88" s="1" t="str">
        <f t="array" ref="D88">_xlfn.XLOOKUP($B88, sales_teams!$A$2:$A$36, sales_teams!$C$2:$C$36)</f>
        <v>West</v>
      </c>
      <c r="E88" s="1" t="s">
        <v>181</v>
      </c>
      <c r="F88" s="1" t="s">
        <v>170</v>
      </c>
      <c r="G88" s="1" t="str">
        <f t="array" ref="G88">IF($F88="", "", _xlfn.XLOOKUP($F88,accounts!$A$2:$A$86,accounts!$B$2:$B$86, "Other"))</f>
        <v>employment</v>
      </c>
      <c r="H88" s="1" t="str">
        <f t="array" ref="H88">IF($F88="", "", IFS(_xlfn.XLOOKUP($F88, accounts!$A$2:$A$86, accounts!$E$2:$E$86, 0)&gt;=1000, "Enterprise", _xlfn.XLOOKUP($F88, accounts!$A$2:$A$86, accounts!$E$2:$E$86, 0)&gt;=100, "Mid-Market", TRUE, "SMB"))</f>
        <v>Enterprise</v>
      </c>
      <c r="I88" s="1" t="str">
        <f t="array" ref="I88">IF($F88="", "", _xlfn.XLOOKUP($F88,accounts!$A$2:$A$86,accounts!$F$2:$F$86, "Other"))</f>
        <v>United States</v>
      </c>
      <c r="J88" s="1" t="s">
        <v>131</v>
      </c>
      <c r="K88" s="3">
        <v>42697.0</v>
      </c>
      <c r="L88" s="3">
        <v>42795.0</v>
      </c>
      <c r="M88" s="1">
        <v>523.0</v>
      </c>
    </row>
    <row r="89">
      <c r="A89" s="1" t="s">
        <v>277</v>
      </c>
      <c r="B89" s="1" t="s">
        <v>7</v>
      </c>
      <c r="C89" s="1" t="str">
        <f t="array" ref="C89">_xlfn.XLOOKUP($B89, sales_teams!$A$2:$A$36, sales_teams!$B$2:$B$36)</f>
        <v>Dustin Brinkmann</v>
      </c>
      <c r="D89" s="1" t="str">
        <f t="array" ref="D89">_xlfn.XLOOKUP($B89, sales_teams!$A$2:$A$36, sales_teams!$C$2:$C$36)</f>
        <v>Central</v>
      </c>
      <c r="E89" s="1" t="s">
        <v>188</v>
      </c>
      <c r="F89" s="1" t="s">
        <v>156</v>
      </c>
      <c r="G89" s="1" t="str">
        <f t="array" ref="G89">IF($F89="", "", _xlfn.XLOOKUP($F89,accounts!$A$2:$A$86,accounts!$B$2:$B$86, "Other"))</f>
        <v>employment</v>
      </c>
      <c r="H89" s="1" t="str">
        <f t="array" ref="H89">IF($F89="", "", IFS(_xlfn.XLOOKUP($F89, accounts!$A$2:$A$86, accounts!$E$2:$E$86, 0)&gt;=1000, "Enterprise", _xlfn.XLOOKUP($F89, accounts!$A$2:$A$86, accounts!$E$2:$E$86, 0)&gt;=100, "Mid-Market", TRUE, "SMB"))</f>
        <v>Mid-Market</v>
      </c>
      <c r="I89" s="1" t="str">
        <f t="array" ref="I89">IF($F89="", "", _xlfn.XLOOKUP($F89,accounts!$A$2:$A$86,accounts!$F$2:$F$86, "Other"))</f>
        <v>United States</v>
      </c>
      <c r="J89" s="1" t="s">
        <v>131</v>
      </c>
      <c r="K89" s="3">
        <v>42698.0</v>
      </c>
      <c r="L89" s="3">
        <v>42819.0</v>
      </c>
      <c r="M89" s="1">
        <v>3647.0</v>
      </c>
    </row>
    <row r="90">
      <c r="A90" s="1" t="s">
        <v>278</v>
      </c>
      <c r="B90" s="1" t="s">
        <v>52</v>
      </c>
      <c r="C90" s="1" t="str">
        <f t="array" ref="C90">_xlfn.XLOOKUP($B90, sales_teams!$A$2:$A$36, sales_teams!$B$2:$B$36)</f>
        <v>Rocco Neubert</v>
      </c>
      <c r="D90" s="1" t="str">
        <f t="array" ref="D90">_xlfn.XLOOKUP($B90, sales_teams!$A$2:$A$36, sales_teams!$C$2:$C$36)</f>
        <v>East</v>
      </c>
      <c r="E90" s="1" t="s">
        <v>188</v>
      </c>
      <c r="F90" s="1" t="s">
        <v>166</v>
      </c>
      <c r="G90" s="1" t="str">
        <f t="array" ref="G90">IF($F90="", "", _xlfn.XLOOKUP($F90,accounts!$A$2:$A$86,accounts!$B$2:$B$86, "Other"))</f>
        <v>finance</v>
      </c>
      <c r="H90" s="1" t="str">
        <f t="array" ref="H90">IF($F90="", "", IFS(_xlfn.XLOOKUP($F90, accounts!$A$2:$A$86, accounts!$E$2:$E$86, 0)&gt;=1000, "Enterprise", _xlfn.XLOOKUP($F90, accounts!$A$2:$A$86, accounts!$E$2:$E$86, 0)&gt;=100, "Mid-Market", TRUE, "SMB"))</f>
        <v>Enterprise</v>
      </c>
      <c r="I90" s="1" t="str">
        <f t="array" ref="I90">IF($F90="", "", _xlfn.XLOOKUP($F90,accounts!$A$2:$A$86,accounts!$F$2:$F$86, "Other"))</f>
        <v>United States</v>
      </c>
      <c r="J90" s="1" t="s">
        <v>131</v>
      </c>
      <c r="K90" s="3">
        <v>42698.0</v>
      </c>
      <c r="L90" s="3">
        <v>42795.0</v>
      </c>
      <c r="M90" s="1">
        <v>4200.0</v>
      </c>
    </row>
    <row r="91">
      <c r="A91" s="1" t="s">
        <v>279</v>
      </c>
      <c r="B91" s="1" t="s">
        <v>48</v>
      </c>
      <c r="C91" s="1" t="str">
        <f t="array" ref="C91">_xlfn.XLOOKUP($B91, sales_teams!$A$2:$A$36, sales_teams!$B$2:$B$36)</f>
        <v>Rocco Neubert</v>
      </c>
      <c r="D91" s="1" t="str">
        <f t="array" ref="D91">_xlfn.XLOOKUP($B91, sales_teams!$A$2:$A$36, sales_teams!$C$2:$C$36)</f>
        <v>East</v>
      </c>
      <c r="E91" s="1" t="s">
        <v>109</v>
      </c>
      <c r="F91" s="1" t="s">
        <v>124</v>
      </c>
      <c r="G91" s="1" t="str">
        <f t="array" ref="G91">IF($F91="", "", _xlfn.XLOOKUP($F91,accounts!$A$2:$A$86,accounts!$B$2:$B$86, "Other"))</f>
        <v>retail</v>
      </c>
      <c r="H91" s="1" t="str">
        <f t="array" ref="H91">IF($F91="", "", IFS(_xlfn.XLOOKUP($F91, accounts!$A$2:$A$86, accounts!$E$2:$E$86, 0)&gt;=1000, "Enterprise", _xlfn.XLOOKUP($F91, accounts!$A$2:$A$86, accounts!$E$2:$E$86, 0)&gt;=100, "Mid-Market", TRUE, "SMB"))</f>
        <v>Enterprise</v>
      </c>
      <c r="I91" s="1" t="str">
        <f t="array" ref="I91">IF($F91="", "", _xlfn.XLOOKUP($F91,accounts!$A$2:$A$86,accounts!$F$2:$F$86, "Other"))</f>
        <v>United States</v>
      </c>
      <c r="J91" s="1" t="s">
        <v>189</v>
      </c>
      <c r="K91" s="3">
        <v>42698.0</v>
      </c>
    </row>
    <row r="92">
      <c r="A92" s="1" t="s">
        <v>280</v>
      </c>
      <c r="B92" s="1" t="s">
        <v>104</v>
      </c>
      <c r="C92" s="1" t="str">
        <f t="array" ref="C92">_xlfn.XLOOKUP($B92, sales_teams!$A$2:$A$36, sales_teams!$B$2:$B$36)</f>
        <v>Summer Sewald</v>
      </c>
      <c r="D92" s="1" t="str">
        <f t="array" ref="D92">_xlfn.XLOOKUP($B92, sales_teams!$A$2:$A$36, sales_teams!$C$2:$C$36)</f>
        <v>West</v>
      </c>
      <c r="E92" s="1" t="s">
        <v>109</v>
      </c>
      <c r="F92" s="1" t="s">
        <v>43</v>
      </c>
      <c r="G92" s="1" t="str">
        <f t="array" ref="G92">IF($F92="", "", _xlfn.XLOOKUP($F92,accounts!$A$2:$A$86,accounts!$B$2:$B$86, "Other"))</f>
        <v>software</v>
      </c>
      <c r="H92" s="1" t="str">
        <f t="array" ref="H92">IF($F92="", "", IFS(_xlfn.XLOOKUP($F92, accounts!$A$2:$A$86, accounts!$E$2:$E$86, 0)&gt;=1000, "Enterprise", _xlfn.XLOOKUP($F92, accounts!$A$2:$A$86, accounts!$E$2:$E$86, 0)&gt;=100, "Mid-Market", TRUE, "SMB"))</f>
        <v>Enterprise</v>
      </c>
      <c r="I92" s="1" t="str">
        <f t="array" ref="I92">IF($F92="", "", _xlfn.XLOOKUP($F92,accounts!$A$2:$A$86,accounts!$F$2:$F$86, "Other"))</f>
        <v>United States</v>
      </c>
      <c r="J92" s="1" t="s">
        <v>189</v>
      </c>
      <c r="K92" s="3">
        <v>42698.0</v>
      </c>
    </row>
    <row r="93">
      <c r="A93" s="1" t="s">
        <v>281</v>
      </c>
      <c r="B93" s="1" t="s">
        <v>104</v>
      </c>
      <c r="C93" s="1" t="str">
        <f t="array" ref="C93">_xlfn.XLOOKUP($B93, sales_teams!$A$2:$A$36, sales_teams!$B$2:$B$36)</f>
        <v>Summer Sewald</v>
      </c>
      <c r="D93" s="1" t="str">
        <f t="array" ref="D93">_xlfn.XLOOKUP($B93, sales_teams!$A$2:$A$36, sales_teams!$C$2:$C$36)</f>
        <v>West</v>
      </c>
      <c r="E93" s="1" t="s">
        <v>109</v>
      </c>
      <c r="F93" s="1" t="s">
        <v>85</v>
      </c>
      <c r="G93" s="1" t="str">
        <f t="array" ref="G93">IF($F93="", "", _xlfn.XLOOKUP($F93,accounts!$A$2:$A$86,accounts!$B$2:$B$86, "Other"))</f>
        <v>telecommunications</v>
      </c>
      <c r="H93" s="1" t="str">
        <f t="array" ref="H93">IF($F93="", "", IFS(_xlfn.XLOOKUP($F93, accounts!$A$2:$A$86, accounts!$E$2:$E$86, 0)&gt;=1000, "Enterprise", _xlfn.XLOOKUP($F93, accounts!$A$2:$A$86, accounts!$E$2:$E$86, 0)&gt;=100, "Mid-Market", TRUE, "SMB"))</f>
        <v>Enterprise</v>
      </c>
      <c r="I93" s="1" t="str">
        <f t="array" ref="I93">IF($F93="", "", _xlfn.XLOOKUP($F93,accounts!$A$2:$A$86,accounts!$F$2:$F$86, "Other"))</f>
        <v>United States</v>
      </c>
      <c r="J93" s="1" t="s">
        <v>131</v>
      </c>
      <c r="K93" s="3">
        <v>42698.0</v>
      </c>
      <c r="L93" s="3">
        <v>42822.0</v>
      </c>
      <c r="M93" s="1">
        <v>1059.0</v>
      </c>
    </row>
    <row r="94">
      <c r="A94" s="1" t="s">
        <v>282</v>
      </c>
      <c r="B94" s="1" t="s">
        <v>24</v>
      </c>
      <c r="C94" s="1" t="str">
        <f t="array" ref="C94">_xlfn.XLOOKUP($B94, sales_teams!$A$2:$A$36, sales_teams!$B$2:$B$36)</f>
        <v>Melvin Marxen</v>
      </c>
      <c r="D94" s="1" t="str">
        <f t="array" ref="D94">_xlfn.XLOOKUP($B94, sales_teams!$A$2:$A$36, sales_teams!$C$2:$C$36)</f>
        <v>Central</v>
      </c>
      <c r="E94" s="1" t="s">
        <v>109</v>
      </c>
      <c r="F94" s="1" t="s">
        <v>56</v>
      </c>
      <c r="G94" s="1" t="str">
        <f t="array" ref="G94">IF($F94="", "", _xlfn.XLOOKUP($F94,accounts!$A$2:$A$86,accounts!$B$2:$B$86, "Other"))</f>
        <v>software</v>
      </c>
      <c r="H94" s="1" t="str">
        <f t="array" ref="H94">IF($F94="", "", IFS(_xlfn.XLOOKUP($F94, accounts!$A$2:$A$86, accounts!$E$2:$E$86, 0)&gt;=1000, "Enterprise", _xlfn.XLOOKUP($F94, accounts!$A$2:$A$86, accounts!$E$2:$E$86, 0)&gt;=100, "Mid-Market", TRUE, "SMB"))</f>
        <v>Enterprise</v>
      </c>
      <c r="I94" s="1" t="str">
        <f t="array" ref="I94">IF($F94="", "", _xlfn.XLOOKUP($F94,accounts!$A$2:$A$86,accounts!$F$2:$F$86, "Other"))</f>
        <v>United States</v>
      </c>
      <c r="J94" s="1" t="s">
        <v>192</v>
      </c>
      <c r="K94" s="3">
        <v>42698.0</v>
      </c>
      <c r="L94" s="3">
        <v>42799.0</v>
      </c>
      <c r="M94" s="1">
        <v>0.0</v>
      </c>
    </row>
    <row r="95">
      <c r="A95" s="1" t="s">
        <v>283</v>
      </c>
      <c r="B95" s="1" t="s">
        <v>15</v>
      </c>
      <c r="C95" s="1" t="str">
        <f t="array" ref="C95">_xlfn.XLOOKUP($B95, sales_teams!$A$2:$A$36, sales_teams!$B$2:$B$36)</f>
        <v>Dustin Brinkmann</v>
      </c>
      <c r="D95" s="1" t="str">
        <f t="array" ref="D95">_xlfn.XLOOKUP($B95, sales_teams!$A$2:$A$36, sales_teams!$C$2:$C$36)</f>
        <v>Central</v>
      </c>
      <c r="E95" s="1" t="s">
        <v>179</v>
      </c>
      <c r="F95" s="1" t="s">
        <v>82</v>
      </c>
      <c r="G95" s="1" t="str">
        <f t="array" ref="G95">IF($F95="", "", _xlfn.XLOOKUP($F95,accounts!$A$2:$A$86,accounts!$B$2:$B$86, "Other"))</f>
        <v>software</v>
      </c>
      <c r="H95" s="1" t="str">
        <f t="array" ref="H95">IF($F95="", "", IFS(_xlfn.XLOOKUP($F95, accounts!$A$2:$A$86, accounts!$E$2:$E$86, 0)&gt;=1000, "Enterprise", _xlfn.XLOOKUP($F95, accounts!$A$2:$A$86, accounts!$E$2:$E$86, 0)&gt;=100, "Mid-Market", TRUE, "SMB"))</f>
        <v>Enterprise</v>
      </c>
      <c r="I95" s="1" t="str">
        <f t="array" ref="I95">IF($F95="", "", _xlfn.XLOOKUP($F95,accounts!$A$2:$A$86,accounts!$F$2:$F$86, "Other"))</f>
        <v>United States</v>
      </c>
      <c r="J95" s="1" t="s">
        <v>131</v>
      </c>
      <c r="K95" s="3">
        <v>42698.0</v>
      </c>
      <c r="L95" s="3">
        <v>42796.0</v>
      </c>
      <c r="M95" s="1">
        <v>57.0</v>
      </c>
    </row>
    <row r="96">
      <c r="A96" s="1" t="s">
        <v>285</v>
      </c>
      <c r="B96" s="1" t="s">
        <v>60</v>
      </c>
      <c r="C96" s="1" t="str">
        <f t="array" ref="C96">_xlfn.XLOOKUP($B96, sales_teams!$A$2:$A$36, sales_teams!$B$2:$B$36)</f>
        <v>Celia Rouche</v>
      </c>
      <c r="D96" s="1" t="str">
        <f t="array" ref="D96">_xlfn.XLOOKUP($B96, sales_teams!$A$2:$A$36, sales_teams!$C$2:$C$36)</f>
        <v>West</v>
      </c>
      <c r="E96" s="1" t="s">
        <v>188</v>
      </c>
      <c r="F96" s="1" t="s">
        <v>127</v>
      </c>
      <c r="G96" s="1" t="str">
        <f t="array" ref="G96">IF($F96="", "", _xlfn.XLOOKUP($F96,accounts!$A$2:$A$86,accounts!$B$2:$B$86, "Other"))</f>
        <v>technology</v>
      </c>
      <c r="H96" s="1" t="str">
        <f t="array" ref="H96">IF($F96="", "", IFS(_xlfn.XLOOKUP($F96, accounts!$A$2:$A$86, accounts!$E$2:$E$86, 0)&gt;=1000, "Enterprise", _xlfn.XLOOKUP($F96, accounts!$A$2:$A$86, accounts!$E$2:$E$86, 0)&gt;=100, "Mid-Market", TRUE, "SMB"))</f>
        <v>Enterprise</v>
      </c>
      <c r="I96" s="1" t="str">
        <f t="array" ref="I96">IF($F96="", "", _xlfn.XLOOKUP($F96,accounts!$A$2:$A$86,accounts!$F$2:$F$86, "Other"))</f>
        <v>United States</v>
      </c>
      <c r="J96" s="1" t="s">
        <v>131</v>
      </c>
      <c r="K96" s="3">
        <v>42698.0</v>
      </c>
      <c r="L96" s="3">
        <v>42821.0</v>
      </c>
      <c r="M96" s="1">
        <v>3671.0</v>
      </c>
    </row>
    <row r="97">
      <c r="A97" s="1" t="s">
        <v>286</v>
      </c>
      <c r="B97" s="1" t="s">
        <v>7</v>
      </c>
      <c r="C97" s="1" t="str">
        <f t="array" ref="C97">_xlfn.XLOOKUP($B97, sales_teams!$A$2:$A$36, sales_teams!$B$2:$B$36)</f>
        <v>Dustin Brinkmann</v>
      </c>
      <c r="D97" s="1" t="str">
        <f t="array" ref="D97">_xlfn.XLOOKUP($B97, sales_teams!$A$2:$A$36, sales_teams!$C$2:$C$36)</f>
        <v>Central</v>
      </c>
      <c r="E97" s="1" t="s">
        <v>179</v>
      </c>
      <c r="F97" s="1" t="s">
        <v>165</v>
      </c>
      <c r="G97" s="1" t="str">
        <f t="array" ref="G97">IF($F97="", "", _xlfn.XLOOKUP($F97,accounts!$A$2:$A$86,accounts!$B$2:$B$86, "Other"))</f>
        <v>telecommunications</v>
      </c>
      <c r="H97" s="1" t="str">
        <f t="array" ref="H97">IF($F97="", "", IFS(_xlfn.XLOOKUP($F97, accounts!$A$2:$A$86, accounts!$E$2:$E$86, 0)&gt;=1000, "Enterprise", _xlfn.XLOOKUP($F97, accounts!$A$2:$A$86, accounts!$E$2:$E$86, 0)&gt;=100, "Mid-Market", TRUE, "SMB"))</f>
        <v>Enterprise</v>
      </c>
      <c r="I97" s="1" t="str">
        <f t="array" ref="I97">IF($F97="", "", _xlfn.XLOOKUP($F97,accounts!$A$2:$A$86,accounts!$F$2:$F$86, "Other"))</f>
        <v>United States</v>
      </c>
      <c r="J97" s="1" t="s">
        <v>131</v>
      </c>
      <c r="K97" s="3">
        <v>42699.0</v>
      </c>
      <c r="L97" s="3">
        <v>42795.0</v>
      </c>
      <c r="M97" s="1">
        <v>58.0</v>
      </c>
    </row>
    <row r="98">
      <c r="A98" s="1" t="s">
        <v>287</v>
      </c>
      <c r="B98" s="1" t="s">
        <v>12</v>
      </c>
      <c r="C98" s="1" t="str">
        <f t="array" ref="C98">_xlfn.XLOOKUP($B98, sales_teams!$A$2:$A$36, sales_teams!$B$2:$B$36)</f>
        <v>Dustin Brinkmann</v>
      </c>
      <c r="D98" s="1" t="str">
        <f t="array" ref="D98">_xlfn.XLOOKUP($B98, sales_teams!$A$2:$A$36, sales_teams!$C$2:$C$36)</f>
        <v>Central</v>
      </c>
      <c r="E98" s="1" t="s">
        <v>188</v>
      </c>
      <c r="F98" s="1" t="s">
        <v>165</v>
      </c>
      <c r="G98" s="1" t="str">
        <f t="array" ref="G98">IF($F98="", "", _xlfn.XLOOKUP($F98,accounts!$A$2:$A$86,accounts!$B$2:$B$86, "Other"))</f>
        <v>telecommunications</v>
      </c>
      <c r="H98" s="1" t="str">
        <f t="array" ref="H98">IF($F98="", "", IFS(_xlfn.XLOOKUP($F98, accounts!$A$2:$A$86, accounts!$E$2:$E$86, 0)&gt;=1000, "Enterprise", _xlfn.XLOOKUP($F98, accounts!$A$2:$A$86, accounts!$E$2:$E$86, 0)&gt;=100, "Mid-Market", TRUE, "SMB"))</f>
        <v>Enterprise</v>
      </c>
      <c r="I98" s="1" t="str">
        <f t="array" ref="I98">IF($F98="", "", _xlfn.XLOOKUP($F98,accounts!$A$2:$A$86,accounts!$F$2:$F$86, "Other"))</f>
        <v>United States</v>
      </c>
      <c r="J98" s="1" t="s">
        <v>131</v>
      </c>
      <c r="K98" s="3">
        <v>42699.0</v>
      </c>
      <c r="L98" s="3">
        <v>42800.0</v>
      </c>
      <c r="M98" s="1">
        <v>3956.0</v>
      </c>
    </row>
    <row r="99">
      <c r="A99" s="1" t="s">
        <v>288</v>
      </c>
      <c r="B99" s="1" t="s">
        <v>39</v>
      </c>
      <c r="C99" s="1" t="str">
        <f t="array" ref="C99">_xlfn.XLOOKUP($B99, sales_teams!$A$2:$A$36, sales_teams!$B$2:$B$36)</f>
        <v>Cara Losch</v>
      </c>
      <c r="D99" s="1" t="str">
        <f t="array" ref="D99">_xlfn.XLOOKUP($B99, sales_teams!$A$2:$A$36, sales_teams!$C$2:$C$36)</f>
        <v>East</v>
      </c>
      <c r="E99" s="1" t="s">
        <v>194</v>
      </c>
      <c r="F99" s="1" t="s">
        <v>22</v>
      </c>
      <c r="G99" s="1" t="str">
        <f t="array" ref="G99">IF($F99="", "", _xlfn.XLOOKUP($F99,accounts!$A$2:$A$86,accounts!$B$2:$B$86, "Other"))</f>
        <v>medical</v>
      </c>
      <c r="H99" s="1" t="str">
        <f t="array" ref="H99">IF($F99="", "", IFS(_xlfn.XLOOKUP($F99, accounts!$A$2:$A$86, accounts!$E$2:$E$86, 0)&gt;=1000, "Enterprise", _xlfn.XLOOKUP($F99, accounts!$A$2:$A$86, accounts!$E$2:$E$86, 0)&gt;=100, "Mid-Market", TRUE, "SMB"))</f>
        <v>Mid-Market</v>
      </c>
      <c r="I99" s="1" t="str">
        <f t="array" ref="I99">IF($F99="", "", _xlfn.XLOOKUP($F99,accounts!$A$2:$A$86,accounts!$F$2:$F$86, "Other"))</f>
        <v>United States</v>
      </c>
      <c r="J99" s="1" t="s">
        <v>131</v>
      </c>
      <c r="K99" s="3">
        <v>42699.0</v>
      </c>
      <c r="L99" s="3">
        <v>42795.0</v>
      </c>
      <c r="M99" s="1">
        <v>5964.0</v>
      </c>
    </row>
    <row r="100">
      <c r="A100" s="1" t="s">
        <v>289</v>
      </c>
      <c r="B100" s="1" t="s">
        <v>39</v>
      </c>
      <c r="C100" s="1" t="str">
        <f t="array" ref="C100">_xlfn.XLOOKUP($B100, sales_teams!$A$2:$A$36, sales_teams!$B$2:$B$36)</f>
        <v>Cara Losch</v>
      </c>
      <c r="D100" s="1" t="str">
        <f t="array" ref="D100">_xlfn.XLOOKUP($B100, sales_teams!$A$2:$A$36, sales_teams!$C$2:$C$36)</f>
        <v>East</v>
      </c>
      <c r="E100" s="1" t="s">
        <v>148</v>
      </c>
      <c r="F100" s="1" t="s">
        <v>22</v>
      </c>
      <c r="G100" s="1" t="str">
        <f t="array" ref="G100">IF($F100="", "", _xlfn.XLOOKUP($F100,accounts!$A$2:$A$86,accounts!$B$2:$B$86, "Other"))</f>
        <v>medical</v>
      </c>
      <c r="H100" s="1" t="str">
        <f t="array" ref="H100">IF($F100="", "", IFS(_xlfn.XLOOKUP($F100, accounts!$A$2:$A$86, accounts!$E$2:$E$86, 0)&gt;=1000, "Enterprise", _xlfn.XLOOKUP($F100, accounts!$A$2:$A$86, accounts!$E$2:$E$86, 0)&gt;=100, "Mid-Market", TRUE, "SMB"))</f>
        <v>Mid-Market</v>
      </c>
      <c r="I100" s="1" t="str">
        <f t="array" ref="I100">IF($F100="", "", _xlfn.XLOOKUP($F100,accounts!$A$2:$A$86,accounts!$F$2:$F$86, "Other"))</f>
        <v>United States</v>
      </c>
      <c r="J100" s="1" t="s">
        <v>131</v>
      </c>
      <c r="K100" s="3">
        <v>42699.0</v>
      </c>
      <c r="L100" s="3">
        <v>42800.0</v>
      </c>
      <c r="M100" s="1">
        <v>4570.0</v>
      </c>
    </row>
    <row r="101">
      <c r="A101" s="1" t="s">
        <v>290</v>
      </c>
      <c r="B101" s="1" t="s">
        <v>30</v>
      </c>
      <c r="C101" s="1" t="str">
        <f t="array" ref="C101">_xlfn.XLOOKUP($B101, sales_teams!$A$2:$A$36, sales_teams!$B$2:$B$36)</f>
        <v>Melvin Marxen</v>
      </c>
      <c r="D101" s="1" t="str">
        <f t="array" ref="D101">_xlfn.XLOOKUP($B101, sales_teams!$A$2:$A$36, sales_teams!$C$2:$C$36)</f>
        <v>Central</v>
      </c>
      <c r="E101" s="1" t="s">
        <v>179</v>
      </c>
      <c r="F101" s="1" t="s">
        <v>79</v>
      </c>
      <c r="G101" s="1" t="str">
        <f t="array" ref="G101">IF($F101="", "", _xlfn.XLOOKUP($F101,accounts!$A$2:$A$86,accounts!$B$2:$B$86, "Other"))</f>
        <v>entertainment</v>
      </c>
      <c r="H101" s="1" t="str">
        <f t="array" ref="H101">IF($F101="", "", IFS(_xlfn.XLOOKUP($F101, accounts!$A$2:$A$86, accounts!$E$2:$E$86, 0)&gt;=1000, "Enterprise", _xlfn.XLOOKUP($F101, accounts!$A$2:$A$86, accounts!$E$2:$E$86, 0)&gt;=100, "Mid-Market", TRUE, "SMB"))</f>
        <v>Mid-Market</v>
      </c>
      <c r="I101" s="1" t="str">
        <f t="array" ref="I101">IF($F101="", "", _xlfn.XLOOKUP($F101,accounts!$A$2:$A$86,accounts!$F$2:$F$86, "Other"))</f>
        <v>United States</v>
      </c>
      <c r="J101" s="1" t="s">
        <v>131</v>
      </c>
      <c r="K101" s="3">
        <v>42699.0</v>
      </c>
      <c r="L101" s="3">
        <v>42821.0</v>
      </c>
      <c r="M101" s="1">
        <v>49.0</v>
      </c>
    </row>
    <row r="102">
      <c r="A102" s="1" t="s">
        <v>291</v>
      </c>
      <c r="B102" s="1" t="s">
        <v>34</v>
      </c>
      <c r="C102" s="1" t="str">
        <f t="array" ref="C102">_xlfn.XLOOKUP($B102, sales_teams!$A$2:$A$36, sales_teams!$B$2:$B$36)</f>
        <v>Cara Losch</v>
      </c>
      <c r="D102" s="1" t="str">
        <f t="array" ref="D102">_xlfn.XLOOKUP($B102, sales_teams!$A$2:$A$36, sales_teams!$C$2:$C$36)</f>
        <v>East</v>
      </c>
      <c r="E102" s="1" t="s">
        <v>179</v>
      </c>
      <c r="F102" s="1" t="s">
        <v>81</v>
      </c>
      <c r="G102" s="1" t="str">
        <f t="array" ref="G102">IF($F102="", "", _xlfn.XLOOKUP($F102,accounts!$A$2:$A$86,accounts!$B$2:$B$86, "Other"))</f>
        <v>technology</v>
      </c>
      <c r="H102" s="1" t="str">
        <f t="array" ref="H102">IF($F102="", "", IFS(_xlfn.XLOOKUP($F102, accounts!$A$2:$A$86, accounts!$E$2:$E$86, 0)&gt;=1000, "Enterprise", _xlfn.XLOOKUP($F102, accounts!$A$2:$A$86, accounts!$E$2:$E$86, 0)&gt;=100, "Mid-Market", TRUE, "SMB"))</f>
        <v>Enterprise</v>
      </c>
      <c r="I102" s="1" t="str">
        <f t="array" ref="I102">IF($F102="", "", _xlfn.XLOOKUP($F102,accounts!$A$2:$A$86,accounts!$F$2:$F$86, "Other"))</f>
        <v>United States</v>
      </c>
      <c r="J102" s="1" t="s">
        <v>131</v>
      </c>
      <c r="K102" s="3">
        <v>42699.0</v>
      </c>
      <c r="L102" s="3">
        <v>42800.0</v>
      </c>
      <c r="M102" s="1">
        <v>65.0</v>
      </c>
    </row>
    <row r="103">
      <c r="A103" s="1" t="s">
        <v>292</v>
      </c>
      <c r="B103" s="1" t="s">
        <v>7</v>
      </c>
      <c r="C103" s="1" t="str">
        <f t="array" ref="C103">_xlfn.XLOOKUP($B103, sales_teams!$A$2:$A$36, sales_teams!$B$2:$B$36)</f>
        <v>Dustin Brinkmann</v>
      </c>
      <c r="D103" s="1" t="str">
        <f t="array" ref="D103">_xlfn.XLOOKUP($B103, sales_teams!$A$2:$A$36, sales_teams!$C$2:$C$36)</f>
        <v>Central</v>
      </c>
      <c r="E103" s="1" t="s">
        <v>179</v>
      </c>
      <c r="F103" s="1" t="s">
        <v>79</v>
      </c>
      <c r="G103" s="1" t="str">
        <f t="array" ref="G103">IF($F103="", "", _xlfn.XLOOKUP($F103,accounts!$A$2:$A$86,accounts!$B$2:$B$86, "Other"))</f>
        <v>entertainment</v>
      </c>
      <c r="H103" s="1" t="str">
        <f t="array" ref="H103">IF($F103="", "", IFS(_xlfn.XLOOKUP($F103, accounts!$A$2:$A$86, accounts!$E$2:$E$86, 0)&gt;=1000, "Enterprise", _xlfn.XLOOKUP($F103, accounts!$A$2:$A$86, accounts!$E$2:$E$86, 0)&gt;=100, "Mid-Market", TRUE, "SMB"))</f>
        <v>Mid-Market</v>
      </c>
      <c r="I103" s="1" t="str">
        <f t="array" ref="I103">IF($F103="", "", _xlfn.XLOOKUP($F103,accounts!$A$2:$A$86,accounts!$F$2:$F$86, "Other"))</f>
        <v>United States</v>
      </c>
      <c r="J103" s="1" t="s">
        <v>192</v>
      </c>
      <c r="K103" s="3">
        <v>42700.0</v>
      </c>
      <c r="L103" s="3">
        <v>42821.0</v>
      </c>
      <c r="M103" s="1">
        <v>0.0</v>
      </c>
    </row>
    <row r="104">
      <c r="A104" s="1" t="s">
        <v>293</v>
      </c>
      <c r="B104" s="1" t="s">
        <v>30</v>
      </c>
      <c r="C104" s="1" t="str">
        <f t="array" ref="C104">_xlfn.XLOOKUP($B104, sales_teams!$A$2:$A$36, sales_teams!$B$2:$B$36)</f>
        <v>Melvin Marxen</v>
      </c>
      <c r="D104" s="1" t="str">
        <f t="array" ref="D104">_xlfn.XLOOKUP($B104, sales_teams!$A$2:$A$36, sales_teams!$C$2:$C$36)</f>
        <v>Central</v>
      </c>
      <c r="E104" s="1" t="s">
        <v>148</v>
      </c>
      <c r="F104" s="1" t="s">
        <v>89</v>
      </c>
      <c r="G104" s="1" t="str">
        <f t="array" ref="G104">IF($F104="", "", _xlfn.XLOOKUP($F104,accounts!$A$2:$A$86,accounts!$B$2:$B$86, "Other"))</f>
        <v>finance</v>
      </c>
      <c r="H104" s="1" t="str">
        <f t="array" ref="H104">IF($F104="", "", IFS(_xlfn.XLOOKUP($F104, accounts!$A$2:$A$86, accounts!$E$2:$E$86, 0)&gt;=1000, "Enterprise", _xlfn.XLOOKUP($F104, accounts!$A$2:$A$86, accounts!$E$2:$E$86, 0)&gt;=100, "Mid-Market", TRUE, "SMB"))</f>
        <v>Enterprise</v>
      </c>
      <c r="I104" s="1" t="str">
        <f t="array" ref="I104">IF($F104="", "", _xlfn.XLOOKUP($F104,accounts!$A$2:$A$86,accounts!$F$2:$F$86, "Other"))</f>
        <v>United States</v>
      </c>
      <c r="J104" s="1" t="s">
        <v>131</v>
      </c>
      <c r="K104" s="3">
        <v>42700.0</v>
      </c>
      <c r="L104" s="3">
        <v>42802.0</v>
      </c>
      <c r="M104" s="1">
        <v>4739.0</v>
      </c>
    </row>
    <row r="105">
      <c r="A105" s="1" t="s">
        <v>296</v>
      </c>
      <c r="B105" s="1" t="s">
        <v>28</v>
      </c>
      <c r="C105" s="1" t="str">
        <f t="array" ref="C105">_xlfn.XLOOKUP($B105, sales_teams!$A$2:$A$36, sales_teams!$B$2:$B$36)</f>
        <v>Melvin Marxen</v>
      </c>
      <c r="D105" s="1" t="str">
        <f t="array" ref="D105">_xlfn.XLOOKUP($B105, sales_teams!$A$2:$A$36, sales_teams!$C$2:$C$36)</f>
        <v>Central</v>
      </c>
      <c r="E105" s="1" t="s">
        <v>109</v>
      </c>
      <c r="F105" s="1" t="s">
        <v>110</v>
      </c>
      <c r="G105" s="1" t="str">
        <f t="array" ref="G105">IF($F105="", "", _xlfn.XLOOKUP($F105,accounts!$A$2:$A$86,accounts!$B$2:$B$86, "Other"))</f>
        <v>technology</v>
      </c>
      <c r="H105" s="1" t="str">
        <f t="array" ref="H105">IF($F105="", "", IFS(_xlfn.XLOOKUP($F105, accounts!$A$2:$A$86, accounts!$E$2:$E$86, 0)&gt;=1000, "Enterprise", _xlfn.XLOOKUP($F105, accounts!$A$2:$A$86, accounts!$E$2:$E$86, 0)&gt;=100, "Mid-Market", TRUE, "SMB"))</f>
        <v>Enterprise</v>
      </c>
      <c r="I105" s="1" t="str">
        <f t="array" ref="I105">IF($F105="", "", _xlfn.XLOOKUP($F105,accounts!$A$2:$A$86,accounts!$F$2:$F$86, "Other"))</f>
        <v>Norway</v>
      </c>
      <c r="J105" s="1" t="s">
        <v>131</v>
      </c>
      <c r="K105" s="3">
        <v>42700.0</v>
      </c>
      <c r="L105" s="3">
        <v>42815.0</v>
      </c>
      <c r="M105" s="1">
        <v>1080.0</v>
      </c>
    </row>
    <row r="106">
      <c r="A106" s="1" t="s">
        <v>297</v>
      </c>
      <c r="B106" s="1" t="s">
        <v>54</v>
      </c>
      <c r="C106" s="1" t="str">
        <f t="array" ref="C106">_xlfn.XLOOKUP($B106, sales_teams!$A$2:$A$36, sales_teams!$B$2:$B$36)</f>
        <v>Rocco Neubert</v>
      </c>
      <c r="D106" s="1" t="str">
        <f t="array" ref="D106">_xlfn.XLOOKUP($B106, sales_teams!$A$2:$A$36, sales_teams!$C$2:$C$36)</f>
        <v>East</v>
      </c>
      <c r="E106" s="1" t="s">
        <v>179</v>
      </c>
      <c r="F106" s="1" t="s">
        <v>144</v>
      </c>
      <c r="G106" s="1" t="str">
        <f t="array" ref="G106">IF($F106="", "", _xlfn.XLOOKUP($F106,accounts!$A$2:$A$86,accounts!$B$2:$B$86, "Other"))</f>
        <v>retail</v>
      </c>
      <c r="H106" s="1" t="str">
        <f t="array" ref="H106">IF($F106="", "", IFS(_xlfn.XLOOKUP($F106, accounts!$A$2:$A$86, accounts!$E$2:$E$86, 0)&gt;=1000, "Enterprise", _xlfn.XLOOKUP($F106, accounts!$A$2:$A$86, accounts!$E$2:$E$86, 0)&gt;=100, "Mid-Market", TRUE, "SMB"))</f>
        <v>Enterprise</v>
      </c>
      <c r="I106" s="1" t="str">
        <f t="array" ref="I106">IF($F106="", "", _xlfn.XLOOKUP($F106,accounts!$A$2:$A$86,accounts!$F$2:$F$86, "Other"))</f>
        <v>United States</v>
      </c>
      <c r="J106" s="1" t="s">
        <v>131</v>
      </c>
      <c r="K106" s="3">
        <v>42700.0</v>
      </c>
      <c r="L106" s="3">
        <v>42806.0</v>
      </c>
      <c r="M106" s="1">
        <v>57.0</v>
      </c>
    </row>
    <row r="107">
      <c r="A107" s="1" t="s">
        <v>298</v>
      </c>
      <c r="B107" s="1" t="s">
        <v>42</v>
      </c>
      <c r="C107" s="1" t="str">
        <f t="array" ref="C107">_xlfn.XLOOKUP($B107, sales_teams!$A$2:$A$36, sales_teams!$B$2:$B$36)</f>
        <v>Cara Losch</v>
      </c>
      <c r="D107" s="1" t="str">
        <f t="array" ref="D107">_xlfn.XLOOKUP($B107, sales_teams!$A$2:$A$36, sales_teams!$C$2:$C$36)</f>
        <v>East</v>
      </c>
      <c r="E107" s="1" t="s">
        <v>181</v>
      </c>
      <c r="F107" s="1" t="s">
        <v>127</v>
      </c>
      <c r="G107" s="1" t="str">
        <f t="array" ref="G107">IF($F107="", "", _xlfn.XLOOKUP($F107,accounts!$A$2:$A$86,accounts!$B$2:$B$86, "Other"))</f>
        <v>technology</v>
      </c>
      <c r="H107" s="1" t="str">
        <f t="array" ref="H107">IF($F107="", "", IFS(_xlfn.XLOOKUP($F107, accounts!$A$2:$A$86, accounts!$E$2:$E$86, 0)&gt;=1000, "Enterprise", _xlfn.XLOOKUP($F107, accounts!$A$2:$A$86, accounts!$E$2:$E$86, 0)&gt;=100, "Mid-Market", TRUE, "SMB"))</f>
        <v>Enterprise</v>
      </c>
      <c r="I107" s="1" t="str">
        <f t="array" ref="I107">IF($F107="", "", _xlfn.XLOOKUP($F107,accounts!$A$2:$A$86,accounts!$F$2:$F$86, "Other"))</f>
        <v>United States</v>
      </c>
      <c r="J107" s="1" t="s">
        <v>131</v>
      </c>
      <c r="K107" s="3">
        <v>42701.0</v>
      </c>
      <c r="L107" s="3">
        <v>42810.0</v>
      </c>
      <c r="M107" s="1">
        <v>469.0</v>
      </c>
    </row>
    <row r="108">
      <c r="A108" s="1" t="s">
        <v>299</v>
      </c>
      <c r="B108" s="1" t="s">
        <v>102</v>
      </c>
      <c r="C108" s="1" t="str">
        <f t="array" ref="C108">_xlfn.XLOOKUP($B108, sales_teams!$A$2:$A$36, sales_teams!$B$2:$B$36)</f>
        <v>Summer Sewald</v>
      </c>
      <c r="D108" s="1" t="str">
        <f t="array" ref="D108">_xlfn.XLOOKUP($B108, sales_teams!$A$2:$A$36, sales_teams!$C$2:$C$36)</f>
        <v>West</v>
      </c>
      <c r="E108" s="1" t="s">
        <v>181</v>
      </c>
      <c r="F108" s="1" t="s">
        <v>59</v>
      </c>
      <c r="G108" s="1" t="str">
        <f t="array" ref="G108">IF($F108="", "", _xlfn.XLOOKUP($F108,accounts!$A$2:$A$86,accounts!$B$2:$B$86, "Other"))</f>
        <v>medical</v>
      </c>
      <c r="H108" s="1" t="str">
        <f t="array" ref="H108">IF($F108="", "", IFS(_xlfn.XLOOKUP($F108, accounts!$A$2:$A$86, accounts!$E$2:$E$86, 0)&gt;=1000, "Enterprise", _xlfn.XLOOKUP($F108, accounts!$A$2:$A$86, accounts!$E$2:$E$86, 0)&gt;=100, "Mid-Market", TRUE, "SMB"))</f>
        <v>SMB</v>
      </c>
      <c r="I108" s="1" t="str">
        <f t="array" ref="I108">IF($F108="", "", _xlfn.XLOOKUP($F108,accounts!$A$2:$A$86,accounts!$F$2:$F$86, "Other"))</f>
        <v>United States</v>
      </c>
      <c r="J108" s="1" t="s">
        <v>131</v>
      </c>
      <c r="K108" s="3">
        <v>42701.0</v>
      </c>
      <c r="L108" s="3">
        <v>42797.0</v>
      </c>
      <c r="M108" s="1">
        <v>532.0</v>
      </c>
    </row>
    <row r="109">
      <c r="A109" s="1" t="s">
        <v>300</v>
      </c>
      <c r="B109" s="1" t="s">
        <v>92</v>
      </c>
      <c r="C109" s="1" t="str">
        <f t="array" ref="C109">_xlfn.XLOOKUP($B109, sales_teams!$A$2:$A$36, sales_teams!$B$2:$B$36)</f>
        <v>Celia Rouche</v>
      </c>
      <c r="D109" s="1" t="str">
        <f t="array" ref="D109">_xlfn.XLOOKUP($B109, sales_teams!$A$2:$A$36, sales_teams!$C$2:$C$36)</f>
        <v>West</v>
      </c>
      <c r="E109" s="1" t="s">
        <v>188</v>
      </c>
      <c r="F109" s="1" t="s">
        <v>141</v>
      </c>
      <c r="G109" s="1" t="str">
        <f t="array" ref="G109">IF($F109="", "", _xlfn.XLOOKUP($F109,accounts!$A$2:$A$86,accounts!$B$2:$B$86, "Other"))</f>
        <v>finance</v>
      </c>
      <c r="H109" s="1" t="str">
        <f t="array" ref="H109">IF($F109="", "", IFS(_xlfn.XLOOKUP($F109, accounts!$A$2:$A$86, accounts!$E$2:$E$86, 0)&gt;=1000, "Enterprise", _xlfn.XLOOKUP($F109, accounts!$A$2:$A$86, accounts!$E$2:$E$86, 0)&gt;=100, "Mid-Market", TRUE, "SMB"))</f>
        <v>Mid-Market</v>
      </c>
      <c r="I109" s="1" t="str">
        <f t="array" ref="I109">IF($F109="", "", _xlfn.XLOOKUP($F109,accounts!$A$2:$A$86,accounts!$F$2:$F$86, "Other"))</f>
        <v>United States</v>
      </c>
      <c r="J109" s="1" t="s">
        <v>189</v>
      </c>
      <c r="K109" s="3">
        <v>42701.0</v>
      </c>
    </row>
    <row r="110">
      <c r="A110" s="1" t="s">
        <v>301</v>
      </c>
      <c r="B110" s="1" t="s">
        <v>65</v>
      </c>
      <c r="C110" s="1" t="str">
        <f t="array" ref="C110">_xlfn.XLOOKUP($B110, sales_teams!$A$2:$A$36, sales_teams!$B$2:$B$36)</f>
        <v>Celia Rouche</v>
      </c>
      <c r="D110" s="1" t="str">
        <f t="array" ref="D110">_xlfn.XLOOKUP($B110, sales_teams!$A$2:$A$36, sales_teams!$C$2:$C$36)</f>
        <v>West</v>
      </c>
      <c r="E110" s="1" t="s">
        <v>181</v>
      </c>
      <c r="F110" s="1" t="s">
        <v>127</v>
      </c>
      <c r="G110" s="1" t="str">
        <f t="array" ref="G110">IF($F110="", "", _xlfn.XLOOKUP($F110,accounts!$A$2:$A$86,accounts!$B$2:$B$86, "Other"))</f>
        <v>technology</v>
      </c>
      <c r="H110" s="1" t="str">
        <f t="array" ref="H110">IF($F110="", "", IFS(_xlfn.XLOOKUP($F110, accounts!$A$2:$A$86, accounts!$E$2:$E$86, 0)&gt;=1000, "Enterprise", _xlfn.XLOOKUP($F110, accounts!$A$2:$A$86, accounts!$E$2:$E$86, 0)&gt;=100, "Mid-Market", TRUE, "SMB"))</f>
        <v>Enterprise</v>
      </c>
      <c r="I110" s="1" t="str">
        <f t="array" ref="I110">IF($F110="", "", _xlfn.XLOOKUP($F110,accounts!$A$2:$A$86,accounts!$F$2:$F$86, "Other"))</f>
        <v>United States</v>
      </c>
      <c r="J110" s="1" t="s">
        <v>131</v>
      </c>
      <c r="K110" s="3">
        <v>42701.0</v>
      </c>
      <c r="L110" s="3">
        <v>42820.0</v>
      </c>
      <c r="M110" s="1">
        <v>538.0</v>
      </c>
    </row>
    <row r="111">
      <c r="A111" s="1" t="s">
        <v>302</v>
      </c>
      <c r="B111" s="1" t="s">
        <v>41</v>
      </c>
      <c r="C111" s="1" t="str">
        <f t="array" ref="C111">_xlfn.XLOOKUP($B111, sales_teams!$A$2:$A$36, sales_teams!$B$2:$B$36)</f>
        <v>Cara Losch</v>
      </c>
      <c r="D111" s="1" t="str">
        <f t="array" ref="D111">_xlfn.XLOOKUP($B111, sales_teams!$A$2:$A$36, sales_teams!$C$2:$C$36)</f>
        <v>East</v>
      </c>
      <c r="E111" s="1" t="s">
        <v>148</v>
      </c>
      <c r="F111" s="1" t="s">
        <v>55</v>
      </c>
      <c r="G111" s="1" t="str">
        <f t="array" ref="G111">IF($F111="", "", _xlfn.XLOOKUP($F111,accounts!$A$2:$A$86,accounts!$B$2:$B$86, "Other"))</f>
        <v>entertainment</v>
      </c>
      <c r="H111" s="1" t="str">
        <f t="array" ref="H111">IF($F111="", "", IFS(_xlfn.XLOOKUP($F111, accounts!$A$2:$A$86, accounts!$E$2:$E$86, 0)&gt;=1000, "Enterprise", _xlfn.XLOOKUP($F111, accounts!$A$2:$A$86, accounts!$E$2:$E$86, 0)&gt;=100, "Mid-Market", TRUE, "SMB"))</f>
        <v>Enterprise</v>
      </c>
      <c r="I111" s="1" t="str">
        <f t="array" ref="I111">IF($F111="", "", _xlfn.XLOOKUP($F111,accounts!$A$2:$A$86,accounts!$F$2:$F$86, "Other"))</f>
        <v>United States</v>
      </c>
      <c r="J111" s="1" t="s">
        <v>131</v>
      </c>
      <c r="K111" s="3">
        <v>42701.0</v>
      </c>
      <c r="L111" s="3">
        <v>42815.0</v>
      </c>
      <c r="M111" s="1">
        <v>4829.0</v>
      </c>
    </row>
    <row r="112">
      <c r="A112" s="1" t="s">
        <v>303</v>
      </c>
      <c r="B112" s="1" t="s">
        <v>105</v>
      </c>
      <c r="C112" s="1" t="str">
        <f t="array" ref="C112">_xlfn.XLOOKUP($B112, sales_teams!$A$2:$A$36, sales_teams!$B$2:$B$36)</f>
        <v>Summer Sewald</v>
      </c>
      <c r="D112" s="1" t="str">
        <f t="array" ref="D112">_xlfn.XLOOKUP($B112, sales_teams!$A$2:$A$36, sales_teams!$C$2:$C$36)</f>
        <v>West</v>
      </c>
      <c r="E112" s="1" t="s">
        <v>194</v>
      </c>
      <c r="F112" s="1" t="s">
        <v>80</v>
      </c>
      <c r="G112" s="1" t="str">
        <f t="array" ref="G112">IF($F112="", "", _xlfn.XLOOKUP($F112,accounts!$A$2:$A$86,accounts!$B$2:$B$86, "Other"))</f>
        <v>technology</v>
      </c>
      <c r="H112" s="1" t="str">
        <f t="array" ref="H112">IF($F112="", "", IFS(_xlfn.XLOOKUP($F112, accounts!$A$2:$A$86, accounts!$E$2:$E$86, 0)&gt;=1000, "Enterprise", _xlfn.XLOOKUP($F112, accounts!$A$2:$A$86, accounts!$E$2:$E$86, 0)&gt;=100, "Mid-Market", TRUE, "SMB"))</f>
        <v>Enterprise</v>
      </c>
      <c r="I112" s="1" t="str">
        <f t="array" ref="I112">IF($F112="", "", _xlfn.XLOOKUP($F112,accounts!$A$2:$A$86,accounts!$F$2:$F$86, "Other"))</f>
        <v>United States</v>
      </c>
      <c r="J112" s="1" t="s">
        <v>131</v>
      </c>
      <c r="K112" s="3">
        <v>42701.0</v>
      </c>
      <c r="L112" s="3">
        <v>42805.0</v>
      </c>
      <c r="M112" s="1">
        <v>5370.0</v>
      </c>
    </row>
    <row r="113">
      <c r="A113" s="1" t="s">
        <v>304</v>
      </c>
      <c r="B113" s="1" t="s">
        <v>105</v>
      </c>
      <c r="C113" s="1" t="str">
        <f t="array" ref="C113">_xlfn.XLOOKUP($B113, sales_teams!$A$2:$A$36, sales_teams!$B$2:$B$36)</f>
        <v>Summer Sewald</v>
      </c>
      <c r="D113" s="1" t="str">
        <f t="array" ref="D113">_xlfn.XLOOKUP($B113, sales_teams!$A$2:$A$36, sales_teams!$C$2:$C$36)</f>
        <v>West</v>
      </c>
      <c r="E113" s="1" t="s">
        <v>194</v>
      </c>
      <c r="F113" s="1" t="s">
        <v>118</v>
      </c>
      <c r="G113" s="1" t="str">
        <f t="array" ref="G113">IF($F113="", "", _xlfn.XLOOKUP($F113,accounts!$A$2:$A$86,accounts!$B$2:$B$86, "Other"))</f>
        <v>services</v>
      </c>
      <c r="H113" s="1" t="str">
        <f t="array" ref="H113">IF($F113="", "", IFS(_xlfn.XLOOKUP($F113, accounts!$A$2:$A$86, accounts!$E$2:$E$86, 0)&gt;=1000, "Enterprise", _xlfn.XLOOKUP($F113, accounts!$A$2:$A$86, accounts!$E$2:$E$86, 0)&gt;=100, "Mid-Market", TRUE, "SMB"))</f>
        <v>Enterprise</v>
      </c>
      <c r="I113" s="1" t="str">
        <f t="array" ref="I113">IF($F113="", "", _xlfn.XLOOKUP($F113,accounts!$A$2:$A$86,accounts!$F$2:$F$86, "Other"))</f>
        <v>United States</v>
      </c>
      <c r="J113" s="1" t="s">
        <v>131</v>
      </c>
      <c r="K113" s="3">
        <v>42701.0</v>
      </c>
      <c r="L113" s="3">
        <v>42815.0</v>
      </c>
      <c r="M113" s="1">
        <v>6499.0</v>
      </c>
    </row>
    <row r="114">
      <c r="A114" s="1" t="s">
        <v>305</v>
      </c>
      <c r="B114" s="1" t="s">
        <v>30</v>
      </c>
      <c r="C114" s="1" t="str">
        <f t="array" ref="C114">_xlfn.XLOOKUP($B114, sales_teams!$A$2:$A$36, sales_teams!$B$2:$B$36)</f>
        <v>Melvin Marxen</v>
      </c>
      <c r="D114" s="1" t="str">
        <f t="array" ref="D114">_xlfn.XLOOKUP($B114, sales_teams!$A$2:$A$36, sales_teams!$C$2:$C$36)</f>
        <v>Central</v>
      </c>
      <c r="E114" s="1" t="s">
        <v>109</v>
      </c>
      <c r="F114" s="1" t="s">
        <v>106</v>
      </c>
      <c r="G114" s="1" t="str">
        <f t="array" ref="G114">IF($F114="", "", _xlfn.XLOOKUP($F114,accounts!$A$2:$A$86,accounts!$B$2:$B$86, "Other"))</f>
        <v>retail</v>
      </c>
      <c r="H114" s="1" t="str">
        <f t="array" ref="H114">IF($F114="", "", IFS(_xlfn.XLOOKUP($F114, accounts!$A$2:$A$86, accounts!$E$2:$E$86, 0)&gt;=1000, "Enterprise", _xlfn.XLOOKUP($F114, accounts!$A$2:$A$86, accounts!$E$2:$E$86, 0)&gt;=100, "Mid-Market", TRUE, "SMB"))</f>
        <v>Enterprise</v>
      </c>
      <c r="I114" s="1" t="str">
        <f t="array" ref="I114">IF($F114="", "", _xlfn.XLOOKUP($F114,accounts!$A$2:$A$86,accounts!$F$2:$F$86, "Other"))</f>
        <v>Italy</v>
      </c>
      <c r="J114" s="1" t="s">
        <v>131</v>
      </c>
      <c r="K114" s="3">
        <v>42702.0</v>
      </c>
      <c r="L114" s="3">
        <v>42800.0</v>
      </c>
      <c r="M114" s="1">
        <v>1161.0</v>
      </c>
    </row>
    <row r="115">
      <c r="A115" s="1" t="s">
        <v>306</v>
      </c>
      <c r="B115" s="1" t="s">
        <v>102</v>
      </c>
      <c r="C115" s="1" t="str">
        <f t="array" ref="C115">_xlfn.XLOOKUP($B115, sales_teams!$A$2:$A$36, sales_teams!$B$2:$B$36)</f>
        <v>Summer Sewald</v>
      </c>
      <c r="D115" s="1" t="str">
        <f t="array" ref="D115">_xlfn.XLOOKUP($B115, sales_teams!$A$2:$A$36, sales_teams!$C$2:$C$36)</f>
        <v>West</v>
      </c>
      <c r="E115" s="1" t="s">
        <v>181</v>
      </c>
      <c r="F115" s="1" t="s">
        <v>151</v>
      </c>
      <c r="G115" s="1" t="str">
        <f t="array" ref="G115">IF($F115="", "", _xlfn.XLOOKUP($F115,accounts!$A$2:$A$86,accounts!$B$2:$B$86, "Other"))</f>
        <v>software</v>
      </c>
      <c r="H115" s="1" t="str">
        <f t="array" ref="H115">IF($F115="", "", IFS(_xlfn.XLOOKUP($F115, accounts!$A$2:$A$86, accounts!$E$2:$E$86, 0)&gt;=1000, "Enterprise", _xlfn.XLOOKUP($F115, accounts!$A$2:$A$86, accounts!$E$2:$E$86, 0)&gt;=100, "Mid-Market", TRUE, "SMB"))</f>
        <v>Enterprise</v>
      </c>
      <c r="I115" s="1" t="str">
        <f t="array" ref="I115">IF($F115="", "", _xlfn.XLOOKUP($F115,accounts!$A$2:$A$86,accounts!$F$2:$F$86, "Other"))</f>
        <v>United States</v>
      </c>
      <c r="J115" s="1" t="s">
        <v>131</v>
      </c>
      <c r="K115" s="3">
        <v>42702.0</v>
      </c>
      <c r="L115" s="3">
        <v>42820.0</v>
      </c>
      <c r="M115" s="1">
        <v>576.0</v>
      </c>
    </row>
    <row r="116">
      <c r="A116" s="1" t="s">
        <v>307</v>
      </c>
      <c r="B116" s="1" t="s">
        <v>107</v>
      </c>
      <c r="C116" s="1" t="str">
        <f t="array" ref="C116">_xlfn.XLOOKUP($B116, sales_teams!$A$2:$A$36, sales_teams!$B$2:$B$36)</f>
        <v>Summer Sewald</v>
      </c>
      <c r="D116" s="1" t="str">
        <f t="array" ref="D116">_xlfn.XLOOKUP($B116, sales_teams!$A$2:$A$36, sales_teams!$C$2:$C$36)</f>
        <v>West</v>
      </c>
      <c r="E116" s="1" t="s">
        <v>109</v>
      </c>
      <c r="F116" s="1" t="s">
        <v>118</v>
      </c>
      <c r="G116" s="1" t="str">
        <f t="array" ref="G116">IF($F116="", "", _xlfn.XLOOKUP($F116,accounts!$A$2:$A$86,accounts!$B$2:$B$86, "Other"))</f>
        <v>services</v>
      </c>
      <c r="H116" s="1" t="str">
        <f t="array" ref="H116">IF($F116="", "", IFS(_xlfn.XLOOKUP($F116, accounts!$A$2:$A$86, accounts!$E$2:$E$86, 0)&gt;=1000, "Enterprise", _xlfn.XLOOKUP($F116, accounts!$A$2:$A$86, accounts!$E$2:$E$86, 0)&gt;=100, "Mid-Market", TRUE, "SMB"))</f>
        <v>Enterprise</v>
      </c>
      <c r="I116" s="1" t="str">
        <f t="array" ref="I116">IF($F116="", "", _xlfn.XLOOKUP($F116,accounts!$A$2:$A$86,accounts!$F$2:$F$86, "Other"))</f>
        <v>United States</v>
      </c>
      <c r="J116" s="1" t="s">
        <v>131</v>
      </c>
      <c r="K116" s="3">
        <v>42702.0</v>
      </c>
      <c r="L116" s="3">
        <v>42813.0</v>
      </c>
      <c r="M116" s="1">
        <v>979.0</v>
      </c>
    </row>
    <row r="117">
      <c r="A117" s="1" t="s">
        <v>308</v>
      </c>
      <c r="B117" s="1" t="s">
        <v>15</v>
      </c>
      <c r="C117" s="1" t="str">
        <f t="array" ref="C117">_xlfn.XLOOKUP($B117, sales_teams!$A$2:$A$36, sales_teams!$B$2:$B$36)</f>
        <v>Dustin Brinkmann</v>
      </c>
      <c r="D117" s="1" t="str">
        <f t="array" ref="D117">_xlfn.XLOOKUP($B117, sales_teams!$A$2:$A$36, sales_teams!$C$2:$C$36)</f>
        <v>Central</v>
      </c>
      <c r="E117" s="1" t="s">
        <v>179</v>
      </c>
      <c r="F117" s="1" t="s">
        <v>155</v>
      </c>
      <c r="G117" s="1" t="str">
        <f t="array" ref="G117">IF($F117="", "", _xlfn.XLOOKUP($F117,accounts!$A$2:$A$86,accounts!$B$2:$B$86, "Other"))</f>
        <v>finance</v>
      </c>
      <c r="H117" s="1" t="str">
        <f t="array" ref="H117">IF($F117="", "", IFS(_xlfn.XLOOKUP($F117, accounts!$A$2:$A$86, accounts!$E$2:$E$86, 0)&gt;=1000, "Enterprise", _xlfn.XLOOKUP($F117, accounts!$A$2:$A$86, accounts!$E$2:$E$86, 0)&gt;=100, "Mid-Market", TRUE, "SMB"))</f>
        <v>Enterprise</v>
      </c>
      <c r="I117" s="1" t="str">
        <f t="array" ref="I117">IF($F117="", "", _xlfn.XLOOKUP($F117,accounts!$A$2:$A$86,accounts!$F$2:$F$86, "Other"))</f>
        <v>United States</v>
      </c>
      <c r="J117" s="1" t="s">
        <v>131</v>
      </c>
      <c r="K117" s="3">
        <v>42702.0</v>
      </c>
      <c r="L117" s="3">
        <v>42801.0</v>
      </c>
      <c r="M117" s="1">
        <v>43.0</v>
      </c>
    </row>
    <row r="118">
      <c r="A118" s="1" t="s">
        <v>309</v>
      </c>
      <c r="B118" s="1" t="s">
        <v>26</v>
      </c>
      <c r="C118" s="1" t="str">
        <f t="array" ref="C118">_xlfn.XLOOKUP($B118, sales_teams!$A$2:$A$36, sales_teams!$B$2:$B$36)</f>
        <v>Melvin Marxen</v>
      </c>
      <c r="D118" s="1" t="str">
        <f t="array" ref="D118">_xlfn.XLOOKUP($B118, sales_teams!$A$2:$A$36, sales_teams!$C$2:$C$36)</f>
        <v>Central</v>
      </c>
      <c r="E118" s="1" t="s">
        <v>179</v>
      </c>
      <c r="F118" s="1" t="s">
        <v>152</v>
      </c>
      <c r="G118" s="1" t="str">
        <f t="array" ref="G118">IF($F118="", "", _xlfn.XLOOKUP($F118,accounts!$A$2:$A$86,accounts!$B$2:$B$86, "Other"))</f>
        <v>marketing</v>
      </c>
      <c r="H118" s="1" t="str">
        <f t="array" ref="H118">IF($F118="", "", IFS(_xlfn.XLOOKUP($F118, accounts!$A$2:$A$86, accounts!$E$2:$E$86, 0)&gt;=1000, "Enterprise", _xlfn.XLOOKUP($F118, accounts!$A$2:$A$86, accounts!$E$2:$E$86, 0)&gt;=100, "Mid-Market", TRUE, "SMB"))</f>
        <v>Mid-Market</v>
      </c>
      <c r="I118" s="1" t="str">
        <f t="array" ref="I118">IF($F118="", "", _xlfn.XLOOKUP($F118,accounts!$A$2:$A$86,accounts!$F$2:$F$86, "Other"))</f>
        <v>United States</v>
      </c>
      <c r="J118" s="1" t="s">
        <v>131</v>
      </c>
      <c r="K118" s="3">
        <v>42703.0</v>
      </c>
      <c r="L118" s="3">
        <v>42801.0</v>
      </c>
      <c r="M118" s="1">
        <v>57.0</v>
      </c>
    </row>
    <row r="119">
      <c r="A119" s="1" t="s">
        <v>310</v>
      </c>
      <c r="B119" s="1" t="s">
        <v>17</v>
      </c>
      <c r="C119" s="1" t="str">
        <f t="array" ref="C119">_xlfn.XLOOKUP($B119, sales_teams!$A$2:$A$36, sales_teams!$B$2:$B$36)</f>
        <v>Dustin Brinkmann</v>
      </c>
      <c r="D119" s="1" t="str">
        <f t="array" ref="D119">_xlfn.XLOOKUP($B119, sales_teams!$A$2:$A$36, sales_teams!$C$2:$C$36)</f>
        <v>Central</v>
      </c>
      <c r="E119" s="1" t="s">
        <v>179</v>
      </c>
      <c r="F119" s="1" t="s">
        <v>149</v>
      </c>
      <c r="G119" s="1" t="str">
        <f t="array" ref="G119">IF($F119="", "", _xlfn.XLOOKUP($F119,accounts!$A$2:$A$86,accounts!$B$2:$B$86, "Other"))</f>
        <v>medical</v>
      </c>
      <c r="H119" s="1" t="str">
        <f t="array" ref="H119">IF($F119="", "", IFS(_xlfn.XLOOKUP($F119, accounts!$A$2:$A$86, accounts!$E$2:$E$86, 0)&gt;=1000, "Enterprise", _xlfn.XLOOKUP($F119, accounts!$A$2:$A$86, accounts!$E$2:$E$86, 0)&gt;=100, "Mid-Market", TRUE, "SMB"))</f>
        <v>Enterprise</v>
      </c>
      <c r="I119" s="1" t="str">
        <f t="array" ref="I119">IF($F119="", "", _xlfn.XLOOKUP($F119,accounts!$A$2:$A$86,accounts!$F$2:$F$86, "Other"))</f>
        <v>United States</v>
      </c>
      <c r="J119" s="1" t="s">
        <v>192</v>
      </c>
      <c r="K119" s="3">
        <v>42703.0</v>
      </c>
      <c r="L119" s="3">
        <v>42822.0</v>
      </c>
      <c r="M119" s="1">
        <v>0.0</v>
      </c>
    </row>
    <row r="120">
      <c r="A120" s="1" t="s">
        <v>311</v>
      </c>
      <c r="B120" s="1" t="s">
        <v>17</v>
      </c>
      <c r="C120" s="1" t="str">
        <f t="array" ref="C120">_xlfn.XLOOKUP($B120, sales_teams!$A$2:$A$36, sales_teams!$B$2:$B$36)</f>
        <v>Dustin Brinkmann</v>
      </c>
      <c r="D120" s="1" t="str">
        <f t="array" ref="D120">_xlfn.XLOOKUP($B120, sales_teams!$A$2:$A$36, sales_teams!$C$2:$C$36)</f>
        <v>Central</v>
      </c>
      <c r="E120" s="1" t="s">
        <v>109</v>
      </c>
      <c r="F120" s="1" t="s">
        <v>95</v>
      </c>
      <c r="G120" s="1" t="str">
        <f t="array" ref="G120">IF($F120="", "", _xlfn.XLOOKUP($F120,accounts!$A$2:$A$86,accounts!$B$2:$B$86, "Other"))</f>
        <v>finance</v>
      </c>
      <c r="H120" s="1" t="str">
        <f t="array" ref="H120">IF($F120="", "", IFS(_xlfn.XLOOKUP($F120, accounts!$A$2:$A$86, accounts!$E$2:$E$86, 0)&gt;=1000, "Enterprise", _xlfn.XLOOKUP($F120, accounts!$A$2:$A$86, accounts!$E$2:$E$86, 0)&gt;=100, "Mid-Market", TRUE, "SMB"))</f>
        <v>Enterprise</v>
      </c>
      <c r="I120" s="1" t="str">
        <f t="array" ref="I120">IF($F120="", "", _xlfn.XLOOKUP($F120,accounts!$A$2:$A$86,accounts!$F$2:$F$86, "Other"))</f>
        <v>United States</v>
      </c>
      <c r="J120" s="1" t="s">
        <v>131</v>
      </c>
      <c r="K120" s="3">
        <v>42703.0</v>
      </c>
      <c r="L120" s="3">
        <v>42806.0</v>
      </c>
      <c r="M120" s="1">
        <v>948.0</v>
      </c>
    </row>
    <row r="121">
      <c r="A121" s="1" t="s">
        <v>312</v>
      </c>
      <c r="B121" s="1" t="s">
        <v>45</v>
      </c>
      <c r="C121" s="1" t="str">
        <f t="array" ref="C121">_xlfn.XLOOKUP($B121, sales_teams!$A$2:$A$36, sales_teams!$B$2:$B$36)</f>
        <v>Cara Losch</v>
      </c>
      <c r="D121" s="1" t="str">
        <f t="array" ref="D121">_xlfn.XLOOKUP($B121, sales_teams!$A$2:$A$36, sales_teams!$C$2:$C$36)</f>
        <v>East</v>
      </c>
      <c r="E121" s="1" t="s">
        <v>188</v>
      </c>
      <c r="F121" s="1" t="s">
        <v>144</v>
      </c>
      <c r="G121" s="1" t="str">
        <f t="array" ref="G121">IF($F121="", "", _xlfn.XLOOKUP($F121,accounts!$A$2:$A$86,accounts!$B$2:$B$86, "Other"))</f>
        <v>retail</v>
      </c>
      <c r="H121" s="1" t="str">
        <f t="array" ref="H121">IF($F121="", "", IFS(_xlfn.XLOOKUP($F121, accounts!$A$2:$A$86, accounts!$E$2:$E$86, 0)&gt;=1000, "Enterprise", _xlfn.XLOOKUP($F121, accounts!$A$2:$A$86, accounts!$E$2:$E$86, 0)&gt;=100, "Mid-Market", TRUE, "SMB"))</f>
        <v>Enterprise</v>
      </c>
      <c r="I121" s="1" t="str">
        <f t="array" ref="I121">IF($F121="", "", _xlfn.XLOOKUP($F121,accounts!$A$2:$A$86,accounts!$F$2:$F$86, "Other"))</f>
        <v>United States</v>
      </c>
      <c r="J121" s="1" t="s">
        <v>131</v>
      </c>
      <c r="K121" s="3">
        <v>42703.0</v>
      </c>
      <c r="L121" s="3">
        <v>42804.0</v>
      </c>
      <c r="M121" s="1">
        <v>3012.0</v>
      </c>
    </row>
    <row r="122">
      <c r="A122" s="1" t="s">
        <v>313</v>
      </c>
      <c r="B122" s="1" t="s">
        <v>52</v>
      </c>
      <c r="C122" s="1" t="str">
        <f t="array" ref="C122">_xlfn.XLOOKUP($B122, sales_teams!$A$2:$A$36, sales_teams!$B$2:$B$36)</f>
        <v>Rocco Neubert</v>
      </c>
      <c r="D122" s="1" t="str">
        <f t="array" ref="D122">_xlfn.XLOOKUP($B122, sales_teams!$A$2:$A$36, sales_teams!$C$2:$C$36)</f>
        <v>East</v>
      </c>
      <c r="E122" s="1" t="s">
        <v>188</v>
      </c>
      <c r="F122" s="1" t="s">
        <v>177</v>
      </c>
      <c r="G122" s="1" t="str">
        <f t="array" ref="G122">IF($F122="", "", _xlfn.XLOOKUP($F122,accounts!$A$2:$A$86,accounts!$B$2:$B$86, "Other"))</f>
        <v>software</v>
      </c>
      <c r="H122" s="1" t="str">
        <f t="array" ref="H122">IF($F122="", "", IFS(_xlfn.XLOOKUP($F122, accounts!$A$2:$A$86, accounts!$E$2:$E$86, 0)&gt;=1000, "Enterprise", _xlfn.XLOOKUP($F122, accounts!$A$2:$A$86, accounts!$E$2:$E$86, 0)&gt;=100, "Mid-Market", TRUE, "SMB"))</f>
        <v>Enterprise</v>
      </c>
      <c r="I122" s="1" t="str">
        <f t="array" ref="I122">IF($F122="", "", _xlfn.XLOOKUP($F122,accounts!$A$2:$A$86,accounts!$F$2:$F$86, "Other"))</f>
        <v>United States</v>
      </c>
      <c r="J122" s="1" t="s">
        <v>131</v>
      </c>
      <c r="K122" s="3">
        <v>42704.0</v>
      </c>
      <c r="L122" s="3">
        <v>42809.0</v>
      </c>
      <c r="M122" s="1">
        <v>3665.0</v>
      </c>
    </row>
    <row r="123">
      <c r="A123" s="1" t="s">
        <v>314</v>
      </c>
      <c r="B123" s="1" t="s">
        <v>34</v>
      </c>
      <c r="C123" s="1" t="str">
        <f t="array" ref="C123">_xlfn.XLOOKUP($B123, sales_teams!$A$2:$A$36, sales_teams!$B$2:$B$36)</f>
        <v>Cara Losch</v>
      </c>
      <c r="D123" s="1" t="str">
        <f t="array" ref="D123">_xlfn.XLOOKUP($B123, sales_teams!$A$2:$A$36, sales_teams!$C$2:$C$36)</f>
        <v>East</v>
      </c>
      <c r="E123" s="1" t="s">
        <v>181</v>
      </c>
      <c r="F123" s="1" t="s">
        <v>103</v>
      </c>
      <c r="G123" s="1" t="str">
        <f t="array" ref="G123">IF($F123="", "", _xlfn.XLOOKUP($F123,accounts!$A$2:$A$86,accounts!$B$2:$B$86, "Other"))</f>
        <v>retail</v>
      </c>
      <c r="H123" s="1" t="str">
        <f t="array" ref="H123">IF($F123="", "", IFS(_xlfn.XLOOKUP($F123, accounts!$A$2:$A$86, accounts!$E$2:$E$86, 0)&gt;=1000, "Enterprise", _xlfn.XLOOKUP($F123, accounts!$A$2:$A$86, accounts!$E$2:$E$86, 0)&gt;=100, "Mid-Market", TRUE, "SMB"))</f>
        <v>Enterprise</v>
      </c>
      <c r="I123" s="1" t="str">
        <f t="array" ref="I123">IF($F123="", "", _xlfn.XLOOKUP($F123,accounts!$A$2:$A$86,accounts!$F$2:$F$86, "Other"))</f>
        <v>United States</v>
      </c>
      <c r="J123" s="1" t="s">
        <v>131</v>
      </c>
      <c r="K123" s="3">
        <v>42704.0</v>
      </c>
      <c r="L123" s="3">
        <v>42818.0</v>
      </c>
      <c r="M123" s="1">
        <v>564.0</v>
      </c>
    </row>
    <row r="124">
      <c r="A124" s="1" t="s">
        <v>315</v>
      </c>
      <c r="B124" s="1" t="s">
        <v>7</v>
      </c>
      <c r="C124" s="1" t="str">
        <f t="array" ref="C124">_xlfn.XLOOKUP($B124, sales_teams!$A$2:$A$36, sales_teams!$B$2:$B$36)</f>
        <v>Dustin Brinkmann</v>
      </c>
      <c r="D124" s="1" t="str">
        <f t="array" ref="D124">_xlfn.XLOOKUP($B124, sales_teams!$A$2:$A$36, sales_teams!$C$2:$C$36)</f>
        <v>Central</v>
      </c>
      <c r="E124" s="1" t="s">
        <v>109</v>
      </c>
      <c r="F124" s="1" t="s">
        <v>76</v>
      </c>
      <c r="G124" s="1" t="str">
        <f t="array" ref="G124">IF($F124="", "", _xlfn.XLOOKUP($F124,accounts!$A$2:$A$86,accounts!$B$2:$B$86, "Other"))</f>
        <v>marketing</v>
      </c>
      <c r="H124" s="1" t="str">
        <f t="array" ref="H124">IF($F124="", "", IFS(_xlfn.XLOOKUP($F124, accounts!$A$2:$A$86, accounts!$E$2:$E$86, 0)&gt;=1000, "Enterprise", _xlfn.XLOOKUP($F124, accounts!$A$2:$A$86, accounts!$E$2:$E$86, 0)&gt;=100, "Mid-Market", TRUE, "SMB"))</f>
        <v>Enterprise</v>
      </c>
      <c r="I124" s="1" t="str">
        <f t="array" ref="I124">IF($F124="", "", _xlfn.XLOOKUP($F124,accounts!$A$2:$A$86,accounts!$F$2:$F$86, "Other"))</f>
        <v>United States</v>
      </c>
      <c r="J124" s="1" t="s">
        <v>192</v>
      </c>
      <c r="K124" s="3">
        <v>42705.0</v>
      </c>
      <c r="L124" s="3">
        <v>42800.0</v>
      </c>
      <c r="M124" s="1">
        <v>0.0</v>
      </c>
    </row>
    <row r="125">
      <c r="A125" s="1" t="s">
        <v>316</v>
      </c>
      <c r="B125" s="1" t="s">
        <v>52</v>
      </c>
      <c r="C125" s="1" t="str">
        <f t="array" ref="C125">_xlfn.XLOOKUP($B125, sales_teams!$A$2:$A$36, sales_teams!$B$2:$B$36)</f>
        <v>Rocco Neubert</v>
      </c>
      <c r="D125" s="1" t="str">
        <f t="array" ref="D125">_xlfn.XLOOKUP($B125, sales_teams!$A$2:$A$36, sales_teams!$C$2:$C$36)</f>
        <v>East</v>
      </c>
      <c r="E125" s="1" t="s">
        <v>188</v>
      </c>
      <c r="F125" s="1" t="s">
        <v>121</v>
      </c>
      <c r="G125" s="1" t="str">
        <f t="array" ref="G125">IF($F125="", "", _xlfn.XLOOKUP($F125,accounts!$A$2:$A$86,accounts!$B$2:$B$86, "Other"))</f>
        <v>telecommunications</v>
      </c>
      <c r="H125" s="1" t="str">
        <f t="array" ref="H125">IF($F125="", "", IFS(_xlfn.XLOOKUP($F125, accounts!$A$2:$A$86, accounts!$E$2:$E$86, 0)&gt;=1000, "Enterprise", _xlfn.XLOOKUP($F125, accounts!$A$2:$A$86, accounts!$E$2:$E$86, 0)&gt;=100, "Mid-Market", TRUE, "SMB"))</f>
        <v>Enterprise</v>
      </c>
      <c r="I125" s="1" t="str">
        <f t="array" ref="I125">IF($F125="", "", _xlfn.XLOOKUP($F125,accounts!$A$2:$A$86,accounts!$F$2:$F$86, "Other"))</f>
        <v>United States</v>
      </c>
      <c r="J125" s="1" t="s">
        <v>131</v>
      </c>
      <c r="K125" s="3">
        <v>42705.0</v>
      </c>
      <c r="L125" s="3">
        <v>42816.0</v>
      </c>
      <c r="M125" s="1">
        <v>3463.0</v>
      </c>
    </row>
    <row r="126">
      <c r="A126" s="1" t="s">
        <v>317</v>
      </c>
      <c r="B126" s="1" t="s">
        <v>39</v>
      </c>
      <c r="C126" s="1" t="str">
        <f t="array" ref="C126">_xlfn.XLOOKUP($B126, sales_teams!$A$2:$A$36, sales_teams!$B$2:$B$36)</f>
        <v>Cara Losch</v>
      </c>
      <c r="D126" s="1" t="str">
        <f t="array" ref="D126">_xlfn.XLOOKUP($B126, sales_teams!$A$2:$A$36, sales_teams!$C$2:$C$36)</f>
        <v>East</v>
      </c>
      <c r="E126" s="1" t="s">
        <v>181</v>
      </c>
      <c r="F126" s="1" t="s">
        <v>103</v>
      </c>
      <c r="G126" s="1" t="str">
        <f t="array" ref="G126">IF($F126="", "", _xlfn.XLOOKUP($F126,accounts!$A$2:$A$86,accounts!$B$2:$B$86, "Other"))</f>
        <v>retail</v>
      </c>
      <c r="H126" s="1" t="str">
        <f t="array" ref="H126">IF($F126="", "", IFS(_xlfn.XLOOKUP($F126, accounts!$A$2:$A$86, accounts!$E$2:$E$86, 0)&gt;=1000, "Enterprise", _xlfn.XLOOKUP($F126, accounts!$A$2:$A$86, accounts!$E$2:$E$86, 0)&gt;=100, "Mid-Market", TRUE, "SMB"))</f>
        <v>Enterprise</v>
      </c>
      <c r="I126" s="1" t="str">
        <f t="array" ref="I126">IF($F126="", "", _xlfn.XLOOKUP($F126,accounts!$A$2:$A$86,accounts!$F$2:$F$86, "Other"))</f>
        <v>United States</v>
      </c>
      <c r="J126" s="1" t="s">
        <v>131</v>
      </c>
      <c r="K126" s="3">
        <v>42705.0</v>
      </c>
      <c r="L126" s="3">
        <v>42820.0</v>
      </c>
      <c r="M126" s="1">
        <v>513.0</v>
      </c>
    </row>
    <row r="127">
      <c r="A127" s="1" t="s">
        <v>318</v>
      </c>
      <c r="B127" s="1" t="s">
        <v>39</v>
      </c>
      <c r="C127" s="1" t="str">
        <f t="array" ref="C127">_xlfn.XLOOKUP($B127, sales_teams!$A$2:$A$36, sales_teams!$B$2:$B$36)</f>
        <v>Cara Losch</v>
      </c>
      <c r="D127" s="1" t="str">
        <f t="array" ref="D127">_xlfn.XLOOKUP($B127, sales_teams!$A$2:$A$36, sales_teams!$C$2:$C$36)</f>
        <v>East</v>
      </c>
      <c r="E127" s="1" t="s">
        <v>181</v>
      </c>
      <c r="F127" s="1" t="s">
        <v>127</v>
      </c>
      <c r="G127" s="1" t="str">
        <f t="array" ref="G127">IF($F127="", "", _xlfn.XLOOKUP($F127,accounts!$A$2:$A$86,accounts!$B$2:$B$86, "Other"))</f>
        <v>technology</v>
      </c>
      <c r="H127" s="1" t="str">
        <f t="array" ref="H127">IF($F127="", "", IFS(_xlfn.XLOOKUP($F127, accounts!$A$2:$A$86, accounts!$E$2:$E$86, 0)&gt;=1000, "Enterprise", _xlfn.XLOOKUP($F127, accounts!$A$2:$A$86, accounts!$E$2:$E$86, 0)&gt;=100, "Mid-Market", TRUE, "SMB"))</f>
        <v>Enterprise</v>
      </c>
      <c r="I127" s="1" t="str">
        <f t="array" ref="I127">IF($F127="", "", _xlfn.XLOOKUP($F127,accounts!$A$2:$A$86,accounts!$F$2:$F$86, "Other"))</f>
        <v>United States</v>
      </c>
      <c r="J127" s="1" t="s">
        <v>131</v>
      </c>
      <c r="K127" s="3">
        <v>42705.0</v>
      </c>
      <c r="L127" s="3">
        <v>42822.0</v>
      </c>
      <c r="M127" s="1">
        <v>590.0</v>
      </c>
    </row>
    <row r="128">
      <c r="A128" s="1" t="s">
        <v>319</v>
      </c>
      <c r="B128" s="1" t="s">
        <v>30</v>
      </c>
      <c r="C128" s="1" t="str">
        <f t="array" ref="C128">_xlfn.XLOOKUP($B128, sales_teams!$A$2:$A$36, sales_teams!$B$2:$B$36)</f>
        <v>Melvin Marxen</v>
      </c>
      <c r="D128" s="1" t="str">
        <f t="array" ref="D128">_xlfn.XLOOKUP($B128, sales_teams!$A$2:$A$36, sales_teams!$C$2:$C$36)</f>
        <v>Central</v>
      </c>
      <c r="E128" s="1" t="s">
        <v>148</v>
      </c>
      <c r="F128" s="1" t="s">
        <v>82</v>
      </c>
      <c r="G128" s="1" t="str">
        <f t="array" ref="G128">IF($F128="", "", _xlfn.XLOOKUP($F128,accounts!$A$2:$A$86,accounts!$B$2:$B$86, "Other"))</f>
        <v>software</v>
      </c>
      <c r="H128" s="1" t="str">
        <f t="array" ref="H128">IF($F128="", "", IFS(_xlfn.XLOOKUP($F128, accounts!$A$2:$A$86, accounts!$E$2:$E$86, 0)&gt;=1000, "Enterprise", _xlfn.XLOOKUP($F128, accounts!$A$2:$A$86, accounts!$E$2:$E$86, 0)&gt;=100, "Mid-Market", TRUE, "SMB"))</f>
        <v>Enterprise</v>
      </c>
      <c r="I128" s="1" t="str">
        <f t="array" ref="I128">IF($F128="", "", _xlfn.XLOOKUP($F128,accounts!$A$2:$A$86,accounts!$F$2:$F$86, "Other"))</f>
        <v>United States</v>
      </c>
      <c r="J128" s="1" t="s">
        <v>131</v>
      </c>
      <c r="K128" s="3">
        <v>42705.0</v>
      </c>
      <c r="L128" s="3">
        <v>42824.0</v>
      </c>
      <c r="M128" s="1">
        <v>4511.0</v>
      </c>
    </row>
    <row r="129">
      <c r="A129" s="1" t="s">
        <v>320</v>
      </c>
      <c r="B129" s="1" t="s">
        <v>17</v>
      </c>
      <c r="C129" s="1" t="str">
        <f t="array" ref="C129">_xlfn.XLOOKUP($B129, sales_teams!$A$2:$A$36, sales_teams!$B$2:$B$36)</f>
        <v>Dustin Brinkmann</v>
      </c>
      <c r="D129" s="1" t="str">
        <f t="array" ref="D129">_xlfn.XLOOKUP($B129, sales_teams!$A$2:$A$36, sales_teams!$C$2:$C$36)</f>
        <v>Central</v>
      </c>
      <c r="E129" s="1" t="s">
        <v>188</v>
      </c>
      <c r="F129" s="1" t="s">
        <v>89</v>
      </c>
      <c r="G129" s="1" t="str">
        <f t="array" ref="G129">IF($F129="", "", _xlfn.XLOOKUP($F129,accounts!$A$2:$A$86,accounts!$B$2:$B$86, "Other"))</f>
        <v>finance</v>
      </c>
      <c r="H129" s="1" t="str">
        <f t="array" ref="H129">IF($F129="", "", IFS(_xlfn.XLOOKUP($F129, accounts!$A$2:$A$86, accounts!$E$2:$E$86, 0)&gt;=1000, "Enterprise", _xlfn.XLOOKUP($F129, accounts!$A$2:$A$86, accounts!$E$2:$E$86, 0)&gt;=100, "Mid-Market", TRUE, "SMB"))</f>
        <v>Enterprise</v>
      </c>
      <c r="I129" s="1" t="str">
        <f t="array" ref="I129">IF($F129="", "", _xlfn.XLOOKUP($F129,accounts!$A$2:$A$86,accounts!$F$2:$F$86, "Other"))</f>
        <v>United States</v>
      </c>
      <c r="J129" s="1" t="s">
        <v>192</v>
      </c>
      <c r="K129" s="3">
        <v>42705.0</v>
      </c>
      <c r="L129" s="3">
        <v>42796.0</v>
      </c>
      <c r="M129" s="1">
        <v>0.0</v>
      </c>
    </row>
    <row r="130">
      <c r="A130" s="1" t="s">
        <v>321</v>
      </c>
      <c r="B130" s="1" t="s">
        <v>28</v>
      </c>
      <c r="C130" s="1" t="str">
        <f t="array" ref="C130">_xlfn.XLOOKUP($B130, sales_teams!$A$2:$A$36, sales_teams!$B$2:$B$36)</f>
        <v>Melvin Marxen</v>
      </c>
      <c r="D130" s="1" t="str">
        <f t="array" ref="D130">_xlfn.XLOOKUP($B130, sales_teams!$A$2:$A$36, sales_teams!$C$2:$C$36)</f>
        <v>Central</v>
      </c>
      <c r="E130" s="1" t="s">
        <v>181</v>
      </c>
      <c r="F130" s="1" t="s">
        <v>47</v>
      </c>
      <c r="G130" s="1" t="str">
        <f t="array" ref="G130">IF($F130="", "", _xlfn.XLOOKUP($F130,accounts!$A$2:$A$86,accounts!$B$2:$B$86, "Other"))</f>
        <v>retail</v>
      </c>
      <c r="H130" s="1" t="str">
        <f t="array" ref="H130">IF($F130="", "", IFS(_xlfn.XLOOKUP($F130, accounts!$A$2:$A$86, accounts!$E$2:$E$86, 0)&gt;=1000, "Enterprise", _xlfn.XLOOKUP($F130, accounts!$A$2:$A$86, accounts!$E$2:$E$86, 0)&gt;=100, "Mid-Market", TRUE, "SMB"))</f>
        <v>Enterprise</v>
      </c>
      <c r="I130" s="1" t="str">
        <f t="array" ref="I130">IF($F130="", "", _xlfn.XLOOKUP($F130,accounts!$A$2:$A$86,accounts!$F$2:$F$86, "Other"))</f>
        <v>United States</v>
      </c>
      <c r="J130" s="1" t="s">
        <v>131</v>
      </c>
      <c r="K130" s="3">
        <v>42705.0</v>
      </c>
      <c r="L130" s="3">
        <v>42820.0</v>
      </c>
      <c r="M130" s="1">
        <v>546.0</v>
      </c>
    </row>
    <row r="131">
      <c r="A131" s="1" t="s">
        <v>322</v>
      </c>
      <c r="B131" s="1" t="s">
        <v>60</v>
      </c>
      <c r="C131" s="1" t="str">
        <f t="array" ref="C131">_xlfn.XLOOKUP($B131, sales_teams!$A$2:$A$36, sales_teams!$B$2:$B$36)</f>
        <v>Celia Rouche</v>
      </c>
      <c r="D131" s="1" t="str">
        <f t="array" ref="D131">_xlfn.XLOOKUP($B131, sales_teams!$A$2:$A$36, sales_teams!$C$2:$C$36)</f>
        <v>West</v>
      </c>
      <c r="E131" s="1" t="s">
        <v>179</v>
      </c>
      <c r="F131" s="1" t="s">
        <v>170</v>
      </c>
      <c r="G131" s="1" t="str">
        <f t="array" ref="G131">IF($F131="", "", _xlfn.XLOOKUP($F131,accounts!$A$2:$A$86,accounts!$B$2:$B$86, "Other"))</f>
        <v>employment</v>
      </c>
      <c r="H131" s="1" t="str">
        <f t="array" ref="H131">IF($F131="", "", IFS(_xlfn.XLOOKUP($F131, accounts!$A$2:$A$86, accounts!$E$2:$E$86, 0)&gt;=1000, "Enterprise", _xlfn.XLOOKUP($F131, accounts!$A$2:$A$86, accounts!$E$2:$E$86, 0)&gt;=100, "Mid-Market", TRUE, "SMB"))</f>
        <v>Enterprise</v>
      </c>
      <c r="I131" s="1" t="str">
        <f t="array" ref="I131">IF($F131="", "", _xlfn.XLOOKUP($F131,accounts!$A$2:$A$86,accounts!$F$2:$F$86, "Other"))</f>
        <v>United States</v>
      </c>
      <c r="J131" s="1" t="s">
        <v>131</v>
      </c>
      <c r="K131" s="3">
        <v>42705.0</v>
      </c>
      <c r="L131" s="3">
        <v>42799.0</v>
      </c>
      <c r="M131" s="1">
        <v>46.0</v>
      </c>
    </row>
    <row r="132">
      <c r="A132" s="1" t="s">
        <v>326</v>
      </c>
      <c r="B132" s="1" t="s">
        <v>30</v>
      </c>
      <c r="C132" s="1" t="str">
        <f t="array" ref="C132">_xlfn.XLOOKUP($B132, sales_teams!$A$2:$A$36, sales_teams!$B$2:$B$36)</f>
        <v>Melvin Marxen</v>
      </c>
      <c r="D132" s="1" t="str">
        <f t="array" ref="D132">_xlfn.XLOOKUP($B132, sales_teams!$A$2:$A$36, sales_teams!$C$2:$C$36)</f>
        <v>Central</v>
      </c>
      <c r="E132" s="1" t="s">
        <v>148</v>
      </c>
      <c r="F132" s="1" t="s">
        <v>149</v>
      </c>
      <c r="G132" s="1" t="str">
        <f t="array" ref="G132">IF($F132="", "", _xlfn.XLOOKUP($F132,accounts!$A$2:$A$86,accounts!$B$2:$B$86, "Other"))</f>
        <v>medical</v>
      </c>
      <c r="H132" s="1" t="str">
        <f t="array" ref="H132">IF($F132="", "", IFS(_xlfn.XLOOKUP($F132, accounts!$A$2:$A$86, accounts!$E$2:$E$86, 0)&gt;=1000, "Enterprise", _xlfn.XLOOKUP($F132, accounts!$A$2:$A$86, accounts!$E$2:$E$86, 0)&gt;=100, "Mid-Market", TRUE, "SMB"))</f>
        <v>Enterprise</v>
      </c>
      <c r="I132" s="1" t="str">
        <f t="array" ref="I132">IF($F132="", "", _xlfn.XLOOKUP($F132,accounts!$A$2:$A$86,accounts!$F$2:$F$86, "Other"))</f>
        <v>United States</v>
      </c>
      <c r="J132" s="1" t="s">
        <v>131</v>
      </c>
      <c r="K132" s="3">
        <v>42706.0</v>
      </c>
      <c r="L132" s="3">
        <v>42803.0</v>
      </c>
      <c r="M132" s="1">
        <v>4891.0</v>
      </c>
    </row>
    <row r="133">
      <c r="A133" s="1" t="s">
        <v>330</v>
      </c>
      <c r="B133" s="1" t="s">
        <v>88</v>
      </c>
      <c r="C133" s="1" t="str">
        <f t="array" ref="C133">_xlfn.XLOOKUP($B133, sales_teams!$A$2:$A$36, sales_teams!$B$2:$B$36)</f>
        <v>Celia Rouche</v>
      </c>
      <c r="D133" s="1" t="str">
        <f t="array" ref="D133">_xlfn.XLOOKUP($B133, sales_teams!$A$2:$A$36, sales_teams!$C$2:$C$36)</f>
        <v>West</v>
      </c>
      <c r="E133" s="1" t="s">
        <v>109</v>
      </c>
      <c r="F133" s="1" t="s">
        <v>97</v>
      </c>
      <c r="G133" s="1" t="str">
        <f t="array" ref="G133">IF($F133="", "", _xlfn.XLOOKUP($F133,accounts!$A$2:$A$86,accounts!$B$2:$B$86, "Other"))</f>
        <v>finance</v>
      </c>
      <c r="H133" s="1" t="str">
        <f t="array" ref="H133">IF($F133="", "", IFS(_xlfn.XLOOKUP($F133, accounts!$A$2:$A$86, accounts!$E$2:$E$86, 0)&gt;=1000, "Enterprise", _xlfn.XLOOKUP($F133, accounts!$A$2:$A$86, accounts!$E$2:$E$86, 0)&gt;=100, "Mid-Market", TRUE, "SMB"))</f>
        <v>Mid-Market</v>
      </c>
      <c r="I133" s="1" t="str">
        <f t="array" ref="I133">IF($F133="", "", _xlfn.XLOOKUP($F133,accounts!$A$2:$A$86,accounts!$F$2:$F$86, "Other"))</f>
        <v>United States</v>
      </c>
      <c r="J133" s="1" t="s">
        <v>131</v>
      </c>
      <c r="K133" s="3">
        <v>42706.0</v>
      </c>
      <c r="L133" s="3">
        <v>42797.0</v>
      </c>
      <c r="M133" s="1">
        <v>1040.0</v>
      </c>
    </row>
    <row r="134">
      <c r="A134" s="1" t="s">
        <v>331</v>
      </c>
      <c r="B134" s="1" t="s">
        <v>88</v>
      </c>
      <c r="C134" s="1" t="str">
        <f t="array" ref="C134">_xlfn.XLOOKUP($B134, sales_teams!$A$2:$A$36, sales_teams!$B$2:$B$36)</f>
        <v>Celia Rouche</v>
      </c>
      <c r="D134" s="1" t="str">
        <f t="array" ref="D134">_xlfn.XLOOKUP($B134, sales_teams!$A$2:$A$36, sales_teams!$C$2:$C$36)</f>
        <v>West</v>
      </c>
      <c r="E134" s="1" t="s">
        <v>109</v>
      </c>
      <c r="F134" s="1" t="s">
        <v>87</v>
      </c>
      <c r="G134" s="1" t="str">
        <f t="array" ref="G134">IF($F134="", "", _xlfn.XLOOKUP($F134,accounts!$A$2:$A$86,accounts!$B$2:$B$86, "Other"))</f>
        <v>telecommunications</v>
      </c>
      <c r="H134" s="1" t="str">
        <f t="array" ref="H134">IF($F134="", "", IFS(_xlfn.XLOOKUP($F134, accounts!$A$2:$A$86, accounts!$E$2:$E$86, 0)&gt;=1000, "Enterprise", _xlfn.XLOOKUP($F134, accounts!$A$2:$A$86, accounts!$E$2:$E$86, 0)&gt;=100, "Mid-Market", TRUE, "SMB"))</f>
        <v>Enterprise</v>
      </c>
      <c r="I134" s="1" t="str">
        <f t="array" ref="I134">IF($F134="", "", _xlfn.XLOOKUP($F134,accounts!$A$2:$A$86,accounts!$F$2:$F$86, "Other"))</f>
        <v>United States</v>
      </c>
      <c r="J134" s="1" t="s">
        <v>131</v>
      </c>
      <c r="K134" s="3">
        <v>42706.0</v>
      </c>
      <c r="L134" s="3">
        <v>42798.0</v>
      </c>
      <c r="M134" s="1">
        <v>1108.0</v>
      </c>
    </row>
    <row r="135">
      <c r="A135" s="1" t="s">
        <v>332</v>
      </c>
      <c r="B135" s="1" t="s">
        <v>88</v>
      </c>
      <c r="C135" s="1" t="str">
        <f t="array" ref="C135">_xlfn.XLOOKUP($B135, sales_teams!$A$2:$A$36, sales_teams!$B$2:$B$36)</f>
        <v>Celia Rouche</v>
      </c>
      <c r="D135" s="1" t="str">
        <f t="array" ref="D135">_xlfn.XLOOKUP($B135, sales_teams!$A$2:$A$36, sales_teams!$C$2:$C$36)</f>
        <v>West</v>
      </c>
      <c r="E135" s="1" t="s">
        <v>179</v>
      </c>
      <c r="F135" s="1" t="s">
        <v>134</v>
      </c>
      <c r="G135" s="1" t="str">
        <f t="array" ref="G135">IF($F135="", "", _xlfn.XLOOKUP($F135,accounts!$A$2:$A$86,accounts!$B$2:$B$86, "Other"))</f>
        <v>services</v>
      </c>
      <c r="H135" s="1" t="str">
        <f t="array" ref="H135">IF($F135="", "", IFS(_xlfn.XLOOKUP($F135, accounts!$A$2:$A$86, accounts!$E$2:$E$86, 0)&gt;=1000, "Enterprise", _xlfn.XLOOKUP($F135, accounts!$A$2:$A$86, accounts!$E$2:$E$86, 0)&gt;=100, "Mid-Market", TRUE, "SMB"))</f>
        <v>Enterprise</v>
      </c>
      <c r="I135" s="1" t="str">
        <f t="array" ref="I135">IF($F135="", "", _xlfn.XLOOKUP($F135,accounts!$A$2:$A$86,accounts!$F$2:$F$86, "Other"))</f>
        <v>Brazil</v>
      </c>
      <c r="J135" s="1" t="s">
        <v>131</v>
      </c>
      <c r="K135" s="3">
        <v>42706.0</v>
      </c>
      <c r="L135" s="3">
        <v>42798.0</v>
      </c>
      <c r="M135" s="1">
        <v>59.0</v>
      </c>
    </row>
    <row r="136">
      <c r="A136" s="1" t="s">
        <v>333</v>
      </c>
      <c r="B136" s="1" t="s">
        <v>19</v>
      </c>
      <c r="C136" s="1" t="str">
        <f t="array" ref="C136">_xlfn.XLOOKUP($B136, sales_teams!$A$2:$A$36, sales_teams!$B$2:$B$36)</f>
        <v>Melvin Marxen</v>
      </c>
      <c r="D136" s="1" t="str">
        <f t="array" ref="D136">_xlfn.XLOOKUP($B136, sales_teams!$A$2:$A$36, sales_teams!$C$2:$C$36)</f>
        <v>Central</v>
      </c>
      <c r="E136" s="1" t="s">
        <v>148</v>
      </c>
      <c r="F136" s="1" t="s">
        <v>156</v>
      </c>
      <c r="G136" s="1" t="str">
        <f t="array" ref="G136">IF($F136="", "", _xlfn.XLOOKUP($F136,accounts!$A$2:$A$86,accounts!$B$2:$B$86, "Other"))</f>
        <v>employment</v>
      </c>
      <c r="H136" s="1" t="str">
        <f t="array" ref="H136">IF($F136="", "", IFS(_xlfn.XLOOKUP($F136, accounts!$A$2:$A$86, accounts!$E$2:$E$86, 0)&gt;=1000, "Enterprise", _xlfn.XLOOKUP($F136, accounts!$A$2:$A$86, accounts!$E$2:$E$86, 0)&gt;=100, "Mid-Market", TRUE, "SMB"))</f>
        <v>Mid-Market</v>
      </c>
      <c r="I136" s="1" t="str">
        <f t="array" ref="I136">IF($F136="", "", _xlfn.XLOOKUP($F136,accounts!$A$2:$A$86,accounts!$F$2:$F$86, "Other"))</f>
        <v>United States</v>
      </c>
      <c r="J136" s="1" t="s">
        <v>131</v>
      </c>
      <c r="K136" s="3">
        <v>42706.0</v>
      </c>
      <c r="L136" s="3">
        <v>42824.0</v>
      </c>
      <c r="M136" s="1">
        <v>5406.0</v>
      </c>
    </row>
    <row r="137">
      <c r="A137" s="1" t="s">
        <v>334</v>
      </c>
      <c r="B137" s="1" t="s">
        <v>102</v>
      </c>
      <c r="C137" s="1" t="str">
        <f t="array" ref="C137">_xlfn.XLOOKUP($B137, sales_teams!$A$2:$A$36, sales_teams!$B$2:$B$36)</f>
        <v>Summer Sewald</v>
      </c>
      <c r="D137" s="1" t="str">
        <f t="array" ref="D137">_xlfn.XLOOKUP($B137, sales_teams!$A$2:$A$36, sales_teams!$C$2:$C$36)</f>
        <v>West</v>
      </c>
      <c r="E137" s="1" t="s">
        <v>181</v>
      </c>
      <c r="F137" s="1" t="s">
        <v>50</v>
      </c>
      <c r="G137" s="1" t="str">
        <f t="array" ref="G137">IF($F137="", "", _xlfn.XLOOKUP($F137,accounts!$A$2:$A$86,accounts!$B$2:$B$86, "Other"))</f>
        <v>entertainment</v>
      </c>
      <c r="H137" s="1" t="str">
        <f t="array" ref="H137">IF($F137="", "", IFS(_xlfn.XLOOKUP($F137, accounts!$A$2:$A$86, accounts!$E$2:$E$86, 0)&gt;=1000, "Enterprise", _xlfn.XLOOKUP($F137, accounts!$A$2:$A$86, accounts!$E$2:$E$86, 0)&gt;=100, "Mid-Market", TRUE, "SMB"))</f>
        <v>Enterprise</v>
      </c>
      <c r="I137" s="1" t="str">
        <f t="array" ref="I137">IF($F137="", "", _xlfn.XLOOKUP($F137,accounts!$A$2:$A$86,accounts!$F$2:$F$86, "Other"))</f>
        <v>United States</v>
      </c>
      <c r="J137" s="1" t="s">
        <v>131</v>
      </c>
      <c r="K137" s="3">
        <v>42706.0</v>
      </c>
      <c r="L137" s="3">
        <v>42814.0</v>
      </c>
      <c r="M137" s="1">
        <v>515.0</v>
      </c>
    </row>
    <row r="138">
      <c r="A138" s="1" t="s">
        <v>335</v>
      </c>
      <c r="B138" s="1" t="s">
        <v>18</v>
      </c>
      <c r="C138" s="1" t="str">
        <f t="array" ref="C138">_xlfn.XLOOKUP($B138, sales_teams!$A$2:$A$36, sales_teams!$B$2:$B$36)</f>
        <v>Dustin Brinkmann</v>
      </c>
      <c r="D138" s="1" t="str">
        <f t="array" ref="D138">_xlfn.XLOOKUP($B138, sales_teams!$A$2:$A$36, sales_teams!$C$2:$C$36)</f>
        <v>Central</v>
      </c>
      <c r="E138" s="1" t="s">
        <v>181</v>
      </c>
      <c r="F138" s="1" t="s">
        <v>165</v>
      </c>
      <c r="G138" s="1" t="str">
        <f t="array" ref="G138">IF($F138="", "", _xlfn.XLOOKUP($F138,accounts!$A$2:$A$86,accounts!$B$2:$B$86, "Other"))</f>
        <v>telecommunications</v>
      </c>
      <c r="H138" s="1" t="str">
        <f t="array" ref="H138">IF($F138="", "", IFS(_xlfn.XLOOKUP($F138, accounts!$A$2:$A$86, accounts!$E$2:$E$86, 0)&gt;=1000, "Enterprise", _xlfn.XLOOKUP($F138, accounts!$A$2:$A$86, accounts!$E$2:$E$86, 0)&gt;=100, "Mid-Market", TRUE, "SMB"))</f>
        <v>Enterprise</v>
      </c>
      <c r="I138" s="1" t="str">
        <f t="array" ref="I138">IF($F138="", "", _xlfn.XLOOKUP($F138,accounts!$A$2:$A$86,accounts!$F$2:$F$86, "Other"))</f>
        <v>United States</v>
      </c>
      <c r="J138" s="1" t="s">
        <v>131</v>
      </c>
      <c r="K138" s="3">
        <v>42706.0</v>
      </c>
      <c r="L138" s="3">
        <v>42800.0</v>
      </c>
      <c r="M138" s="1">
        <v>583.0</v>
      </c>
    </row>
    <row r="139">
      <c r="A139" s="1" t="s">
        <v>336</v>
      </c>
      <c r="B139" s="1" t="s">
        <v>15</v>
      </c>
      <c r="C139" s="1" t="str">
        <f t="array" ref="C139">_xlfn.XLOOKUP($B139, sales_teams!$A$2:$A$36, sales_teams!$B$2:$B$36)</f>
        <v>Dustin Brinkmann</v>
      </c>
      <c r="D139" s="1" t="str">
        <f t="array" ref="D139">_xlfn.XLOOKUP($B139, sales_teams!$A$2:$A$36, sales_teams!$C$2:$C$36)</f>
        <v>Central</v>
      </c>
      <c r="E139" s="1" t="s">
        <v>179</v>
      </c>
      <c r="F139" s="1" t="s">
        <v>95</v>
      </c>
      <c r="G139" s="1" t="str">
        <f t="array" ref="G139">IF($F139="", "", _xlfn.XLOOKUP($F139,accounts!$A$2:$A$86,accounts!$B$2:$B$86, "Other"))</f>
        <v>finance</v>
      </c>
      <c r="H139" s="1" t="str">
        <f t="array" ref="H139">IF($F139="", "", IFS(_xlfn.XLOOKUP($F139, accounts!$A$2:$A$86, accounts!$E$2:$E$86, 0)&gt;=1000, "Enterprise", _xlfn.XLOOKUP($F139, accounts!$A$2:$A$86, accounts!$E$2:$E$86, 0)&gt;=100, "Mid-Market", TRUE, "SMB"))</f>
        <v>Enterprise</v>
      </c>
      <c r="I139" s="1" t="str">
        <f t="array" ref="I139">IF($F139="", "", _xlfn.XLOOKUP($F139,accounts!$A$2:$A$86,accounts!$F$2:$F$86, "Other"))</f>
        <v>United States</v>
      </c>
      <c r="J139" s="1" t="s">
        <v>131</v>
      </c>
      <c r="K139" s="3">
        <v>42706.0</v>
      </c>
      <c r="L139" s="3">
        <v>42808.0</v>
      </c>
      <c r="M139" s="1">
        <v>54.0</v>
      </c>
    </row>
    <row r="140">
      <c r="A140" s="1" t="s">
        <v>337</v>
      </c>
      <c r="B140" s="1" t="s">
        <v>60</v>
      </c>
      <c r="C140" s="1" t="str">
        <f t="array" ref="C140">_xlfn.XLOOKUP($B140, sales_teams!$A$2:$A$36, sales_teams!$B$2:$B$36)</f>
        <v>Celia Rouche</v>
      </c>
      <c r="D140" s="1" t="str">
        <f t="array" ref="D140">_xlfn.XLOOKUP($B140, sales_teams!$A$2:$A$36, sales_teams!$C$2:$C$36)</f>
        <v>West</v>
      </c>
      <c r="E140" s="1" t="s">
        <v>179</v>
      </c>
      <c r="F140" s="1" t="s">
        <v>143</v>
      </c>
      <c r="G140" s="1" t="str">
        <f t="array" ref="G140">IF($F140="", "", _xlfn.XLOOKUP($F140,accounts!$A$2:$A$86,accounts!$B$2:$B$86, "Other"))</f>
        <v>entertainment</v>
      </c>
      <c r="H140" s="1" t="str">
        <f t="array" ref="H140">IF($F140="", "", IFS(_xlfn.XLOOKUP($F140, accounts!$A$2:$A$86, accounts!$E$2:$E$86, 0)&gt;=1000, "Enterprise", _xlfn.XLOOKUP($F140, accounts!$A$2:$A$86, accounts!$E$2:$E$86, 0)&gt;=100, "Mid-Market", TRUE, "SMB"))</f>
        <v>Mid-Market</v>
      </c>
      <c r="I140" s="1" t="str">
        <f t="array" ref="I140">IF($F140="", "", _xlfn.XLOOKUP($F140,accounts!$A$2:$A$86,accounts!$F$2:$F$86, "Other"))</f>
        <v>United States</v>
      </c>
      <c r="J140" s="1" t="s">
        <v>131</v>
      </c>
      <c r="K140" s="3">
        <v>42706.0</v>
      </c>
      <c r="L140" s="3">
        <v>42821.0</v>
      </c>
      <c r="M140" s="1">
        <v>60.0</v>
      </c>
    </row>
    <row r="141">
      <c r="A141" s="1" t="s">
        <v>338</v>
      </c>
      <c r="B141" s="1" t="s">
        <v>105</v>
      </c>
      <c r="C141" s="1" t="str">
        <f t="array" ref="C141">_xlfn.XLOOKUP($B141, sales_teams!$A$2:$A$36, sales_teams!$B$2:$B$36)</f>
        <v>Summer Sewald</v>
      </c>
      <c r="D141" s="1" t="str">
        <f t="array" ref="D141">_xlfn.XLOOKUP($B141, sales_teams!$A$2:$A$36, sales_teams!$C$2:$C$36)</f>
        <v>West</v>
      </c>
      <c r="E141" s="1" t="s">
        <v>181</v>
      </c>
      <c r="G141" s="1" t="str">
        <f t="array" ref="G141">IF($F141="", "", _xlfn.XLOOKUP($F141,accounts!$A$2:$A$86,accounts!$B$2:$B$86, "Other"))</f>
        <v/>
      </c>
      <c r="H141" s="1" t="str">
        <f t="array" ref="H141">IF($F141="", "", IFS(_xlfn.XLOOKUP($F141, accounts!$A$2:$A$86, accounts!$E$2:$E$86, 0)&gt;=1000, "Enterprise", _xlfn.XLOOKUP($F141, accounts!$A$2:$A$86, accounts!$E$2:$E$86, 0)&gt;=100, "Mid-Market", TRUE, "SMB"))</f>
        <v/>
      </c>
      <c r="I141" s="1" t="str">
        <f t="array" ref="I141">IF($F141="", "", _xlfn.XLOOKUP($F141,accounts!$A$2:$A$86,accounts!$F$2:$F$86, "Other"))</f>
        <v/>
      </c>
      <c r="J141" s="1" t="s">
        <v>189</v>
      </c>
      <c r="K141" s="3">
        <v>42706.0</v>
      </c>
    </row>
    <row r="142">
      <c r="A142" s="1" t="s">
        <v>339</v>
      </c>
      <c r="B142" s="1" t="s">
        <v>30</v>
      </c>
      <c r="C142" s="1" t="str">
        <f t="array" ref="C142">_xlfn.XLOOKUP($B142, sales_teams!$A$2:$A$36, sales_teams!$B$2:$B$36)</f>
        <v>Melvin Marxen</v>
      </c>
      <c r="D142" s="1" t="str">
        <f t="array" ref="D142">_xlfn.XLOOKUP($B142, sales_teams!$A$2:$A$36, sales_teams!$C$2:$C$36)</f>
        <v>Central</v>
      </c>
      <c r="E142" s="1" t="s">
        <v>181</v>
      </c>
      <c r="F142" s="1" t="s">
        <v>82</v>
      </c>
      <c r="G142" s="1" t="str">
        <f t="array" ref="G142">IF($F142="", "", _xlfn.XLOOKUP($F142,accounts!$A$2:$A$86,accounts!$B$2:$B$86, "Other"))</f>
        <v>software</v>
      </c>
      <c r="H142" s="1" t="str">
        <f t="array" ref="H142">IF($F142="", "", IFS(_xlfn.XLOOKUP($F142, accounts!$A$2:$A$86, accounts!$E$2:$E$86, 0)&gt;=1000, "Enterprise", _xlfn.XLOOKUP($F142, accounts!$A$2:$A$86, accounts!$E$2:$E$86, 0)&gt;=100, "Mid-Market", TRUE, "SMB"))</f>
        <v>Enterprise</v>
      </c>
      <c r="I142" s="1" t="str">
        <f t="array" ref="I142">IF($F142="", "", _xlfn.XLOOKUP($F142,accounts!$A$2:$A$86,accounts!$F$2:$F$86, "Other"))</f>
        <v>United States</v>
      </c>
      <c r="J142" s="1" t="s">
        <v>192</v>
      </c>
      <c r="K142" s="3">
        <v>42707.0</v>
      </c>
      <c r="L142" s="3">
        <v>42806.0</v>
      </c>
      <c r="M142" s="1">
        <v>0.0</v>
      </c>
    </row>
    <row r="143">
      <c r="A143" s="1" t="s">
        <v>340</v>
      </c>
      <c r="B143" s="1" t="s">
        <v>30</v>
      </c>
      <c r="C143" s="1" t="str">
        <f t="array" ref="C143">_xlfn.XLOOKUP($B143, sales_teams!$A$2:$A$36, sales_teams!$B$2:$B$36)</f>
        <v>Melvin Marxen</v>
      </c>
      <c r="D143" s="1" t="str">
        <f t="array" ref="D143">_xlfn.XLOOKUP($B143, sales_teams!$A$2:$A$36, sales_teams!$C$2:$C$36)</f>
        <v>Central</v>
      </c>
      <c r="E143" s="1" t="s">
        <v>148</v>
      </c>
      <c r="F143" s="1" t="s">
        <v>95</v>
      </c>
      <c r="G143" s="1" t="str">
        <f t="array" ref="G143">IF($F143="", "", _xlfn.XLOOKUP($F143,accounts!$A$2:$A$86,accounts!$B$2:$B$86, "Other"))</f>
        <v>finance</v>
      </c>
      <c r="H143" s="1" t="str">
        <f t="array" ref="H143">IF($F143="", "", IFS(_xlfn.XLOOKUP($F143, accounts!$A$2:$A$86, accounts!$E$2:$E$86, 0)&gt;=1000, "Enterprise", _xlfn.XLOOKUP($F143, accounts!$A$2:$A$86, accounts!$E$2:$E$86, 0)&gt;=100, "Mid-Market", TRUE, "SMB"))</f>
        <v>Enterprise</v>
      </c>
      <c r="I143" s="1" t="str">
        <f t="array" ref="I143">IF($F143="", "", _xlfn.XLOOKUP($F143,accounts!$A$2:$A$86,accounts!$F$2:$F$86, "Other"))</f>
        <v>United States</v>
      </c>
      <c r="J143" s="1" t="s">
        <v>192</v>
      </c>
      <c r="K143" s="3">
        <v>42707.0</v>
      </c>
      <c r="L143" s="3">
        <v>42813.0</v>
      </c>
      <c r="M143" s="1">
        <v>0.0</v>
      </c>
    </row>
    <row r="144">
      <c r="A144" s="1" t="s">
        <v>343</v>
      </c>
      <c r="B144" s="1" t="s">
        <v>30</v>
      </c>
      <c r="C144" s="1" t="str">
        <f t="array" ref="C144">_xlfn.XLOOKUP($B144, sales_teams!$A$2:$A$36, sales_teams!$B$2:$B$36)</f>
        <v>Melvin Marxen</v>
      </c>
      <c r="D144" s="1" t="str">
        <f t="array" ref="D144">_xlfn.XLOOKUP($B144, sales_teams!$A$2:$A$36, sales_teams!$C$2:$C$36)</f>
        <v>Central</v>
      </c>
      <c r="E144" s="1" t="s">
        <v>181</v>
      </c>
      <c r="F144" s="1" t="s">
        <v>110</v>
      </c>
      <c r="G144" s="1" t="str">
        <f t="array" ref="G144">IF($F144="", "", _xlfn.XLOOKUP($F144,accounts!$A$2:$A$86,accounts!$B$2:$B$86, "Other"))</f>
        <v>technology</v>
      </c>
      <c r="H144" s="1" t="str">
        <f t="array" ref="H144">IF($F144="", "", IFS(_xlfn.XLOOKUP($F144, accounts!$A$2:$A$86, accounts!$E$2:$E$86, 0)&gt;=1000, "Enterprise", _xlfn.XLOOKUP($F144, accounts!$A$2:$A$86, accounts!$E$2:$E$86, 0)&gt;=100, "Mid-Market", TRUE, "SMB"))</f>
        <v>Enterprise</v>
      </c>
      <c r="I144" s="1" t="str">
        <f t="array" ref="I144">IF($F144="", "", _xlfn.XLOOKUP($F144,accounts!$A$2:$A$86,accounts!$F$2:$F$86, "Other"))</f>
        <v>Norway</v>
      </c>
      <c r="J144" s="1" t="s">
        <v>131</v>
      </c>
      <c r="K144" s="3">
        <v>42707.0</v>
      </c>
      <c r="L144" s="3">
        <v>42817.0</v>
      </c>
      <c r="M144" s="1">
        <v>516.0</v>
      </c>
    </row>
    <row r="145">
      <c r="A145" s="1" t="s">
        <v>345</v>
      </c>
      <c r="B145" s="1" t="s">
        <v>30</v>
      </c>
      <c r="C145" s="1" t="str">
        <f t="array" ref="C145">_xlfn.XLOOKUP($B145, sales_teams!$A$2:$A$36, sales_teams!$B$2:$B$36)</f>
        <v>Melvin Marxen</v>
      </c>
      <c r="D145" s="1" t="str">
        <f t="array" ref="D145">_xlfn.XLOOKUP($B145, sales_teams!$A$2:$A$36, sales_teams!$C$2:$C$36)</f>
        <v>Central</v>
      </c>
      <c r="E145" s="1" t="s">
        <v>148</v>
      </c>
      <c r="F145" s="1" t="s">
        <v>145</v>
      </c>
      <c r="G145" s="1" t="str">
        <f t="array" ref="G145">IF($F145="", "", _xlfn.XLOOKUP($F145,accounts!$A$2:$A$86,accounts!$B$2:$B$86, "Other"))</f>
        <v>technology</v>
      </c>
      <c r="H145" s="1" t="str">
        <f t="array" ref="H145">IF($F145="", "", IFS(_xlfn.XLOOKUP($F145, accounts!$A$2:$A$86, accounts!$E$2:$E$86, 0)&gt;=1000, "Enterprise", _xlfn.XLOOKUP($F145, accounts!$A$2:$A$86, accounts!$E$2:$E$86, 0)&gt;=100, "Mid-Market", TRUE, "SMB"))</f>
        <v>Enterprise</v>
      </c>
      <c r="I145" s="1" t="str">
        <f t="array" ref="I145">IF($F145="", "", _xlfn.XLOOKUP($F145,accounts!$A$2:$A$86,accounts!$F$2:$F$86, "Other"))</f>
        <v>Panama</v>
      </c>
      <c r="J145" s="1" t="s">
        <v>131</v>
      </c>
      <c r="K145" s="3">
        <v>42707.0</v>
      </c>
      <c r="L145" s="3">
        <v>42816.0</v>
      </c>
      <c r="M145" s="1">
        <v>4829.0</v>
      </c>
    </row>
    <row r="146">
      <c r="A146" s="1" t="s">
        <v>346</v>
      </c>
      <c r="B146" s="1" t="s">
        <v>18</v>
      </c>
      <c r="C146" s="1" t="str">
        <f t="array" ref="C146">_xlfn.XLOOKUP($B146, sales_teams!$A$2:$A$36, sales_teams!$B$2:$B$36)</f>
        <v>Dustin Brinkmann</v>
      </c>
      <c r="D146" s="1" t="str">
        <f t="array" ref="D146">_xlfn.XLOOKUP($B146, sales_teams!$A$2:$A$36, sales_teams!$C$2:$C$36)</f>
        <v>Central</v>
      </c>
      <c r="E146" s="1" t="s">
        <v>109</v>
      </c>
      <c r="F146" s="1" t="s">
        <v>82</v>
      </c>
      <c r="G146" s="1" t="str">
        <f t="array" ref="G146">IF($F146="", "", _xlfn.XLOOKUP($F146,accounts!$A$2:$A$86,accounts!$B$2:$B$86, "Other"))</f>
        <v>software</v>
      </c>
      <c r="H146" s="1" t="str">
        <f t="array" ref="H146">IF($F146="", "", IFS(_xlfn.XLOOKUP($F146, accounts!$A$2:$A$86, accounts!$E$2:$E$86, 0)&gt;=1000, "Enterprise", _xlfn.XLOOKUP($F146, accounts!$A$2:$A$86, accounts!$E$2:$E$86, 0)&gt;=100, "Mid-Market", TRUE, "SMB"))</f>
        <v>Enterprise</v>
      </c>
      <c r="I146" s="1" t="str">
        <f t="array" ref="I146">IF($F146="", "", _xlfn.XLOOKUP($F146,accounts!$A$2:$A$86,accounts!$F$2:$F$86, "Other"))</f>
        <v>United States</v>
      </c>
      <c r="J146" s="1" t="s">
        <v>192</v>
      </c>
      <c r="K146" s="3">
        <v>42707.0</v>
      </c>
      <c r="L146" s="3">
        <v>42811.0</v>
      </c>
      <c r="M146" s="1">
        <v>0.0</v>
      </c>
    </row>
    <row r="147">
      <c r="A147" s="1" t="s">
        <v>347</v>
      </c>
      <c r="B147" s="1" t="s">
        <v>54</v>
      </c>
      <c r="C147" s="1" t="str">
        <f t="array" ref="C147">_xlfn.XLOOKUP($B147, sales_teams!$A$2:$A$36, sales_teams!$B$2:$B$36)</f>
        <v>Rocco Neubert</v>
      </c>
      <c r="D147" s="1" t="str">
        <f t="array" ref="D147">_xlfn.XLOOKUP($B147, sales_teams!$A$2:$A$36, sales_teams!$C$2:$C$36)</f>
        <v>East</v>
      </c>
      <c r="E147" s="1" t="s">
        <v>109</v>
      </c>
      <c r="F147" s="1" t="s">
        <v>81</v>
      </c>
      <c r="G147" s="1" t="str">
        <f t="array" ref="G147">IF($F147="", "", _xlfn.XLOOKUP($F147,accounts!$A$2:$A$86,accounts!$B$2:$B$86, "Other"))</f>
        <v>technology</v>
      </c>
      <c r="H147" s="1" t="str">
        <f t="array" ref="H147">IF($F147="", "", IFS(_xlfn.XLOOKUP($F147, accounts!$A$2:$A$86, accounts!$E$2:$E$86, 0)&gt;=1000, "Enterprise", _xlfn.XLOOKUP($F147, accounts!$A$2:$A$86, accounts!$E$2:$E$86, 0)&gt;=100, "Mid-Market", TRUE, "SMB"))</f>
        <v>Enterprise</v>
      </c>
      <c r="I147" s="1" t="str">
        <f t="array" ref="I147">IF($F147="", "", _xlfn.XLOOKUP($F147,accounts!$A$2:$A$86,accounts!$F$2:$F$86, "Other"))</f>
        <v>United States</v>
      </c>
      <c r="J147" s="1" t="s">
        <v>131</v>
      </c>
      <c r="K147" s="3">
        <v>42707.0</v>
      </c>
      <c r="L147" s="3">
        <v>42796.0</v>
      </c>
      <c r="M147" s="1">
        <v>950.0</v>
      </c>
    </row>
    <row r="148">
      <c r="A148" s="1" t="s">
        <v>348</v>
      </c>
      <c r="B148" s="1" t="s">
        <v>60</v>
      </c>
      <c r="C148" s="1" t="str">
        <f t="array" ref="C148">_xlfn.XLOOKUP($B148, sales_teams!$A$2:$A$36, sales_teams!$B$2:$B$36)</f>
        <v>Celia Rouche</v>
      </c>
      <c r="D148" s="1" t="str">
        <f t="array" ref="D148">_xlfn.XLOOKUP($B148, sales_teams!$A$2:$A$36, sales_teams!$C$2:$C$36)</f>
        <v>West</v>
      </c>
      <c r="E148" s="1" t="s">
        <v>109</v>
      </c>
      <c r="F148" s="1" t="s">
        <v>168</v>
      </c>
      <c r="G148" s="1" t="str">
        <f t="array" ref="G148">IF($F148="", "", _xlfn.XLOOKUP($F148,accounts!$A$2:$A$86,accounts!$B$2:$B$86, "Other"))</f>
        <v>finance</v>
      </c>
      <c r="H148" s="1" t="str">
        <f t="array" ref="H148">IF($F148="", "", IFS(_xlfn.XLOOKUP($F148, accounts!$A$2:$A$86, accounts!$E$2:$E$86, 0)&gt;=1000, "Enterprise", _xlfn.XLOOKUP($F148, accounts!$A$2:$A$86, accounts!$E$2:$E$86, 0)&gt;=100, "Mid-Market", TRUE, "SMB"))</f>
        <v>Enterprise</v>
      </c>
      <c r="I148" s="1" t="str">
        <f t="array" ref="I148">IF($F148="", "", _xlfn.XLOOKUP($F148,accounts!$A$2:$A$86,accounts!$F$2:$F$86, "Other"))</f>
        <v>United States</v>
      </c>
      <c r="J148" s="1" t="s">
        <v>192</v>
      </c>
      <c r="K148" s="3">
        <v>42707.0</v>
      </c>
      <c r="L148" s="3">
        <v>42803.0</v>
      </c>
      <c r="M148" s="1">
        <v>0.0</v>
      </c>
    </row>
    <row r="149">
      <c r="A149" s="1" t="s">
        <v>349</v>
      </c>
      <c r="B149" s="1" t="s">
        <v>39</v>
      </c>
      <c r="C149" s="1" t="str">
        <f t="array" ref="C149">_xlfn.XLOOKUP($B149, sales_teams!$A$2:$A$36, sales_teams!$B$2:$B$36)</f>
        <v>Cara Losch</v>
      </c>
      <c r="D149" s="1" t="str">
        <f t="array" ref="D149">_xlfn.XLOOKUP($B149, sales_teams!$A$2:$A$36, sales_teams!$C$2:$C$36)</f>
        <v>East</v>
      </c>
      <c r="E149" s="1" t="s">
        <v>181</v>
      </c>
      <c r="F149" s="1" t="s">
        <v>121</v>
      </c>
      <c r="G149" s="1" t="str">
        <f t="array" ref="G149">IF($F149="", "", _xlfn.XLOOKUP($F149,accounts!$A$2:$A$86,accounts!$B$2:$B$86, "Other"))</f>
        <v>telecommunications</v>
      </c>
      <c r="H149" s="1" t="str">
        <f t="array" ref="H149">IF($F149="", "", IFS(_xlfn.XLOOKUP($F149, accounts!$A$2:$A$86, accounts!$E$2:$E$86, 0)&gt;=1000, "Enterprise", _xlfn.XLOOKUP($F149, accounts!$A$2:$A$86, accounts!$E$2:$E$86, 0)&gt;=100, "Mid-Market", TRUE, "SMB"))</f>
        <v>Enterprise</v>
      </c>
      <c r="I149" s="1" t="str">
        <f t="array" ref="I149">IF($F149="", "", _xlfn.XLOOKUP($F149,accounts!$A$2:$A$86,accounts!$F$2:$F$86, "Other"))</f>
        <v>United States</v>
      </c>
      <c r="J149" s="1" t="s">
        <v>131</v>
      </c>
      <c r="K149" s="3">
        <v>42708.0</v>
      </c>
      <c r="L149" s="3">
        <v>42814.0</v>
      </c>
      <c r="M149" s="1">
        <v>513.0</v>
      </c>
    </row>
    <row r="150">
      <c r="A150" s="1" t="s">
        <v>350</v>
      </c>
      <c r="B150" s="1" t="s">
        <v>30</v>
      </c>
      <c r="C150" s="1" t="str">
        <f t="array" ref="C150">_xlfn.XLOOKUP($B150, sales_teams!$A$2:$A$36, sales_teams!$B$2:$B$36)</f>
        <v>Melvin Marxen</v>
      </c>
      <c r="D150" s="1" t="str">
        <f t="array" ref="D150">_xlfn.XLOOKUP($B150, sales_teams!$A$2:$A$36, sales_teams!$C$2:$C$36)</f>
        <v>Central</v>
      </c>
      <c r="E150" s="1" t="s">
        <v>148</v>
      </c>
      <c r="F150" s="1" t="s">
        <v>59</v>
      </c>
      <c r="G150" s="1" t="str">
        <f t="array" ref="G150">IF($F150="", "", _xlfn.XLOOKUP($F150,accounts!$A$2:$A$86,accounts!$B$2:$B$86, "Other"))</f>
        <v>medical</v>
      </c>
      <c r="H150" s="1" t="str">
        <f t="array" ref="H150">IF($F150="", "", IFS(_xlfn.XLOOKUP($F150, accounts!$A$2:$A$86, accounts!$E$2:$E$86, 0)&gt;=1000, "Enterprise", _xlfn.XLOOKUP($F150, accounts!$A$2:$A$86, accounts!$E$2:$E$86, 0)&gt;=100, "Mid-Market", TRUE, "SMB"))</f>
        <v>SMB</v>
      </c>
      <c r="I150" s="1" t="str">
        <f t="array" ref="I150">IF($F150="", "", _xlfn.XLOOKUP($F150,accounts!$A$2:$A$86,accounts!$F$2:$F$86, "Other"))</f>
        <v>United States</v>
      </c>
      <c r="J150" s="1" t="s">
        <v>192</v>
      </c>
      <c r="K150" s="3">
        <v>42708.0</v>
      </c>
      <c r="L150" s="3">
        <v>42803.0</v>
      </c>
      <c r="M150" s="1">
        <v>0.0</v>
      </c>
    </row>
    <row r="151">
      <c r="A151" s="1" t="s">
        <v>351</v>
      </c>
      <c r="B151" s="1" t="s">
        <v>30</v>
      </c>
      <c r="C151" s="1" t="str">
        <f t="array" ref="C151">_xlfn.XLOOKUP($B151, sales_teams!$A$2:$A$36, sales_teams!$B$2:$B$36)</f>
        <v>Melvin Marxen</v>
      </c>
      <c r="D151" s="1" t="str">
        <f t="array" ref="D151">_xlfn.XLOOKUP($B151, sales_teams!$A$2:$A$36, sales_teams!$C$2:$C$36)</f>
        <v>Central</v>
      </c>
      <c r="E151" s="1" t="s">
        <v>194</v>
      </c>
      <c r="F151" s="1" t="s">
        <v>149</v>
      </c>
      <c r="G151" s="1" t="str">
        <f t="array" ref="G151">IF($F151="", "", _xlfn.XLOOKUP($F151,accounts!$A$2:$A$86,accounts!$B$2:$B$86, "Other"))</f>
        <v>medical</v>
      </c>
      <c r="H151" s="1" t="str">
        <f t="array" ref="H151">IF($F151="", "", IFS(_xlfn.XLOOKUP($F151, accounts!$A$2:$A$86, accounts!$E$2:$E$86, 0)&gt;=1000, "Enterprise", _xlfn.XLOOKUP($F151, accounts!$A$2:$A$86, accounts!$E$2:$E$86, 0)&gt;=100, "Mid-Market", TRUE, "SMB"))</f>
        <v>Enterprise</v>
      </c>
      <c r="I151" s="1" t="str">
        <f t="array" ref="I151">IF($F151="", "", _xlfn.XLOOKUP($F151,accounts!$A$2:$A$86,accounts!$F$2:$F$86, "Other"))</f>
        <v>United States</v>
      </c>
      <c r="J151" s="1" t="s">
        <v>131</v>
      </c>
      <c r="K151" s="3">
        <v>42708.0</v>
      </c>
      <c r="L151" s="3">
        <v>42806.0</v>
      </c>
      <c r="M151" s="1">
        <v>5522.0</v>
      </c>
    </row>
    <row r="152">
      <c r="A152" s="1" t="s">
        <v>352</v>
      </c>
      <c r="B152" s="1" t="s">
        <v>26</v>
      </c>
      <c r="C152" s="1" t="str">
        <f t="array" ref="C152">_xlfn.XLOOKUP($B152, sales_teams!$A$2:$A$36, sales_teams!$B$2:$B$36)</f>
        <v>Melvin Marxen</v>
      </c>
      <c r="D152" s="1" t="str">
        <f t="array" ref="D152">_xlfn.XLOOKUP($B152, sales_teams!$A$2:$A$36, sales_teams!$C$2:$C$36)</f>
        <v>Central</v>
      </c>
      <c r="E152" s="1" t="s">
        <v>179</v>
      </c>
      <c r="F152" s="1" t="s">
        <v>47</v>
      </c>
      <c r="G152" s="1" t="str">
        <f t="array" ref="G152">IF($F152="", "", _xlfn.XLOOKUP($F152,accounts!$A$2:$A$86,accounts!$B$2:$B$86, "Other"))</f>
        <v>retail</v>
      </c>
      <c r="H152" s="1" t="str">
        <f t="array" ref="H152">IF($F152="", "", IFS(_xlfn.XLOOKUP($F152, accounts!$A$2:$A$86, accounts!$E$2:$E$86, 0)&gt;=1000, "Enterprise", _xlfn.XLOOKUP($F152, accounts!$A$2:$A$86, accounts!$E$2:$E$86, 0)&gt;=100, "Mid-Market", TRUE, "SMB"))</f>
        <v>Enterprise</v>
      </c>
      <c r="I152" s="1" t="str">
        <f t="array" ref="I152">IF($F152="", "", _xlfn.XLOOKUP($F152,accounts!$A$2:$A$86,accounts!$F$2:$F$86, "Other"))</f>
        <v>United States</v>
      </c>
      <c r="J152" s="1" t="s">
        <v>131</v>
      </c>
      <c r="K152" s="3">
        <v>42708.0</v>
      </c>
      <c r="L152" s="3">
        <v>42803.0</v>
      </c>
      <c r="M152" s="1">
        <v>56.0</v>
      </c>
    </row>
    <row r="153">
      <c r="A153" s="1" t="s">
        <v>353</v>
      </c>
      <c r="B153" s="1" t="s">
        <v>99</v>
      </c>
      <c r="C153" s="1" t="str">
        <f t="array" ref="C153">_xlfn.XLOOKUP($B153, sales_teams!$A$2:$A$36, sales_teams!$B$2:$B$36)</f>
        <v>Summer Sewald</v>
      </c>
      <c r="D153" s="1" t="str">
        <f t="array" ref="D153">_xlfn.XLOOKUP($B153, sales_teams!$A$2:$A$36, sales_teams!$C$2:$C$36)</f>
        <v>West</v>
      </c>
      <c r="E153" s="1" t="s">
        <v>148</v>
      </c>
      <c r="F153" s="1" t="s">
        <v>80</v>
      </c>
      <c r="G153" s="1" t="str">
        <f t="array" ref="G153">IF($F153="", "", _xlfn.XLOOKUP($F153,accounts!$A$2:$A$86,accounts!$B$2:$B$86, "Other"))</f>
        <v>technology</v>
      </c>
      <c r="H153" s="1" t="str">
        <f t="array" ref="H153">IF($F153="", "", IFS(_xlfn.XLOOKUP($F153, accounts!$A$2:$A$86, accounts!$E$2:$E$86, 0)&gt;=1000, "Enterprise", _xlfn.XLOOKUP($F153, accounts!$A$2:$A$86, accounts!$E$2:$E$86, 0)&gt;=100, "Mid-Market", TRUE, "SMB"))</f>
        <v>Enterprise</v>
      </c>
      <c r="I153" s="1" t="str">
        <f t="array" ref="I153">IF($F153="", "", _xlfn.XLOOKUP($F153,accounts!$A$2:$A$86,accounts!$F$2:$F$86, "Other"))</f>
        <v>United States</v>
      </c>
      <c r="J153" s="1" t="s">
        <v>131</v>
      </c>
      <c r="K153" s="3">
        <v>42708.0</v>
      </c>
      <c r="L153" s="3">
        <v>42802.0</v>
      </c>
      <c r="M153" s="1">
        <v>5673.0</v>
      </c>
    </row>
    <row r="154">
      <c r="A154" s="1" t="s">
        <v>354</v>
      </c>
      <c r="B154" s="1" t="s">
        <v>104</v>
      </c>
      <c r="C154" s="1" t="str">
        <f t="array" ref="C154">_xlfn.XLOOKUP($B154, sales_teams!$A$2:$A$36, sales_teams!$B$2:$B$36)</f>
        <v>Summer Sewald</v>
      </c>
      <c r="D154" s="1" t="str">
        <f t="array" ref="D154">_xlfn.XLOOKUP($B154, sales_teams!$A$2:$A$36, sales_teams!$C$2:$C$36)</f>
        <v>West</v>
      </c>
      <c r="E154" s="1" t="s">
        <v>181</v>
      </c>
      <c r="F154" s="1" t="s">
        <v>168</v>
      </c>
      <c r="G154" s="1" t="str">
        <f t="array" ref="G154">IF($F154="", "", _xlfn.XLOOKUP($F154,accounts!$A$2:$A$86,accounts!$B$2:$B$86, "Other"))</f>
        <v>finance</v>
      </c>
      <c r="H154" s="1" t="str">
        <f t="array" ref="H154">IF($F154="", "", IFS(_xlfn.XLOOKUP($F154, accounts!$A$2:$A$86, accounts!$E$2:$E$86, 0)&gt;=1000, "Enterprise", _xlfn.XLOOKUP($F154, accounts!$A$2:$A$86, accounts!$E$2:$E$86, 0)&gt;=100, "Mid-Market", TRUE, "SMB"))</f>
        <v>Enterprise</v>
      </c>
      <c r="I154" s="1" t="str">
        <f t="array" ref="I154">IF($F154="", "", _xlfn.XLOOKUP($F154,accounts!$A$2:$A$86,accounts!$F$2:$F$86, "Other"))</f>
        <v>United States</v>
      </c>
      <c r="J154" s="1" t="s">
        <v>131</v>
      </c>
      <c r="K154" s="3">
        <v>42708.0</v>
      </c>
      <c r="L154" s="3">
        <v>42804.0</v>
      </c>
      <c r="M154" s="1">
        <v>598.0</v>
      </c>
    </row>
    <row r="155">
      <c r="A155" s="1" t="s">
        <v>357</v>
      </c>
      <c r="B155" s="1" t="s">
        <v>24</v>
      </c>
      <c r="C155" s="1" t="str">
        <f t="array" ref="C155">_xlfn.XLOOKUP($B155, sales_teams!$A$2:$A$36, sales_teams!$B$2:$B$36)</f>
        <v>Melvin Marxen</v>
      </c>
      <c r="D155" s="1" t="str">
        <f t="array" ref="D155">_xlfn.XLOOKUP($B155, sales_teams!$A$2:$A$36, sales_teams!$C$2:$C$36)</f>
        <v>Central</v>
      </c>
      <c r="E155" s="1" t="s">
        <v>194</v>
      </c>
      <c r="F155" s="1" t="s">
        <v>145</v>
      </c>
      <c r="G155" s="1" t="str">
        <f t="array" ref="G155">IF($F155="", "", _xlfn.XLOOKUP($F155,accounts!$A$2:$A$86,accounts!$B$2:$B$86, "Other"))</f>
        <v>technology</v>
      </c>
      <c r="H155" s="1" t="str">
        <f t="array" ref="H155">IF($F155="", "", IFS(_xlfn.XLOOKUP($F155, accounts!$A$2:$A$86, accounts!$E$2:$E$86, 0)&gt;=1000, "Enterprise", _xlfn.XLOOKUP($F155, accounts!$A$2:$A$86, accounts!$E$2:$E$86, 0)&gt;=100, "Mid-Market", TRUE, "SMB"))</f>
        <v>Enterprise</v>
      </c>
      <c r="I155" s="1" t="str">
        <f t="array" ref="I155">IF($F155="", "", _xlfn.XLOOKUP($F155,accounts!$A$2:$A$86,accounts!$F$2:$F$86, "Other"))</f>
        <v>Panama</v>
      </c>
      <c r="J155" s="1" t="s">
        <v>131</v>
      </c>
      <c r="K155" s="3">
        <v>42708.0</v>
      </c>
      <c r="L155" s="3">
        <v>42810.0</v>
      </c>
      <c r="M155" s="1">
        <v>5787.0</v>
      </c>
    </row>
    <row r="156">
      <c r="A156" s="1" t="s">
        <v>358</v>
      </c>
      <c r="B156" s="1" t="s">
        <v>107</v>
      </c>
      <c r="C156" s="1" t="str">
        <f t="array" ref="C156">_xlfn.XLOOKUP($B156, sales_teams!$A$2:$A$36, sales_teams!$B$2:$B$36)</f>
        <v>Summer Sewald</v>
      </c>
      <c r="D156" s="1" t="str">
        <f t="array" ref="D156">_xlfn.XLOOKUP($B156, sales_teams!$A$2:$A$36, sales_teams!$C$2:$C$36)</f>
        <v>West</v>
      </c>
      <c r="E156" s="1" t="s">
        <v>109</v>
      </c>
      <c r="F156" s="1" t="s">
        <v>154</v>
      </c>
      <c r="G156" s="1" t="str">
        <f t="array" ref="G156">IF($F156="", "", _xlfn.XLOOKUP($F156,accounts!$A$2:$A$86,accounts!$B$2:$B$86, "Other"))</f>
        <v>retail</v>
      </c>
      <c r="H156" s="1" t="str">
        <f t="array" ref="H156">IF($F156="", "", IFS(_xlfn.XLOOKUP($F156, accounts!$A$2:$A$86, accounts!$E$2:$E$86, 0)&gt;=1000, "Enterprise", _xlfn.XLOOKUP($F156, accounts!$A$2:$A$86, accounts!$E$2:$E$86, 0)&gt;=100, "Mid-Market", TRUE, "SMB"))</f>
        <v>Enterprise</v>
      </c>
      <c r="I156" s="1" t="str">
        <f t="array" ref="I156">IF($F156="", "", _xlfn.XLOOKUP($F156,accounts!$A$2:$A$86,accounts!$F$2:$F$86, "Other"))</f>
        <v>United States</v>
      </c>
      <c r="J156" s="1" t="s">
        <v>131</v>
      </c>
      <c r="K156" s="3">
        <v>42708.0</v>
      </c>
      <c r="L156" s="3">
        <v>42802.0</v>
      </c>
      <c r="M156" s="1">
        <v>1070.0</v>
      </c>
    </row>
    <row r="157">
      <c r="A157" s="1" t="s">
        <v>360</v>
      </c>
      <c r="B157" s="1" t="s">
        <v>57</v>
      </c>
      <c r="C157" s="1" t="str">
        <f t="array" ref="C157">_xlfn.XLOOKUP($B157, sales_teams!$A$2:$A$36, sales_teams!$B$2:$B$36)</f>
        <v>Rocco Neubert</v>
      </c>
      <c r="D157" s="1" t="str">
        <f t="array" ref="D157">_xlfn.XLOOKUP($B157, sales_teams!$A$2:$A$36, sales_teams!$C$2:$C$36)</f>
        <v>East</v>
      </c>
      <c r="E157" s="1" t="s">
        <v>188</v>
      </c>
      <c r="F157" s="1" t="s">
        <v>81</v>
      </c>
      <c r="G157" s="1" t="str">
        <f t="array" ref="G157">IF($F157="", "", _xlfn.XLOOKUP($F157,accounts!$A$2:$A$86,accounts!$B$2:$B$86, "Other"))</f>
        <v>technology</v>
      </c>
      <c r="H157" s="1" t="str">
        <f t="array" ref="H157">IF($F157="", "", IFS(_xlfn.XLOOKUP($F157, accounts!$A$2:$A$86, accounts!$E$2:$E$86, 0)&gt;=1000, "Enterprise", _xlfn.XLOOKUP($F157, accounts!$A$2:$A$86, accounts!$E$2:$E$86, 0)&gt;=100, "Mid-Market", TRUE, "SMB"))</f>
        <v>Enterprise</v>
      </c>
      <c r="I157" s="1" t="str">
        <f t="array" ref="I157">IF($F157="", "", _xlfn.XLOOKUP($F157,accounts!$A$2:$A$86,accounts!$F$2:$F$86, "Other"))</f>
        <v>United States</v>
      </c>
      <c r="J157" s="1" t="s">
        <v>131</v>
      </c>
      <c r="K157" s="3">
        <v>42709.0</v>
      </c>
      <c r="L157" s="3">
        <v>42808.0</v>
      </c>
      <c r="M157" s="1">
        <v>3677.0</v>
      </c>
    </row>
    <row r="158">
      <c r="A158" s="1" t="s">
        <v>362</v>
      </c>
      <c r="B158" s="1" t="s">
        <v>52</v>
      </c>
      <c r="C158" s="1" t="str">
        <f t="array" ref="C158">_xlfn.XLOOKUP($B158, sales_teams!$A$2:$A$36, sales_teams!$B$2:$B$36)</f>
        <v>Rocco Neubert</v>
      </c>
      <c r="D158" s="1" t="str">
        <f t="array" ref="D158">_xlfn.XLOOKUP($B158, sales_teams!$A$2:$A$36, sales_teams!$C$2:$C$36)</f>
        <v>East</v>
      </c>
      <c r="E158" s="1" t="s">
        <v>194</v>
      </c>
      <c r="F158" s="1" t="s">
        <v>140</v>
      </c>
      <c r="G158" s="1" t="str">
        <f t="array" ref="G158">IF($F158="", "", _xlfn.XLOOKUP($F158,accounts!$A$2:$A$86,accounts!$B$2:$B$86, "Other"))</f>
        <v>employment</v>
      </c>
      <c r="H158" s="1" t="str">
        <f t="array" ref="H158">IF($F158="", "", IFS(_xlfn.XLOOKUP($F158, accounts!$A$2:$A$86, accounts!$E$2:$E$86, 0)&gt;=1000, "Enterprise", _xlfn.XLOOKUP($F158, accounts!$A$2:$A$86, accounts!$E$2:$E$86, 0)&gt;=100, "Mid-Market", TRUE, "SMB"))</f>
        <v>Enterprise</v>
      </c>
      <c r="I158" s="1" t="str">
        <f t="array" ref="I158">IF($F158="", "", _xlfn.XLOOKUP($F158,accounts!$A$2:$A$86,accounts!$F$2:$F$86, "Other"))</f>
        <v>United States</v>
      </c>
      <c r="J158" s="1" t="s">
        <v>131</v>
      </c>
      <c r="K158" s="3">
        <v>42709.0</v>
      </c>
      <c r="L158" s="3">
        <v>42824.0</v>
      </c>
      <c r="M158" s="1">
        <v>5425.0</v>
      </c>
    </row>
    <row r="159">
      <c r="A159" s="1" t="s">
        <v>363</v>
      </c>
      <c r="B159" s="1" t="s">
        <v>48</v>
      </c>
      <c r="C159" s="1" t="str">
        <f t="array" ref="C159">_xlfn.XLOOKUP($B159, sales_teams!$A$2:$A$36, sales_teams!$B$2:$B$36)</f>
        <v>Rocco Neubert</v>
      </c>
      <c r="D159" s="1" t="str">
        <f t="array" ref="D159">_xlfn.XLOOKUP($B159, sales_teams!$A$2:$A$36, sales_teams!$C$2:$C$36)</f>
        <v>East</v>
      </c>
      <c r="E159" s="1" t="s">
        <v>194</v>
      </c>
      <c r="G159" s="1" t="str">
        <f t="array" ref="G159">IF($F159="", "", _xlfn.XLOOKUP($F159,accounts!$A$2:$A$86,accounts!$B$2:$B$86, "Other"))</f>
        <v/>
      </c>
      <c r="H159" s="1" t="str">
        <f t="array" ref="H159">IF($F159="", "", IFS(_xlfn.XLOOKUP($F159, accounts!$A$2:$A$86, accounts!$E$2:$E$86, 0)&gt;=1000, "Enterprise", _xlfn.XLOOKUP($F159, accounts!$A$2:$A$86, accounts!$E$2:$E$86, 0)&gt;=100, "Mid-Market", TRUE, "SMB"))</f>
        <v/>
      </c>
      <c r="I159" s="1" t="str">
        <f t="array" ref="I159">IF($F159="", "", _xlfn.XLOOKUP($F159,accounts!$A$2:$A$86,accounts!$F$2:$F$86, "Other"))</f>
        <v/>
      </c>
      <c r="J159" s="1" t="s">
        <v>189</v>
      </c>
      <c r="K159" s="3">
        <v>42709.0</v>
      </c>
    </row>
    <row r="160">
      <c r="A160" s="1" t="s">
        <v>364</v>
      </c>
      <c r="B160" s="1" t="s">
        <v>53</v>
      </c>
      <c r="C160" s="1" t="str">
        <f t="array" ref="C160">_xlfn.XLOOKUP($B160, sales_teams!$A$2:$A$36, sales_teams!$B$2:$B$36)</f>
        <v>Rocco Neubert</v>
      </c>
      <c r="D160" s="1" t="str">
        <f t="array" ref="D160">_xlfn.XLOOKUP($B160, sales_teams!$A$2:$A$36, sales_teams!$C$2:$C$36)</f>
        <v>East</v>
      </c>
      <c r="E160" s="1" t="s">
        <v>188</v>
      </c>
      <c r="F160" s="1" t="s">
        <v>171</v>
      </c>
      <c r="G160" s="1" t="str">
        <f t="array" ref="G160">IF($F160="", "", _xlfn.XLOOKUP($F160,accounts!$A$2:$A$86,accounts!$B$2:$B$86, "Other"))</f>
        <v>retail</v>
      </c>
      <c r="H160" s="1" t="str">
        <f t="array" ref="H160">IF($F160="", "", IFS(_xlfn.XLOOKUP($F160, accounts!$A$2:$A$86, accounts!$E$2:$E$86, 0)&gt;=1000, "Enterprise", _xlfn.XLOOKUP($F160, accounts!$A$2:$A$86, accounts!$E$2:$E$86, 0)&gt;=100, "Mid-Market", TRUE, "SMB"))</f>
        <v>Enterprise</v>
      </c>
      <c r="I160" s="1" t="str">
        <f t="array" ref="I160">IF($F160="", "", _xlfn.XLOOKUP($F160,accounts!$A$2:$A$86,accounts!$F$2:$F$86, "Other"))</f>
        <v>United States</v>
      </c>
      <c r="J160" s="1" t="s">
        <v>131</v>
      </c>
      <c r="K160" s="3">
        <v>42709.0</v>
      </c>
      <c r="L160" s="3">
        <v>42817.0</v>
      </c>
      <c r="M160" s="1">
        <v>3415.0</v>
      </c>
    </row>
    <row r="161">
      <c r="A161" s="1" t="s">
        <v>365</v>
      </c>
      <c r="B161" s="1" t="s">
        <v>99</v>
      </c>
      <c r="C161" s="1" t="str">
        <f t="array" ref="C161">_xlfn.XLOOKUP($B161, sales_teams!$A$2:$A$36, sales_teams!$B$2:$B$36)</f>
        <v>Summer Sewald</v>
      </c>
      <c r="D161" s="1" t="str">
        <f t="array" ref="D161">_xlfn.XLOOKUP($B161, sales_teams!$A$2:$A$36, sales_teams!$C$2:$C$36)</f>
        <v>West</v>
      </c>
      <c r="E161" s="1" t="s">
        <v>181</v>
      </c>
      <c r="G161" s="1" t="str">
        <f t="array" ref="G161">IF($F161="", "", _xlfn.XLOOKUP($F161,accounts!$A$2:$A$86,accounts!$B$2:$B$86, "Other"))</f>
        <v/>
      </c>
      <c r="H161" s="1" t="str">
        <f t="array" ref="H161">IF($F161="", "", IFS(_xlfn.XLOOKUP($F161, accounts!$A$2:$A$86, accounts!$E$2:$E$86, 0)&gt;=1000, "Enterprise", _xlfn.XLOOKUP($F161, accounts!$A$2:$A$86, accounts!$E$2:$E$86, 0)&gt;=100, "Mid-Market", TRUE, "SMB"))</f>
        <v/>
      </c>
      <c r="I161" s="1" t="str">
        <f t="array" ref="I161">IF($F161="", "", _xlfn.XLOOKUP($F161,accounts!$A$2:$A$86,accounts!$F$2:$F$86, "Other"))</f>
        <v/>
      </c>
      <c r="J161" s="1" t="s">
        <v>189</v>
      </c>
      <c r="K161" s="3">
        <v>42709.0</v>
      </c>
    </row>
    <row r="162">
      <c r="A162" s="1" t="s">
        <v>366</v>
      </c>
      <c r="B162" s="1" t="s">
        <v>107</v>
      </c>
      <c r="C162" s="1" t="str">
        <f t="array" ref="C162">_xlfn.XLOOKUP($B162, sales_teams!$A$2:$A$36, sales_teams!$B$2:$B$36)</f>
        <v>Summer Sewald</v>
      </c>
      <c r="D162" s="1" t="str">
        <f t="array" ref="D162">_xlfn.XLOOKUP($B162, sales_teams!$A$2:$A$36, sales_teams!$C$2:$C$36)</f>
        <v>West</v>
      </c>
      <c r="E162" s="1" t="s">
        <v>109</v>
      </c>
      <c r="F162" s="1" t="s">
        <v>130</v>
      </c>
      <c r="G162" s="1" t="str">
        <f t="array" ref="G162">IF($F162="", "", _xlfn.XLOOKUP($F162,accounts!$A$2:$A$86,accounts!$B$2:$B$86, "Other"))</f>
        <v>medical</v>
      </c>
      <c r="H162" s="1" t="str">
        <f t="array" ref="H162">IF($F162="", "", IFS(_xlfn.XLOOKUP($F162, accounts!$A$2:$A$86, accounts!$E$2:$E$86, 0)&gt;=1000, "Enterprise", _xlfn.XLOOKUP($F162, accounts!$A$2:$A$86, accounts!$E$2:$E$86, 0)&gt;=100, "Mid-Market", TRUE, "SMB"))</f>
        <v>Enterprise</v>
      </c>
      <c r="I162" s="1" t="str">
        <f t="array" ref="I162">IF($F162="", "", _xlfn.XLOOKUP($F162,accounts!$A$2:$A$86,accounts!$F$2:$F$86, "Other"))</f>
        <v>United States</v>
      </c>
      <c r="J162" s="1" t="s">
        <v>131</v>
      </c>
      <c r="K162" s="3">
        <v>42709.0</v>
      </c>
      <c r="L162" s="3">
        <v>42815.0</v>
      </c>
      <c r="M162" s="1">
        <v>891.0</v>
      </c>
    </row>
    <row r="163">
      <c r="A163" s="1" t="s">
        <v>367</v>
      </c>
      <c r="B163" s="1" t="s">
        <v>17</v>
      </c>
      <c r="C163" s="1" t="str">
        <f t="array" ref="C163">_xlfn.XLOOKUP($B163, sales_teams!$A$2:$A$36, sales_teams!$B$2:$B$36)</f>
        <v>Dustin Brinkmann</v>
      </c>
      <c r="D163" s="1" t="str">
        <f t="array" ref="D163">_xlfn.XLOOKUP($B163, sales_teams!$A$2:$A$36, sales_teams!$C$2:$C$36)</f>
        <v>Central</v>
      </c>
      <c r="E163" s="1" t="s">
        <v>181</v>
      </c>
      <c r="F163" s="1" t="s">
        <v>56</v>
      </c>
      <c r="G163" s="1" t="str">
        <f t="array" ref="G163">IF($F163="", "", _xlfn.XLOOKUP($F163,accounts!$A$2:$A$86,accounts!$B$2:$B$86, "Other"))</f>
        <v>software</v>
      </c>
      <c r="H163" s="1" t="str">
        <f t="array" ref="H163">IF($F163="", "", IFS(_xlfn.XLOOKUP($F163, accounts!$A$2:$A$86, accounts!$E$2:$E$86, 0)&gt;=1000, "Enterprise", _xlfn.XLOOKUP($F163, accounts!$A$2:$A$86, accounts!$E$2:$E$86, 0)&gt;=100, "Mid-Market", TRUE, "SMB"))</f>
        <v>Enterprise</v>
      </c>
      <c r="I163" s="1" t="str">
        <f t="array" ref="I163">IF($F163="", "", _xlfn.XLOOKUP($F163,accounts!$A$2:$A$86,accounts!$F$2:$F$86, "Other"))</f>
        <v>United States</v>
      </c>
      <c r="J163" s="1" t="s">
        <v>131</v>
      </c>
      <c r="K163" s="3">
        <v>42710.0</v>
      </c>
      <c r="L163" s="3">
        <v>42806.0</v>
      </c>
      <c r="M163" s="1">
        <v>609.0</v>
      </c>
    </row>
    <row r="164">
      <c r="A164" s="1" t="s">
        <v>368</v>
      </c>
      <c r="B164" s="1" t="s">
        <v>92</v>
      </c>
      <c r="C164" s="1" t="str">
        <f t="array" ref="C164">_xlfn.XLOOKUP($B164, sales_teams!$A$2:$A$36, sales_teams!$B$2:$B$36)</f>
        <v>Celia Rouche</v>
      </c>
      <c r="D164" s="1" t="str">
        <f t="array" ref="D164">_xlfn.XLOOKUP($B164, sales_teams!$A$2:$A$36, sales_teams!$C$2:$C$36)</f>
        <v>West</v>
      </c>
      <c r="E164" s="1" t="s">
        <v>179</v>
      </c>
      <c r="F164" s="1" t="s">
        <v>143</v>
      </c>
      <c r="G164" s="1" t="str">
        <f t="array" ref="G164">IF($F164="", "", _xlfn.XLOOKUP($F164,accounts!$A$2:$A$86,accounts!$B$2:$B$86, "Other"))</f>
        <v>entertainment</v>
      </c>
      <c r="H164" s="1" t="str">
        <f t="array" ref="H164">IF($F164="", "", IFS(_xlfn.XLOOKUP($F164, accounts!$A$2:$A$86, accounts!$E$2:$E$86, 0)&gt;=1000, "Enterprise", _xlfn.XLOOKUP($F164, accounts!$A$2:$A$86, accounts!$E$2:$E$86, 0)&gt;=100, "Mid-Market", TRUE, "SMB"))</f>
        <v>Mid-Market</v>
      </c>
      <c r="I164" s="1" t="str">
        <f t="array" ref="I164">IF($F164="", "", _xlfn.XLOOKUP($F164,accounts!$A$2:$A$86,accounts!$F$2:$F$86, "Other"))</f>
        <v>United States</v>
      </c>
      <c r="J164" s="1" t="s">
        <v>131</v>
      </c>
      <c r="K164" s="3">
        <v>42710.0</v>
      </c>
      <c r="L164" s="3">
        <v>42810.0</v>
      </c>
      <c r="M164" s="1">
        <v>54.0</v>
      </c>
    </row>
    <row r="165">
      <c r="A165" s="1" t="s">
        <v>369</v>
      </c>
      <c r="B165" s="1" t="s">
        <v>105</v>
      </c>
      <c r="C165" s="1" t="str">
        <f t="array" ref="C165">_xlfn.XLOOKUP($B165, sales_teams!$A$2:$A$36, sales_teams!$B$2:$B$36)</f>
        <v>Summer Sewald</v>
      </c>
      <c r="D165" s="1" t="str">
        <f t="array" ref="D165">_xlfn.XLOOKUP($B165, sales_teams!$A$2:$A$36, sales_teams!$C$2:$C$36)</f>
        <v>West</v>
      </c>
      <c r="E165" s="1" t="s">
        <v>109</v>
      </c>
      <c r="F165" s="1" t="s">
        <v>129</v>
      </c>
      <c r="G165" s="1" t="str">
        <f t="array" ref="G165">IF($F165="", "", _xlfn.XLOOKUP($F165,accounts!$A$2:$A$86,accounts!$B$2:$B$86, "Other"))</f>
        <v>medical</v>
      </c>
      <c r="H165" s="1" t="str">
        <f t="array" ref="H165">IF($F165="", "", IFS(_xlfn.XLOOKUP($F165, accounts!$A$2:$A$86, accounts!$E$2:$E$86, 0)&gt;=1000, "Enterprise", _xlfn.XLOOKUP($F165, accounts!$A$2:$A$86, accounts!$E$2:$E$86, 0)&gt;=100, "Mid-Market", TRUE, "SMB"))</f>
        <v>Enterprise</v>
      </c>
      <c r="I165" s="1" t="str">
        <f t="array" ref="I165">IF($F165="", "", _xlfn.XLOOKUP($F165,accounts!$A$2:$A$86,accounts!$F$2:$F$86, "Other"))</f>
        <v>United States</v>
      </c>
      <c r="J165" s="1" t="s">
        <v>131</v>
      </c>
      <c r="K165" s="3">
        <v>42710.0</v>
      </c>
      <c r="L165" s="3">
        <v>42803.0</v>
      </c>
      <c r="M165" s="1">
        <v>1049.0</v>
      </c>
    </row>
    <row r="166">
      <c r="A166" s="1" t="s">
        <v>370</v>
      </c>
      <c r="B166" s="1" t="s">
        <v>52</v>
      </c>
      <c r="C166" s="1" t="str">
        <f t="array" ref="C166">_xlfn.XLOOKUP($B166, sales_teams!$A$2:$A$36, sales_teams!$B$2:$B$36)</f>
        <v>Rocco Neubert</v>
      </c>
      <c r="D166" s="1" t="str">
        <f t="array" ref="D166">_xlfn.XLOOKUP($B166, sales_teams!$A$2:$A$36, sales_teams!$C$2:$C$36)</f>
        <v>East</v>
      </c>
      <c r="E166" s="1" t="s">
        <v>109</v>
      </c>
      <c r="F166" s="1" t="s">
        <v>103</v>
      </c>
      <c r="G166" s="1" t="str">
        <f t="array" ref="G166">IF($F166="", "", _xlfn.XLOOKUP($F166,accounts!$A$2:$A$86,accounts!$B$2:$B$86, "Other"))</f>
        <v>retail</v>
      </c>
      <c r="H166" s="1" t="str">
        <f t="array" ref="H166">IF($F166="", "", IFS(_xlfn.XLOOKUP($F166, accounts!$A$2:$A$86, accounts!$E$2:$E$86, 0)&gt;=1000, "Enterprise", _xlfn.XLOOKUP($F166, accounts!$A$2:$A$86, accounts!$E$2:$E$86, 0)&gt;=100, "Mid-Market", TRUE, "SMB"))</f>
        <v>Enterprise</v>
      </c>
      <c r="I166" s="1" t="str">
        <f t="array" ref="I166">IF($F166="", "", _xlfn.XLOOKUP($F166,accounts!$A$2:$A$86,accounts!$F$2:$F$86, "Other"))</f>
        <v>United States</v>
      </c>
      <c r="J166" s="1" t="s">
        <v>131</v>
      </c>
      <c r="K166" s="3">
        <v>42711.0</v>
      </c>
      <c r="L166" s="3">
        <v>42801.0</v>
      </c>
      <c r="M166" s="1">
        <v>1152.0</v>
      </c>
    </row>
    <row r="167">
      <c r="A167" s="1" t="s">
        <v>371</v>
      </c>
      <c r="B167" s="1" t="s">
        <v>48</v>
      </c>
      <c r="C167" s="1" t="str">
        <f t="array" ref="C167">_xlfn.XLOOKUP($B167, sales_teams!$A$2:$A$36, sales_teams!$B$2:$B$36)</f>
        <v>Rocco Neubert</v>
      </c>
      <c r="D167" s="1" t="str">
        <f t="array" ref="D167">_xlfn.XLOOKUP($B167, sales_teams!$A$2:$A$36, sales_teams!$C$2:$C$36)</f>
        <v>East</v>
      </c>
      <c r="E167" s="1" t="s">
        <v>179</v>
      </c>
      <c r="F167" s="1" t="s">
        <v>144</v>
      </c>
      <c r="G167" s="1" t="str">
        <f t="array" ref="G167">IF($F167="", "", _xlfn.XLOOKUP($F167,accounts!$A$2:$A$86,accounts!$B$2:$B$86, "Other"))</f>
        <v>retail</v>
      </c>
      <c r="H167" s="1" t="str">
        <f t="array" ref="H167">IF($F167="", "", IFS(_xlfn.XLOOKUP($F167, accounts!$A$2:$A$86, accounts!$E$2:$E$86, 0)&gt;=1000, "Enterprise", _xlfn.XLOOKUP($F167, accounts!$A$2:$A$86, accounts!$E$2:$E$86, 0)&gt;=100, "Mid-Market", TRUE, "SMB"))</f>
        <v>Enterprise</v>
      </c>
      <c r="I167" s="1" t="str">
        <f t="array" ref="I167">IF($F167="", "", _xlfn.XLOOKUP($F167,accounts!$A$2:$A$86,accounts!$F$2:$F$86, "Other"))</f>
        <v>United States</v>
      </c>
      <c r="J167" s="1" t="s">
        <v>192</v>
      </c>
      <c r="K167" s="3">
        <v>42711.0</v>
      </c>
      <c r="L167" s="3">
        <v>42814.0</v>
      </c>
      <c r="M167" s="1">
        <v>0.0</v>
      </c>
    </row>
    <row r="168">
      <c r="A168" s="1" t="s">
        <v>372</v>
      </c>
      <c r="B168" s="1" t="s">
        <v>48</v>
      </c>
      <c r="C168" s="1" t="str">
        <f t="array" ref="C168">_xlfn.XLOOKUP($B168, sales_teams!$A$2:$A$36, sales_teams!$B$2:$B$36)</f>
        <v>Rocco Neubert</v>
      </c>
      <c r="D168" s="1" t="str">
        <f t="array" ref="D168">_xlfn.XLOOKUP($B168, sales_teams!$A$2:$A$36, sales_teams!$C$2:$C$36)</f>
        <v>East</v>
      </c>
      <c r="E168" s="1" t="s">
        <v>148</v>
      </c>
      <c r="F168" s="1" t="s">
        <v>166</v>
      </c>
      <c r="G168" s="1" t="str">
        <f t="array" ref="G168">IF($F168="", "", _xlfn.XLOOKUP($F168,accounts!$A$2:$A$86,accounts!$B$2:$B$86, "Other"))</f>
        <v>finance</v>
      </c>
      <c r="H168" s="1" t="str">
        <f t="array" ref="H168">IF($F168="", "", IFS(_xlfn.XLOOKUP($F168, accounts!$A$2:$A$86, accounts!$E$2:$E$86, 0)&gt;=1000, "Enterprise", _xlfn.XLOOKUP($F168, accounts!$A$2:$A$86, accounts!$E$2:$E$86, 0)&gt;=100, "Mid-Market", TRUE, "SMB"))</f>
        <v>Enterprise</v>
      </c>
      <c r="I168" s="1" t="str">
        <f t="array" ref="I168">IF($F168="", "", _xlfn.XLOOKUP($F168,accounts!$A$2:$A$86,accounts!$F$2:$F$86, "Other"))</f>
        <v>United States</v>
      </c>
      <c r="J168" s="1" t="s">
        <v>131</v>
      </c>
      <c r="K168" s="3">
        <v>42711.0</v>
      </c>
      <c r="L168" s="3">
        <v>42822.0</v>
      </c>
      <c r="M168" s="1">
        <v>4799.0</v>
      </c>
    </row>
    <row r="169">
      <c r="A169" s="1" t="s">
        <v>374</v>
      </c>
      <c r="B169" s="1" t="s">
        <v>26</v>
      </c>
      <c r="C169" s="1" t="str">
        <f t="array" ref="C169">_xlfn.XLOOKUP($B169, sales_teams!$A$2:$A$36, sales_teams!$B$2:$B$36)</f>
        <v>Melvin Marxen</v>
      </c>
      <c r="D169" s="1" t="str">
        <f t="array" ref="D169">_xlfn.XLOOKUP($B169, sales_teams!$A$2:$A$36, sales_teams!$C$2:$C$36)</f>
        <v>Central</v>
      </c>
      <c r="E169" s="1" t="s">
        <v>179</v>
      </c>
      <c r="F169" s="1" t="s">
        <v>76</v>
      </c>
      <c r="G169" s="1" t="str">
        <f t="array" ref="G169">IF($F169="", "", _xlfn.XLOOKUP($F169,accounts!$A$2:$A$86,accounts!$B$2:$B$86, "Other"))</f>
        <v>marketing</v>
      </c>
      <c r="H169" s="1" t="str">
        <f t="array" ref="H169">IF($F169="", "", IFS(_xlfn.XLOOKUP($F169, accounts!$A$2:$A$86, accounts!$E$2:$E$86, 0)&gt;=1000, "Enterprise", _xlfn.XLOOKUP($F169, accounts!$A$2:$A$86, accounts!$E$2:$E$86, 0)&gt;=100, "Mid-Market", TRUE, "SMB"))</f>
        <v>Enterprise</v>
      </c>
      <c r="I169" s="1" t="str">
        <f t="array" ref="I169">IF($F169="", "", _xlfn.XLOOKUP($F169,accounts!$A$2:$A$86,accounts!$F$2:$F$86, "Other"))</f>
        <v>United States</v>
      </c>
      <c r="J169" s="1" t="s">
        <v>131</v>
      </c>
      <c r="K169" s="3">
        <v>42711.0</v>
      </c>
      <c r="L169" s="3">
        <v>42806.0</v>
      </c>
      <c r="M169" s="1">
        <v>51.0</v>
      </c>
    </row>
    <row r="170">
      <c r="A170" s="1" t="s">
        <v>375</v>
      </c>
      <c r="B170" s="1" t="s">
        <v>88</v>
      </c>
      <c r="C170" s="1" t="str">
        <f t="array" ref="C170">_xlfn.XLOOKUP($B170, sales_teams!$A$2:$A$36, sales_teams!$B$2:$B$36)</f>
        <v>Celia Rouche</v>
      </c>
      <c r="D170" s="1" t="str">
        <f t="array" ref="D170">_xlfn.XLOOKUP($B170, sales_teams!$A$2:$A$36, sales_teams!$C$2:$C$36)</f>
        <v>West</v>
      </c>
      <c r="E170" s="1" t="s">
        <v>188</v>
      </c>
      <c r="F170" s="1" t="s">
        <v>124</v>
      </c>
      <c r="G170" s="1" t="str">
        <f t="array" ref="G170">IF($F170="", "", _xlfn.XLOOKUP($F170,accounts!$A$2:$A$86,accounts!$B$2:$B$86, "Other"))</f>
        <v>retail</v>
      </c>
      <c r="H170" s="1" t="str">
        <f t="array" ref="H170">IF($F170="", "", IFS(_xlfn.XLOOKUP($F170, accounts!$A$2:$A$86, accounts!$E$2:$E$86, 0)&gt;=1000, "Enterprise", _xlfn.XLOOKUP($F170, accounts!$A$2:$A$86, accounts!$E$2:$E$86, 0)&gt;=100, "Mid-Market", TRUE, "SMB"))</f>
        <v>Enterprise</v>
      </c>
      <c r="I170" s="1" t="str">
        <f t="array" ref="I170">IF($F170="", "", _xlfn.XLOOKUP($F170,accounts!$A$2:$A$86,accounts!$F$2:$F$86, "Other"))</f>
        <v>United States</v>
      </c>
      <c r="J170" s="1" t="s">
        <v>131</v>
      </c>
      <c r="K170" s="3">
        <v>42711.0</v>
      </c>
      <c r="L170" s="3">
        <v>42797.0</v>
      </c>
      <c r="M170" s="1">
        <v>3426.0</v>
      </c>
    </row>
    <row r="171">
      <c r="A171" s="1" t="s">
        <v>376</v>
      </c>
      <c r="B171" s="1" t="s">
        <v>19</v>
      </c>
      <c r="C171" s="1" t="str">
        <f t="array" ref="C171">_xlfn.XLOOKUP($B171, sales_teams!$A$2:$A$36, sales_teams!$B$2:$B$36)</f>
        <v>Melvin Marxen</v>
      </c>
      <c r="D171" s="1" t="str">
        <f t="array" ref="D171">_xlfn.XLOOKUP($B171, sales_teams!$A$2:$A$36, sales_teams!$C$2:$C$36)</f>
        <v>Central</v>
      </c>
      <c r="E171" s="1" t="s">
        <v>179</v>
      </c>
      <c r="F171" s="1" t="s">
        <v>145</v>
      </c>
      <c r="G171" s="1" t="str">
        <f t="array" ref="G171">IF($F171="", "", _xlfn.XLOOKUP($F171,accounts!$A$2:$A$86,accounts!$B$2:$B$86, "Other"))</f>
        <v>technology</v>
      </c>
      <c r="H171" s="1" t="str">
        <f t="array" ref="H171">IF($F171="", "", IFS(_xlfn.XLOOKUP($F171, accounts!$A$2:$A$86, accounts!$E$2:$E$86, 0)&gt;=1000, "Enterprise", _xlfn.XLOOKUP($F171, accounts!$A$2:$A$86, accounts!$E$2:$E$86, 0)&gt;=100, "Mid-Market", TRUE, "SMB"))</f>
        <v>Enterprise</v>
      </c>
      <c r="I171" s="1" t="str">
        <f t="array" ref="I171">IF($F171="", "", _xlfn.XLOOKUP($F171,accounts!$A$2:$A$86,accounts!$F$2:$F$86, "Other"))</f>
        <v>Panama</v>
      </c>
      <c r="J171" s="1" t="s">
        <v>131</v>
      </c>
      <c r="K171" s="3">
        <v>42711.0</v>
      </c>
      <c r="L171" s="3">
        <v>42805.0</v>
      </c>
      <c r="M171" s="1">
        <v>51.0</v>
      </c>
    </row>
    <row r="172">
      <c r="A172" s="1" t="s">
        <v>377</v>
      </c>
      <c r="B172" s="1" t="s">
        <v>104</v>
      </c>
      <c r="C172" s="1" t="str">
        <f t="array" ref="C172">_xlfn.XLOOKUP($B172, sales_teams!$A$2:$A$36, sales_teams!$B$2:$B$36)</f>
        <v>Summer Sewald</v>
      </c>
      <c r="D172" s="1" t="str">
        <f t="array" ref="D172">_xlfn.XLOOKUP($B172, sales_teams!$A$2:$A$36, sales_teams!$C$2:$C$36)</f>
        <v>West</v>
      </c>
      <c r="E172" s="1" t="s">
        <v>181</v>
      </c>
      <c r="F172" s="1" t="s">
        <v>91</v>
      </c>
      <c r="G172" s="1" t="str">
        <f t="array" ref="G172">IF($F172="", "", _xlfn.XLOOKUP($F172,accounts!$A$2:$A$86,accounts!$B$2:$B$86, "Other"))</f>
        <v>employment</v>
      </c>
      <c r="H172" s="1" t="str">
        <f t="array" ref="H172">IF($F172="", "", IFS(_xlfn.XLOOKUP($F172, accounts!$A$2:$A$86, accounts!$E$2:$E$86, 0)&gt;=1000, "Enterprise", _xlfn.XLOOKUP($F172, accounts!$A$2:$A$86, accounts!$E$2:$E$86, 0)&gt;=100, "Mid-Market", TRUE, "SMB"))</f>
        <v>Enterprise</v>
      </c>
      <c r="I172" s="1" t="str">
        <f t="array" ref="I172">IF($F172="", "", _xlfn.XLOOKUP($F172,accounts!$A$2:$A$86,accounts!$F$2:$F$86, "Other"))</f>
        <v>United States</v>
      </c>
      <c r="J172" s="1" t="s">
        <v>131</v>
      </c>
      <c r="K172" s="3">
        <v>42711.0</v>
      </c>
      <c r="L172" s="3">
        <v>42814.0</v>
      </c>
      <c r="M172" s="1">
        <v>564.0</v>
      </c>
    </row>
    <row r="173">
      <c r="A173" s="1" t="s">
        <v>378</v>
      </c>
      <c r="B173" s="1" t="s">
        <v>12</v>
      </c>
      <c r="C173" s="1" t="str">
        <f t="array" ref="C173">_xlfn.XLOOKUP($B173, sales_teams!$A$2:$A$36, sales_teams!$B$2:$B$36)</f>
        <v>Dustin Brinkmann</v>
      </c>
      <c r="D173" s="1" t="str">
        <f t="array" ref="D173">_xlfn.XLOOKUP($B173, sales_teams!$A$2:$A$36, sales_teams!$C$2:$C$36)</f>
        <v>Central</v>
      </c>
      <c r="E173" s="1" t="s">
        <v>194</v>
      </c>
      <c r="F173" s="1" t="s">
        <v>122</v>
      </c>
      <c r="G173" s="1" t="str">
        <f t="array" ref="G173">IF($F173="", "", _xlfn.XLOOKUP($F173,accounts!$A$2:$A$86,accounts!$B$2:$B$86, "Other"))</f>
        <v>medical</v>
      </c>
      <c r="H173" s="1" t="str">
        <f t="array" ref="H173">IF($F173="", "", IFS(_xlfn.XLOOKUP($F173, accounts!$A$2:$A$86, accounts!$E$2:$E$86, 0)&gt;=1000, "Enterprise", _xlfn.XLOOKUP($F173, accounts!$A$2:$A$86, accounts!$E$2:$E$86, 0)&gt;=100, "Mid-Market", TRUE, "SMB"))</f>
        <v>Enterprise</v>
      </c>
      <c r="I173" s="1" t="str">
        <f t="array" ref="I173">IF($F173="", "", _xlfn.XLOOKUP($F173,accounts!$A$2:$A$86,accounts!$F$2:$F$86, "Other"))</f>
        <v>United States</v>
      </c>
      <c r="J173" s="1" t="s">
        <v>131</v>
      </c>
      <c r="K173" s="3">
        <v>42712.0</v>
      </c>
      <c r="L173" s="3">
        <v>42795.0</v>
      </c>
      <c r="M173" s="1">
        <v>5882.0</v>
      </c>
    </row>
    <row r="174">
      <c r="A174" s="1" t="s">
        <v>379</v>
      </c>
      <c r="B174" s="1" t="s">
        <v>48</v>
      </c>
      <c r="C174" s="1" t="str">
        <f t="array" ref="C174">_xlfn.XLOOKUP($B174, sales_teams!$A$2:$A$36, sales_teams!$B$2:$B$36)</f>
        <v>Rocco Neubert</v>
      </c>
      <c r="D174" s="1" t="str">
        <f t="array" ref="D174">_xlfn.XLOOKUP($B174, sales_teams!$A$2:$A$36, sales_teams!$C$2:$C$36)</f>
        <v>East</v>
      </c>
      <c r="E174" s="1" t="s">
        <v>148</v>
      </c>
      <c r="F174" s="1" t="s">
        <v>155</v>
      </c>
      <c r="G174" s="1" t="str">
        <f t="array" ref="G174">IF($F174="", "", _xlfn.XLOOKUP($F174,accounts!$A$2:$A$86,accounts!$B$2:$B$86, "Other"))</f>
        <v>finance</v>
      </c>
      <c r="H174" s="1" t="str">
        <f t="array" ref="H174">IF($F174="", "", IFS(_xlfn.XLOOKUP($F174, accounts!$A$2:$A$86, accounts!$E$2:$E$86, 0)&gt;=1000, "Enterprise", _xlfn.XLOOKUP($F174, accounts!$A$2:$A$86, accounts!$E$2:$E$86, 0)&gt;=100, "Mid-Market", TRUE, "SMB"))</f>
        <v>Enterprise</v>
      </c>
      <c r="I174" s="1" t="str">
        <f t="array" ref="I174">IF($F174="", "", _xlfn.XLOOKUP($F174,accounts!$A$2:$A$86,accounts!$F$2:$F$86, "Other"))</f>
        <v>United States</v>
      </c>
      <c r="J174" s="1" t="s">
        <v>189</v>
      </c>
      <c r="K174" s="3">
        <v>42712.0</v>
      </c>
    </row>
    <row r="175">
      <c r="A175" s="1" t="s">
        <v>380</v>
      </c>
      <c r="B175" s="1" t="s">
        <v>53</v>
      </c>
      <c r="C175" s="1" t="str">
        <f t="array" ref="C175">_xlfn.XLOOKUP($B175, sales_teams!$A$2:$A$36, sales_teams!$B$2:$B$36)</f>
        <v>Rocco Neubert</v>
      </c>
      <c r="D175" s="1" t="str">
        <f t="array" ref="D175">_xlfn.XLOOKUP($B175, sales_teams!$A$2:$A$36, sales_teams!$C$2:$C$36)</f>
        <v>East</v>
      </c>
      <c r="E175" s="1" t="s">
        <v>148</v>
      </c>
      <c r="F175" s="1" t="s">
        <v>144</v>
      </c>
      <c r="G175" s="1" t="str">
        <f t="array" ref="G175">IF($F175="", "", _xlfn.XLOOKUP($F175,accounts!$A$2:$A$86,accounts!$B$2:$B$86, "Other"))</f>
        <v>retail</v>
      </c>
      <c r="H175" s="1" t="str">
        <f t="array" ref="H175">IF($F175="", "", IFS(_xlfn.XLOOKUP($F175, accounts!$A$2:$A$86, accounts!$E$2:$E$86, 0)&gt;=1000, "Enterprise", _xlfn.XLOOKUP($F175, accounts!$A$2:$A$86, accounts!$E$2:$E$86, 0)&gt;=100, "Mid-Market", TRUE, "SMB"))</f>
        <v>Enterprise</v>
      </c>
      <c r="I175" s="1" t="str">
        <f t="array" ref="I175">IF($F175="", "", _xlfn.XLOOKUP($F175,accounts!$A$2:$A$86,accounts!$F$2:$F$86, "Other"))</f>
        <v>United States</v>
      </c>
      <c r="J175" s="1" t="s">
        <v>131</v>
      </c>
      <c r="K175" s="3">
        <v>42712.0</v>
      </c>
      <c r="L175" s="3">
        <v>42814.0</v>
      </c>
      <c r="M175" s="1">
        <v>5059.0</v>
      </c>
    </row>
    <row r="176">
      <c r="A176" s="1" t="s">
        <v>381</v>
      </c>
      <c r="B176" s="1" t="s">
        <v>99</v>
      </c>
      <c r="C176" s="1" t="str">
        <f t="array" ref="C176">_xlfn.XLOOKUP($B176, sales_teams!$A$2:$A$36, sales_teams!$B$2:$B$36)</f>
        <v>Summer Sewald</v>
      </c>
      <c r="D176" s="1" t="str">
        <f t="array" ref="D176">_xlfn.XLOOKUP($B176, sales_teams!$A$2:$A$36, sales_teams!$C$2:$C$36)</f>
        <v>West</v>
      </c>
      <c r="E176" s="1" t="s">
        <v>188</v>
      </c>
      <c r="G176" s="1" t="str">
        <f t="array" ref="G176">IF($F176="", "", _xlfn.XLOOKUP($F176,accounts!$A$2:$A$86,accounts!$B$2:$B$86, "Other"))</f>
        <v/>
      </c>
      <c r="H176" s="1" t="str">
        <f t="array" ref="H176">IF($F176="", "", IFS(_xlfn.XLOOKUP($F176, accounts!$A$2:$A$86, accounts!$E$2:$E$86, 0)&gt;=1000, "Enterprise", _xlfn.XLOOKUP($F176, accounts!$A$2:$A$86, accounts!$E$2:$E$86, 0)&gt;=100, "Mid-Market", TRUE, "SMB"))</f>
        <v/>
      </c>
      <c r="I176" s="1" t="str">
        <f t="array" ref="I176">IF($F176="", "", _xlfn.XLOOKUP($F176,accounts!$A$2:$A$86,accounts!$F$2:$F$86, "Other"))</f>
        <v/>
      </c>
      <c r="J176" s="1" t="s">
        <v>189</v>
      </c>
      <c r="K176" s="3">
        <v>42712.0</v>
      </c>
    </row>
    <row r="177">
      <c r="A177" s="1" t="s">
        <v>382</v>
      </c>
      <c r="B177" s="1" t="s">
        <v>104</v>
      </c>
      <c r="C177" s="1" t="str">
        <f t="array" ref="C177">_xlfn.XLOOKUP($B177, sales_teams!$A$2:$A$36, sales_teams!$B$2:$B$36)</f>
        <v>Summer Sewald</v>
      </c>
      <c r="D177" s="1" t="str">
        <f t="array" ref="D177">_xlfn.XLOOKUP($B177, sales_teams!$A$2:$A$36, sales_teams!$C$2:$C$36)</f>
        <v>West</v>
      </c>
      <c r="E177" s="1" t="s">
        <v>109</v>
      </c>
      <c r="G177" s="1" t="str">
        <f t="array" ref="G177">IF($F177="", "", _xlfn.XLOOKUP($F177,accounts!$A$2:$A$86,accounts!$B$2:$B$86, "Other"))</f>
        <v/>
      </c>
      <c r="H177" s="1" t="str">
        <f t="array" ref="H177">IF($F177="", "", IFS(_xlfn.XLOOKUP($F177, accounts!$A$2:$A$86, accounts!$E$2:$E$86, 0)&gt;=1000, "Enterprise", _xlfn.XLOOKUP($F177, accounts!$A$2:$A$86, accounts!$E$2:$E$86, 0)&gt;=100, "Mid-Market", TRUE, "SMB"))</f>
        <v/>
      </c>
      <c r="I177" s="1" t="str">
        <f t="array" ref="I177">IF($F177="", "", _xlfn.XLOOKUP($F177,accounts!$A$2:$A$86,accounts!$F$2:$F$86, "Other"))</f>
        <v/>
      </c>
      <c r="J177" s="1" t="s">
        <v>189</v>
      </c>
      <c r="K177" s="3">
        <v>42712.0</v>
      </c>
    </row>
    <row r="178">
      <c r="A178" s="1" t="s">
        <v>383</v>
      </c>
      <c r="B178" s="1" t="s">
        <v>104</v>
      </c>
      <c r="C178" s="1" t="str">
        <f t="array" ref="C178">_xlfn.XLOOKUP($B178, sales_teams!$A$2:$A$36, sales_teams!$B$2:$B$36)</f>
        <v>Summer Sewald</v>
      </c>
      <c r="D178" s="1" t="str">
        <f t="array" ref="D178">_xlfn.XLOOKUP($B178, sales_teams!$A$2:$A$36, sales_teams!$C$2:$C$36)</f>
        <v>West</v>
      </c>
      <c r="E178" s="1" t="s">
        <v>188</v>
      </c>
      <c r="F178" s="1" t="s">
        <v>154</v>
      </c>
      <c r="G178" s="1" t="str">
        <f t="array" ref="G178">IF($F178="", "", _xlfn.XLOOKUP($F178,accounts!$A$2:$A$86,accounts!$B$2:$B$86, "Other"))</f>
        <v>retail</v>
      </c>
      <c r="H178" s="1" t="str">
        <f t="array" ref="H178">IF($F178="", "", IFS(_xlfn.XLOOKUP($F178, accounts!$A$2:$A$86, accounts!$E$2:$E$86, 0)&gt;=1000, "Enterprise", _xlfn.XLOOKUP($F178, accounts!$A$2:$A$86, accounts!$E$2:$E$86, 0)&gt;=100, "Mid-Market", TRUE, "SMB"))</f>
        <v>Enterprise</v>
      </c>
      <c r="I178" s="1" t="str">
        <f t="array" ref="I178">IF($F178="", "", _xlfn.XLOOKUP($F178,accounts!$A$2:$A$86,accounts!$F$2:$F$86, "Other"))</f>
        <v>United States</v>
      </c>
      <c r="J178" s="1" t="s">
        <v>131</v>
      </c>
      <c r="K178" s="3">
        <v>42712.0</v>
      </c>
      <c r="L178" s="3">
        <v>42805.0</v>
      </c>
      <c r="M178" s="1">
        <v>3388.0</v>
      </c>
    </row>
    <row r="179">
      <c r="A179" s="1" t="s">
        <v>384</v>
      </c>
      <c r="B179" s="1" t="s">
        <v>102</v>
      </c>
      <c r="C179" s="1" t="str">
        <f t="array" ref="C179">_xlfn.XLOOKUP($B179, sales_teams!$A$2:$A$36, sales_teams!$B$2:$B$36)</f>
        <v>Summer Sewald</v>
      </c>
      <c r="D179" s="1" t="str">
        <f t="array" ref="D179">_xlfn.XLOOKUP($B179, sales_teams!$A$2:$A$36, sales_teams!$C$2:$C$36)</f>
        <v>West</v>
      </c>
      <c r="E179" s="1" t="s">
        <v>194</v>
      </c>
      <c r="G179" s="1" t="str">
        <f t="array" ref="G179">IF($F179="", "", _xlfn.XLOOKUP($F179,accounts!$A$2:$A$86,accounts!$B$2:$B$86, "Other"))</f>
        <v/>
      </c>
      <c r="H179" s="1" t="str">
        <f t="array" ref="H179">IF($F179="", "", IFS(_xlfn.XLOOKUP($F179, accounts!$A$2:$A$86, accounts!$E$2:$E$86, 0)&gt;=1000, "Enterprise", _xlfn.XLOOKUP($F179, accounts!$A$2:$A$86, accounts!$E$2:$E$86, 0)&gt;=100, "Mid-Market", TRUE, "SMB"))</f>
        <v/>
      </c>
      <c r="I179" s="1" t="str">
        <f t="array" ref="I179">IF($F179="", "", _xlfn.XLOOKUP($F179,accounts!$A$2:$A$86,accounts!$F$2:$F$86, "Other"))</f>
        <v/>
      </c>
      <c r="J179" s="1" t="s">
        <v>189</v>
      </c>
      <c r="K179" s="3">
        <v>42712.0</v>
      </c>
    </row>
    <row r="180">
      <c r="A180" s="1" t="s">
        <v>385</v>
      </c>
      <c r="B180" s="1" t="s">
        <v>92</v>
      </c>
      <c r="C180" s="1" t="str">
        <f t="array" ref="C180">_xlfn.XLOOKUP($B180, sales_teams!$A$2:$A$36, sales_teams!$B$2:$B$36)</f>
        <v>Celia Rouche</v>
      </c>
      <c r="D180" s="1" t="str">
        <f t="array" ref="D180">_xlfn.XLOOKUP($B180, sales_teams!$A$2:$A$36, sales_teams!$C$2:$C$36)</f>
        <v>West</v>
      </c>
      <c r="E180" s="1" t="s">
        <v>194</v>
      </c>
      <c r="F180" s="1" t="s">
        <v>176</v>
      </c>
      <c r="G180" s="1" t="str">
        <f t="array" ref="G180">IF($F180="", "", _xlfn.XLOOKUP($F180,accounts!$A$2:$A$86,accounts!$B$2:$B$86, "Other"))</f>
        <v>entertainment</v>
      </c>
      <c r="H180" s="1" t="str">
        <f t="array" ref="H180">IF($F180="", "", IFS(_xlfn.XLOOKUP($F180, accounts!$A$2:$A$86, accounts!$E$2:$E$86, 0)&gt;=1000, "Enterprise", _xlfn.XLOOKUP($F180, accounts!$A$2:$A$86, accounts!$E$2:$E$86, 0)&gt;=100, "Mid-Market", TRUE, "SMB"))</f>
        <v>Mid-Market</v>
      </c>
      <c r="I180" s="1" t="str">
        <f t="array" ref="I180">IF($F180="", "", _xlfn.XLOOKUP($F180,accounts!$A$2:$A$86,accounts!$F$2:$F$86, "Other"))</f>
        <v>United States</v>
      </c>
      <c r="J180" s="1" t="s">
        <v>131</v>
      </c>
      <c r="K180" s="3">
        <v>42712.0</v>
      </c>
      <c r="L180" s="3">
        <v>42804.0</v>
      </c>
      <c r="M180" s="1">
        <v>5410.0</v>
      </c>
    </row>
    <row r="181">
      <c r="A181" s="1" t="s">
        <v>386</v>
      </c>
      <c r="B181" s="1" t="s">
        <v>54</v>
      </c>
      <c r="C181" s="1" t="str">
        <f t="array" ref="C181">_xlfn.XLOOKUP($B181, sales_teams!$A$2:$A$36, sales_teams!$B$2:$B$36)</f>
        <v>Rocco Neubert</v>
      </c>
      <c r="D181" s="1" t="str">
        <f t="array" ref="D181">_xlfn.XLOOKUP($B181, sales_teams!$A$2:$A$36, sales_teams!$C$2:$C$36)</f>
        <v>East</v>
      </c>
      <c r="E181" s="1" t="s">
        <v>109</v>
      </c>
      <c r="F181" s="1" t="s">
        <v>172</v>
      </c>
      <c r="G181" s="1" t="str">
        <f t="array" ref="G181">IF($F181="", "", _xlfn.XLOOKUP($F181,accounts!$A$2:$A$86,accounts!$B$2:$B$86, "Other"))</f>
        <v>retail</v>
      </c>
      <c r="H181" s="1" t="str">
        <f t="array" ref="H181">IF($F181="", "", IFS(_xlfn.XLOOKUP($F181, accounts!$A$2:$A$86, accounts!$E$2:$E$86, 0)&gt;=1000, "Enterprise", _xlfn.XLOOKUP($F181, accounts!$A$2:$A$86, accounts!$E$2:$E$86, 0)&gt;=100, "Mid-Market", TRUE, "SMB"))</f>
        <v>Mid-Market</v>
      </c>
      <c r="I181" s="1" t="str">
        <f t="array" ref="I181">IF($F181="", "", _xlfn.XLOOKUP($F181,accounts!$A$2:$A$86,accounts!$F$2:$F$86, "Other"))</f>
        <v>United States</v>
      </c>
      <c r="J181" s="1" t="s">
        <v>131</v>
      </c>
      <c r="K181" s="3">
        <v>42712.0</v>
      </c>
      <c r="L181" s="3">
        <v>42822.0</v>
      </c>
      <c r="M181" s="1">
        <v>978.0</v>
      </c>
    </row>
    <row r="182">
      <c r="A182" s="1" t="s">
        <v>387</v>
      </c>
      <c r="B182" s="1" t="s">
        <v>60</v>
      </c>
      <c r="C182" s="1" t="str">
        <f t="array" ref="C182">_xlfn.XLOOKUP($B182, sales_teams!$A$2:$A$36, sales_teams!$B$2:$B$36)</f>
        <v>Celia Rouche</v>
      </c>
      <c r="D182" s="1" t="str">
        <f t="array" ref="D182">_xlfn.XLOOKUP($B182, sales_teams!$A$2:$A$36, sales_teams!$C$2:$C$36)</f>
        <v>West</v>
      </c>
      <c r="E182" s="1" t="s">
        <v>179</v>
      </c>
      <c r="F182" s="1" t="s">
        <v>151</v>
      </c>
      <c r="G182" s="1" t="str">
        <f t="array" ref="G182">IF($F182="", "", _xlfn.XLOOKUP($F182,accounts!$A$2:$A$86,accounts!$B$2:$B$86, "Other"))</f>
        <v>software</v>
      </c>
      <c r="H182" s="1" t="str">
        <f t="array" ref="H182">IF($F182="", "", IFS(_xlfn.XLOOKUP($F182, accounts!$A$2:$A$86, accounts!$E$2:$E$86, 0)&gt;=1000, "Enterprise", _xlfn.XLOOKUP($F182, accounts!$A$2:$A$86, accounts!$E$2:$E$86, 0)&gt;=100, "Mid-Market", TRUE, "SMB"))</f>
        <v>Enterprise</v>
      </c>
      <c r="I182" s="1" t="str">
        <f t="array" ref="I182">IF($F182="", "", _xlfn.XLOOKUP($F182,accounts!$A$2:$A$86,accounts!$F$2:$F$86, "Other"))</f>
        <v>United States</v>
      </c>
      <c r="J182" s="1" t="s">
        <v>131</v>
      </c>
      <c r="K182" s="3">
        <v>42712.0</v>
      </c>
      <c r="L182" s="3">
        <v>42820.0</v>
      </c>
      <c r="M182" s="1">
        <v>54.0</v>
      </c>
    </row>
    <row r="183">
      <c r="A183" s="1" t="s">
        <v>388</v>
      </c>
      <c r="B183" s="1" t="s">
        <v>7</v>
      </c>
      <c r="C183" s="1" t="str">
        <f t="array" ref="C183">_xlfn.XLOOKUP($B183, sales_teams!$A$2:$A$36, sales_teams!$B$2:$B$36)</f>
        <v>Dustin Brinkmann</v>
      </c>
      <c r="D183" s="1" t="str">
        <f t="array" ref="D183">_xlfn.XLOOKUP($B183, sales_teams!$A$2:$A$36, sales_teams!$C$2:$C$36)</f>
        <v>Central</v>
      </c>
      <c r="E183" s="1" t="s">
        <v>179</v>
      </c>
      <c r="F183" s="1" t="s">
        <v>25</v>
      </c>
      <c r="G183" s="1" t="str">
        <f t="array" ref="G183">IF($F183="", "", _xlfn.XLOOKUP($F183,accounts!$A$2:$A$86,accounts!$B$2:$B$86, "Other"))</f>
        <v>medical</v>
      </c>
      <c r="H183" s="1" t="str">
        <f t="array" ref="H183">IF($F183="", "", IFS(_xlfn.XLOOKUP($F183, accounts!$A$2:$A$86, accounts!$E$2:$E$86, 0)&gt;=1000, "Enterprise", _xlfn.XLOOKUP($F183, accounts!$A$2:$A$86, accounts!$E$2:$E$86, 0)&gt;=100, "Mid-Market", TRUE, "SMB"))</f>
        <v>Enterprise</v>
      </c>
      <c r="I183" s="1" t="str">
        <f t="array" ref="I183">IF($F183="", "", _xlfn.XLOOKUP($F183,accounts!$A$2:$A$86,accounts!$F$2:$F$86, "Other"))</f>
        <v>Kenya</v>
      </c>
      <c r="J183" s="1" t="s">
        <v>192</v>
      </c>
      <c r="K183" s="3">
        <v>42713.0</v>
      </c>
      <c r="L183" s="3">
        <v>42816.0</v>
      </c>
      <c r="M183" s="1">
        <v>0.0</v>
      </c>
    </row>
    <row r="184">
      <c r="A184" s="1" t="s">
        <v>389</v>
      </c>
      <c r="B184" s="1" t="s">
        <v>52</v>
      </c>
      <c r="C184" s="1" t="str">
        <f t="array" ref="C184">_xlfn.XLOOKUP($B184, sales_teams!$A$2:$A$36, sales_teams!$B$2:$B$36)</f>
        <v>Rocco Neubert</v>
      </c>
      <c r="D184" s="1" t="str">
        <f t="array" ref="D184">_xlfn.XLOOKUP($B184, sales_teams!$A$2:$A$36, sales_teams!$C$2:$C$36)</f>
        <v>East</v>
      </c>
      <c r="E184" s="1" t="s">
        <v>181</v>
      </c>
      <c r="F184" s="1" t="s">
        <v>43</v>
      </c>
      <c r="G184" s="1" t="str">
        <f t="array" ref="G184">IF($F184="", "", _xlfn.XLOOKUP($F184,accounts!$A$2:$A$86,accounts!$B$2:$B$86, "Other"))</f>
        <v>software</v>
      </c>
      <c r="H184" s="1" t="str">
        <f t="array" ref="H184">IF($F184="", "", IFS(_xlfn.XLOOKUP($F184, accounts!$A$2:$A$86, accounts!$E$2:$E$86, 0)&gt;=1000, "Enterprise", _xlfn.XLOOKUP($F184, accounts!$A$2:$A$86, accounts!$E$2:$E$86, 0)&gt;=100, "Mid-Market", TRUE, "SMB"))</f>
        <v>Enterprise</v>
      </c>
      <c r="I184" s="1" t="str">
        <f t="array" ref="I184">IF($F184="", "", _xlfn.XLOOKUP($F184,accounts!$A$2:$A$86,accounts!$F$2:$F$86, "Other"))</f>
        <v>United States</v>
      </c>
      <c r="J184" s="1" t="s">
        <v>131</v>
      </c>
      <c r="K184" s="3">
        <v>42713.0</v>
      </c>
      <c r="L184" s="3">
        <v>42808.0</v>
      </c>
      <c r="M184" s="1">
        <v>549.0</v>
      </c>
    </row>
    <row r="185">
      <c r="A185" s="1" t="s">
        <v>390</v>
      </c>
      <c r="B185" s="1" t="s">
        <v>39</v>
      </c>
      <c r="C185" s="1" t="str">
        <f t="array" ref="C185">_xlfn.XLOOKUP($B185, sales_teams!$A$2:$A$36, sales_teams!$B$2:$B$36)</f>
        <v>Cara Losch</v>
      </c>
      <c r="D185" s="1" t="str">
        <f t="array" ref="D185">_xlfn.XLOOKUP($B185, sales_teams!$A$2:$A$36, sales_teams!$C$2:$C$36)</f>
        <v>East</v>
      </c>
      <c r="E185" s="1" t="s">
        <v>109</v>
      </c>
      <c r="F185" s="1" t="s">
        <v>132</v>
      </c>
      <c r="G185" s="1" t="str">
        <f t="array" ref="G185">IF($F185="", "", _xlfn.XLOOKUP($F185,accounts!$A$2:$A$86,accounts!$B$2:$B$86, "Other"))</f>
        <v>marketing</v>
      </c>
      <c r="H185" s="1" t="str">
        <f t="array" ref="H185">IF($F185="", "", IFS(_xlfn.XLOOKUP($F185, accounts!$A$2:$A$86, accounts!$E$2:$E$86, 0)&gt;=1000, "Enterprise", _xlfn.XLOOKUP($F185, accounts!$A$2:$A$86, accounts!$E$2:$E$86, 0)&gt;=100, "Mid-Market", TRUE, "SMB"))</f>
        <v>Enterprise</v>
      </c>
      <c r="I185" s="1" t="str">
        <f t="array" ref="I185">IF($F185="", "", _xlfn.XLOOKUP($F185,accounts!$A$2:$A$86,accounts!$F$2:$F$86, "Other"))</f>
        <v>Jordan</v>
      </c>
      <c r="J185" s="1" t="s">
        <v>131</v>
      </c>
      <c r="K185" s="3">
        <v>42713.0</v>
      </c>
      <c r="L185" s="3">
        <v>42808.0</v>
      </c>
      <c r="M185" s="1">
        <v>1034.0</v>
      </c>
    </row>
    <row r="186">
      <c r="A186" s="1" t="s">
        <v>391</v>
      </c>
      <c r="B186" s="1" t="s">
        <v>53</v>
      </c>
      <c r="C186" s="1" t="str">
        <f t="array" ref="C186">_xlfn.XLOOKUP($B186, sales_teams!$A$2:$A$36, sales_teams!$B$2:$B$36)</f>
        <v>Rocco Neubert</v>
      </c>
      <c r="D186" s="1" t="str">
        <f t="array" ref="D186">_xlfn.XLOOKUP($B186, sales_teams!$A$2:$A$36, sales_teams!$C$2:$C$36)</f>
        <v>East</v>
      </c>
      <c r="E186" s="1" t="s">
        <v>148</v>
      </c>
      <c r="F186" s="1" t="s">
        <v>167</v>
      </c>
      <c r="G186" s="1" t="str">
        <f t="array" ref="G186">IF($F186="", "", _xlfn.XLOOKUP($F186,accounts!$A$2:$A$86,accounts!$B$2:$B$86, "Other"))</f>
        <v>finance</v>
      </c>
      <c r="H186" s="1" t="str">
        <f t="array" ref="H186">IF($F186="", "", IFS(_xlfn.XLOOKUP($F186, accounts!$A$2:$A$86, accounts!$E$2:$E$86, 0)&gt;=1000, "Enterprise", _xlfn.XLOOKUP($F186, accounts!$A$2:$A$86, accounts!$E$2:$E$86, 0)&gt;=100, "Mid-Market", TRUE, "SMB"))</f>
        <v>Mid-Market</v>
      </c>
      <c r="I186" s="1" t="str">
        <f t="array" ref="I186">IF($F186="", "", _xlfn.XLOOKUP($F186,accounts!$A$2:$A$86,accounts!$F$2:$F$86, "Other"))</f>
        <v>United States</v>
      </c>
      <c r="J186" s="1" t="s">
        <v>131</v>
      </c>
      <c r="K186" s="3">
        <v>42713.0</v>
      </c>
      <c r="L186" s="3">
        <v>42797.0</v>
      </c>
      <c r="M186" s="1">
        <v>4998.0</v>
      </c>
    </row>
    <row r="187">
      <c r="A187" s="1" t="s">
        <v>392</v>
      </c>
      <c r="B187" s="1" t="s">
        <v>53</v>
      </c>
      <c r="C187" s="1" t="str">
        <f t="array" ref="C187">_xlfn.XLOOKUP($B187, sales_teams!$A$2:$A$36, sales_teams!$B$2:$B$36)</f>
        <v>Rocco Neubert</v>
      </c>
      <c r="D187" s="1" t="str">
        <f t="array" ref="D187">_xlfn.XLOOKUP($B187, sales_teams!$A$2:$A$36, sales_teams!$C$2:$C$36)</f>
        <v>East</v>
      </c>
      <c r="E187" s="1" t="s">
        <v>188</v>
      </c>
      <c r="F187" s="1" t="s">
        <v>140</v>
      </c>
      <c r="G187" s="1" t="str">
        <f t="array" ref="G187">IF($F187="", "", _xlfn.XLOOKUP($F187,accounts!$A$2:$A$86,accounts!$B$2:$B$86, "Other"))</f>
        <v>employment</v>
      </c>
      <c r="H187" s="1" t="str">
        <f t="array" ref="H187">IF($F187="", "", IFS(_xlfn.XLOOKUP($F187, accounts!$A$2:$A$86, accounts!$E$2:$E$86, 0)&gt;=1000, "Enterprise", _xlfn.XLOOKUP($F187, accounts!$A$2:$A$86, accounts!$E$2:$E$86, 0)&gt;=100, "Mid-Market", TRUE, "SMB"))</f>
        <v>Enterprise</v>
      </c>
      <c r="I187" s="1" t="str">
        <f t="array" ref="I187">IF($F187="", "", _xlfn.XLOOKUP($F187,accounts!$A$2:$A$86,accounts!$F$2:$F$86, "Other"))</f>
        <v>United States</v>
      </c>
      <c r="J187" s="1" t="s">
        <v>131</v>
      </c>
      <c r="K187" s="3">
        <v>42713.0</v>
      </c>
      <c r="L187" s="3">
        <v>42822.0</v>
      </c>
      <c r="M187" s="1">
        <v>3421.0</v>
      </c>
    </row>
    <row r="188">
      <c r="A188" s="1" t="s">
        <v>393</v>
      </c>
      <c r="B188" s="1" t="s">
        <v>102</v>
      </c>
      <c r="C188" s="1" t="str">
        <f t="array" ref="C188">_xlfn.XLOOKUP($B188, sales_teams!$A$2:$A$36, sales_teams!$B$2:$B$36)</f>
        <v>Summer Sewald</v>
      </c>
      <c r="D188" s="1" t="str">
        <f t="array" ref="D188">_xlfn.XLOOKUP($B188, sales_teams!$A$2:$A$36, sales_teams!$C$2:$C$36)</f>
        <v>West</v>
      </c>
      <c r="E188" s="1" t="s">
        <v>194</v>
      </c>
      <c r="F188" s="1" t="s">
        <v>80</v>
      </c>
      <c r="G188" s="1" t="str">
        <f t="array" ref="G188">IF($F188="", "", _xlfn.XLOOKUP($F188,accounts!$A$2:$A$86,accounts!$B$2:$B$86, "Other"))</f>
        <v>technology</v>
      </c>
      <c r="H188" s="1" t="str">
        <f t="array" ref="H188">IF($F188="", "", IFS(_xlfn.XLOOKUP($F188, accounts!$A$2:$A$86, accounts!$E$2:$E$86, 0)&gt;=1000, "Enterprise", _xlfn.XLOOKUP($F188, accounts!$A$2:$A$86, accounts!$E$2:$E$86, 0)&gt;=100, "Mid-Market", TRUE, "SMB"))</f>
        <v>Enterprise</v>
      </c>
      <c r="I188" s="1" t="str">
        <f t="array" ref="I188">IF($F188="", "", _xlfn.XLOOKUP($F188,accounts!$A$2:$A$86,accounts!$F$2:$F$86, "Other"))</f>
        <v>United States</v>
      </c>
      <c r="J188" s="1" t="s">
        <v>131</v>
      </c>
      <c r="K188" s="3">
        <v>42713.0</v>
      </c>
      <c r="L188" s="3">
        <v>42798.0</v>
      </c>
      <c r="M188" s="1">
        <v>5425.0</v>
      </c>
    </row>
    <row r="189">
      <c r="A189" s="1" t="s">
        <v>394</v>
      </c>
      <c r="B189" s="1" t="s">
        <v>60</v>
      </c>
      <c r="C189" s="1" t="str">
        <f t="array" ref="C189">_xlfn.XLOOKUP($B189, sales_teams!$A$2:$A$36, sales_teams!$B$2:$B$36)</f>
        <v>Celia Rouche</v>
      </c>
      <c r="D189" s="1" t="str">
        <f t="array" ref="D189">_xlfn.XLOOKUP($B189, sales_teams!$A$2:$A$36, sales_teams!$C$2:$C$36)</f>
        <v>West</v>
      </c>
      <c r="E189" s="1" t="s">
        <v>179</v>
      </c>
      <c r="F189" s="1" t="s">
        <v>75</v>
      </c>
      <c r="G189" s="1" t="str">
        <f t="array" ref="G189">IF($F189="", "", _xlfn.XLOOKUP($F189,accounts!$A$2:$A$86,accounts!$B$2:$B$86, "Other"))</f>
        <v>software</v>
      </c>
      <c r="H189" s="1" t="str">
        <f t="array" ref="H189">IF($F189="", "", IFS(_xlfn.XLOOKUP($F189, accounts!$A$2:$A$86, accounts!$E$2:$E$86, 0)&gt;=1000, "Enterprise", _xlfn.XLOOKUP($F189, accounts!$A$2:$A$86, accounts!$E$2:$E$86, 0)&gt;=100, "Mid-Market", TRUE, "SMB"))</f>
        <v>SMB</v>
      </c>
      <c r="I189" s="1" t="str">
        <f t="array" ref="I189">IF($F189="", "", _xlfn.XLOOKUP($F189,accounts!$A$2:$A$86,accounts!$F$2:$F$86, "Other"))</f>
        <v>United States</v>
      </c>
      <c r="J189" s="1" t="s">
        <v>131</v>
      </c>
      <c r="K189" s="3">
        <v>42713.0</v>
      </c>
      <c r="L189" s="3">
        <v>42809.0</v>
      </c>
      <c r="M189" s="1">
        <v>55.0</v>
      </c>
    </row>
    <row r="190">
      <c r="A190" s="1" t="s">
        <v>395</v>
      </c>
      <c r="B190" s="1" t="s">
        <v>34</v>
      </c>
      <c r="C190" s="1" t="str">
        <f t="array" ref="C190">_xlfn.XLOOKUP($B190, sales_teams!$A$2:$A$36, sales_teams!$B$2:$B$36)</f>
        <v>Cara Losch</v>
      </c>
      <c r="D190" s="1" t="str">
        <f t="array" ref="D190">_xlfn.XLOOKUP($B190, sales_teams!$A$2:$A$36, sales_teams!$C$2:$C$36)</f>
        <v>East</v>
      </c>
      <c r="E190" s="1" t="s">
        <v>188</v>
      </c>
      <c r="F190" s="1" t="s">
        <v>153</v>
      </c>
      <c r="G190" s="1" t="str">
        <f t="array" ref="G190">IF($F190="", "", _xlfn.XLOOKUP($F190,accounts!$A$2:$A$86,accounts!$B$2:$B$86, "Other"))</f>
        <v>medical</v>
      </c>
      <c r="H190" s="1" t="str">
        <f t="array" ref="H190">IF($F190="", "", IFS(_xlfn.XLOOKUP($F190, accounts!$A$2:$A$86, accounts!$E$2:$E$86, 0)&gt;=1000, "Enterprise", _xlfn.XLOOKUP($F190, accounts!$A$2:$A$86, accounts!$E$2:$E$86, 0)&gt;=100, "Mid-Market", TRUE, "SMB"))</f>
        <v>Enterprise</v>
      </c>
      <c r="I190" s="1" t="str">
        <f t="array" ref="I190">IF($F190="", "", _xlfn.XLOOKUP($F190,accounts!$A$2:$A$86,accounts!$F$2:$F$86, "Other"))</f>
        <v>United States</v>
      </c>
      <c r="J190" s="1" t="s">
        <v>131</v>
      </c>
      <c r="K190" s="3">
        <v>42713.0</v>
      </c>
      <c r="L190" s="3">
        <v>42808.0</v>
      </c>
      <c r="M190" s="1">
        <v>3558.0</v>
      </c>
    </row>
    <row r="191">
      <c r="A191" s="1" t="s">
        <v>396</v>
      </c>
      <c r="B191" s="1" t="s">
        <v>52</v>
      </c>
      <c r="C191" s="1" t="str">
        <f t="array" ref="C191">_xlfn.XLOOKUP($B191, sales_teams!$A$2:$A$36, sales_teams!$B$2:$B$36)</f>
        <v>Rocco Neubert</v>
      </c>
      <c r="D191" s="1" t="str">
        <f t="array" ref="D191">_xlfn.XLOOKUP($B191, sales_teams!$A$2:$A$36, sales_teams!$C$2:$C$36)</f>
        <v>East</v>
      </c>
      <c r="E191" s="1" t="s">
        <v>148</v>
      </c>
      <c r="F191" s="1" t="s">
        <v>144</v>
      </c>
      <c r="G191" s="1" t="str">
        <f t="array" ref="G191">IF($F191="", "", _xlfn.XLOOKUP($F191,accounts!$A$2:$A$86,accounts!$B$2:$B$86, "Other"))</f>
        <v>retail</v>
      </c>
      <c r="H191" s="1" t="str">
        <f t="array" ref="H191">IF($F191="", "", IFS(_xlfn.XLOOKUP($F191, accounts!$A$2:$A$86, accounts!$E$2:$E$86, 0)&gt;=1000, "Enterprise", _xlfn.XLOOKUP($F191, accounts!$A$2:$A$86, accounts!$E$2:$E$86, 0)&gt;=100, "Mid-Market", TRUE, "SMB"))</f>
        <v>Enterprise</v>
      </c>
      <c r="I191" s="1" t="str">
        <f t="array" ref="I191">IF($F191="", "", _xlfn.XLOOKUP($F191,accounts!$A$2:$A$86,accounts!$F$2:$F$86, "Other"))</f>
        <v>United States</v>
      </c>
      <c r="J191" s="1" t="s">
        <v>189</v>
      </c>
      <c r="K191" s="3">
        <v>42714.0</v>
      </c>
    </row>
    <row r="192">
      <c r="A192" s="1" t="s">
        <v>397</v>
      </c>
      <c r="B192" s="1" t="s">
        <v>104</v>
      </c>
      <c r="C192" s="1" t="str">
        <f t="array" ref="C192">_xlfn.XLOOKUP($B192, sales_teams!$A$2:$A$36, sales_teams!$B$2:$B$36)</f>
        <v>Summer Sewald</v>
      </c>
      <c r="D192" s="1" t="str">
        <f t="array" ref="D192">_xlfn.XLOOKUP($B192, sales_teams!$A$2:$A$36, sales_teams!$C$2:$C$36)</f>
        <v>West</v>
      </c>
      <c r="E192" s="1" t="s">
        <v>148</v>
      </c>
      <c r="F192" s="1" t="s">
        <v>36</v>
      </c>
      <c r="G192" s="1" t="str">
        <f t="array" ref="G192">IF($F192="", "", _xlfn.XLOOKUP($F192,accounts!$A$2:$A$86,accounts!$B$2:$B$86, "Other"))</f>
        <v>retail</v>
      </c>
      <c r="H192" s="1" t="str">
        <f t="array" ref="H192">IF($F192="", "", IFS(_xlfn.XLOOKUP($F192, accounts!$A$2:$A$86, accounts!$E$2:$E$86, 0)&gt;=1000, "Enterprise", _xlfn.XLOOKUP($F192, accounts!$A$2:$A$86, accounts!$E$2:$E$86, 0)&gt;=100, "Mid-Market", TRUE, "SMB"))</f>
        <v>Enterprise</v>
      </c>
      <c r="I192" s="1" t="str">
        <f t="array" ref="I192">IF($F192="", "", _xlfn.XLOOKUP($F192,accounts!$A$2:$A$86,accounts!$F$2:$F$86, "Other"))</f>
        <v>United States</v>
      </c>
      <c r="J192" s="1" t="s">
        <v>131</v>
      </c>
      <c r="K192" s="3">
        <v>42714.0</v>
      </c>
      <c r="L192" s="3">
        <v>42816.0</v>
      </c>
      <c r="M192" s="1">
        <v>4839.0</v>
      </c>
    </row>
    <row r="193">
      <c r="A193" s="1" t="s">
        <v>398</v>
      </c>
      <c r="B193" s="1" t="s">
        <v>92</v>
      </c>
      <c r="C193" s="1" t="str">
        <f t="array" ref="C193">_xlfn.XLOOKUP($B193, sales_teams!$A$2:$A$36, sales_teams!$B$2:$B$36)</f>
        <v>Celia Rouche</v>
      </c>
      <c r="D193" s="1" t="str">
        <f t="array" ref="D193">_xlfn.XLOOKUP($B193, sales_teams!$A$2:$A$36, sales_teams!$C$2:$C$36)</f>
        <v>West</v>
      </c>
      <c r="E193" s="1" t="s">
        <v>179</v>
      </c>
      <c r="F193" s="1" t="s">
        <v>119</v>
      </c>
      <c r="G193" s="1" t="str">
        <f t="array" ref="G193">IF($F193="", "", _xlfn.XLOOKUP($F193,accounts!$A$2:$A$86,accounts!$B$2:$B$86, "Other"))</f>
        <v>technology</v>
      </c>
      <c r="H193" s="1" t="str">
        <f t="array" ref="H193">IF($F193="", "", IFS(_xlfn.XLOOKUP($F193, accounts!$A$2:$A$86, accounts!$E$2:$E$86, 0)&gt;=1000, "Enterprise", _xlfn.XLOOKUP($F193, accounts!$A$2:$A$86, accounts!$E$2:$E$86, 0)&gt;=100, "Mid-Market", TRUE, "SMB"))</f>
        <v>Enterprise</v>
      </c>
      <c r="I193" s="1" t="str">
        <f t="array" ref="I193">IF($F193="", "", _xlfn.XLOOKUP($F193,accounts!$A$2:$A$86,accounts!$F$2:$F$86, "Other"))</f>
        <v>Korea</v>
      </c>
      <c r="J193" s="1" t="s">
        <v>131</v>
      </c>
      <c r="K193" s="3">
        <v>42714.0</v>
      </c>
      <c r="L193" s="3">
        <v>42819.0</v>
      </c>
      <c r="M193" s="1">
        <v>47.0</v>
      </c>
    </row>
    <row r="194">
      <c r="A194" s="1" t="s">
        <v>399</v>
      </c>
      <c r="B194" s="1" t="s">
        <v>107</v>
      </c>
      <c r="C194" s="1" t="str">
        <f t="array" ref="C194">_xlfn.XLOOKUP($B194, sales_teams!$A$2:$A$36, sales_teams!$B$2:$B$36)</f>
        <v>Summer Sewald</v>
      </c>
      <c r="D194" s="1" t="str">
        <f t="array" ref="D194">_xlfn.XLOOKUP($B194, sales_teams!$A$2:$A$36, sales_teams!$C$2:$C$36)</f>
        <v>West</v>
      </c>
      <c r="E194" s="1" t="s">
        <v>109</v>
      </c>
      <c r="F194" s="1" t="s">
        <v>84</v>
      </c>
      <c r="G194" s="1" t="str">
        <f t="array" ref="G194">IF($F194="", "", _xlfn.XLOOKUP($F194,accounts!$A$2:$A$86,accounts!$B$2:$B$86, "Other"))</f>
        <v>retail</v>
      </c>
      <c r="H194" s="1" t="str">
        <f t="array" ref="H194">IF($F194="", "", IFS(_xlfn.XLOOKUP($F194, accounts!$A$2:$A$86, accounts!$E$2:$E$86, 0)&gt;=1000, "Enterprise", _xlfn.XLOOKUP($F194, accounts!$A$2:$A$86, accounts!$E$2:$E$86, 0)&gt;=100, "Mid-Market", TRUE, "SMB"))</f>
        <v>Enterprise</v>
      </c>
      <c r="I194" s="1" t="str">
        <f t="array" ref="I194">IF($F194="", "", _xlfn.XLOOKUP($F194,accounts!$A$2:$A$86,accounts!$F$2:$F$86, "Other"))</f>
        <v>United States</v>
      </c>
      <c r="J194" s="1" t="s">
        <v>131</v>
      </c>
      <c r="K194" s="3">
        <v>42714.0</v>
      </c>
      <c r="L194" s="3">
        <v>42818.0</v>
      </c>
      <c r="M194" s="1">
        <v>1007.0</v>
      </c>
    </row>
    <row r="195">
      <c r="A195" s="1" t="s">
        <v>400</v>
      </c>
      <c r="B195" s="1" t="s">
        <v>28</v>
      </c>
      <c r="C195" s="1" t="str">
        <f t="array" ref="C195">_xlfn.XLOOKUP($B195, sales_teams!$A$2:$A$36, sales_teams!$B$2:$B$36)</f>
        <v>Melvin Marxen</v>
      </c>
      <c r="D195" s="1" t="str">
        <f t="array" ref="D195">_xlfn.XLOOKUP($B195, sales_teams!$A$2:$A$36, sales_teams!$C$2:$C$36)</f>
        <v>Central</v>
      </c>
      <c r="E195" s="1" t="s">
        <v>179</v>
      </c>
      <c r="F195" s="1" t="s">
        <v>78</v>
      </c>
      <c r="G195" s="1" t="str">
        <f t="array" ref="G195">IF($F195="", "", _xlfn.XLOOKUP($F195,accounts!$A$2:$A$86,accounts!$B$2:$B$86, "Other"))</f>
        <v>marketing</v>
      </c>
      <c r="H195" s="1" t="str">
        <f t="array" ref="H195">IF($F195="", "", IFS(_xlfn.XLOOKUP($F195, accounts!$A$2:$A$86, accounts!$E$2:$E$86, 0)&gt;=1000, "Enterprise", _xlfn.XLOOKUP($F195, accounts!$A$2:$A$86, accounts!$E$2:$E$86, 0)&gt;=100, "Mid-Market", TRUE, "SMB"))</f>
        <v>Enterprise</v>
      </c>
      <c r="I195" s="1" t="str">
        <f t="array" ref="I195">IF($F195="", "", _xlfn.XLOOKUP($F195,accounts!$A$2:$A$86,accounts!$F$2:$F$86, "Other"))</f>
        <v>United States</v>
      </c>
      <c r="J195" s="1" t="s">
        <v>131</v>
      </c>
      <c r="K195" s="3">
        <v>42714.0</v>
      </c>
      <c r="L195" s="3">
        <v>42818.0</v>
      </c>
      <c r="M195" s="1">
        <v>48.0</v>
      </c>
    </row>
    <row r="196">
      <c r="A196" s="1" t="s">
        <v>401</v>
      </c>
      <c r="B196" s="1" t="s">
        <v>15</v>
      </c>
      <c r="C196" s="1" t="str">
        <f t="array" ref="C196">_xlfn.XLOOKUP($B196, sales_teams!$A$2:$A$36, sales_teams!$B$2:$B$36)</f>
        <v>Dustin Brinkmann</v>
      </c>
      <c r="D196" s="1" t="str">
        <f t="array" ref="D196">_xlfn.XLOOKUP($B196, sales_teams!$A$2:$A$36, sales_teams!$C$2:$C$36)</f>
        <v>Central</v>
      </c>
      <c r="E196" s="1" t="s">
        <v>179</v>
      </c>
      <c r="F196" s="1" t="s">
        <v>165</v>
      </c>
      <c r="G196" s="1" t="str">
        <f t="array" ref="G196">IF($F196="", "", _xlfn.XLOOKUP($F196,accounts!$A$2:$A$86,accounts!$B$2:$B$86, "Other"))</f>
        <v>telecommunications</v>
      </c>
      <c r="H196" s="1" t="str">
        <f t="array" ref="H196">IF($F196="", "", IFS(_xlfn.XLOOKUP($F196, accounts!$A$2:$A$86, accounts!$E$2:$E$86, 0)&gt;=1000, "Enterprise", _xlfn.XLOOKUP($F196, accounts!$A$2:$A$86, accounts!$E$2:$E$86, 0)&gt;=100, "Mid-Market", TRUE, "SMB"))</f>
        <v>Enterprise</v>
      </c>
      <c r="I196" s="1" t="str">
        <f t="array" ref="I196">IF($F196="", "", _xlfn.XLOOKUP($F196,accounts!$A$2:$A$86,accounts!$F$2:$F$86, "Other"))</f>
        <v>United States</v>
      </c>
      <c r="J196" s="1" t="s">
        <v>131</v>
      </c>
      <c r="K196" s="3">
        <v>42714.0</v>
      </c>
      <c r="L196" s="3">
        <v>42801.0</v>
      </c>
      <c r="M196" s="1">
        <v>49.0</v>
      </c>
    </row>
    <row r="197">
      <c r="A197" s="1" t="s">
        <v>402</v>
      </c>
      <c r="B197" s="1" t="s">
        <v>34</v>
      </c>
      <c r="C197" s="1" t="str">
        <f t="array" ref="C197">_xlfn.XLOOKUP($B197, sales_teams!$A$2:$A$36, sales_teams!$B$2:$B$36)</f>
        <v>Cara Losch</v>
      </c>
      <c r="D197" s="1" t="str">
        <f t="array" ref="D197">_xlfn.XLOOKUP($B197, sales_teams!$A$2:$A$36, sales_teams!$C$2:$C$36)</f>
        <v>East</v>
      </c>
      <c r="E197" s="1" t="s">
        <v>181</v>
      </c>
      <c r="F197" s="1" t="s">
        <v>132</v>
      </c>
      <c r="G197" s="1" t="str">
        <f t="array" ref="G197">IF($F197="", "", _xlfn.XLOOKUP($F197,accounts!$A$2:$A$86,accounts!$B$2:$B$86, "Other"))</f>
        <v>marketing</v>
      </c>
      <c r="H197" s="1" t="str">
        <f t="array" ref="H197">IF($F197="", "", IFS(_xlfn.XLOOKUP($F197, accounts!$A$2:$A$86, accounts!$E$2:$E$86, 0)&gt;=1000, "Enterprise", _xlfn.XLOOKUP($F197, accounts!$A$2:$A$86, accounts!$E$2:$E$86, 0)&gt;=100, "Mid-Market", TRUE, "SMB"))</f>
        <v>Enterprise</v>
      </c>
      <c r="I197" s="1" t="str">
        <f t="array" ref="I197">IF($F197="", "", _xlfn.XLOOKUP($F197,accounts!$A$2:$A$86,accounts!$F$2:$F$86, "Other"))</f>
        <v>Jordan</v>
      </c>
      <c r="J197" s="1" t="s">
        <v>131</v>
      </c>
      <c r="K197" s="3">
        <v>42714.0</v>
      </c>
      <c r="L197" s="3">
        <v>42812.0</v>
      </c>
      <c r="M197" s="1">
        <v>504.0</v>
      </c>
    </row>
    <row r="198">
      <c r="A198" s="1" t="s">
        <v>403</v>
      </c>
      <c r="B198" s="1" t="s">
        <v>52</v>
      </c>
      <c r="C198" s="1" t="str">
        <f t="array" ref="C198">_xlfn.XLOOKUP($B198, sales_teams!$A$2:$A$36, sales_teams!$B$2:$B$36)</f>
        <v>Rocco Neubert</v>
      </c>
      <c r="D198" s="1" t="str">
        <f t="array" ref="D198">_xlfn.XLOOKUP($B198, sales_teams!$A$2:$A$36, sales_teams!$C$2:$C$36)</f>
        <v>East</v>
      </c>
      <c r="E198" s="1" t="s">
        <v>188</v>
      </c>
      <c r="G198" s="1" t="str">
        <f t="array" ref="G198">IF($F198="", "", _xlfn.XLOOKUP($F198,accounts!$A$2:$A$86,accounts!$B$2:$B$86, "Other"))</f>
        <v/>
      </c>
      <c r="H198" s="1" t="str">
        <f t="array" ref="H198">IF($F198="", "", IFS(_xlfn.XLOOKUP($F198, accounts!$A$2:$A$86, accounts!$E$2:$E$86, 0)&gt;=1000, "Enterprise", _xlfn.XLOOKUP($F198, accounts!$A$2:$A$86, accounts!$E$2:$E$86, 0)&gt;=100, "Mid-Market", TRUE, "SMB"))</f>
        <v/>
      </c>
      <c r="I198" s="1" t="str">
        <f t="array" ref="I198">IF($F198="", "", _xlfn.XLOOKUP($F198,accounts!$A$2:$A$86,accounts!$F$2:$F$86, "Other"))</f>
        <v/>
      </c>
      <c r="J198" s="1" t="s">
        <v>189</v>
      </c>
      <c r="K198" s="3">
        <v>42715.0</v>
      </c>
    </row>
    <row r="199">
      <c r="A199" s="1" t="s">
        <v>404</v>
      </c>
      <c r="B199" s="1" t="s">
        <v>94</v>
      </c>
      <c r="C199" s="1" t="str">
        <f t="array" ref="C199">_xlfn.XLOOKUP($B199, sales_teams!$A$2:$A$36, sales_teams!$B$2:$B$36)</f>
        <v>Celia Rouche</v>
      </c>
      <c r="D199" s="1" t="str">
        <f t="array" ref="D199">_xlfn.XLOOKUP($B199, sales_teams!$A$2:$A$36, sales_teams!$C$2:$C$36)</f>
        <v>West</v>
      </c>
      <c r="E199" s="1" t="s">
        <v>179</v>
      </c>
      <c r="G199" s="1" t="str">
        <f t="array" ref="G199">IF($F199="", "", _xlfn.XLOOKUP($F199,accounts!$A$2:$A$86,accounts!$B$2:$B$86, "Other"))</f>
        <v/>
      </c>
      <c r="H199" s="1" t="str">
        <f t="array" ref="H199">IF($F199="", "", IFS(_xlfn.XLOOKUP($F199, accounts!$A$2:$A$86, accounts!$E$2:$E$86, 0)&gt;=1000, "Enterprise", _xlfn.XLOOKUP($F199, accounts!$A$2:$A$86, accounts!$E$2:$E$86, 0)&gt;=100, "Mid-Market", TRUE, "SMB"))</f>
        <v/>
      </c>
      <c r="I199" s="1" t="str">
        <f t="array" ref="I199">IF($F199="", "", _xlfn.XLOOKUP($F199,accounts!$A$2:$A$86,accounts!$F$2:$F$86, "Other"))</f>
        <v/>
      </c>
      <c r="J199" s="1" t="s">
        <v>189</v>
      </c>
      <c r="K199" s="3">
        <v>42715.0</v>
      </c>
    </row>
    <row r="200">
      <c r="A200" s="1" t="s">
        <v>405</v>
      </c>
      <c r="B200" s="1" t="s">
        <v>19</v>
      </c>
      <c r="C200" s="1" t="str">
        <f t="array" ref="C200">_xlfn.XLOOKUP($B200, sales_teams!$A$2:$A$36, sales_teams!$B$2:$B$36)</f>
        <v>Melvin Marxen</v>
      </c>
      <c r="D200" s="1" t="str">
        <f t="array" ref="D200">_xlfn.XLOOKUP($B200, sales_teams!$A$2:$A$36, sales_teams!$C$2:$C$36)</f>
        <v>Central</v>
      </c>
      <c r="E200" s="1" t="s">
        <v>181</v>
      </c>
      <c r="F200" s="1" t="s">
        <v>89</v>
      </c>
      <c r="G200" s="1" t="str">
        <f t="array" ref="G200">IF($F200="", "", _xlfn.XLOOKUP($F200,accounts!$A$2:$A$86,accounts!$B$2:$B$86, "Other"))</f>
        <v>finance</v>
      </c>
      <c r="H200" s="1" t="str">
        <f t="array" ref="H200">IF($F200="", "", IFS(_xlfn.XLOOKUP($F200, accounts!$A$2:$A$86, accounts!$E$2:$E$86, 0)&gt;=1000, "Enterprise", _xlfn.XLOOKUP($F200, accounts!$A$2:$A$86, accounts!$E$2:$E$86, 0)&gt;=100, "Mid-Market", TRUE, "SMB"))</f>
        <v>Enterprise</v>
      </c>
      <c r="I200" s="1" t="str">
        <f t="array" ref="I200">IF($F200="", "", _xlfn.XLOOKUP($F200,accounts!$A$2:$A$86,accounts!$F$2:$F$86, "Other"))</f>
        <v>United States</v>
      </c>
      <c r="J200" s="1" t="s">
        <v>131</v>
      </c>
      <c r="K200" s="3">
        <v>42715.0</v>
      </c>
      <c r="L200" s="3">
        <v>42815.0</v>
      </c>
      <c r="M200" s="1">
        <v>543.0</v>
      </c>
    </row>
    <row r="201">
      <c r="A201" s="1" t="s">
        <v>406</v>
      </c>
      <c r="B201" s="1" t="s">
        <v>102</v>
      </c>
      <c r="C201" s="1" t="str">
        <f t="array" ref="C201">_xlfn.XLOOKUP($B201, sales_teams!$A$2:$A$36, sales_teams!$B$2:$B$36)</f>
        <v>Summer Sewald</v>
      </c>
      <c r="D201" s="1" t="str">
        <f t="array" ref="D201">_xlfn.XLOOKUP($B201, sales_teams!$A$2:$A$36, sales_teams!$C$2:$C$36)</f>
        <v>West</v>
      </c>
      <c r="E201" s="1" t="s">
        <v>194</v>
      </c>
      <c r="F201" s="1" t="s">
        <v>84</v>
      </c>
      <c r="G201" s="1" t="str">
        <f t="array" ref="G201">IF($F201="", "", _xlfn.XLOOKUP($F201,accounts!$A$2:$A$86,accounts!$B$2:$B$86, "Other"))</f>
        <v>retail</v>
      </c>
      <c r="H201" s="1" t="str">
        <f t="array" ref="H201">IF($F201="", "", IFS(_xlfn.XLOOKUP($F201, accounts!$A$2:$A$86, accounts!$E$2:$E$86, 0)&gt;=1000, "Enterprise", _xlfn.XLOOKUP($F201, accounts!$A$2:$A$86, accounts!$E$2:$E$86, 0)&gt;=100, "Mid-Market", TRUE, "SMB"))</f>
        <v>Enterprise</v>
      </c>
      <c r="I201" s="1" t="str">
        <f t="array" ref="I201">IF($F201="", "", _xlfn.XLOOKUP($F201,accounts!$A$2:$A$86,accounts!$F$2:$F$86, "Other"))</f>
        <v>United States</v>
      </c>
      <c r="J201" s="1" t="s">
        <v>192</v>
      </c>
      <c r="K201" s="3">
        <v>42715.0</v>
      </c>
      <c r="L201" s="3">
        <v>42812.0</v>
      </c>
      <c r="M201" s="1">
        <v>0.0</v>
      </c>
    </row>
    <row r="202">
      <c r="A202" s="1" t="s">
        <v>407</v>
      </c>
      <c r="B202" s="1" t="s">
        <v>102</v>
      </c>
      <c r="C202" s="1" t="str">
        <f t="array" ref="C202">_xlfn.XLOOKUP($B202, sales_teams!$A$2:$A$36, sales_teams!$B$2:$B$36)</f>
        <v>Summer Sewald</v>
      </c>
      <c r="D202" s="1" t="str">
        <f t="array" ref="D202">_xlfn.XLOOKUP($B202, sales_teams!$A$2:$A$36, sales_teams!$C$2:$C$36)</f>
        <v>West</v>
      </c>
      <c r="E202" s="1" t="s">
        <v>148</v>
      </c>
      <c r="F202" s="1" t="s">
        <v>84</v>
      </c>
      <c r="G202" s="1" t="str">
        <f t="array" ref="G202">IF($F202="", "", _xlfn.XLOOKUP($F202,accounts!$A$2:$A$86,accounts!$B$2:$B$86, "Other"))</f>
        <v>retail</v>
      </c>
      <c r="H202" s="1" t="str">
        <f t="array" ref="H202">IF($F202="", "", IFS(_xlfn.XLOOKUP($F202, accounts!$A$2:$A$86, accounts!$E$2:$E$86, 0)&gt;=1000, "Enterprise", _xlfn.XLOOKUP($F202, accounts!$A$2:$A$86, accounts!$E$2:$E$86, 0)&gt;=100, "Mid-Market", TRUE, "SMB"))</f>
        <v>Enterprise</v>
      </c>
      <c r="I202" s="1" t="str">
        <f t="array" ref="I202">IF($F202="", "", _xlfn.XLOOKUP($F202,accounts!$A$2:$A$86,accounts!$F$2:$F$86, "Other"))</f>
        <v>United States</v>
      </c>
      <c r="J202" s="1" t="s">
        <v>131</v>
      </c>
      <c r="K202" s="3">
        <v>42715.0</v>
      </c>
      <c r="L202" s="3">
        <v>42822.0</v>
      </c>
      <c r="M202" s="1">
        <v>5149.0</v>
      </c>
    </row>
    <row r="203">
      <c r="A203" s="1" t="s">
        <v>408</v>
      </c>
      <c r="B203" s="1" t="s">
        <v>17</v>
      </c>
      <c r="C203" s="1" t="str">
        <f t="array" ref="C203">_xlfn.XLOOKUP($B203, sales_teams!$A$2:$A$36, sales_teams!$B$2:$B$36)</f>
        <v>Dustin Brinkmann</v>
      </c>
      <c r="D203" s="1" t="str">
        <f t="array" ref="D203">_xlfn.XLOOKUP($B203, sales_teams!$A$2:$A$36, sales_teams!$C$2:$C$36)</f>
        <v>Central</v>
      </c>
      <c r="E203" s="1" t="s">
        <v>181</v>
      </c>
      <c r="F203" s="1" t="s">
        <v>165</v>
      </c>
      <c r="G203" s="1" t="str">
        <f t="array" ref="G203">IF($F203="", "", _xlfn.XLOOKUP($F203,accounts!$A$2:$A$86,accounts!$B$2:$B$86, "Other"))</f>
        <v>telecommunications</v>
      </c>
      <c r="H203" s="1" t="str">
        <f t="array" ref="H203">IF($F203="", "", IFS(_xlfn.XLOOKUP($F203, accounts!$A$2:$A$86, accounts!$E$2:$E$86, 0)&gt;=1000, "Enterprise", _xlfn.XLOOKUP($F203, accounts!$A$2:$A$86, accounts!$E$2:$E$86, 0)&gt;=100, "Mid-Market", TRUE, "SMB"))</f>
        <v>Enterprise</v>
      </c>
      <c r="I203" s="1" t="str">
        <f t="array" ref="I203">IF($F203="", "", _xlfn.XLOOKUP($F203,accounts!$A$2:$A$86,accounts!$F$2:$F$86, "Other"))</f>
        <v>United States</v>
      </c>
      <c r="J203" s="1" t="s">
        <v>192</v>
      </c>
      <c r="K203" s="3">
        <v>42715.0</v>
      </c>
      <c r="L203" s="3">
        <v>42803.0</v>
      </c>
      <c r="M203" s="1">
        <v>0.0</v>
      </c>
    </row>
    <row r="204">
      <c r="A204" s="1" t="s">
        <v>409</v>
      </c>
      <c r="B204" s="1" t="s">
        <v>92</v>
      </c>
      <c r="C204" s="1" t="str">
        <f t="array" ref="C204">_xlfn.XLOOKUP($B204, sales_teams!$A$2:$A$36, sales_teams!$B$2:$B$36)</f>
        <v>Celia Rouche</v>
      </c>
      <c r="D204" s="1" t="str">
        <f t="array" ref="D204">_xlfn.XLOOKUP($B204, sales_teams!$A$2:$A$36, sales_teams!$C$2:$C$36)</f>
        <v>West</v>
      </c>
      <c r="E204" s="1" t="s">
        <v>109</v>
      </c>
      <c r="F204" s="1" t="s">
        <v>36</v>
      </c>
      <c r="G204" s="1" t="str">
        <f t="array" ref="G204">IF($F204="", "", _xlfn.XLOOKUP($F204,accounts!$A$2:$A$86,accounts!$B$2:$B$86, "Other"))</f>
        <v>retail</v>
      </c>
      <c r="H204" s="1" t="str">
        <f t="array" ref="H204">IF($F204="", "", IFS(_xlfn.XLOOKUP($F204, accounts!$A$2:$A$86, accounts!$E$2:$E$86, 0)&gt;=1000, "Enterprise", _xlfn.XLOOKUP($F204, accounts!$A$2:$A$86, accounts!$E$2:$E$86, 0)&gt;=100, "Mid-Market", TRUE, "SMB"))</f>
        <v>Enterprise</v>
      </c>
      <c r="I204" s="1" t="str">
        <f t="array" ref="I204">IF($F204="", "", _xlfn.XLOOKUP($F204,accounts!$A$2:$A$86,accounts!$F$2:$F$86, "Other"))</f>
        <v>United States</v>
      </c>
      <c r="J204" s="1" t="s">
        <v>131</v>
      </c>
      <c r="K204" s="3">
        <v>42715.0</v>
      </c>
      <c r="L204" s="3">
        <v>42805.0</v>
      </c>
      <c r="M204" s="1">
        <v>1043.0</v>
      </c>
    </row>
    <row r="205">
      <c r="A205" s="1" t="s">
        <v>410</v>
      </c>
      <c r="B205" s="1" t="s">
        <v>52</v>
      </c>
      <c r="C205" s="1" t="str">
        <f t="array" ref="C205">_xlfn.XLOOKUP($B205, sales_teams!$A$2:$A$36, sales_teams!$B$2:$B$36)</f>
        <v>Rocco Neubert</v>
      </c>
      <c r="D205" s="1" t="str">
        <f t="array" ref="D205">_xlfn.XLOOKUP($B205, sales_teams!$A$2:$A$36, sales_teams!$C$2:$C$36)</f>
        <v>East</v>
      </c>
      <c r="E205" s="1" t="s">
        <v>194</v>
      </c>
      <c r="F205" s="1" t="s">
        <v>159</v>
      </c>
      <c r="G205" s="1" t="str">
        <f t="array" ref="G205">IF($F205="", "", _xlfn.XLOOKUP($F205,accounts!$A$2:$A$86,accounts!$B$2:$B$86, "Other"))</f>
        <v>retail</v>
      </c>
      <c r="H205" s="1" t="str">
        <f t="array" ref="H205">IF($F205="", "", IFS(_xlfn.XLOOKUP($F205, accounts!$A$2:$A$86, accounts!$E$2:$E$86, 0)&gt;=1000, "Enterprise", _xlfn.XLOOKUP($F205, accounts!$A$2:$A$86, accounts!$E$2:$E$86, 0)&gt;=100, "Mid-Market", TRUE, "SMB"))</f>
        <v>Mid-Market</v>
      </c>
      <c r="I205" s="1" t="str">
        <f t="array" ref="I205">IF($F205="", "", _xlfn.XLOOKUP($F205,accounts!$A$2:$A$86,accounts!$F$2:$F$86, "Other"))</f>
        <v>Romania</v>
      </c>
      <c r="J205" s="1" t="s">
        <v>192</v>
      </c>
      <c r="K205" s="3">
        <v>42716.0</v>
      </c>
      <c r="L205" s="3">
        <v>42803.0</v>
      </c>
      <c r="M205" s="1">
        <v>0.0</v>
      </c>
    </row>
    <row r="206">
      <c r="A206" s="1" t="s">
        <v>411</v>
      </c>
      <c r="B206" s="1" t="s">
        <v>99</v>
      </c>
      <c r="C206" s="1" t="str">
        <f t="array" ref="C206">_xlfn.XLOOKUP($B206, sales_teams!$A$2:$A$36, sales_teams!$B$2:$B$36)</f>
        <v>Summer Sewald</v>
      </c>
      <c r="D206" s="1" t="str">
        <f t="array" ref="D206">_xlfn.XLOOKUP($B206, sales_teams!$A$2:$A$36, sales_teams!$C$2:$C$36)</f>
        <v>West</v>
      </c>
      <c r="E206" s="1" t="s">
        <v>181</v>
      </c>
      <c r="F206" s="1" t="s">
        <v>59</v>
      </c>
      <c r="G206" s="1" t="str">
        <f t="array" ref="G206">IF($F206="", "", _xlfn.XLOOKUP($F206,accounts!$A$2:$A$86,accounts!$B$2:$B$86, "Other"))</f>
        <v>medical</v>
      </c>
      <c r="H206" s="1" t="str">
        <f t="array" ref="H206">IF($F206="", "", IFS(_xlfn.XLOOKUP($F206, accounts!$A$2:$A$86, accounts!$E$2:$E$86, 0)&gt;=1000, "Enterprise", _xlfn.XLOOKUP($F206, accounts!$A$2:$A$86, accounts!$E$2:$E$86, 0)&gt;=100, "Mid-Market", TRUE, "SMB"))</f>
        <v>SMB</v>
      </c>
      <c r="I206" s="1" t="str">
        <f t="array" ref="I206">IF($F206="", "", _xlfn.XLOOKUP($F206,accounts!$A$2:$A$86,accounts!$F$2:$F$86, "Other"))</f>
        <v>United States</v>
      </c>
      <c r="J206" s="1" t="s">
        <v>131</v>
      </c>
      <c r="K206" s="3">
        <v>42716.0</v>
      </c>
      <c r="L206" s="3">
        <v>42823.0</v>
      </c>
      <c r="M206" s="1">
        <v>437.0</v>
      </c>
    </row>
    <row r="207">
      <c r="A207" s="1" t="s">
        <v>412</v>
      </c>
      <c r="B207" s="1" t="s">
        <v>65</v>
      </c>
      <c r="C207" s="1" t="str">
        <f t="array" ref="C207">_xlfn.XLOOKUP($B207, sales_teams!$A$2:$A$36, sales_teams!$B$2:$B$36)</f>
        <v>Celia Rouche</v>
      </c>
      <c r="D207" s="1" t="str">
        <f t="array" ref="D207">_xlfn.XLOOKUP($B207, sales_teams!$A$2:$A$36, sales_teams!$C$2:$C$36)</f>
        <v>West</v>
      </c>
      <c r="E207" s="1" t="s">
        <v>188</v>
      </c>
      <c r="G207" s="1" t="str">
        <f t="array" ref="G207">IF($F207="", "", _xlfn.XLOOKUP($F207,accounts!$A$2:$A$86,accounts!$B$2:$B$86, "Other"))</f>
        <v/>
      </c>
      <c r="H207" s="1" t="str">
        <f t="array" ref="H207">IF($F207="", "", IFS(_xlfn.XLOOKUP($F207, accounts!$A$2:$A$86, accounts!$E$2:$E$86, 0)&gt;=1000, "Enterprise", _xlfn.XLOOKUP($F207, accounts!$A$2:$A$86, accounts!$E$2:$E$86, 0)&gt;=100, "Mid-Market", TRUE, "SMB"))</f>
        <v/>
      </c>
      <c r="I207" s="1" t="str">
        <f t="array" ref="I207">IF($F207="", "", _xlfn.XLOOKUP($F207,accounts!$A$2:$A$86,accounts!$F$2:$F$86, "Other"))</f>
        <v/>
      </c>
      <c r="J207" s="1" t="s">
        <v>189</v>
      </c>
      <c r="K207" s="3">
        <v>42716.0</v>
      </c>
    </row>
    <row r="208">
      <c r="A208" s="1" t="s">
        <v>413</v>
      </c>
      <c r="B208" s="1" t="s">
        <v>41</v>
      </c>
      <c r="C208" s="1" t="str">
        <f t="array" ref="C208">_xlfn.XLOOKUP($B208, sales_teams!$A$2:$A$36, sales_teams!$B$2:$B$36)</f>
        <v>Cara Losch</v>
      </c>
      <c r="D208" s="1" t="str">
        <f t="array" ref="D208">_xlfn.XLOOKUP($B208, sales_teams!$A$2:$A$36, sales_teams!$C$2:$C$36)</f>
        <v>East</v>
      </c>
      <c r="E208" s="1" t="s">
        <v>148</v>
      </c>
      <c r="F208" s="1" t="s">
        <v>126</v>
      </c>
      <c r="G208" s="1" t="str">
        <f t="array" ref="G208">IF($F208="", "", _xlfn.XLOOKUP($F208,accounts!$A$2:$A$86,accounts!$B$2:$B$86, "Other"))</f>
        <v>retail</v>
      </c>
      <c r="H208" s="1" t="str">
        <f t="array" ref="H208">IF($F208="", "", IFS(_xlfn.XLOOKUP($F208, accounts!$A$2:$A$86, accounts!$E$2:$E$86, 0)&gt;=1000, "Enterprise", _xlfn.XLOOKUP($F208, accounts!$A$2:$A$86, accounts!$E$2:$E$86, 0)&gt;=100, "Mid-Market", TRUE, "SMB"))</f>
        <v>Enterprise</v>
      </c>
      <c r="I208" s="1" t="str">
        <f t="array" ref="I208">IF($F208="", "", _xlfn.XLOOKUP($F208,accounts!$A$2:$A$86,accounts!$F$2:$F$86, "Other"))</f>
        <v>United States</v>
      </c>
      <c r="J208" s="1" t="s">
        <v>131</v>
      </c>
      <c r="K208" s="3">
        <v>42716.0</v>
      </c>
      <c r="L208" s="3">
        <v>42805.0</v>
      </c>
      <c r="M208" s="1">
        <v>4465.0</v>
      </c>
    </row>
    <row r="209">
      <c r="A209" s="1" t="s">
        <v>414</v>
      </c>
      <c r="B209" s="1" t="s">
        <v>60</v>
      </c>
      <c r="C209" s="1" t="str">
        <f t="array" ref="C209">_xlfn.XLOOKUP($B209, sales_teams!$A$2:$A$36, sales_teams!$B$2:$B$36)</f>
        <v>Celia Rouche</v>
      </c>
      <c r="D209" s="1" t="str">
        <f t="array" ref="D209">_xlfn.XLOOKUP($B209, sales_teams!$A$2:$A$36, sales_teams!$C$2:$C$36)</f>
        <v>West</v>
      </c>
      <c r="E209" s="1" t="s">
        <v>181</v>
      </c>
      <c r="F209" s="1" t="s">
        <v>127</v>
      </c>
      <c r="G209" s="1" t="str">
        <f t="array" ref="G209">IF($F209="", "", _xlfn.XLOOKUP($F209,accounts!$A$2:$A$86,accounts!$B$2:$B$86, "Other"))</f>
        <v>technology</v>
      </c>
      <c r="H209" s="1" t="str">
        <f t="array" ref="H209">IF($F209="", "", IFS(_xlfn.XLOOKUP($F209, accounts!$A$2:$A$86, accounts!$E$2:$E$86, 0)&gt;=1000, "Enterprise", _xlfn.XLOOKUP($F209, accounts!$A$2:$A$86, accounts!$E$2:$E$86, 0)&gt;=100, "Mid-Market", TRUE, "SMB"))</f>
        <v>Enterprise</v>
      </c>
      <c r="I209" s="1" t="str">
        <f t="array" ref="I209">IF($F209="", "", _xlfn.XLOOKUP($F209,accounts!$A$2:$A$86,accounts!$F$2:$F$86, "Other"))</f>
        <v>United States</v>
      </c>
      <c r="J209" s="1" t="s">
        <v>131</v>
      </c>
      <c r="K209" s="3">
        <v>42716.0</v>
      </c>
      <c r="L209" s="3">
        <v>42812.0</v>
      </c>
      <c r="M209" s="1">
        <v>443.0</v>
      </c>
    </row>
    <row r="210">
      <c r="A210" s="1" t="s">
        <v>415</v>
      </c>
      <c r="B210" s="1" t="s">
        <v>34</v>
      </c>
      <c r="C210" s="1" t="str">
        <f t="array" ref="C210">_xlfn.XLOOKUP($B210, sales_teams!$A$2:$A$36, sales_teams!$B$2:$B$36)</f>
        <v>Cara Losch</v>
      </c>
      <c r="D210" s="1" t="str">
        <f t="array" ref="D210">_xlfn.XLOOKUP($B210, sales_teams!$A$2:$A$36, sales_teams!$C$2:$C$36)</f>
        <v>East</v>
      </c>
      <c r="E210" s="1" t="s">
        <v>179</v>
      </c>
      <c r="F210" s="1" t="s">
        <v>159</v>
      </c>
      <c r="G210" s="1" t="str">
        <f t="array" ref="G210">IF($F210="", "", _xlfn.XLOOKUP($F210,accounts!$A$2:$A$86,accounts!$B$2:$B$86, "Other"))</f>
        <v>retail</v>
      </c>
      <c r="H210" s="1" t="str">
        <f t="array" ref="H210">IF($F210="", "", IFS(_xlfn.XLOOKUP($F210, accounts!$A$2:$A$86, accounts!$E$2:$E$86, 0)&gt;=1000, "Enterprise", _xlfn.XLOOKUP($F210, accounts!$A$2:$A$86, accounts!$E$2:$E$86, 0)&gt;=100, "Mid-Market", TRUE, "SMB"))</f>
        <v>Mid-Market</v>
      </c>
      <c r="I210" s="1" t="str">
        <f t="array" ref="I210">IF($F210="", "", _xlfn.XLOOKUP($F210,accounts!$A$2:$A$86,accounts!$F$2:$F$86, "Other"))</f>
        <v>Romania</v>
      </c>
      <c r="J210" s="1" t="s">
        <v>192</v>
      </c>
      <c r="K210" s="3">
        <v>42716.0</v>
      </c>
      <c r="L210" s="3">
        <v>42817.0</v>
      </c>
      <c r="M210" s="1">
        <v>0.0</v>
      </c>
    </row>
    <row r="211">
      <c r="A211" s="1" t="s">
        <v>416</v>
      </c>
      <c r="B211" s="1" t="s">
        <v>30</v>
      </c>
      <c r="C211" s="1" t="str">
        <f t="array" ref="C211">_xlfn.XLOOKUP($B211, sales_teams!$A$2:$A$36, sales_teams!$B$2:$B$36)</f>
        <v>Melvin Marxen</v>
      </c>
      <c r="D211" s="1" t="str">
        <f t="array" ref="D211">_xlfn.XLOOKUP($B211, sales_teams!$A$2:$A$36, sales_teams!$C$2:$C$36)</f>
        <v>Central</v>
      </c>
      <c r="E211" s="1" t="s">
        <v>194</v>
      </c>
      <c r="F211" s="1" t="s">
        <v>25</v>
      </c>
      <c r="G211" s="1" t="str">
        <f t="array" ref="G211">IF($F211="", "", _xlfn.XLOOKUP($F211,accounts!$A$2:$A$86,accounts!$B$2:$B$86, "Other"))</f>
        <v>medical</v>
      </c>
      <c r="H211" s="1" t="str">
        <f t="array" ref="H211">IF($F211="", "", IFS(_xlfn.XLOOKUP($F211, accounts!$A$2:$A$86, accounts!$E$2:$E$86, 0)&gt;=1000, "Enterprise", _xlfn.XLOOKUP($F211, accounts!$A$2:$A$86, accounts!$E$2:$E$86, 0)&gt;=100, "Mid-Market", TRUE, "SMB"))</f>
        <v>Enterprise</v>
      </c>
      <c r="I211" s="1" t="str">
        <f t="array" ref="I211">IF($F211="", "", _xlfn.XLOOKUP($F211,accounts!$A$2:$A$86,accounts!$F$2:$F$86, "Other"))</f>
        <v>Kenya</v>
      </c>
      <c r="J211" s="1" t="s">
        <v>131</v>
      </c>
      <c r="K211" s="3">
        <v>42717.0</v>
      </c>
      <c r="L211" s="3">
        <v>42814.0</v>
      </c>
      <c r="M211" s="1">
        <v>4278.0</v>
      </c>
    </row>
    <row r="212">
      <c r="A212" s="1" t="s">
        <v>417</v>
      </c>
      <c r="B212" s="1" t="s">
        <v>42</v>
      </c>
      <c r="C212" s="1" t="str">
        <f t="array" ref="C212">_xlfn.XLOOKUP($B212, sales_teams!$A$2:$A$36, sales_teams!$B$2:$B$36)</f>
        <v>Cara Losch</v>
      </c>
      <c r="D212" s="1" t="str">
        <f t="array" ref="D212">_xlfn.XLOOKUP($B212, sales_teams!$A$2:$A$36, sales_teams!$C$2:$C$36)</f>
        <v>East</v>
      </c>
      <c r="E212" s="1" t="s">
        <v>179</v>
      </c>
      <c r="F212" s="1" t="s">
        <v>126</v>
      </c>
      <c r="G212" s="1" t="str">
        <f t="array" ref="G212">IF($F212="", "", _xlfn.XLOOKUP($F212,accounts!$A$2:$A$86,accounts!$B$2:$B$86, "Other"))</f>
        <v>retail</v>
      </c>
      <c r="H212" s="1" t="str">
        <f t="array" ref="H212">IF($F212="", "", IFS(_xlfn.XLOOKUP($F212, accounts!$A$2:$A$86, accounts!$E$2:$E$86, 0)&gt;=1000, "Enterprise", _xlfn.XLOOKUP($F212, accounts!$A$2:$A$86, accounts!$E$2:$E$86, 0)&gt;=100, "Mid-Market", TRUE, "SMB"))</f>
        <v>Enterprise</v>
      </c>
      <c r="I212" s="1" t="str">
        <f t="array" ref="I212">IF($F212="", "", _xlfn.XLOOKUP($F212,accounts!$A$2:$A$86,accounts!$F$2:$F$86, "Other"))</f>
        <v>United States</v>
      </c>
      <c r="J212" s="1" t="s">
        <v>131</v>
      </c>
      <c r="K212" s="3">
        <v>42717.0</v>
      </c>
      <c r="L212" s="3">
        <v>42800.0</v>
      </c>
      <c r="M212" s="1">
        <v>41.0</v>
      </c>
    </row>
    <row r="213">
      <c r="A213" s="1" t="s">
        <v>418</v>
      </c>
      <c r="B213" s="1" t="s">
        <v>19</v>
      </c>
      <c r="C213" s="1" t="str">
        <f t="array" ref="C213">_xlfn.XLOOKUP($B213, sales_teams!$A$2:$A$36, sales_teams!$B$2:$B$36)</f>
        <v>Melvin Marxen</v>
      </c>
      <c r="D213" s="1" t="str">
        <f t="array" ref="D213">_xlfn.XLOOKUP($B213, sales_teams!$A$2:$A$36, sales_teams!$C$2:$C$36)</f>
        <v>Central</v>
      </c>
      <c r="E213" s="1" t="s">
        <v>181</v>
      </c>
      <c r="F213" s="1" t="s">
        <v>122</v>
      </c>
      <c r="G213" s="1" t="str">
        <f t="array" ref="G213">IF($F213="", "", _xlfn.XLOOKUP($F213,accounts!$A$2:$A$86,accounts!$B$2:$B$86, "Other"))</f>
        <v>medical</v>
      </c>
      <c r="H213" s="1" t="str">
        <f t="array" ref="H213">IF($F213="", "", IFS(_xlfn.XLOOKUP($F213, accounts!$A$2:$A$86, accounts!$E$2:$E$86, 0)&gt;=1000, "Enterprise", _xlfn.XLOOKUP($F213, accounts!$A$2:$A$86, accounts!$E$2:$E$86, 0)&gt;=100, "Mid-Market", TRUE, "SMB"))</f>
        <v>Enterprise</v>
      </c>
      <c r="I213" s="1" t="str">
        <f t="array" ref="I213">IF($F213="", "", _xlfn.XLOOKUP($F213,accounts!$A$2:$A$86,accounts!$F$2:$F$86, "Other"))</f>
        <v>United States</v>
      </c>
      <c r="J213" s="1" t="s">
        <v>131</v>
      </c>
      <c r="K213" s="3">
        <v>42717.0</v>
      </c>
      <c r="L213" s="3">
        <v>42822.0</v>
      </c>
      <c r="M213" s="1">
        <v>519.0</v>
      </c>
    </row>
    <row r="214">
      <c r="A214" s="1" t="s">
        <v>419</v>
      </c>
      <c r="B214" s="1" t="s">
        <v>104</v>
      </c>
      <c r="C214" s="1" t="str">
        <f t="array" ref="C214">_xlfn.XLOOKUP($B214, sales_teams!$A$2:$A$36, sales_teams!$B$2:$B$36)</f>
        <v>Summer Sewald</v>
      </c>
      <c r="D214" s="1" t="str">
        <f t="array" ref="D214">_xlfn.XLOOKUP($B214, sales_teams!$A$2:$A$36, sales_teams!$C$2:$C$36)</f>
        <v>West</v>
      </c>
      <c r="E214" s="1" t="s">
        <v>148</v>
      </c>
      <c r="G214" s="1" t="str">
        <f t="array" ref="G214">IF($F214="", "", _xlfn.XLOOKUP($F214,accounts!$A$2:$A$86,accounts!$B$2:$B$86, "Other"))</f>
        <v/>
      </c>
      <c r="H214" s="1" t="str">
        <f t="array" ref="H214">IF($F214="", "", IFS(_xlfn.XLOOKUP($F214, accounts!$A$2:$A$86, accounts!$E$2:$E$86, 0)&gt;=1000, "Enterprise", _xlfn.XLOOKUP($F214, accounts!$A$2:$A$86, accounts!$E$2:$E$86, 0)&gt;=100, "Mid-Market", TRUE, "SMB"))</f>
        <v/>
      </c>
      <c r="I214" s="1" t="str">
        <f t="array" ref="I214">IF($F214="", "", _xlfn.XLOOKUP($F214,accounts!$A$2:$A$86,accounts!$F$2:$F$86, "Other"))</f>
        <v/>
      </c>
      <c r="J214" s="1" t="s">
        <v>189</v>
      </c>
      <c r="K214" s="3">
        <v>42717.0</v>
      </c>
    </row>
    <row r="215">
      <c r="A215" s="1" t="s">
        <v>420</v>
      </c>
      <c r="B215" s="1" t="s">
        <v>107</v>
      </c>
      <c r="C215" s="1" t="str">
        <f t="array" ref="C215">_xlfn.XLOOKUP($B215, sales_teams!$A$2:$A$36, sales_teams!$B$2:$B$36)</f>
        <v>Summer Sewald</v>
      </c>
      <c r="D215" s="1" t="str">
        <f t="array" ref="D215">_xlfn.XLOOKUP($B215, sales_teams!$A$2:$A$36, sales_teams!$C$2:$C$36)</f>
        <v>West</v>
      </c>
      <c r="E215" s="1" t="s">
        <v>181</v>
      </c>
      <c r="F215" s="1" t="s">
        <v>125</v>
      </c>
      <c r="G215" s="1" t="str">
        <f t="array" ref="G215">IF($F215="", "", _xlfn.XLOOKUP($F215,accounts!$A$2:$A$86,accounts!$B$2:$B$86, "Other"))</f>
        <v>software</v>
      </c>
      <c r="H215" s="1" t="str">
        <f t="array" ref="H215">IF($F215="", "", IFS(_xlfn.XLOOKUP($F215, accounts!$A$2:$A$86, accounts!$E$2:$E$86, 0)&gt;=1000, "Enterprise", _xlfn.XLOOKUP($F215, accounts!$A$2:$A$86, accounts!$E$2:$E$86, 0)&gt;=100, "Mid-Market", TRUE, "SMB"))</f>
        <v>Enterprise</v>
      </c>
      <c r="I215" s="1" t="str">
        <f t="array" ref="I215">IF($F215="", "", _xlfn.XLOOKUP($F215,accounts!$A$2:$A$86,accounts!$F$2:$F$86, "Other"))</f>
        <v>United States</v>
      </c>
      <c r="J215" s="1" t="s">
        <v>131</v>
      </c>
      <c r="K215" s="3">
        <v>42717.0</v>
      </c>
      <c r="L215" s="3">
        <v>42798.0</v>
      </c>
      <c r="M215" s="1">
        <v>524.0</v>
      </c>
    </row>
    <row r="216">
      <c r="A216" s="1" t="s">
        <v>421</v>
      </c>
      <c r="B216" s="1" t="s">
        <v>105</v>
      </c>
      <c r="C216" s="1" t="str">
        <f t="array" ref="C216">_xlfn.XLOOKUP($B216, sales_teams!$A$2:$A$36, sales_teams!$B$2:$B$36)</f>
        <v>Summer Sewald</v>
      </c>
      <c r="D216" s="1" t="str">
        <f t="array" ref="D216">_xlfn.XLOOKUP($B216, sales_teams!$A$2:$A$36, sales_teams!$C$2:$C$36)</f>
        <v>West</v>
      </c>
      <c r="E216" s="1" t="s">
        <v>181</v>
      </c>
      <c r="F216" s="1" t="s">
        <v>154</v>
      </c>
      <c r="G216" s="1" t="str">
        <f t="array" ref="G216">IF($F216="", "", _xlfn.XLOOKUP($F216,accounts!$A$2:$A$86,accounts!$B$2:$B$86, "Other"))</f>
        <v>retail</v>
      </c>
      <c r="H216" s="1" t="str">
        <f t="array" ref="H216">IF($F216="", "", IFS(_xlfn.XLOOKUP($F216, accounts!$A$2:$A$86, accounts!$E$2:$E$86, 0)&gt;=1000, "Enterprise", _xlfn.XLOOKUP($F216, accounts!$A$2:$A$86, accounts!$E$2:$E$86, 0)&gt;=100, "Mid-Market", TRUE, "SMB"))</f>
        <v>Enterprise</v>
      </c>
      <c r="I216" s="1" t="str">
        <f t="array" ref="I216">IF($F216="", "", _xlfn.XLOOKUP($F216,accounts!$A$2:$A$86,accounts!$F$2:$F$86, "Other"))</f>
        <v>United States</v>
      </c>
      <c r="J216" s="1" t="s">
        <v>131</v>
      </c>
      <c r="K216" s="3">
        <v>42717.0</v>
      </c>
      <c r="L216" s="3">
        <v>42821.0</v>
      </c>
      <c r="M216" s="1">
        <v>552.0</v>
      </c>
    </row>
    <row r="217">
      <c r="A217" s="1" t="s">
        <v>422</v>
      </c>
      <c r="B217" s="1" t="s">
        <v>26</v>
      </c>
      <c r="C217" s="1" t="str">
        <f t="array" ref="C217">_xlfn.XLOOKUP($B217, sales_teams!$A$2:$A$36, sales_teams!$B$2:$B$36)</f>
        <v>Melvin Marxen</v>
      </c>
      <c r="D217" s="1" t="str">
        <f t="array" ref="D217">_xlfn.XLOOKUP($B217, sales_teams!$A$2:$A$36, sales_teams!$C$2:$C$36)</f>
        <v>Central</v>
      </c>
      <c r="E217" s="1" t="s">
        <v>109</v>
      </c>
      <c r="F217" s="1" t="s">
        <v>128</v>
      </c>
      <c r="G217" s="1" t="str">
        <f t="array" ref="G217">IF($F217="", "", _xlfn.XLOOKUP($F217,accounts!$A$2:$A$86,accounts!$B$2:$B$86, "Other"))</f>
        <v>marketing</v>
      </c>
      <c r="H217" s="1" t="str">
        <f t="array" ref="H217">IF($F217="", "", IFS(_xlfn.XLOOKUP($F217, accounts!$A$2:$A$86, accounts!$E$2:$E$86, 0)&gt;=1000, "Enterprise", _xlfn.XLOOKUP($F217, accounts!$A$2:$A$86, accounts!$E$2:$E$86, 0)&gt;=100, "Mid-Market", TRUE, "SMB"))</f>
        <v>Enterprise</v>
      </c>
      <c r="I217" s="1" t="str">
        <f t="array" ref="I217">IF($F217="", "", _xlfn.XLOOKUP($F217,accounts!$A$2:$A$86,accounts!$F$2:$F$86, "Other"))</f>
        <v>United States</v>
      </c>
      <c r="J217" s="1" t="s">
        <v>131</v>
      </c>
      <c r="K217" s="3">
        <v>42718.0</v>
      </c>
      <c r="L217" s="3">
        <v>42796.0</v>
      </c>
      <c r="M217" s="1">
        <v>970.0</v>
      </c>
    </row>
    <row r="218">
      <c r="A218" s="1" t="s">
        <v>423</v>
      </c>
      <c r="B218" s="1" t="s">
        <v>88</v>
      </c>
      <c r="C218" s="1" t="str">
        <f t="array" ref="C218">_xlfn.XLOOKUP($B218, sales_teams!$A$2:$A$36, sales_teams!$B$2:$B$36)</f>
        <v>Celia Rouche</v>
      </c>
      <c r="D218" s="1" t="str">
        <f t="array" ref="D218">_xlfn.XLOOKUP($B218, sales_teams!$A$2:$A$36, sales_teams!$C$2:$C$36)</f>
        <v>West</v>
      </c>
      <c r="E218" s="1" t="s">
        <v>188</v>
      </c>
      <c r="G218" s="1" t="str">
        <f t="array" ref="G218">IF($F218="", "", _xlfn.XLOOKUP($F218,accounts!$A$2:$A$86,accounts!$B$2:$B$86, "Other"))</f>
        <v/>
      </c>
      <c r="H218" s="1" t="str">
        <f t="array" ref="H218">IF($F218="", "", IFS(_xlfn.XLOOKUP($F218, accounts!$A$2:$A$86, accounts!$E$2:$E$86, 0)&gt;=1000, "Enterprise", _xlfn.XLOOKUP($F218, accounts!$A$2:$A$86, accounts!$E$2:$E$86, 0)&gt;=100, "Mid-Market", TRUE, "SMB"))</f>
        <v/>
      </c>
      <c r="I218" s="1" t="str">
        <f t="array" ref="I218">IF($F218="", "", _xlfn.XLOOKUP($F218,accounts!$A$2:$A$86,accounts!$F$2:$F$86, "Other"))</f>
        <v/>
      </c>
      <c r="J218" s="1" t="s">
        <v>189</v>
      </c>
      <c r="K218" s="3">
        <v>42718.0</v>
      </c>
    </row>
    <row r="219">
      <c r="A219" s="1" t="s">
        <v>424</v>
      </c>
      <c r="B219" s="1" t="s">
        <v>102</v>
      </c>
      <c r="C219" s="1" t="str">
        <f t="array" ref="C219">_xlfn.XLOOKUP($B219, sales_teams!$A$2:$A$36, sales_teams!$B$2:$B$36)</f>
        <v>Summer Sewald</v>
      </c>
      <c r="D219" s="1" t="str">
        <f t="array" ref="D219">_xlfn.XLOOKUP($B219, sales_teams!$A$2:$A$36, sales_teams!$C$2:$C$36)</f>
        <v>West</v>
      </c>
      <c r="E219" s="1" t="s">
        <v>109</v>
      </c>
      <c r="F219" s="1" t="s">
        <v>119</v>
      </c>
      <c r="G219" s="1" t="str">
        <f t="array" ref="G219">IF($F219="", "", _xlfn.XLOOKUP($F219,accounts!$A$2:$A$86,accounts!$B$2:$B$86, "Other"))</f>
        <v>technology</v>
      </c>
      <c r="H219" s="1" t="str">
        <f t="array" ref="H219">IF($F219="", "", IFS(_xlfn.XLOOKUP($F219, accounts!$A$2:$A$86, accounts!$E$2:$E$86, 0)&gt;=1000, "Enterprise", _xlfn.XLOOKUP($F219, accounts!$A$2:$A$86, accounts!$E$2:$E$86, 0)&gt;=100, "Mid-Market", TRUE, "SMB"))</f>
        <v>Enterprise</v>
      </c>
      <c r="I219" s="1" t="str">
        <f t="array" ref="I219">IF($F219="", "", _xlfn.XLOOKUP($F219,accounts!$A$2:$A$86,accounts!$F$2:$F$86, "Other"))</f>
        <v>Korea</v>
      </c>
      <c r="J219" s="1" t="s">
        <v>189</v>
      </c>
      <c r="K219" s="3">
        <v>42718.0</v>
      </c>
    </row>
    <row r="220">
      <c r="A220" s="1" t="s">
        <v>425</v>
      </c>
      <c r="B220" s="1" t="s">
        <v>102</v>
      </c>
      <c r="C220" s="1" t="str">
        <f t="array" ref="C220">_xlfn.XLOOKUP($B220, sales_teams!$A$2:$A$36, sales_teams!$B$2:$B$36)</f>
        <v>Summer Sewald</v>
      </c>
      <c r="D220" s="1" t="str">
        <f t="array" ref="D220">_xlfn.XLOOKUP($B220, sales_teams!$A$2:$A$36, sales_teams!$C$2:$C$36)</f>
        <v>West</v>
      </c>
      <c r="E220" s="1" t="s">
        <v>109</v>
      </c>
      <c r="F220" s="1" t="s">
        <v>118</v>
      </c>
      <c r="G220" s="1" t="str">
        <f t="array" ref="G220">IF($F220="", "", _xlfn.XLOOKUP($F220,accounts!$A$2:$A$86,accounts!$B$2:$B$86, "Other"))</f>
        <v>services</v>
      </c>
      <c r="H220" s="1" t="str">
        <f t="array" ref="H220">IF($F220="", "", IFS(_xlfn.XLOOKUP($F220, accounts!$A$2:$A$86, accounts!$E$2:$E$86, 0)&gt;=1000, "Enterprise", _xlfn.XLOOKUP($F220, accounts!$A$2:$A$86, accounts!$E$2:$E$86, 0)&gt;=100, "Mid-Market", TRUE, "SMB"))</f>
        <v>Enterprise</v>
      </c>
      <c r="I220" s="1" t="str">
        <f t="array" ref="I220">IF($F220="", "", _xlfn.XLOOKUP($F220,accounts!$A$2:$A$86,accounts!$F$2:$F$86, "Other"))</f>
        <v>United States</v>
      </c>
      <c r="J220" s="1" t="s">
        <v>131</v>
      </c>
      <c r="K220" s="3">
        <v>42718.0</v>
      </c>
      <c r="L220" s="3">
        <v>42807.0</v>
      </c>
      <c r="M220" s="1">
        <v>1046.0</v>
      </c>
    </row>
    <row r="221">
      <c r="A221" s="1" t="s">
        <v>426</v>
      </c>
      <c r="B221" s="1" t="s">
        <v>102</v>
      </c>
      <c r="C221" s="1" t="str">
        <f t="array" ref="C221">_xlfn.XLOOKUP($B221, sales_teams!$A$2:$A$36, sales_teams!$B$2:$B$36)</f>
        <v>Summer Sewald</v>
      </c>
      <c r="D221" s="1" t="str">
        <f t="array" ref="D221">_xlfn.XLOOKUP($B221, sales_teams!$A$2:$A$36, sales_teams!$C$2:$C$36)</f>
        <v>West</v>
      </c>
      <c r="E221" s="1" t="s">
        <v>109</v>
      </c>
      <c r="F221" s="1" t="s">
        <v>161</v>
      </c>
      <c r="G221" s="1" t="str">
        <f t="array" ref="G221">IF($F221="", "", _xlfn.XLOOKUP($F221,accounts!$A$2:$A$86,accounts!$B$2:$B$86, "Other"))</f>
        <v>marketing</v>
      </c>
      <c r="H221" s="1" t="str">
        <f t="array" ref="H221">IF($F221="", "", IFS(_xlfn.XLOOKUP($F221, accounts!$A$2:$A$86, accounts!$E$2:$E$86, 0)&gt;=1000, "Enterprise", _xlfn.XLOOKUP($F221, accounts!$A$2:$A$86, accounts!$E$2:$E$86, 0)&gt;=100, "Mid-Market", TRUE, "SMB"))</f>
        <v>Enterprise</v>
      </c>
      <c r="I221" s="1" t="str">
        <f t="array" ref="I221">IF($F221="", "", _xlfn.XLOOKUP($F221,accounts!$A$2:$A$86,accounts!$F$2:$F$86, "Other"))</f>
        <v>Poland</v>
      </c>
      <c r="J221" s="1" t="s">
        <v>131</v>
      </c>
      <c r="K221" s="3">
        <v>42718.0</v>
      </c>
      <c r="L221" s="3">
        <v>42808.0</v>
      </c>
      <c r="M221" s="1">
        <v>988.0</v>
      </c>
    </row>
    <row r="222">
      <c r="A222" s="1" t="s">
        <v>427</v>
      </c>
      <c r="B222" s="1" t="s">
        <v>17</v>
      </c>
      <c r="C222" s="1" t="str">
        <f t="array" ref="C222">_xlfn.XLOOKUP($B222, sales_teams!$A$2:$A$36, sales_teams!$B$2:$B$36)</f>
        <v>Dustin Brinkmann</v>
      </c>
      <c r="D222" s="1" t="str">
        <f t="array" ref="D222">_xlfn.XLOOKUP($B222, sales_teams!$A$2:$A$36, sales_teams!$C$2:$C$36)</f>
        <v>Central</v>
      </c>
      <c r="E222" s="1" t="s">
        <v>181</v>
      </c>
      <c r="F222" s="1" t="s">
        <v>56</v>
      </c>
      <c r="G222" s="1" t="str">
        <f t="array" ref="G222">IF($F222="", "", _xlfn.XLOOKUP($F222,accounts!$A$2:$A$86,accounts!$B$2:$B$86, "Other"))</f>
        <v>software</v>
      </c>
      <c r="H222" s="1" t="str">
        <f t="array" ref="H222">IF($F222="", "", IFS(_xlfn.XLOOKUP($F222, accounts!$A$2:$A$86, accounts!$E$2:$E$86, 0)&gt;=1000, "Enterprise", _xlfn.XLOOKUP($F222, accounts!$A$2:$A$86, accounts!$E$2:$E$86, 0)&gt;=100, "Mid-Market", TRUE, "SMB"))</f>
        <v>Enterprise</v>
      </c>
      <c r="I222" s="1" t="str">
        <f t="array" ref="I222">IF($F222="", "", _xlfn.XLOOKUP($F222,accounts!$A$2:$A$86,accounts!$F$2:$F$86, "Other"))</f>
        <v>United States</v>
      </c>
      <c r="J222" s="1" t="s">
        <v>131</v>
      </c>
      <c r="K222" s="3">
        <v>42718.0</v>
      </c>
      <c r="L222" s="3">
        <v>42816.0</v>
      </c>
      <c r="M222" s="1">
        <v>547.0</v>
      </c>
    </row>
    <row r="223">
      <c r="A223" s="1" t="s">
        <v>428</v>
      </c>
      <c r="B223" s="1" t="s">
        <v>92</v>
      </c>
      <c r="C223" s="1" t="str">
        <f t="array" ref="C223">_xlfn.XLOOKUP($B223, sales_teams!$A$2:$A$36, sales_teams!$B$2:$B$36)</f>
        <v>Celia Rouche</v>
      </c>
      <c r="D223" s="1" t="str">
        <f t="array" ref="D223">_xlfn.XLOOKUP($B223, sales_teams!$A$2:$A$36, sales_teams!$C$2:$C$36)</f>
        <v>West</v>
      </c>
      <c r="E223" s="1" t="s">
        <v>181</v>
      </c>
      <c r="G223" s="1" t="str">
        <f t="array" ref="G223">IF($F223="", "", _xlfn.XLOOKUP($F223,accounts!$A$2:$A$86,accounts!$B$2:$B$86, "Other"))</f>
        <v/>
      </c>
      <c r="H223" s="1" t="str">
        <f t="array" ref="H223">IF($F223="", "", IFS(_xlfn.XLOOKUP($F223, accounts!$A$2:$A$86, accounts!$E$2:$E$86, 0)&gt;=1000, "Enterprise", _xlfn.XLOOKUP($F223, accounts!$A$2:$A$86, accounts!$E$2:$E$86, 0)&gt;=100, "Mid-Market", TRUE, "SMB"))</f>
        <v/>
      </c>
      <c r="I223" s="1" t="str">
        <f t="array" ref="I223">IF($F223="", "", _xlfn.XLOOKUP($F223,accounts!$A$2:$A$86,accounts!$F$2:$F$86, "Other"))</f>
        <v/>
      </c>
      <c r="J223" s="1" t="s">
        <v>189</v>
      </c>
      <c r="K223" s="3">
        <v>42718.0</v>
      </c>
    </row>
    <row r="224">
      <c r="A224" s="1" t="s">
        <v>429</v>
      </c>
      <c r="B224" s="1" t="s">
        <v>107</v>
      </c>
      <c r="C224" s="1" t="str">
        <f t="array" ref="C224">_xlfn.XLOOKUP($B224, sales_teams!$A$2:$A$36, sales_teams!$B$2:$B$36)</f>
        <v>Summer Sewald</v>
      </c>
      <c r="D224" s="1" t="str">
        <f t="array" ref="D224">_xlfn.XLOOKUP($B224, sales_teams!$A$2:$A$36, sales_teams!$C$2:$C$36)</f>
        <v>West</v>
      </c>
      <c r="E224" s="1" t="s">
        <v>148</v>
      </c>
      <c r="F224" s="1" t="s">
        <v>154</v>
      </c>
      <c r="G224" s="1" t="str">
        <f t="array" ref="G224">IF($F224="", "", _xlfn.XLOOKUP($F224,accounts!$A$2:$A$86,accounts!$B$2:$B$86, "Other"))</f>
        <v>retail</v>
      </c>
      <c r="H224" s="1" t="str">
        <f t="array" ref="H224">IF($F224="", "", IFS(_xlfn.XLOOKUP($F224, accounts!$A$2:$A$86, accounts!$E$2:$E$86, 0)&gt;=1000, "Enterprise", _xlfn.XLOOKUP($F224, accounts!$A$2:$A$86, accounts!$E$2:$E$86, 0)&gt;=100, "Mid-Market", TRUE, "SMB"))</f>
        <v>Enterprise</v>
      </c>
      <c r="I224" s="1" t="str">
        <f t="array" ref="I224">IF($F224="", "", _xlfn.XLOOKUP($F224,accounts!$A$2:$A$86,accounts!$F$2:$F$86, "Other"))</f>
        <v>United States</v>
      </c>
      <c r="J224" s="1" t="s">
        <v>192</v>
      </c>
      <c r="K224" s="3">
        <v>42718.0</v>
      </c>
      <c r="L224" s="3">
        <v>42798.0</v>
      </c>
      <c r="M224" s="1">
        <v>0.0</v>
      </c>
    </row>
    <row r="225">
      <c r="A225" s="1" t="s">
        <v>430</v>
      </c>
      <c r="B225" s="1" t="s">
        <v>15</v>
      </c>
      <c r="C225" s="1" t="str">
        <f t="array" ref="C225">_xlfn.XLOOKUP($B225, sales_teams!$A$2:$A$36, sales_teams!$B$2:$B$36)</f>
        <v>Dustin Brinkmann</v>
      </c>
      <c r="D225" s="1" t="str">
        <f t="array" ref="D225">_xlfn.XLOOKUP($B225, sales_teams!$A$2:$A$36, sales_teams!$C$2:$C$36)</f>
        <v>Central</v>
      </c>
      <c r="E225" s="1" t="s">
        <v>179</v>
      </c>
      <c r="F225" s="1" t="s">
        <v>122</v>
      </c>
      <c r="G225" s="1" t="str">
        <f t="array" ref="G225">IF($F225="", "", _xlfn.XLOOKUP($F225,accounts!$A$2:$A$86,accounts!$B$2:$B$86, "Other"))</f>
        <v>medical</v>
      </c>
      <c r="H225" s="1" t="str">
        <f t="array" ref="H225">IF($F225="", "", IFS(_xlfn.XLOOKUP($F225, accounts!$A$2:$A$86, accounts!$E$2:$E$86, 0)&gt;=1000, "Enterprise", _xlfn.XLOOKUP($F225, accounts!$A$2:$A$86, accounts!$E$2:$E$86, 0)&gt;=100, "Mid-Market", TRUE, "SMB"))</f>
        <v>Enterprise</v>
      </c>
      <c r="I225" s="1" t="str">
        <f t="array" ref="I225">IF($F225="", "", _xlfn.XLOOKUP($F225,accounts!$A$2:$A$86,accounts!$F$2:$F$86, "Other"))</f>
        <v>United States</v>
      </c>
      <c r="J225" s="1" t="s">
        <v>131</v>
      </c>
      <c r="K225" s="3">
        <v>42718.0</v>
      </c>
      <c r="L225" s="3">
        <v>42825.0</v>
      </c>
      <c r="M225" s="1">
        <v>54.0</v>
      </c>
    </row>
    <row r="226">
      <c r="A226" s="1" t="s">
        <v>431</v>
      </c>
      <c r="B226" s="1" t="s">
        <v>34</v>
      </c>
      <c r="C226" s="1" t="str">
        <f t="array" ref="C226">_xlfn.XLOOKUP($B226, sales_teams!$A$2:$A$36, sales_teams!$B$2:$B$36)</f>
        <v>Cara Losch</v>
      </c>
      <c r="D226" s="1" t="str">
        <f t="array" ref="D226">_xlfn.XLOOKUP($B226, sales_teams!$A$2:$A$36, sales_teams!$C$2:$C$36)</f>
        <v>East</v>
      </c>
      <c r="E226" s="1" t="s">
        <v>179</v>
      </c>
      <c r="F226" s="1" t="s">
        <v>153</v>
      </c>
      <c r="G226" s="1" t="str">
        <f t="array" ref="G226">IF($F226="", "", _xlfn.XLOOKUP($F226,accounts!$A$2:$A$86,accounts!$B$2:$B$86, "Other"))</f>
        <v>medical</v>
      </c>
      <c r="H226" s="1" t="str">
        <f t="array" ref="H226">IF($F226="", "", IFS(_xlfn.XLOOKUP($F226, accounts!$A$2:$A$86, accounts!$E$2:$E$86, 0)&gt;=1000, "Enterprise", _xlfn.XLOOKUP($F226, accounts!$A$2:$A$86, accounts!$E$2:$E$86, 0)&gt;=100, "Mid-Market", TRUE, "SMB"))</f>
        <v>Enterprise</v>
      </c>
      <c r="I226" s="1" t="str">
        <f t="array" ref="I226">IF($F226="", "", _xlfn.XLOOKUP($F226,accounts!$A$2:$A$86,accounts!$F$2:$F$86, "Other"))</f>
        <v>United States</v>
      </c>
      <c r="J226" s="1" t="s">
        <v>131</v>
      </c>
      <c r="K226" s="3">
        <v>42718.0</v>
      </c>
      <c r="L226" s="3">
        <v>42814.0</v>
      </c>
      <c r="M226" s="1">
        <v>57.0</v>
      </c>
    </row>
    <row r="227">
      <c r="A227" s="1" t="s">
        <v>432</v>
      </c>
      <c r="B227" s="1" t="s">
        <v>34</v>
      </c>
      <c r="C227" s="1" t="str">
        <f t="array" ref="C227">_xlfn.XLOOKUP($B227, sales_teams!$A$2:$A$36, sales_teams!$B$2:$B$36)</f>
        <v>Cara Losch</v>
      </c>
      <c r="D227" s="1" t="str">
        <f t="array" ref="D227">_xlfn.XLOOKUP($B227, sales_teams!$A$2:$A$36, sales_teams!$C$2:$C$36)</f>
        <v>East</v>
      </c>
      <c r="E227" s="1" t="s">
        <v>179</v>
      </c>
      <c r="F227" s="1" t="s">
        <v>171</v>
      </c>
      <c r="G227" s="1" t="str">
        <f t="array" ref="G227">IF($F227="", "", _xlfn.XLOOKUP($F227,accounts!$A$2:$A$86,accounts!$B$2:$B$86, "Other"))</f>
        <v>retail</v>
      </c>
      <c r="H227" s="1" t="str">
        <f t="array" ref="H227">IF($F227="", "", IFS(_xlfn.XLOOKUP($F227, accounts!$A$2:$A$86, accounts!$E$2:$E$86, 0)&gt;=1000, "Enterprise", _xlfn.XLOOKUP($F227, accounts!$A$2:$A$86, accounts!$E$2:$E$86, 0)&gt;=100, "Mid-Market", TRUE, "SMB"))</f>
        <v>Enterprise</v>
      </c>
      <c r="I227" s="1" t="str">
        <f t="array" ref="I227">IF($F227="", "", _xlfn.XLOOKUP($F227,accounts!$A$2:$A$86,accounts!$F$2:$F$86, "Other"))</f>
        <v>United States</v>
      </c>
      <c r="J227" s="1" t="s">
        <v>131</v>
      </c>
      <c r="K227" s="3">
        <v>42718.0</v>
      </c>
      <c r="L227" s="3">
        <v>42812.0</v>
      </c>
      <c r="M227" s="1">
        <v>55.0</v>
      </c>
    </row>
    <row r="228">
      <c r="A228" s="1" t="s">
        <v>433</v>
      </c>
      <c r="B228" s="1" t="s">
        <v>7</v>
      </c>
      <c r="C228" s="1" t="str">
        <f t="array" ref="C228">_xlfn.XLOOKUP($B228, sales_teams!$A$2:$A$36, sales_teams!$B$2:$B$36)</f>
        <v>Dustin Brinkmann</v>
      </c>
      <c r="D228" s="1" t="str">
        <f t="array" ref="D228">_xlfn.XLOOKUP($B228, sales_teams!$A$2:$A$36, sales_teams!$C$2:$C$36)</f>
        <v>Central</v>
      </c>
      <c r="E228" s="1" t="s">
        <v>194</v>
      </c>
      <c r="F228" s="1" t="s">
        <v>155</v>
      </c>
      <c r="G228" s="1" t="str">
        <f t="array" ref="G228">IF($F228="", "", _xlfn.XLOOKUP($F228,accounts!$A$2:$A$86,accounts!$B$2:$B$86, "Other"))</f>
        <v>finance</v>
      </c>
      <c r="H228" s="1" t="str">
        <f t="array" ref="H228">IF($F228="", "", IFS(_xlfn.XLOOKUP($F228, accounts!$A$2:$A$86, accounts!$E$2:$E$86, 0)&gt;=1000, "Enterprise", _xlfn.XLOOKUP($F228, accounts!$A$2:$A$86, accounts!$E$2:$E$86, 0)&gt;=100, "Mid-Market", TRUE, "SMB"))</f>
        <v>Enterprise</v>
      </c>
      <c r="I228" s="1" t="str">
        <f t="array" ref="I228">IF($F228="", "", _xlfn.XLOOKUP($F228,accounts!$A$2:$A$86,accounts!$F$2:$F$86, "Other"))</f>
        <v>United States</v>
      </c>
      <c r="J228" s="1" t="s">
        <v>131</v>
      </c>
      <c r="K228" s="3">
        <v>42719.0</v>
      </c>
      <c r="L228" s="3">
        <v>42809.0</v>
      </c>
      <c r="M228" s="1">
        <v>5765.0</v>
      </c>
    </row>
    <row r="229">
      <c r="A229" s="1" t="s">
        <v>434</v>
      </c>
      <c r="B229" s="1" t="s">
        <v>48</v>
      </c>
      <c r="C229" s="1" t="str">
        <f t="array" ref="C229">_xlfn.XLOOKUP($B229, sales_teams!$A$2:$A$36, sales_teams!$B$2:$B$36)</f>
        <v>Rocco Neubert</v>
      </c>
      <c r="D229" s="1" t="str">
        <f t="array" ref="D229">_xlfn.XLOOKUP($B229, sales_teams!$A$2:$A$36, sales_teams!$C$2:$C$36)</f>
        <v>East</v>
      </c>
      <c r="E229" s="1" t="s">
        <v>181</v>
      </c>
      <c r="F229" s="1" t="s">
        <v>32</v>
      </c>
      <c r="G229" s="1" t="str">
        <f t="array" ref="G229">IF($F229="", "", _xlfn.XLOOKUP($F229,accounts!$A$2:$A$86,accounts!$B$2:$B$86, "Other"))</f>
        <v>medical</v>
      </c>
      <c r="H229" s="1" t="str">
        <f t="array" ref="H229">IF($F229="", "", IFS(_xlfn.XLOOKUP($F229, accounts!$A$2:$A$86, accounts!$E$2:$E$86, 0)&gt;=1000, "Enterprise", _xlfn.XLOOKUP($F229, accounts!$A$2:$A$86, accounts!$E$2:$E$86, 0)&gt;=100, "Mid-Market", TRUE, "SMB"))</f>
        <v>Enterprise</v>
      </c>
      <c r="I229" s="1" t="str">
        <f t="array" ref="I229">IF($F229="", "", _xlfn.XLOOKUP($F229,accounts!$A$2:$A$86,accounts!$F$2:$F$86, "Other"))</f>
        <v>United States</v>
      </c>
      <c r="J229" s="1" t="s">
        <v>131</v>
      </c>
      <c r="K229" s="3">
        <v>42719.0</v>
      </c>
      <c r="L229" s="3">
        <v>42810.0</v>
      </c>
      <c r="M229" s="1">
        <v>639.0</v>
      </c>
    </row>
    <row r="230">
      <c r="A230" s="1" t="s">
        <v>435</v>
      </c>
      <c r="B230" s="1" t="s">
        <v>102</v>
      </c>
      <c r="C230" s="1" t="str">
        <f t="array" ref="C230">_xlfn.XLOOKUP($B230, sales_teams!$A$2:$A$36, sales_teams!$B$2:$B$36)</f>
        <v>Summer Sewald</v>
      </c>
      <c r="D230" s="1" t="str">
        <f t="array" ref="D230">_xlfn.XLOOKUP($B230, sales_teams!$A$2:$A$36, sales_teams!$C$2:$C$36)</f>
        <v>West</v>
      </c>
      <c r="E230" s="1" t="s">
        <v>148</v>
      </c>
      <c r="F230" s="1" t="s">
        <v>129</v>
      </c>
      <c r="G230" s="1" t="str">
        <f t="array" ref="G230">IF($F230="", "", _xlfn.XLOOKUP($F230,accounts!$A$2:$A$86,accounts!$B$2:$B$86, "Other"))</f>
        <v>medical</v>
      </c>
      <c r="H230" s="1" t="str">
        <f t="array" ref="H230">IF($F230="", "", IFS(_xlfn.XLOOKUP($F230, accounts!$A$2:$A$86, accounts!$E$2:$E$86, 0)&gt;=1000, "Enterprise", _xlfn.XLOOKUP($F230, accounts!$A$2:$A$86, accounts!$E$2:$E$86, 0)&gt;=100, "Mid-Market", TRUE, "SMB"))</f>
        <v>Enterprise</v>
      </c>
      <c r="I230" s="1" t="str">
        <f t="array" ref="I230">IF($F230="", "", _xlfn.XLOOKUP($F230,accounts!$A$2:$A$86,accounts!$F$2:$F$86, "Other"))</f>
        <v>United States</v>
      </c>
      <c r="J230" s="1" t="s">
        <v>131</v>
      </c>
      <c r="K230" s="3">
        <v>42719.0</v>
      </c>
      <c r="L230" s="3">
        <v>42809.0</v>
      </c>
      <c r="M230" s="1">
        <v>5100.0</v>
      </c>
    </row>
    <row r="231">
      <c r="A231" s="1" t="s">
        <v>436</v>
      </c>
      <c r="B231" s="1" t="s">
        <v>92</v>
      </c>
      <c r="C231" s="1" t="str">
        <f t="array" ref="C231">_xlfn.XLOOKUP($B231, sales_teams!$A$2:$A$36, sales_teams!$B$2:$B$36)</f>
        <v>Celia Rouche</v>
      </c>
      <c r="D231" s="1" t="str">
        <f t="array" ref="D231">_xlfn.XLOOKUP($B231, sales_teams!$A$2:$A$36, sales_teams!$C$2:$C$36)</f>
        <v>West</v>
      </c>
      <c r="E231" s="1" t="s">
        <v>179</v>
      </c>
      <c r="G231" s="1" t="str">
        <f t="array" ref="G231">IF($F231="", "", _xlfn.XLOOKUP($F231,accounts!$A$2:$A$86,accounts!$B$2:$B$86, "Other"))</f>
        <v/>
      </c>
      <c r="H231" s="1" t="str">
        <f t="array" ref="H231">IF($F231="", "", IFS(_xlfn.XLOOKUP($F231, accounts!$A$2:$A$86, accounts!$E$2:$E$86, 0)&gt;=1000, "Enterprise", _xlfn.XLOOKUP($F231, accounts!$A$2:$A$86, accounts!$E$2:$E$86, 0)&gt;=100, "Mid-Market", TRUE, "SMB"))</f>
        <v/>
      </c>
      <c r="I231" s="1" t="str">
        <f t="array" ref="I231">IF($F231="", "", _xlfn.XLOOKUP($F231,accounts!$A$2:$A$86,accounts!$F$2:$F$86, "Other"))</f>
        <v/>
      </c>
      <c r="J231" s="1" t="s">
        <v>189</v>
      </c>
      <c r="K231" s="3">
        <v>42719.0</v>
      </c>
    </row>
    <row r="232">
      <c r="A232" s="1" t="s">
        <v>437</v>
      </c>
      <c r="B232" s="1" t="s">
        <v>60</v>
      </c>
      <c r="C232" s="1" t="str">
        <f t="array" ref="C232">_xlfn.XLOOKUP($B232, sales_teams!$A$2:$A$36, sales_teams!$B$2:$B$36)</f>
        <v>Celia Rouche</v>
      </c>
      <c r="D232" s="1" t="str">
        <f t="array" ref="D232">_xlfn.XLOOKUP($B232, sales_teams!$A$2:$A$36, sales_teams!$C$2:$C$36)</f>
        <v>West</v>
      </c>
      <c r="E232" s="1" t="s">
        <v>148</v>
      </c>
      <c r="F232" s="1" t="s">
        <v>84</v>
      </c>
      <c r="G232" s="1" t="str">
        <f t="array" ref="G232">IF($F232="", "", _xlfn.XLOOKUP($F232,accounts!$A$2:$A$86,accounts!$B$2:$B$86, "Other"))</f>
        <v>retail</v>
      </c>
      <c r="H232" s="1" t="str">
        <f t="array" ref="H232">IF($F232="", "", IFS(_xlfn.XLOOKUP($F232, accounts!$A$2:$A$86, accounts!$E$2:$E$86, 0)&gt;=1000, "Enterprise", _xlfn.XLOOKUP($F232, accounts!$A$2:$A$86, accounts!$E$2:$E$86, 0)&gt;=100, "Mid-Market", TRUE, "SMB"))</f>
        <v>Enterprise</v>
      </c>
      <c r="I232" s="1" t="str">
        <f t="array" ref="I232">IF($F232="", "", _xlfn.XLOOKUP($F232,accounts!$A$2:$A$86,accounts!$F$2:$F$86, "Other"))</f>
        <v>United States</v>
      </c>
      <c r="J232" s="1" t="s">
        <v>131</v>
      </c>
      <c r="K232" s="3">
        <v>42719.0</v>
      </c>
      <c r="L232" s="3">
        <v>42801.0</v>
      </c>
      <c r="M232" s="1">
        <v>4906.0</v>
      </c>
    </row>
    <row r="233">
      <c r="A233" s="1" t="s">
        <v>438</v>
      </c>
      <c r="B233" s="1" t="s">
        <v>57</v>
      </c>
      <c r="C233" s="1" t="str">
        <f t="array" ref="C233">_xlfn.XLOOKUP($B233, sales_teams!$A$2:$A$36, sales_teams!$B$2:$B$36)</f>
        <v>Rocco Neubert</v>
      </c>
      <c r="D233" s="1" t="str">
        <f t="array" ref="D233">_xlfn.XLOOKUP($B233, sales_teams!$A$2:$A$36, sales_teams!$C$2:$C$36)</f>
        <v>East</v>
      </c>
      <c r="E233" s="1" t="s">
        <v>194</v>
      </c>
      <c r="F233" s="1" t="s">
        <v>106</v>
      </c>
      <c r="G233" s="1" t="str">
        <f t="array" ref="G233">IF($F233="", "", _xlfn.XLOOKUP($F233,accounts!$A$2:$A$86,accounts!$B$2:$B$86, "Other"))</f>
        <v>retail</v>
      </c>
      <c r="H233" s="1" t="str">
        <f t="array" ref="H233">IF($F233="", "", IFS(_xlfn.XLOOKUP($F233, accounts!$A$2:$A$86, accounts!$E$2:$E$86, 0)&gt;=1000, "Enterprise", _xlfn.XLOOKUP($F233, accounts!$A$2:$A$86, accounts!$E$2:$E$86, 0)&gt;=100, "Mid-Market", TRUE, "SMB"))</f>
        <v>Enterprise</v>
      </c>
      <c r="I233" s="1" t="str">
        <f t="array" ref="I233">IF($F233="", "", _xlfn.XLOOKUP($F233,accounts!$A$2:$A$86,accounts!$F$2:$F$86, "Other"))</f>
        <v>Italy</v>
      </c>
      <c r="J233" s="1" t="s">
        <v>189</v>
      </c>
      <c r="K233" s="3">
        <v>42720.0</v>
      </c>
    </row>
    <row r="234">
      <c r="A234" s="1" t="s">
        <v>439</v>
      </c>
      <c r="B234" s="1" t="s">
        <v>48</v>
      </c>
      <c r="C234" s="1" t="str">
        <f t="array" ref="C234">_xlfn.XLOOKUP($B234, sales_teams!$A$2:$A$36, sales_teams!$B$2:$B$36)</f>
        <v>Rocco Neubert</v>
      </c>
      <c r="D234" s="1" t="str">
        <f t="array" ref="D234">_xlfn.XLOOKUP($B234, sales_teams!$A$2:$A$36, sales_teams!$C$2:$C$36)</f>
        <v>East</v>
      </c>
      <c r="E234" s="1" t="s">
        <v>181</v>
      </c>
      <c r="F234" s="1" t="s">
        <v>79</v>
      </c>
      <c r="G234" s="1" t="str">
        <f t="array" ref="G234">IF($F234="", "", _xlfn.XLOOKUP($F234,accounts!$A$2:$A$86,accounts!$B$2:$B$86, "Other"))</f>
        <v>entertainment</v>
      </c>
      <c r="H234" s="1" t="str">
        <f t="array" ref="H234">IF($F234="", "", IFS(_xlfn.XLOOKUP($F234, accounts!$A$2:$A$86, accounts!$E$2:$E$86, 0)&gt;=1000, "Enterprise", _xlfn.XLOOKUP($F234, accounts!$A$2:$A$86, accounts!$E$2:$E$86, 0)&gt;=100, "Mid-Market", TRUE, "SMB"))</f>
        <v>Mid-Market</v>
      </c>
      <c r="I234" s="1" t="str">
        <f t="array" ref="I234">IF($F234="", "", _xlfn.XLOOKUP($F234,accounts!$A$2:$A$86,accounts!$F$2:$F$86, "Other"))</f>
        <v>United States</v>
      </c>
      <c r="J234" s="1" t="s">
        <v>189</v>
      </c>
      <c r="K234" s="3">
        <v>42720.0</v>
      </c>
    </row>
    <row r="235">
      <c r="A235" s="1" t="s">
        <v>440</v>
      </c>
      <c r="B235" s="1" t="s">
        <v>53</v>
      </c>
      <c r="C235" s="1" t="str">
        <f t="array" ref="C235">_xlfn.XLOOKUP($B235, sales_teams!$A$2:$A$36, sales_teams!$B$2:$B$36)</f>
        <v>Rocco Neubert</v>
      </c>
      <c r="D235" s="1" t="str">
        <f t="array" ref="D235">_xlfn.XLOOKUP($B235, sales_teams!$A$2:$A$36, sales_teams!$C$2:$C$36)</f>
        <v>East</v>
      </c>
      <c r="E235" s="1" t="s">
        <v>109</v>
      </c>
      <c r="F235" s="1" t="s">
        <v>141</v>
      </c>
      <c r="G235" s="1" t="str">
        <f t="array" ref="G235">IF($F235="", "", _xlfn.XLOOKUP($F235,accounts!$A$2:$A$86,accounts!$B$2:$B$86, "Other"))</f>
        <v>finance</v>
      </c>
      <c r="H235" s="1" t="str">
        <f t="array" ref="H235">IF($F235="", "", IFS(_xlfn.XLOOKUP($F235, accounts!$A$2:$A$86, accounts!$E$2:$E$86, 0)&gt;=1000, "Enterprise", _xlfn.XLOOKUP($F235, accounts!$A$2:$A$86, accounts!$E$2:$E$86, 0)&gt;=100, "Mid-Market", TRUE, "SMB"))</f>
        <v>Mid-Market</v>
      </c>
      <c r="I235" s="1" t="str">
        <f t="array" ref="I235">IF($F235="", "", _xlfn.XLOOKUP($F235,accounts!$A$2:$A$86,accounts!$F$2:$F$86, "Other"))</f>
        <v>United States</v>
      </c>
      <c r="J235" s="1" t="s">
        <v>131</v>
      </c>
      <c r="K235" s="3">
        <v>42720.0</v>
      </c>
      <c r="L235" s="3">
        <v>42801.0</v>
      </c>
      <c r="M235" s="1">
        <v>1037.0</v>
      </c>
    </row>
    <row r="236">
      <c r="A236" s="1" t="s">
        <v>441</v>
      </c>
      <c r="B236" s="1" t="s">
        <v>99</v>
      </c>
      <c r="C236" s="1" t="str">
        <f t="array" ref="C236">_xlfn.XLOOKUP($B236, sales_teams!$A$2:$A$36, sales_teams!$B$2:$B$36)</f>
        <v>Summer Sewald</v>
      </c>
      <c r="D236" s="1" t="str">
        <f t="array" ref="D236">_xlfn.XLOOKUP($B236, sales_teams!$A$2:$A$36, sales_teams!$C$2:$C$36)</f>
        <v>West</v>
      </c>
      <c r="E236" s="1" t="s">
        <v>181</v>
      </c>
      <c r="F236" s="1" t="s">
        <v>142</v>
      </c>
      <c r="G236" s="1" t="str">
        <f t="array" ref="G236">IF($F236="", "", _xlfn.XLOOKUP($F236,accounts!$A$2:$A$86,accounts!$B$2:$B$86, "Other"))</f>
        <v>retail</v>
      </c>
      <c r="H236" s="1" t="str">
        <f t="array" ref="H236">IF($F236="", "", IFS(_xlfn.XLOOKUP($F236, accounts!$A$2:$A$86, accounts!$E$2:$E$86, 0)&gt;=1000, "Enterprise", _xlfn.XLOOKUP($F236, accounts!$A$2:$A$86, accounts!$E$2:$E$86, 0)&gt;=100, "Mid-Market", TRUE, "SMB"))</f>
        <v>Enterprise</v>
      </c>
      <c r="I236" s="1" t="str">
        <f t="array" ref="I236">IF($F236="", "", _xlfn.XLOOKUP($F236,accounts!$A$2:$A$86,accounts!$F$2:$F$86, "Other"))</f>
        <v>United States</v>
      </c>
      <c r="J236" s="1" t="s">
        <v>131</v>
      </c>
      <c r="K236" s="3">
        <v>42720.0</v>
      </c>
      <c r="L236" s="3">
        <v>42809.0</v>
      </c>
      <c r="M236" s="1">
        <v>537.0</v>
      </c>
    </row>
    <row r="237">
      <c r="A237" s="1" t="s">
        <v>442</v>
      </c>
      <c r="B237" s="1" t="s">
        <v>102</v>
      </c>
      <c r="C237" s="1" t="str">
        <f t="array" ref="C237">_xlfn.XLOOKUP($B237, sales_teams!$A$2:$A$36, sales_teams!$B$2:$B$36)</f>
        <v>Summer Sewald</v>
      </c>
      <c r="D237" s="1" t="str">
        <f t="array" ref="D237">_xlfn.XLOOKUP($B237, sales_teams!$A$2:$A$36, sales_teams!$C$2:$C$36)</f>
        <v>West</v>
      </c>
      <c r="E237" s="1" t="s">
        <v>148</v>
      </c>
      <c r="F237" s="1" t="s">
        <v>118</v>
      </c>
      <c r="G237" s="1" t="str">
        <f t="array" ref="G237">IF($F237="", "", _xlfn.XLOOKUP($F237,accounts!$A$2:$A$86,accounts!$B$2:$B$86, "Other"))</f>
        <v>services</v>
      </c>
      <c r="H237" s="1" t="str">
        <f t="array" ref="H237">IF($F237="", "", IFS(_xlfn.XLOOKUP($F237, accounts!$A$2:$A$86, accounts!$E$2:$E$86, 0)&gt;=1000, "Enterprise", _xlfn.XLOOKUP($F237, accounts!$A$2:$A$86, accounts!$E$2:$E$86, 0)&gt;=100, "Mid-Market", TRUE, "SMB"))</f>
        <v>Enterprise</v>
      </c>
      <c r="I237" s="1" t="str">
        <f t="array" ref="I237">IF($F237="", "", _xlfn.XLOOKUP($F237,accounts!$A$2:$A$86,accounts!$F$2:$F$86, "Other"))</f>
        <v>United States</v>
      </c>
      <c r="J237" s="1" t="s">
        <v>131</v>
      </c>
      <c r="K237" s="3">
        <v>42720.0</v>
      </c>
      <c r="L237" s="3">
        <v>42803.0</v>
      </c>
      <c r="M237" s="1">
        <v>4694.0</v>
      </c>
    </row>
    <row r="238">
      <c r="A238" s="1" t="s">
        <v>443</v>
      </c>
      <c r="B238" s="1" t="s">
        <v>17</v>
      </c>
      <c r="C238" s="1" t="str">
        <f t="array" ref="C238">_xlfn.XLOOKUP($B238, sales_teams!$A$2:$A$36, sales_teams!$B$2:$B$36)</f>
        <v>Dustin Brinkmann</v>
      </c>
      <c r="D238" s="1" t="str">
        <f t="array" ref="D238">_xlfn.XLOOKUP($B238, sales_teams!$A$2:$A$36, sales_teams!$C$2:$C$36)</f>
        <v>Central</v>
      </c>
      <c r="E238" s="1" t="s">
        <v>181</v>
      </c>
      <c r="F238" s="1" t="s">
        <v>128</v>
      </c>
      <c r="G238" s="1" t="str">
        <f t="array" ref="G238">IF($F238="", "", _xlfn.XLOOKUP($F238,accounts!$A$2:$A$86,accounts!$B$2:$B$86, "Other"))</f>
        <v>marketing</v>
      </c>
      <c r="H238" s="1" t="str">
        <f t="array" ref="H238">IF($F238="", "", IFS(_xlfn.XLOOKUP($F238, accounts!$A$2:$A$86, accounts!$E$2:$E$86, 0)&gt;=1000, "Enterprise", _xlfn.XLOOKUP($F238, accounts!$A$2:$A$86, accounts!$E$2:$E$86, 0)&gt;=100, "Mid-Market", TRUE, "SMB"))</f>
        <v>Enterprise</v>
      </c>
      <c r="I238" s="1" t="str">
        <f t="array" ref="I238">IF($F238="", "", _xlfn.XLOOKUP($F238,accounts!$A$2:$A$86,accounts!$F$2:$F$86, "Other"))</f>
        <v>United States</v>
      </c>
      <c r="J238" s="1" t="s">
        <v>131</v>
      </c>
      <c r="K238" s="3">
        <v>42720.0</v>
      </c>
      <c r="L238" s="3">
        <v>42818.0</v>
      </c>
      <c r="M238" s="1">
        <v>560.0</v>
      </c>
    </row>
    <row r="239">
      <c r="A239" s="1" t="s">
        <v>444</v>
      </c>
      <c r="B239" s="1" t="s">
        <v>18</v>
      </c>
      <c r="C239" s="1" t="str">
        <f t="array" ref="C239">_xlfn.XLOOKUP($B239, sales_teams!$A$2:$A$36, sales_teams!$B$2:$B$36)</f>
        <v>Dustin Brinkmann</v>
      </c>
      <c r="D239" s="1" t="str">
        <f t="array" ref="D239">_xlfn.XLOOKUP($B239, sales_teams!$A$2:$A$36, sales_teams!$C$2:$C$36)</f>
        <v>Central</v>
      </c>
      <c r="E239" s="1" t="s">
        <v>181</v>
      </c>
      <c r="F239" s="1" t="s">
        <v>76</v>
      </c>
      <c r="G239" s="1" t="str">
        <f t="array" ref="G239">IF($F239="", "", _xlfn.XLOOKUP($F239,accounts!$A$2:$A$86,accounts!$B$2:$B$86, "Other"))</f>
        <v>marketing</v>
      </c>
      <c r="H239" s="1" t="str">
        <f t="array" ref="H239">IF($F239="", "", IFS(_xlfn.XLOOKUP($F239, accounts!$A$2:$A$86, accounts!$E$2:$E$86, 0)&gt;=1000, "Enterprise", _xlfn.XLOOKUP($F239, accounts!$A$2:$A$86, accounts!$E$2:$E$86, 0)&gt;=100, "Mid-Market", TRUE, "SMB"))</f>
        <v>Enterprise</v>
      </c>
      <c r="I239" s="1" t="str">
        <f t="array" ref="I239">IF($F239="", "", _xlfn.XLOOKUP($F239,accounts!$A$2:$A$86,accounts!$F$2:$F$86, "Other"))</f>
        <v>United States</v>
      </c>
      <c r="J239" s="1" t="s">
        <v>131</v>
      </c>
      <c r="K239" s="3">
        <v>42720.0</v>
      </c>
      <c r="L239" s="3">
        <v>42807.0</v>
      </c>
      <c r="M239" s="1">
        <v>589.0</v>
      </c>
    </row>
    <row r="240">
      <c r="A240" s="1" t="s">
        <v>445</v>
      </c>
      <c r="B240" s="1" t="s">
        <v>54</v>
      </c>
      <c r="C240" s="1" t="str">
        <f t="array" ref="C240">_xlfn.XLOOKUP($B240, sales_teams!$A$2:$A$36, sales_teams!$B$2:$B$36)</f>
        <v>Rocco Neubert</v>
      </c>
      <c r="D240" s="1" t="str">
        <f t="array" ref="D240">_xlfn.XLOOKUP($B240, sales_teams!$A$2:$A$36, sales_teams!$C$2:$C$36)</f>
        <v>East</v>
      </c>
      <c r="E240" s="1" t="s">
        <v>181</v>
      </c>
      <c r="F240" s="1" t="s">
        <v>132</v>
      </c>
      <c r="G240" s="1" t="str">
        <f t="array" ref="G240">IF($F240="", "", _xlfn.XLOOKUP($F240,accounts!$A$2:$A$86,accounts!$B$2:$B$86, "Other"))</f>
        <v>marketing</v>
      </c>
      <c r="H240" s="1" t="str">
        <f t="array" ref="H240">IF($F240="", "", IFS(_xlfn.XLOOKUP($F240, accounts!$A$2:$A$86, accounts!$E$2:$E$86, 0)&gt;=1000, "Enterprise", _xlfn.XLOOKUP($F240, accounts!$A$2:$A$86, accounts!$E$2:$E$86, 0)&gt;=100, "Mid-Market", TRUE, "SMB"))</f>
        <v>Enterprise</v>
      </c>
      <c r="I240" s="1" t="str">
        <f t="array" ref="I240">IF($F240="", "", _xlfn.XLOOKUP($F240,accounts!$A$2:$A$86,accounts!$F$2:$F$86, "Other"))</f>
        <v>Jordan</v>
      </c>
      <c r="J240" s="1" t="s">
        <v>131</v>
      </c>
      <c r="K240" s="3">
        <v>42720.0</v>
      </c>
      <c r="L240" s="3">
        <v>42808.0</v>
      </c>
      <c r="M240" s="1">
        <v>493.0</v>
      </c>
    </row>
    <row r="241">
      <c r="A241" s="1" t="s">
        <v>446</v>
      </c>
      <c r="B241" s="1" t="s">
        <v>15</v>
      </c>
      <c r="C241" s="1" t="str">
        <f t="array" ref="C241">_xlfn.XLOOKUP($B241, sales_teams!$A$2:$A$36, sales_teams!$B$2:$B$36)</f>
        <v>Dustin Brinkmann</v>
      </c>
      <c r="D241" s="1" t="str">
        <f t="array" ref="D241">_xlfn.XLOOKUP($B241, sales_teams!$A$2:$A$36, sales_teams!$C$2:$C$36)</f>
        <v>Central</v>
      </c>
      <c r="E241" s="1" t="s">
        <v>179</v>
      </c>
      <c r="F241" s="1" t="s">
        <v>25</v>
      </c>
      <c r="G241" s="1" t="str">
        <f t="array" ref="G241">IF($F241="", "", _xlfn.XLOOKUP($F241,accounts!$A$2:$A$86,accounts!$B$2:$B$86, "Other"))</f>
        <v>medical</v>
      </c>
      <c r="H241" s="1" t="str">
        <f t="array" ref="H241">IF($F241="", "", IFS(_xlfn.XLOOKUP($F241, accounts!$A$2:$A$86, accounts!$E$2:$E$86, 0)&gt;=1000, "Enterprise", _xlfn.XLOOKUP($F241, accounts!$A$2:$A$86, accounts!$E$2:$E$86, 0)&gt;=100, "Mid-Market", TRUE, "SMB"))</f>
        <v>Enterprise</v>
      </c>
      <c r="I241" s="1" t="str">
        <f t="array" ref="I241">IF($F241="", "", _xlfn.XLOOKUP($F241,accounts!$A$2:$A$86,accounts!$F$2:$F$86, "Other"))</f>
        <v>Kenya</v>
      </c>
      <c r="J241" s="1" t="s">
        <v>131</v>
      </c>
      <c r="K241" s="3">
        <v>42720.0</v>
      </c>
      <c r="L241" s="3">
        <v>42802.0</v>
      </c>
      <c r="M241" s="1">
        <v>50.0</v>
      </c>
    </row>
    <row r="242">
      <c r="A242" s="1" t="s">
        <v>447</v>
      </c>
      <c r="B242" s="1" t="s">
        <v>60</v>
      </c>
      <c r="C242" s="1" t="str">
        <f t="array" ref="C242">_xlfn.XLOOKUP($B242, sales_teams!$A$2:$A$36, sales_teams!$B$2:$B$36)</f>
        <v>Celia Rouche</v>
      </c>
      <c r="D242" s="1" t="str">
        <f t="array" ref="D242">_xlfn.XLOOKUP($B242, sales_teams!$A$2:$A$36, sales_teams!$C$2:$C$36)</f>
        <v>West</v>
      </c>
      <c r="E242" s="1" t="s">
        <v>181</v>
      </c>
      <c r="F242" s="1" t="s">
        <v>170</v>
      </c>
      <c r="G242" s="1" t="str">
        <f t="array" ref="G242">IF($F242="", "", _xlfn.XLOOKUP($F242,accounts!$A$2:$A$86,accounts!$B$2:$B$86, "Other"))</f>
        <v>employment</v>
      </c>
      <c r="H242" s="1" t="str">
        <f t="array" ref="H242">IF($F242="", "", IFS(_xlfn.XLOOKUP($F242, accounts!$A$2:$A$86, accounts!$E$2:$E$86, 0)&gt;=1000, "Enterprise", _xlfn.XLOOKUP($F242, accounts!$A$2:$A$86, accounts!$E$2:$E$86, 0)&gt;=100, "Mid-Market", TRUE, "SMB"))</f>
        <v>Enterprise</v>
      </c>
      <c r="I242" s="1" t="str">
        <f t="array" ref="I242">IF($F242="", "", _xlfn.XLOOKUP($F242,accounts!$A$2:$A$86,accounts!$F$2:$F$86, "Other"))</f>
        <v>United States</v>
      </c>
      <c r="J242" s="1" t="s">
        <v>131</v>
      </c>
      <c r="K242" s="3">
        <v>42720.0</v>
      </c>
      <c r="L242" s="3">
        <v>42822.0</v>
      </c>
      <c r="M242" s="1">
        <v>492.0</v>
      </c>
    </row>
    <row r="243">
      <c r="A243" s="1" t="s">
        <v>448</v>
      </c>
      <c r="B243" s="1" t="s">
        <v>52</v>
      </c>
      <c r="C243" s="1" t="str">
        <f t="array" ref="C243">_xlfn.XLOOKUP($B243, sales_teams!$A$2:$A$36, sales_teams!$B$2:$B$36)</f>
        <v>Rocco Neubert</v>
      </c>
      <c r="D243" s="1" t="str">
        <f t="array" ref="D243">_xlfn.XLOOKUP($B243, sales_teams!$A$2:$A$36, sales_teams!$C$2:$C$36)</f>
        <v>East</v>
      </c>
      <c r="E243" s="1" t="s">
        <v>181</v>
      </c>
      <c r="G243" s="1" t="str">
        <f t="array" ref="G243">IF($F243="", "", _xlfn.XLOOKUP($F243,accounts!$A$2:$A$86,accounts!$B$2:$B$86, "Other"))</f>
        <v/>
      </c>
      <c r="H243" s="1" t="str">
        <f t="array" ref="H243">IF($F243="", "", IFS(_xlfn.XLOOKUP($F243, accounts!$A$2:$A$86, accounts!$E$2:$E$86, 0)&gt;=1000, "Enterprise", _xlfn.XLOOKUP($F243, accounts!$A$2:$A$86, accounts!$E$2:$E$86, 0)&gt;=100, "Mid-Market", TRUE, "SMB"))</f>
        <v/>
      </c>
      <c r="I243" s="1" t="str">
        <f t="array" ref="I243">IF($F243="", "", _xlfn.XLOOKUP($F243,accounts!$A$2:$A$86,accounts!$F$2:$F$86, "Other"))</f>
        <v/>
      </c>
      <c r="J243" s="1" t="s">
        <v>189</v>
      </c>
      <c r="K243" s="3">
        <v>42721.0</v>
      </c>
    </row>
    <row r="244">
      <c r="A244" s="1" t="s">
        <v>449</v>
      </c>
      <c r="B244" s="1" t="s">
        <v>39</v>
      </c>
      <c r="C244" s="1" t="str">
        <f t="array" ref="C244">_xlfn.XLOOKUP($B244, sales_teams!$A$2:$A$36, sales_teams!$B$2:$B$36)</f>
        <v>Cara Losch</v>
      </c>
      <c r="D244" s="1" t="str">
        <f t="array" ref="D244">_xlfn.XLOOKUP($B244, sales_teams!$A$2:$A$36, sales_teams!$C$2:$C$36)</f>
        <v>East</v>
      </c>
      <c r="E244" s="1" t="s">
        <v>194</v>
      </c>
      <c r="G244" s="1" t="str">
        <f t="array" ref="G244">IF($F244="", "", _xlfn.XLOOKUP($F244,accounts!$A$2:$A$86,accounts!$B$2:$B$86, "Other"))</f>
        <v/>
      </c>
      <c r="H244" s="1" t="str">
        <f t="array" ref="H244">IF($F244="", "", IFS(_xlfn.XLOOKUP($F244, accounts!$A$2:$A$86, accounts!$E$2:$E$86, 0)&gt;=1000, "Enterprise", _xlfn.XLOOKUP($F244, accounts!$A$2:$A$86, accounts!$E$2:$E$86, 0)&gt;=100, "Mid-Market", TRUE, "SMB"))</f>
        <v/>
      </c>
      <c r="I244" s="1" t="str">
        <f t="array" ref="I244">IF($F244="", "", _xlfn.XLOOKUP($F244,accounts!$A$2:$A$86,accounts!$F$2:$F$86, "Other"))</f>
        <v/>
      </c>
      <c r="J244" s="1" t="s">
        <v>189</v>
      </c>
      <c r="K244" s="3">
        <v>42721.0</v>
      </c>
    </row>
    <row r="245">
      <c r="A245" s="1" t="s">
        <v>450</v>
      </c>
      <c r="B245" s="1" t="s">
        <v>39</v>
      </c>
      <c r="C245" s="1" t="str">
        <f t="array" ref="C245">_xlfn.XLOOKUP($B245, sales_teams!$A$2:$A$36, sales_teams!$B$2:$B$36)</f>
        <v>Cara Losch</v>
      </c>
      <c r="D245" s="1" t="str">
        <f t="array" ref="D245">_xlfn.XLOOKUP($B245, sales_teams!$A$2:$A$36, sales_teams!$C$2:$C$36)</f>
        <v>East</v>
      </c>
      <c r="E245" s="1" t="s">
        <v>109</v>
      </c>
      <c r="F245" s="1" t="s">
        <v>127</v>
      </c>
      <c r="G245" s="1" t="str">
        <f t="array" ref="G245">IF($F245="", "", _xlfn.XLOOKUP($F245,accounts!$A$2:$A$86,accounts!$B$2:$B$86, "Other"))</f>
        <v>technology</v>
      </c>
      <c r="H245" s="1" t="str">
        <f t="array" ref="H245">IF($F245="", "", IFS(_xlfn.XLOOKUP($F245, accounts!$A$2:$A$86, accounts!$E$2:$E$86, 0)&gt;=1000, "Enterprise", _xlfn.XLOOKUP($F245, accounts!$A$2:$A$86, accounts!$E$2:$E$86, 0)&gt;=100, "Mid-Market", TRUE, "SMB"))</f>
        <v>Enterprise</v>
      </c>
      <c r="I245" s="1" t="str">
        <f t="array" ref="I245">IF($F245="", "", _xlfn.XLOOKUP($F245,accounts!$A$2:$A$86,accounts!$F$2:$F$86, "Other"))</f>
        <v>United States</v>
      </c>
      <c r="J245" s="1" t="s">
        <v>131</v>
      </c>
      <c r="K245" s="3">
        <v>42721.0</v>
      </c>
      <c r="L245" s="3">
        <v>42807.0</v>
      </c>
      <c r="M245" s="1">
        <v>1255.0</v>
      </c>
    </row>
    <row r="246">
      <c r="A246" s="1" t="s">
        <v>451</v>
      </c>
      <c r="B246" s="1" t="s">
        <v>30</v>
      </c>
      <c r="C246" s="1" t="str">
        <f t="array" ref="C246">_xlfn.XLOOKUP($B246, sales_teams!$A$2:$A$36, sales_teams!$B$2:$B$36)</f>
        <v>Melvin Marxen</v>
      </c>
      <c r="D246" s="1" t="str">
        <f t="array" ref="D246">_xlfn.XLOOKUP($B246, sales_teams!$A$2:$A$36, sales_teams!$C$2:$C$36)</f>
        <v>Central</v>
      </c>
      <c r="E246" s="1" t="s">
        <v>181</v>
      </c>
      <c r="F246" s="1" t="s">
        <v>156</v>
      </c>
      <c r="G246" s="1" t="str">
        <f t="array" ref="G246">IF($F246="", "", _xlfn.XLOOKUP($F246,accounts!$A$2:$A$86,accounts!$B$2:$B$86, "Other"))</f>
        <v>employment</v>
      </c>
      <c r="H246" s="1" t="str">
        <f t="array" ref="H246">IF($F246="", "", IFS(_xlfn.XLOOKUP($F246, accounts!$A$2:$A$86, accounts!$E$2:$E$86, 0)&gt;=1000, "Enterprise", _xlfn.XLOOKUP($F246, accounts!$A$2:$A$86, accounts!$E$2:$E$86, 0)&gt;=100, "Mid-Market", TRUE, "SMB"))</f>
        <v>Mid-Market</v>
      </c>
      <c r="I246" s="1" t="str">
        <f t="array" ref="I246">IF($F246="", "", _xlfn.XLOOKUP($F246,accounts!$A$2:$A$86,accounts!$F$2:$F$86, "Other"))</f>
        <v>United States</v>
      </c>
      <c r="J246" s="1" t="s">
        <v>131</v>
      </c>
      <c r="K246" s="3">
        <v>42721.0</v>
      </c>
      <c r="L246" s="3">
        <v>42798.0</v>
      </c>
      <c r="M246" s="1">
        <v>463.0</v>
      </c>
    </row>
    <row r="247">
      <c r="A247" s="1" t="s">
        <v>452</v>
      </c>
      <c r="B247" s="1" t="s">
        <v>53</v>
      </c>
      <c r="C247" s="1" t="str">
        <f t="array" ref="C247">_xlfn.XLOOKUP($B247, sales_teams!$A$2:$A$36, sales_teams!$B$2:$B$36)</f>
        <v>Rocco Neubert</v>
      </c>
      <c r="D247" s="1" t="str">
        <f t="array" ref="D247">_xlfn.XLOOKUP($B247, sales_teams!$A$2:$A$36, sales_teams!$C$2:$C$36)</f>
        <v>East</v>
      </c>
      <c r="E247" s="1" t="s">
        <v>109</v>
      </c>
      <c r="F247" s="1" t="s">
        <v>121</v>
      </c>
      <c r="G247" s="1" t="str">
        <f t="array" ref="G247">IF($F247="", "", _xlfn.XLOOKUP($F247,accounts!$A$2:$A$86,accounts!$B$2:$B$86, "Other"))</f>
        <v>telecommunications</v>
      </c>
      <c r="H247" s="1" t="str">
        <f t="array" ref="H247">IF($F247="", "", IFS(_xlfn.XLOOKUP($F247, accounts!$A$2:$A$86, accounts!$E$2:$E$86, 0)&gt;=1000, "Enterprise", _xlfn.XLOOKUP($F247, accounts!$A$2:$A$86, accounts!$E$2:$E$86, 0)&gt;=100, "Mid-Market", TRUE, "SMB"))</f>
        <v>Enterprise</v>
      </c>
      <c r="I247" s="1" t="str">
        <f t="array" ref="I247">IF($F247="", "", _xlfn.XLOOKUP($F247,accounts!$A$2:$A$86,accounts!$F$2:$F$86, "Other"))</f>
        <v>United States</v>
      </c>
      <c r="J247" s="1" t="s">
        <v>192</v>
      </c>
      <c r="K247" s="3">
        <v>42721.0</v>
      </c>
      <c r="L247" s="3">
        <v>42821.0</v>
      </c>
      <c r="M247" s="1">
        <v>0.0</v>
      </c>
    </row>
    <row r="248">
      <c r="A248" s="1" t="s">
        <v>453</v>
      </c>
      <c r="B248" s="1" t="s">
        <v>53</v>
      </c>
      <c r="C248" s="1" t="str">
        <f t="array" ref="C248">_xlfn.XLOOKUP($B248, sales_teams!$A$2:$A$36, sales_teams!$B$2:$B$36)</f>
        <v>Rocco Neubert</v>
      </c>
      <c r="D248" s="1" t="str">
        <f t="array" ref="D248">_xlfn.XLOOKUP($B248, sales_teams!$A$2:$A$36, sales_teams!$C$2:$C$36)</f>
        <v>East</v>
      </c>
      <c r="E248" s="1" t="s">
        <v>181</v>
      </c>
      <c r="F248" s="1" t="s">
        <v>173</v>
      </c>
      <c r="G248" s="1" t="str">
        <f t="array" ref="G248">IF($F248="", "", _xlfn.XLOOKUP($F248,accounts!$A$2:$A$86,accounts!$B$2:$B$86, "Other"))</f>
        <v>technology</v>
      </c>
      <c r="H248" s="1" t="str">
        <f t="array" ref="H248">IF($F248="", "", IFS(_xlfn.XLOOKUP($F248, accounts!$A$2:$A$86, accounts!$E$2:$E$86, 0)&gt;=1000, "Enterprise", _xlfn.XLOOKUP($F248, accounts!$A$2:$A$86, accounts!$E$2:$E$86, 0)&gt;=100, "Mid-Market", TRUE, "SMB"))</f>
        <v>Mid-Market</v>
      </c>
      <c r="I248" s="1" t="str">
        <f t="array" ref="I248">IF($F248="", "", _xlfn.XLOOKUP($F248,accounts!$A$2:$A$86,accounts!$F$2:$F$86, "Other"))</f>
        <v>China</v>
      </c>
      <c r="J248" s="1" t="s">
        <v>131</v>
      </c>
      <c r="K248" s="3">
        <v>42721.0</v>
      </c>
      <c r="L248" s="3">
        <v>42806.0</v>
      </c>
      <c r="M248" s="1">
        <v>605.0</v>
      </c>
    </row>
    <row r="249">
      <c r="A249" s="1" t="s">
        <v>454</v>
      </c>
      <c r="B249" s="1" t="s">
        <v>88</v>
      </c>
      <c r="C249" s="1" t="str">
        <f t="array" ref="C249">_xlfn.XLOOKUP($B249, sales_teams!$A$2:$A$36, sales_teams!$B$2:$B$36)</f>
        <v>Celia Rouche</v>
      </c>
      <c r="D249" s="1" t="str">
        <f t="array" ref="D249">_xlfn.XLOOKUP($B249, sales_teams!$A$2:$A$36, sales_teams!$C$2:$C$36)</f>
        <v>West</v>
      </c>
      <c r="E249" s="1" t="s">
        <v>109</v>
      </c>
      <c r="F249" s="1" t="s">
        <v>84</v>
      </c>
      <c r="G249" s="1" t="str">
        <f t="array" ref="G249">IF($F249="", "", _xlfn.XLOOKUP($F249,accounts!$A$2:$A$86,accounts!$B$2:$B$86, "Other"))</f>
        <v>retail</v>
      </c>
      <c r="H249" s="1" t="str">
        <f t="array" ref="H249">IF($F249="", "", IFS(_xlfn.XLOOKUP($F249, accounts!$A$2:$A$86, accounts!$E$2:$E$86, 0)&gt;=1000, "Enterprise", _xlfn.XLOOKUP($F249, accounts!$A$2:$A$86, accounts!$E$2:$E$86, 0)&gt;=100, "Mid-Market", TRUE, "SMB"))</f>
        <v>Enterprise</v>
      </c>
      <c r="I249" s="1" t="str">
        <f t="array" ref="I249">IF($F249="", "", _xlfn.XLOOKUP($F249,accounts!$A$2:$A$86,accounts!$F$2:$F$86, "Other"))</f>
        <v>United States</v>
      </c>
      <c r="J249" s="1" t="s">
        <v>131</v>
      </c>
      <c r="K249" s="3">
        <v>42721.0</v>
      </c>
      <c r="L249" s="3">
        <v>42814.0</v>
      </c>
      <c r="M249" s="1">
        <v>1315.0</v>
      </c>
    </row>
    <row r="250">
      <c r="A250" s="1" t="s">
        <v>455</v>
      </c>
      <c r="B250" s="1" t="s">
        <v>17</v>
      </c>
      <c r="C250" s="1" t="str">
        <f t="array" ref="C250">_xlfn.XLOOKUP($B250, sales_teams!$A$2:$A$36, sales_teams!$B$2:$B$36)</f>
        <v>Dustin Brinkmann</v>
      </c>
      <c r="D250" s="1" t="str">
        <f t="array" ref="D250">_xlfn.XLOOKUP($B250, sales_teams!$A$2:$A$36, sales_teams!$C$2:$C$36)</f>
        <v>Central</v>
      </c>
      <c r="E250" s="1" t="s">
        <v>181</v>
      </c>
      <c r="F250" s="1" t="s">
        <v>178</v>
      </c>
      <c r="G250" s="1" t="str">
        <f t="array" ref="G250">IF($F250="", "", _xlfn.XLOOKUP($F250,accounts!$A$2:$A$86,accounts!$B$2:$B$86, "Other"))</f>
        <v>medical</v>
      </c>
      <c r="H250" s="1" t="str">
        <f t="array" ref="H250">IF($F250="", "", IFS(_xlfn.XLOOKUP($F250, accounts!$A$2:$A$86, accounts!$E$2:$E$86, 0)&gt;=1000, "Enterprise", _xlfn.XLOOKUP($F250, accounts!$A$2:$A$86, accounts!$E$2:$E$86, 0)&gt;=100, "Mid-Market", TRUE, "SMB"))</f>
        <v>Enterprise</v>
      </c>
      <c r="I250" s="1" t="str">
        <f t="array" ref="I250">IF($F250="", "", _xlfn.XLOOKUP($F250,accounts!$A$2:$A$86,accounts!$F$2:$F$86, "Other"))</f>
        <v>United States</v>
      </c>
      <c r="J250" s="1" t="s">
        <v>131</v>
      </c>
      <c r="K250" s="3">
        <v>42721.0</v>
      </c>
      <c r="L250" s="3">
        <v>42796.0</v>
      </c>
      <c r="M250" s="1">
        <v>559.0</v>
      </c>
    </row>
    <row r="251">
      <c r="A251" s="1" t="s">
        <v>456</v>
      </c>
      <c r="B251" s="1" t="s">
        <v>18</v>
      </c>
      <c r="C251" s="1" t="str">
        <f t="array" ref="C251">_xlfn.XLOOKUP($B251, sales_teams!$A$2:$A$36, sales_teams!$B$2:$B$36)</f>
        <v>Dustin Brinkmann</v>
      </c>
      <c r="D251" s="1" t="str">
        <f t="array" ref="D251">_xlfn.XLOOKUP($B251, sales_teams!$A$2:$A$36, sales_teams!$C$2:$C$36)</f>
        <v>Central</v>
      </c>
      <c r="E251" s="1" t="s">
        <v>181</v>
      </c>
      <c r="F251" s="1" t="s">
        <v>150</v>
      </c>
      <c r="G251" s="1" t="str">
        <f t="array" ref="G251">IF($F251="", "", _xlfn.XLOOKUP($F251,accounts!$A$2:$A$86,accounts!$B$2:$B$86, "Other"))</f>
        <v>technology</v>
      </c>
      <c r="H251" s="1" t="str">
        <f t="array" ref="H251">IF($F251="", "", IFS(_xlfn.XLOOKUP($F251, accounts!$A$2:$A$86, accounts!$E$2:$E$86, 0)&gt;=1000, "Enterprise", _xlfn.XLOOKUP($F251, accounts!$A$2:$A$86, accounts!$E$2:$E$86, 0)&gt;=100, "Mid-Market", TRUE, "SMB"))</f>
        <v>Enterprise</v>
      </c>
      <c r="I251" s="1" t="str">
        <f t="array" ref="I251">IF($F251="", "", _xlfn.XLOOKUP($F251,accounts!$A$2:$A$86,accounts!$F$2:$F$86, "Other"))</f>
        <v>United States</v>
      </c>
      <c r="J251" s="1" t="s">
        <v>131</v>
      </c>
      <c r="K251" s="3">
        <v>42721.0</v>
      </c>
      <c r="L251" s="3">
        <v>42822.0</v>
      </c>
      <c r="M251" s="1">
        <v>557.0</v>
      </c>
    </row>
    <row r="252">
      <c r="A252" s="1" t="s">
        <v>457</v>
      </c>
      <c r="B252" s="1" t="s">
        <v>41</v>
      </c>
      <c r="C252" s="1" t="str">
        <f t="array" ref="C252">_xlfn.XLOOKUP($B252, sales_teams!$A$2:$A$36, sales_teams!$B$2:$B$36)</f>
        <v>Cara Losch</v>
      </c>
      <c r="D252" s="1" t="str">
        <f t="array" ref="D252">_xlfn.XLOOKUP($B252, sales_teams!$A$2:$A$36, sales_teams!$C$2:$C$36)</f>
        <v>East</v>
      </c>
      <c r="E252" s="1" t="s">
        <v>179</v>
      </c>
      <c r="F252" s="1" t="s">
        <v>167</v>
      </c>
      <c r="G252" s="1" t="str">
        <f t="array" ref="G252">IF($F252="", "", _xlfn.XLOOKUP($F252,accounts!$A$2:$A$86,accounts!$B$2:$B$86, "Other"))</f>
        <v>finance</v>
      </c>
      <c r="H252" s="1" t="str">
        <f t="array" ref="H252">IF($F252="", "", IFS(_xlfn.XLOOKUP($F252, accounts!$A$2:$A$86, accounts!$E$2:$E$86, 0)&gt;=1000, "Enterprise", _xlfn.XLOOKUP($F252, accounts!$A$2:$A$86, accounts!$E$2:$E$86, 0)&gt;=100, "Mid-Market", TRUE, "SMB"))</f>
        <v>Mid-Market</v>
      </c>
      <c r="I252" s="1" t="str">
        <f t="array" ref="I252">IF($F252="", "", _xlfn.XLOOKUP($F252,accounts!$A$2:$A$86,accounts!$F$2:$F$86, "Other"))</f>
        <v>United States</v>
      </c>
      <c r="J252" s="1" t="s">
        <v>131</v>
      </c>
      <c r="K252" s="3">
        <v>42721.0</v>
      </c>
      <c r="L252" s="3">
        <v>42796.0</v>
      </c>
      <c r="M252" s="1">
        <v>48.0</v>
      </c>
    </row>
    <row r="253">
      <c r="A253" s="1" t="s">
        <v>458</v>
      </c>
      <c r="B253" s="1" t="s">
        <v>15</v>
      </c>
      <c r="C253" s="1" t="str">
        <f t="array" ref="C253">_xlfn.XLOOKUP($B253, sales_teams!$A$2:$A$36, sales_teams!$B$2:$B$36)</f>
        <v>Dustin Brinkmann</v>
      </c>
      <c r="D253" s="1" t="str">
        <f t="array" ref="D253">_xlfn.XLOOKUP($B253, sales_teams!$A$2:$A$36, sales_teams!$C$2:$C$36)</f>
        <v>Central</v>
      </c>
      <c r="E253" s="1" t="s">
        <v>194</v>
      </c>
      <c r="F253" s="1" t="s">
        <v>122</v>
      </c>
      <c r="G253" s="1" t="str">
        <f t="array" ref="G253">IF($F253="", "", _xlfn.XLOOKUP($F253,accounts!$A$2:$A$86,accounts!$B$2:$B$86, "Other"))</f>
        <v>medical</v>
      </c>
      <c r="H253" s="1" t="str">
        <f t="array" ref="H253">IF($F253="", "", IFS(_xlfn.XLOOKUP($F253, accounts!$A$2:$A$86, accounts!$E$2:$E$86, 0)&gt;=1000, "Enterprise", _xlfn.XLOOKUP($F253, accounts!$A$2:$A$86, accounts!$E$2:$E$86, 0)&gt;=100, "Mid-Market", TRUE, "SMB"))</f>
        <v>Enterprise</v>
      </c>
      <c r="I253" s="1" t="str">
        <f t="array" ref="I253">IF($F253="", "", _xlfn.XLOOKUP($F253,accounts!$A$2:$A$86,accounts!$F$2:$F$86, "Other"))</f>
        <v>United States</v>
      </c>
      <c r="J253" s="1" t="s">
        <v>131</v>
      </c>
      <c r="K253" s="3">
        <v>42721.0</v>
      </c>
      <c r="L253" s="3">
        <v>42819.0</v>
      </c>
      <c r="M253" s="1">
        <v>6282.0</v>
      </c>
    </row>
    <row r="254">
      <c r="A254" s="1" t="s">
        <v>459</v>
      </c>
      <c r="B254" s="1" t="s">
        <v>60</v>
      </c>
      <c r="C254" s="1" t="str">
        <f t="array" ref="C254">_xlfn.XLOOKUP($B254, sales_teams!$A$2:$A$36, sales_teams!$B$2:$B$36)</f>
        <v>Celia Rouche</v>
      </c>
      <c r="D254" s="1" t="str">
        <f t="array" ref="D254">_xlfn.XLOOKUP($B254, sales_teams!$A$2:$A$36, sales_teams!$C$2:$C$36)</f>
        <v>West</v>
      </c>
      <c r="E254" s="1" t="s">
        <v>179</v>
      </c>
      <c r="G254" s="1" t="str">
        <f t="array" ref="G254">IF($F254="", "", _xlfn.XLOOKUP($F254,accounts!$A$2:$A$86,accounts!$B$2:$B$86, "Other"))</f>
        <v/>
      </c>
      <c r="H254" s="1" t="str">
        <f t="array" ref="H254">IF($F254="", "", IFS(_xlfn.XLOOKUP($F254, accounts!$A$2:$A$86, accounts!$E$2:$E$86, 0)&gt;=1000, "Enterprise", _xlfn.XLOOKUP($F254, accounts!$A$2:$A$86, accounts!$E$2:$E$86, 0)&gt;=100, "Mid-Market", TRUE, "SMB"))</f>
        <v/>
      </c>
      <c r="I254" s="1" t="str">
        <f t="array" ref="I254">IF($F254="", "", _xlfn.XLOOKUP($F254,accounts!$A$2:$A$86,accounts!$F$2:$F$86, "Other"))</f>
        <v/>
      </c>
      <c r="J254" s="1" t="s">
        <v>189</v>
      </c>
      <c r="K254" s="3">
        <v>42721.0</v>
      </c>
    </row>
    <row r="255">
      <c r="A255" s="1" t="s">
        <v>460</v>
      </c>
      <c r="B255" s="1" t="s">
        <v>7</v>
      </c>
      <c r="C255" s="1" t="str">
        <f t="array" ref="C255">_xlfn.XLOOKUP($B255, sales_teams!$A$2:$A$36, sales_teams!$B$2:$B$36)</f>
        <v>Dustin Brinkmann</v>
      </c>
      <c r="D255" s="1" t="str">
        <f t="array" ref="D255">_xlfn.XLOOKUP($B255, sales_teams!$A$2:$A$36, sales_teams!$C$2:$C$36)</f>
        <v>Central</v>
      </c>
      <c r="E255" s="1" t="s">
        <v>188</v>
      </c>
      <c r="F255" s="1" t="s">
        <v>122</v>
      </c>
      <c r="G255" s="1" t="str">
        <f t="array" ref="G255">IF($F255="", "", _xlfn.XLOOKUP($F255,accounts!$A$2:$A$86,accounts!$B$2:$B$86, "Other"))</f>
        <v>medical</v>
      </c>
      <c r="H255" s="1" t="str">
        <f t="array" ref="H255">IF($F255="", "", IFS(_xlfn.XLOOKUP($F255, accounts!$A$2:$A$86, accounts!$E$2:$E$86, 0)&gt;=1000, "Enterprise", _xlfn.XLOOKUP($F255, accounts!$A$2:$A$86, accounts!$E$2:$E$86, 0)&gt;=100, "Mid-Market", TRUE, "SMB"))</f>
        <v>Enterprise</v>
      </c>
      <c r="I255" s="1" t="str">
        <f t="array" ref="I255">IF($F255="", "", _xlfn.XLOOKUP($F255,accounts!$A$2:$A$86,accounts!$F$2:$F$86, "Other"))</f>
        <v>United States</v>
      </c>
      <c r="J255" s="1" t="s">
        <v>131</v>
      </c>
      <c r="K255" s="3">
        <v>42722.0</v>
      </c>
      <c r="L255" s="3">
        <v>42796.0</v>
      </c>
      <c r="M255" s="1">
        <v>3246.0</v>
      </c>
    </row>
    <row r="256">
      <c r="A256" s="1" t="s">
        <v>461</v>
      </c>
      <c r="B256" s="1" t="s">
        <v>52</v>
      </c>
      <c r="C256" s="1" t="str">
        <f t="array" ref="C256">_xlfn.XLOOKUP($B256, sales_teams!$A$2:$A$36, sales_teams!$B$2:$B$36)</f>
        <v>Rocco Neubert</v>
      </c>
      <c r="D256" s="1" t="str">
        <f t="array" ref="D256">_xlfn.XLOOKUP($B256, sales_teams!$A$2:$A$36, sales_teams!$C$2:$C$36)</f>
        <v>East</v>
      </c>
      <c r="E256" s="1" t="s">
        <v>188</v>
      </c>
      <c r="G256" s="1" t="str">
        <f t="array" ref="G256">IF($F256="", "", _xlfn.XLOOKUP($F256,accounts!$A$2:$A$86,accounts!$B$2:$B$86, "Other"))</f>
        <v/>
      </c>
      <c r="H256" s="1" t="str">
        <f t="array" ref="H256">IF($F256="", "", IFS(_xlfn.XLOOKUP($F256, accounts!$A$2:$A$86, accounts!$E$2:$E$86, 0)&gt;=1000, "Enterprise", _xlfn.XLOOKUP($F256, accounts!$A$2:$A$86, accounts!$E$2:$E$86, 0)&gt;=100, "Mid-Market", TRUE, "SMB"))</f>
        <v/>
      </c>
      <c r="I256" s="1" t="str">
        <f t="array" ref="I256">IF($F256="", "", _xlfn.XLOOKUP($F256,accounts!$A$2:$A$86,accounts!$F$2:$F$86, "Other"))</f>
        <v/>
      </c>
      <c r="J256" s="1" t="s">
        <v>189</v>
      </c>
      <c r="K256" s="3">
        <v>42722.0</v>
      </c>
    </row>
    <row r="257">
      <c r="A257" s="1" t="s">
        <v>462</v>
      </c>
      <c r="B257" s="1" t="s">
        <v>30</v>
      </c>
      <c r="C257" s="1" t="str">
        <f t="array" ref="C257">_xlfn.XLOOKUP($B257, sales_teams!$A$2:$A$36, sales_teams!$B$2:$B$36)</f>
        <v>Melvin Marxen</v>
      </c>
      <c r="D257" s="1" t="str">
        <f t="array" ref="D257">_xlfn.XLOOKUP($B257, sales_teams!$A$2:$A$36, sales_teams!$C$2:$C$36)</f>
        <v>Central</v>
      </c>
      <c r="E257" s="1" t="s">
        <v>181</v>
      </c>
      <c r="F257" s="1" t="s">
        <v>89</v>
      </c>
      <c r="G257" s="1" t="str">
        <f t="array" ref="G257">IF($F257="", "", _xlfn.XLOOKUP($F257,accounts!$A$2:$A$86,accounts!$B$2:$B$86, "Other"))</f>
        <v>finance</v>
      </c>
      <c r="H257" s="1" t="str">
        <f t="array" ref="H257">IF($F257="", "", IFS(_xlfn.XLOOKUP($F257, accounts!$A$2:$A$86, accounts!$E$2:$E$86, 0)&gt;=1000, "Enterprise", _xlfn.XLOOKUP($F257, accounts!$A$2:$A$86, accounts!$E$2:$E$86, 0)&gt;=100, "Mid-Market", TRUE, "SMB"))</f>
        <v>Enterprise</v>
      </c>
      <c r="I257" s="1" t="str">
        <f t="array" ref="I257">IF($F257="", "", _xlfn.XLOOKUP($F257,accounts!$A$2:$A$86,accounts!$F$2:$F$86, "Other"))</f>
        <v>United States</v>
      </c>
      <c r="J257" s="1" t="s">
        <v>131</v>
      </c>
      <c r="K257" s="3">
        <v>42722.0</v>
      </c>
      <c r="L257" s="3">
        <v>42808.0</v>
      </c>
      <c r="M257" s="1">
        <v>514.0</v>
      </c>
    </row>
    <row r="258">
      <c r="A258" s="1" t="s">
        <v>463</v>
      </c>
      <c r="B258" s="1" t="s">
        <v>53</v>
      </c>
      <c r="C258" s="1" t="str">
        <f t="array" ref="C258">_xlfn.XLOOKUP($B258, sales_teams!$A$2:$A$36, sales_teams!$B$2:$B$36)</f>
        <v>Rocco Neubert</v>
      </c>
      <c r="D258" s="1" t="str">
        <f t="array" ref="D258">_xlfn.XLOOKUP($B258, sales_teams!$A$2:$A$36, sales_teams!$C$2:$C$36)</f>
        <v>East</v>
      </c>
      <c r="E258" s="1" t="s">
        <v>109</v>
      </c>
      <c r="F258" s="1" t="s">
        <v>153</v>
      </c>
      <c r="G258" s="1" t="str">
        <f t="array" ref="G258">IF($F258="", "", _xlfn.XLOOKUP($F258,accounts!$A$2:$A$86,accounts!$B$2:$B$86, "Other"))</f>
        <v>medical</v>
      </c>
      <c r="H258" s="1" t="str">
        <f t="array" ref="H258">IF($F258="", "", IFS(_xlfn.XLOOKUP($F258, accounts!$A$2:$A$86, accounts!$E$2:$E$86, 0)&gt;=1000, "Enterprise", _xlfn.XLOOKUP($F258, accounts!$A$2:$A$86, accounts!$E$2:$E$86, 0)&gt;=100, "Mid-Market", TRUE, "SMB"))</f>
        <v>Enterprise</v>
      </c>
      <c r="I258" s="1" t="str">
        <f t="array" ref="I258">IF($F258="", "", _xlfn.XLOOKUP($F258,accounts!$A$2:$A$86,accounts!$F$2:$F$86, "Other"))</f>
        <v>United States</v>
      </c>
      <c r="J258" s="1" t="s">
        <v>131</v>
      </c>
      <c r="K258" s="3">
        <v>42722.0</v>
      </c>
      <c r="L258" s="3">
        <v>42809.0</v>
      </c>
      <c r="M258" s="1">
        <v>1132.0</v>
      </c>
    </row>
    <row r="259">
      <c r="A259" s="1" t="s">
        <v>464</v>
      </c>
      <c r="B259" s="1" t="s">
        <v>42</v>
      </c>
      <c r="C259" s="1" t="str">
        <f t="array" ref="C259">_xlfn.XLOOKUP($B259, sales_teams!$A$2:$A$36, sales_teams!$B$2:$B$36)</f>
        <v>Cara Losch</v>
      </c>
      <c r="D259" s="1" t="str">
        <f t="array" ref="D259">_xlfn.XLOOKUP($B259, sales_teams!$A$2:$A$36, sales_teams!$C$2:$C$36)</f>
        <v>East</v>
      </c>
      <c r="E259" s="1" t="s">
        <v>194</v>
      </c>
      <c r="F259" s="1" t="s">
        <v>153</v>
      </c>
      <c r="G259" s="1" t="str">
        <f t="array" ref="G259">IF($F259="", "", _xlfn.XLOOKUP($F259,accounts!$A$2:$A$86,accounts!$B$2:$B$86, "Other"))</f>
        <v>medical</v>
      </c>
      <c r="H259" s="1" t="str">
        <f t="array" ref="H259">IF($F259="", "", IFS(_xlfn.XLOOKUP($F259, accounts!$A$2:$A$86, accounts!$E$2:$E$86, 0)&gt;=1000, "Enterprise", _xlfn.XLOOKUP($F259, accounts!$A$2:$A$86, accounts!$E$2:$E$86, 0)&gt;=100, "Mid-Market", TRUE, "SMB"))</f>
        <v>Enterprise</v>
      </c>
      <c r="I259" s="1" t="str">
        <f t="array" ref="I259">IF($F259="", "", _xlfn.XLOOKUP($F259,accounts!$A$2:$A$86,accounts!$F$2:$F$86, "Other"))</f>
        <v>United States</v>
      </c>
      <c r="J259" s="1" t="s">
        <v>131</v>
      </c>
      <c r="K259" s="3">
        <v>42722.0</v>
      </c>
      <c r="L259" s="3">
        <v>42815.0</v>
      </c>
      <c r="M259" s="1">
        <v>5918.0</v>
      </c>
    </row>
    <row r="260">
      <c r="A260" s="1" t="s">
        <v>465</v>
      </c>
      <c r="B260" s="1" t="s">
        <v>102</v>
      </c>
      <c r="C260" s="1" t="str">
        <f t="array" ref="C260">_xlfn.XLOOKUP($B260, sales_teams!$A$2:$A$36, sales_teams!$B$2:$B$36)</f>
        <v>Summer Sewald</v>
      </c>
      <c r="D260" s="1" t="str">
        <f t="array" ref="D260">_xlfn.XLOOKUP($B260, sales_teams!$A$2:$A$36, sales_teams!$C$2:$C$36)</f>
        <v>West</v>
      </c>
      <c r="E260" s="1" t="s">
        <v>148</v>
      </c>
      <c r="F260" s="1" t="s">
        <v>119</v>
      </c>
      <c r="G260" s="1" t="str">
        <f t="array" ref="G260">IF($F260="", "", _xlfn.XLOOKUP($F260,accounts!$A$2:$A$86,accounts!$B$2:$B$86, "Other"))</f>
        <v>technology</v>
      </c>
      <c r="H260" s="1" t="str">
        <f t="array" ref="H260">IF($F260="", "", IFS(_xlfn.XLOOKUP($F260, accounts!$A$2:$A$86, accounts!$E$2:$E$86, 0)&gt;=1000, "Enterprise", _xlfn.XLOOKUP($F260, accounts!$A$2:$A$86, accounts!$E$2:$E$86, 0)&gt;=100, "Mid-Market", TRUE, "SMB"))</f>
        <v>Enterprise</v>
      </c>
      <c r="I260" s="1" t="str">
        <f t="array" ref="I260">IF($F260="", "", _xlfn.XLOOKUP($F260,accounts!$A$2:$A$86,accounts!$F$2:$F$86, "Other"))</f>
        <v>Korea</v>
      </c>
      <c r="J260" s="1" t="s">
        <v>192</v>
      </c>
      <c r="K260" s="3">
        <v>42722.0</v>
      </c>
      <c r="L260" s="3">
        <v>42812.0</v>
      </c>
      <c r="M260" s="1">
        <v>0.0</v>
      </c>
    </row>
    <row r="261">
      <c r="A261" s="1" t="s">
        <v>466</v>
      </c>
      <c r="B261" s="1" t="s">
        <v>107</v>
      </c>
      <c r="C261" s="1" t="str">
        <f t="array" ref="C261">_xlfn.XLOOKUP($B261, sales_teams!$A$2:$A$36, sales_teams!$B$2:$B$36)</f>
        <v>Summer Sewald</v>
      </c>
      <c r="D261" s="1" t="str">
        <f t="array" ref="D261">_xlfn.XLOOKUP($B261, sales_teams!$A$2:$A$36, sales_teams!$C$2:$C$36)</f>
        <v>West</v>
      </c>
      <c r="E261" s="1" t="s">
        <v>179</v>
      </c>
      <c r="F261" s="1" t="s">
        <v>125</v>
      </c>
      <c r="G261" s="1" t="str">
        <f t="array" ref="G261">IF($F261="", "", _xlfn.XLOOKUP($F261,accounts!$A$2:$A$86,accounts!$B$2:$B$86, "Other"))</f>
        <v>software</v>
      </c>
      <c r="H261" s="1" t="str">
        <f t="array" ref="H261">IF($F261="", "", IFS(_xlfn.XLOOKUP($F261, accounts!$A$2:$A$86, accounts!$E$2:$E$86, 0)&gt;=1000, "Enterprise", _xlfn.XLOOKUP($F261, accounts!$A$2:$A$86, accounts!$E$2:$E$86, 0)&gt;=100, "Mid-Market", TRUE, "SMB"))</f>
        <v>Enterprise</v>
      </c>
      <c r="I261" s="1" t="str">
        <f t="array" ref="I261">IF($F261="", "", _xlfn.XLOOKUP($F261,accounts!$A$2:$A$86,accounts!$F$2:$F$86, "Other"))</f>
        <v>United States</v>
      </c>
      <c r="J261" s="1" t="s">
        <v>192</v>
      </c>
      <c r="K261" s="3">
        <v>42722.0</v>
      </c>
      <c r="L261" s="3">
        <v>42808.0</v>
      </c>
      <c r="M261" s="1">
        <v>0.0</v>
      </c>
    </row>
    <row r="262">
      <c r="A262" s="1" t="s">
        <v>467</v>
      </c>
      <c r="B262" s="1" t="s">
        <v>65</v>
      </c>
      <c r="C262" s="1" t="str">
        <f t="array" ref="C262">_xlfn.XLOOKUP($B262, sales_teams!$A$2:$A$36, sales_teams!$B$2:$B$36)</f>
        <v>Celia Rouche</v>
      </c>
      <c r="D262" s="1" t="str">
        <f t="array" ref="D262">_xlfn.XLOOKUP($B262, sales_teams!$A$2:$A$36, sales_teams!$C$2:$C$36)</f>
        <v>West</v>
      </c>
      <c r="E262" s="1" t="s">
        <v>179</v>
      </c>
      <c r="F262" s="1" t="s">
        <v>118</v>
      </c>
      <c r="G262" s="1" t="str">
        <f t="array" ref="G262">IF($F262="", "", _xlfn.XLOOKUP($F262,accounts!$A$2:$A$86,accounts!$B$2:$B$86, "Other"))</f>
        <v>services</v>
      </c>
      <c r="H262" s="1" t="str">
        <f t="array" ref="H262">IF($F262="", "", IFS(_xlfn.XLOOKUP($F262, accounts!$A$2:$A$86, accounts!$E$2:$E$86, 0)&gt;=1000, "Enterprise", _xlfn.XLOOKUP($F262, accounts!$A$2:$A$86, accounts!$E$2:$E$86, 0)&gt;=100, "Mid-Market", TRUE, "SMB"))</f>
        <v>Enterprise</v>
      </c>
      <c r="I262" s="1" t="str">
        <f t="array" ref="I262">IF($F262="", "", _xlfn.XLOOKUP($F262,accounts!$A$2:$A$86,accounts!$F$2:$F$86, "Other"))</f>
        <v>United States</v>
      </c>
      <c r="J262" s="1" t="s">
        <v>192</v>
      </c>
      <c r="K262" s="3">
        <v>42722.0</v>
      </c>
      <c r="L262" s="3">
        <v>42807.0</v>
      </c>
      <c r="M262" s="1">
        <v>0.0</v>
      </c>
    </row>
    <row r="263">
      <c r="A263" s="1" t="s">
        <v>468</v>
      </c>
      <c r="B263" s="1" t="s">
        <v>41</v>
      </c>
      <c r="C263" s="1" t="str">
        <f t="array" ref="C263">_xlfn.XLOOKUP($B263, sales_teams!$A$2:$A$36, sales_teams!$B$2:$B$36)</f>
        <v>Cara Losch</v>
      </c>
      <c r="D263" s="1" t="str">
        <f t="array" ref="D263">_xlfn.XLOOKUP($B263, sales_teams!$A$2:$A$36, sales_teams!$C$2:$C$36)</f>
        <v>East</v>
      </c>
      <c r="E263" s="1" t="s">
        <v>179</v>
      </c>
      <c r="F263" s="1" t="s">
        <v>142</v>
      </c>
      <c r="G263" s="1" t="str">
        <f t="array" ref="G263">IF($F263="", "", _xlfn.XLOOKUP($F263,accounts!$A$2:$A$86,accounts!$B$2:$B$86, "Other"))</f>
        <v>retail</v>
      </c>
      <c r="H263" s="1" t="str">
        <f t="array" ref="H263">IF($F263="", "", IFS(_xlfn.XLOOKUP($F263, accounts!$A$2:$A$86, accounts!$E$2:$E$86, 0)&gt;=1000, "Enterprise", _xlfn.XLOOKUP($F263, accounts!$A$2:$A$86, accounts!$E$2:$E$86, 0)&gt;=100, "Mid-Market", TRUE, "SMB"))</f>
        <v>Enterprise</v>
      </c>
      <c r="I263" s="1" t="str">
        <f t="array" ref="I263">IF($F263="", "", _xlfn.XLOOKUP($F263,accounts!$A$2:$A$86,accounts!$F$2:$F$86, "Other"))</f>
        <v>United States</v>
      </c>
      <c r="J263" s="1" t="s">
        <v>189</v>
      </c>
      <c r="K263" s="3">
        <v>42722.0</v>
      </c>
    </row>
    <row r="264">
      <c r="A264" s="1" t="s">
        <v>469</v>
      </c>
      <c r="B264" s="1" t="s">
        <v>15</v>
      </c>
      <c r="C264" s="1" t="str">
        <f t="array" ref="C264">_xlfn.XLOOKUP($B264, sales_teams!$A$2:$A$36, sales_teams!$B$2:$B$36)</f>
        <v>Dustin Brinkmann</v>
      </c>
      <c r="D264" s="1" t="str">
        <f t="array" ref="D264">_xlfn.XLOOKUP($B264, sales_teams!$A$2:$A$36, sales_teams!$C$2:$C$36)</f>
        <v>Central</v>
      </c>
      <c r="E264" s="1" t="s">
        <v>188</v>
      </c>
      <c r="F264" s="1" t="s">
        <v>113</v>
      </c>
      <c r="G264" s="1" t="str">
        <f t="array" ref="G264">IF($F264="", "", _xlfn.XLOOKUP($F264,accounts!$A$2:$A$86,accounts!$B$2:$B$86, "Other"))</f>
        <v>telecommunications</v>
      </c>
      <c r="H264" s="1" t="str">
        <f t="array" ref="H264">IF($F264="", "", IFS(_xlfn.XLOOKUP($F264, accounts!$A$2:$A$86, accounts!$E$2:$E$86, 0)&gt;=1000, "Enterprise", _xlfn.XLOOKUP($F264, accounts!$A$2:$A$86, accounts!$E$2:$E$86, 0)&gt;=100, "Mid-Market", TRUE, "SMB"))</f>
        <v>Mid-Market</v>
      </c>
      <c r="I264" s="1" t="str">
        <f t="array" ref="I264">IF($F264="", "", _xlfn.XLOOKUP($F264,accounts!$A$2:$A$86,accounts!$F$2:$F$86, "Other"))</f>
        <v>United States</v>
      </c>
      <c r="J264" s="1" t="s">
        <v>131</v>
      </c>
      <c r="K264" s="3">
        <v>42722.0</v>
      </c>
      <c r="L264" s="3">
        <v>42818.0</v>
      </c>
      <c r="M264" s="1">
        <v>2955.0</v>
      </c>
    </row>
    <row r="265">
      <c r="A265" s="1" t="s">
        <v>470</v>
      </c>
      <c r="B265" s="1" t="s">
        <v>60</v>
      </c>
      <c r="C265" s="1" t="str">
        <f t="array" ref="C265">_xlfn.XLOOKUP($B265, sales_teams!$A$2:$A$36, sales_teams!$B$2:$B$36)</f>
        <v>Celia Rouche</v>
      </c>
      <c r="D265" s="1" t="str">
        <f t="array" ref="D265">_xlfn.XLOOKUP($B265, sales_teams!$A$2:$A$36, sales_teams!$C$2:$C$36)</f>
        <v>West</v>
      </c>
      <c r="E265" s="1" t="s">
        <v>148</v>
      </c>
      <c r="F265" s="1" t="s">
        <v>84</v>
      </c>
      <c r="G265" s="1" t="str">
        <f t="array" ref="G265">IF($F265="", "", _xlfn.XLOOKUP($F265,accounts!$A$2:$A$86,accounts!$B$2:$B$86, "Other"))</f>
        <v>retail</v>
      </c>
      <c r="H265" s="1" t="str">
        <f t="array" ref="H265">IF($F265="", "", IFS(_xlfn.XLOOKUP($F265, accounts!$A$2:$A$86, accounts!$E$2:$E$86, 0)&gt;=1000, "Enterprise", _xlfn.XLOOKUP($F265, accounts!$A$2:$A$86, accounts!$E$2:$E$86, 0)&gt;=100, "Mid-Market", TRUE, "SMB"))</f>
        <v>Enterprise</v>
      </c>
      <c r="I265" s="1" t="str">
        <f t="array" ref="I265">IF($F265="", "", _xlfn.XLOOKUP($F265,accounts!$A$2:$A$86,accounts!$F$2:$F$86, "Other"))</f>
        <v>United States</v>
      </c>
      <c r="J265" s="1" t="s">
        <v>131</v>
      </c>
      <c r="K265" s="3">
        <v>42722.0</v>
      </c>
      <c r="L265" s="3">
        <v>42815.0</v>
      </c>
      <c r="M265" s="1">
        <v>3742.0</v>
      </c>
    </row>
    <row r="266">
      <c r="A266" s="1" t="s">
        <v>471</v>
      </c>
      <c r="B266" s="1" t="s">
        <v>34</v>
      </c>
      <c r="C266" s="1" t="str">
        <f t="array" ref="C266">_xlfn.XLOOKUP($B266, sales_teams!$A$2:$A$36, sales_teams!$B$2:$B$36)</f>
        <v>Cara Losch</v>
      </c>
      <c r="D266" s="1" t="str">
        <f t="array" ref="D266">_xlfn.XLOOKUP($B266, sales_teams!$A$2:$A$36, sales_teams!$C$2:$C$36)</f>
        <v>East</v>
      </c>
      <c r="E266" s="1" t="s">
        <v>179</v>
      </c>
      <c r="F266" s="1" t="s">
        <v>121</v>
      </c>
      <c r="G266" s="1" t="str">
        <f t="array" ref="G266">IF($F266="", "", _xlfn.XLOOKUP($F266,accounts!$A$2:$A$86,accounts!$B$2:$B$86, "Other"))</f>
        <v>telecommunications</v>
      </c>
      <c r="H266" s="1" t="str">
        <f t="array" ref="H266">IF($F266="", "", IFS(_xlfn.XLOOKUP($F266, accounts!$A$2:$A$86, accounts!$E$2:$E$86, 0)&gt;=1000, "Enterprise", _xlfn.XLOOKUP($F266, accounts!$A$2:$A$86, accounts!$E$2:$E$86, 0)&gt;=100, "Mid-Market", TRUE, "SMB"))</f>
        <v>Enterprise</v>
      </c>
      <c r="I266" s="1" t="str">
        <f t="array" ref="I266">IF($F266="", "", _xlfn.XLOOKUP($F266,accounts!$A$2:$A$86,accounts!$F$2:$F$86, "Other"))</f>
        <v>United States</v>
      </c>
      <c r="J266" s="1" t="s">
        <v>131</v>
      </c>
      <c r="K266" s="3">
        <v>42722.0</v>
      </c>
      <c r="L266" s="3">
        <v>42808.0</v>
      </c>
      <c r="M266" s="1">
        <v>64.0</v>
      </c>
    </row>
    <row r="267">
      <c r="A267" s="1" t="s">
        <v>472</v>
      </c>
      <c r="B267" s="1" t="s">
        <v>45</v>
      </c>
      <c r="C267" s="1" t="str">
        <f t="array" ref="C267">_xlfn.XLOOKUP($B267, sales_teams!$A$2:$A$36, sales_teams!$B$2:$B$36)</f>
        <v>Cara Losch</v>
      </c>
      <c r="D267" s="1" t="str">
        <f t="array" ref="D267">_xlfn.XLOOKUP($B267, sales_teams!$A$2:$A$36, sales_teams!$C$2:$C$36)</f>
        <v>East</v>
      </c>
      <c r="E267" s="1" t="s">
        <v>188</v>
      </c>
      <c r="F267" s="1" t="s">
        <v>121</v>
      </c>
      <c r="G267" s="1" t="str">
        <f t="array" ref="G267">IF($F267="", "", _xlfn.XLOOKUP($F267,accounts!$A$2:$A$86,accounts!$B$2:$B$86, "Other"))</f>
        <v>telecommunications</v>
      </c>
      <c r="H267" s="1" t="str">
        <f t="array" ref="H267">IF($F267="", "", IFS(_xlfn.XLOOKUP($F267, accounts!$A$2:$A$86, accounts!$E$2:$E$86, 0)&gt;=1000, "Enterprise", _xlfn.XLOOKUP($F267, accounts!$A$2:$A$86, accounts!$E$2:$E$86, 0)&gt;=100, "Mid-Market", TRUE, "SMB"))</f>
        <v>Enterprise</v>
      </c>
      <c r="I267" s="1" t="str">
        <f t="array" ref="I267">IF($F267="", "", _xlfn.XLOOKUP($F267,accounts!$A$2:$A$86,accounts!$F$2:$F$86, "Other"))</f>
        <v>United States</v>
      </c>
      <c r="J267" s="1" t="s">
        <v>192</v>
      </c>
      <c r="K267" s="3">
        <v>42722.0</v>
      </c>
      <c r="L267" s="3">
        <v>42821.0</v>
      </c>
      <c r="M267" s="1">
        <v>0.0</v>
      </c>
    </row>
    <row r="268">
      <c r="A268" s="1" t="s">
        <v>473</v>
      </c>
      <c r="B268" s="1" t="s">
        <v>94</v>
      </c>
      <c r="C268" s="1" t="str">
        <f t="array" ref="C268">_xlfn.XLOOKUP($B268, sales_teams!$A$2:$A$36, sales_teams!$B$2:$B$36)</f>
        <v>Celia Rouche</v>
      </c>
      <c r="D268" s="1" t="str">
        <f t="array" ref="D268">_xlfn.XLOOKUP($B268, sales_teams!$A$2:$A$36, sales_teams!$C$2:$C$36)</f>
        <v>West</v>
      </c>
      <c r="E268" s="1" t="s">
        <v>242</v>
      </c>
      <c r="F268" s="1" t="s">
        <v>136</v>
      </c>
      <c r="G268" s="1" t="str">
        <f t="array" ref="G268">IF($F268="", "", _xlfn.XLOOKUP($F268,accounts!$A$2:$A$86,accounts!$B$2:$B$86, "Other"))</f>
        <v>services</v>
      </c>
      <c r="H268" s="1" t="str">
        <f t="array" ref="H268">IF($F268="", "", IFS(_xlfn.XLOOKUP($F268, accounts!$A$2:$A$86, accounts!$E$2:$E$86, 0)&gt;=1000, "Enterprise", _xlfn.XLOOKUP($F268, accounts!$A$2:$A$86, accounts!$E$2:$E$86, 0)&gt;=100, "Mid-Market", TRUE, "SMB"))</f>
        <v>Enterprise</v>
      </c>
      <c r="I268" s="1" t="str">
        <f t="array" ref="I268">IF($F268="", "", _xlfn.XLOOKUP($F268,accounts!$A$2:$A$86,accounts!$F$2:$F$86, "Other"))</f>
        <v>United States</v>
      </c>
      <c r="J268" s="1" t="s">
        <v>189</v>
      </c>
      <c r="K268" s="3">
        <v>42723.0</v>
      </c>
    </row>
    <row r="269">
      <c r="A269" s="1" t="s">
        <v>474</v>
      </c>
      <c r="B269" s="1" t="s">
        <v>94</v>
      </c>
      <c r="C269" s="1" t="str">
        <f t="array" ref="C269">_xlfn.XLOOKUP($B269, sales_teams!$A$2:$A$36, sales_teams!$B$2:$B$36)</f>
        <v>Celia Rouche</v>
      </c>
      <c r="D269" s="1" t="str">
        <f t="array" ref="D269">_xlfn.XLOOKUP($B269, sales_teams!$A$2:$A$36, sales_teams!$C$2:$C$36)</f>
        <v>West</v>
      </c>
      <c r="E269" s="1" t="s">
        <v>109</v>
      </c>
      <c r="F269" s="1" t="s">
        <v>151</v>
      </c>
      <c r="G269" s="1" t="str">
        <f t="array" ref="G269">IF($F269="", "", _xlfn.XLOOKUP($F269,accounts!$A$2:$A$86,accounts!$B$2:$B$86, "Other"))</f>
        <v>software</v>
      </c>
      <c r="H269" s="1" t="str">
        <f t="array" ref="H269">IF($F269="", "", IFS(_xlfn.XLOOKUP($F269, accounts!$A$2:$A$86, accounts!$E$2:$E$86, 0)&gt;=1000, "Enterprise", _xlfn.XLOOKUP($F269, accounts!$A$2:$A$86, accounts!$E$2:$E$86, 0)&gt;=100, "Mid-Market", TRUE, "SMB"))</f>
        <v>Enterprise</v>
      </c>
      <c r="I269" s="1" t="str">
        <f t="array" ref="I269">IF($F269="", "", _xlfn.XLOOKUP($F269,accounts!$A$2:$A$86,accounts!$F$2:$F$86, "Other"))</f>
        <v>United States</v>
      </c>
      <c r="J269" s="1" t="s">
        <v>131</v>
      </c>
      <c r="K269" s="3">
        <v>42723.0</v>
      </c>
      <c r="L269" s="3">
        <v>42812.0</v>
      </c>
      <c r="M269" s="1">
        <v>1164.0</v>
      </c>
    </row>
    <row r="270">
      <c r="A270" s="1" t="s">
        <v>475</v>
      </c>
      <c r="B270" s="1" t="s">
        <v>94</v>
      </c>
      <c r="C270" s="1" t="str">
        <f t="array" ref="C270">_xlfn.XLOOKUP($B270, sales_teams!$A$2:$A$36, sales_teams!$B$2:$B$36)</f>
        <v>Celia Rouche</v>
      </c>
      <c r="D270" s="1" t="str">
        <f t="array" ref="D270">_xlfn.XLOOKUP($B270, sales_teams!$A$2:$A$36, sales_teams!$C$2:$C$36)</f>
        <v>West</v>
      </c>
      <c r="E270" s="1" t="s">
        <v>179</v>
      </c>
      <c r="F270" s="1" t="s">
        <v>154</v>
      </c>
      <c r="G270" s="1" t="str">
        <f t="array" ref="G270">IF($F270="", "", _xlfn.XLOOKUP($F270,accounts!$A$2:$A$86,accounts!$B$2:$B$86, "Other"))</f>
        <v>retail</v>
      </c>
      <c r="H270" s="1" t="str">
        <f t="array" ref="H270">IF($F270="", "", IFS(_xlfn.XLOOKUP($F270, accounts!$A$2:$A$86, accounts!$E$2:$E$86, 0)&gt;=1000, "Enterprise", _xlfn.XLOOKUP($F270, accounts!$A$2:$A$86, accounts!$E$2:$E$86, 0)&gt;=100, "Mid-Market", TRUE, "SMB"))</f>
        <v>Enterprise</v>
      </c>
      <c r="I270" s="1" t="str">
        <f t="array" ref="I270">IF($F270="", "", _xlfn.XLOOKUP($F270,accounts!$A$2:$A$86,accounts!$F$2:$F$86, "Other"))</f>
        <v>United States</v>
      </c>
      <c r="J270" s="1" t="s">
        <v>131</v>
      </c>
      <c r="K270" s="3">
        <v>42723.0</v>
      </c>
      <c r="L270" s="3">
        <v>42801.0</v>
      </c>
      <c r="M270" s="1">
        <v>65.0</v>
      </c>
    </row>
    <row r="271">
      <c r="A271" s="1" t="s">
        <v>476</v>
      </c>
      <c r="B271" s="1" t="s">
        <v>26</v>
      </c>
      <c r="C271" s="1" t="str">
        <f t="array" ref="C271">_xlfn.XLOOKUP($B271, sales_teams!$A$2:$A$36, sales_teams!$B$2:$B$36)</f>
        <v>Melvin Marxen</v>
      </c>
      <c r="D271" s="1" t="str">
        <f t="array" ref="D271">_xlfn.XLOOKUP($B271, sales_teams!$A$2:$A$36, sales_teams!$C$2:$C$36)</f>
        <v>Central</v>
      </c>
      <c r="E271" s="1" t="s">
        <v>109</v>
      </c>
      <c r="F271" s="1" t="s">
        <v>47</v>
      </c>
      <c r="G271" s="1" t="str">
        <f t="array" ref="G271">IF($F271="", "", _xlfn.XLOOKUP($F271,accounts!$A$2:$A$86,accounts!$B$2:$B$86, "Other"))</f>
        <v>retail</v>
      </c>
      <c r="H271" s="1" t="str">
        <f t="array" ref="H271">IF($F271="", "", IFS(_xlfn.XLOOKUP($F271, accounts!$A$2:$A$86, accounts!$E$2:$E$86, 0)&gt;=1000, "Enterprise", _xlfn.XLOOKUP($F271, accounts!$A$2:$A$86, accounts!$E$2:$E$86, 0)&gt;=100, "Mid-Market", TRUE, "SMB"))</f>
        <v>Enterprise</v>
      </c>
      <c r="I271" s="1" t="str">
        <f t="array" ref="I271">IF($F271="", "", _xlfn.XLOOKUP($F271,accounts!$A$2:$A$86,accounts!$F$2:$F$86, "Other"))</f>
        <v>United States</v>
      </c>
      <c r="J271" s="1" t="s">
        <v>192</v>
      </c>
      <c r="K271" s="3">
        <v>42723.0</v>
      </c>
      <c r="L271" s="3">
        <v>42801.0</v>
      </c>
      <c r="M271" s="1">
        <v>0.0</v>
      </c>
    </row>
    <row r="272">
      <c r="A272" s="1" t="s">
        <v>477</v>
      </c>
      <c r="B272" s="1" t="s">
        <v>104</v>
      </c>
      <c r="C272" s="1" t="str">
        <f t="array" ref="C272">_xlfn.XLOOKUP($B272, sales_teams!$A$2:$A$36, sales_teams!$B$2:$B$36)</f>
        <v>Summer Sewald</v>
      </c>
      <c r="D272" s="1" t="str">
        <f t="array" ref="D272">_xlfn.XLOOKUP($B272, sales_teams!$A$2:$A$36, sales_teams!$C$2:$C$36)</f>
        <v>West</v>
      </c>
      <c r="E272" s="1" t="s">
        <v>181</v>
      </c>
      <c r="F272" s="1" t="s">
        <v>117</v>
      </c>
      <c r="G272" s="1" t="str">
        <f t="array" ref="G272">IF($F272="", "", _xlfn.XLOOKUP($F272,accounts!$A$2:$A$86,accounts!$B$2:$B$86, "Other"))</f>
        <v>retail</v>
      </c>
      <c r="H272" s="1" t="str">
        <f t="array" ref="H272">IF($F272="", "", IFS(_xlfn.XLOOKUP($F272, accounts!$A$2:$A$86, accounts!$E$2:$E$86, 0)&gt;=1000, "Enterprise", _xlfn.XLOOKUP($F272, accounts!$A$2:$A$86, accounts!$E$2:$E$86, 0)&gt;=100, "Mid-Market", TRUE, "SMB"))</f>
        <v>Mid-Market</v>
      </c>
      <c r="I272" s="1" t="str">
        <f t="array" ref="I272">IF($F272="", "", _xlfn.XLOOKUP($F272,accounts!$A$2:$A$86,accounts!$F$2:$F$86, "Other"))</f>
        <v>United States</v>
      </c>
      <c r="J272" s="1" t="s">
        <v>131</v>
      </c>
      <c r="K272" s="3">
        <v>42723.0</v>
      </c>
      <c r="L272" s="3">
        <v>42810.0</v>
      </c>
      <c r="M272" s="1">
        <v>441.0</v>
      </c>
    </row>
    <row r="273">
      <c r="A273" s="1" t="s">
        <v>478</v>
      </c>
      <c r="B273" s="1" t="s">
        <v>24</v>
      </c>
      <c r="C273" s="1" t="str">
        <f t="array" ref="C273">_xlfn.XLOOKUP($B273, sales_teams!$A$2:$A$36, sales_teams!$B$2:$B$36)</f>
        <v>Melvin Marxen</v>
      </c>
      <c r="D273" s="1" t="str">
        <f t="array" ref="D273">_xlfn.XLOOKUP($B273, sales_teams!$A$2:$A$36, sales_teams!$C$2:$C$36)</f>
        <v>Central</v>
      </c>
      <c r="E273" s="1" t="s">
        <v>109</v>
      </c>
      <c r="F273" s="1" t="s">
        <v>89</v>
      </c>
      <c r="G273" s="1" t="str">
        <f t="array" ref="G273">IF($F273="", "", _xlfn.XLOOKUP($F273,accounts!$A$2:$A$86,accounts!$B$2:$B$86, "Other"))</f>
        <v>finance</v>
      </c>
      <c r="H273" s="1" t="str">
        <f t="array" ref="H273">IF($F273="", "", IFS(_xlfn.XLOOKUP($F273, accounts!$A$2:$A$86, accounts!$E$2:$E$86, 0)&gt;=1000, "Enterprise", _xlfn.XLOOKUP($F273, accounts!$A$2:$A$86, accounts!$E$2:$E$86, 0)&gt;=100, "Mid-Market", TRUE, "SMB"))</f>
        <v>Enterprise</v>
      </c>
      <c r="I273" s="1" t="str">
        <f t="array" ref="I273">IF($F273="", "", _xlfn.XLOOKUP($F273,accounts!$A$2:$A$86,accounts!$F$2:$F$86, "Other"))</f>
        <v>United States</v>
      </c>
      <c r="J273" s="1" t="s">
        <v>192</v>
      </c>
      <c r="K273" s="3">
        <v>42723.0</v>
      </c>
      <c r="L273" s="3">
        <v>42806.0</v>
      </c>
      <c r="M273" s="1">
        <v>0.0</v>
      </c>
    </row>
    <row r="274">
      <c r="A274" s="1" t="s">
        <v>479</v>
      </c>
      <c r="B274" s="1" t="s">
        <v>60</v>
      </c>
      <c r="C274" s="1" t="str">
        <f t="array" ref="C274">_xlfn.XLOOKUP($B274, sales_teams!$A$2:$A$36, sales_teams!$B$2:$B$36)</f>
        <v>Celia Rouche</v>
      </c>
      <c r="D274" s="1" t="str">
        <f t="array" ref="D274">_xlfn.XLOOKUP($B274, sales_teams!$A$2:$A$36, sales_teams!$C$2:$C$36)</f>
        <v>West</v>
      </c>
      <c r="E274" s="1" t="s">
        <v>148</v>
      </c>
      <c r="F274" s="1" t="s">
        <v>118</v>
      </c>
      <c r="G274" s="1" t="str">
        <f t="array" ref="G274">IF($F274="", "", _xlfn.XLOOKUP($F274,accounts!$A$2:$A$86,accounts!$B$2:$B$86, "Other"))</f>
        <v>services</v>
      </c>
      <c r="H274" s="1" t="str">
        <f t="array" ref="H274">IF($F274="", "", IFS(_xlfn.XLOOKUP($F274, accounts!$A$2:$A$86, accounts!$E$2:$E$86, 0)&gt;=1000, "Enterprise", _xlfn.XLOOKUP($F274, accounts!$A$2:$A$86, accounts!$E$2:$E$86, 0)&gt;=100, "Mid-Market", TRUE, "SMB"))</f>
        <v>Enterprise</v>
      </c>
      <c r="I274" s="1" t="str">
        <f t="array" ref="I274">IF($F274="", "", _xlfn.XLOOKUP($F274,accounts!$A$2:$A$86,accounts!$F$2:$F$86, "Other"))</f>
        <v>United States</v>
      </c>
      <c r="J274" s="1" t="s">
        <v>131</v>
      </c>
      <c r="K274" s="3">
        <v>42723.0</v>
      </c>
      <c r="L274" s="3">
        <v>42810.0</v>
      </c>
      <c r="M274" s="1">
        <v>4907.0</v>
      </c>
    </row>
    <row r="275">
      <c r="A275" s="1" t="s">
        <v>480</v>
      </c>
      <c r="B275" s="1" t="s">
        <v>7</v>
      </c>
      <c r="C275" s="1" t="str">
        <f t="array" ref="C275">_xlfn.XLOOKUP($B275, sales_teams!$A$2:$A$36, sales_teams!$B$2:$B$36)</f>
        <v>Dustin Brinkmann</v>
      </c>
      <c r="D275" s="1" t="str">
        <f t="array" ref="D275">_xlfn.XLOOKUP($B275, sales_teams!$A$2:$A$36, sales_teams!$C$2:$C$36)</f>
        <v>Central</v>
      </c>
      <c r="E275" s="1" t="s">
        <v>188</v>
      </c>
      <c r="F275" s="1" t="s">
        <v>122</v>
      </c>
      <c r="G275" s="1" t="str">
        <f t="array" ref="G275">IF($F275="", "", _xlfn.XLOOKUP($F275,accounts!$A$2:$A$86,accounts!$B$2:$B$86, "Other"))</f>
        <v>medical</v>
      </c>
      <c r="H275" s="1" t="str">
        <f t="array" ref="H275">IF($F275="", "", IFS(_xlfn.XLOOKUP($F275, accounts!$A$2:$A$86, accounts!$E$2:$E$86, 0)&gt;=1000, "Enterprise", _xlfn.XLOOKUP($F275, accounts!$A$2:$A$86, accounts!$E$2:$E$86, 0)&gt;=100, "Mid-Market", TRUE, "SMB"))</f>
        <v>Enterprise</v>
      </c>
      <c r="I275" s="1" t="str">
        <f t="array" ref="I275">IF($F275="", "", _xlfn.XLOOKUP($F275,accounts!$A$2:$A$86,accounts!$F$2:$F$86, "Other"))</f>
        <v>United States</v>
      </c>
      <c r="J275" s="1" t="s">
        <v>192</v>
      </c>
      <c r="K275" s="3">
        <v>42724.0</v>
      </c>
      <c r="L275" s="3">
        <v>42795.0</v>
      </c>
      <c r="M275" s="1">
        <v>0.0</v>
      </c>
    </row>
    <row r="276">
      <c r="A276" s="1" t="s">
        <v>481</v>
      </c>
      <c r="B276" s="1" t="s">
        <v>48</v>
      </c>
      <c r="C276" s="1" t="str">
        <f t="array" ref="C276">_xlfn.XLOOKUP($B276, sales_teams!$A$2:$A$36, sales_teams!$B$2:$B$36)</f>
        <v>Rocco Neubert</v>
      </c>
      <c r="D276" s="1" t="str">
        <f t="array" ref="D276">_xlfn.XLOOKUP($B276, sales_teams!$A$2:$A$36, sales_teams!$C$2:$C$36)</f>
        <v>East</v>
      </c>
      <c r="E276" s="1" t="s">
        <v>109</v>
      </c>
      <c r="G276" s="1" t="str">
        <f t="array" ref="G276">IF($F276="", "", _xlfn.XLOOKUP($F276,accounts!$A$2:$A$86,accounts!$B$2:$B$86, "Other"))</f>
        <v/>
      </c>
      <c r="H276" s="1" t="str">
        <f t="array" ref="H276">IF($F276="", "", IFS(_xlfn.XLOOKUP($F276, accounts!$A$2:$A$86, accounts!$E$2:$E$86, 0)&gt;=1000, "Enterprise", _xlfn.XLOOKUP($F276, accounts!$A$2:$A$86, accounts!$E$2:$E$86, 0)&gt;=100, "Mid-Market", TRUE, "SMB"))</f>
        <v/>
      </c>
      <c r="I276" s="1" t="str">
        <f t="array" ref="I276">IF($F276="", "", _xlfn.XLOOKUP($F276,accounts!$A$2:$A$86,accounts!$F$2:$F$86, "Other"))</f>
        <v/>
      </c>
      <c r="J276" s="1" t="s">
        <v>189</v>
      </c>
      <c r="K276" s="3">
        <v>42724.0</v>
      </c>
    </row>
    <row r="277">
      <c r="A277" s="1" t="s">
        <v>482</v>
      </c>
      <c r="B277" s="1" t="s">
        <v>30</v>
      </c>
      <c r="C277" s="1" t="str">
        <f t="array" ref="C277">_xlfn.XLOOKUP($B277, sales_teams!$A$2:$A$36, sales_teams!$B$2:$B$36)</f>
        <v>Melvin Marxen</v>
      </c>
      <c r="D277" s="1" t="str">
        <f t="array" ref="D277">_xlfn.XLOOKUP($B277, sales_teams!$A$2:$A$36, sales_teams!$C$2:$C$36)</f>
        <v>Central</v>
      </c>
      <c r="E277" s="1" t="s">
        <v>188</v>
      </c>
      <c r="F277" s="1" t="s">
        <v>56</v>
      </c>
      <c r="G277" s="1" t="str">
        <f t="array" ref="G277">IF($F277="", "", _xlfn.XLOOKUP($F277,accounts!$A$2:$A$86,accounts!$B$2:$B$86, "Other"))</f>
        <v>software</v>
      </c>
      <c r="H277" s="1" t="str">
        <f t="array" ref="H277">IF($F277="", "", IFS(_xlfn.XLOOKUP($F277, accounts!$A$2:$A$86, accounts!$E$2:$E$86, 0)&gt;=1000, "Enterprise", _xlfn.XLOOKUP($F277, accounts!$A$2:$A$86, accounts!$E$2:$E$86, 0)&gt;=100, "Mid-Market", TRUE, "SMB"))</f>
        <v>Enterprise</v>
      </c>
      <c r="I277" s="1" t="str">
        <f t="array" ref="I277">IF($F277="", "", _xlfn.XLOOKUP($F277,accounts!$A$2:$A$86,accounts!$F$2:$F$86, "Other"))</f>
        <v>United States</v>
      </c>
      <c r="J277" s="1" t="s">
        <v>131</v>
      </c>
      <c r="K277" s="3">
        <v>42724.0</v>
      </c>
      <c r="L277" s="3">
        <v>42819.0</v>
      </c>
      <c r="M277" s="1">
        <v>3269.0</v>
      </c>
    </row>
    <row r="278">
      <c r="A278" s="1" t="s">
        <v>483</v>
      </c>
      <c r="B278" s="1" t="s">
        <v>53</v>
      </c>
      <c r="C278" s="1" t="str">
        <f t="array" ref="C278">_xlfn.XLOOKUP($B278, sales_teams!$A$2:$A$36, sales_teams!$B$2:$B$36)</f>
        <v>Rocco Neubert</v>
      </c>
      <c r="D278" s="1" t="str">
        <f t="array" ref="D278">_xlfn.XLOOKUP($B278, sales_teams!$A$2:$A$36, sales_teams!$C$2:$C$36)</f>
        <v>East</v>
      </c>
      <c r="E278" s="1" t="s">
        <v>181</v>
      </c>
      <c r="F278" s="1" t="s">
        <v>126</v>
      </c>
      <c r="G278" s="1" t="str">
        <f t="array" ref="G278">IF($F278="", "", _xlfn.XLOOKUP($F278,accounts!$A$2:$A$86,accounts!$B$2:$B$86, "Other"))</f>
        <v>retail</v>
      </c>
      <c r="H278" s="1" t="str">
        <f t="array" ref="H278">IF($F278="", "", IFS(_xlfn.XLOOKUP($F278, accounts!$A$2:$A$86, accounts!$E$2:$E$86, 0)&gt;=1000, "Enterprise", _xlfn.XLOOKUP($F278, accounts!$A$2:$A$86, accounts!$E$2:$E$86, 0)&gt;=100, "Mid-Market", TRUE, "SMB"))</f>
        <v>Enterprise</v>
      </c>
      <c r="I278" s="1" t="str">
        <f t="array" ref="I278">IF($F278="", "", _xlfn.XLOOKUP($F278,accounts!$A$2:$A$86,accounts!$F$2:$F$86, "Other"))</f>
        <v>United States</v>
      </c>
      <c r="J278" s="1" t="s">
        <v>131</v>
      </c>
      <c r="K278" s="3">
        <v>42724.0</v>
      </c>
      <c r="L278" s="3">
        <v>42806.0</v>
      </c>
      <c r="M278" s="1">
        <v>579.0</v>
      </c>
    </row>
    <row r="279">
      <c r="A279" s="1" t="s">
        <v>484</v>
      </c>
      <c r="B279" s="1" t="s">
        <v>26</v>
      </c>
      <c r="C279" s="1" t="str">
        <f t="array" ref="C279">_xlfn.XLOOKUP($B279, sales_teams!$A$2:$A$36, sales_teams!$B$2:$B$36)</f>
        <v>Melvin Marxen</v>
      </c>
      <c r="D279" s="1" t="str">
        <f t="array" ref="D279">_xlfn.XLOOKUP($B279, sales_teams!$A$2:$A$36, sales_teams!$C$2:$C$36)</f>
        <v>Central</v>
      </c>
      <c r="E279" s="1" t="s">
        <v>181</v>
      </c>
      <c r="F279" s="1" t="s">
        <v>122</v>
      </c>
      <c r="G279" s="1" t="str">
        <f t="array" ref="G279">IF($F279="", "", _xlfn.XLOOKUP($F279,accounts!$A$2:$A$86,accounts!$B$2:$B$86, "Other"))</f>
        <v>medical</v>
      </c>
      <c r="H279" s="1" t="str">
        <f t="array" ref="H279">IF($F279="", "", IFS(_xlfn.XLOOKUP($F279, accounts!$A$2:$A$86, accounts!$E$2:$E$86, 0)&gt;=1000, "Enterprise", _xlfn.XLOOKUP($F279, accounts!$A$2:$A$86, accounts!$E$2:$E$86, 0)&gt;=100, "Mid-Market", TRUE, "SMB"))</f>
        <v>Enterprise</v>
      </c>
      <c r="I279" s="1" t="str">
        <f t="array" ref="I279">IF($F279="", "", _xlfn.XLOOKUP($F279,accounts!$A$2:$A$86,accounts!$F$2:$F$86, "Other"))</f>
        <v>United States</v>
      </c>
      <c r="J279" s="1" t="s">
        <v>192</v>
      </c>
      <c r="K279" s="3">
        <v>42724.0</v>
      </c>
      <c r="L279" s="3">
        <v>42819.0</v>
      </c>
      <c r="M279" s="1">
        <v>0.0</v>
      </c>
    </row>
    <row r="280">
      <c r="A280" s="1" t="s">
        <v>485</v>
      </c>
      <c r="B280" s="1" t="s">
        <v>102</v>
      </c>
      <c r="C280" s="1" t="str">
        <f t="array" ref="C280">_xlfn.XLOOKUP($B280, sales_teams!$A$2:$A$36, sales_teams!$B$2:$B$36)</f>
        <v>Summer Sewald</v>
      </c>
      <c r="D280" s="1" t="str">
        <f t="array" ref="D280">_xlfn.XLOOKUP($B280, sales_teams!$A$2:$A$36, sales_teams!$C$2:$C$36)</f>
        <v>West</v>
      </c>
      <c r="E280" s="1" t="s">
        <v>181</v>
      </c>
      <c r="F280" s="1" t="s">
        <v>75</v>
      </c>
      <c r="G280" s="1" t="str">
        <f t="array" ref="G280">IF($F280="", "", _xlfn.XLOOKUP($F280,accounts!$A$2:$A$86,accounts!$B$2:$B$86, "Other"))</f>
        <v>software</v>
      </c>
      <c r="H280" s="1" t="str">
        <f t="array" ref="H280">IF($F280="", "", IFS(_xlfn.XLOOKUP($F280, accounts!$A$2:$A$86, accounts!$E$2:$E$86, 0)&gt;=1000, "Enterprise", _xlfn.XLOOKUP($F280, accounts!$A$2:$A$86, accounts!$E$2:$E$86, 0)&gt;=100, "Mid-Market", TRUE, "SMB"))</f>
        <v>SMB</v>
      </c>
      <c r="I280" s="1" t="str">
        <f t="array" ref="I280">IF($F280="", "", _xlfn.XLOOKUP($F280,accounts!$A$2:$A$86,accounts!$F$2:$F$86, "Other"))</f>
        <v>United States</v>
      </c>
      <c r="J280" s="1" t="s">
        <v>192</v>
      </c>
      <c r="K280" s="3">
        <v>42724.0</v>
      </c>
      <c r="L280" s="3">
        <v>42801.0</v>
      </c>
      <c r="M280" s="1">
        <v>0.0</v>
      </c>
    </row>
    <row r="281">
      <c r="A281" s="1" t="s">
        <v>486</v>
      </c>
      <c r="B281" s="1" t="s">
        <v>102</v>
      </c>
      <c r="C281" s="1" t="str">
        <f t="array" ref="C281">_xlfn.XLOOKUP($B281, sales_teams!$A$2:$A$36, sales_teams!$B$2:$B$36)</f>
        <v>Summer Sewald</v>
      </c>
      <c r="D281" s="1" t="str">
        <f t="array" ref="D281">_xlfn.XLOOKUP($B281, sales_teams!$A$2:$A$36, sales_teams!$C$2:$C$36)</f>
        <v>West</v>
      </c>
      <c r="E281" s="1" t="s">
        <v>179</v>
      </c>
      <c r="F281" s="1" t="s">
        <v>168</v>
      </c>
      <c r="G281" s="1" t="str">
        <f t="array" ref="G281">IF($F281="", "", _xlfn.XLOOKUP($F281,accounts!$A$2:$A$86,accounts!$B$2:$B$86, "Other"))</f>
        <v>finance</v>
      </c>
      <c r="H281" s="1" t="str">
        <f t="array" ref="H281">IF($F281="", "", IFS(_xlfn.XLOOKUP($F281, accounts!$A$2:$A$86, accounts!$E$2:$E$86, 0)&gt;=1000, "Enterprise", _xlfn.XLOOKUP($F281, accounts!$A$2:$A$86, accounts!$E$2:$E$86, 0)&gt;=100, "Mid-Market", TRUE, "SMB"))</f>
        <v>Enterprise</v>
      </c>
      <c r="I281" s="1" t="str">
        <f t="array" ref="I281">IF($F281="", "", _xlfn.XLOOKUP($F281,accounts!$A$2:$A$86,accounts!$F$2:$F$86, "Other"))</f>
        <v>United States</v>
      </c>
      <c r="J281" s="1" t="s">
        <v>131</v>
      </c>
      <c r="K281" s="3">
        <v>42724.0</v>
      </c>
      <c r="L281" s="3">
        <v>42825.0</v>
      </c>
      <c r="M281" s="1">
        <v>51.0</v>
      </c>
    </row>
    <row r="282">
      <c r="A282" s="1" t="s">
        <v>487</v>
      </c>
      <c r="B282" s="1" t="s">
        <v>92</v>
      </c>
      <c r="C282" s="1" t="str">
        <f t="array" ref="C282">_xlfn.XLOOKUP($B282, sales_teams!$A$2:$A$36, sales_teams!$B$2:$B$36)</f>
        <v>Celia Rouche</v>
      </c>
      <c r="D282" s="1" t="str">
        <f t="array" ref="D282">_xlfn.XLOOKUP($B282, sales_teams!$A$2:$A$36, sales_teams!$C$2:$C$36)</f>
        <v>West</v>
      </c>
      <c r="E282" s="1" t="s">
        <v>179</v>
      </c>
      <c r="F282" s="1" t="s">
        <v>85</v>
      </c>
      <c r="G282" s="1" t="str">
        <f t="array" ref="G282">IF($F282="", "", _xlfn.XLOOKUP($F282,accounts!$A$2:$A$86,accounts!$B$2:$B$86, "Other"))</f>
        <v>telecommunications</v>
      </c>
      <c r="H282" s="1" t="str">
        <f t="array" ref="H282">IF($F282="", "", IFS(_xlfn.XLOOKUP($F282, accounts!$A$2:$A$86, accounts!$E$2:$E$86, 0)&gt;=1000, "Enterprise", _xlfn.XLOOKUP($F282, accounts!$A$2:$A$86, accounts!$E$2:$E$86, 0)&gt;=100, "Mid-Market", TRUE, "SMB"))</f>
        <v>Enterprise</v>
      </c>
      <c r="I282" s="1" t="str">
        <f t="array" ref="I282">IF($F282="", "", _xlfn.XLOOKUP($F282,accounts!$A$2:$A$86,accounts!$F$2:$F$86, "Other"))</f>
        <v>United States</v>
      </c>
      <c r="J282" s="1" t="s">
        <v>131</v>
      </c>
      <c r="K282" s="3">
        <v>42724.0</v>
      </c>
      <c r="L282" s="3">
        <v>42802.0</v>
      </c>
      <c r="M282" s="1">
        <v>64.0</v>
      </c>
    </row>
    <row r="283">
      <c r="A283" s="1" t="s">
        <v>488</v>
      </c>
      <c r="B283" s="1" t="s">
        <v>41</v>
      </c>
      <c r="C283" s="1" t="str">
        <f t="array" ref="C283">_xlfn.XLOOKUP($B283, sales_teams!$A$2:$A$36, sales_teams!$B$2:$B$36)</f>
        <v>Cara Losch</v>
      </c>
      <c r="D283" s="1" t="str">
        <f t="array" ref="D283">_xlfn.XLOOKUP($B283, sales_teams!$A$2:$A$36, sales_teams!$C$2:$C$36)</f>
        <v>East</v>
      </c>
      <c r="E283" s="1" t="s">
        <v>179</v>
      </c>
      <c r="F283" s="1" t="s">
        <v>83</v>
      </c>
      <c r="G283" s="1" t="str">
        <f t="array" ref="G283">IF($F283="", "", _xlfn.XLOOKUP($F283,accounts!$A$2:$A$86,accounts!$B$2:$B$86, "Other"))</f>
        <v>marketing</v>
      </c>
      <c r="H283" s="1" t="str">
        <f t="array" ref="H283">IF($F283="", "", IFS(_xlfn.XLOOKUP($F283, accounts!$A$2:$A$86, accounts!$E$2:$E$86, 0)&gt;=1000, "Enterprise", _xlfn.XLOOKUP($F283, accounts!$A$2:$A$86, accounts!$E$2:$E$86, 0)&gt;=100, "Mid-Market", TRUE, "SMB"))</f>
        <v>Enterprise</v>
      </c>
      <c r="I283" s="1" t="str">
        <f t="array" ref="I283">IF($F283="", "", _xlfn.XLOOKUP($F283,accounts!$A$2:$A$86,accounts!$F$2:$F$86, "Other"))</f>
        <v>United States</v>
      </c>
      <c r="J283" s="1" t="s">
        <v>131</v>
      </c>
      <c r="K283" s="3">
        <v>42724.0</v>
      </c>
      <c r="L283" s="3">
        <v>42802.0</v>
      </c>
      <c r="M283" s="1">
        <v>60.0</v>
      </c>
    </row>
    <row r="284">
      <c r="A284" s="1" t="s">
        <v>489</v>
      </c>
      <c r="B284" s="1" t="s">
        <v>52</v>
      </c>
      <c r="C284" s="1" t="str">
        <f t="array" ref="C284">_xlfn.XLOOKUP($B284, sales_teams!$A$2:$A$36, sales_teams!$B$2:$B$36)</f>
        <v>Rocco Neubert</v>
      </c>
      <c r="D284" s="1" t="str">
        <f t="array" ref="D284">_xlfn.XLOOKUP($B284, sales_teams!$A$2:$A$36, sales_teams!$C$2:$C$36)</f>
        <v>East</v>
      </c>
      <c r="E284" s="1" t="s">
        <v>109</v>
      </c>
      <c r="F284" s="1" t="s">
        <v>98</v>
      </c>
      <c r="G284" s="1" t="str">
        <f t="array" ref="G284">IF($F284="", "", _xlfn.XLOOKUP($F284,accounts!$A$2:$A$86,accounts!$B$2:$B$86, "Other"))</f>
        <v>retail</v>
      </c>
      <c r="H284" s="1" t="str">
        <f t="array" ref="H284">IF($F284="", "", IFS(_xlfn.XLOOKUP($F284, accounts!$A$2:$A$86, accounts!$E$2:$E$86, 0)&gt;=1000, "Enterprise", _xlfn.XLOOKUP($F284, accounts!$A$2:$A$86, accounts!$E$2:$E$86, 0)&gt;=100, "Mid-Market", TRUE, "SMB"))</f>
        <v>Enterprise</v>
      </c>
      <c r="I284" s="1" t="str">
        <f t="array" ref="I284">IF($F284="", "", _xlfn.XLOOKUP($F284,accounts!$A$2:$A$86,accounts!$F$2:$F$86, "Other"))</f>
        <v>Japan</v>
      </c>
      <c r="J284" s="1" t="s">
        <v>131</v>
      </c>
      <c r="K284" s="3">
        <v>42725.0</v>
      </c>
      <c r="L284" s="3">
        <v>42821.0</v>
      </c>
      <c r="M284" s="1">
        <v>1186.0</v>
      </c>
    </row>
    <row r="285">
      <c r="A285" s="1" t="s">
        <v>490</v>
      </c>
      <c r="B285" s="1" t="s">
        <v>39</v>
      </c>
      <c r="C285" s="1" t="str">
        <f t="array" ref="C285">_xlfn.XLOOKUP($B285, sales_teams!$A$2:$A$36, sales_teams!$B$2:$B$36)</f>
        <v>Cara Losch</v>
      </c>
      <c r="D285" s="1" t="str">
        <f t="array" ref="D285">_xlfn.XLOOKUP($B285, sales_teams!$A$2:$A$36, sales_teams!$C$2:$C$36)</f>
        <v>East</v>
      </c>
      <c r="E285" s="1" t="s">
        <v>188</v>
      </c>
      <c r="F285" s="1" t="s">
        <v>171</v>
      </c>
      <c r="G285" s="1" t="str">
        <f t="array" ref="G285">IF($F285="", "", _xlfn.XLOOKUP($F285,accounts!$A$2:$A$86,accounts!$B$2:$B$86, "Other"))</f>
        <v>retail</v>
      </c>
      <c r="H285" s="1" t="str">
        <f t="array" ref="H285">IF($F285="", "", IFS(_xlfn.XLOOKUP($F285, accounts!$A$2:$A$86, accounts!$E$2:$E$86, 0)&gt;=1000, "Enterprise", _xlfn.XLOOKUP($F285, accounts!$A$2:$A$86, accounts!$E$2:$E$86, 0)&gt;=100, "Mid-Market", TRUE, "SMB"))</f>
        <v>Enterprise</v>
      </c>
      <c r="I285" s="1" t="str">
        <f t="array" ref="I285">IF($F285="", "", _xlfn.XLOOKUP($F285,accounts!$A$2:$A$86,accounts!$F$2:$F$86, "Other"))</f>
        <v>United States</v>
      </c>
      <c r="J285" s="1" t="s">
        <v>131</v>
      </c>
      <c r="K285" s="3">
        <v>42725.0</v>
      </c>
      <c r="L285" s="3">
        <v>42803.0</v>
      </c>
      <c r="M285" s="1">
        <v>3577.0</v>
      </c>
    </row>
    <row r="286">
      <c r="A286" s="1" t="s">
        <v>491</v>
      </c>
      <c r="B286" s="1" t="s">
        <v>48</v>
      </c>
      <c r="C286" s="1" t="str">
        <f t="array" ref="C286">_xlfn.XLOOKUP($B286, sales_teams!$A$2:$A$36, sales_teams!$B$2:$B$36)</f>
        <v>Rocco Neubert</v>
      </c>
      <c r="D286" s="1" t="str">
        <f t="array" ref="D286">_xlfn.XLOOKUP($B286, sales_teams!$A$2:$A$36, sales_teams!$C$2:$C$36)</f>
        <v>East</v>
      </c>
      <c r="E286" s="1" t="s">
        <v>109</v>
      </c>
      <c r="F286" s="1" t="s">
        <v>81</v>
      </c>
      <c r="G286" s="1" t="str">
        <f t="array" ref="G286">IF($F286="", "", _xlfn.XLOOKUP($F286,accounts!$A$2:$A$86,accounts!$B$2:$B$86, "Other"))</f>
        <v>technology</v>
      </c>
      <c r="H286" s="1" t="str">
        <f t="array" ref="H286">IF($F286="", "", IFS(_xlfn.XLOOKUP($F286, accounts!$A$2:$A$86, accounts!$E$2:$E$86, 0)&gt;=1000, "Enterprise", _xlfn.XLOOKUP($F286, accounts!$A$2:$A$86, accounts!$E$2:$E$86, 0)&gt;=100, "Mid-Market", TRUE, "SMB"))</f>
        <v>Enterprise</v>
      </c>
      <c r="I286" s="1" t="str">
        <f t="array" ref="I286">IF($F286="", "", _xlfn.XLOOKUP($F286,accounts!$A$2:$A$86,accounts!$F$2:$F$86, "Other"))</f>
        <v>United States</v>
      </c>
      <c r="J286" s="1" t="s">
        <v>131</v>
      </c>
      <c r="K286" s="3">
        <v>42725.0</v>
      </c>
      <c r="L286" s="3">
        <v>42801.0</v>
      </c>
      <c r="M286" s="1">
        <v>1020.0</v>
      </c>
    </row>
    <row r="287">
      <c r="A287" s="1" t="s">
        <v>492</v>
      </c>
      <c r="B287" s="1" t="s">
        <v>94</v>
      </c>
      <c r="C287" s="1" t="str">
        <f t="array" ref="C287">_xlfn.XLOOKUP($B287, sales_teams!$A$2:$A$36, sales_teams!$B$2:$B$36)</f>
        <v>Celia Rouche</v>
      </c>
      <c r="D287" s="1" t="str">
        <f t="array" ref="D287">_xlfn.XLOOKUP($B287, sales_teams!$A$2:$A$36, sales_teams!$C$2:$C$36)</f>
        <v>West</v>
      </c>
      <c r="E287" s="1" t="s">
        <v>148</v>
      </c>
      <c r="F287" s="1" t="s">
        <v>36</v>
      </c>
      <c r="G287" s="1" t="str">
        <f t="array" ref="G287">IF($F287="", "", _xlfn.XLOOKUP($F287,accounts!$A$2:$A$86,accounts!$B$2:$B$86, "Other"))</f>
        <v>retail</v>
      </c>
      <c r="H287" s="1" t="str">
        <f t="array" ref="H287">IF($F287="", "", IFS(_xlfn.XLOOKUP($F287, accounts!$A$2:$A$86, accounts!$E$2:$E$86, 0)&gt;=1000, "Enterprise", _xlfn.XLOOKUP($F287, accounts!$A$2:$A$86, accounts!$E$2:$E$86, 0)&gt;=100, "Mid-Market", TRUE, "SMB"))</f>
        <v>Enterprise</v>
      </c>
      <c r="I287" s="1" t="str">
        <f t="array" ref="I287">IF($F287="", "", _xlfn.XLOOKUP($F287,accounts!$A$2:$A$86,accounts!$F$2:$F$86, "Other"))</f>
        <v>United States</v>
      </c>
      <c r="J287" s="1" t="s">
        <v>189</v>
      </c>
      <c r="K287" s="3">
        <v>42725.0</v>
      </c>
    </row>
    <row r="288">
      <c r="A288" s="1" t="s">
        <v>493</v>
      </c>
      <c r="B288" s="1" t="s">
        <v>88</v>
      </c>
      <c r="C288" s="1" t="str">
        <f t="array" ref="C288">_xlfn.XLOOKUP($B288, sales_teams!$A$2:$A$36, sales_teams!$B$2:$B$36)</f>
        <v>Celia Rouche</v>
      </c>
      <c r="D288" s="1" t="str">
        <f t="array" ref="D288">_xlfn.XLOOKUP($B288, sales_teams!$A$2:$A$36, sales_teams!$C$2:$C$36)</f>
        <v>West</v>
      </c>
      <c r="E288" s="1" t="s">
        <v>179</v>
      </c>
      <c r="F288" s="1" t="s">
        <v>176</v>
      </c>
      <c r="G288" s="1" t="str">
        <f t="array" ref="G288">IF($F288="", "", _xlfn.XLOOKUP($F288,accounts!$A$2:$A$86,accounts!$B$2:$B$86, "Other"))</f>
        <v>entertainment</v>
      </c>
      <c r="H288" s="1" t="str">
        <f t="array" ref="H288">IF($F288="", "", IFS(_xlfn.XLOOKUP($F288, accounts!$A$2:$A$86, accounts!$E$2:$E$86, 0)&gt;=1000, "Enterprise", _xlfn.XLOOKUP($F288, accounts!$A$2:$A$86, accounts!$E$2:$E$86, 0)&gt;=100, "Mid-Market", TRUE, "SMB"))</f>
        <v>Mid-Market</v>
      </c>
      <c r="I288" s="1" t="str">
        <f t="array" ref="I288">IF($F288="", "", _xlfn.XLOOKUP($F288,accounts!$A$2:$A$86,accounts!$F$2:$F$86, "Other"))</f>
        <v>United States</v>
      </c>
      <c r="J288" s="1" t="s">
        <v>131</v>
      </c>
      <c r="K288" s="3">
        <v>42725.0</v>
      </c>
      <c r="L288" s="3">
        <v>42817.0</v>
      </c>
      <c r="M288" s="1">
        <v>53.0</v>
      </c>
    </row>
    <row r="289">
      <c r="A289" s="1" t="s">
        <v>494</v>
      </c>
      <c r="B289" s="1" t="s">
        <v>19</v>
      </c>
      <c r="C289" s="1" t="str">
        <f t="array" ref="C289">_xlfn.XLOOKUP($B289, sales_teams!$A$2:$A$36, sales_teams!$B$2:$B$36)</f>
        <v>Melvin Marxen</v>
      </c>
      <c r="D289" s="1" t="str">
        <f t="array" ref="D289">_xlfn.XLOOKUP($B289, sales_teams!$A$2:$A$36, sales_teams!$C$2:$C$36)</f>
        <v>Central</v>
      </c>
      <c r="E289" s="1" t="s">
        <v>181</v>
      </c>
      <c r="F289" s="1" t="s">
        <v>150</v>
      </c>
      <c r="G289" s="1" t="str">
        <f t="array" ref="G289">IF($F289="", "", _xlfn.XLOOKUP($F289,accounts!$A$2:$A$86,accounts!$B$2:$B$86, "Other"))</f>
        <v>technology</v>
      </c>
      <c r="H289" s="1" t="str">
        <f t="array" ref="H289">IF($F289="", "", IFS(_xlfn.XLOOKUP($F289, accounts!$A$2:$A$86, accounts!$E$2:$E$86, 0)&gt;=1000, "Enterprise", _xlfn.XLOOKUP($F289, accounts!$A$2:$A$86, accounts!$E$2:$E$86, 0)&gt;=100, "Mid-Market", TRUE, "SMB"))</f>
        <v>Enterprise</v>
      </c>
      <c r="I289" s="1" t="str">
        <f t="array" ref="I289">IF($F289="", "", _xlfn.XLOOKUP($F289,accounts!$A$2:$A$86,accounts!$F$2:$F$86, "Other"))</f>
        <v>United States</v>
      </c>
      <c r="J289" s="1" t="s">
        <v>192</v>
      </c>
      <c r="K289" s="3">
        <v>42725.0</v>
      </c>
      <c r="L289" s="3">
        <v>42804.0</v>
      </c>
      <c r="M289" s="1">
        <v>0.0</v>
      </c>
    </row>
    <row r="290">
      <c r="A290" s="1" t="s">
        <v>495</v>
      </c>
      <c r="B290" s="1" t="s">
        <v>102</v>
      </c>
      <c r="C290" s="1" t="str">
        <f t="array" ref="C290">_xlfn.XLOOKUP($B290, sales_teams!$A$2:$A$36, sales_teams!$B$2:$B$36)</f>
        <v>Summer Sewald</v>
      </c>
      <c r="D290" s="1" t="str">
        <f t="array" ref="D290">_xlfn.XLOOKUP($B290, sales_teams!$A$2:$A$36, sales_teams!$C$2:$C$36)</f>
        <v>West</v>
      </c>
      <c r="E290" s="1" t="s">
        <v>181</v>
      </c>
      <c r="F290" s="1" t="s">
        <v>85</v>
      </c>
      <c r="G290" s="1" t="str">
        <f t="array" ref="G290">IF($F290="", "", _xlfn.XLOOKUP($F290,accounts!$A$2:$A$86,accounts!$B$2:$B$86, "Other"))</f>
        <v>telecommunications</v>
      </c>
      <c r="H290" s="1" t="str">
        <f t="array" ref="H290">IF($F290="", "", IFS(_xlfn.XLOOKUP($F290, accounts!$A$2:$A$86, accounts!$E$2:$E$86, 0)&gt;=1000, "Enterprise", _xlfn.XLOOKUP($F290, accounts!$A$2:$A$86, accounts!$E$2:$E$86, 0)&gt;=100, "Mid-Market", TRUE, "SMB"))</f>
        <v>Enterprise</v>
      </c>
      <c r="I290" s="1" t="str">
        <f t="array" ref="I290">IF($F290="", "", _xlfn.XLOOKUP($F290,accounts!$A$2:$A$86,accounts!$F$2:$F$86, "Other"))</f>
        <v>United States</v>
      </c>
      <c r="J290" s="1" t="s">
        <v>192</v>
      </c>
      <c r="K290" s="3">
        <v>42725.0</v>
      </c>
      <c r="L290" s="3">
        <v>42822.0</v>
      </c>
      <c r="M290" s="1">
        <v>0.0</v>
      </c>
    </row>
    <row r="291">
      <c r="A291" s="1" t="s">
        <v>496</v>
      </c>
      <c r="B291" s="1" t="s">
        <v>102</v>
      </c>
      <c r="C291" s="1" t="str">
        <f t="array" ref="C291">_xlfn.XLOOKUP($B291, sales_teams!$A$2:$A$36, sales_teams!$B$2:$B$36)</f>
        <v>Summer Sewald</v>
      </c>
      <c r="D291" s="1" t="str">
        <f t="array" ref="D291">_xlfn.XLOOKUP($B291, sales_teams!$A$2:$A$36, sales_teams!$C$2:$C$36)</f>
        <v>West</v>
      </c>
      <c r="E291" s="1" t="s">
        <v>148</v>
      </c>
      <c r="F291" s="1" t="s">
        <v>161</v>
      </c>
      <c r="G291" s="1" t="str">
        <f t="array" ref="G291">IF($F291="", "", _xlfn.XLOOKUP($F291,accounts!$A$2:$A$86,accounts!$B$2:$B$86, "Other"))</f>
        <v>marketing</v>
      </c>
      <c r="H291" s="1" t="str">
        <f t="array" ref="H291">IF($F291="", "", IFS(_xlfn.XLOOKUP($F291, accounts!$A$2:$A$86, accounts!$E$2:$E$86, 0)&gt;=1000, "Enterprise", _xlfn.XLOOKUP($F291, accounts!$A$2:$A$86, accounts!$E$2:$E$86, 0)&gt;=100, "Mid-Market", TRUE, "SMB"))</f>
        <v>Enterprise</v>
      </c>
      <c r="I291" s="1" t="str">
        <f t="array" ref="I291">IF($F291="", "", _xlfn.XLOOKUP($F291,accounts!$A$2:$A$86,accounts!$F$2:$F$86, "Other"))</f>
        <v>Poland</v>
      </c>
      <c r="J291" s="1" t="s">
        <v>131</v>
      </c>
      <c r="K291" s="3">
        <v>42725.0</v>
      </c>
      <c r="L291" s="3">
        <v>42802.0</v>
      </c>
      <c r="M291" s="1">
        <v>4719.0</v>
      </c>
    </row>
    <row r="292">
      <c r="A292" s="1" t="s">
        <v>497</v>
      </c>
      <c r="B292" s="1" t="s">
        <v>18</v>
      </c>
      <c r="C292" s="1" t="str">
        <f t="array" ref="C292">_xlfn.XLOOKUP($B292, sales_teams!$A$2:$A$36, sales_teams!$B$2:$B$36)</f>
        <v>Dustin Brinkmann</v>
      </c>
      <c r="D292" s="1" t="str">
        <f t="array" ref="D292">_xlfn.XLOOKUP($B292, sales_teams!$A$2:$A$36, sales_teams!$C$2:$C$36)</f>
        <v>Central</v>
      </c>
      <c r="E292" s="1" t="s">
        <v>181</v>
      </c>
      <c r="F292" s="1" t="s">
        <v>56</v>
      </c>
      <c r="G292" s="1" t="str">
        <f t="array" ref="G292">IF($F292="", "", _xlfn.XLOOKUP($F292,accounts!$A$2:$A$86,accounts!$B$2:$B$86, "Other"))</f>
        <v>software</v>
      </c>
      <c r="H292" s="1" t="str">
        <f t="array" ref="H292">IF($F292="", "", IFS(_xlfn.XLOOKUP($F292, accounts!$A$2:$A$86, accounts!$E$2:$E$86, 0)&gt;=1000, "Enterprise", _xlfn.XLOOKUP($F292, accounts!$A$2:$A$86, accounts!$E$2:$E$86, 0)&gt;=100, "Mid-Market", TRUE, "SMB"))</f>
        <v>Enterprise</v>
      </c>
      <c r="I292" s="1" t="str">
        <f t="array" ref="I292">IF($F292="", "", _xlfn.XLOOKUP($F292,accounts!$A$2:$A$86,accounts!$F$2:$F$86, "Other"))</f>
        <v>United States</v>
      </c>
      <c r="J292" s="1" t="s">
        <v>131</v>
      </c>
      <c r="K292" s="3">
        <v>42725.0</v>
      </c>
      <c r="L292" s="3">
        <v>42816.0</v>
      </c>
      <c r="M292" s="1">
        <v>546.0</v>
      </c>
    </row>
    <row r="293">
      <c r="A293" s="1" t="s">
        <v>498</v>
      </c>
      <c r="B293" s="1" t="s">
        <v>28</v>
      </c>
      <c r="C293" s="1" t="str">
        <f t="array" ref="C293">_xlfn.XLOOKUP($B293, sales_teams!$A$2:$A$36, sales_teams!$B$2:$B$36)</f>
        <v>Melvin Marxen</v>
      </c>
      <c r="D293" s="1" t="str">
        <f t="array" ref="D293">_xlfn.XLOOKUP($B293, sales_teams!$A$2:$A$36, sales_teams!$C$2:$C$36)</f>
        <v>Central</v>
      </c>
      <c r="E293" s="1" t="s">
        <v>109</v>
      </c>
      <c r="F293" s="1" t="s">
        <v>79</v>
      </c>
      <c r="G293" s="1" t="str">
        <f t="array" ref="G293">IF($F293="", "", _xlfn.XLOOKUP($F293,accounts!$A$2:$A$86,accounts!$B$2:$B$86, "Other"))</f>
        <v>entertainment</v>
      </c>
      <c r="H293" s="1" t="str">
        <f t="array" ref="H293">IF($F293="", "", IFS(_xlfn.XLOOKUP($F293, accounts!$A$2:$A$86, accounts!$E$2:$E$86, 0)&gt;=1000, "Enterprise", _xlfn.XLOOKUP($F293, accounts!$A$2:$A$86, accounts!$E$2:$E$86, 0)&gt;=100, "Mid-Market", TRUE, "SMB"))</f>
        <v>Mid-Market</v>
      </c>
      <c r="I293" s="1" t="str">
        <f t="array" ref="I293">IF($F293="", "", _xlfn.XLOOKUP($F293,accounts!$A$2:$A$86,accounts!$F$2:$F$86, "Other"))</f>
        <v>United States</v>
      </c>
      <c r="J293" s="1" t="s">
        <v>131</v>
      </c>
      <c r="K293" s="3">
        <v>42725.0</v>
      </c>
      <c r="L293" s="3">
        <v>42815.0</v>
      </c>
      <c r="M293" s="1">
        <v>1212.0</v>
      </c>
    </row>
    <row r="294">
      <c r="A294" s="1" t="s">
        <v>499</v>
      </c>
      <c r="B294" s="1" t="s">
        <v>60</v>
      </c>
      <c r="C294" s="1" t="str">
        <f t="array" ref="C294">_xlfn.XLOOKUP($B294, sales_teams!$A$2:$A$36, sales_teams!$B$2:$B$36)</f>
        <v>Celia Rouche</v>
      </c>
      <c r="D294" s="1" t="str">
        <f t="array" ref="D294">_xlfn.XLOOKUP($B294, sales_teams!$A$2:$A$36, sales_teams!$C$2:$C$36)</f>
        <v>West</v>
      </c>
      <c r="E294" s="1" t="s">
        <v>181</v>
      </c>
      <c r="G294" s="1" t="str">
        <f t="array" ref="G294">IF($F294="", "", _xlfn.XLOOKUP($F294,accounts!$A$2:$A$86,accounts!$B$2:$B$86, "Other"))</f>
        <v/>
      </c>
      <c r="H294" s="1" t="str">
        <f t="array" ref="H294">IF($F294="", "", IFS(_xlfn.XLOOKUP($F294, accounts!$A$2:$A$86, accounts!$E$2:$E$86, 0)&gt;=1000, "Enterprise", _xlfn.XLOOKUP($F294, accounts!$A$2:$A$86, accounts!$E$2:$E$86, 0)&gt;=100, "Mid-Market", TRUE, "SMB"))</f>
        <v/>
      </c>
      <c r="I294" s="1" t="str">
        <f t="array" ref="I294">IF($F294="", "", _xlfn.XLOOKUP($F294,accounts!$A$2:$A$86,accounts!$F$2:$F$86, "Other"))</f>
        <v/>
      </c>
      <c r="J294" s="1" t="s">
        <v>189</v>
      </c>
      <c r="K294" s="3">
        <v>42725.0</v>
      </c>
    </row>
    <row r="295">
      <c r="A295" s="1" t="s">
        <v>500</v>
      </c>
      <c r="B295" s="1" t="s">
        <v>60</v>
      </c>
      <c r="C295" s="1" t="str">
        <f t="array" ref="C295">_xlfn.XLOOKUP($B295, sales_teams!$A$2:$A$36, sales_teams!$B$2:$B$36)</f>
        <v>Celia Rouche</v>
      </c>
      <c r="D295" s="1" t="str">
        <f t="array" ref="D295">_xlfn.XLOOKUP($B295, sales_teams!$A$2:$A$36, sales_teams!$C$2:$C$36)</f>
        <v>West</v>
      </c>
      <c r="E295" s="1" t="s">
        <v>181</v>
      </c>
      <c r="F295" s="1" t="s">
        <v>161</v>
      </c>
      <c r="G295" s="1" t="str">
        <f t="array" ref="G295">IF($F295="", "", _xlfn.XLOOKUP($F295,accounts!$A$2:$A$86,accounts!$B$2:$B$86, "Other"))</f>
        <v>marketing</v>
      </c>
      <c r="H295" s="1" t="str">
        <f t="array" ref="H295">IF($F295="", "", IFS(_xlfn.XLOOKUP($F295, accounts!$A$2:$A$86, accounts!$E$2:$E$86, 0)&gt;=1000, "Enterprise", _xlfn.XLOOKUP($F295, accounts!$A$2:$A$86, accounts!$E$2:$E$86, 0)&gt;=100, "Mid-Market", TRUE, "SMB"))</f>
        <v>Enterprise</v>
      </c>
      <c r="I295" s="1" t="str">
        <f t="array" ref="I295">IF($F295="", "", _xlfn.XLOOKUP($F295,accounts!$A$2:$A$86,accounts!$F$2:$F$86, "Other"))</f>
        <v>Poland</v>
      </c>
      <c r="J295" s="1" t="s">
        <v>192</v>
      </c>
      <c r="K295" s="3">
        <v>42725.0</v>
      </c>
      <c r="L295" s="3">
        <v>42802.0</v>
      </c>
      <c r="M295" s="1">
        <v>0.0</v>
      </c>
    </row>
    <row r="296">
      <c r="A296" s="1" t="s">
        <v>501</v>
      </c>
      <c r="B296" s="1" t="s">
        <v>7</v>
      </c>
      <c r="C296" s="1" t="str">
        <f t="array" ref="C296">_xlfn.XLOOKUP($B296, sales_teams!$A$2:$A$36, sales_teams!$B$2:$B$36)</f>
        <v>Dustin Brinkmann</v>
      </c>
      <c r="D296" s="1" t="str">
        <f t="array" ref="D296">_xlfn.XLOOKUP($B296, sales_teams!$A$2:$A$36, sales_teams!$C$2:$C$36)</f>
        <v>Central</v>
      </c>
      <c r="E296" s="1" t="s">
        <v>194</v>
      </c>
      <c r="F296" s="1" t="s">
        <v>29</v>
      </c>
      <c r="G296" s="1" t="str">
        <f t="array" ref="G296">IF($F296="", "", _xlfn.XLOOKUP($F296,accounts!$A$2:$A$86,accounts!$B$2:$B$86, "Other"))</f>
        <v>medical</v>
      </c>
      <c r="H296" s="1" t="str">
        <f t="array" ref="H296">IF($F296="", "", IFS(_xlfn.XLOOKUP($F296, accounts!$A$2:$A$86, accounts!$E$2:$E$86, 0)&gt;=1000, "Enterprise", _xlfn.XLOOKUP($F296, accounts!$A$2:$A$86, accounts!$E$2:$E$86, 0)&gt;=100, "Mid-Market", TRUE, "SMB"))</f>
        <v>Enterprise</v>
      </c>
      <c r="I296" s="1" t="str">
        <f t="array" ref="I296">IF($F296="", "", _xlfn.XLOOKUP($F296,accounts!$A$2:$A$86,accounts!$F$2:$F$86, "Other"))</f>
        <v>Philipines</v>
      </c>
      <c r="J296" s="1" t="s">
        <v>192</v>
      </c>
      <c r="K296" s="3">
        <v>42726.0</v>
      </c>
      <c r="L296" s="3">
        <v>42821.0</v>
      </c>
      <c r="M296" s="1">
        <v>0.0</v>
      </c>
    </row>
    <row r="297">
      <c r="A297" s="1" t="s">
        <v>502</v>
      </c>
      <c r="B297" s="1" t="s">
        <v>26</v>
      </c>
      <c r="C297" s="1" t="str">
        <f t="array" ref="C297">_xlfn.XLOOKUP($B297, sales_teams!$A$2:$A$36, sales_teams!$B$2:$B$36)</f>
        <v>Melvin Marxen</v>
      </c>
      <c r="D297" s="1" t="str">
        <f t="array" ref="D297">_xlfn.XLOOKUP($B297, sales_teams!$A$2:$A$36, sales_teams!$C$2:$C$36)</f>
        <v>Central</v>
      </c>
      <c r="E297" s="1" t="s">
        <v>194</v>
      </c>
      <c r="F297" s="1" t="s">
        <v>82</v>
      </c>
      <c r="G297" s="1" t="str">
        <f t="array" ref="G297">IF($F297="", "", _xlfn.XLOOKUP($F297,accounts!$A$2:$A$86,accounts!$B$2:$B$86, "Other"))</f>
        <v>software</v>
      </c>
      <c r="H297" s="1" t="str">
        <f t="array" ref="H297">IF($F297="", "", IFS(_xlfn.XLOOKUP($F297, accounts!$A$2:$A$86, accounts!$E$2:$E$86, 0)&gt;=1000, "Enterprise", _xlfn.XLOOKUP($F297, accounts!$A$2:$A$86, accounts!$E$2:$E$86, 0)&gt;=100, "Mid-Market", TRUE, "SMB"))</f>
        <v>Enterprise</v>
      </c>
      <c r="I297" s="1" t="str">
        <f t="array" ref="I297">IF($F297="", "", _xlfn.XLOOKUP($F297,accounts!$A$2:$A$86,accounts!$F$2:$F$86, "Other"))</f>
        <v>United States</v>
      </c>
      <c r="J297" s="1" t="s">
        <v>131</v>
      </c>
      <c r="K297" s="3">
        <v>42726.0</v>
      </c>
      <c r="L297" s="3">
        <v>42808.0</v>
      </c>
      <c r="M297" s="1">
        <v>5533.0</v>
      </c>
    </row>
    <row r="298">
      <c r="A298" s="1" t="s">
        <v>503</v>
      </c>
      <c r="B298" s="1" t="s">
        <v>104</v>
      </c>
      <c r="C298" s="1" t="str">
        <f t="array" ref="C298">_xlfn.XLOOKUP($B298, sales_teams!$A$2:$A$36, sales_teams!$B$2:$B$36)</f>
        <v>Summer Sewald</v>
      </c>
      <c r="D298" s="1" t="str">
        <f t="array" ref="D298">_xlfn.XLOOKUP($B298, sales_teams!$A$2:$A$36, sales_teams!$C$2:$C$36)</f>
        <v>West</v>
      </c>
      <c r="E298" s="1" t="s">
        <v>188</v>
      </c>
      <c r="F298" s="1" t="s">
        <v>91</v>
      </c>
      <c r="G298" s="1" t="str">
        <f t="array" ref="G298">IF($F298="", "", _xlfn.XLOOKUP($F298,accounts!$A$2:$A$86,accounts!$B$2:$B$86, "Other"))</f>
        <v>employment</v>
      </c>
      <c r="H298" s="1" t="str">
        <f t="array" ref="H298">IF($F298="", "", IFS(_xlfn.XLOOKUP($F298, accounts!$A$2:$A$86, accounts!$E$2:$E$86, 0)&gt;=1000, "Enterprise", _xlfn.XLOOKUP($F298, accounts!$A$2:$A$86, accounts!$E$2:$E$86, 0)&gt;=100, "Mid-Market", TRUE, "SMB"))</f>
        <v>Enterprise</v>
      </c>
      <c r="I298" s="1" t="str">
        <f t="array" ref="I298">IF($F298="", "", _xlfn.XLOOKUP($F298,accounts!$A$2:$A$86,accounts!$F$2:$F$86, "Other"))</f>
        <v>United States</v>
      </c>
      <c r="J298" s="1" t="s">
        <v>131</v>
      </c>
      <c r="K298" s="3">
        <v>42726.0</v>
      </c>
      <c r="L298" s="3">
        <v>42795.0</v>
      </c>
      <c r="M298" s="1">
        <v>3295.0</v>
      </c>
    </row>
    <row r="299">
      <c r="A299" s="1" t="s">
        <v>504</v>
      </c>
      <c r="B299" s="1" t="s">
        <v>65</v>
      </c>
      <c r="C299" s="1" t="str">
        <f t="array" ref="C299">_xlfn.XLOOKUP($B299, sales_teams!$A$2:$A$36, sales_teams!$B$2:$B$36)</f>
        <v>Celia Rouche</v>
      </c>
      <c r="D299" s="1" t="str">
        <f t="array" ref="D299">_xlfn.XLOOKUP($B299, sales_teams!$A$2:$A$36, sales_teams!$C$2:$C$36)</f>
        <v>West</v>
      </c>
      <c r="E299" s="1" t="s">
        <v>179</v>
      </c>
      <c r="F299" s="1" t="s">
        <v>91</v>
      </c>
      <c r="G299" s="1" t="str">
        <f t="array" ref="G299">IF($F299="", "", _xlfn.XLOOKUP($F299,accounts!$A$2:$A$86,accounts!$B$2:$B$86, "Other"))</f>
        <v>employment</v>
      </c>
      <c r="H299" s="1" t="str">
        <f t="array" ref="H299">IF($F299="", "", IFS(_xlfn.XLOOKUP($F299, accounts!$A$2:$A$86, accounts!$E$2:$E$86, 0)&gt;=1000, "Enterprise", _xlfn.XLOOKUP($F299, accounts!$A$2:$A$86, accounts!$E$2:$E$86, 0)&gt;=100, "Mid-Market", TRUE, "SMB"))</f>
        <v>Enterprise</v>
      </c>
      <c r="I299" s="1" t="str">
        <f t="array" ref="I299">IF($F299="", "", _xlfn.XLOOKUP($F299,accounts!$A$2:$A$86,accounts!$F$2:$F$86, "Other"))</f>
        <v>United States</v>
      </c>
      <c r="J299" s="1" t="s">
        <v>131</v>
      </c>
      <c r="K299" s="3">
        <v>42726.0</v>
      </c>
      <c r="L299" s="3">
        <v>42825.0</v>
      </c>
      <c r="M299" s="1">
        <v>45.0</v>
      </c>
    </row>
    <row r="300">
      <c r="A300" s="1" t="s">
        <v>505</v>
      </c>
      <c r="B300" s="1" t="s">
        <v>34</v>
      </c>
      <c r="C300" s="1" t="str">
        <f t="array" ref="C300">_xlfn.XLOOKUP($B300, sales_teams!$A$2:$A$36, sales_teams!$B$2:$B$36)</f>
        <v>Cara Losch</v>
      </c>
      <c r="D300" s="1" t="str">
        <f t="array" ref="D300">_xlfn.XLOOKUP($B300, sales_teams!$A$2:$A$36, sales_teams!$C$2:$C$36)</f>
        <v>East</v>
      </c>
      <c r="E300" s="1" t="s">
        <v>179</v>
      </c>
      <c r="F300" s="1" t="s">
        <v>32</v>
      </c>
      <c r="G300" s="1" t="str">
        <f t="array" ref="G300">IF($F300="", "", _xlfn.XLOOKUP($F300,accounts!$A$2:$A$86,accounts!$B$2:$B$86, "Other"))</f>
        <v>medical</v>
      </c>
      <c r="H300" s="1" t="str">
        <f t="array" ref="H300">IF($F300="", "", IFS(_xlfn.XLOOKUP($F300, accounts!$A$2:$A$86, accounts!$E$2:$E$86, 0)&gt;=1000, "Enterprise", _xlfn.XLOOKUP($F300, accounts!$A$2:$A$86, accounts!$E$2:$E$86, 0)&gt;=100, "Mid-Market", TRUE, "SMB"))</f>
        <v>Enterprise</v>
      </c>
      <c r="I300" s="1" t="str">
        <f t="array" ref="I300">IF($F300="", "", _xlfn.XLOOKUP($F300,accounts!$A$2:$A$86,accounts!$F$2:$F$86, "Other"))</f>
        <v>United States</v>
      </c>
      <c r="J300" s="1" t="s">
        <v>131</v>
      </c>
      <c r="K300" s="3">
        <v>42726.0</v>
      </c>
      <c r="L300" s="3">
        <v>42798.0</v>
      </c>
      <c r="M300" s="1">
        <v>56.0</v>
      </c>
    </row>
    <row r="301">
      <c r="A301" s="1" t="s">
        <v>506</v>
      </c>
      <c r="B301" s="1" t="s">
        <v>105</v>
      </c>
      <c r="C301" s="1" t="str">
        <f t="array" ref="C301">_xlfn.XLOOKUP($B301, sales_teams!$A$2:$A$36, sales_teams!$B$2:$B$36)</f>
        <v>Summer Sewald</v>
      </c>
      <c r="D301" s="1" t="str">
        <f t="array" ref="D301">_xlfn.XLOOKUP($B301, sales_teams!$A$2:$A$36, sales_teams!$C$2:$C$36)</f>
        <v>West</v>
      </c>
      <c r="E301" s="1" t="s">
        <v>148</v>
      </c>
      <c r="F301" s="1" t="s">
        <v>141</v>
      </c>
      <c r="G301" s="1" t="str">
        <f t="array" ref="G301">IF($F301="", "", _xlfn.XLOOKUP($F301,accounts!$A$2:$A$86,accounts!$B$2:$B$86, "Other"))</f>
        <v>finance</v>
      </c>
      <c r="H301" s="1" t="str">
        <f t="array" ref="H301">IF($F301="", "", IFS(_xlfn.XLOOKUP($F301, accounts!$A$2:$A$86, accounts!$E$2:$E$86, 0)&gt;=1000, "Enterprise", _xlfn.XLOOKUP($F301, accounts!$A$2:$A$86, accounts!$E$2:$E$86, 0)&gt;=100, "Mid-Market", TRUE, "SMB"))</f>
        <v>Mid-Market</v>
      </c>
      <c r="I301" s="1" t="str">
        <f t="array" ref="I301">IF($F301="", "", _xlfn.XLOOKUP($F301,accounts!$A$2:$A$86,accounts!$F$2:$F$86, "Other"))</f>
        <v>United States</v>
      </c>
      <c r="J301" s="1" t="s">
        <v>189</v>
      </c>
      <c r="K301" s="3">
        <v>42726.0</v>
      </c>
    </row>
    <row r="302">
      <c r="A302" s="1" t="s">
        <v>507</v>
      </c>
      <c r="B302" s="1" t="s">
        <v>39</v>
      </c>
      <c r="C302" s="1" t="str">
        <f t="array" ref="C302">_xlfn.XLOOKUP($B302, sales_teams!$A$2:$A$36, sales_teams!$B$2:$B$36)</f>
        <v>Cara Losch</v>
      </c>
      <c r="D302" s="1" t="str">
        <f t="array" ref="D302">_xlfn.XLOOKUP($B302, sales_teams!$A$2:$A$36, sales_teams!$C$2:$C$36)</f>
        <v>East</v>
      </c>
      <c r="E302" s="1" t="s">
        <v>181</v>
      </c>
      <c r="G302" s="1" t="str">
        <f t="array" ref="G302">IF($F302="", "", _xlfn.XLOOKUP($F302,accounts!$A$2:$A$86,accounts!$B$2:$B$86, "Other"))</f>
        <v/>
      </c>
      <c r="H302" s="1" t="str">
        <f t="array" ref="H302">IF($F302="", "", IFS(_xlfn.XLOOKUP($F302, accounts!$A$2:$A$86, accounts!$E$2:$E$86, 0)&gt;=1000, "Enterprise", _xlfn.XLOOKUP($F302, accounts!$A$2:$A$86, accounts!$E$2:$E$86, 0)&gt;=100, "Mid-Market", TRUE, "SMB"))</f>
        <v/>
      </c>
      <c r="I302" s="1" t="str">
        <f t="array" ref="I302">IF($F302="", "", _xlfn.XLOOKUP($F302,accounts!$A$2:$A$86,accounts!$F$2:$F$86, "Other"))</f>
        <v/>
      </c>
      <c r="J302" s="1" t="s">
        <v>189</v>
      </c>
      <c r="K302" s="3">
        <v>42727.0</v>
      </c>
    </row>
    <row r="303">
      <c r="A303" s="1" t="s">
        <v>508</v>
      </c>
      <c r="B303" s="1" t="s">
        <v>48</v>
      </c>
      <c r="C303" s="1" t="str">
        <f t="array" ref="C303">_xlfn.XLOOKUP($B303, sales_teams!$A$2:$A$36, sales_teams!$B$2:$B$36)</f>
        <v>Rocco Neubert</v>
      </c>
      <c r="D303" s="1" t="str">
        <f t="array" ref="D303">_xlfn.XLOOKUP($B303, sales_teams!$A$2:$A$36, sales_teams!$C$2:$C$36)</f>
        <v>East</v>
      </c>
      <c r="E303" s="1" t="s">
        <v>109</v>
      </c>
      <c r="F303" s="1" t="s">
        <v>89</v>
      </c>
      <c r="G303" s="1" t="str">
        <f t="array" ref="G303">IF($F303="", "", _xlfn.XLOOKUP($F303,accounts!$A$2:$A$86,accounts!$B$2:$B$86, "Other"))</f>
        <v>finance</v>
      </c>
      <c r="H303" s="1" t="str">
        <f t="array" ref="H303">IF($F303="", "", IFS(_xlfn.XLOOKUP($F303, accounts!$A$2:$A$86, accounts!$E$2:$E$86, 0)&gt;=1000, "Enterprise", _xlfn.XLOOKUP($F303, accounts!$A$2:$A$86, accounts!$E$2:$E$86, 0)&gt;=100, "Mid-Market", TRUE, "SMB"))</f>
        <v>Enterprise</v>
      </c>
      <c r="I303" s="1" t="str">
        <f t="array" ref="I303">IF($F303="", "", _xlfn.XLOOKUP($F303,accounts!$A$2:$A$86,accounts!$F$2:$F$86, "Other"))</f>
        <v>United States</v>
      </c>
      <c r="J303" s="1" t="s">
        <v>189</v>
      </c>
      <c r="K303" s="3">
        <v>42727.0</v>
      </c>
    </row>
    <row r="304">
      <c r="A304" s="1" t="s">
        <v>509</v>
      </c>
      <c r="B304" s="1" t="s">
        <v>30</v>
      </c>
      <c r="C304" s="1" t="str">
        <f t="array" ref="C304">_xlfn.XLOOKUP($B304, sales_teams!$A$2:$A$36, sales_teams!$B$2:$B$36)</f>
        <v>Melvin Marxen</v>
      </c>
      <c r="D304" s="1" t="str">
        <f t="array" ref="D304">_xlfn.XLOOKUP($B304, sales_teams!$A$2:$A$36, sales_teams!$C$2:$C$36)</f>
        <v>Central</v>
      </c>
      <c r="E304" s="1" t="s">
        <v>148</v>
      </c>
      <c r="F304" s="1" t="s">
        <v>95</v>
      </c>
      <c r="G304" s="1" t="str">
        <f t="array" ref="G304">IF($F304="", "", _xlfn.XLOOKUP($F304,accounts!$A$2:$A$86,accounts!$B$2:$B$86, "Other"))</f>
        <v>finance</v>
      </c>
      <c r="H304" s="1" t="str">
        <f t="array" ref="H304">IF($F304="", "", IFS(_xlfn.XLOOKUP($F304, accounts!$A$2:$A$86, accounts!$E$2:$E$86, 0)&gt;=1000, "Enterprise", _xlfn.XLOOKUP($F304, accounts!$A$2:$A$86, accounts!$E$2:$E$86, 0)&gt;=100, "Mid-Market", TRUE, "SMB"))</f>
        <v>Enterprise</v>
      </c>
      <c r="I304" s="1" t="str">
        <f t="array" ref="I304">IF($F304="", "", _xlfn.XLOOKUP($F304,accounts!$A$2:$A$86,accounts!$F$2:$F$86, "Other"))</f>
        <v>United States</v>
      </c>
      <c r="J304" s="1" t="s">
        <v>131</v>
      </c>
      <c r="K304" s="3">
        <v>42727.0</v>
      </c>
      <c r="L304" s="3">
        <v>42814.0</v>
      </c>
      <c r="M304" s="1">
        <v>4247.0</v>
      </c>
    </row>
    <row r="305">
      <c r="A305" s="1" t="s">
        <v>510</v>
      </c>
      <c r="B305" s="1" t="s">
        <v>26</v>
      </c>
      <c r="C305" s="1" t="str">
        <f t="array" ref="C305">_xlfn.XLOOKUP($B305, sales_teams!$A$2:$A$36, sales_teams!$B$2:$B$36)</f>
        <v>Melvin Marxen</v>
      </c>
      <c r="D305" s="1" t="str">
        <f t="array" ref="D305">_xlfn.XLOOKUP($B305, sales_teams!$A$2:$A$36, sales_teams!$C$2:$C$36)</f>
        <v>Central</v>
      </c>
      <c r="E305" s="1" t="s">
        <v>188</v>
      </c>
      <c r="F305" s="1" t="s">
        <v>122</v>
      </c>
      <c r="G305" s="1" t="str">
        <f t="array" ref="G305">IF($F305="", "", _xlfn.XLOOKUP($F305,accounts!$A$2:$A$86,accounts!$B$2:$B$86, "Other"))</f>
        <v>medical</v>
      </c>
      <c r="H305" s="1" t="str">
        <f t="array" ref="H305">IF($F305="", "", IFS(_xlfn.XLOOKUP($F305, accounts!$A$2:$A$86, accounts!$E$2:$E$86, 0)&gt;=1000, "Enterprise", _xlfn.XLOOKUP($F305, accounts!$A$2:$A$86, accounts!$E$2:$E$86, 0)&gt;=100, "Mid-Market", TRUE, "SMB"))</f>
        <v>Enterprise</v>
      </c>
      <c r="I305" s="1" t="str">
        <f t="array" ref="I305">IF($F305="", "", _xlfn.XLOOKUP($F305,accounts!$A$2:$A$86,accounts!$F$2:$F$86, "Other"))</f>
        <v>United States</v>
      </c>
      <c r="J305" s="1" t="s">
        <v>131</v>
      </c>
      <c r="K305" s="3">
        <v>42727.0</v>
      </c>
      <c r="L305" s="3">
        <v>42807.0</v>
      </c>
      <c r="M305" s="1">
        <v>3440.0</v>
      </c>
    </row>
    <row r="306">
      <c r="A306" s="1" t="s">
        <v>511</v>
      </c>
      <c r="B306" s="1" t="s">
        <v>99</v>
      </c>
      <c r="C306" s="1" t="str">
        <f t="array" ref="C306">_xlfn.XLOOKUP($B306, sales_teams!$A$2:$A$36, sales_teams!$B$2:$B$36)</f>
        <v>Summer Sewald</v>
      </c>
      <c r="D306" s="1" t="str">
        <f t="array" ref="D306">_xlfn.XLOOKUP($B306, sales_teams!$A$2:$A$36, sales_teams!$C$2:$C$36)</f>
        <v>West</v>
      </c>
      <c r="E306" s="1" t="s">
        <v>148</v>
      </c>
      <c r="F306" s="1" t="s">
        <v>142</v>
      </c>
      <c r="G306" s="1" t="str">
        <f t="array" ref="G306">IF($F306="", "", _xlfn.XLOOKUP($F306,accounts!$A$2:$A$86,accounts!$B$2:$B$86, "Other"))</f>
        <v>retail</v>
      </c>
      <c r="H306" s="1" t="str">
        <f t="array" ref="H306">IF($F306="", "", IFS(_xlfn.XLOOKUP($F306, accounts!$A$2:$A$86, accounts!$E$2:$E$86, 0)&gt;=1000, "Enterprise", _xlfn.XLOOKUP($F306, accounts!$A$2:$A$86, accounts!$E$2:$E$86, 0)&gt;=100, "Mid-Market", TRUE, "SMB"))</f>
        <v>Enterprise</v>
      </c>
      <c r="I306" s="1" t="str">
        <f t="array" ref="I306">IF($F306="", "", _xlfn.XLOOKUP($F306,accounts!$A$2:$A$86,accounts!$F$2:$F$86, "Other"))</f>
        <v>United States</v>
      </c>
      <c r="J306" s="1" t="s">
        <v>131</v>
      </c>
      <c r="K306" s="3">
        <v>42727.0</v>
      </c>
      <c r="L306" s="3">
        <v>42796.0</v>
      </c>
      <c r="M306" s="1">
        <v>5040.0</v>
      </c>
    </row>
    <row r="307">
      <c r="A307" s="1" t="s">
        <v>512</v>
      </c>
      <c r="B307" s="1" t="s">
        <v>19</v>
      </c>
      <c r="C307" s="1" t="str">
        <f t="array" ref="C307">_xlfn.XLOOKUP($B307, sales_teams!$A$2:$A$36, sales_teams!$B$2:$B$36)</f>
        <v>Melvin Marxen</v>
      </c>
      <c r="D307" s="1" t="str">
        <f t="array" ref="D307">_xlfn.XLOOKUP($B307, sales_teams!$A$2:$A$36, sales_teams!$C$2:$C$36)</f>
        <v>Central</v>
      </c>
      <c r="E307" s="1" t="s">
        <v>181</v>
      </c>
      <c r="F307" s="1" t="s">
        <v>47</v>
      </c>
      <c r="G307" s="1" t="str">
        <f t="array" ref="G307">IF($F307="", "", _xlfn.XLOOKUP($F307,accounts!$A$2:$A$86,accounts!$B$2:$B$86, "Other"))</f>
        <v>retail</v>
      </c>
      <c r="H307" s="1" t="str">
        <f t="array" ref="H307">IF($F307="", "", IFS(_xlfn.XLOOKUP($F307, accounts!$A$2:$A$86, accounts!$E$2:$E$86, 0)&gt;=1000, "Enterprise", _xlfn.XLOOKUP($F307, accounts!$A$2:$A$86, accounts!$E$2:$E$86, 0)&gt;=100, "Mid-Market", TRUE, "SMB"))</f>
        <v>Enterprise</v>
      </c>
      <c r="I307" s="1" t="str">
        <f t="array" ref="I307">IF($F307="", "", _xlfn.XLOOKUP($F307,accounts!$A$2:$A$86,accounts!$F$2:$F$86, "Other"))</f>
        <v>United States</v>
      </c>
      <c r="J307" s="1" t="s">
        <v>131</v>
      </c>
      <c r="K307" s="3">
        <v>42727.0</v>
      </c>
      <c r="L307" s="3">
        <v>42806.0</v>
      </c>
      <c r="M307" s="1">
        <v>469.0</v>
      </c>
    </row>
    <row r="308">
      <c r="A308" s="1" t="s">
        <v>513</v>
      </c>
      <c r="B308" s="1" t="s">
        <v>18</v>
      </c>
      <c r="C308" s="1" t="str">
        <f t="array" ref="C308">_xlfn.XLOOKUP($B308, sales_teams!$A$2:$A$36, sales_teams!$B$2:$B$36)</f>
        <v>Dustin Brinkmann</v>
      </c>
      <c r="D308" s="1" t="str">
        <f t="array" ref="D308">_xlfn.XLOOKUP($B308, sales_teams!$A$2:$A$36, sales_teams!$C$2:$C$36)</f>
        <v>Central</v>
      </c>
      <c r="E308" s="1" t="s">
        <v>179</v>
      </c>
      <c r="F308" s="1" t="s">
        <v>122</v>
      </c>
      <c r="G308" s="1" t="str">
        <f t="array" ref="G308">IF($F308="", "", _xlfn.XLOOKUP($F308,accounts!$A$2:$A$86,accounts!$B$2:$B$86, "Other"))</f>
        <v>medical</v>
      </c>
      <c r="H308" s="1" t="str">
        <f t="array" ref="H308">IF($F308="", "", IFS(_xlfn.XLOOKUP($F308, accounts!$A$2:$A$86, accounts!$E$2:$E$86, 0)&gt;=1000, "Enterprise", _xlfn.XLOOKUP($F308, accounts!$A$2:$A$86, accounts!$E$2:$E$86, 0)&gt;=100, "Mid-Market", TRUE, "SMB"))</f>
        <v>Enterprise</v>
      </c>
      <c r="I308" s="1" t="str">
        <f t="array" ref="I308">IF($F308="", "", _xlfn.XLOOKUP($F308,accounts!$A$2:$A$86,accounts!$F$2:$F$86, "Other"))</f>
        <v>United States</v>
      </c>
      <c r="J308" s="1" t="s">
        <v>131</v>
      </c>
      <c r="K308" s="3">
        <v>42727.0</v>
      </c>
      <c r="L308" s="3">
        <v>42801.0</v>
      </c>
      <c r="M308" s="1">
        <v>58.0</v>
      </c>
    </row>
    <row r="309">
      <c r="A309" s="1" t="s">
        <v>514</v>
      </c>
      <c r="B309" s="1" t="s">
        <v>12</v>
      </c>
      <c r="C309" s="1" t="str">
        <f t="array" ref="C309">_xlfn.XLOOKUP($B309, sales_teams!$A$2:$A$36, sales_teams!$B$2:$B$36)</f>
        <v>Dustin Brinkmann</v>
      </c>
      <c r="D309" s="1" t="str">
        <f t="array" ref="D309">_xlfn.XLOOKUP($B309, sales_teams!$A$2:$A$36, sales_teams!$C$2:$C$36)</f>
        <v>Central</v>
      </c>
      <c r="E309" s="1" t="s">
        <v>188</v>
      </c>
      <c r="F309" s="1" t="s">
        <v>122</v>
      </c>
      <c r="G309" s="1" t="str">
        <f t="array" ref="G309">IF($F309="", "", _xlfn.XLOOKUP($F309,accounts!$A$2:$A$86,accounts!$B$2:$B$86, "Other"))</f>
        <v>medical</v>
      </c>
      <c r="H309" s="1" t="str">
        <f t="array" ref="H309">IF($F309="", "", IFS(_xlfn.XLOOKUP($F309, accounts!$A$2:$A$86, accounts!$E$2:$E$86, 0)&gt;=1000, "Enterprise", _xlfn.XLOOKUP($F309, accounts!$A$2:$A$86, accounts!$E$2:$E$86, 0)&gt;=100, "Mid-Market", TRUE, "SMB"))</f>
        <v>Enterprise</v>
      </c>
      <c r="I309" s="1" t="str">
        <f t="array" ref="I309">IF($F309="", "", _xlfn.XLOOKUP($F309,accounts!$A$2:$A$86,accounts!$F$2:$F$86, "Other"))</f>
        <v>United States</v>
      </c>
      <c r="J309" s="1" t="s">
        <v>131</v>
      </c>
      <c r="K309" s="3">
        <v>42728.0</v>
      </c>
      <c r="L309" s="3">
        <v>42810.0</v>
      </c>
      <c r="M309" s="1">
        <v>2955.0</v>
      </c>
    </row>
    <row r="310">
      <c r="A310" s="1" t="s">
        <v>515</v>
      </c>
      <c r="B310" s="1" t="s">
        <v>39</v>
      </c>
      <c r="C310" s="1" t="str">
        <f t="array" ref="C310">_xlfn.XLOOKUP($B310, sales_teams!$A$2:$A$36, sales_teams!$B$2:$B$36)</f>
        <v>Cara Losch</v>
      </c>
      <c r="D310" s="1" t="str">
        <f t="array" ref="D310">_xlfn.XLOOKUP($B310, sales_teams!$A$2:$A$36, sales_teams!$C$2:$C$36)</f>
        <v>East</v>
      </c>
      <c r="E310" s="1" t="s">
        <v>194</v>
      </c>
      <c r="F310" s="1" t="s">
        <v>59</v>
      </c>
      <c r="G310" s="1" t="str">
        <f t="array" ref="G310">IF($F310="", "", _xlfn.XLOOKUP($F310,accounts!$A$2:$A$86,accounts!$B$2:$B$86, "Other"))</f>
        <v>medical</v>
      </c>
      <c r="H310" s="1" t="str">
        <f t="array" ref="H310">IF($F310="", "", IFS(_xlfn.XLOOKUP($F310, accounts!$A$2:$A$86, accounts!$E$2:$E$86, 0)&gt;=1000, "Enterprise", _xlfn.XLOOKUP($F310, accounts!$A$2:$A$86, accounts!$E$2:$E$86, 0)&gt;=100, "Mid-Market", TRUE, "SMB"))</f>
        <v>SMB</v>
      </c>
      <c r="I310" s="1" t="str">
        <f t="array" ref="I310">IF($F310="", "", _xlfn.XLOOKUP($F310,accounts!$A$2:$A$86,accounts!$F$2:$F$86, "Other"))</f>
        <v>United States</v>
      </c>
      <c r="J310" s="1" t="s">
        <v>131</v>
      </c>
      <c r="K310" s="3">
        <v>42728.0</v>
      </c>
      <c r="L310" s="3">
        <v>42820.0</v>
      </c>
      <c r="M310" s="1">
        <v>5228.0</v>
      </c>
    </row>
    <row r="311">
      <c r="A311" s="1" t="s">
        <v>516</v>
      </c>
      <c r="B311" s="1" t="s">
        <v>30</v>
      </c>
      <c r="C311" s="1" t="str">
        <f t="array" ref="C311">_xlfn.XLOOKUP($B311, sales_teams!$A$2:$A$36, sales_teams!$B$2:$B$36)</f>
        <v>Melvin Marxen</v>
      </c>
      <c r="D311" s="1" t="str">
        <f t="array" ref="D311">_xlfn.XLOOKUP($B311, sales_teams!$A$2:$A$36, sales_teams!$C$2:$C$36)</f>
        <v>Central</v>
      </c>
      <c r="E311" s="1" t="s">
        <v>188</v>
      </c>
      <c r="F311" s="1" t="s">
        <v>164</v>
      </c>
      <c r="G311" s="1" t="str">
        <f t="array" ref="G311">IF($F311="", "", _xlfn.XLOOKUP($F311,accounts!$A$2:$A$86,accounts!$B$2:$B$86, "Other"))</f>
        <v>retail</v>
      </c>
      <c r="H311" s="1" t="str">
        <f t="array" ref="H311">IF($F311="", "", IFS(_xlfn.XLOOKUP($F311, accounts!$A$2:$A$86, accounts!$E$2:$E$86, 0)&gt;=1000, "Enterprise", _xlfn.XLOOKUP($F311, accounts!$A$2:$A$86, accounts!$E$2:$E$86, 0)&gt;=100, "Mid-Market", TRUE, "SMB"))</f>
        <v>Mid-Market</v>
      </c>
      <c r="I311" s="1" t="str">
        <f t="array" ref="I311">IF($F311="", "", _xlfn.XLOOKUP($F311,accounts!$A$2:$A$86,accounts!$F$2:$F$86, "Other"))</f>
        <v>United States</v>
      </c>
      <c r="J311" s="1" t="s">
        <v>131</v>
      </c>
      <c r="K311" s="3">
        <v>42728.0</v>
      </c>
      <c r="L311" s="3">
        <v>42808.0</v>
      </c>
      <c r="M311" s="1">
        <v>3358.0</v>
      </c>
    </row>
    <row r="312">
      <c r="A312" s="1" t="s">
        <v>517</v>
      </c>
      <c r="B312" s="1" t="s">
        <v>94</v>
      </c>
      <c r="C312" s="1" t="str">
        <f t="array" ref="C312">_xlfn.XLOOKUP($B312, sales_teams!$A$2:$A$36, sales_teams!$B$2:$B$36)</f>
        <v>Celia Rouche</v>
      </c>
      <c r="D312" s="1" t="str">
        <f t="array" ref="D312">_xlfn.XLOOKUP($B312, sales_teams!$A$2:$A$36, sales_teams!$C$2:$C$36)</f>
        <v>West</v>
      </c>
      <c r="E312" s="1" t="s">
        <v>194</v>
      </c>
      <c r="F312" s="1" t="s">
        <v>115</v>
      </c>
      <c r="G312" s="1" t="str">
        <f t="array" ref="G312">IF($F312="", "", _xlfn.XLOOKUP($F312,accounts!$A$2:$A$86,accounts!$B$2:$B$86, "Other"))</f>
        <v>services</v>
      </c>
      <c r="H312" s="1" t="str">
        <f t="array" ref="H312">IF($F312="", "", IFS(_xlfn.XLOOKUP($F312, accounts!$A$2:$A$86, accounts!$E$2:$E$86, 0)&gt;=1000, "Enterprise", _xlfn.XLOOKUP($F312, accounts!$A$2:$A$86, accounts!$E$2:$E$86, 0)&gt;=100, "Mid-Market", TRUE, "SMB"))</f>
        <v>Enterprise</v>
      </c>
      <c r="I312" s="1" t="str">
        <f t="array" ref="I312">IF($F312="", "", _xlfn.XLOOKUP($F312,accounts!$A$2:$A$86,accounts!$F$2:$F$86, "Other"))</f>
        <v>United States</v>
      </c>
      <c r="J312" s="1" t="s">
        <v>192</v>
      </c>
      <c r="K312" s="3">
        <v>42728.0</v>
      </c>
      <c r="L312" s="3">
        <v>42823.0</v>
      </c>
      <c r="M312" s="1">
        <v>0.0</v>
      </c>
    </row>
    <row r="313">
      <c r="A313" s="1" t="s">
        <v>518</v>
      </c>
      <c r="B313" s="1" t="s">
        <v>19</v>
      </c>
      <c r="C313" s="1" t="str">
        <f t="array" ref="C313">_xlfn.XLOOKUP($B313, sales_teams!$A$2:$A$36, sales_teams!$B$2:$B$36)</f>
        <v>Melvin Marxen</v>
      </c>
      <c r="D313" s="1" t="str">
        <f t="array" ref="D313">_xlfn.XLOOKUP($B313, sales_teams!$A$2:$A$36, sales_teams!$C$2:$C$36)</f>
        <v>Central</v>
      </c>
      <c r="E313" s="1" t="s">
        <v>181</v>
      </c>
      <c r="F313" s="1" t="s">
        <v>56</v>
      </c>
      <c r="G313" s="1" t="str">
        <f t="array" ref="G313">IF($F313="", "", _xlfn.XLOOKUP($F313,accounts!$A$2:$A$86,accounts!$B$2:$B$86, "Other"))</f>
        <v>software</v>
      </c>
      <c r="H313" s="1" t="str">
        <f t="array" ref="H313">IF($F313="", "", IFS(_xlfn.XLOOKUP($F313, accounts!$A$2:$A$86, accounts!$E$2:$E$86, 0)&gt;=1000, "Enterprise", _xlfn.XLOOKUP($F313, accounts!$A$2:$A$86, accounts!$E$2:$E$86, 0)&gt;=100, "Mid-Market", TRUE, "SMB"))</f>
        <v>Enterprise</v>
      </c>
      <c r="I313" s="1" t="str">
        <f t="array" ref="I313">IF($F313="", "", _xlfn.XLOOKUP($F313,accounts!$A$2:$A$86,accounts!$F$2:$F$86, "Other"))</f>
        <v>United States</v>
      </c>
      <c r="J313" s="1" t="s">
        <v>131</v>
      </c>
      <c r="K313" s="3">
        <v>42728.0</v>
      </c>
      <c r="L313" s="3">
        <v>42825.0</v>
      </c>
      <c r="M313" s="1">
        <v>517.0</v>
      </c>
    </row>
    <row r="314">
      <c r="A314" s="1" t="s">
        <v>519</v>
      </c>
      <c r="B314" s="1" t="s">
        <v>18</v>
      </c>
      <c r="C314" s="1" t="str">
        <f t="array" ref="C314">_xlfn.XLOOKUP($B314, sales_teams!$A$2:$A$36, sales_teams!$B$2:$B$36)</f>
        <v>Dustin Brinkmann</v>
      </c>
      <c r="D314" s="1" t="str">
        <f t="array" ref="D314">_xlfn.XLOOKUP($B314, sales_teams!$A$2:$A$36, sales_teams!$C$2:$C$36)</f>
        <v>Central</v>
      </c>
      <c r="E314" s="1" t="s">
        <v>181</v>
      </c>
      <c r="F314" s="1" t="s">
        <v>82</v>
      </c>
      <c r="G314" s="1" t="str">
        <f t="array" ref="G314">IF($F314="", "", _xlfn.XLOOKUP($F314,accounts!$A$2:$A$86,accounts!$B$2:$B$86, "Other"))</f>
        <v>software</v>
      </c>
      <c r="H314" s="1" t="str">
        <f t="array" ref="H314">IF($F314="", "", IFS(_xlfn.XLOOKUP($F314, accounts!$A$2:$A$86, accounts!$E$2:$E$86, 0)&gt;=1000, "Enterprise", _xlfn.XLOOKUP($F314, accounts!$A$2:$A$86, accounts!$E$2:$E$86, 0)&gt;=100, "Mid-Market", TRUE, "SMB"))</f>
        <v>Enterprise</v>
      </c>
      <c r="I314" s="1" t="str">
        <f t="array" ref="I314">IF($F314="", "", _xlfn.XLOOKUP($F314,accounts!$A$2:$A$86,accounts!$F$2:$F$86, "Other"))</f>
        <v>United States</v>
      </c>
      <c r="J314" s="1" t="s">
        <v>131</v>
      </c>
      <c r="K314" s="3">
        <v>42728.0</v>
      </c>
      <c r="L314" s="3">
        <v>42797.0</v>
      </c>
      <c r="M314" s="1">
        <v>615.0</v>
      </c>
    </row>
    <row r="315">
      <c r="A315" s="1" t="s">
        <v>520</v>
      </c>
      <c r="B315" s="1" t="s">
        <v>28</v>
      </c>
      <c r="C315" s="1" t="str">
        <f t="array" ref="C315">_xlfn.XLOOKUP($B315, sales_teams!$A$2:$A$36, sales_teams!$B$2:$B$36)</f>
        <v>Melvin Marxen</v>
      </c>
      <c r="D315" s="1" t="str">
        <f t="array" ref="D315">_xlfn.XLOOKUP($B315, sales_teams!$A$2:$A$36, sales_teams!$C$2:$C$36)</f>
        <v>Central</v>
      </c>
      <c r="E315" s="1" t="s">
        <v>181</v>
      </c>
      <c r="F315" s="1" t="s">
        <v>79</v>
      </c>
      <c r="G315" s="1" t="str">
        <f t="array" ref="G315">IF($F315="", "", _xlfn.XLOOKUP($F315,accounts!$A$2:$A$86,accounts!$B$2:$B$86, "Other"))</f>
        <v>entertainment</v>
      </c>
      <c r="H315" s="1" t="str">
        <f t="array" ref="H315">IF($F315="", "", IFS(_xlfn.XLOOKUP($F315, accounts!$A$2:$A$86, accounts!$E$2:$E$86, 0)&gt;=1000, "Enterprise", _xlfn.XLOOKUP($F315, accounts!$A$2:$A$86, accounts!$E$2:$E$86, 0)&gt;=100, "Mid-Market", TRUE, "SMB"))</f>
        <v>Mid-Market</v>
      </c>
      <c r="I315" s="1" t="str">
        <f t="array" ref="I315">IF($F315="", "", _xlfn.XLOOKUP($F315,accounts!$A$2:$A$86,accounts!$F$2:$F$86, "Other"))</f>
        <v>United States</v>
      </c>
      <c r="J315" s="1" t="s">
        <v>192</v>
      </c>
      <c r="K315" s="3">
        <v>42728.0</v>
      </c>
      <c r="L315" s="3">
        <v>42804.0</v>
      </c>
      <c r="M315" s="1">
        <v>0.0</v>
      </c>
    </row>
    <row r="316">
      <c r="A316" s="1" t="s">
        <v>521</v>
      </c>
      <c r="B316" s="1" t="s">
        <v>15</v>
      </c>
      <c r="C316" s="1" t="str">
        <f t="array" ref="C316">_xlfn.XLOOKUP($B316, sales_teams!$A$2:$A$36, sales_teams!$B$2:$B$36)</f>
        <v>Dustin Brinkmann</v>
      </c>
      <c r="D316" s="1" t="str">
        <f t="array" ref="D316">_xlfn.XLOOKUP($B316, sales_teams!$A$2:$A$36, sales_teams!$C$2:$C$36)</f>
        <v>Central</v>
      </c>
      <c r="E316" s="1" t="s">
        <v>179</v>
      </c>
      <c r="F316" s="1" t="s">
        <v>59</v>
      </c>
      <c r="G316" s="1" t="str">
        <f t="array" ref="G316">IF($F316="", "", _xlfn.XLOOKUP($F316,accounts!$A$2:$A$86,accounts!$B$2:$B$86, "Other"))</f>
        <v>medical</v>
      </c>
      <c r="H316" s="1" t="str">
        <f t="array" ref="H316">IF($F316="", "", IFS(_xlfn.XLOOKUP($F316, accounts!$A$2:$A$86, accounts!$E$2:$E$86, 0)&gt;=1000, "Enterprise", _xlfn.XLOOKUP($F316, accounts!$A$2:$A$86, accounts!$E$2:$E$86, 0)&gt;=100, "Mid-Market", TRUE, "SMB"))</f>
        <v>SMB</v>
      </c>
      <c r="I316" s="1" t="str">
        <f t="array" ref="I316">IF($F316="", "", _xlfn.XLOOKUP($F316,accounts!$A$2:$A$86,accounts!$F$2:$F$86, "Other"))</f>
        <v>United States</v>
      </c>
      <c r="J316" s="1" t="s">
        <v>131</v>
      </c>
      <c r="K316" s="3">
        <v>42728.0</v>
      </c>
      <c r="L316" s="3">
        <v>42802.0</v>
      </c>
      <c r="M316" s="1">
        <v>62.0</v>
      </c>
    </row>
    <row r="317">
      <c r="A317" s="1" t="s">
        <v>522</v>
      </c>
      <c r="B317" s="1" t="s">
        <v>30</v>
      </c>
      <c r="C317" s="1" t="str">
        <f t="array" ref="C317">_xlfn.XLOOKUP($B317, sales_teams!$A$2:$A$36, sales_teams!$B$2:$B$36)</f>
        <v>Melvin Marxen</v>
      </c>
      <c r="D317" s="1" t="str">
        <f t="array" ref="D317">_xlfn.XLOOKUP($B317, sales_teams!$A$2:$A$36, sales_teams!$C$2:$C$36)</f>
        <v>Central</v>
      </c>
      <c r="E317" s="1" t="s">
        <v>194</v>
      </c>
      <c r="F317" s="1" t="s">
        <v>122</v>
      </c>
      <c r="G317" s="1" t="str">
        <f t="array" ref="G317">IF($F317="", "", _xlfn.XLOOKUP($F317,accounts!$A$2:$A$86,accounts!$B$2:$B$86, "Other"))</f>
        <v>medical</v>
      </c>
      <c r="H317" s="1" t="str">
        <f t="array" ref="H317">IF($F317="", "", IFS(_xlfn.XLOOKUP($F317, accounts!$A$2:$A$86, accounts!$E$2:$E$86, 0)&gt;=1000, "Enterprise", _xlfn.XLOOKUP($F317, accounts!$A$2:$A$86, accounts!$E$2:$E$86, 0)&gt;=100, "Mid-Market", TRUE, "SMB"))</f>
        <v>Enterprise</v>
      </c>
      <c r="I317" s="1" t="str">
        <f t="array" ref="I317">IF($F317="", "", _xlfn.XLOOKUP($F317,accounts!$A$2:$A$86,accounts!$F$2:$F$86, "Other"))</f>
        <v>United States</v>
      </c>
      <c r="J317" s="1" t="s">
        <v>131</v>
      </c>
      <c r="K317" s="3">
        <v>42729.0</v>
      </c>
      <c r="L317" s="3">
        <v>42807.0</v>
      </c>
      <c r="M317" s="1">
        <v>4711.0</v>
      </c>
    </row>
    <row r="318">
      <c r="A318" s="1" t="s">
        <v>523</v>
      </c>
      <c r="B318" s="1" t="s">
        <v>53</v>
      </c>
      <c r="C318" s="1" t="str">
        <f t="array" ref="C318">_xlfn.XLOOKUP($B318, sales_teams!$A$2:$A$36, sales_teams!$B$2:$B$36)</f>
        <v>Rocco Neubert</v>
      </c>
      <c r="D318" s="1" t="str">
        <f t="array" ref="D318">_xlfn.XLOOKUP($B318, sales_teams!$A$2:$A$36, sales_teams!$C$2:$C$36)</f>
        <v>East</v>
      </c>
      <c r="E318" s="1" t="s">
        <v>148</v>
      </c>
      <c r="F318" s="1" t="s">
        <v>126</v>
      </c>
      <c r="G318" s="1" t="str">
        <f t="array" ref="G318">IF($F318="", "", _xlfn.XLOOKUP($F318,accounts!$A$2:$A$86,accounts!$B$2:$B$86, "Other"))</f>
        <v>retail</v>
      </c>
      <c r="H318" s="1" t="str">
        <f t="array" ref="H318">IF($F318="", "", IFS(_xlfn.XLOOKUP($F318, accounts!$A$2:$A$86, accounts!$E$2:$E$86, 0)&gt;=1000, "Enterprise", _xlfn.XLOOKUP($F318, accounts!$A$2:$A$86, accounts!$E$2:$E$86, 0)&gt;=100, "Mid-Market", TRUE, "SMB"))</f>
        <v>Enterprise</v>
      </c>
      <c r="I318" s="1" t="str">
        <f t="array" ref="I318">IF($F318="", "", _xlfn.XLOOKUP($F318,accounts!$A$2:$A$86,accounts!$F$2:$F$86, "Other"))</f>
        <v>United States</v>
      </c>
      <c r="J318" s="1" t="s">
        <v>192</v>
      </c>
      <c r="K318" s="3">
        <v>42729.0</v>
      </c>
      <c r="L318" s="3">
        <v>42817.0</v>
      </c>
      <c r="M318" s="1">
        <v>0.0</v>
      </c>
    </row>
    <row r="319">
      <c r="A319" s="1" t="s">
        <v>524</v>
      </c>
      <c r="B319" s="1" t="s">
        <v>42</v>
      </c>
      <c r="C319" s="1" t="str">
        <f t="array" ref="C319">_xlfn.XLOOKUP($B319, sales_teams!$A$2:$A$36, sales_teams!$B$2:$B$36)</f>
        <v>Cara Losch</v>
      </c>
      <c r="D319" s="1" t="str">
        <f t="array" ref="D319">_xlfn.XLOOKUP($B319, sales_teams!$A$2:$A$36, sales_teams!$C$2:$C$36)</f>
        <v>East</v>
      </c>
      <c r="E319" s="1" t="s">
        <v>181</v>
      </c>
      <c r="F319" s="1" t="s">
        <v>171</v>
      </c>
      <c r="G319" s="1" t="str">
        <f t="array" ref="G319">IF($F319="", "", _xlfn.XLOOKUP($F319,accounts!$A$2:$A$86,accounts!$B$2:$B$86, "Other"))</f>
        <v>retail</v>
      </c>
      <c r="H319" s="1" t="str">
        <f t="array" ref="H319">IF($F319="", "", IFS(_xlfn.XLOOKUP($F319, accounts!$A$2:$A$86, accounts!$E$2:$E$86, 0)&gt;=1000, "Enterprise", _xlfn.XLOOKUP($F319, accounts!$A$2:$A$86, accounts!$E$2:$E$86, 0)&gt;=100, "Mid-Market", TRUE, "SMB"))</f>
        <v>Enterprise</v>
      </c>
      <c r="I319" s="1" t="str">
        <f t="array" ref="I319">IF($F319="", "", _xlfn.XLOOKUP($F319,accounts!$A$2:$A$86,accounts!$F$2:$F$86, "Other"))</f>
        <v>United States</v>
      </c>
      <c r="J319" s="1" t="s">
        <v>131</v>
      </c>
      <c r="K319" s="3">
        <v>42729.0</v>
      </c>
      <c r="L319" s="3">
        <v>42824.0</v>
      </c>
      <c r="M319" s="1">
        <v>510.0</v>
      </c>
    </row>
    <row r="320">
      <c r="A320" s="1" t="s">
        <v>525</v>
      </c>
      <c r="B320" s="1" t="s">
        <v>26</v>
      </c>
      <c r="C320" s="1" t="str">
        <f t="array" ref="C320">_xlfn.XLOOKUP($B320, sales_teams!$A$2:$A$36, sales_teams!$B$2:$B$36)</f>
        <v>Melvin Marxen</v>
      </c>
      <c r="D320" s="1" t="str">
        <f t="array" ref="D320">_xlfn.XLOOKUP($B320, sales_teams!$A$2:$A$36, sales_teams!$C$2:$C$36)</f>
        <v>Central</v>
      </c>
      <c r="E320" s="1" t="s">
        <v>148</v>
      </c>
      <c r="F320" s="1" t="s">
        <v>136</v>
      </c>
      <c r="G320" s="1" t="str">
        <f t="array" ref="G320">IF($F320="", "", _xlfn.XLOOKUP($F320,accounts!$A$2:$A$86,accounts!$B$2:$B$86, "Other"))</f>
        <v>services</v>
      </c>
      <c r="H320" s="1" t="str">
        <f t="array" ref="H320">IF($F320="", "", IFS(_xlfn.XLOOKUP($F320, accounts!$A$2:$A$86, accounts!$E$2:$E$86, 0)&gt;=1000, "Enterprise", _xlfn.XLOOKUP($F320, accounts!$A$2:$A$86, accounts!$E$2:$E$86, 0)&gt;=100, "Mid-Market", TRUE, "SMB"))</f>
        <v>Enterprise</v>
      </c>
      <c r="I320" s="1" t="str">
        <f t="array" ref="I320">IF($F320="", "", _xlfn.XLOOKUP($F320,accounts!$A$2:$A$86,accounts!$F$2:$F$86, "Other"))</f>
        <v>United States</v>
      </c>
      <c r="J320" s="1" t="s">
        <v>131</v>
      </c>
      <c r="K320" s="3">
        <v>42729.0</v>
      </c>
      <c r="L320" s="3">
        <v>42819.0</v>
      </c>
      <c r="M320" s="1">
        <v>4891.0</v>
      </c>
    </row>
    <row r="321">
      <c r="A321" s="1" t="s">
        <v>526</v>
      </c>
      <c r="B321" s="1" t="s">
        <v>88</v>
      </c>
      <c r="C321" s="1" t="str">
        <f t="array" ref="C321">_xlfn.XLOOKUP($B321, sales_teams!$A$2:$A$36, sales_teams!$B$2:$B$36)</f>
        <v>Celia Rouche</v>
      </c>
      <c r="D321" s="1" t="str">
        <f t="array" ref="D321">_xlfn.XLOOKUP($B321, sales_teams!$A$2:$A$36, sales_teams!$C$2:$C$36)</f>
        <v>West</v>
      </c>
      <c r="E321" s="1" t="s">
        <v>109</v>
      </c>
      <c r="F321" s="1" t="s">
        <v>115</v>
      </c>
      <c r="G321" s="1" t="str">
        <f t="array" ref="G321">IF($F321="", "", _xlfn.XLOOKUP($F321,accounts!$A$2:$A$86,accounts!$B$2:$B$86, "Other"))</f>
        <v>services</v>
      </c>
      <c r="H321" s="1" t="str">
        <f t="array" ref="H321">IF($F321="", "", IFS(_xlfn.XLOOKUP($F321, accounts!$A$2:$A$86, accounts!$E$2:$E$86, 0)&gt;=1000, "Enterprise", _xlfn.XLOOKUP($F321, accounts!$A$2:$A$86, accounts!$E$2:$E$86, 0)&gt;=100, "Mid-Market", TRUE, "SMB"))</f>
        <v>Enterprise</v>
      </c>
      <c r="I321" s="1" t="str">
        <f t="array" ref="I321">IF($F321="", "", _xlfn.XLOOKUP($F321,accounts!$A$2:$A$86,accounts!$F$2:$F$86, "Other"))</f>
        <v>United States</v>
      </c>
      <c r="J321" s="1" t="s">
        <v>131</v>
      </c>
      <c r="K321" s="3">
        <v>42729.0</v>
      </c>
      <c r="L321" s="3">
        <v>42811.0</v>
      </c>
      <c r="M321" s="1">
        <v>926.0</v>
      </c>
    </row>
    <row r="322">
      <c r="A322" s="1" t="s">
        <v>527</v>
      </c>
      <c r="B322" s="1" t="s">
        <v>17</v>
      </c>
      <c r="C322" s="1" t="str">
        <f t="array" ref="C322">_xlfn.XLOOKUP($B322, sales_teams!$A$2:$A$36, sales_teams!$B$2:$B$36)</f>
        <v>Dustin Brinkmann</v>
      </c>
      <c r="D322" s="1" t="str">
        <f t="array" ref="D322">_xlfn.XLOOKUP($B322, sales_teams!$A$2:$A$36, sales_teams!$C$2:$C$36)</f>
        <v>Central</v>
      </c>
      <c r="E322" s="1" t="s">
        <v>179</v>
      </c>
      <c r="F322" s="1" t="s">
        <v>25</v>
      </c>
      <c r="G322" s="1" t="str">
        <f t="array" ref="G322">IF($F322="", "", _xlfn.XLOOKUP($F322,accounts!$A$2:$A$86,accounts!$B$2:$B$86, "Other"))</f>
        <v>medical</v>
      </c>
      <c r="H322" s="1" t="str">
        <f t="array" ref="H322">IF($F322="", "", IFS(_xlfn.XLOOKUP($F322, accounts!$A$2:$A$86, accounts!$E$2:$E$86, 0)&gt;=1000, "Enterprise", _xlfn.XLOOKUP($F322, accounts!$A$2:$A$86, accounts!$E$2:$E$86, 0)&gt;=100, "Mid-Market", TRUE, "SMB"))</f>
        <v>Enterprise</v>
      </c>
      <c r="I322" s="1" t="str">
        <f t="array" ref="I322">IF($F322="", "", _xlfn.XLOOKUP($F322,accounts!$A$2:$A$86,accounts!$F$2:$F$86, "Other"))</f>
        <v>Kenya</v>
      </c>
      <c r="J322" s="1" t="s">
        <v>131</v>
      </c>
      <c r="K322" s="3">
        <v>42729.0</v>
      </c>
      <c r="L322" s="3">
        <v>42804.0</v>
      </c>
      <c r="M322" s="1">
        <v>56.0</v>
      </c>
    </row>
    <row r="323">
      <c r="A323" s="1" t="s">
        <v>528</v>
      </c>
      <c r="B323" s="1" t="s">
        <v>107</v>
      </c>
      <c r="C323" s="1" t="str">
        <f t="array" ref="C323">_xlfn.XLOOKUP($B323, sales_teams!$A$2:$A$36, sales_teams!$B$2:$B$36)</f>
        <v>Summer Sewald</v>
      </c>
      <c r="D323" s="1" t="str">
        <f t="array" ref="D323">_xlfn.XLOOKUP($B323, sales_teams!$A$2:$A$36, sales_teams!$C$2:$C$36)</f>
        <v>West</v>
      </c>
      <c r="E323" s="1" t="s">
        <v>181</v>
      </c>
      <c r="F323" s="1" t="s">
        <v>165</v>
      </c>
      <c r="G323" s="1" t="str">
        <f t="array" ref="G323">IF($F323="", "", _xlfn.XLOOKUP($F323,accounts!$A$2:$A$86,accounts!$B$2:$B$86, "Other"))</f>
        <v>telecommunications</v>
      </c>
      <c r="H323" s="1" t="str">
        <f t="array" ref="H323">IF($F323="", "", IFS(_xlfn.XLOOKUP($F323, accounts!$A$2:$A$86, accounts!$E$2:$E$86, 0)&gt;=1000, "Enterprise", _xlfn.XLOOKUP($F323, accounts!$A$2:$A$86, accounts!$E$2:$E$86, 0)&gt;=100, "Mid-Market", TRUE, "SMB"))</f>
        <v>Enterprise</v>
      </c>
      <c r="I323" s="1" t="str">
        <f t="array" ref="I323">IF($F323="", "", _xlfn.XLOOKUP($F323,accounts!$A$2:$A$86,accounts!$F$2:$F$86, "Other"))</f>
        <v>United States</v>
      </c>
      <c r="J323" s="1" t="s">
        <v>189</v>
      </c>
      <c r="K323" s="3">
        <v>42729.0</v>
      </c>
    </row>
    <row r="324">
      <c r="A324" s="1" t="s">
        <v>529</v>
      </c>
      <c r="B324" s="1" t="s">
        <v>65</v>
      </c>
      <c r="C324" s="1" t="str">
        <f t="array" ref="C324">_xlfn.XLOOKUP($B324, sales_teams!$A$2:$A$36, sales_teams!$B$2:$B$36)</f>
        <v>Celia Rouche</v>
      </c>
      <c r="D324" s="1" t="str">
        <f t="array" ref="D324">_xlfn.XLOOKUP($B324, sales_teams!$A$2:$A$36, sales_teams!$C$2:$C$36)</f>
        <v>West</v>
      </c>
      <c r="E324" s="1" t="s">
        <v>181</v>
      </c>
      <c r="G324" s="1" t="str">
        <f t="array" ref="G324">IF($F324="", "", _xlfn.XLOOKUP($F324,accounts!$A$2:$A$86,accounts!$B$2:$B$86, "Other"))</f>
        <v/>
      </c>
      <c r="H324" s="1" t="str">
        <f t="array" ref="H324">IF($F324="", "", IFS(_xlfn.XLOOKUP($F324, accounts!$A$2:$A$86, accounts!$E$2:$E$86, 0)&gt;=1000, "Enterprise", _xlfn.XLOOKUP($F324, accounts!$A$2:$A$86, accounts!$E$2:$E$86, 0)&gt;=100, "Mid-Market", TRUE, "SMB"))</f>
        <v/>
      </c>
      <c r="I324" s="1" t="str">
        <f t="array" ref="I324">IF($F324="", "", _xlfn.XLOOKUP($F324,accounts!$A$2:$A$86,accounts!$F$2:$F$86, "Other"))</f>
        <v/>
      </c>
      <c r="J324" s="1" t="s">
        <v>189</v>
      </c>
      <c r="K324" s="3">
        <v>42729.0</v>
      </c>
    </row>
    <row r="325">
      <c r="A325" s="1" t="s">
        <v>530</v>
      </c>
      <c r="B325" s="1" t="s">
        <v>34</v>
      </c>
      <c r="C325" s="1" t="str">
        <f t="array" ref="C325">_xlfn.XLOOKUP($B325, sales_teams!$A$2:$A$36, sales_teams!$B$2:$B$36)</f>
        <v>Cara Losch</v>
      </c>
      <c r="D325" s="1" t="str">
        <f t="array" ref="D325">_xlfn.XLOOKUP($B325, sales_teams!$A$2:$A$36, sales_teams!$C$2:$C$36)</f>
        <v>East</v>
      </c>
      <c r="E325" s="1" t="s">
        <v>179</v>
      </c>
      <c r="F325" s="1" t="s">
        <v>140</v>
      </c>
      <c r="G325" s="1" t="str">
        <f t="array" ref="G325">IF($F325="", "", _xlfn.XLOOKUP($F325,accounts!$A$2:$A$86,accounts!$B$2:$B$86, "Other"))</f>
        <v>employment</v>
      </c>
      <c r="H325" s="1" t="str">
        <f t="array" ref="H325">IF($F325="", "", IFS(_xlfn.XLOOKUP($F325, accounts!$A$2:$A$86, accounts!$E$2:$E$86, 0)&gt;=1000, "Enterprise", _xlfn.XLOOKUP($F325, accounts!$A$2:$A$86, accounts!$E$2:$E$86, 0)&gt;=100, "Mid-Market", TRUE, "SMB"))</f>
        <v>Enterprise</v>
      </c>
      <c r="I325" s="1" t="str">
        <f t="array" ref="I325">IF($F325="", "", _xlfn.XLOOKUP($F325,accounts!$A$2:$A$86,accounts!$F$2:$F$86, "Other"))</f>
        <v>United States</v>
      </c>
      <c r="J325" s="1" t="s">
        <v>131</v>
      </c>
      <c r="K325" s="3">
        <v>42729.0</v>
      </c>
      <c r="L325" s="3">
        <v>42799.0</v>
      </c>
      <c r="M325" s="1">
        <v>47.0</v>
      </c>
    </row>
    <row r="326">
      <c r="A326" s="1" t="s">
        <v>531</v>
      </c>
      <c r="B326" s="1" t="s">
        <v>30</v>
      </c>
      <c r="C326" s="1" t="str">
        <f t="array" ref="C326">_xlfn.XLOOKUP($B326, sales_teams!$A$2:$A$36, sales_teams!$B$2:$B$36)</f>
        <v>Melvin Marxen</v>
      </c>
      <c r="D326" s="1" t="str">
        <f t="array" ref="D326">_xlfn.XLOOKUP($B326, sales_teams!$A$2:$A$36, sales_teams!$C$2:$C$36)</f>
        <v>Central</v>
      </c>
      <c r="E326" s="1" t="s">
        <v>181</v>
      </c>
      <c r="F326" s="1" t="s">
        <v>145</v>
      </c>
      <c r="G326" s="1" t="str">
        <f t="array" ref="G326">IF($F326="", "", _xlfn.XLOOKUP($F326,accounts!$A$2:$A$86,accounts!$B$2:$B$86, "Other"))</f>
        <v>technology</v>
      </c>
      <c r="H326" s="1" t="str">
        <f t="array" ref="H326">IF($F326="", "", IFS(_xlfn.XLOOKUP($F326, accounts!$A$2:$A$86, accounts!$E$2:$E$86, 0)&gt;=1000, "Enterprise", _xlfn.XLOOKUP($F326, accounts!$A$2:$A$86, accounts!$E$2:$E$86, 0)&gt;=100, "Mid-Market", TRUE, "SMB"))</f>
        <v>Enterprise</v>
      </c>
      <c r="I326" s="1" t="str">
        <f t="array" ref="I326">IF($F326="", "", _xlfn.XLOOKUP($F326,accounts!$A$2:$A$86,accounts!$F$2:$F$86, "Other"))</f>
        <v>Panama</v>
      </c>
      <c r="J326" s="1" t="s">
        <v>192</v>
      </c>
      <c r="K326" s="3">
        <v>42730.0</v>
      </c>
      <c r="L326" s="3">
        <v>42817.0</v>
      </c>
      <c r="M326" s="1">
        <v>0.0</v>
      </c>
    </row>
    <row r="327">
      <c r="A327" s="1" t="s">
        <v>532</v>
      </c>
      <c r="B327" s="1" t="s">
        <v>99</v>
      </c>
      <c r="C327" s="1" t="str">
        <f t="array" ref="C327">_xlfn.XLOOKUP($B327, sales_teams!$A$2:$A$36, sales_teams!$B$2:$B$36)</f>
        <v>Summer Sewald</v>
      </c>
      <c r="D327" s="1" t="str">
        <f t="array" ref="D327">_xlfn.XLOOKUP($B327, sales_teams!$A$2:$A$36, sales_teams!$C$2:$C$36)</f>
        <v>West</v>
      </c>
      <c r="E327" s="1" t="s">
        <v>194</v>
      </c>
      <c r="F327" s="1" t="s">
        <v>134</v>
      </c>
      <c r="G327" s="1" t="str">
        <f t="array" ref="G327">IF($F327="", "", _xlfn.XLOOKUP($F327,accounts!$A$2:$A$86,accounts!$B$2:$B$86, "Other"))</f>
        <v>services</v>
      </c>
      <c r="H327" s="1" t="str">
        <f t="array" ref="H327">IF($F327="", "", IFS(_xlfn.XLOOKUP($F327, accounts!$A$2:$A$86, accounts!$E$2:$E$86, 0)&gt;=1000, "Enterprise", _xlfn.XLOOKUP($F327, accounts!$A$2:$A$86, accounts!$E$2:$E$86, 0)&gt;=100, "Mid-Market", TRUE, "SMB"))</f>
        <v>Enterprise</v>
      </c>
      <c r="I327" s="1" t="str">
        <f t="array" ref="I327">IF($F327="", "", _xlfn.XLOOKUP($F327,accounts!$A$2:$A$86,accounts!$F$2:$F$86, "Other"))</f>
        <v>Brazil</v>
      </c>
      <c r="J327" s="1" t="s">
        <v>131</v>
      </c>
      <c r="K327" s="3">
        <v>42730.0</v>
      </c>
      <c r="L327" s="3">
        <v>42804.0</v>
      </c>
      <c r="M327" s="1">
        <v>6490.0</v>
      </c>
    </row>
    <row r="328">
      <c r="A328" s="1" t="s">
        <v>533</v>
      </c>
      <c r="B328" s="1" t="s">
        <v>104</v>
      </c>
      <c r="C328" s="1" t="str">
        <f t="array" ref="C328">_xlfn.XLOOKUP($B328, sales_teams!$A$2:$A$36, sales_teams!$B$2:$B$36)</f>
        <v>Summer Sewald</v>
      </c>
      <c r="D328" s="1" t="str">
        <f t="array" ref="D328">_xlfn.XLOOKUP($B328, sales_teams!$A$2:$A$36, sales_teams!$C$2:$C$36)</f>
        <v>West</v>
      </c>
      <c r="E328" s="1" t="s">
        <v>188</v>
      </c>
      <c r="F328" s="1" t="s">
        <v>113</v>
      </c>
      <c r="G328" s="1" t="str">
        <f t="array" ref="G328">IF($F328="", "", _xlfn.XLOOKUP($F328,accounts!$A$2:$A$86,accounts!$B$2:$B$86, "Other"))</f>
        <v>telecommunications</v>
      </c>
      <c r="H328" s="1" t="str">
        <f t="array" ref="H328">IF($F328="", "", IFS(_xlfn.XLOOKUP($F328, accounts!$A$2:$A$86, accounts!$E$2:$E$86, 0)&gt;=1000, "Enterprise", _xlfn.XLOOKUP($F328, accounts!$A$2:$A$86, accounts!$E$2:$E$86, 0)&gt;=100, "Mid-Market", TRUE, "SMB"))</f>
        <v>Mid-Market</v>
      </c>
      <c r="I328" s="1" t="str">
        <f t="array" ref="I328">IF($F328="", "", _xlfn.XLOOKUP($F328,accounts!$A$2:$A$86,accounts!$F$2:$F$86, "Other"))</f>
        <v>United States</v>
      </c>
      <c r="J328" s="1" t="s">
        <v>189</v>
      </c>
      <c r="K328" s="3">
        <v>42730.0</v>
      </c>
    </row>
    <row r="329">
      <c r="A329" s="1" t="s">
        <v>534</v>
      </c>
      <c r="B329" s="1" t="s">
        <v>102</v>
      </c>
      <c r="C329" s="1" t="str">
        <f t="array" ref="C329">_xlfn.XLOOKUP($B329, sales_teams!$A$2:$A$36, sales_teams!$B$2:$B$36)</f>
        <v>Summer Sewald</v>
      </c>
      <c r="D329" s="1" t="str">
        <f t="array" ref="D329">_xlfn.XLOOKUP($B329, sales_teams!$A$2:$A$36, sales_teams!$C$2:$C$36)</f>
        <v>West</v>
      </c>
      <c r="E329" s="1" t="s">
        <v>148</v>
      </c>
      <c r="G329" s="1" t="str">
        <f t="array" ref="G329">IF($F329="", "", _xlfn.XLOOKUP($F329,accounts!$A$2:$A$86,accounts!$B$2:$B$86, "Other"))</f>
        <v/>
      </c>
      <c r="H329" s="1" t="str">
        <f t="array" ref="H329">IF($F329="", "", IFS(_xlfn.XLOOKUP($F329, accounts!$A$2:$A$86, accounts!$E$2:$E$86, 0)&gt;=1000, "Enterprise", _xlfn.XLOOKUP($F329, accounts!$A$2:$A$86, accounts!$E$2:$E$86, 0)&gt;=100, "Mid-Market", TRUE, "SMB"))</f>
        <v/>
      </c>
      <c r="I329" s="1" t="str">
        <f t="array" ref="I329">IF($F329="", "", _xlfn.XLOOKUP($F329,accounts!$A$2:$A$86,accounts!$F$2:$F$86, "Other"))</f>
        <v/>
      </c>
      <c r="J329" s="1" t="s">
        <v>189</v>
      </c>
      <c r="K329" s="3">
        <v>42730.0</v>
      </c>
    </row>
    <row r="330">
      <c r="A330" s="1" t="s">
        <v>535</v>
      </c>
      <c r="B330" s="1" t="s">
        <v>28</v>
      </c>
      <c r="C330" s="1" t="str">
        <f t="array" ref="C330">_xlfn.XLOOKUP($B330, sales_teams!$A$2:$A$36, sales_teams!$B$2:$B$36)</f>
        <v>Melvin Marxen</v>
      </c>
      <c r="D330" s="1" t="str">
        <f t="array" ref="D330">_xlfn.XLOOKUP($B330, sales_teams!$A$2:$A$36, sales_teams!$C$2:$C$36)</f>
        <v>Central</v>
      </c>
      <c r="E330" s="1" t="s">
        <v>188</v>
      </c>
      <c r="F330" s="1" t="s">
        <v>165</v>
      </c>
      <c r="G330" s="1" t="str">
        <f t="array" ref="G330">IF($F330="", "", _xlfn.XLOOKUP($F330,accounts!$A$2:$A$86,accounts!$B$2:$B$86, "Other"))</f>
        <v>telecommunications</v>
      </c>
      <c r="H330" s="1" t="str">
        <f t="array" ref="H330">IF($F330="", "", IFS(_xlfn.XLOOKUP($F330, accounts!$A$2:$A$86, accounts!$E$2:$E$86, 0)&gt;=1000, "Enterprise", _xlfn.XLOOKUP($F330, accounts!$A$2:$A$86, accounts!$E$2:$E$86, 0)&gt;=100, "Mid-Market", TRUE, "SMB"))</f>
        <v>Enterprise</v>
      </c>
      <c r="I330" s="1" t="str">
        <f t="array" ref="I330">IF($F330="", "", _xlfn.XLOOKUP($F330,accounts!$A$2:$A$86,accounts!$F$2:$F$86, "Other"))</f>
        <v>United States</v>
      </c>
      <c r="J330" s="1" t="s">
        <v>131</v>
      </c>
      <c r="K330" s="3">
        <v>42730.0</v>
      </c>
      <c r="L330" s="3">
        <v>42796.0</v>
      </c>
      <c r="M330" s="1">
        <v>3841.0</v>
      </c>
    </row>
    <row r="331">
      <c r="A331" s="1" t="s">
        <v>536</v>
      </c>
      <c r="B331" s="1" t="s">
        <v>102</v>
      </c>
      <c r="C331" s="1" t="str">
        <f t="array" ref="C331">_xlfn.XLOOKUP($B331, sales_teams!$A$2:$A$36, sales_teams!$B$2:$B$36)</f>
        <v>Summer Sewald</v>
      </c>
      <c r="D331" s="1" t="str">
        <f t="array" ref="D331">_xlfn.XLOOKUP($B331, sales_teams!$A$2:$A$36, sales_teams!$C$2:$C$36)</f>
        <v>West</v>
      </c>
      <c r="E331" s="1" t="s">
        <v>181</v>
      </c>
      <c r="G331" s="1" t="str">
        <f t="array" ref="G331">IF($F331="", "", _xlfn.XLOOKUP($F331,accounts!$A$2:$A$86,accounts!$B$2:$B$86, "Other"))</f>
        <v/>
      </c>
      <c r="H331" s="1" t="str">
        <f t="array" ref="H331">IF($F331="", "", IFS(_xlfn.XLOOKUP($F331, accounts!$A$2:$A$86, accounts!$E$2:$E$86, 0)&gt;=1000, "Enterprise", _xlfn.XLOOKUP($F331, accounts!$A$2:$A$86, accounts!$E$2:$E$86, 0)&gt;=100, "Mid-Market", TRUE, "SMB"))</f>
        <v/>
      </c>
      <c r="I331" s="1" t="str">
        <f t="array" ref="I331">IF($F331="", "", _xlfn.XLOOKUP($F331,accounts!$A$2:$A$86,accounts!$F$2:$F$86, "Other"))</f>
        <v/>
      </c>
      <c r="J331" s="1" t="s">
        <v>189</v>
      </c>
      <c r="K331" s="3">
        <v>42731.0</v>
      </c>
    </row>
    <row r="332">
      <c r="A332" s="1" t="s">
        <v>537</v>
      </c>
      <c r="B332" s="1" t="s">
        <v>102</v>
      </c>
      <c r="C332" s="1" t="str">
        <f t="array" ref="C332">_xlfn.XLOOKUP($B332, sales_teams!$A$2:$A$36, sales_teams!$B$2:$B$36)</f>
        <v>Summer Sewald</v>
      </c>
      <c r="D332" s="1" t="str">
        <f t="array" ref="D332">_xlfn.XLOOKUP($B332, sales_teams!$A$2:$A$36, sales_teams!$C$2:$C$36)</f>
        <v>West</v>
      </c>
      <c r="E332" s="1" t="s">
        <v>194</v>
      </c>
      <c r="F332" s="1" t="s">
        <v>85</v>
      </c>
      <c r="G332" s="1" t="str">
        <f t="array" ref="G332">IF($F332="", "", _xlfn.XLOOKUP($F332,accounts!$A$2:$A$86,accounts!$B$2:$B$86, "Other"))</f>
        <v>telecommunications</v>
      </c>
      <c r="H332" s="1" t="str">
        <f t="array" ref="H332">IF($F332="", "", IFS(_xlfn.XLOOKUP($F332, accounts!$A$2:$A$86, accounts!$E$2:$E$86, 0)&gt;=1000, "Enterprise", _xlfn.XLOOKUP($F332, accounts!$A$2:$A$86, accounts!$E$2:$E$86, 0)&gt;=100, "Mid-Market", TRUE, "SMB"))</f>
        <v>Enterprise</v>
      </c>
      <c r="I332" s="1" t="str">
        <f t="array" ref="I332">IF($F332="", "", _xlfn.XLOOKUP($F332,accounts!$A$2:$A$86,accounts!$F$2:$F$86, "Other"))</f>
        <v>United States</v>
      </c>
      <c r="J332" s="1" t="s">
        <v>131</v>
      </c>
      <c r="K332" s="3">
        <v>42731.0</v>
      </c>
      <c r="L332" s="3">
        <v>42809.0</v>
      </c>
      <c r="M332" s="1">
        <v>5256.0</v>
      </c>
    </row>
    <row r="333">
      <c r="A333" s="1" t="s">
        <v>538</v>
      </c>
      <c r="B333" s="1" t="s">
        <v>92</v>
      </c>
      <c r="C333" s="1" t="str">
        <f t="array" ref="C333">_xlfn.XLOOKUP($B333, sales_teams!$A$2:$A$36, sales_teams!$B$2:$B$36)</f>
        <v>Celia Rouche</v>
      </c>
      <c r="D333" s="1" t="str">
        <f t="array" ref="D333">_xlfn.XLOOKUP($B333, sales_teams!$A$2:$A$36, sales_teams!$C$2:$C$36)</f>
        <v>West</v>
      </c>
      <c r="E333" s="1" t="s">
        <v>179</v>
      </c>
      <c r="F333" s="1" t="s">
        <v>125</v>
      </c>
      <c r="G333" s="1" t="str">
        <f t="array" ref="G333">IF($F333="", "", _xlfn.XLOOKUP($F333,accounts!$A$2:$A$86,accounts!$B$2:$B$86, "Other"))</f>
        <v>software</v>
      </c>
      <c r="H333" s="1" t="str">
        <f t="array" ref="H333">IF($F333="", "", IFS(_xlfn.XLOOKUP($F333, accounts!$A$2:$A$86, accounts!$E$2:$E$86, 0)&gt;=1000, "Enterprise", _xlfn.XLOOKUP($F333, accounts!$A$2:$A$86, accounts!$E$2:$E$86, 0)&gt;=100, "Mid-Market", TRUE, "SMB"))</f>
        <v>Enterprise</v>
      </c>
      <c r="I333" s="1" t="str">
        <f t="array" ref="I333">IF($F333="", "", _xlfn.XLOOKUP($F333,accounts!$A$2:$A$86,accounts!$F$2:$F$86, "Other"))</f>
        <v>United States</v>
      </c>
      <c r="J333" s="1" t="s">
        <v>192</v>
      </c>
      <c r="K333" s="3">
        <v>42731.0</v>
      </c>
      <c r="L333" s="3">
        <v>42822.0</v>
      </c>
      <c r="M333" s="1">
        <v>0.0</v>
      </c>
    </row>
    <row r="334">
      <c r="A334" s="1" t="s">
        <v>539</v>
      </c>
      <c r="B334" s="1" t="s">
        <v>92</v>
      </c>
      <c r="C334" s="1" t="str">
        <f t="array" ref="C334">_xlfn.XLOOKUP($B334, sales_teams!$A$2:$A$36, sales_teams!$B$2:$B$36)</f>
        <v>Celia Rouche</v>
      </c>
      <c r="D334" s="1" t="str">
        <f t="array" ref="D334">_xlfn.XLOOKUP($B334, sales_teams!$A$2:$A$36, sales_teams!$C$2:$C$36)</f>
        <v>West</v>
      </c>
      <c r="E334" s="1" t="s">
        <v>188</v>
      </c>
      <c r="F334" s="1" t="s">
        <v>87</v>
      </c>
      <c r="G334" s="1" t="str">
        <f t="array" ref="G334">IF($F334="", "", _xlfn.XLOOKUP($F334,accounts!$A$2:$A$86,accounts!$B$2:$B$86, "Other"))</f>
        <v>telecommunications</v>
      </c>
      <c r="H334" s="1" t="str">
        <f t="array" ref="H334">IF($F334="", "", IFS(_xlfn.XLOOKUP($F334, accounts!$A$2:$A$86, accounts!$E$2:$E$86, 0)&gt;=1000, "Enterprise", _xlfn.XLOOKUP($F334, accounts!$A$2:$A$86, accounts!$E$2:$E$86, 0)&gt;=100, "Mid-Market", TRUE, "SMB"))</f>
        <v>Enterprise</v>
      </c>
      <c r="I334" s="1" t="str">
        <f t="array" ref="I334">IF($F334="", "", _xlfn.XLOOKUP($F334,accounts!$A$2:$A$86,accounts!$F$2:$F$86, "Other"))</f>
        <v>United States</v>
      </c>
      <c r="J334" s="1" t="s">
        <v>192</v>
      </c>
      <c r="K334" s="3">
        <v>42731.0</v>
      </c>
      <c r="L334" s="3">
        <v>42819.0</v>
      </c>
      <c r="M334" s="1">
        <v>0.0</v>
      </c>
    </row>
    <row r="335">
      <c r="A335" s="1" t="s">
        <v>540</v>
      </c>
      <c r="B335" s="1" t="s">
        <v>7</v>
      </c>
      <c r="C335" s="1" t="str">
        <f t="array" ref="C335">_xlfn.XLOOKUP($B335, sales_teams!$A$2:$A$36, sales_teams!$B$2:$B$36)</f>
        <v>Dustin Brinkmann</v>
      </c>
      <c r="D335" s="1" t="str">
        <f t="array" ref="D335">_xlfn.XLOOKUP($B335, sales_teams!$A$2:$A$36, sales_teams!$C$2:$C$36)</f>
        <v>Central</v>
      </c>
      <c r="E335" s="1" t="s">
        <v>181</v>
      </c>
      <c r="F335" s="1" t="s">
        <v>64</v>
      </c>
      <c r="G335" s="1" t="str">
        <f t="array" ref="G335">IF($F335="", "", _xlfn.XLOOKUP($F335,accounts!$A$2:$A$86,accounts!$B$2:$B$86, "Other"))</f>
        <v>technology</v>
      </c>
      <c r="H335" s="1" t="str">
        <f t="array" ref="H335">IF($F335="", "", IFS(_xlfn.XLOOKUP($F335, accounts!$A$2:$A$86, accounts!$E$2:$E$86, 0)&gt;=1000, "Enterprise", _xlfn.XLOOKUP($F335, accounts!$A$2:$A$86, accounts!$E$2:$E$86, 0)&gt;=100, "Mid-Market", TRUE, "SMB"))</f>
        <v>Enterprise</v>
      </c>
      <c r="I335" s="1" t="str">
        <f t="array" ref="I335">IF($F335="", "", _xlfn.XLOOKUP($F335,accounts!$A$2:$A$86,accounts!$F$2:$F$86, "Other"))</f>
        <v>United States</v>
      </c>
      <c r="J335" s="1" t="s">
        <v>131</v>
      </c>
      <c r="K335" s="3">
        <v>42732.0</v>
      </c>
      <c r="L335" s="3">
        <v>42795.0</v>
      </c>
      <c r="M335" s="1">
        <v>625.0</v>
      </c>
    </row>
    <row r="336">
      <c r="A336" s="1" t="s">
        <v>541</v>
      </c>
      <c r="B336" s="1" t="s">
        <v>39</v>
      </c>
      <c r="C336" s="1" t="str">
        <f t="array" ref="C336">_xlfn.XLOOKUP($B336, sales_teams!$A$2:$A$36, sales_teams!$B$2:$B$36)</f>
        <v>Cara Losch</v>
      </c>
      <c r="D336" s="1" t="str">
        <f t="array" ref="D336">_xlfn.XLOOKUP($B336, sales_teams!$A$2:$A$36, sales_teams!$C$2:$C$36)</f>
        <v>East</v>
      </c>
      <c r="E336" s="1" t="s">
        <v>148</v>
      </c>
      <c r="G336" s="1" t="str">
        <f t="array" ref="G336">IF($F336="", "", _xlfn.XLOOKUP($F336,accounts!$A$2:$A$86,accounts!$B$2:$B$86, "Other"))</f>
        <v/>
      </c>
      <c r="H336" s="1" t="str">
        <f t="array" ref="H336">IF($F336="", "", IFS(_xlfn.XLOOKUP($F336, accounts!$A$2:$A$86, accounts!$E$2:$E$86, 0)&gt;=1000, "Enterprise", _xlfn.XLOOKUP($F336, accounts!$A$2:$A$86, accounts!$E$2:$E$86, 0)&gt;=100, "Mid-Market", TRUE, "SMB"))</f>
        <v/>
      </c>
      <c r="I336" s="1" t="str">
        <f t="array" ref="I336">IF($F336="", "", _xlfn.XLOOKUP($F336,accounts!$A$2:$A$86,accounts!$F$2:$F$86, "Other"))</f>
        <v/>
      </c>
      <c r="J336" s="1" t="s">
        <v>189</v>
      </c>
      <c r="K336" s="3">
        <v>42732.0</v>
      </c>
    </row>
    <row r="337">
      <c r="A337" s="1" t="s">
        <v>542</v>
      </c>
      <c r="B337" s="1" t="s">
        <v>30</v>
      </c>
      <c r="C337" s="1" t="str">
        <f t="array" ref="C337">_xlfn.XLOOKUP($B337, sales_teams!$A$2:$A$36, sales_teams!$B$2:$B$36)</f>
        <v>Melvin Marxen</v>
      </c>
      <c r="D337" s="1" t="str">
        <f t="array" ref="D337">_xlfn.XLOOKUP($B337, sales_teams!$A$2:$A$36, sales_teams!$C$2:$C$36)</f>
        <v>Central</v>
      </c>
      <c r="E337" s="1" t="s">
        <v>148</v>
      </c>
      <c r="F337" s="1" t="s">
        <v>136</v>
      </c>
      <c r="G337" s="1" t="str">
        <f t="array" ref="G337">IF($F337="", "", _xlfn.XLOOKUP($F337,accounts!$A$2:$A$86,accounts!$B$2:$B$86, "Other"))</f>
        <v>services</v>
      </c>
      <c r="H337" s="1" t="str">
        <f t="array" ref="H337">IF($F337="", "", IFS(_xlfn.XLOOKUP($F337, accounts!$A$2:$A$86, accounts!$E$2:$E$86, 0)&gt;=1000, "Enterprise", _xlfn.XLOOKUP($F337, accounts!$A$2:$A$86, accounts!$E$2:$E$86, 0)&gt;=100, "Mid-Market", TRUE, "SMB"))</f>
        <v>Enterprise</v>
      </c>
      <c r="I337" s="1" t="str">
        <f t="array" ref="I337">IF($F337="", "", _xlfn.XLOOKUP($F337,accounts!$A$2:$A$86,accounts!$F$2:$F$86, "Other"))</f>
        <v>United States</v>
      </c>
      <c r="J337" s="1" t="s">
        <v>192</v>
      </c>
      <c r="K337" s="3">
        <v>42732.0</v>
      </c>
      <c r="L337" s="3">
        <v>42810.0</v>
      </c>
      <c r="M337" s="1">
        <v>0.0</v>
      </c>
    </row>
    <row r="338">
      <c r="A338" s="1" t="s">
        <v>543</v>
      </c>
      <c r="B338" s="1" t="s">
        <v>30</v>
      </c>
      <c r="C338" s="1" t="str">
        <f t="array" ref="C338">_xlfn.XLOOKUP($B338, sales_teams!$A$2:$A$36, sales_teams!$B$2:$B$36)</f>
        <v>Melvin Marxen</v>
      </c>
      <c r="D338" s="1" t="str">
        <f t="array" ref="D338">_xlfn.XLOOKUP($B338, sales_teams!$A$2:$A$36, sales_teams!$C$2:$C$36)</f>
        <v>Central</v>
      </c>
      <c r="E338" s="1" t="s">
        <v>148</v>
      </c>
      <c r="F338" s="1" t="s">
        <v>64</v>
      </c>
      <c r="G338" s="1" t="str">
        <f t="array" ref="G338">IF($F338="", "", _xlfn.XLOOKUP($F338,accounts!$A$2:$A$86,accounts!$B$2:$B$86, "Other"))</f>
        <v>technology</v>
      </c>
      <c r="H338" s="1" t="str">
        <f t="array" ref="H338">IF($F338="", "", IFS(_xlfn.XLOOKUP($F338, accounts!$A$2:$A$86, accounts!$E$2:$E$86, 0)&gt;=1000, "Enterprise", _xlfn.XLOOKUP($F338, accounts!$A$2:$A$86, accounts!$E$2:$E$86, 0)&gt;=100, "Mid-Market", TRUE, "SMB"))</f>
        <v>Enterprise</v>
      </c>
      <c r="I338" s="1" t="str">
        <f t="array" ref="I338">IF($F338="", "", _xlfn.XLOOKUP($F338,accounts!$A$2:$A$86,accounts!$F$2:$F$86, "Other"))</f>
        <v>United States</v>
      </c>
      <c r="J338" s="1" t="s">
        <v>131</v>
      </c>
      <c r="K338" s="3">
        <v>42732.0</v>
      </c>
      <c r="L338" s="3">
        <v>42816.0</v>
      </c>
      <c r="M338" s="1">
        <v>3952.0</v>
      </c>
    </row>
    <row r="339">
      <c r="A339" s="1" t="s">
        <v>544</v>
      </c>
      <c r="B339" s="1" t="s">
        <v>102</v>
      </c>
      <c r="C339" s="1" t="str">
        <f t="array" ref="C339">_xlfn.XLOOKUP($B339, sales_teams!$A$2:$A$36, sales_teams!$B$2:$B$36)</f>
        <v>Summer Sewald</v>
      </c>
      <c r="D339" s="1" t="str">
        <f t="array" ref="D339">_xlfn.XLOOKUP($B339, sales_teams!$A$2:$A$36, sales_teams!$C$2:$C$36)</f>
        <v>West</v>
      </c>
      <c r="E339" s="1" t="s">
        <v>181</v>
      </c>
      <c r="G339" s="1" t="str">
        <f t="array" ref="G339">IF($F339="", "", _xlfn.XLOOKUP($F339,accounts!$A$2:$A$86,accounts!$B$2:$B$86, "Other"))</f>
        <v/>
      </c>
      <c r="H339" s="1" t="str">
        <f t="array" ref="H339">IF($F339="", "", IFS(_xlfn.XLOOKUP($F339, accounts!$A$2:$A$86, accounts!$E$2:$E$86, 0)&gt;=1000, "Enterprise", _xlfn.XLOOKUP($F339, accounts!$A$2:$A$86, accounts!$E$2:$E$86, 0)&gt;=100, "Mid-Market", TRUE, "SMB"))</f>
        <v/>
      </c>
      <c r="I339" s="1" t="str">
        <f t="array" ref="I339">IF($F339="", "", _xlfn.XLOOKUP($F339,accounts!$A$2:$A$86,accounts!$F$2:$F$86, "Other"))</f>
        <v/>
      </c>
      <c r="J339" s="1" t="s">
        <v>189</v>
      </c>
      <c r="K339" s="3">
        <v>42732.0</v>
      </c>
    </row>
    <row r="340">
      <c r="A340" s="1" t="s">
        <v>545</v>
      </c>
      <c r="B340" s="1" t="s">
        <v>102</v>
      </c>
      <c r="C340" s="1" t="str">
        <f t="array" ref="C340">_xlfn.XLOOKUP($B340, sales_teams!$A$2:$A$36, sales_teams!$B$2:$B$36)</f>
        <v>Summer Sewald</v>
      </c>
      <c r="D340" s="1" t="str">
        <f t="array" ref="D340">_xlfn.XLOOKUP($B340, sales_teams!$A$2:$A$36, sales_teams!$C$2:$C$36)</f>
        <v>West</v>
      </c>
      <c r="E340" s="1" t="s">
        <v>194</v>
      </c>
      <c r="F340" s="1" t="s">
        <v>127</v>
      </c>
      <c r="G340" s="1" t="str">
        <f t="array" ref="G340">IF($F340="", "", _xlfn.XLOOKUP($F340,accounts!$A$2:$A$86,accounts!$B$2:$B$86, "Other"))</f>
        <v>technology</v>
      </c>
      <c r="H340" s="1" t="str">
        <f t="array" ref="H340">IF($F340="", "", IFS(_xlfn.XLOOKUP($F340, accounts!$A$2:$A$86, accounts!$E$2:$E$86, 0)&gt;=1000, "Enterprise", _xlfn.XLOOKUP($F340, accounts!$A$2:$A$86, accounts!$E$2:$E$86, 0)&gt;=100, "Mid-Market", TRUE, "SMB"))</f>
        <v>Enterprise</v>
      </c>
      <c r="I340" s="1" t="str">
        <f t="array" ref="I340">IF($F340="", "", _xlfn.XLOOKUP($F340,accounts!$A$2:$A$86,accounts!$F$2:$F$86, "Other"))</f>
        <v>United States</v>
      </c>
      <c r="J340" s="1" t="s">
        <v>131</v>
      </c>
      <c r="K340" s="3">
        <v>42732.0</v>
      </c>
      <c r="L340" s="3">
        <v>42807.0</v>
      </c>
      <c r="M340" s="1">
        <v>5515.0</v>
      </c>
    </row>
    <row r="341">
      <c r="A341" s="1" t="s">
        <v>546</v>
      </c>
      <c r="B341" s="1" t="s">
        <v>54</v>
      </c>
      <c r="C341" s="1" t="str">
        <f t="array" ref="C341">_xlfn.XLOOKUP($B341, sales_teams!$A$2:$A$36, sales_teams!$B$2:$B$36)</f>
        <v>Rocco Neubert</v>
      </c>
      <c r="D341" s="1" t="str">
        <f t="array" ref="D341">_xlfn.XLOOKUP($B341, sales_teams!$A$2:$A$36, sales_teams!$C$2:$C$36)</f>
        <v>East</v>
      </c>
      <c r="E341" s="1" t="s">
        <v>179</v>
      </c>
      <c r="F341" s="1" t="s">
        <v>167</v>
      </c>
      <c r="G341" s="1" t="str">
        <f t="array" ref="G341">IF($F341="", "", _xlfn.XLOOKUP($F341,accounts!$A$2:$A$86,accounts!$B$2:$B$86, "Other"))</f>
        <v>finance</v>
      </c>
      <c r="H341" s="1" t="str">
        <f t="array" ref="H341">IF($F341="", "", IFS(_xlfn.XLOOKUP($F341, accounts!$A$2:$A$86, accounts!$E$2:$E$86, 0)&gt;=1000, "Enterprise", _xlfn.XLOOKUP($F341, accounts!$A$2:$A$86, accounts!$E$2:$E$86, 0)&gt;=100, "Mid-Market", TRUE, "SMB"))</f>
        <v>Mid-Market</v>
      </c>
      <c r="I341" s="1" t="str">
        <f t="array" ref="I341">IF($F341="", "", _xlfn.XLOOKUP($F341,accounts!$A$2:$A$86,accounts!$F$2:$F$86, "Other"))</f>
        <v>United States</v>
      </c>
      <c r="J341" s="1" t="s">
        <v>131</v>
      </c>
      <c r="K341" s="3">
        <v>42732.0</v>
      </c>
      <c r="L341" s="3">
        <v>42810.0</v>
      </c>
      <c r="M341" s="1">
        <v>57.0</v>
      </c>
    </row>
    <row r="342">
      <c r="A342" s="1" t="s">
        <v>547</v>
      </c>
      <c r="B342" s="1" t="s">
        <v>15</v>
      </c>
      <c r="C342" s="1" t="str">
        <f t="array" ref="C342">_xlfn.XLOOKUP($B342, sales_teams!$A$2:$A$36, sales_teams!$B$2:$B$36)</f>
        <v>Dustin Brinkmann</v>
      </c>
      <c r="D342" s="1" t="str">
        <f t="array" ref="D342">_xlfn.XLOOKUP($B342, sales_teams!$A$2:$A$36, sales_teams!$C$2:$C$36)</f>
        <v>Central</v>
      </c>
      <c r="E342" s="1" t="s">
        <v>179</v>
      </c>
      <c r="F342" s="1" t="s">
        <v>128</v>
      </c>
      <c r="G342" s="1" t="str">
        <f t="array" ref="G342">IF($F342="", "", _xlfn.XLOOKUP($F342,accounts!$A$2:$A$86,accounts!$B$2:$B$86, "Other"))</f>
        <v>marketing</v>
      </c>
      <c r="H342" s="1" t="str">
        <f t="array" ref="H342">IF($F342="", "", IFS(_xlfn.XLOOKUP($F342, accounts!$A$2:$A$86, accounts!$E$2:$E$86, 0)&gt;=1000, "Enterprise", _xlfn.XLOOKUP($F342, accounts!$A$2:$A$86, accounts!$E$2:$E$86, 0)&gt;=100, "Mid-Market", TRUE, "SMB"))</f>
        <v>Enterprise</v>
      </c>
      <c r="I342" s="1" t="str">
        <f t="array" ref="I342">IF($F342="", "", _xlfn.XLOOKUP($F342,accounts!$A$2:$A$86,accounts!$F$2:$F$86, "Other"))</f>
        <v>United States</v>
      </c>
      <c r="J342" s="1" t="s">
        <v>131</v>
      </c>
      <c r="K342" s="3">
        <v>42732.0</v>
      </c>
      <c r="L342" s="3">
        <v>42822.0</v>
      </c>
      <c r="M342" s="1">
        <v>51.0</v>
      </c>
    </row>
    <row r="343">
      <c r="A343" s="1" t="s">
        <v>548</v>
      </c>
      <c r="B343" s="1" t="s">
        <v>60</v>
      </c>
      <c r="C343" s="1" t="str">
        <f t="array" ref="C343">_xlfn.XLOOKUP($B343, sales_teams!$A$2:$A$36, sales_teams!$B$2:$B$36)</f>
        <v>Celia Rouche</v>
      </c>
      <c r="D343" s="1" t="str">
        <f t="array" ref="D343">_xlfn.XLOOKUP($B343, sales_teams!$A$2:$A$36, sales_teams!$C$2:$C$36)</f>
        <v>West</v>
      </c>
      <c r="E343" s="1" t="s">
        <v>188</v>
      </c>
      <c r="F343" s="1" t="s">
        <v>84</v>
      </c>
      <c r="G343" s="1" t="str">
        <f t="array" ref="G343">IF($F343="", "", _xlfn.XLOOKUP($F343,accounts!$A$2:$A$86,accounts!$B$2:$B$86, "Other"))</f>
        <v>retail</v>
      </c>
      <c r="H343" s="1" t="str">
        <f t="array" ref="H343">IF($F343="", "", IFS(_xlfn.XLOOKUP($F343, accounts!$A$2:$A$86, accounts!$E$2:$E$86, 0)&gt;=1000, "Enterprise", _xlfn.XLOOKUP($F343, accounts!$A$2:$A$86, accounts!$E$2:$E$86, 0)&gt;=100, "Mid-Market", TRUE, "SMB"))</f>
        <v>Enterprise</v>
      </c>
      <c r="I343" s="1" t="str">
        <f t="array" ref="I343">IF($F343="", "", _xlfn.XLOOKUP($F343,accounts!$A$2:$A$86,accounts!$F$2:$F$86, "Other"))</f>
        <v>United States</v>
      </c>
      <c r="J343" s="1" t="s">
        <v>131</v>
      </c>
      <c r="K343" s="3">
        <v>42732.0</v>
      </c>
      <c r="L343" s="3">
        <v>42807.0</v>
      </c>
      <c r="M343" s="1">
        <v>3803.0</v>
      </c>
    </row>
    <row r="344">
      <c r="A344" s="1" t="s">
        <v>549</v>
      </c>
      <c r="B344" s="1" t="s">
        <v>7</v>
      </c>
      <c r="C344" s="1" t="str">
        <f t="array" ref="C344">_xlfn.XLOOKUP($B344, sales_teams!$A$2:$A$36, sales_teams!$B$2:$B$36)</f>
        <v>Dustin Brinkmann</v>
      </c>
      <c r="D344" s="1" t="str">
        <f t="array" ref="D344">_xlfn.XLOOKUP($B344, sales_teams!$A$2:$A$36, sales_teams!$C$2:$C$36)</f>
        <v>Central</v>
      </c>
      <c r="E344" s="1" t="s">
        <v>194</v>
      </c>
      <c r="F344" s="1" t="s">
        <v>150</v>
      </c>
      <c r="G344" s="1" t="str">
        <f t="array" ref="G344">IF($F344="", "", _xlfn.XLOOKUP($F344,accounts!$A$2:$A$86,accounts!$B$2:$B$86, "Other"))</f>
        <v>technology</v>
      </c>
      <c r="H344" s="1" t="str">
        <f t="array" ref="H344">IF($F344="", "", IFS(_xlfn.XLOOKUP($F344, accounts!$A$2:$A$86, accounts!$E$2:$E$86, 0)&gt;=1000, "Enterprise", _xlfn.XLOOKUP($F344, accounts!$A$2:$A$86, accounts!$E$2:$E$86, 0)&gt;=100, "Mid-Market", TRUE, "SMB"))</f>
        <v>Enterprise</v>
      </c>
      <c r="I344" s="1" t="str">
        <f t="array" ref="I344">IF($F344="", "", _xlfn.XLOOKUP($F344,accounts!$A$2:$A$86,accounts!$F$2:$F$86, "Other"))</f>
        <v>United States</v>
      </c>
      <c r="J344" s="1" t="s">
        <v>131</v>
      </c>
      <c r="K344" s="3">
        <v>42733.0</v>
      </c>
      <c r="L344" s="3">
        <v>42821.0</v>
      </c>
      <c r="M344" s="1">
        <v>5459.0</v>
      </c>
    </row>
    <row r="345">
      <c r="A345" s="1" t="s">
        <v>550</v>
      </c>
      <c r="B345" s="1" t="s">
        <v>7</v>
      </c>
      <c r="C345" s="1" t="str">
        <f t="array" ref="C345">_xlfn.XLOOKUP($B345, sales_teams!$A$2:$A$36, sales_teams!$B$2:$B$36)</f>
        <v>Dustin Brinkmann</v>
      </c>
      <c r="D345" s="1" t="str">
        <f t="array" ref="D345">_xlfn.XLOOKUP($B345, sales_teams!$A$2:$A$36, sales_teams!$C$2:$C$36)</f>
        <v>Central</v>
      </c>
      <c r="E345" s="1" t="s">
        <v>188</v>
      </c>
      <c r="F345" s="1" t="s">
        <v>155</v>
      </c>
      <c r="G345" s="1" t="str">
        <f t="array" ref="G345">IF($F345="", "", _xlfn.XLOOKUP($F345,accounts!$A$2:$A$86,accounts!$B$2:$B$86, "Other"))</f>
        <v>finance</v>
      </c>
      <c r="H345" s="1" t="str">
        <f t="array" ref="H345">IF($F345="", "", IFS(_xlfn.XLOOKUP($F345, accounts!$A$2:$A$86, accounts!$E$2:$E$86, 0)&gt;=1000, "Enterprise", _xlfn.XLOOKUP($F345, accounts!$A$2:$A$86, accounts!$E$2:$E$86, 0)&gt;=100, "Mid-Market", TRUE, "SMB"))</f>
        <v>Enterprise</v>
      </c>
      <c r="I345" s="1" t="str">
        <f t="array" ref="I345">IF($F345="", "", _xlfn.XLOOKUP($F345,accounts!$A$2:$A$86,accounts!$F$2:$F$86, "Other"))</f>
        <v>United States</v>
      </c>
      <c r="J345" s="1" t="s">
        <v>131</v>
      </c>
      <c r="K345" s="3">
        <v>42733.0</v>
      </c>
      <c r="L345" s="3">
        <v>42817.0</v>
      </c>
      <c r="M345" s="1">
        <v>4148.0</v>
      </c>
    </row>
    <row r="346">
      <c r="A346" s="1" t="s">
        <v>551</v>
      </c>
      <c r="B346" s="1" t="s">
        <v>52</v>
      </c>
      <c r="C346" s="1" t="str">
        <f t="array" ref="C346">_xlfn.XLOOKUP($B346, sales_teams!$A$2:$A$36, sales_teams!$B$2:$B$36)</f>
        <v>Rocco Neubert</v>
      </c>
      <c r="D346" s="1" t="str">
        <f t="array" ref="D346">_xlfn.XLOOKUP($B346, sales_teams!$A$2:$A$36, sales_teams!$C$2:$C$36)</f>
        <v>East</v>
      </c>
      <c r="E346" s="1" t="s">
        <v>194</v>
      </c>
      <c r="G346" s="1" t="str">
        <f t="array" ref="G346">IF($F346="", "", _xlfn.XLOOKUP($F346,accounts!$A$2:$A$86,accounts!$B$2:$B$86, "Other"))</f>
        <v/>
      </c>
      <c r="H346" s="1" t="str">
        <f t="array" ref="H346">IF($F346="", "", IFS(_xlfn.XLOOKUP($F346, accounts!$A$2:$A$86, accounts!$E$2:$E$86, 0)&gt;=1000, "Enterprise", _xlfn.XLOOKUP($F346, accounts!$A$2:$A$86, accounts!$E$2:$E$86, 0)&gt;=100, "Mid-Market", TRUE, "SMB"))</f>
        <v/>
      </c>
      <c r="I346" s="1" t="str">
        <f t="array" ref="I346">IF($F346="", "", _xlfn.XLOOKUP($F346,accounts!$A$2:$A$86,accounts!$F$2:$F$86, "Other"))</f>
        <v/>
      </c>
      <c r="J346" s="1" t="s">
        <v>189</v>
      </c>
      <c r="K346" s="3">
        <v>42733.0</v>
      </c>
    </row>
    <row r="347">
      <c r="A347" s="1" t="s">
        <v>552</v>
      </c>
      <c r="B347" s="1" t="s">
        <v>39</v>
      </c>
      <c r="C347" s="1" t="str">
        <f t="array" ref="C347">_xlfn.XLOOKUP($B347, sales_teams!$A$2:$A$36, sales_teams!$B$2:$B$36)</f>
        <v>Cara Losch</v>
      </c>
      <c r="D347" s="1" t="str">
        <f t="array" ref="D347">_xlfn.XLOOKUP($B347, sales_teams!$A$2:$A$36, sales_teams!$C$2:$C$36)</f>
        <v>East</v>
      </c>
      <c r="E347" s="1" t="s">
        <v>194</v>
      </c>
      <c r="F347" s="1" t="s">
        <v>98</v>
      </c>
      <c r="G347" s="1" t="str">
        <f t="array" ref="G347">IF($F347="", "", _xlfn.XLOOKUP($F347,accounts!$A$2:$A$86,accounts!$B$2:$B$86, "Other"))</f>
        <v>retail</v>
      </c>
      <c r="H347" s="1" t="str">
        <f t="array" ref="H347">IF($F347="", "", IFS(_xlfn.XLOOKUP($F347, accounts!$A$2:$A$86, accounts!$E$2:$E$86, 0)&gt;=1000, "Enterprise", _xlfn.XLOOKUP($F347, accounts!$A$2:$A$86, accounts!$E$2:$E$86, 0)&gt;=100, "Mid-Market", TRUE, "SMB"))</f>
        <v>Enterprise</v>
      </c>
      <c r="I347" s="1" t="str">
        <f t="array" ref="I347">IF($F347="", "", _xlfn.XLOOKUP($F347,accounts!$A$2:$A$86,accounts!$F$2:$F$86, "Other"))</f>
        <v>Japan</v>
      </c>
      <c r="J347" s="1" t="s">
        <v>131</v>
      </c>
      <c r="K347" s="3">
        <v>42733.0</v>
      </c>
      <c r="L347" s="3">
        <v>42817.0</v>
      </c>
      <c r="M347" s="1">
        <v>5002.0</v>
      </c>
    </row>
    <row r="348">
      <c r="A348" s="1" t="s">
        <v>553</v>
      </c>
      <c r="B348" s="1" t="s">
        <v>39</v>
      </c>
      <c r="C348" s="1" t="str">
        <f t="array" ref="C348">_xlfn.XLOOKUP($B348, sales_teams!$A$2:$A$36, sales_teams!$B$2:$B$36)</f>
        <v>Cara Losch</v>
      </c>
      <c r="D348" s="1" t="str">
        <f t="array" ref="D348">_xlfn.XLOOKUP($B348, sales_teams!$A$2:$A$36, sales_teams!$C$2:$C$36)</f>
        <v>East</v>
      </c>
      <c r="E348" s="1" t="s">
        <v>188</v>
      </c>
      <c r="F348" s="1" t="s">
        <v>103</v>
      </c>
      <c r="G348" s="1" t="str">
        <f t="array" ref="G348">IF($F348="", "", _xlfn.XLOOKUP($F348,accounts!$A$2:$A$86,accounts!$B$2:$B$86, "Other"))</f>
        <v>retail</v>
      </c>
      <c r="H348" s="1" t="str">
        <f t="array" ref="H348">IF($F348="", "", IFS(_xlfn.XLOOKUP($F348, accounts!$A$2:$A$86, accounts!$E$2:$E$86, 0)&gt;=1000, "Enterprise", _xlfn.XLOOKUP($F348, accounts!$A$2:$A$86, accounts!$E$2:$E$86, 0)&gt;=100, "Mid-Market", TRUE, "SMB"))</f>
        <v>Enterprise</v>
      </c>
      <c r="I348" s="1" t="str">
        <f t="array" ref="I348">IF($F348="", "", _xlfn.XLOOKUP($F348,accounts!$A$2:$A$86,accounts!$F$2:$F$86, "Other"))</f>
        <v>United States</v>
      </c>
      <c r="J348" s="1" t="s">
        <v>131</v>
      </c>
      <c r="K348" s="3">
        <v>42733.0</v>
      </c>
      <c r="L348" s="3">
        <v>42797.0</v>
      </c>
      <c r="M348" s="1">
        <v>3351.0</v>
      </c>
    </row>
    <row r="349">
      <c r="A349" s="1" t="s">
        <v>554</v>
      </c>
      <c r="B349" s="1" t="s">
        <v>26</v>
      </c>
      <c r="C349" s="1" t="str">
        <f t="array" ref="C349">_xlfn.XLOOKUP($B349, sales_teams!$A$2:$A$36, sales_teams!$B$2:$B$36)</f>
        <v>Melvin Marxen</v>
      </c>
      <c r="D349" s="1" t="str">
        <f t="array" ref="D349">_xlfn.XLOOKUP($B349, sales_teams!$A$2:$A$36, sales_teams!$C$2:$C$36)</f>
        <v>Central</v>
      </c>
      <c r="E349" s="1" t="s">
        <v>181</v>
      </c>
      <c r="F349" s="1" t="s">
        <v>79</v>
      </c>
      <c r="G349" s="1" t="str">
        <f t="array" ref="G349">IF($F349="", "", _xlfn.XLOOKUP($F349,accounts!$A$2:$A$86,accounts!$B$2:$B$86, "Other"))</f>
        <v>entertainment</v>
      </c>
      <c r="H349" s="1" t="str">
        <f t="array" ref="H349">IF($F349="", "", IFS(_xlfn.XLOOKUP($F349, accounts!$A$2:$A$86, accounts!$E$2:$E$86, 0)&gt;=1000, "Enterprise", _xlfn.XLOOKUP($F349, accounts!$A$2:$A$86, accounts!$E$2:$E$86, 0)&gt;=100, "Mid-Market", TRUE, "SMB"))</f>
        <v>Mid-Market</v>
      </c>
      <c r="I349" s="1" t="str">
        <f t="array" ref="I349">IF($F349="", "", _xlfn.XLOOKUP($F349,accounts!$A$2:$A$86,accounts!$F$2:$F$86, "Other"))</f>
        <v>United States</v>
      </c>
      <c r="J349" s="1" t="s">
        <v>131</v>
      </c>
      <c r="K349" s="3">
        <v>42733.0</v>
      </c>
      <c r="L349" s="3">
        <v>42813.0</v>
      </c>
      <c r="M349" s="1">
        <v>571.0</v>
      </c>
    </row>
    <row r="350">
      <c r="A350" s="1" t="s">
        <v>555</v>
      </c>
      <c r="B350" s="1" t="s">
        <v>99</v>
      </c>
      <c r="C350" s="1" t="str">
        <f t="array" ref="C350">_xlfn.XLOOKUP($B350, sales_teams!$A$2:$A$36, sales_teams!$B$2:$B$36)</f>
        <v>Summer Sewald</v>
      </c>
      <c r="D350" s="1" t="str">
        <f t="array" ref="D350">_xlfn.XLOOKUP($B350, sales_teams!$A$2:$A$36, sales_teams!$C$2:$C$36)</f>
        <v>West</v>
      </c>
      <c r="E350" s="1" t="s">
        <v>181</v>
      </c>
      <c r="F350" s="1" t="s">
        <v>114</v>
      </c>
      <c r="G350" s="1" t="str">
        <f t="array" ref="G350">IF($F350="", "", _xlfn.XLOOKUP($F350,accounts!$A$2:$A$86,accounts!$B$2:$B$86, "Other"))</f>
        <v>marketing</v>
      </c>
      <c r="H350" s="1" t="str">
        <f t="array" ref="H350">IF($F350="", "", IFS(_xlfn.XLOOKUP($F350, accounts!$A$2:$A$86, accounts!$E$2:$E$86, 0)&gt;=1000, "Enterprise", _xlfn.XLOOKUP($F350, accounts!$A$2:$A$86, accounts!$E$2:$E$86, 0)&gt;=100, "Mid-Market", TRUE, "SMB"))</f>
        <v>Enterprise</v>
      </c>
      <c r="I350" s="1" t="str">
        <f t="array" ref="I350">IF($F350="", "", _xlfn.XLOOKUP($F350,accounts!$A$2:$A$86,accounts!$F$2:$F$86, "Other"))</f>
        <v>United States</v>
      </c>
      <c r="J350" s="1" t="s">
        <v>131</v>
      </c>
      <c r="K350" s="3">
        <v>42733.0</v>
      </c>
      <c r="L350" s="3">
        <v>42804.0</v>
      </c>
      <c r="M350" s="1">
        <v>601.0</v>
      </c>
    </row>
    <row r="351">
      <c r="A351" s="1" t="s">
        <v>556</v>
      </c>
      <c r="B351" s="1" t="s">
        <v>104</v>
      </c>
      <c r="C351" s="1" t="str">
        <f t="array" ref="C351">_xlfn.XLOOKUP($B351, sales_teams!$A$2:$A$36, sales_teams!$B$2:$B$36)</f>
        <v>Summer Sewald</v>
      </c>
      <c r="D351" s="1" t="str">
        <f t="array" ref="D351">_xlfn.XLOOKUP($B351, sales_teams!$A$2:$A$36, sales_teams!$C$2:$C$36)</f>
        <v>West</v>
      </c>
      <c r="E351" s="1" t="s">
        <v>148</v>
      </c>
      <c r="G351" s="1" t="str">
        <f t="array" ref="G351">IF($F351="", "", _xlfn.XLOOKUP($F351,accounts!$A$2:$A$86,accounts!$B$2:$B$86, "Other"))</f>
        <v/>
      </c>
      <c r="H351" s="1" t="str">
        <f t="array" ref="H351">IF($F351="", "", IFS(_xlfn.XLOOKUP($F351, accounts!$A$2:$A$86, accounts!$E$2:$E$86, 0)&gt;=1000, "Enterprise", _xlfn.XLOOKUP($F351, accounts!$A$2:$A$86, accounts!$E$2:$E$86, 0)&gt;=100, "Mid-Market", TRUE, "SMB"))</f>
        <v/>
      </c>
      <c r="I351" s="1" t="str">
        <f t="array" ref="I351">IF($F351="", "", _xlfn.XLOOKUP($F351,accounts!$A$2:$A$86,accounts!$F$2:$F$86, "Other"))</f>
        <v/>
      </c>
      <c r="J351" s="1" t="s">
        <v>189</v>
      </c>
      <c r="K351" s="3">
        <v>42733.0</v>
      </c>
    </row>
    <row r="352">
      <c r="A352" s="1" t="s">
        <v>557</v>
      </c>
      <c r="B352" s="1" t="s">
        <v>92</v>
      </c>
      <c r="C352" s="1" t="str">
        <f t="array" ref="C352">_xlfn.XLOOKUP($B352, sales_teams!$A$2:$A$36, sales_teams!$B$2:$B$36)</f>
        <v>Celia Rouche</v>
      </c>
      <c r="D352" s="1" t="str">
        <f t="array" ref="D352">_xlfn.XLOOKUP($B352, sales_teams!$A$2:$A$36, sales_teams!$C$2:$C$36)</f>
        <v>West</v>
      </c>
      <c r="E352" s="1" t="s">
        <v>181</v>
      </c>
      <c r="F352" s="1" t="s">
        <v>176</v>
      </c>
      <c r="G352" s="1" t="str">
        <f t="array" ref="G352">IF($F352="", "", _xlfn.XLOOKUP($F352,accounts!$A$2:$A$86,accounts!$B$2:$B$86, "Other"))</f>
        <v>entertainment</v>
      </c>
      <c r="H352" s="1" t="str">
        <f t="array" ref="H352">IF($F352="", "", IFS(_xlfn.XLOOKUP($F352, accounts!$A$2:$A$86, accounts!$E$2:$E$86, 0)&gt;=1000, "Enterprise", _xlfn.XLOOKUP($F352, accounts!$A$2:$A$86, accounts!$E$2:$E$86, 0)&gt;=100, "Mid-Market", TRUE, "SMB"))</f>
        <v>Mid-Market</v>
      </c>
      <c r="I352" s="1" t="str">
        <f t="array" ref="I352">IF($F352="", "", _xlfn.XLOOKUP($F352,accounts!$A$2:$A$86,accounts!$F$2:$F$86, "Other"))</f>
        <v>United States</v>
      </c>
      <c r="J352" s="1" t="s">
        <v>131</v>
      </c>
      <c r="K352" s="3">
        <v>42733.0</v>
      </c>
      <c r="L352" s="3">
        <v>42807.0</v>
      </c>
      <c r="M352" s="1">
        <v>576.0</v>
      </c>
    </row>
    <row r="353">
      <c r="A353" s="1" t="s">
        <v>558</v>
      </c>
      <c r="B353" s="1" t="s">
        <v>24</v>
      </c>
      <c r="C353" s="1" t="str">
        <f t="array" ref="C353">_xlfn.XLOOKUP($B353, sales_teams!$A$2:$A$36, sales_teams!$B$2:$B$36)</f>
        <v>Melvin Marxen</v>
      </c>
      <c r="D353" s="1" t="str">
        <f t="array" ref="D353">_xlfn.XLOOKUP($B353, sales_teams!$A$2:$A$36, sales_teams!$C$2:$C$36)</f>
        <v>Central</v>
      </c>
      <c r="E353" s="1" t="s">
        <v>179</v>
      </c>
      <c r="F353" s="1" t="s">
        <v>95</v>
      </c>
      <c r="G353" s="1" t="str">
        <f t="array" ref="G353">IF($F353="", "", _xlfn.XLOOKUP($F353,accounts!$A$2:$A$86,accounts!$B$2:$B$86, "Other"))</f>
        <v>finance</v>
      </c>
      <c r="H353" s="1" t="str">
        <f t="array" ref="H353">IF($F353="", "", IFS(_xlfn.XLOOKUP($F353, accounts!$A$2:$A$86, accounts!$E$2:$E$86, 0)&gt;=1000, "Enterprise", _xlfn.XLOOKUP($F353, accounts!$A$2:$A$86, accounts!$E$2:$E$86, 0)&gt;=100, "Mid-Market", TRUE, "SMB"))</f>
        <v>Enterprise</v>
      </c>
      <c r="I353" s="1" t="str">
        <f t="array" ref="I353">IF($F353="", "", _xlfn.XLOOKUP($F353,accounts!$A$2:$A$86,accounts!$F$2:$F$86, "Other"))</f>
        <v>United States</v>
      </c>
      <c r="J353" s="1" t="s">
        <v>131</v>
      </c>
      <c r="K353" s="3">
        <v>42733.0</v>
      </c>
      <c r="L353" s="3">
        <v>42797.0</v>
      </c>
      <c r="M353" s="1">
        <v>52.0</v>
      </c>
    </row>
    <row r="354">
      <c r="A354" s="1" t="s">
        <v>559</v>
      </c>
      <c r="B354" s="1" t="s">
        <v>107</v>
      </c>
      <c r="C354" s="1" t="str">
        <f t="array" ref="C354">_xlfn.XLOOKUP($B354, sales_teams!$A$2:$A$36, sales_teams!$B$2:$B$36)</f>
        <v>Summer Sewald</v>
      </c>
      <c r="D354" s="1" t="str">
        <f t="array" ref="D354">_xlfn.XLOOKUP($B354, sales_teams!$A$2:$A$36, sales_teams!$C$2:$C$36)</f>
        <v>West</v>
      </c>
      <c r="E354" s="1" t="s">
        <v>109</v>
      </c>
      <c r="F354" s="1" t="s">
        <v>84</v>
      </c>
      <c r="G354" s="1" t="str">
        <f t="array" ref="G354">IF($F354="", "", _xlfn.XLOOKUP($F354,accounts!$A$2:$A$86,accounts!$B$2:$B$86, "Other"))</f>
        <v>retail</v>
      </c>
      <c r="H354" s="1" t="str">
        <f t="array" ref="H354">IF($F354="", "", IFS(_xlfn.XLOOKUP($F354, accounts!$A$2:$A$86, accounts!$E$2:$E$86, 0)&gt;=1000, "Enterprise", _xlfn.XLOOKUP($F354, accounts!$A$2:$A$86, accounts!$E$2:$E$86, 0)&gt;=100, "Mid-Market", TRUE, "SMB"))</f>
        <v>Enterprise</v>
      </c>
      <c r="I354" s="1" t="str">
        <f t="array" ref="I354">IF($F354="", "", _xlfn.XLOOKUP($F354,accounts!$A$2:$A$86,accounts!$F$2:$F$86, "Other"))</f>
        <v>United States</v>
      </c>
      <c r="J354" s="1" t="s">
        <v>131</v>
      </c>
      <c r="K354" s="3">
        <v>42733.0</v>
      </c>
      <c r="L354" s="3">
        <v>42807.0</v>
      </c>
      <c r="M354" s="1">
        <v>1185.0</v>
      </c>
    </row>
    <row r="355">
      <c r="A355" s="1" t="s">
        <v>560</v>
      </c>
      <c r="B355" s="1" t="s">
        <v>54</v>
      </c>
      <c r="C355" s="1" t="str">
        <f t="array" ref="C355">_xlfn.XLOOKUP($B355, sales_teams!$A$2:$A$36, sales_teams!$B$2:$B$36)</f>
        <v>Rocco Neubert</v>
      </c>
      <c r="D355" s="1" t="str">
        <f t="array" ref="D355">_xlfn.XLOOKUP($B355, sales_teams!$A$2:$A$36, sales_teams!$C$2:$C$36)</f>
        <v>East</v>
      </c>
      <c r="E355" s="1" t="s">
        <v>109</v>
      </c>
      <c r="F355" s="1" t="s">
        <v>103</v>
      </c>
      <c r="G355" s="1" t="str">
        <f t="array" ref="G355">IF($F355="", "", _xlfn.XLOOKUP($F355,accounts!$A$2:$A$86,accounts!$B$2:$B$86, "Other"))</f>
        <v>retail</v>
      </c>
      <c r="H355" s="1" t="str">
        <f t="array" ref="H355">IF($F355="", "", IFS(_xlfn.XLOOKUP($F355, accounts!$A$2:$A$86, accounts!$E$2:$E$86, 0)&gt;=1000, "Enterprise", _xlfn.XLOOKUP($F355, accounts!$A$2:$A$86, accounts!$E$2:$E$86, 0)&gt;=100, "Mid-Market", TRUE, "SMB"))</f>
        <v>Enterprise</v>
      </c>
      <c r="I355" s="1" t="str">
        <f t="array" ref="I355">IF($F355="", "", _xlfn.XLOOKUP($F355,accounts!$A$2:$A$86,accounts!$F$2:$F$86, "Other"))</f>
        <v>United States</v>
      </c>
      <c r="J355" s="1" t="s">
        <v>192</v>
      </c>
      <c r="K355" s="3">
        <v>42733.0</v>
      </c>
      <c r="L355" s="3">
        <v>42822.0</v>
      </c>
      <c r="M355" s="1">
        <v>0.0</v>
      </c>
    </row>
    <row r="356">
      <c r="A356" s="1" t="s">
        <v>561</v>
      </c>
      <c r="B356" s="1" t="s">
        <v>65</v>
      </c>
      <c r="C356" s="1" t="str">
        <f t="array" ref="C356">_xlfn.XLOOKUP($B356, sales_teams!$A$2:$A$36, sales_teams!$B$2:$B$36)</f>
        <v>Celia Rouche</v>
      </c>
      <c r="D356" s="1" t="str">
        <f t="array" ref="D356">_xlfn.XLOOKUP($B356, sales_teams!$A$2:$A$36, sales_teams!$C$2:$C$36)</f>
        <v>West</v>
      </c>
      <c r="E356" s="1" t="s">
        <v>179</v>
      </c>
      <c r="F356" s="1" t="s">
        <v>142</v>
      </c>
      <c r="G356" s="1" t="str">
        <f t="array" ref="G356">IF($F356="", "", _xlfn.XLOOKUP($F356,accounts!$A$2:$A$86,accounts!$B$2:$B$86, "Other"))</f>
        <v>retail</v>
      </c>
      <c r="H356" s="1" t="str">
        <f t="array" ref="H356">IF($F356="", "", IFS(_xlfn.XLOOKUP($F356, accounts!$A$2:$A$86, accounts!$E$2:$E$86, 0)&gt;=1000, "Enterprise", _xlfn.XLOOKUP($F356, accounts!$A$2:$A$86, accounts!$E$2:$E$86, 0)&gt;=100, "Mid-Market", TRUE, "SMB"))</f>
        <v>Enterprise</v>
      </c>
      <c r="I356" s="1" t="str">
        <f t="array" ref="I356">IF($F356="", "", _xlfn.XLOOKUP($F356,accounts!$A$2:$A$86,accounts!$F$2:$F$86, "Other"))</f>
        <v>United States</v>
      </c>
      <c r="J356" s="1" t="s">
        <v>131</v>
      </c>
      <c r="K356" s="3">
        <v>42733.0</v>
      </c>
      <c r="L356" s="3">
        <v>42808.0</v>
      </c>
      <c r="M356" s="1">
        <v>56.0</v>
      </c>
    </row>
    <row r="357">
      <c r="A357" s="1" t="s">
        <v>562</v>
      </c>
      <c r="B357" s="1" t="s">
        <v>60</v>
      </c>
      <c r="C357" s="1" t="str">
        <f t="array" ref="C357">_xlfn.XLOOKUP($B357, sales_teams!$A$2:$A$36, sales_teams!$B$2:$B$36)</f>
        <v>Celia Rouche</v>
      </c>
      <c r="D357" s="1" t="str">
        <f t="array" ref="D357">_xlfn.XLOOKUP($B357, sales_teams!$A$2:$A$36, sales_teams!$C$2:$C$36)</f>
        <v>West</v>
      </c>
      <c r="E357" s="1" t="s">
        <v>181</v>
      </c>
      <c r="G357" s="1" t="str">
        <f t="array" ref="G357">IF($F357="", "", _xlfn.XLOOKUP($F357,accounts!$A$2:$A$86,accounts!$B$2:$B$86, "Other"))</f>
        <v/>
      </c>
      <c r="H357" s="1" t="str">
        <f t="array" ref="H357">IF($F357="", "", IFS(_xlfn.XLOOKUP($F357, accounts!$A$2:$A$86, accounts!$E$2:$E$86, 0)&gt;=1000, "Enterprise", _xlfn.XLOOKUP($F357, accounts!$A$2:$A$86, accounts!$E$2:$E$86, 0)&gt;=100, "Mid-Market", TRUE, "SMB"))</f>
        <v/>
      </c>
      <c r="I357" s="1" t="str">
        <f t="array" ref="I357">IF($F357="", "", _xlfn.XLOOKUP($F357,accounts!$A$2:$A$86,accounts!$F$2:$F$86, "Other"))</f>
        <v/>
      </c>
      <c r="J357" s="1" t="s">
        <v>189</v>
      </c>
      <c r="K357" s="3">
        <v>42733.0</v>
      </c>
    </row>
    <row r="358">
      <c r="A358" s="1" t="s">
        <v>563</v>
      </c>
      <c r="B358" s="1" t="s">
        <v>34</v>
      </c>
      <c r="C358" s="1" t="str">
        <f t="array" ref="C358">_xlfn.XLOOKUP($B358, sales_teams!$A$2:$A$36, sales_teams!$B$2:$B$36)</f>
        <v>Cara Losch</v>
      </c>
      <c r="D358" s="1" t="str">
        <f t="array" ref="D358">_xlfn.XLOOKUP($B358, sales_teams!$A$2:$A$36, sales_teams!$C$2:$C$36)</f>
        <v>East</v>
      </c>
      <c r="E358" s="1" t="s">
        <v>179</v>
      </c>
      <c r="F358" s="1" t="s">
        <v>141</v>
      </c>
      <c r="G358" s="1" t="str">
        <f t="array" ref="G358">IF($F358="", "", _xlfn.XLOOKUP($F358,accounts!$A$2:$A$86,accounts!$B$2:$B$86, "Other"))</f>
        <v>finance</v>
      </c>
      <c r="H358" s="1" t="str">
        <f t="array" ref="H358">IF($F358="", "", IFS(_xlfn.XLOOKUP($F358, accounts!$A$2:$A$86, accounts!$E$2:$E$86, 0)&gt;=1000, "Enterprise", _xlfn.XLOOKUP($F358, accounts!$A$2:$A$86, accounts!$E$2:$E$86, 0)&gt;=100, "Mid-Market", TRUE, "SMB"))</f>
        <v>Mid-Market</v>
      </c>
      <c r="I358" s="1" t="str">
        <f t="array" ref="I358">IF($F358="", "", _xlfn.XLOOKUP($F358,accounts!$A$2:$A$86,accounts!$F$2:$F$86, "Other"))</f>
        <v>United States</v>
      </c>
      <c r="J358" s="1" t="s">
        <v>131</v>
      </c>
      <c r="K358" s="3">
        <v>42733.0</v>
      </c>
      <c r="L358" s="3">
        <v>42823.0</v>
      </c>
      <c r="M358" s="1">
        <v>54.0</v>
      </c>
    </row>
    <row r="359">
      <c r="A359" s="1" t="s">
        <v>564</v>
      </c>
      <c r="B359" s="1" t="s">
        <v>105</v>
      </c>
      <c r="C359" s="1" t="str">
        <f t="array" ref="C359">_xlfn.XLOOKUP($B359, sales_teams!$A$2:$A$36, sales_teams!$B$2:$B$36)</f>
        <v>Summer Sewald</v>
      </c>
      <c r="D359" s="1" t="str">
        <f t="array" ref="D359">_xlfn.XLOOKUP($B359, sales_teams!$A$2:$A$36, sales_teams!$C$2:$C$36)</f>
        <v>West</v>
      </c>
      <c r="E359" s="1" t="s">
        <v>148</v>
      </c>
      <c r="F359" s="1" t="s">
        <v>168</v>
      </c>
      <c r="G359" s="1" t="str">
        <f t="array" ref="G359">IF($F359="", "", _xlfn.XLOOKUP($F359,accounts!$A$2:$A$86,accounts!$B$2:$B$86, "Other"))</f>
        <v>finance</v>
      </c>
      <c r="H359" s="1" t="str">
        <f t="array" ref="H359">IF($F359="", "", IFS(_xlfn.XLOOKUP($F359, accounts!$A$2:$A$86, accounts!$E$2:$E$86, 0)&gt;=1000, "Enterprise", _xlfn.XLOOKUP($F359, accounts!$A$2:$A$86, accounts!$E$2:$E$86, 0)&gt;=100, "Mid-Market", TRUE, "SMB"))</f>
        <v>Enterprise</v>
      </c>
      <c r="I359" s="1" t="str">
        <f t="array" ref="I359">IF($F359="", "", _xlfn.XLOOKUP($F359,accounts!$A$2:$A$86,accounts!$F$2:$F$86, "Other"))</f>
        <v>United States</v>
      </c>
      <c r="J359" s="1" t="s">
        <v>131</v>
      </c>
      <c r="K359" s="3">
        <v>42733.0</v>
      </c>
      <c r="L359" s="3">
        <v>42807.0</v>
      </c>
      <c r="M359" s="1">
        <v>4818.0</v>
      </c>
    </row>
    <row r="360">
      <c r="A360" s="1" t="s">
        <v>565</v>
      </c>
      <c r="B360" s="1" t="s">
        <v>7</v>
      </c>
      <c r="C360" s="1" t="str">
        <f t="array" ref="C360">_xlfn.XLOOKUP($B360, sales_teams!$A$2:$A$36, sales_teams!$B$2:$B$36)</f>
        <v>Dustin Brinkmann</v>
      </c>
      <c r="D360" s="1" t="str">
        <f t="array" ref="D360">_xlfn.XLOOKUP($B360, sales_teams!$A$2:$A$36, sales_teams!$C$2:$C$36)</f>
        <v>Central</v>
      </c>
      <c r="E360" s="1" t="s">
        <v>194</v>
      </c>
      <c r="F360" s="1" t="s">
        <v>56</v>
      </c>
      <c r="G360" s="1" t="str">
        <f t="array" ref="G360">IF($F360="", "", _xlfn.XLOOKUP($F360,accounts!$A$2:$A$86,accounts!$B$2:$B$86, "Other"))</f>
        <v>software</v>
      </c>
      <c r="H360" s="1" t="str">
        <f t="array" ref="H360">IF($F360="", "", IFS(_xlfn.XLOOKUP($F360, accounts!$A$2:$A$86, accounts!$E$2:$E$86, 0)&gt;=1000, "Enterprise", _xlfn.XLOOKUP($F360, accounts!$A$2:$A$86, accounts!$E$2:$E$86, 0)&gt;=100, "Mid-Market", TRUE, "SMB"))</f>
        <v>Enterprise</v>
      </c>
      <c r="I360" s="1" t="str">
        <f t="array" ref="I360">IF($F360="", "", _xlfn.XLOOKUP($F360,accounts!$A$2:$A$86,accounts!$F$2:$F$86, "Other"))</f>
        <v>United States</v>
      </c>
      <c r="J360" s="1" t="s">
        <v>131</v>
      </c>
      <c r="K360" s="3">
        <v>42736.0</v>
      </c>
      <c r="L360" s="3">
        <v>42795.0</v>
      </c>
      <c r="M360" s="1">
        <v>5087.0</v>
      </c>
    </row>
    <row r="361">
      <c r="A361" s="1" t="s">
        <v>566</v>
      </c>
      <c r="B361" s="1" t="s">
        <v>48</v>
      </c>
      <c r="C361" s="1" t="str">
        <f t="array" ref="C361">_xlfn.XLOOKUP($B361, sales_teams!$A$2:$A$36, sales_teams!$B$2:$B$36)</f>
        <v>Rocco Neubert</v>
      </c>
      <c r="D361" s="1" t="str">
        <f t="array" ref="D361">_xlfn.XLOOKUP($B361, sales_teams!$A$2:$A$36, sales_teams!$C$2:$C$36)</f>
        <v>East</v>
      </c>
      <c r="E361" s="1" t="s">
        <v>109</v>
      </c>
      <c r="F361" s="1" t="s">
        <v>141</v>
      </c>
      <c r="G361" s="1" t="str">
        <f t="array" ref="G361">IF($F361="", "", _xlfn.XLOOKUP($F361,accounts!$A$2:$A$86,accounts!$B$2:$B$86, "Other"))</f>
        <v>finance</v>
      </c>
      <c r="H361" s="1" t="str">
        <f t="array" ref="H361">IF($F361="", "", IFS(_xlfn.XLOOKUP($F361, accounts!$A$2:$A$86, accounts!$E$2:$E$86, 0)&gt;=1000, "Enterprise", _xlfn.XLOOKUP($F361, accounts!$A$2:$A$86, accounts!$E$2:$E$86, 0)&gt;=100, "Mid-Market", TRUE, "SMB"))</f>
        <v>Mid-Market</v>
      </c>
      <c r="I361" s="1" t="str">
        <f t="array" ref="I361">IF($F361="", "", _xlfn.XLOOKUP($F361,accounts!$A$2:$A$86,accounts!$F$2:$F$86, "Other"))</f>
        <v>United States</v>
      </c>
      <c r="J361" s="1" t="s">
        <v>131</v>
      </c>
      <c r="K361" s="3">
        <v>42736.0</v>
      </c>
      <c r="L361" s="3">
        <v>42813.0</v>
      </c>
      <c r="M361" s="1">
        <v>1116.0</v>
      </c>
    </row>
    <row r="362">
      <c r="A362" s="1" t="s">
        <v>567</v>
      </c>
      <c r="B362" s="1" t="s">
        <v>30</v>
      </c>
      <c r="C362" s="1" t="str">
        <f t="array" ref="C362">_xlfn.XLOOKUP($B362, sales_teams!$A$2:$A$36, sales_teams!$B$2:$B$36)</f>
        <v>Melvin Marxen</v>
      </c>
      <c r="D362" s="1" t="str">
        <f t="array" ref="D362">_xlfn.XLOOKUP($B362, sales_teams!$A$2:$A$36, sales_teams!$C$2:$C$36)</f>
        <v>Central</v>
      </c>
      <c r="E362" s="1" t="s">
        <v>181</v>
      </c>
      <c r="F362" s="1" t="s">
        <v>113</v>
      </c>
      <c r="G362" s="1" t="str">
        <f t="array" ref="G362">IF($F362="", "", _xlfn.XLOOKUP($F362,accounts!$A$2:$A$86,accounts!$B$2:$B$86, "Other"))</f>
        <v>telecommunications</v>
      </c>
      <c r="H362" s="1" t="str">
        <f t="array" ref="H362">IF($F362="", "", IFS(_xlfn.XLOOKUP($F362, accounts!$A$2:$A$86, accounts!$E$2:$E$86, 0)&gt;=1000, "Enterprise", _xlfn.XLOOKUP($F362, accounts!$A$2:$A$86, accounts!$E$2:$E$86, 0)&gt;=100, "Mid-Market", TRUE, "SMB"))</f>
        <v>Mid-Market</v>
      </c>
      <c r="I362" s="1" t="str">
        <f t="array" ref="I362">IF($F362="", "", _xlfn.XLOOKUP($F362,accounts!$A$2:$A$86,accounts!$F$2:$F$86, "Other"))</f>
        <v>United States</v>
      </c>
      <c r="J362" s="1" t="s">
        <v>131</v>
      </c>
      <c r="K362" s="3">
        <v>42736.0</v>
      </c>
      <c r="L362" s="3">
        <v>42814.0</v>
      </c>
      <c r="M362" s="1">
        <v>510.0</v>
      </c>
    </row>
    <row r="363">
      <c r="A363" s="1" t="s">
        <v>568</v>
      </c>
      <c r="B363" s="1" t="s">
        <v>94</v>
      </c>
      <c r="C363" s="1" t="str">
        <f t="array" ref="C363">_xlfn.XLOOKUP($B363, sales_teams!$A$2:$A$36, sales_teams!$B$2:$B$36)</f>
        <v>Celia Rouche</v>
      </c>
      <c r="D363" s="1" t="str">
        <f t="array" ref="D363">_xlfn.XLOOKUP($B363, sales_teams!$A$2:$A$36, sales_teams!$C$2:$C$36)</f>
        <v>West</v>
      </c>
      <c r="E363" s="1" t="s">
        <v>179</v>
      </c>
      <c r="G363" s="1" t="str">
        <f t="array" ref="G363">IF($F363="", "", _xlfn.XLOOKUP($F363,accounts!$A$2:$A$86,accounts!$B$2:$B$86, "Other"))</f>
        <v/>
      </c>
      <c r="H363" s="1" t="str">
        <f t="array" ref="H363">IF($F363="", "", IFS(_xlfn.XLOOKUP($F363, accounts!$A$2:$A$86, accounts!$E$2:$E$86, 0)&gt;=1000, "Enterprise", _xlfn.XLOOKUP($F363, accounts!$A$2:$A$86, accounts!$E$2:$E$86, 0)&gt;=100, "Mid-Market", TRUE, "SMB"))</f>
        <v/>
      </c>
      <c r="I363" s="1" t="str">
        <f t="array" ref="I363">IF($F363="", "", _xlfn.XLOOKUP($F363,accounts!$A$2:$A$86,accounts!$F$2:$F$86, "Other"))</f>
        <v/>
      </c>
      <c r="J363" s="1" t="s">
        <v>189</v>
      </c>
      <c r="K363" s="3">
        <v>42736.0</v>
      </c>
    </row>
    <row r="364">
      <c r="A364" s="1" t="s">
        <v>569</v>
      </c>
      <c r="B364" s="1" t="s">
        <v>19</v>
      </c>
      <c r="C364" s="1" t="str">
        <f t="array" ref="C364">_xlfn.XLOOKUP($B364, sales_teams!$A$2:$A$36, sales_teams!$B$2:$B$36)</f>
        <v>Melvin Marxen</v>
      </c>
      <c r="D364" s="1" t="str">
        <f t="array" ref="D364">_xlfn.XLOOKUP($B364, sales_teams!$A$2:$A$36, sales_teams!$C$2:$C$36)</f>
        <v>Central</v>
      </c>
      <c r="E364" s="1" t="s">
        <v>181</v>
      </c>
      <c r="F364" s="1" t="s">
        <v>157</v>
      </c>
      <c r="G364" s="1" t="str">
        <f t="array" ref="G364">IF($F364="", "", _xlfn.XLOOKUP($F364,accounts!$A$2:$A$86,accounts!$B$2:$B$86, "Other"))</f>
        <v>retail</v>
      </c>
      <c r="H364" s="1" t="str">
        <f t="array" ref="H364">IF($F364="", "", IFS(_xlfn.XLOOKUP($F364, accounts!$A$2:$A$86, accounts!$E$2:$E$86, 0)&gt;=1000, "Enterprise", _xlfn.XLOOKUP($F364, accounts!$A$2:$A$86, accounts!$E$2:$E$86, 0)&gt;=100, "Mid-Market", TRUE, "SMB"))</f>
        <v>Enterprise</v>
      </c>
      <c r="I364" s="1" t="str">
        <f t="array" ref="I364">IF($F364="", "", _xlfn.XLOOKUP($F364,accounts!$A$2:$A$86,accounts!$F$2:$F$86, "Other"))</f>
        <v>Belgium</v>
      </c>
      <c r="J364" s="1" t="s">
        <v>131</v>
      </c>
      <c r="K364" s="3">
        <v>42736.0</v>
      </c>
      <c r="L364" s="3">
        <v>42810.0</v>
      </c>
      <c r="M364" s="1">
        <v>565.0</v>
      </c>
    </row>
    <row r="365">
      <c r="A365" s="1" t="s">
        <v>570</v>
      </c>
      <c r="B365" s="1" t="s">
        <v>104</v>
      </c>
      <c r="C365" s="1" t="str">
        <f t="array" ref="C365">_xlfn.XLOOKUP($B365, sales_teams!$A$2:$A$36, sales_teams!$B$2:$B$36)</f>
        <v>Summer Sewald</v>
      </c>
      <c r="D365" s="1" t="str">
        <f t="array" ref="D365">_xlfn.XLOOKUP($B365, sales_teams!$A$2:$A$36, sales_teams!$C$2:$C$36)</f>
        <v>West</v>
      </c>
      <c r="E365" s="1" t="s">
        <v>181</v>
      </c>
      <c r="F365" s="1" t="s">
        <v>91</v>
      </c>
      <c r="G365" s="1" t="str">
        <f t="array" ref="G365">IF($F365="", "", _xlfn.XLOOKUP($F365,accounts!$A$2:$A$86,accounts!$B$2:$B$86, "Other"))</f>
        <v>employment</v>
      </c>
      <c r="H365" s="1" t="str">
        <f t="array" ref="H365">IF($F365="", "", IFS(_xlfn.XLOOKUP($F365, accounts!$A$2:$A$86, accounts!$E$2:$E$86, 0)&gt;=1000, "Enterprise", _xlfn.XLOOKUP($F365, accounts!$A$2:$A$86, accounts!$E$2:$E$86, 0)&gt;=100, "Mid-Market", TRUE, "SMB"))</f>
        <v>Enterprise</v>
      </c>
      <c r="I365" s="1" t="str">
        <f t="array" ref="I365">IF($F365="", "", _xlfn.XLOOKUP($F365,accounts!$A$2:$A$86,accounts!$F$2:$F$86, "Other"))</f>
        <v>United States</v>
      </c>
      <c r="J365" s="1" t="s">
        <v>131</v>
      </c>
      <c r="K365" s="3">
        <v>42736.0</v>
      </c>
      <c r="L365" s="3">
        <v>42820.0</v>
      </c>
      <c r="M365" s="1">
        <v>633.0</v>
      </c>
    </row>
    <row r="366">
      <c r="A366" s="1" t="s">
        <v>571</v>
      </c>
      <c r="B366" s="1" t="s">
        <v>54</v>
      </c>
      <c r="C366" s="1" t="str">
        <f t="array" ref="C366">_xlfn.XLOOKUP($B366, sales_teams!$A$2:$A$36, sales_teams!$B$2:$B$36)</f>
        <v>Rocco Neubert</v>
      </c>
      <c r="D366" s="1" t="str">
        <f t="array" ref="D366">_xlfn.XLOOKUP($B366, sales_teams!$A$2:$A$36, sales_teams!$C$2:$C$36)</f>
        <v>East</v>
      </c>
      <c r="E366" s="1" t="s">
        <v>188</v>
      </c>
      <c r="F366" s="1" t="s">
        <v>169</v>
      </c>
      <c r="G366" s="1" t="str">
        <f t="array" ref="G366">IF($F366="", "", _xlfn.XLOOKUP($F366,accounts!$A$2:$A$86,accounts!$B$2:$B$86, "Other"))</f>
        <v>entertainment</v>
      </c>
      <c r="H366" s="1" t="str">
        <f t="array" ref="H366">IF($F366="", "", IFS(_xlfn.XLOOKUP($F366, accounts!$A$2:$A$86, accounts!$E$2:$E$86, 0)&gt;=1000, "Enterprise", _xlfn.XLOOKUP($F366, accounts!$A$2:$A$86, accounts!$E$2:$E$86, 0)&gt;=100, "Mid-Market", TRUE, "SMB"))</f>
        <v>Enterprise</v>
      </c>
      <c r="I366" s="1" t="str">
        <f t="array" ref="I366">IF($F366="", "", _xlfn.XLOOKUP($F366,accounts!$A$2:$A$86,accounts!$F$2:$F$86, "Other"))</f>
        <v>United States</v>
      </c>
      <c r="J366" s="1" t="s">
        <v>131</v>
      </c>
      <c r="K366" s="3">
        <v>42736.0</v>
      </c>
      <c r="L366" s="3">
        <v>42823.0</v>
      </c>
      <c r="M366" s="1">
        <v>3962.0</v>
      </c>
    </row>
    <row r="367">
      <c r="A367" s="1" t="s">
        <v>572</v>
      </c>
      <c r="B367" s="1" t="s">
        <v>60</v>
      </c>
      <c r="C367" s="1" t="str">
        <f t="array" ref="C367">_xlfn.XLOOKUP($B367, sales_teams!$A$2:$A$36, sales_teams!$B$2:$B$36)</f>
        <v>Celia Rouche</v>
      </c>
      <c r="D367" s="1" t="str">
        <f t="array" ref="D367">_xlfn.XLOOKUP($B367, sales_teams!$A$2:$A$36, sales_teams!$C$2:$C$36)</f>
        <v>West</v>
      </c>
      <c r="E367" s="1" t="s">
        <v>188</v>
      </c>
      <c r="F367" s="1" t="s">
        <v>170</v>
      </c>
      <c r="G367" s="1" t="str">
        <f t="array" ref="G367">IF($F367="", "", _xlfn.XLOOKUP($F367,accounts!$A$2:$A$86,accounts!$B$2:$B$86, "Other"))</f>
        <v>employment</v>
      </c>
      <c r="H367" s="1" t="str">
        <f t="array" ref="H367">IF($F367="", "", IFS(_xlfn.XLOOKUP($F367, accounts!$A$2:$A$86, accounts!$E$2:$E$86, 0)&gt;=1000, "Enterprise", _xlfn.XLOOKUP($F367, accounts!$A$2:$A$86, accounts!$E$2:$E$86, 0)&gt;=100, "Mid-Market", TRUE, "SMB"))</f>
        <v>Enterprise</v>
      </c>
      <c r="I367" s="1" t="str">
        <f t="array" ref="I367">IF($F367="", "", _xlfn.XLOOKUP($F367,accounts!$A$2:$A$86,accounts!$F$2:$F$86, "Other"))</f>
        <v>United States</v>
      </c>
      <c r="J367" s="1" t="s">
        <v>131</v>
      </c>
      <c r="K367" s="3">
        <v>42736.0</v>
      </c>
      <c r="L367" s="3">
        <v>42816.0</v>
      </c>
      <c r="M367" s="1">
        <v>3672.0</v>
      </c>
    </row>
    <row r="368">
      <c r="A368" s="1" t="s">
        <v>573</v>
      </c>
      <c r="B368" s="1" t="s">
        <v>105</v>
      </c>
      <c r="C368" s="1" t="str">
        <f t="array" ref="C368">_xlfn.XLOOKUP($B368, sales_teams!$A$2:$A$36, sales_teams!$B$2:$B$36)</f>
        <v>Summer Sewald</v>
      </c>
      <c r="D368" s="1" t="str">
        <f t="array" ref="D368">_xlfn.XLOOKUP($B368, sales_teams!$A$2:$A$36, sales_teams!$C$2:$C$36)</f>
        <v>West</v>
      </c>
      <c r="E368" s="1" t="s">
        <v>109</v>
      </c>
      <c r="F368" s="1" t="s">
        <v>115</v>
      </c>
      <c r="G368" s="1" t="str">
        <f t="array" ref="G368">IF($F368="", "", _xlfn.XLOOKUP($F368,accounts!$A$2:$A$86,accounts!$B$2:$B$86, "Other"))</f>
        <v>services</v>
      </c>
      <c r="H368" s="1" t="str">
        <f t="array" ref="H368">IF($F368="", "", IFS(_xlfn.XLOOKUP($F368, accounts!$A$2:$A$86, accounts!$E$2:$E$86, 0)&gt;=1000, "Enterprise", _xlfn.XLOOKUP($F368, accounts!$A$2:$A$86, accounts!$E$2:$E$86, 0)&gt;=100, "Mid-Market", TRUE, "SMB"))</f>
        <v>Enterprise</v>
      </c>
      <c r="I368" s="1" t="str">
        <f t="array" ref="I368">IF($F368="", "", _xlfn.XLOOKUP($F368,accounts!$A$2:$A$86,accounts!$F$2:$F$86, "Other"))</f>
        <v>United States</v>
      </c>
      <c r="J368" s="1" t="s">
        <v>189</v>
      </c>
      <c r="K368" s="3">
        <v>42736.0</v>
      </c>
    </row>
    <row r="369">
      <c r="A369" s="1" t="s">
        <v>574</v>
      </c>
      <c r="B369" s="1" t="s">
        <v>105</v>
      </c>
      <c r="C369" s="1" t="str">
        <f t="array" ref="C369">_xlfn.XLOOKUP($B369, sales_teams!$A$2:$A$36, sales_teams!$B$2:$B$36)</f>
        <v>Summer Sewald</v>
      </c>
      <c r="D369" s="1" t="str">
        <f t="array" ref="D369">_xlfn.XLOOKUP($B369, sales_teams!$A$2:$A$36, sales_teams!$C$2:$C$36)</f>
        <v>West</v>
      </c>
      <c r="E369" s="1" t="s">
        <v>148</v>
      </c>
      <c r="F369" s="1" t="s">
        <v>114</v>
      </c>
      <c r="G369" s="1" t="str">
        <f t="array" ref="G369">IF($F369="", "", _xlfn.XLOOKUP($F369,accounts!$A$2:$A$86,accounts!$B$2:$B$86, "Other"))</f>
        <v>marketing</v>
      </c>
      <c r="H369" s="1" t="str">
        <f t="array" ref="H369">IF($F369="", "", IFS(_xlfn.XLOOKUP($F369, accounts!$A$2:$A$86, accounts!$E$2:$E$86, 0)&gt;=1000, "Enterprise", _xlfn.XLOOKUP($F369, accounts!$A$2:$A$86, accounts!$E$2:$E$86, 0)&gt;=100, "Mid-Market", TRUE, "SMB"))</f>
        <v>Enterprise</v>
      </c>
      <c r="I369" s="1" t="str">
        <f t="array" ref="I369">IF($F369="", "", _xlfn.XLOOKUP($F369,accounts!$A$2:$A$86,accounts!$F$2:$F$86, "Other"))</f>
        <v>United States</v>
      </c>
      <c r="J369" s="1" t="s">
        <v>131</v>
      </c>
      <c r="K369" s="3">
        <v>42736.0</v>
      </c>
      <c r="L369" s="3">
        <v>42812.0</v>
      </c>
      <c r="M369" s="1">
        <v>4586.0</v>
      </c>
    </row>
    <row r="370">
      <c r="A370" s="1" t="s">
        <v>575</v>
      </c>
      <c r="B370" s="1" t="s">
        <v>7</v>
      </c>
      <c r="C370" s="1" t="str">
        <f t="array" ref="C370">_xlfn.XLOOKUP($B370, sales_teams!$A$2:$A$36, sales_teams!$B$2:$B$36)</f>
        <v>Dustin Brinkmann</v>
      </c>
      <c r="D370" s="1" t="str">
        <f t="array" ref="D370">_xlfn.XLOOKUP($B370, sales_teams!$A$2:$A$36, sales_teams!$C$2:$C$36)</f>
        <v>Central</v>
      </c>
      <c r="E370" s="1" t="s">
        <v>179</v>
      </c>
      <c r="F370" s="1" t="s">
        <v>119</v>
      </c>
      <c r="G370" s="1" t="str">
        <f t="array" ref="G370">IF($F370="", "", _xlfn.XLOOKUP($F370,accounts!$A$2:$A$86,accounts!$B$2:$B$86, "Other"))</f>
        <v>technology</v>
      </c>
      <c r="H370" s="1" t="str">
        <f t="array" ref="H370">IF($F370="", "", IFS(_xlfn.XLOOKUP($F370, accounts!$A$2:$A$86, accounts!$E$2:$E$86, 0)&gt;=1000, "Enterprise", _xlfn.XLOOKUP($F370, accounts!$A$2:$A$86, accounts!$E$2:$E$86, 0)&gt;=100, "Mid-Market", TRUE, "SMB"))</f>
        <v>Enterprise</v>
      </c>
      <c r="I370" s="1" t="str">
        <f t="array" ref="I370">IF($F370="", "", _xlfn.XLOOKUP($F370,accounts!$A$2:$A$86,accounts!$F$2:$F$86, "Other"))</f>
        <v>Korea</v>
      </c>
      <c r="J370" s="1" t="s">
        <v>131</v>
      </c>
      <c r="K370" s="3">
        <v>42737.0</v>
      </c>
      <c r="L370" s="3">
        <v>42796.0</v>
      </c>
      <c r="M370" s="1">
        <v>60.0</v>
      </c>
    </row>
    <row r="371">
      <c r="A371" s="1" t="s">
        <v>576</v>
      </c>
      <c r="B371" s="1" t="s">
        <v>39</v>
      </c>
      <c r="C371" s="1" t="str">
        <f t="array" ref="C371">_xlfn.XLOOKUP($B371, sales_teams!$A$2:$A$36, sales_teams!$B$2:$B$36)</f>
        <v>Cara Losch</v>
      </c>
      <c r="D371" s="1" t="str">
        <f t="array" ref="D371">_xlfn.XLOOKUP($B371, sales_teams!$A$2:$A$36, sales_teams!$C$2:$C$36)</f>
        <v>East</v>
      </c>
      <c r="E371" s="1" t="s">
        <v>109</v>
      </c>
      <c r="F371" s="1" t="s">
        <v>76</v>
      </c>
      <c r="G371" s="1" t="str">
        <f t="array" ref="G371">IF($F371="", "", _xlfn.XLOOKUP($F371,accounts!$A$2:$A$86,accounts!$B$2:$B$86, "Other"))</f>
        <v>marketing</v>
      </c>
      <c r="H371" s="1" t="str">
        <f t="array" ref="H371">IF($F371="", "", IFS(_xlfn.XLOOKUP($F371, accounts!$A$2:$A$86, accounts!$E$2:$E$86, 0)&gt;=1000, "Enterprise", _xlfn.XLOOKUP($F371, accounts!$A$2:$A$86, accounts!$E$2:$E$86, 0)&gt;=100, "Mid-Market", TRUE, "SMB"))</f>
        <v>Enterprise</v>
      </c>
      <c r="I371" s="1" t="str">
        <f t="array" ref="I371">IF($F371="", "", _xlfn.XLOOKUP($F371,accounts!$A$2:$A$86,accounts!$F$2:$F$86, "Other"))</f>
        <v>United States</v>
      </c>
      <c r="J371" s="1" t="s">
        <v>189</v>
      </c>
      <c r="K371" s="3">
        <v>42737.0</v>
      </c>
    </row>
    <row r="372">
      <c r="A372" s="1" t="s">
        <v>577</v>
      </c>
      <c r="B372" s="1" t="s">
        <v>39</v>
      </c>
      <c r="C372" s="1" t="str">
        <f t="array" ref="C372">_xlfn.XLOOKUP($B372, sales_teams!$A$2:$A$36, sales_teams!$B$2:$B$36)</f>
        <v>Cara Losch</v>
      </c>
      <c r="D372" s="1" t="str">
        <f t="array" ref="D372">_xlfn.XLOOKUP($B372, sales_teams!$A$2:$A$36, sales_teams!$C$2:$C$36)</f>
        <v>East</v>
      </c>
      <c r="E372" s="1" t="s">
        <v>109</v>
      </c>
      <c r="G372" s="1" t="str">
        <f t="array" ref="G372">IF($F372="", "", _xlfn.XLOOKUP($F372,accounts!$A$2:$A$86,accounts!$B$2:$B$86, "Other"))</f>
        <v/>
      </c>
      <c r="H372" s="1" t="str">
        <f t="array" ref="H372">IF($F372="", "", IFS(_xlfn.XLOOKUP($F372, accounts!$A$2:$A$86, accounts!$E$2:$E$86, 0)&gt;=1000, "Enterprise", _xlfn.XLOOKUP($F372, accounts!$A$2:$A$86, accounts!$E$2:$E$86, 0)&gt;=100, "Mid-Market", TRUE, "SMB"))</f>
        <v/>
      </c>
      <c r="I372" s="1" t="str">
        <f t="array" ref="I372">IF($F372="", "", _xlfn.XLOOKUP($F372,accounts!$A$2:$A$86,accounts!$F$2:$F$86, "Other"))</f>
        <v/>
      </c>
      <c r="J372" s="1" t="s">
        <v>189</v>
      </c>
      <c r="K372" s="3">
        <v>42737.0</v>
      </c>
    </row>
    <row r="373">
      <c r="A373" s="1" t="s">
        <v>578</v>
      </c>
      <c r="B373" s="1" t="s">
        <v>19</v>
      </c>
      <c r="C373" s="1" t="str">
        <f t="array" ref="C373">_xlfn.XLOOKUP($B373, sales_teams!$A$2:$A$36, sales_teams!$B$2:$B$36)</f>
        <v>Melvin Marxen</v>
      </c>
      <c r="D373" s="1" t="str">
        <f t="array" ref="D373">_xlfn.XLOOKUP($B373, sales_teams!$A$2:$A$36, sales_teams!$C$2:$C$36)</f>
        <v>Central</v>
      </c>
      <c r="E373" s="1" t="s">
        <v>181</v>
      </c>
      <c r="F373" s="1" t="s">
        <v>82</v>
      </c>
      <c r="G373" s="1" t="str">
        <f t="array" ref="G373">IF($F373="", "", _xlfn.XLOOKUP($F373,accounts!$A$2:$A$86,accounts!$B$2:$B$86, "Other"))</f>
        <v>software</v>
      </c>
      <c r="H373" s="1" t="str">
        <f t="array" ref="H373">IF($F373="", "", IFS(_xlfn.XLOOKUP($F373, accounts!$A$2:$A$86, accounts!$E$2:$E$86, 0)&gt;=1000, "Enterprise", _xlfn.XLOOKUP($F373, accounts!$A$2:$A$86, accounts!$E$2:$E$86, 0)&gt;=100, "Mid-Market", TRUE, "SMB"))</f>
        <v>Enterprise</v>
      </c>
      <c r="I373" s="1" t="str">
        <f t="array" ref="I373">IF($F373="", "", _xlfn.XLOOKUP($F373,accounts!$A$2:$A$86,accounts!$F$2:$F$86, "Other"))</f>
        <v>United States</v>
      </c>
      <c r="J373" s="1" t="s">
        <v>131</v>
      </c>
      <c r="K373" s="3">
        <v>42737.0</v>
      </c>
      <c r="L373" s="3">
        <v>42859.0</v>
      </c>
      <c r="M373" s="1">
        <v>572.0</v>
      </c>
    </row>
    <row r="374">
      <c r="A374" s="1" t="s">
        <v>579</v>
      </c>
      <c r="B374" s="1" t="s">
        <v>102</v>
      </c>
      <c r="C374" s="1" t="str">
        <f t="array" ref="C374">_xlfn.XLOOKUP($B374, sales_teams!$A$2:$A$36, sales_teams!$B$2:$B$36)</f>
        <v>Summer Sewald</v>
      </c>
      <c r="D374" s="1" t="str">
        <f t="array" ref="D374">_xlfn.XLOOKUP($B374, sales_teams!$A$2:$A$36, sales_teams!$C$2:$C$36)</f>
        <v>West</v>
      </c>
      <c r="E374" s="1" t="s">
        <v>181</v>
      </c>
      <c r="F374" s="1" t="s">
        <v>114</v>
      </c>
      <c r="G374" s="1" t="str">
        <f t="array" ref="G374">IF($F374="", "", _xlfn.XLOOKUP($F374,accounts!$A$2:$A$86,accounts!$B$2:$B$86, "Other"))</f>
        <v>marketing</v>
      </c>
      <c r="H374" s="1" t="str">
        <f t="array" ref="H374">IF($F374="", "", IFS(_xlfn.XLOOKUP($F374, accounts!$A$2:$A$86, accounts!$E$2:$E$86, 0)&gt;=1000, "Enterprise", _xlfn.XLOOKUP($F374, accounts!$A$2:$A$86, accounts!$E$2:$E$86, 0)&gt;=100, "Mid-Market", TRUE, "SMB"))</f>
        <v>Enterprise</v>
      </c>
      <c r="I374" s="1" t="str">
        <f t="array" ref="I374">IF($F374="", "", _xlfn.XLOOKUP($F374,accounts!$A$2:$A$86,accounts!$F$2:$F$86, "Other"))</f>
        <v>United States</v>
      </c>
      <c r="J374" s="1" t="s">
        <v>131</v>
      </c>
      <c r="K374" s="3">
        <v>42737.0</v>
      </c>
      <c r="L374" s="3">
        <v>42795.0</v>
      </c>
      <c r="M374" s="1">
        <v>550.0</v>
      </c>
    </row>
    <row r="375">
      <c r="A375" s="1" t="s">
        <v>580</v>
      </c>
      <c r="B375" s="1" t="s">
        <v>102</v>
      </c>
      <c r="C375" s="1" t="str">
        <f t="array" ref="C375">_xlfn.XLOOKUP($B375, sales_teams!$A$2:$A$36, sales_teams!$B$2:$B$36)</f>
        <v>Summer Sewald</v>
      </c>
      <c r="D375" s="1" t="str">
        <f t="array" ref="D375">_xlfn.XLOOKUP($B375, sales_teams!$A$2:$A$36, sales_teams!$C$2:$C$36)</f>
        <v>West</v>
      </c>
      <c r="E375" s="1" t="s">
        <v>148</v>
      </c>
      <c r="F375" s="1" t="s">
        <v>87</v>
      </c>
      <c r="G375" s="1" t="str">
        <f t="array" ref="G375">IF($F375="", "", _xlfn.XLOOKUP($F375,accounts!$A$2:$A$86,accounts!$B$2:$B$86, "Other"))</f>
        <v>telecommunications</v>
      </c>
      <c r="H375" s="1" t="str">
        <f t="array" ref="H375">IF($F375="", "", IFS(_xlfn.XLOOKUP($F375, accounts!$A$2:$A$86, accounts!$E$2:$E$86, 0)&gt;=1000, "Enterprise", _xlfn.XLOOKUP($F375, accounts!$A$2:$A$86, accounts!$E$2:$E$86, 0)&gt;=100, "Mid-Market", TRUE, "SMB"))</f>
        <v>Enterprise</v>
      </c>
      <c r="I375" s="1" t="str">
        <f t="array" ref="I375">IF($F375="", "", _xlfn.XLOOKUP($F375,accounts!$A$2:$A$86,accounts!$F$2:$F$86, "Other"))</f>
        <v>United States</v>
      </c>
      <c r="J375" s="1" t="s">
        <v>131</v>
      </c>
      <c r="K375" s="3">
        <v>42737.0</v>
      </c>
      <c r="L375" s="3">
        <v>42811.0</v>
      </c>
      <c r="M375" s="1">
        <v>4125.0</v>
      </c>
    </row>
    <row r="376">
      <c r="A376" s="1" t="s">
        <v>581</v>
      </c>
      <c r="B376" s="1" t="s">
        <v>24</v>
      </c>
      <c r="C376" s="1" t="str">
        <f t="array" ref="C376">_xlfn.XLOOKUP($B376, sales_teams!$A$2:$A$36, sales_teams!$B$2:$B$36)</f>
        <v>Melvin Marxen</v>
      </c>
      <c r="D376" s="1" t="str">
        <f t="array" ref="D376">_xlfn.XLOOKUP($B376, sales_teams!$A$2:$A$36, sales_teams!$C$2:$C$36)</f>
        <v>Central</v>
      </c>
      <c r="E376" s="1" t="s">
        <v>188</v>
      </c>
      <c r="F376" s="1" t="s">
        <v>178</v>
      </c>
      <c r="G376" s="1" t="str">
        <f t="array" ref="G376">IF($F376="", "", _xlfn.XLOOKUP($F376,accounts!$A$2:$A$86,accounts!$B$2:$B$86, "Other"))</f>
        <v>medical</v>
      </c>
      <c r="H376" s="1" t="str">
        <f t="array" ref="H376">IF($F376="", "", IFS(_xlfn.XLOOKUP($F376, accounts!$A$2:$A$86, accounts!$E$2:$E$86, 0)&gt;=1000, "Enterprise", _xlfn.XLOOKUP($F376, accounts!$A$2:$A$86, accounts!$E$2:$E$86, 0)&gt;=100, "Mid-Market", TRUE, "SMB"))</f>
        <v>Enterprise</v>
      </c>
      <c r="I376" s="1" t="str">
        <f t="array" ref="I376">IF($F376="", "", _xlfn.XLOOKUP($F376,accounts!$A$2:$A$86,accounts!$F$2:$F$86, "Other"))</f>
        <v>United States</v>
      </c>
      <c r="J376" s="1" t="s">
        <v>131</v>
      </c>
      <c r="K376" s="3">
        <v>42737.0</v>
      </c>
      <c r="L376" s="3">
        <v>42804.0</v>
      </c>
      <c r="M376" s="1">
        <v>3647.0</v>
      </c>
    </row>
    <row r="377">
      <c r="A377" s="1" t="s">
        <v>582</v>
      </c>
      <c r="B377" s="1" t="s">
        <v>18</v>
      </c>
      <c r="C377" s="1" t="str">
        <f t="array" ref="C377">_xlfn.XLOOKUP($B377, sales_teams!$A$2:$A$36, sales_teams!$B$2:$B$36)</f>
        <v>Dustin Brinkmann</v>
      </c>
      <c r="D377" s="1" t="str">
        <f t="array" ref="D377">_xlfn.XLOOKUP($B377, sales_teams!$A$2:$A$36, sales_teams!$C$2:$C$36)</f>
        <v>Central</v>
      </c>
      <c r="E377" s="1" t="s">
        <v>181</v>
      </c>
      <c r="F377" s="1" t="s">
        <v>82</v>
      </c>
      <c r="G377" s="1" t="str">
        <f t="array" ref="G377">IF($F377="", "", _xlfn.XLOOKUP($F377,accounts!$A$2:$A$86,accounts!$B$2:$B$86, "Other"))</f>
        <v>software</v>
      </c>
      <c r="H377" s="1" t="str">
        <f t="array" ref="H377">IF($F377="", "", IFS(_xlfn.XLOOKUP($F377, accounts!$A$2:$A$86, accounts!$E$2:$E$86, 0)&gt;=1000, "Enterprise", _xlfn.XLOOKUP($F377, accounts!$A$2:$A$86, accounts!$E$2:$E$86, 0)&gt;=100, "Mid-Market", TRUE, "SMB"))</f>
        <v>Enterprise</v>
      </c>
      <c r="I377" s="1" t="str">
        <f t="array" ref="I377">IF($F377="", "", _xlfn.XLOOKUP($F377,accounts!$A$2:$A$86,accounts!$F$2:$F$86, "Other"))</f>
        <v>United States</v>
      </c>
      <c r="J377" s="1" t="s">
        <v>131</v>
      </c>
      <c r="K377" s="3">
        <v>42737.0</v>
      </c>
      <c r="L377" s="3">
        <v>42815.0</v>
      </c>
      <c r="M377" s="1">
        <v>573.0</v>
      </c>
    </row>
    <row r="378">
      <c r="A378" s="1" t="s">
        <v>583</v>
      </c>
      <c r="B378" s="1" t="s">
        <v>34</v>
      </c>
      <c r="C378" s="1" t="str">
        <f t="array" ref="C378">_xlfn.XLOOKUP($B378, sales_teams!$A$2:$A$36, sales_teams!$B$2:$B$36)</f>
        <v>Cara Losch</v>
      </c>
      <c r="D378" s="1" t="str">
        <f t="array" ref="D378">_xlfn.XLOOKUP($B378, sales_teams!$A$2:$A$36, sales_teams!$C$2:$C$36)</f>
        <v>East</v>
      </c>
      <c r="E378" s="1" t="s">
        <v>181</v>
      </c>
      <c r="F378" s="1" t="s">
        <v>173</v>
      </c>
      <c r="G378" s="1" t="str">
        <f t="array" ref="G378">IF($F378="", "", _xlfn.XLOOKUP($F378,accounts!$A$2:$A$86,accounts!$B$2:$B$86, "Other"))</f>
        <v>technology</v>
      </c>
      <c r="H378" s="1" t="str">
        <f t="array" ref="H378">IF($F378="", "", IFS(_xlfn.XLOOKUP($F378, accounts!$A$2:$A$86, accounts!$E$2:$E$86, 0)&gt;=1000, "Enterprise", _xlfn.XLOOKUP($F378, accounts!$A$2:$A$86, accounts!$E$2:$E$86, 0)&gt;=100, "Mid-Market", TRUE, "SMB"))</f>
        <v>Mid-Market</v>
      </c>
      <c r="I378" s="1" t="str">
        <f t="array" ref="I378">IF($F378="", "", _xlfn.XLOOKUP($F378,accounts!$A$2:$A$86,accounts!$F$2:$F$86, "Other"))</f>
        <v>China</v>
      </c>
      <c r="J378" s="1" t="s">
        <v>131</v>
      </c>
      <c r="K378" s="3">
        <v>42737.0</v>
      </c>
      <c r="L378" s="3">
        <v>42823.0</v>
      </c>
      <c r="M378" s="1">
        <v>542.0</v>
      </c>
    </row>
    <row r="379">
      <c r="A379" s="1" t="s">
        <v>584</v>
      </c>
      <c r="B379" s="1" t="s">
        <v>52</v>
      </c>
      <c r="C379" s="1" t="str">
        <f t="array" ref="C379">_xlfn.XLOOKUP($B379, sales_teams!$A$2:$A$36, sales_teams!$B$2:$B$36)</f>
        <v>Rocco Neubert</v>
      </c>
      <c r="D379" s="1" t="str">
        <f t="array" ref="D379">_xlfn.XLOOKUP($B379, sales_teams!$A$2:$A$36, sales_teams!$C$2:$C$36)</f>
        <v>East</v>
      </c>
      <c r="E379" s="1" t="s">
        <v>188</v>
      </c>
      <c r="F379" s="1" t="s">
        <v>83</v>
      </c>
      <c r="G379" s="1" t="str">
        <f t="array" ref="G379">IF($F379="", "", _xlfn.XLOOKUP($F379,accounts!$A$2:$A$86,accounts!$B$2:$B$86, "Other"))</f>
        <v>marketing</v>
      </c>
      <c r="H379" s="1" t="str">
        <f t="array" ref="H379">IF($F379="", "", IFS(_xlfn.XLOOKUP($F379, accounts!$A$2:$A$86, accounts!$E$2:$E$86, 0)&gt;=1000, "Enterprise", _xlfn.XLOOKUP($F379, accounts!$A$2:$A$86, accounts!$E$2:$E$86, 0)&gt;=100, "Mid-Market", TRUE, "SMB"))</f>
        <v>Enterprise</v>
      </c>
      <c r="I379" s="1" t="str">
        <f t="array" ref="I379">IF($F379="", "", _xlfn.XLOOKUP($F379,accounts!$A$2:$A$86,accounts!$F$2:$F$86, "Other"))</f>
        <v>United States</v>
      </c>
      <c r="J379" s="1" t="s">
        <v>131</v>
      </c>
      <c r="K379" s="3">
        <v>42738.0</v>
      </c>
      <c r="L379" s="3">
        <v>42806.0</v>
      </c>
      <c r="M379" s="1">
        <v>3479.0</v>
      </c>
    </row>
    <row r="380">
      <c r="A380" s="1" t="s">
        <v>585</v>
      </c>
      <c r="B380" s="1" t="s">
        <v>48</v>
      </c>
      <c r="C380" s="1" t="str">
        <f t="array" ref="C380">_xlfn.XLOOKUP($B380, sales_teams!$A$2:$A$36, sales_teams!$B$2:$B$36)</f>
        <v>Rocco Neubert</v>
      </c>
      <c r="D380" s="1" t="str">
        <f t="array" ref="D380">_xlfn.XLOOKUP($B380, sales_teams!$A$2:$A$36, sales_teams!$C$2:$C$36)</f>
        <v>East</v>
      </c>
      <c r="E380" s="1" t="s">
        <v>188</v>
      </c>
      <c r="F380" s="1" t="s">
        <v>98</v>
      </c>
      <c r="G380" s="1" t="str">
        <f t="array" ref="G380">IF($F380="", "", _xlfn.XLOOKUP($F380,accounts!$A$2:$A$86,accounts!$B$2:$B$86, "Other"))</f>
        <v>retail</v>
      </c>
      <c r="H380" s="1" t="str">
        <f t="array" ref="H380">IF($F380="", "", IFS(_xlfn.XLOOKUP($F380, accounts!$A$2:$A$86, accounts!$E$2:$E$86, 0)&gt;=1000, "Enterprise", _xlfn.XLOOKUP($F380, accounts!$A$2:$A$86, accounts!$E$2:$E$86, 0)&gt;=100, "Mid-Market", TRUE, "SMB"))</f>
        <v>Enterprise</v>
      </c>
      <c r="I380" s="1" t="str">
        <f t="array" ref="I380">IF($F380="", "", _xlfn.XLOOKUP($F380,accounts!$A$2:$A$86,accounts!$F$2:$F$86, "Other"))</f>
        <v>Japan</v>
      </c>
      <c r="J380" s="1" t="s">
        <v>192</v>
      </c>
      <c r="K380" s="3">
        <v>42738.0</v>
      </c>
      <c r="L380" s="3">
        <v>42816.0</v>
      </c>
      <c r="M380" s="1">
        <v>0.0</v>
      </c>
    </row>
    <row r="381">
      <c r="A381" s="1" t="s">
        <v>586</v>
      </c>
      <c r="B381" s="1" t="s">
        <v>30</v>
      </c>
      <c r="C381" s="1" t="str">
        <f t="array" ref="C381">_xlfn.XLOOKUP($B381, sales_teams!$A$2:$A$36, sales_teams!$B$2:$B$36)</f>
        <v>Melvin Marxen</v>
      </c>
      <c r="D381" s="1" t="str">
        <f t="array" ref="D381">_xlfn.XLOOKUP($B381, sales_teams!$A$2:$A$36, sales_teams!$C$2:$C$36)</f>
        <v>Central</v>
      </c>
      <c r="E381" s="1" t="s">
        <v>109</v>
      </c>
      <c r="F381" s="1" t="s">
        <v>155</v>
      </c>
      <c r="G381" s="1" t="str">
        <f t="array" ref="G381">IF($F381="", "", _xlfn.XLOOKUP($F381,accounts!$A$2:$A$86,accounts!$B$2:$B$86, "Other"))</f>
        <v>finance</v>
      </c>
      <c r="H381" s="1" t="str">
        <f t="array" ref="H381">IF($F381="", "", IFS(_xlfn.XLOOKUP($F381, accounts!$A$2:$A$86, accounts!$E$2:$E$86, 0)&gt;=1000, "Enterprise", _xlfn.XLOOKUP($F381, accounts!$A$2:$A$86, accounts!$E$2:$E$86, 0)&gt;=100, "Mid-Market", TRUE, "SMB"))</f>
        <v>Enterprise</v>
      </c>
      <c r="I381" s="1" t="str">
        <f t="array" ref="I381">IF($F381="", "", _xlfn.XLOOKUP($F381,accounts!$A$2:$A$86,accounts!$F$2:$F$86, "Other"))</f>
        <v>United States</v>
      </c>
      <c r="J381" s="1" t="s">
        <v>131</v>
      </c>
      <c r="K381" s="3">
        <v>42738.0</v>
      </c>
      <c r="L381" s="3">
        <v>42815.0</v>
      </c>
      <c r="M381" s="1">
        <v>1012.0</v>
      </c>
    </row>
    <row r="382">
      <c r="A382" s="1" t="s">
        <v>587</v>
      </c>
      <c r="B382" s="1" t="s">
        <v>88</v>
      </c>
      <c r="C382" s="1" t="str">
        <f t="array" ref="C382">_xlfn.XLOOKUP($B382, sales_teams!$A$2:$A$36, sales_teams!$B$2:$B$36)</f>
        <v>Celia Rouche</v>
      </c>
      <c r="D382" s="1" t="str">
        <f t="array" ref="D382">_xlfn.XLOOKUP($B382, sales_teams!$A$2:$A$36, sales_teams!$C$2:$C$36)</f>
        <v>West</v>
      </c>
      <c r="E382" s="1" t="s">
        <v>179</v>
      </c>
      <c r="G382" s="1" t="str">
        <f t="array" ref="G382">IF($F382="", "", _xlfn.XLOOKUP($F382,accounts!$A$2:$A$86,accounts!$B$2:$B$86, "Other"))</f>
        <v/>
      </c>
      <c r="H382" s="1" t="str">
        <f t="array" ref="H382">IF($F382="", "", IFS(_xlfn.XLOOKUP($F382, accounts!$A$2:$A$86, accounts!$E$2:$E$86, 0)&gt;=1000, "Enterprise", _xlfn.XLOOKUP($F382, accounts!$A$2:$A$86, accounts!$E$2:$E$86, 0)&gt;=100, "Mid-Market", TRUE, "SMB"))</f>
        <v/>
      </c>
      <c r="I382" s="1" t="str">
        <f t="array" ref="I382">IF($F382="", "", _xlfn.XLOOKUP($F382,accounts!$A$2:$A$86,accounts!$F$2:$F$86, "Other"))</f>
        <v/>
      </c>
      <c r="J382" s="1" t="s">
        <v>189</v>
      </c>
      <c r="K382" s="3">
        <v>42738.0</v>
      </c>
    </row>
    <row r="383">
      <c r="A383" s="1" t="s">
        <v>588</v>
      </c>
      <c r="B383" s="1" t="s">
        <v>99</v>
      </c>
      <c r="C383" s="1" t="str">
        <f t="array" ref="C383">_xlfn.XLOOKUP($B383, sales_teams!$A$2:$A$36, sales_teams!$B$2:$B$36)</f>
        <v>Summer Sewald</v>
      </c>
      <c r="D383" s="1" t="str">
        <f t="array" ref="D383">_xlfn.XLOOKUP($B383, sales_teams!$A$2:$A$36, sales_teams!$C$2:$C$36)</f>
        <v>West</v>
      </c>
      <c r="E383" s="1" t="s">
        <v>109</v>
      </c>
      <c r="F383" s="1" t="s">
        <v>80</v>
      </c>
      <c r="G383" s="1" t="str">
        <f t="array" ref="G383">IF($F383="", "", _xlfn.XLOOKUP($F383,accounts!$A$2:$A$86,accounts!$B$2:$B$86, "Other"))</f>
        <v>technology</v>
      </c>
      <c r="H383" s="1" t="str">
        <f t="array" ref="H383">IF($F383="", "", IFS(_xlfn.XLOOKUP($F383, accounts!$A$2:$A$86, accounts!$E$2:$E$86, 0)&gt;=1000, "Enterprise", _xlfn.XLOOKUP($F383, accounts!$A$2:$A$86, accounts!$E$2:$E$86, 0)&gt;=100, "Mid-Market", TRUE, "SMB"))</f>
        <v>Enterprise</v>
      </c>
      <c r="I383" s="1" t="str">
        <f t="array" ref="I383">IF($F383="", "", _xlfn.XLOOKUP($F383,accounts!$A$2:$A$86,accounts!$F$2:$F$86, "Other"))</f>
        <v>United States</v>
      </c>
      <c r="J383" s="1" t="s">
        <v>131</v>
      </c>
      <c r="K383" s="3">
        <v>42738.0</v>
      </c>
      <c r="L383" s="3">
        <v>42800.0</v>
      </c>
      <c r="M383" s="1">
        <v>990.0</v>
      </c>
    </row>
    <row r="384">
      <c r="A384" s="1" t="s">
        <v>589</v>
      </c>
      <c r="B384" s="1" t="s">
        <v>99</v>
      </c>
      <c r="C384" s="1" t="str">
        <f t="array" ref="C384">_xlfn.XLOOKUP($B384, sales_teams!$A$2:$A$36, sales_teams!$B$2:$B$36)</f>
        <v>Summer Sewald</v>
      </c>
      <c r="D384" s="1" t="str">
        <f t="array" ref="D384">_xlfn.XLOOKUP($B384, sales_teams!$A$2:$A$36, sales_teams!$C$2:$C$36)</f>
        <v>West</v>
      </c>
      <c r="E384" s="1" t="s">
        <v>148</v>
      </c>
      <c r="F384" s="1" t="s">
        <v>161</v>
      </c>
      <c r="G384" s="1" t="str">
        <f t="array" ref="G384">IF($F384="", "", _xlfn.XLOOKUP($F384,accounts!$A$2:$A$86,accounts!$B$2:$B$86, "Other"))</f>
        <v>marketing</v>
      </c>
      <c r="H384" s="1" t="str">
        <f t="array" ref="H384">IF($F384="", "", IFS(_xlfn.XLOOKUP($F384, accounts!$A$2:$A$86, accounts!$E$2:$E$86, 0)&gt;=1000, "Enterprise", _xlfn.XLOOKUP($F384, accounts!$A$2:$A$86, accounts!$E$2:$E$86, 0)&gt;=100, "Mid-Market", TRUE, "SMB"))</f>
        <v>Enterprise</v>
      </c>
      <c r="I384" s="1" t="str">
        <f t="array" ref="I384">IF($F384="", "", _xlfn.XLOOKUP($F384,accounts!$A$2:$A$86,accounts!$F$2:$F$86, "Other"))</f>
        <v>Poland</v>
      </c>
      <c r="J384" s="1" t="s">
        <v>131</v>
      </c>
      <c r="K384" s="3">
        <v>42738.0</v>
      </c>
      <c r="L384" s="3">
        <v>42812.0</v>
      </c>
      <c r="M384" s="1">
        <v>4374.0</v>
      </c>
    </row>
    <row r="385">
      <c r="A385" s="1" t="s">
        <v>590</v>
      </c>
      <c r="B385" s="1" t="s">
        <v>102</v>
      </c>
      <c r="C385" s="1" t="str">
        <f t="array" ref="C385">_xlfn.XLOOKUP($B385, sales_teams!$A$2:$A$36, sales_teams!$B$2:$B$36)</f>
        <v>Summer Sewald</v>
      </c>
      <c r="D385" s="1" t="str">
        <f t="array" ref="D385">_xlfn.XLOOKUP($B385, sales_teams!$A$2:$A$36, sales_teams!$C$2:$C$36)</f>
        <v>West</v>
      </c>
      <c r="E385" s="1" t="s">
        <v>181</v>
      </c>
      <c r="F385" s="1" t="s">
        <v>91</v>
      </c>
      <c r="G385" s="1" t="str">
        <f t="array" ref="G385">IF($F385="", "", _xlfn.XLOOKUP($F385,accounts!$A$2:$A$86,accounts!$B$2:$B$86, "Other"))</f>
        <v>employment</v>
      </c>
      <c r="H385" s="1" t="str">
        <f t="array" ref="H385">IF($F385="", "", IFS(_xlfn.XLOOKUP($F385, accounts!$A$2:$A$86, accounts!$E$2:$E$86, 0)&gt;=1000, "Enterprise", _xlfn.XLOOKUP($F385, accounts!$A$2:$A$86, accounts!$E$2:$E$86, 0)&gt;=100, "Mid-Market", TRUE, "SMB"))</f>
        <v>Enterprise</v>
      </c>
      <c r="I385" s="1" t="str">
        <f t="array" ref="I385">IF($F385="", "", _xlfn.XLOOKUP($F385,accounts!$A$2:$A$86,accounts!$F$2:$F$86, "Other"))</f>
        <v>United States</v>
      </c>
      <c r="J385" s="1" t="s">
        <v>192</v>
      </c>
      <c r="K385" s="3">
        <v>42738.0</v>
      </c>
      <c r="L385" s="3">
        <v>42811.0</v>
      </c>
      <c r="M385" s="1">
        <v>0.0</v>
      </c>
    </row>
    <row r="386">
      <c r="A386" s="1" t="s">
        <v>591</v>
      </c>
      <c r="B386" s="1" t="s">
        <v>102</v>
      </c>
      <c r="C386" s="1" t="str">
        <f t="array" ref="C386">_xlfn.XLOOKUP($B386, sales_teams!$A$2:$A$36, sales_teams!$B$2:$B$36)</f>
        <v>Summer Sewald</v>
      </c>
      <c r="D386" s="1" t="str">
        <f t="array" ref="D386">_xlfn.XLOOKUP($B386, sales_teams!$A$2:$A$36, sales_teams!$C$2:$C$36)</f>
        <v>West</v>
      </c>
      <c r="E386" s="1" t="s">
        <v>109</v>
      </c>
      <c r="F386" s="1" t="s">
        <v>168</v>
      </c>
      <c r="G386" s="1" t="str">
        <f t="array" ref="G386">IF($F386="", "", _xlfn.XLOOKUP($F386,accounts!$A$2:$A$86,accounts!$B$2:$B$86, "Other"))</f>
        <v>finance</v>
      </c>
      <c r="H386" s="1" t="str">
        <f t="array" ref="H386">IF($F386="", "", IFS(_xlfn.XLOOKUP($F386, accounts!$A$2:$A$86, accounts!$E$2:$E$86, 0)&gt;=1000, "Enterprise", _xlfn.XLOOKUP($F386, accounts!$A$2:$A$86, accounts!$E$2:$E$86, 0)&gt;=100, "Mid-Market", TRUE, "SMB"))</f>
        <v>Enterprise</v>
      </c>
      <c r="I386" s="1" t="str">
        <f t="array" ref="I386">IF($F386="", "", _xlfn.XLOOKUP($F386,accounts!$A$2:$A$86,accounts!$F$2:$F$86, "Other"))</f>
        <v>United States</v>
      </c>
      <c r="J386" s="1" t="s">
        <v>131</v>
      </c>
      <c r="K386" s="3">
        <v>42738.0</v>
      </c>
      <c r="L386" s="3">
        <v>42824.0</v>
      </c>
      <c r="M386" s="1">
        <v>1054.0</v>
      </c>
    </row>
    <row r="387">
      <c r="A387" s="1" t="s">
        <v>592</v>
      </c>
      <c r="B387" s="1" t="s">
        <v>60</v>
      </c>
      <c r="C387" s="1" t="str">
        <f t="array" ref="C387">_xlfn.XLOOKUP($B387, sales_teams!$A$2:$A$36, sales_teams!$B$2:$B$36)</f>
        <v>Celia Rouche</v>
      </c>
      <c r="D387" s="1" t="str">
        <f t="array" ref="D387">_xlfn.XLOOKUP($B387, sales_teams!$A$2:$A$36, sales_teams!$C$2:$C$36)</f>
        <v>West</v>
      </c>
      <c r="E387" s="1" t="s">
        <v>179</v>
      </c>
      <c r="F387" s="1" t="s">
        <v>151</v>
      </c>
      <c r="G387" s="1" t="str">
        <f t="array" ref="G387">IF($F387="", "", _xlfn.XLOOKUP($F387,accounts!$A$2:$A$86,accounts!$B$2:$B$86, "Other"))</f>
        <v>software</v>
      </c>
      <c r="H387" s="1" t="str">
        <f t="array" ref="H387">IF($F387="", "", IFS(_xlfn.XLOOKUP($F387, accounts!$A$2:$A$86, accounts!$E$2:$E$86, 0)&gt;=1000, "Enterprise", _xlfn.XLOOKUP($F387, accounts!$A$2:$A$86, accounts!$E$2:$E$86, 0)&gt;=100, "Mid-Market", TRUE, "SMB"))</f>
        <v>Enterprise</v>
      </c>
      <c r="I387" s="1" t="str">
        <f t="array" ref="I387">IF($F387="", "", _xlfn.XLOOKUP($F387,accounts!$A$2:$A$86,accounts!$F$2:$F$86, "Other"))</f>
        <v>United States</v>
      </c>
      <c r="J387" s="1" t="s">
        <v>131</v>
      </c>
      <c r="K387" s="3">
        <v>42738.0</v>
      </c>
      <c r="L387" s="3">
        <v>42809.0</v>
      </c>
      <c r="M387" s="1">
        <v>55.0</v>
      </c>
    </row>
    <row r="388">
      <c r="A388" s="1" t="s">
        <v>593</v>
      </c>
      <c r="B388" s="1" t="s">
        <v>34</v>
      </c>
      <c r="C388" s="1" t="str">
        <f t="array" ref="C388">_xlfn.XLOOKUP($B388, sales_teams!$A$2:$A$36, sales_teams!$B$2:$B$36)</f>
        <v>Cara Losch</v>
      </c>
      <c r="D388" s="1" t="str">
        <f t="array" ref="D388">_xlfn.XLOOKUP($B388, sales_teams!$A$2:$A$36, sales_teams!$C$2:$C$36)</f>
        <v>East</v>
      </c>
      <c r="E388" s="1" t="s">
        <v>179</v>
      </c>
      <c r="F388" s="1" t="s">
        <v>98</v>
      </c>
      <c r="G388" s="1" t="str">
        <f t="array" ref="G388">IF($F388="", "", _xlfn.XLOOKUP($F388,accounts!$A$2:$A$86,accounts!$B$2:$B$86, "Other"))</f>
        <v>retail</v>
      </c>
      <c r="H388" s="1" t="str">
        <f t="array" ref="H388">IF($F388="", "", IFS(_xlfn.XLOOKUP($F388, accounts!$A$2:$A$86, accounts!$E$2:$E$86, 0)&gt;=1000, "Enterprise", _xlfn.XLOOKUP($F388, accounts!$A$2:$A$86, accounts!$E$2:$E$86, 0)&gt;=100, "Mid-Market", TRUE, "SMB"))</f>
        <v>Enterprise</v>
      </c>
      <c r="I388" s="1" t="str">
        <f t="array" ref="I388">IF($F388="", "", _xlfn.XLOOKUP($F388,accounts!$A$2:$A$86,accounts!$F$2:$F$86, "Other"))</f>
        <v>Japan</v>
      </c>
      <c r="J388" s="1" t="s">
        <v>192</v>
      </c>
      <c r="K388" s="3">
        <v>42738.0</v>
      </c>
      <c r="L388" s="3">
        <v>42799.0</v>
      </c>
      <c r="M388" s="1">
        <v>0.0</v>
      </c>
    </row>
    <row r="389">
      <c r="A389" s="1" t="s">
        <v>594</v>
      </c>
      <c r="B389" s="1" t="s">
        <v>57</v>
      </c>
      <c r="C389" s="1" t="str">
        <f t="array" ref="C389">_xlfn.XLOOKUP($B389, sales_teams!$A$2:$A$36, sales_teams!$B$2:$B$36)</f>
        <v>Rocco Neubert</v>
      </c>
      <c r="D389" s="1" t="str">
        <f t="array" ref="D389">_xlfn.XLOOKUP($B389, sales_teams!$A$2:$A$36, sales_teams!$C$2:$C$36)</f>
        <v>East</v>
      </c>
      <c r="E389" s="1" t="s">
        <v>109</v>
      </c>
      <c r="F389" s="1" t="s">
        <v>123</v>
      </c>
      <c r="G389" s="1" t="str">
        <f t="array" ref="G389">IF($F389="", "", _xlfn.XLOOKUP($F389,accounts!$A$2:$A$86,accounts!$B$2:$B$86, "Other"))</f>
        <v>technology</v>
      </c>
      <c r="H389" s="1" t="str">
        <f t="array" ref="H389">IF($F389="", "", IFS(_xlfn.XLOOKUP($F389, accounts!$A$2:$A$86, accounts!$E$2:$E$86, 0)&gt;=1000, "Enterprise", _xlfn.XLOOKUP($F389, accounts!$A$2:$A$86, accounts!$E$2:$E$86, 0)&gt;=100, "Mid-Market", TRUE, "SMB"))</f>
        <v>Enterprise</v>
      </c>
      <c r="I389" s="1" t="str">
        <f t="array" ref="I389">IF($F389="", "", _xlfn.XLOOKUP($F389,accounts!$A$2:$A$86,accounts!$F$2:$F$86, "Other"))</f>
        <v>United States</v>
      </c>
      <c r="J389" s="1" t="s">
        <v>131</v>
      </c>
      <c r="K389" s="3">
        <v>42739.0</v>
      </c>
      <c r="L389" s="3">
        <v>42819.0</v>
      </c>
      <c r="M389" s="1">
        <v>1073.0</v>
      </c>
    </row>
    <row r="390">
      <c r="A390" s="1" t="s">
        <v>595</v>
      </c>
      <c r="B390" s="1" t="s">
        <v>12</v>
      </c>
      <c r="C390" s="1" t="str">
        <f t="array" ref="C390">_xlfn.XLOOKUP($B390, sales_teams!$A$2:$A$36, sales_teams!$B$2:$B$36)</f>
        <v>Dustin Brinkmann</v>
      </c>
      <c r="D390" s="1" t="str">
        <f t="array" ref="D390">_xlfn.XLOOKUP($B390, sales_teams!$A$2:$A$36, sales_teams!$C$2:$C$36)</f>
        <v>Central</v>
      </c>
      <c r="E390" s="1" t="s">
        <v>188</v>
      </c>
      <c r="F390" s="1" t="s">
        <v>106</v>
      </c>
      <c r="G390" s="1" t="str">
        <f t="array" ref="G390">IF($F390="", "", _xlfn.XLOOKUP($F390,accounts!$A$2:$A$86,accounts!$B$2:$B$86, "Other"))</f>
        <v>retail</v>
      </c>
      <c r="H390" s="1" t="str">
        <f t="array" ref="H390">IF($F390="", "", IFS(_xlfn.XLOOKUP($F390, accounts!$A$2:$A$86, accounts!$E$2:$E$86, 0)&gt;=1000, "Enterprise", _xlfn.XLOOKUP($F390, accounts!$A$2:$A$86, accounts!$E$2:$E$86, 0)&gt;=100, "Mid-Market", TRUE, "SMB"))</f>
        <v>Enterprise</v>
      </c>
      <c r="I390" s="1" t="str">
        <f t="array" ref="I390">IF($F390="", "", _xlfn.XLOOKUP($F390,accounts!$A$2:$A$86,accounts!$F$2:$F$86, "Other"))</f>
        <v>Italy</v>
      </c>
      <c r="J390" s="1" t="s">
        <v>192</v>
      </c>
      <c r="K390" s="3">
        <v>42739.0</v>
      </c>
      <c r="L390" s="3">
        <v>42814.0</v>
      </c>
      <c r="M390" s="1">
        <v>0.0</v>
      </c>
    </row>
    <row r="391">
      <c r="A391" s="1" t="s">
        <v>596</v>
      </c>
      <c r="B391" s="1" t="s">
        <v>48</v>
      </c>
      <c r="C391" s="1" t="str">
        <f t="array" ref="C391">_xlfn.XLOOKUP($B391, sales_teams!$A$2:$A$36, sales_teams!$B$2:$B$36)</f>
        <v>Rocco Neubert</v>
      </c>
      <c r="D391" s="1" t="str">
        <f t="array" ref="D391">_xlfn.XLOOKUP($B391, sales_teams!$A$2:$A$36, sales_teams!$C$2:$C$36)</f>
        <v>East</v>
      </c>
      <c r="E391" s="1" t="s">
        <v>194</v>
      </c>
      <c r="G391" s="1" t="str">
        <f t="array" ref="G391">IF($F391="", "", _xlfn.XLOOKUP($F391,accounts!$A$2:$A$86,accounts!$B$2:$B$86, "Other"))</f>
        <v/>
      </c>
      <c r="H391" s="1" t="str">
        <f t="array" ref="H391">IF($F391="", "", IFS(_xlfn.XLOOKUP($F391, accounts!$A$2:$A$86, accounts!$E$2:$E$86, 0)&gt;=1000, "Enterprise", _xlfn.XLOOKUP($F391, accounts!$A$2:$A$86, accounts!$E$2:$E$86, 0)&gt;=100, "Mid-Market", TRUE, "SMB"))</f>
        <v/>
      </c>
      <c r="I391" s="1" t="str">
        <f t="array" ref="I391">IF($F391="", "", _xlfn.XLOOKUP($F391,accounts!$A$2:$A$86,accounts!$F$2:$F$86, "Other"))</f>
        <v/>
      </c>
      <c r="J391" s="1" t="s">
        <v>189</v>
      </c>
      <c r="K391" s="3">
        <v>42739.0</v>
      </c>
    </row>
    <row r="392">
      <c r="A392" s="1" t="s">
        <v>597</v>
      </c>
      <c r="B392" s="1" t="s">
        <v>99</v>
      </c>
      <c r="C392" s="1" t="str">
        <f t="array" ref="C392">_xlfn.XLOOKUP($B392, sales_teams!$A$2:$A$36, sales_teams!$B$2:$B$36)</f>
        <v>Summer Sewald</v>
      </c>
      <c r="D392" s="1" t="str">
        <f t="array" ref="D392">_xlfn.XLOOKUP($B392, sales_teams!$A$2:$A$36, sales_teams!$C$2:$C$36)</f>
        <v>West</v>
      </c>
      <c r="E392" s="1" t="s">
        <v>188</v>
      </c>
      <c r="G392" s="1" t="str">
        <f t="array" ref="G392">IF($F392="", "", _xlfn.XLOOKUP($F392,accounts!$A$2:$A$86,accounts!$B$2:$B$86, "Other"))</f>
        <v/>
      </c>
      <c r="H392" s="1" t="str">
        <f t="array" ref="H392">IF($F392="", "", IFS(_xlfn.XLOOKUP($F392, accounts!$A$2:$A$86, accounts!$E$2:$E$86, 0)&gt;=1000, "Enterprise", _xlfn.XLOOKUP($F392, accounts!$A$2:$A$86, accounts!$E$2:$E$86, 0)&gt;=100, "Mid-Market", TRUE, "SMB"))</f>
        <v/>
      </c>
      <c r="I392" s="1" t="str">
        <f t="array" ref="I392">IF($F392="", "", _xlfn.XLOOKUP($F392,accounts!$A$2:$A$86,accounts!$F$2:$F$86, "Other"))</f>
        <v/>
      </c>
      <c r="J392" s="1" t="s">
        <v>189</v>
      </c>
      <c r="K392" s="3">
        <v>42739.0</v>
      </c>
    </row>
    <row r="393">
      <c r="A393" s="1" t="s">
        <v>598</v>
      </c>
      <c r="B393" s="1" t="s">
        <v>102</v>
      </c>
      <c r="C393" s="1" t="str">
        <f t="array" ref="C393">_xlfn.XLOOKUP($B393, sales_teams!$A$2:$A$36, sales_teams!$B$2:$B$36)</f>
        <v>Summer Sewald</v>
      </c>
      <c r="D393" s="1" t="str">
        <f t="array" ref="D393">_xlfn.XLOOKUP($B393, sales_teams!$A$2:$A$36, sales_teams!$C$2:$C$36)</f>
        <v>West</v>
      </c>
      <c r="E393" s="1" t="s">
        <v>181</v>
      </c>
      <c r="G393" s="1" t="str">
        <f t="array" ref="G393">IF($F393="", "", _xlfn.XLOOKUP($F393,accounts!$A$2:$A$86,accounts!$B$2:$B$86, "Other"))</f>
        <v/>
      </c>
      <c r="H393" s="1" t="str">
        <f t="array" ref="H393">IF($F393="", "", IFS(_xlfn.XLOOKUP($F393, accounts!$A$2:$A$86, accounts!$E$2:$E$86, 0)&gt;=1000, "Enterprise", _xlfn.XLOOKUP($F393, accounts!$A$2:$A$86, accounts!$E$2:$E$86, 0)&gt;=100, "Mid-Market", TRUE, "SMB"))</f>
        <v/>
      </c>
      <c r="I393" s="1" t="str">
        <f t="array" ref="I393">IF($F393="", "", _xlfn.XLOOKUP($F393,accounts!$A$2:$A$86,accounts!$F$2:$F$86, "Other"))</f>
        <v/>
      </c>
      <c r="J393" s="1" t="s">
        <v>189</v>
      </c>
      <c r="K393" s="3">
        <v>42739.0</v>
      </c>
    </row>
    <row r="394">
      <c r="A394" s="1" t="s">
        <v>599</v>
      </c>
      <c r="B394" s="1" t="s">
        <v>102</v>
      </c>
      <c r="C394" s="1" t="str">
        <f t="array" ref="C394">_xlfn.XLOOKUP($B394, sales_teams!$A$2:$A$36, sales_teams!$B$2:$B$36)</f>
        <v>Summer Sewald</v>
      </c>
      <c r="D394" s="1" t="str">
        <f t="array" ref="D394">_xlfn.XLOOKUP($B394, sales_teams!$A$2:$A$36, sales_teams!$C$2:$C$36)</f>
        <v>West</v>
      </c>
      <c r="E394" s="1" t="s">
        <v>181</v>
      </c>
      <c r="F394" s="1" t="s">
        <v>85</v>
      </c>
      <c r="G394" s="1" t="str">
        <f t="array" ref="G394">IF($F394="", "", _xlfn.XLOOKUP($F394,accounts!$A$2:$A$86,accounts!$B$2:$B$86, "Other"))</f>
        <v>telecommunications</v>
      </c>
      <c r="H394" s="1" t="str">
        <f t="array" ref="H394">IF($F394="", "", IFS(_xlfn.XLOOKUP($F394, accounts!$A$2:$A$86, accounts!$E$2:$E$86, 0)&gt;=1000, "Enterprise", _xlfn.XLOOKUP($F394, accounts!$A$2:$A$86, accounts!$E$2:$E$86, 0)&gt;=100, "Mid-Market", TRUE, "SMB"))</f>
        <v>Enterprise</v>
      </c>
      <c r="I394" s="1" t="str">
        <f t="array" ref="I394">IF($F394="", "", _xlfn.XLOOKUP($F394,accounts!$A$2:$A$86,accounts!$F$2:$F$86, "Other"))</f>
        <v>United States</v>
      </c>
      <c r="J394" s="1" t="s">
        <v>131</v>
      </c>
      <c r="K394" s="3">
        <v>42739.0</v>
      </c>
      <c r="L394" s="3">
        <v>42810.0</v>
      </c>
      <c r="M394" s="1">
        <v>586.0</v>
      </c>
    </row>
    <row r="395">
      <c r="A395" s="1" t="s">
        <v>600</v>
      </c>
      <c r="B395" s="1" t="s">
        <v>24</v>
      </c>
      <c r="C395" s="1" t="str">
        <f t="array" ref="C395">_xlfn.XLOOKUP($B395, sales_teams!$A$2:$A$36, sales_teams!$B$2:$B$36)</f>
        <v>Melvin Marxen</v>
      </c>
      <c r="D395" s="1" t="str">
        <f t="array" ref="D395">_xlfn.XLOOKUP($B395, sales_teams!$A$2:$A$36, sales_teams!$C$2:$C$36)</f>
        <v>Central</v>
      </c>
      <c r="E395" s="1" t="s">
        <v>148</v>
      </c>
      <c r="F395" s="1" t="s">
        <v>165</v>
      </c>
      <c r="G395" s="1" t="str">
        <f t="array" ref="G395">IF($F395="", "", _xlfn.XLOOKUP($F395,accounts!$A$2:$A$86,accounts!$B$2:$B$86, "Other"))</f>
        <v>telecommunications</v>
      </c>
      <c r="H395" s="1" t="str">
        <f t="array" ref="H395">IF($F395="", "", IFS(_xlfn.XLOOKUP($F395, accounts!$A$2:$A$86, accounts!$E$2:$E$86, 0)&gt;=1000, "Enterprise", _xlfn.XLOOKUP($F395, accounts!$A$2:$A$86, accounts!$E$2:$E$86, 0)&gt;=100, "Mid-Market", TRUE, "SMB"))</f>
        <v>Enterprise</v>
      </c>
      <c r="I395" s="1" t="str">
        <f t="array" ref="I395">IF($F395="", "", _xlfn.XLOOKUP($F395,accounts!$A$2:$A$86,accounts!$F$2:$F$86, "Other"))</f>
        <v>United States</v>
      </c>
      <c r="J395" s="1" t="s">
        <v>131</v>
      </c>
      <c r="K395" s="3">
        <v>42739.0</v>
      </c>
      <c r="L395" s="3">
        <v>42860.0</v>
      </c>
      <c r="M395" s="1">
        <v>4667.0</v>
      </c>
    </row>
    <row r="396">
      <c r="A396" s="1" t="s">
        <v>601</v>
      </c>
      <c r="B396" s="1" t="s">
        <v>60</v>
      </c>
      <c r="C396" s="1" t="str">
        <f t="array" ref="C396">_xlfn.XLOOKUP($B396, sales_teams!$A$2:$A$36, sales_teams!$B$2:$B$36)</f>
        <v>Celia Rouche</v>
      </c>
      <c r="D396" s="1" t="str">
        <f t="array" ref="D396">_xlfn.XLOOKUP($B396, sales_teams!$A$2:$A$36, sales_teams!$C$2:$C$36)</f>
        <v>West</v>
      </c>
      <c r="E396" s="1" t="s">
        <v>109</v>
      </c>
      <c r="F396" s="1" t="s">
        <v>119</v>
      </c>
      <c r="G396" s="1" t="str">
        <f t="array" ref="G396">IF($F396="", "", _xlfn.XLOOKUP($F396,accounts!$A$2:$A$86,accounts!$B$2:$B$86, "Other"))</f>
        <v>technology</v>
      </c>
      <c r="H396" s="1" t="str">
        <f t="array" ref="H396">IF($F396="", "", IFS(_xlfn.XLOOKUP($F396, accounts!$A$2:$A$86, accounts!$E$2:$E$86, 0)&gt;=1000, "Enterprise", _xlfn.XLOOKUP($F396, accounts!$A$2:$A$86, accounts!$E$2:$E$86, 0)&gt;=100, "Mid-Market", TRUE, "SMB"))</f>
        <v>Enterprise</v>
      </c>
      <c r="I396" s="1" t="str">
        <f t="array" ref="I396">IF($F396="", "", _xlfn.XLOOKUP($F396,accounts!$A$2:$A$86,accounts!$F$2:$F$86, "Other"))</f>
        <v>Korea</v>
      </c>
      <c r="J396" s="1" t="s">
        <v>131</v>
      </c>
      <c r="K396" s="3">
        <v>42739.0</v>
      </c>
      <c r="L396" s="3">
        <v>42822.0</v>
      </c>
      <c r="M396" s="1">
        <v>880.0</v>
      </c>
    </row>
    <row r="397">
      <c r="A397" s="1" t="s">
        <v>602</v>
      </c>
      <c r="B397" s="1" t="s">
        <v>60</v>
      </c>
      <c r="C397" s="1" t="str">
        <f t="array" ref="C397">_xlfn.XLOOKUP($B397, sales_teams!$A$2:$A$36, sales_teams!$B$2:$B$36)</f>
        <v>Celia Rouche</v>
      </c>
      <c r="D397" s="1" t="str">
        <f t="array" ref="D397">_xlfn.XLOOKUP($B397, sales_teams!$A$2:$A$36, sales_teams!$C$2:$C$36)</f>
        <v>West</v>
      </c>
      <c r="E397" s="1" t="s">
        <v>188</v>
      </c>
      <c r="F397" s="1" t="s">
        <v>142</v>
      </c>
      <c r="G397" s="1" t="str">
        <f t="array" ref="G397">IF($F397="", "", _xlfn.XLOOKUP($F397,accounts!$A$2:$A$86,accounts!$B$2:$B$86, "Other"))</f>
        <v>retail</v>
      </c>
      <c r="H397" s="1" t="str">
        <f t="array" ref="H397">IF($F397="", "", IFS(_xlfn.XLOOKUP($F397, accounts!$A$2:$A$86, accounts!$E$2:$E$86, 0)&gt;=1000, "Enterprise", _xlfn.XLOOKUP($F397, accounts!$A$2:$A$86, accounts!$E$2:$E$86, 0)&gt;=100, "Mid-Market", TRUE, "SMB"))</f>
        <v>Enterprise</v>
      </c>
      <c r="I397" s="1" t="str">
        <f t="array" ref="I397">IF($F397="", "", _xlfn.XLOOKUP($F397,accounts!$A$2:$A$86,accounts!$F$2:$F$86, "Other"))</f>
        <v>United States</v>
      </c>
      <c r="J397" s="1" t="s">
        <v>131</v>
      </c>
      <c r="K397" s="3">
        <v>42739.0</v>
      </c>
      <c r="L397" s="3">
        <v>42806.0</v>
      </c>
      <c r="M397" s="1">
        <v>3676.0</v>
      </c>
    </row>
    <row r="398">
      <c r="A398" s="1" t="s">
        <v>603</v>
      </c>
      <c r="B398" s="1" t="s">
        <v>45</v>
      </c>
      <c r="C398" s="1" t="str">
        <f t="array" ref="C398">_xlfn.XLOOKUP($B398, sales_teams!$A$2:$A$36, sales_teams!$B$2:$B$36)</f>
        <v>Cara Losch</v>
      </c>
      <c r="D398" s="1" t="str">
        <f t="array" ref="D398">_xlfn.XLOOKUP($B398, sales_teams!$A$2:$A$36, sales_teams!$C$2:$C$36)</f>
        <v>East</v>
      </c>
      <c r="E398" s="1" t="s">
        <v>179</v>
      </c>
      <c r="G398" s="1" t="str">
        <f t="array" ref="G398">IF($F398="", "", _xlfn.XLOOKUP($F398,accounts!$A$2:$A$86,accounts!$B$2:$B$86, "Other"))</f>
        <v/>
      </c>
      <c r="H398" s="1" t="str">
        <f t="array" ref="H398">IF($F398="", "", IFS(_xlfn.XLOOKUP($F398, accounts!$A$2:$A$86, accounts!$E$2:$E$86, 0)&gt;=1000, "Enterprise", _xlfn.XLOOKUP($F398, accounts!$A$2:$A$86, accounts!$E$2:$E$86, 0)&gt;=100, "Mid-Market", TRUE, "SMB"))</f>
        <v/>
      </c>
      <c r="I398" s="1" t="str">
        <f t="array" ref="I398">IF($F398="", "", _xlfn.XLOOKUP($F398,accounts!$A$2:$A$86,accounts!$F$2:$F$86, "Other"))</f>
        <v/>
      </c>
      <c r="J398" s="1" t="s">
        <v>189</v>
      </c>
      <c r="K398" s="3">
        <v>42739.0</v>
      </c>
    </row>
    <row r="399">
      <c r="A399" s="1" t="s">
        <v>604</v>
      </c>
      <c r="B399" s="1" t="s">
        <v>7</v>
      </c>
      <c r="C399" s="1" t="str">
        <f t="array" ref="C399">_xlfn.XLOOKUP($B399, sales_teams!$A$2:$A$36, sales_teams!$B$2:$B$36)</f>
        <v>Dustin Brinkmann</v>
      </c>
      <c r="D399" s="1" t="str">
        <f t="array" ref="D399">_xlfn.XLOOKUP($B399, sales_teams!$A$2:$A$36, sales_teams!$C$2:$C$36)</f>
        <v>Central</v>
      </c>
      <c r="E399" s="1" t="s">
        <v>188</v>
      </c>
      <c r="F399" s="1" t="s">
        <v>95</v>
      </c>
      <c r="G399" s="1" t="str">
        <f t="array" ref="G399">IF($F399="", "", _xlfn.XLOOKUP($F399,accounts!$A$2:$A$86,accounts!$B$2:$B$86, "Other"))</f>
        <v>finance</v>
      </c>
      <c r="H399" s="1" t="str">
        <f t="array" ref="H399">IF($F399="", "", IFS(_xlfn.XLOOKUP($F399, accounts!$A$2:$A$86, accounts!$E$2:$E$86, 0)&gt;=1000, "Enterprise", _xlfn.XLOOKUP($F399, accounts!$A$2:$A$86, accounts!$E$2:$E$86, 0)&gt;=100, "Mid-Market", TRUE, "SMB"))</f>
        <v>Enterprise</v>
      </c>
      <c r="I399" s="1" t="str">
        <f t="array" ref="I399">IF($F399="", "", _xlfn.XLOOKUP($F399,accounts!$A$2:$A$86,accounts!$F$2:$F$86, "Other"))</f>
        <v>United States</v>
      </c>
      <c r="J399" s="1" t="s">
        <v>192</v>
      </c>
      <c r="K399" s="3">
        <v>42740.0</v>
      </c>
      <c r="L399" s="3">
        <v>42819.0</v>
      </c>
      <c r="M399" s="1">
        <v>0.0</v>
      </c>
    </row>
    <row r="400">
      <c r="A400" s="1" t="s">
        <v>605</v>
      </c>
      <c r="B400" s="1" t="s">
        <v>48</v>
      </c>
      <c r="C400" s="1" t="str">
        <f t="array" ref="C400">_xlfn.XLOOKUP($B400, sales_teams!$A$2:$A$36, sales_teams!$B$2:$B$36)</f>
        <v>Rocco Neubert</v>
      </c>
      <c r="D400" s="1" t="str">
        <f t="array" ref="D400">_xlfn.XLOOKUP($B400, sales_teams!$A$2:$A$36, sales_teams!$C$2:$C$36)</f>
        <v>East</v>
      </c>
      <c r="E400" s="1" t="s">
        <v>194</v>
      </c>
      <c r="G400" s="1" t="str">
        <f t="array" ref="G400">IF($F400="", "", _xlfn.XLOOKUP($F400,accounts!$A$2:$A$86,accounts!$B$2:$B$86, "Other"))</f>
        <v/>
      </c>
      <c r="H400" s="1" t="str">
        <f t="array" ref="H400">IF($F400="", "", IFS(_xlfn.XLOOKUP($F400, accounts!$A$2:$A$86, accounts!$E$2:$E$86, 0)&gt;=1000, "Enterprise", _xlfn.XLOOKUP($F400, accounts!$A$2:$A$86, accounts!$E$2:$E$86, 0)&gt;=100, "Mid-Market", TRUE, "SMB"))</f>
        <v/>
      </c>
      <c r="I400" s="1" t="str">
        <f t="array" ref="I400">IF($F400="", "", _xlfn.XLOOKUP($F400,accounts!$A$2:$A$86,accounts!$F$2:$F$86, "Other"))</f>
        <v/>
      </c>
      <c r="J400" s="1" t="s">
        <v>189</v>
      </c>
      <c r="K400" s="3">
        <v>42740.0</v>
      </c>
    </row>
    <row r="401">
      <c r="A401" s="1" t="s">
        <v>606</v>
      </c>
      <c r="B401" s="1" t="s">
        <v>30</v>
      </c>
      <c r="C401" s="1" t="str">
        <f t="array" ref="C401">_xlfn.XLOOKUP($B401, sales_teams!$A$2:$A$36, sales_teams!$B$2:$B$36)</f>
        <v>Melvin Marxen</v>
      </c>
      <c r="D401" s="1" t="str">
        <f t="array" ref="D401">_xlfn.XLOOKUP($B401, sales_teams!$A$2:$A$36, sales_teams!$C$2:$C$36)</f>
        <v>Central</v>
      </c>
      <c r="E401" s="1" t="s">
        <v>148</v>
      </c>
      <c r="F401" s="1" t="s">
        <v>165</v>
      </c>
      <c r="G401" s="1" t="str">
        <f t="array" ref="G401">IF($F401="", "", _xlfn.XLOOKUP($F401,accounts!$A$2:$A$86,accounts!$B$2:$B$86, "Other"))</f>
        <v>telecommunications</v>
      </c>
      <c r="H401" s="1" t="str">
        <f t="array" ref="H401">IF($F401="", "", IFS(_xlfn.XLOOKUP($F401, accounts!$A$2:$A$86, accounts!$E$2:$E$86, 0)&gt;=1000, "Enterprise", _xlfn.XLOOKUP($F401, accounts!$A$2:$A$86, accounts!$E$2:$E$86, 0)&gt;=100, "Mid-Market", TRUE, "SMB"))</f>
        <v>Enterprise</v>
      </c>
      <c r="I401" s="1" t="str">
        <f t="array" ref="I401">IF($F401="", "", _xlfn.XLOOKUP($F401,accounts!$A$2:$A$86,accounts!$F$2:$F$86, "Other"))</f>
        <v>United States</v>
      </c>
      <c r="J401" s="1" t="s">
        <v>192</v>
      </c>
      <c r="K401" s="3">
        <v>42740.0</v>
      </c>
      <c r="L401" s="3">
        <v>42803.0</v>
      </c>
      <c r="M401" s="1">
        <v>0.0</v>
      </c>
    </row>
    <row r="402">
      <c r="A402" s="1" t="s">
        <v>607</v>
      </c>
      <c r="B402" s="1" t="s">
        <v>42</v>
      </c>
      <c r="C402" s="1" t="str">
        <f t="array" ref="C402">_xlfn.XLOOKUP($B402, sales_teams!$A$2:$A$36, sales_teams!$B$2:$B$36)</f>
        <v>Cara Losch</v>
      </c>
      <c r="D402" s="1" t="str">
        <f t="array" ref="D402">_xlfn.XLOOKUP($B402, sales_teams!$A$2:$A$36, sales_teams!$C$2:$C$36)</f>
        <v>East</v>
      </c>
      <c r="E402" s="1" t="s">
        <v>109</v>
      </c>
      <c r="F402" s="1" t="s">
        <v>141</v>
      </c>
      <c r="G402" s="1" t="str">
        <f t="array" ref="G402">IF($F402="", "", _xlfn.XLOOKUP($F402,accounts!$A$2:$A$86,accounts!$B$2:$B$86, "Other"))</f>
        <v>finance</v>
      </c>
      <c r="H402" s="1" t="str">
        <f t="array" ref="H402">IF($F402="", "", IFS(_xlfn.XLOOKUP($F402, accounts!$A$2:$A$86, accounts!$E$2:$E$86, 0)&gt;=1000, "Enterprise", _xlfn.XLOOKUP($F402, accounts!$A$2:$A$86, accounts!$E$2:$E$86, 0)&gt;=100, "Mid-Market", TRUE, "SMB"))</f>
        <v>Mid-Market</v>
      </c>
      <c r="I402" s="1" t="str">
        <f t="array" ref="I402">IF($F402="", "", _xlfn.XLOOKUP($F402,accounts!$A$2:$A$86,accounts!$F$2:$F$86, "Other"))</f>
        <v>United States</v>
      </c>
      <c r="J402" s="1" t="s">
        <v>192</v>
      </c>
      <c r="K402" s="3">
        <v>42740.0</v>
      </c>
      <c r="L402" s="3">
        <v>42820.0</v>
      </c>
      <c r="M402" s="1">
        <v>0.0</v>
      </c>
    </row>
    <row r="403">
      <c r="A403" s="1" t="s">
        <v>608</v>
      </c>
      <c r="B403" s="1" t="s">
        <v>19</v>
      </c>
      <c r="C403" s="1" t="str">
        <f t="array" ref="C403">_xlfn.XLOOKUP($B403, sales_teams!$A$2:$A$36, sales_teams!$B$2:$B$36)</f>
        <v>Melvin Marxen</v>
      </c>
      <c r="D403" s="1" t="str">
        <f t="array" ref="D403">_xlfn.XLOOKUP($B403, sales_teams!$A$2:$A$36, sales_teams!$C$2:$C$36)</f>
        <v>Central</v>
      </c>
      <c r="E403" s="1" t="s">
        <v>148</v>
      </c>
      <c r="F403" s="1" t="s">
        <v>165</v>
      </c>
      <c r="G403" s="1" t="str">
        <f t="array" ref="G403">IF($F403="", "", _xlfn.XLOOKUP($F403,accounts!$A$2:$A$86,accounts!$B$2:$B$86, "Other"))</f>
        <v>telecommunications</v>
      </c>
      <c r="H403" s="1" t="str">
        <f t="array" ref="H403">IF($F403="", "", IFS(_xlfn.XLOOKUP($F403, accounts!$A$2:$A$86, accounts!$E$2:$E$86, 0)&gt;=1000, "Enterprise", _xlfn.XLOOKUP($F403, accounts!$A$2:$A$86, accounts!$E$2:$E$86, 0)&gt;=100, "Mid-Market", TRUE, "SMB"))</f>
        <v>Enterprise</v>
      </c>
      <c r="I403" s="1" t="str">
        <f t="array" ref="I403">IF($F403="", "", _xlfn.XLOOKUP($F403,accounts!$A$2:$A$86,accounts!$F$2:$F$86, "Other"))</f>
        <v>United States</v>
      </c>
      <c r="J403" s="1" t="s">
        <v>131</v>
      </c>
      <c r="K403" s="3">
        <v>42740.0</v>
      </c>
      <c r="L403" s="3">
        <v>42813.0</v>
      </c>
      <c r="M403" s="1">
        <v>4716.0</v>
      </c>
    </row>
    <row r="404">
      <c r="A404" s="1" t="s">
        <v>609</v>
      </c>
      <c r="B404" s="1" t="s">
        <v>104</v>
      </c>
      <c r="C404" s="1" t="str">
        <f t="array" ref="C404">_xlfn.XLOOKUP($B404, sales_teams!$A$2:$A$36, sales_teams!$B$2:$B$36)</f>
        <v>Summer Sewald</v>
      </c>
      <c r="D404" s="1" t="str">
        <f t="array" ref="D404">_xlfn.XLOOKUP($B404, sales_teams!$A$2:$A$36, sales_teams!$C$2:$C$36)</f>
        <v>West</v>
      </c>
      <c r="E404" s="1" t="s">
        <v>188</v>
      </c>
      <c r="G404" s="1" t="str">
        <f t="array" ref="G404">IF($F404="", "", _xlfn.XLOOKUP($F404,accounts!$A$2:$A$86,accounts!$B$2:$B$86, "Other"))</f>
        <v/>
      </c>
      <c r="H404" s="1" t="str">
        <f t="array" ref="H404">IF($F404="", "", IFS(_xlfn.XLOOKUP($F404, accounts!$A$2:$A$86, accounts!$E$2:$E$86, 0)&gt;=1000, "Enterprise", _xlfn.XLOOKUP($F404, accounts!$A$2:$A$86, accounts!$E$2:$E$86, 0)&gt;=100, "Mid-Market", TRUE, "SMB"))</f>
        <v/>
      </c>
      <c r="I404" s="1" t="str">
        <f t="array" ref="I404">IF($F404="", "", _xlfn.XLOOKUP($F404,accounts!$A$2:$A$86,accounts!$F$2:$F$86, "Other"))</f>
        <v/>
      </c>
      <c r="J404" s="1" t="s">
        <v>189</v>
      </c>
      <c r="K404" s="3">
        <v>42740.0</v>
      </c>
    </row>
    <row r="405">
      <c r="A405" s="1" t="s">
        <v>610</v>
      </c>
      <c r="B405" s="1" t="s">
        <v>102</v>
      </c>
      <c r="C405" s="1" t="str">
        <f t="array" ref="C405">_xlfn.XLOOKUP($B405, sales_teams!$A$2:$A$36, sales_teams!$B$2:$B$36)</f>
        <v>Summer Sewald</v>
      </c>
      <c r="D405" s="1" t="str">
        <f t="array" ref="D405">_xlfn.XLOOKUP($B405, sales_teams!$A$2:$A$36, sales_teams!$C$2:$C$36)</f>
        <v>West</v>
      </c>
      <c r="E405" s="1" t="s">
        <v>181</v>
      </c>
      <c r="F405" s="1" t="s">
        <v>36</v>
      </c>
      <c r="G405" s="1" t="str">
        <f t="array" ref="G405">IF($F405="", "", _xlfn.XLOOKUP($F405,accounts!$A$2:$A$86,accounts!$B$2:$B$86, "Other"))</f>
        <v>retail</v>
      </c>
      <c r="H405" s="1" t="str">
        <f t="array" ref="H405">IF($F405="", "", IFS(_xlfn.XLOOKUP($F405, accounts!$A$2:$A$86, accounts!$E$2:$E$86, 0)&gt;=1000, "Enterprise", _xlfn.XLOOKUP($F405, accounts!$A$2:$A$86, accounts!$E$2:$E$86, 0)&gt;=100, "Mid-Market", TRUE, "SMB"))</f>
        <v>Enterprise</v>
      </c>
      <c r="I405" s="1" t="str">
        <f t="array" ref="I405">IF($F405="", "", _xlfn.XLOOKUP($F405,accounts!$A$2:$A$86,accounts!$F$2:$F$86, "Other"))</f>
        <v>United States</v>
      </c>
      <c r="J405" s="1" t="s">
        <v>192</v>
      </c>
      <c r="K405" s="3">
        <v>42740.0</v>
      </c>
      <c r="L405" s="3">
        <v>42824.0</v>
      </c>
      <c r="M405" s="1">
        <v>0.0</v>
      </c>
    </row>
    <row r="406">
      <c r="A406" s="1" t="s">
        <v>611</v>
      </c>
      <c r="B406" s="1" t="s">
        <v>60</v>
      </c>
      <c r="C406" s="1" t="str">
        <f t="array" ref="C406">_xlfn.XLOOKUP($B406, sales_teams!$A$2:$A$36, sales_teams!$B$2:$B$36)</f>
        <v>Celia Rouche</v>
      </c>
      <c r="D406" s="1" t="str">
        <f t="array" ref="D406">_xlfn.XLOOKUP($B406, sales_teams!$A$2:$A$36, sales_teams!$C$2:$C$36)</f>
        <v>West</v>
      </c>
      <c r="E406" s="1" t="s">
        <v>148</v>
      </c>
      <c r="F406" s="1" t="s">
        <v>114</v>
      </c>
      <c r="G406" s="1" t="str">
        <f t="array" ref="G406">IF($F406="", "", _xlfn.XLOOKUP($F406,accounts!$A$2:$A$86,accounts!$B$2:$B$86, "Other"))</f>
        <v>marketing</v>
      </c>
      <c r="H406" s="1" t="str">
        <f t="array" ref="H406">IF($F406="", "", IFS(_xlfn.XLOOKUP($F406, accounts!$A$2:$A$86, accounts!$E$2:$E$86, 0)&gt;=1000, "Enterprise", _xlfn.XLOOKUP($F406, accounts!$A$2:$A$86, accounts!$E$2:$E$86, 0)&gt;=100, "Mid-Market", TRUE, "SMB"))</f>
        <v>Enterprise</v>
      </c>
      <c r="I406" s="1" t="str">
        <f t="array" ref="I406">IF($F406="", "", _xlfn.XLOOKUP($F406,accounts!$A$2:$A$86,accounts!$F$2:$F$86, "Other"))</f>
        <v>United States</v>
      </c>
      <c r="J406" s="1" t="s">
        <v>131</v>
      </c>
      <c r="K406" s="3">
        <v>42740.0</v>
      </c>
      <c r="L406" s="3">
        <v>42817.0</v>
      </c>
      <c r="M406" s="1">
        <v>4211.0</v>
      </c>
    </row>
    <row r="407">
      <c r="A407" s="1" t="s">
        <v>612</v>
      </c>
      <c r="B407" s="1" t="s">
        <v>7</v>
      </c>
      <c r="C407" s="1" t="str">
        <f t="array" ref="C407">_xlfn.XLOOKUP($B407, sales_teams!$A$2:$A$36, sales_teams!$B$2:$B$36)</f>
        <v>Dustin Brinkmann</v>
      </c>
      <c r="D407" s="1" t="str">
        <f t="array" ref="D407">_xlfn.XLOOKUP($B407, sales_teams!$A$2:$A$36, sales_teams!$C$2:$C$36)</f>
        <v>Central</v>
      </c>
      <c r="E407" s="1" t="s">
        <v>188</v>
      </c>
      <c r="F407" s="1" t="s">
        <v>95</v>
      </c>
      <c r="G407" s="1" t="str">
        <f t="array" ref="G407">IF($F407="", "", _xlfn.XLOOKUP($F407,accounts!$A$2:$A$86,accounts!$B$2:$B$86, "Other"))</f>
        <v>finance</v>
      </c>
      <c r="H407" s="1" t="str">
        <f t="array" ref="H407">IF($F407="", "", IFS(_xlfn.XLOOKUP($F407, accounts!$A$2:$A$86, accounts!$E$2:$E$86, 0)&gt;=1000, "Enterprise", _xlfn.XLOOKUP($F407, accounts!$A$2:$A$86, accounts!$E$2:$E$86, 0)&gt;=100, "Mid-Market", TRUE, "SMB"))</f>
        <v>Enterprise</v>
      </c>
      <c r="I407" s="1" t="str">
        <f t="array" ref="I407">IF($F407="", "", _xlfn.XLOOKUP($F407,accounts!$A$2:$A$86,accounts!$F$2:$F$86, "Other"))</f>
        <v>United States</v>
      </c>
      <c r="J407" s="1" t="s">
        <v>192</v>
      </c>
      <c r="K407" s="3">
        <v>42741.0</v>
      </c>
      <c r="L407" s="3">
        <v>42815.0</v>
      </c>
      <c r="M407" s="1">
        <v>0.0</v>
      </c>
    </row>
    <row r="408">
      <c r="A408" s="1" t="s">
        <v>613</v>
      </c>
      <c r="B408" s="1" t="s">
        <v>57</v>
      </c>
      <c r="C408" s="1" t="str">
        <f t="array" ref="C408">_xlfn.XLOOKUP($B408, sales_teams!$A$2:$A$36, sales_teams!$B$2:$B$36)</f>
        <v>Rocco Neubert</v>
      </c>
      <c r="D408" s="1" t="str">
        <f t="array" ref="D408">_xlfn.XLOOKUP($B408, sales_teams!$A$2:$A$36, sales_teams!$C$2:$C$36)</f>
        <v>East</v>
      </c>
      <c r="E408" s="1" t="s">
        <v>194</v>
      </c>
      <c r="G408" s="1" t="str">
        <f t="array" ref="G408">IF($F408="", "", _xlfn.XLOOKUP($F408,accounts!$A$2:$A$86,accounts!$B$2:$B$86, "Other"))</f>
        <v/>
      </c>
      <c r="H408" s="1" t="str">
        <f t="array" ref="H408">IF($F408="", "", IFS(_xlfn.XLOOKUP($F408, accounts!$A$2:$A$86, accounts!$E$2:$E$86, 0)&gt;=1000, "Enterprise", _xlfn.XLOOKUP($F408, accounts!$A$2:$A$86, accounts!$E$2:$E$86, 0)&gt;=100, "Mid-Market", TRUE, "SMB"))</f>
        <v/>
      </c>
      <c r="I408" s="1" t="str">
        <f t="array" ref="I408">IF($F408="", "", _xlfn.XLOOKUP($F408,accounts!$A$2:$A$86,accounts!$F$2:$F$86, "Other"))</f>
        <v/>
      </c>
      <c r="J408" s="1" t="s">
        <v>189</v>
      </c>
      <c r="K408" s="3">
        <v>42741.0</v>
      </c>
    </row>
    <row r="409">
      <c r="A409" s="1" t="s">
        <v>614</v>
      </c>
      <c r="B409" s="1" t="s">
        <v>30</v>
      </c>
      <c r="C409" s="1" t="str">
        <f t="array" ref="C409">_xlfn.XLOOKUP($B409, sales_teams!$A$2:$A$36, sales_teams!$B$2:$B$36)</f>
        <v>Melvin Marxen</v>
      </c>
      <c r="D409" s="1" t="str">
        <f t="array" ref="D409">_xlfn.XLOOKUP($B409, sales_teams!$A$2:$A$36, sales_teams!$C$2:$C$36)</f>
        <v>Central</v>
      </c>
      <c r="E409" s="1" t="s">
        <v>148</v>
      </c>
      <c r="F409" s="1" t="s">
        <v>56</v>
      </c>
      <c r="G409" s="1" t="str">
        <f t="array" ref="G409">IF($F409="", "", _xlfn.XLOOKUP($F409,accounts!$A$2:$A$86,accounts!$B$2:$B$86, "Other"))</f>
        <v>software</v>
      </c>
      <c r="H409" s="1" t="str">
        <f t="array" ref="H409">IF($F409="", "", IFS(_xlfn.XLOOKUP($F409, accounts!$A$2:$A$86, accounts!$E$2:$E$86, 0)&gt;=1000, "Enterprise", _xlfn.XLOOKUP($F409, accounts!$A$2:$A$86, accounts!$E$2:$E$86, 0)&gt;=100, "Mid-Market", TRUE, "SMB"))</f>
        <v>Enterprise</v>
      </c>
      <c r="I409" s="1" t="str">
        <f t="array" ref="I409">IF($F409="", "", _xlfn.XLOOKUP($F409,accounts!$A$2:$A$86,accounts!$F$2:$F$86, "Other"))</f>
        <v>United States</v>
      </c>
      <c r="J409" s="1" t="s">
        <v>192</v>
      </c>
      <c r="K409" s="3">
        <v>42741.0</v>
      </c>
      <c r="L409" s="3">
        <v>42812.0</v>
      </c>
      <c r="M409" s="1">
        <v>0.0</v>
      </c>
    </row>
    <row r="410">
      <c r="A410" s="1" t="s">
        <v>615</v>
      </c>
      <c r="B410" s="1" t="s">
        <v>30</v>
      </c>
      <c r="C410" s="1" t="str">
        <f t="array" ref="C410">_xlfn.XLOOKUP($B410, sales_teams!$A$2:$A$36, sales_teams!$B$2:$B$36)</f>
        <v>Melvin Marxen</v>
      </c>
      <c r="D410" s="1" t="str">
        <f t="array" ref="D410">_xlfn.XLOOKUP($B410, sales_teams!$A$2:$A$36, sales_teams!$C$2:$C$36)</f>
        <v>Central</v>
      </c>
      <c r="E410" s="1" t="s">
        <v>179</v>
      </c>
      <c r="F410" s="1" t="s">
        <v>164</v>
      </c>
      <c r="G410" s="1" t="str">
        <f t="array" ref="G410">IF($F410="", "", _xlfn.XLOOKUP($F410,accounts!$A$2:$A$86,accounts!$B$2:$B$86, "Other"))</f>
        <v>retail</v>
      </c>
      <c r="H410" s="1" t="str">
        <f t="array" ref="H410">IF($F410="", "", IFS(_xlfn.XLOOKUP($F410, accounts!$A$2:$A$86, accounts!$E$2:$E$86, 0)&gt;=1000, "Enterprise", _xlfn.XLOOKUP($F410, accounts!$A$2:$A$86, accounts!$E$2:$E$86, 0)&gt;=100, "Mid-Market", TRUE, "SMB"))</f>
        <v>Mid-Market</v>
      </c>
      <c r="I410" s="1" t="str">
        <f t="array" ref="I410">IF($F410="", "", _xlfn.XLOOKUP($F410,accounts!$A$2:$A$86,accounts!$F$2:$F$86, "Other"))</f>
        <v>United States</v>
      </c>
      <c r="J410" s="1" t="s">
        <v>131</v>
      </c>
      <c r="K410" s="3">
        <v>42741.0</v>
      </c>
      <c r="L410" s="3">
        <v>42811.0</v>
      </c>
      <c r="M410" s="1">
        <v>56.0</v>
      </c>
    </row>
    <row r="411">
      <c r="A411" s="1" t="s">
        <v>616</v>
      </c>
      <c r="B411" s="1" t="s">
        <v>26</v>
      </c>
      <c r="C411" s="1" t="str">
        <f t="array" ref="C411">_xlfn.XLOOKUP($B411, sales_teams!$A$2:$A$36, sales_teams!$B$2:$B$36)</f>
        <v>Melvin Marxen</v>
      </c>
      <c r="D411" s="1" t="str">
        <f t="array" ref="D411">_xlfn.XLOOKUP($B411, sales_teams!$A$2:$A$36, sales_teams!$C$2:$C$36)</f>
        <v>Central</v>
      </c>
      <c r="E411" s="1" t="s">
        <v>179</v>
      </c>
      <c r="F411" s="1" t="s">
        <v>150</v>
      </c>
      <c r="G411" s="1" t="str">
        <f t="array" ref="G411">IF($F411="", "", _xlfn.XLOOKUP($F411,accounts!$A$2:$A$86,accounts!$B$2:$B$86, "Other"))</f>
        <v>technology</v>
      </c>
      <c r="H411" s="1" t="str">
        <f t="array" ref="H411">IF($F411="", "", IFS(_xlfn.XLOOKUP($F411, accounts!$A$2:$A$86, accounts!$E$2:$E$86, 0)&gt;=1000, "Enterprise", _xlfn.XLOOKUP($F411, accounts!$A$2:$A$86, accounts!$E$2:$E$86, 0)&gt;=100, "Mid-Market", TRUE, "SMB"))</f>
        <v>Enterprise</v>
      </c>
      <c r="I411" s="1" t="str">
        <f t="array" ref="I411">IF($F411="", "", _xlfn.XLOOKUP($F411,accounts!$A$2:$A$86,accounts!$F$2:$F$86, "Other"))</f>
        <v>United States</v>
      </c>
      <c r="J411" s="1" t="s">
        <v>192</v>
      </c>
      <c r="K411" s="3">
        <v>42741.0</v>
      </c>
      <c r="L411" s="3">
        <v>42817.0</v>
      </c>
      <c r="M411" s="1">
        <v>0.0</v>
      </c>
    </row>
    <row r="412">
      <c r="A412" s="1" t="s">
        <v>617</v>
      </c>
      <c r="B412" s="1" t="s">
        <v>26</v>
      </c>
      <c r="C412" s="1" t="str">
        <f t="array" ref="C412">_xlfn.XLOOKUP($B412, sales_teams!$A$2:$A$36, sales_teams!$B$2:$B$36)</f>
        <v>Melvin Marxen</v>
      </c>
      <c r="D412" s="1" t="str">
        <f t="array" ref="D412">_xlfn.XLOOKUP($B412, sales_teams!$A$2:$A$36, sales_teams!$C$2:$C$36)</f>
        <v>Central</v>
      </c>
      <c r="E412" s="1" t="s">
        <v>179</v>
      </c>
      <c r="F412" s="1" t="s">
        <v>95</v>
      </c>
      <c r="G412" s="1" t="str">
        <f t="array" ref="G412">IF($F412="", "", _xlfn.XLOOKUP($F412,accounts!$A$2:$A$86,accounts!$B$2:$B$86, "Other"))</f>
        <v>finance</v>
      </c>
      <c r="H412" s="1" t="str">
        <f t="array" ref="H412">IF($F412="", "", IFS(_xlfn.XLOOKUP($F412, accounts!$A$2:$A$86, accounts!$E$2:$E$86, 0)&gt;=1000, "Enterprise", _xlfn.XLOOKUP($F412, accounts!$A$2:$A$86, accounts!$E$2:$E$86, 0)&gt;=100, "Mid-Market", TRUE, "SMB"))</f>
        <v>Enterprise</v>
      </c>
      <c r="I412" s="1" t="str">
        <f t="array" ref="I412">IF($F412="", "", _xlfn.XLOOKUP($F412,accounts!$A$2:$A$86,accounts!$F$2:$F$86, "Other"))</f>
        <v>United States</v>
      </c>
      <c r="J412" s="1" t="s">
        <v>131</v>
      </c>
      <c r="K412" s="3">
        <v>42741.0</v>
      </c>
      <c r="L412" s="3">
        <v>42817.0</v>
      </c>
      <c r="M412" s="1">
        <v>44.0</v>
      </c>
    </row>
    <row r="413">
      <c r="A413" s="1" t="s">
        <v>618</v>
      </c>
      <c r="B413" s="1" t="s">
        <v>102</v>
      </c>
      <c r="C413" s="1" t="str">
        <f t="array" ref="C413">_xlfn.XLOOKUP($B413, sales_teams!$A$2:$A$36, sales_teams!$B$2:$B$36)</f>
        <v>Summer Sewald</v>
      </c>
      <c r="D413" s="1" t="str">
        <f t="array" ref="D413">_xlfn.XLOOKUP($B413, sales_teams!$A$2:$A$36, sales_teams!$C$2:$C$36)</f>
        <v>West</v>
      </c>
      <c r="E413" s="1" t="s">
        <v>181</v>
      </c>
      <c r="F413" s="1" t="s">
        <v>127</v>
      </c>
      <c r="G413" s="1" t="str">
        <f t="array" ref="G413">IF($F413="", "", _xlfn.XLOOKUP($F413,accounts!$A$2:$A$86,accounts!$B$2:$B$86, "Other"))</f>
        <v>technology</v>
      </c>
      <c r="H413" s="1" t="str">
        <f t="array" ref="H413">IF($F413="", "", IFS(_xlfn.XLOOKUP($F413, accounts!$A$2:$A$86, accounts!$E$2:$E$86, 0)&gt;=1000, "Enterprise", _xlfn.XLOOKUP($F413, accounts!$A$2:$A$86, accounts!$E$2:$E$86, 0)&gt;=100, "Mid-Market", TRUE, "SMB"))</f>
        <v>Enterprise</v>
      </c>
      <c r="I413" s="1" t="str">
        <f t="array" ref="I413">IF($F413="", "", _xlfn.XLOOKUP($F413,accounts!$A$2:$A$86,accounts!$F$2:$F$86, "Other"))</f>
        <v>United States</v>
      </c>
      <c r="J413" s="1" t="s">
        <v>131</v>
      </c>
      <c r="K413" s="3">
        <v>42741.0</v>
      </c>
      <c r="L413" s="3">
        <v>42821.0</v>
      </c>
      <c r="M413" s="1">
        <v>532.0</v>
      </c>
    </row>
    <row r="414">
      <c r="A414" s="1" t="s">
        <v>619</v>
      </c>
      <c r="B414" s="1" t="s">
        <v>17</v>
      </c>
      <c r="C414" s="1" t="str">
        <f t="array" ref="C414">_xlfn.XLOOKUP($B414, sales_teams!$A$2:$A$36, sales_teams!$B$2:$B$36)</f>
        <v>Dustin Brinkmann</v>
      </c>
      <c r="D414" s="1" t="str">
        <f t="array" ref="D414">_xlfn.XLOOKUP($B414, sales_teams!$A$2:$A$36, sales_teams!$C$2:$C$36)</f>
        <v>Central</v>
      </c>
      <c r="E414" s="1" t="s">
        <v>181</v>
      </c>
      <c r="F414" s="1" t="s">
        <v>165</v>
      </c>
      <c r="G414" s="1" t="str">
        <f t="array" ref="G414">IF($F414="", "", _xlfn.XLOOKUP($F414,accounts!$A$2:$A$86,accounts!$B$2:$B$86, "Other"))</f>
        <v>telecommunications</v>
      </c>
      <c r="H414" s="1" t="str">
        <f t="array" ref="H414">IF($F414="", "", IFS(_xlfn.XLOOKUP($F414, accounts!$A$2:$A$86, accounts!$E$2:$E$86, 0)&gt;=1000, "Enterprise", _xlfn.XLOOKUP($F414, accounts!$A$2:$A$86, accounts!$E$2:$E$86, 0)&gt;=100, "Mid-Market", TRUE, "SMB"))</f>
        <v>Enterprise</v>
      </c>
      <c r="I414" s="1" t="str">
        <f t="array" ref="I414">IF($F414="", "", _xlfn.XLOOKUP($F414,accounts!$A$2:$A$86,accounts!$F$2:$F$86, "Other"))</f>
        <v>United States</v>
      </c>
      <c r="J414" s="1" t="s">
        <v>192</v>
      </c>
      <c r="K414" s="3">
        <v>42741.0</v>
      </c>
      <c r="L414" s="3">
        <v>42865.0</v>
      </c>
      <c r="M414" s="1">
        <v>0.0</v>
      </c>
    </row>
    <row r="415">
      <c r="A415" s="1" t="s">
        <v>620</v>
      </c>
      <c r="B415" s="1" t="s">
        <v>17</v>
      </c>
      <c r="C415" s="1" t="str">
        <f t="array" ref="C415">_xlfn.XLOOKUP($B415, sales_teams!$A$2:$A$36, sales_teams!$B$2:$B$36)</f>
        <v>Dustin Brinkmann</v>
      </c>
      <c r="D415" s="1" t="str">
        <f t="array" ref="D415">_xlfn.XLOOKUP($B415, sales_teams!$A$2:$A$36, sales_teams!$C$2:$C$36)</f>
        <v>Central</v>
      </c>
      <c r="E415" s="1" t="s">
        <v>181</v>
      </c>
      <c r="F415" s="1" t="s">
        <v>178</v>
      </c>
      <c r="G415" s="1" t="str">
        <f t="array" ref="G415">IF($F415="", "", _xlfn.XLOOKUP($F415,accounts!$A$2:$A$86,accounts!$B$2:$B$86, "Other"))</f>
        <v>medical</v>
      </c>
      <c r="H415" s="1" t="str">
        <f t="array" ref="H415">IF($F415="", "", IFS(_xlfn.XLOOKUP($F415, accounts!$A$2:$A$86, accounts!$E$2:$E$86, 0)&gt;=1000, "Enterprise", _xlfn.XLOOKUP($F415, accounts!$A$2:$A$86, accounts!$E$2:$E$86, 0)&gt;=100, "Mid-Market", TRUE, "SMB"))</f>
        <v>Enterprise</v>
      </c>
      <c r="I415" s="1" t="str">
        <f t="array" ref="I415">IF($F415="", "", _xlfn.XLOOKUP($F415,accounts!$A$2:$A$86,accounts!$F$2:$F$86, "Other"))</f>
        <v>United States</v>
      </c>
      <c r="J415" s="1" t="s">
        <v>192</v>
      </c>
      <c r="K415" s="3">
        <v>42741.0</v>
      </c>
      <c r="L415" s="3">
        <v>42814.0</v>
      </c>
      <c r="M415" s="1">
        <v>0.0</v>
      </c>
    </row>
    <row r="416">
      <c r="A416" s="1" t="s">
        <v>621</v>
      </c>
      <c r="B416" s="1" t="s">
        <v>54</v>
      </c>
      <c r="C416" s="1" t="str">
        <f t="array" ref="C416">_xlfn.XLOOKUP($B416, sales_teams!$A$2:$A$36, sales_teams!$B$2:$B$36)</f>
        <v>Rocco Neubert</v>
      </c>
      <c r="D416" s="1" t="str">
        <f t="array" ref="D416">_xlfn.XLOOKUP($B416, sales_teams!$A$2:$A$36, sales_teams!$C$2:$C$36)</f>
        <v>East</v>
      </c>
      <c r="E416" s="1" t="s">
        <v>148</v>
      </c>
      <c r="F416" s="1" t="s">
        <v>126</v>
      </c>
      <c r="G416" s="1" t="str">
        <f t="array" ref="G416">IF($F416="", "", _xlfn.XLOOKUP($F416,accounts!$A$2:$A$86,accounts!$B$2:$B$86, "Other"))</f>
        <v>retail</v>
      </c>
      <c r="H416" s="1" t="str">
        <f t="array" ref="H416">IF($F416="", "", IFS(_xlfn.XLOOKUP($F416, accounts!$A$2:$A$86, accounts!$E$2:$E$86, 0)&gt;=1000, "Enterprise", _xlfn.XLOOKUP($F416, accounts!$A$2:$A$86, accounts!$E$2:$E$86, 0)&gt;=100, "Mid-Market", TRUE, "SMB"))</f>
        <v>Enterprise</v>
      </c>
      <c r="I416" s="1" t="str">
        <f t="array" ref="I416">IF($F416="", "", _xlfn.XLOOKUP($F416,accounts!$A$2:$A$86,accounts!$F$2:$F$86, "Other"))</f>
        <v>United States</v>
      </c>
      <c r="J416" s="1" t="s">
        <v>192</v>
      </c>
      <c r="K416" s="3">
        <v>42741.0</v>
      </c>
      <c r="L416" s="3">
        <v>42811.0</v>
      </c>
      <c r="M416" s="1">
        <v>0.0</v>
      </c>
    </row>
    <row r="417">
      <c r="A417" s="1" t="s">
        <v>622</v>
      </c>
      <c r="B417" s="1" t="s">
        <v>15</v>
      </c>
      <c r="C417" s="1" t="str">
        <f t="array" ref="C417">_xlfn.XLOOKUP($B417, sales_teams!$A$2:$A$36, sales_teams!$B$2:$B$36)</f>
        <v>Dustin Brinkmann</v>
      </c>
      <c r="D417" s="1" t="str">
        <f t="array" ref="D417">_xlfn.XLOOKUP($B417, sales_teams!$A$2:$A$36, sales_teams!$C$2:$C$36)</f>
        <v>Central</v>
      </c>
      <c r="E417" s="1" t="s">
        <v>181</v>
      </c>
      <c r="F417" s="1" t="s">
        <v>79</v>
      </c>
      <c r="G417" s="1" t="str">
        <f t="array" ref="G417">IF($F417="", "", _xlfn.XLOOKUP($F417,accounts!$A$2:$A$86,accounts!$B$2:$B$86, "Other"))</f>
        <v>entertainment</v>
      </c>
      <c r="H417" s="1" t="str">
        <f t="array" ref="H417">IF($F417="", "", IFS(_xlfn.XLOOKUP($F417, accounts!$A$2:$A$86, accounts!$E$2:$E$86, 0)&gt;=1000, "Enterprise", _xlfn.XLOOKUP($F417, accounts!$A$2:$A$86, accounts!$E$2:$E$86, 0)&gt;=100, "Mid-Market", TRUE, "SMB"))</f>
        <v>Mid-Market</v>
      </c>
      <c r="I417" s="1" t="str">
        <f t="array" ref="I417">IF($F417="", "", _xlfn.XLOOKUP($F417,accounts!$A$2:$A$86,accounts!$F$2:$F$86, "Other"))</f>
        <v>United States</v>
      </c>
      <c r="J417" s="1" t="s">
        <v>192</v>
      </c>
      <c r="K417" s="3">
        <v>42741.0</v>
      </c>
      <c r="L417" s="3">
        <v>42818.0</v>
      </c>
      <c r="M417" s="1">
        <v>0.0</v>
      </c>
    </row>
    <row r="418">
      <c r="A418" s="1" t="s">
        <v>623</v>
      </c>
      <c r="B418" s="1" t="s">
        <v>7</v>
      </c>
      <c r="C418" s="1" t="str">
        <f t="array" ref="C418">_xlfn.XLOOKUP($B418, sales_teams!$A$2:$A$36, sales_teams!$B$2:$B$36)</f>
        <v>Dustin Brinkmann</v>
      </c>
      <c r="D418" s="1" t="str">
        <f t="array" ref="D418">_xlfn.XLOOKUP($B418, sales_teams!$A$2:$A$36, sales_teams!$C$2:$C$36)</f>
        <v>Central</v>
      </c>
      <c r="E418" s="1" t="s">
        <v>181</v>
      </c>
      <c r="F418" s="1" t="s">
        <v>122</v>
      </c>
      <c r="G418" s="1" t="str">
        <f t="array" ref="G418">IF($F418="", "", _xlfn.XLOOKUP($F418,accounts!$A$2:$A$86,accounts!$B$2:$B$86, "Other"))</f>
        <v>medical</v>
      </c>
      <c r="H418" s="1" t="str">
        <f t="array" ref="H418">IF($F418="", "", IFS(_xlfn.XLOOKUP($F418, accounts!$A$2:$A$86, accounts!$E$2:$E$86, 0)&gt;=1000, "Enterprise", _xlfn.XLOOKUP($F418, accounts!$A$2:$A$86, accounts!$E$2:$E$86, 0)&gt;=100, "Mid-Market", TRUE, "SMB"))</f>
        <v>Enterprise</v>
      </c>
      <c r="I418" s="1" t="str">
        <f t="array" ref="I418">IF($F418="", "", _xlfn.XLOOKUP($F418,accounts!$A$2:$A$86,accounts!$F$2:$F$86, "Other"))</f>
        <v>United States</v>
      </c>
      <c r="J418" s="1" t="s">
        <v>131</v>
      </c>
      <c r="K418" s="3">
        <v>42742.0</v>
      </c>
      <c r="L418" s="3">
        <v>42802.0</v>
      </c>
      <c r="M418" s="1">
        <v>622.0</v>
      </c>
    </row>
    <row r="419">
      <c r="A419" s="1" t="s">
        <v>624</v>
      </c>
      <c r="B419" s="1" t="s">
        <v>52</v>
      </c>
      <c r="C419" s="1" t="str">
        <f t="array" ref="C419">_xlfn.XLOOKUP($B419, sales_teams!$A$2:$A$36, sales_teams!$B$2:$B$36)</f>
        <v>Rocco Neubert</v>
      </c>
      <c r="D419" s="1" t="str">
        <f t="array" ref="D419">_xlfn.XLOOKUP($B419, sales_teams!$A$2:$A$36, sales_teams!$C$2:$C$36)</f>
        <v>East</v>
      </c>
      <c r="E419" s="1" t="s">
        <v>181</v>
      </c>
      <c r="G419" s="1" t="str">
        <f t="array" ref="G419">IF($F419="", "", _xlfn.XLOOKUP($F419,accounts!$A$2:$A$86,accounts!$B$2:$B$86, "Other"))</f>
        <v/>
      </c>
      <c r="H419" s="1" t="str">
        <f t="array" ref="H419">IF($F419="", "", IFS(_xlfn.XLOOKUP($F419, accounts!$A$2:$A$86, accounts!$E$2:$E$86, 0)&gt;=1000, "Enterprise", _xlfn.XLOOKUP($F419, accounts!$A$2:$A$86, accounts!$E$2:$E$86, 0)&gt;=100, "Mid-Market", TRUE, "SMB"))</f>
        <v/>
      </c>
      <c r="I419" s="1" t="str">
        <f t="array" ref="I419">IF($F419="", "", _xlfn.XLOOKUP($F419,accounts!$A$2:$A$86,accounts!$F$2:$F$86, "Other"))</f>
        <v/>
      </c>
      <c r="J419" s="1" t="s">
        <v>189</v>
      </c>
      <c r="K419" s="3">
        <v>42742.0</v>
      </c>
    </row>
    <row r="420">
      <c r="A420" s="1" t="s">
        <v>625</v>
      </c>
      <c r="B420" s="1" t="s">
        <v>12</v>
      </c>
      <c r="C420" s="1" t="str">
        <f t="array" ref="C420">_xlfn.XLOOKUP($B420, sales_teams!$A$2:$A$36, sales_teams!$B$2:$B$36)</f>
        <v>Dustin Brinkmann</v>
      </c>
      <c r="D420" s="1" t="str">
        <f t="array" ref="D420">_xlfn.XLOOKUP($B420, sales_teams!$A$2:$A$36, sales_teams!$C$2:$C$36)</f>
        <v>Central</v>
      </c>
      <c r="E420" s="1" t="s">
        <v>194</v>
      </c>
      <c r="F420" s="1" t="s">
        <v>47</v>
      </c>
      <c r="G420" s="1" t="str">
        <f t="array" ref="G420">IF($F420="", "", _xlfn.XLOOKUP($F420,accounts!$A$2:$A$86,accounts!$B$2:$B$86, "Other"))</f>
        <v>retail</v>
      </c>
      <c r="H420" s="1" t="str">
        <f t="array" ref="H420">IF($F420="", "", IFS(_xlfn.XLOOKUP($F420, accounts!$A$2:$A$86, accounts!$E$2:$E$86, 0)&gt;=1000, "Enterprise", _xlfn.XLOOKUP($F420, accounts!$A$2:$A$86, accounts!$E$2:$E$86, 0)&gt;=100, "Mid-Market", TRUE, "SMB"))</f>
        <v>Enterprise</v>
      </c>
      <c r="I420" s="1" t="str">
        <f t="array" ref="I420">IF($F420="", "", _xlfn.XLOOKUP($F420,accounts!$A$2:$A$86,accounts!$F$2:$F$86, "Other"))</f>
        <v>United States</v>
      </c>
      <c r="J420" s="1" t="s">
        <v>192</v>
      </c>
      <c r="K420" s="3">
        <v>42742.0</v>
      </c>
      <c r="L420" s="3">
        <v>42799.0</v>
      </c>
      <c r="M420" s="1">
        <v>0.0</v>
      </c>
    </row>
    <row r="421">
      <c r="A421" s="1" t="s">
        <v>626</v>
      </c>
      <c r="B421" s="1" t="s">
        <v>39</v>
      </c>
      <c r="C421" s="1" t="str">
        <f t="array" ref="C421">_xlfn.XLOOKUP($B421, sales_teams!$A$2:$A$36, sales_teams!$B$2:$B$36)</f>
        <v>Cara Losch</v>
      </c>
      <c r="D421" s="1" t="str">
        <f t="array" ref="D421">_xlfn.XLOOKUP($B421, sales_teams!$A$2:$A$36, sales_teams!$C$2:$C$36)</f>
        <v>East</v>
      </c>
      <c r="E421" s="1" t="s">
        <v>179</v>
      </c>
      <c r="G421" s="1" t="str">
        <f t="array" ref="G421">IF($F421="", "", _xlfn.XLOOKUP($F421,accounts!$A$2:$A$86,accounts!$B$2:$B$86, "Other"))</f>
        <v/>
      </c>
      <c r="H421" s="1" t="str">
        <f t="array" ref="H421">IF($F421="", "", IFS(_xlfn.XLOOKUP($F421, accounts!$A$2:$A$86, accounts!$E$2:$E$86, 0)&gt;=1000, "Enterprise", _xlfn.XLOOKUP($F421, accounts!$A$2:$A$86, accounts!$E$2:$E$86, 0)&gt;=100, "Mid-Market", TRUE, "SMB"))</f>
        <v/>
      </c>
      <c r="I421" s="1" t="str">
        <f t="array" ref="I421">IF($F421="", "", _xlfn.XLOOKUP($F421,accounts!$A$2:$A$86,accounts!$F$2:$F$86, "Other"))</f>
        <v/>
      </c>
      <c r="J421" s="1" t="s">
        <v>189</v>
      </c>
      <c r="K421" s="3">
        <v>42742.0</v>
      </c>
    </row>
    <row r="422">
      <c r="A422" s="1" t="s">
        <v>627</v>
      </c>
      <c r="B422" s="1" t="s">
        <v>39</v>
      </c>
      <c r="C422" s="1" t="str">
        <f t="array" ref="C422">_xlfn.XLOOKUP($B422, sales_teams!$A$2:$A$36, sales_teams!$B$2:$B$36)</f>
        <v>Cara Losch</v>
      </c>
      <c r="D422" s="1" t="str">
        <f t="array" ref="D422">_xlfn.XLOOKUP($B422, sales_teams!$A$2:$A$36, sales_teams!$C$2:$C$36)</f>
        <v>East</v>
      </c>
      <c r="E422" s="1" t="s">
        <v>109</v>
      </c>
      <c r="F422" s="1" t="s">
        <v>169</v>
      </c>
      <c r="G422" s="1" t="str">
        <f t="array" ref="G422">IF($F422="", "", _xlfn.XLOOKUP($F422,accounts!$A$2:$A$86,accounts!$B$2:$B$86, "Other"))</f>
        <v>entertainment</v>
      </c>
      <c r="H422" s="1" t="str">
        <f t="array" ref="H422">IF($F422="", "", IFS(_xlfn.XLOOKUP($F422, accounts!$A$2:$A$86, accounts!$E$2:$E$86, 0)&gt;=1000, "Enterprise", _xlfn.XLOOKUP($F422, accounts!$A$2:$A$86, accounts!$E$2:$E$86, 0)&gt;=100, "Mid-Market", TRUE, "SMB"))</f>
        <v>Enterprise</v>
      </c>
      <c r="I422" s="1" t="str">
        <f t="array" ref="I422">IF($F422="", "", _xlfn.XLOOKUP($F422,accounts!$A$2:$A$86,accounts!$F$2:$F$86, "Other"))</f>
        <v>United States</v>
      </c>
      <c r="J422" s="1" t="s">
        <v>131</v>
      </c>
      <c r="K422" s="3">
        <v>42742.0</v>
      </c>
      <c r="L422" s="3">
        <v>42810.0</v>
      </c>
      <c r="M422" s="1">
        <v>1257.0</v>
      </c>
    </row>
    <row r="423">
      <c r="A423" s="1" t="s">
        <v>628</v>
      </c>
      <c r="B423" s="1" t="s">
        <v>107</v>
      </c>
      <c r="C423" s="1" t="str">
        <f t="array" ref="C423">_xlfn.XLOOKUP($B423, sales_teams!$A$2:$A$36, sales_teams!$B$2:$B$36)</f>
        <v>Summer Sewald</v>
      </c>
      <c r="D423" s="1" t="str">
        <f t="array" ref="D423">_xlfn.XLOOKUP($B423, sales_teams!$A$2:$A$36, sales_teams!$C$2:$C$36)</f>
        <v>West</v>
      </c>
      <c r="E423" s="1" t="s">
        <v>109</v>
      </c>
      <c r="F423" s="1" t="s">
        <v>130</v>
      </c>
      <c r="G423" s="1" t="str">
        <f t="array" ref="G423">IF($F423="", "", _xlfn.XLOOKUP($F423,accounts!$A$2:$A$86,accounts!$B$2:$B$86, "Other"))</f>
        <v>medical</v>
      </c>
      <c r="H423" s="1" t="str">
        <f t="array" ref="H423">IF($F423="", "", IFS(_xlfn.XLOOKUP($F423, accounts!$A$2:$A$86, accounts!$E$2:$E$86, 0)&gt;=1000, "Enterprise", _xlfn.XLOOKUP($F423, accounts!$A$2:$A$86, accounts!$E$2:$E$86, 0)&gt;=100, "Mid-Market", TRUE, "SMB"))</f>
        <v>Enterprise</v>
      </c>
      <c r="I423" s="1" t="str">
        <f t="array" ref="I423">IF($F423="", "", _xlfn.XLOOKUP($F423,accounts!$A$2:$A$86,accounts!$F$2:$F$86, "Other"))</f>
        <v>United States</v>
      </c>
      <c r="J423" s="1" t="s">
        <v>131</v>
      </c>
      <c r="K423" s="3">
        <v>42742.0</v>
      </c>
      <c r="L423" s="3">
        <v>42819.0</v>
      </c>
      <c r="M423" s="1">
        <v>1135.0</v>
      </c>
    </row>
    <row r="424">
      <c r="A424" s="1" t="s">
        <v>629</v>
      </c>
      <c r="B424" s="1" t="s">
        <v>105</v>
      </c>
      <c r="C424" s="1" t="str">
        <f t="array" ref="C424">_xlfn.XLOOKUP($B424, sales_teams!$A$2:$A$36, sales_teams!$B$2:$B$36)</f>
        <v>Summer Sewald</v>
      </c>
      <c r="D424" s="1" t="str">
        <f t="array" ref="D424">_xlfn.XLOOKUP($B424, sales_teams!$A$2:$A$36, sales_teams!$C$2:$C$36)</f>
        <v>West</v>
      </c>
      <c r="E424" s="1" t="s">
        <v>188</v>
      </c>
      <c r="F424" s="1" t="s">
        <v>119</v>
      </c>
      <c r="G424" s="1" t="str">
        <f t="array" ref="G424">IF($F424="", "", _xlfn.XLOOKUP($F424,accounts!$A$2:$A$86,accounts!$B$2:$B$86, "Other"))</f>
        <v>technology</v>
      </c>
      <c r="H424" s="1" t="str">
        <f t="array" ref="H424">IF($F424="", "", IFS(_xlfn.XLOOKUP($F424, accounts!$A$2:$A$86, accounts!$E$2:$E$86, 0)&gt;=1000, "Enterprise", _xlfn.XLOOKUP($F424, accounts!$A$2:$A$86, accounts!$E$2:$E$86, 0)&gt;=100, "Mid-Market", TRUE, "SMB"))</f>
        <v>Enterprise</v>
      </c>
      <c r="I424" s="1" t="str">
        <f t="array" ref="I424">IF($F424="", "", _xlfn.XLOOKUP($F424,accounts!$A$2:$A$86,accounts!$F$2:$F$86, "Other"))</f>
        <v>Korea</v>
      </c>
      <c r="J424" s="1" t="s">
        <v>192</v>
      </c>
      <c r="K424" s="3">
        <v>42742.0</v>
      </c>
      <c r="L424" s="3">
        <v>42822.0</v>
      </c>
      <c r="M424" s="1">
        <v>0.0</v>
      </c>
    </row>
    <row r="425">
      <c r="A425" s="1" t="s">
        <v>630</v>
      </c>
      <c r="B425" s="1" t="s">
        <v>105</v>
      </c>
      <c r="C425" s="1" t="str">
        <f t="array" ref="C425">_xlfn.XLOOKUP($B425, sales_teams!$A$2:$A$36, sales_teams!$B$2:$B$36)</f>
        <v>Summer Sewald</v>
      </c>
      <c r="D425" s="1" t="str">
        <f t="array" ref="D425">_xlfn.XLOOKUP($B425, sales_teams!$A$2:$A$36, sales_teams!$C$2:$C$36)</f>
        <v>West</v>
      </c>
      <c r="E425" s="1" t="s">
        <v>148</v>
      </c>
      <c r="F425" s="1" t="s">
        <v>137</v>
      </c>
      <c r="G425" s="1" t="str">
        <f t="array" ref="G425">IF($F425="", "", _xlfn.XLOOKUP($F425,accounts!$A$2:$A$86,accounts!$B$2:$B$86, "Other"))</f>
        <v>services</v>
      </c>
      <c r="H425" s="1" t="str">
        <f t="array" ref="H425">IF($F425="", "", IFS(_xlfn.XLOOKUP($F425, accounts!$A$2:$A$86, accounts!$E$2:$E$86, 0)&gt;=1000, "Enterprise", _xlfn.XLOOKUP($F425, accounts!$A$2:$A$86, accounts!$E$2:$E$86, 0)&gt;=100, "Mid-Market", TRUE, "SMB"))</f>
        <v>Enterprise</v>
      </c>
      <c r="I425" s="1" t="str">
        <f t="array" ref="I425">IF($F425="", "", _xlfn.XLOOKUP($F425,accounts!$A$2:$A$86,accounts!$F$2:$F$86, "Other"))</f>
        <v>Germany</v>
      </c>
      <c r="J425" s="1" t="s">
        <v>131</v>
      </c>
      <c r="K425" s="3">
        <v>42742.0</v>
      </c>
      <c r="L425" s="3">
        <v>42808.0</v>
      </c>
      <c r="M425" s="1">
        <v>4313.0</v>
      </c>
    </row>
    <row r="426">
      <c r="A426" s="1" t="s">
        <v>631</v>
      </c>
      <c r="B426" s="1" t="s">
        <v>7</v>
      </c>
      <c r="C426" s="1" t="str">
        <f t="array" ref="C426">_xlfn.XLOOKUP($B426, sales_teams!$A$2:$A$36, sales_teams!$B$2:$B$36)</f>
        <v>Dustin Brinkmann</v>
      </c>
      <c r="D426" s="1" t="str">
        <f t="array" ref="D426">_xlfn.XLOOKUP($B426, sales_teams!$A$2:$A$36, sales_teams!$C$2:$C$36)</f>
        <v>Central</v>
      </c>
      <c r="E426" s="1" t="s">
        <v>194</v>
      </c>
      <c r="F426" s="1" t="s">
        <v>76</v>
      </c>
      <c r="G426" s="1" t="str">
        <f t="array" ref="G426">IF($F426="", "", _xlfn.XLOOKUP($F426,accounts!$A$2:$A$86,accounts!$B$2:$B$86, "Other"))</f>
        <v>marketing</v>
      </c>
      <c r="H426" s="1" t="str">
        <f t="array" ref="H426">IF($F426="", "", IFS(_xlfn.XLOOKUP($F426, accounts!$A$2:$A$86, accounts!$E$2:$E$86, 0)&gt;=1000, "Enterprise", _xlfn.XLOOKUP($F426, accounts!$A$2:$A$86, accounts!$E$2:$E$86, 0)&gt;=100, "Mid-Market", TRUE, "SMB"))</f>
        <v>Enterprise</v>
      </c>
      <c r="I426" s="1" t="str">
        <f t="array" ref="I426">IF($F426="", "", _xlfn.XLOOKUP($F426,accounts!$A$2:$A$86,accounts!$F$2:$F$86, "Other"))</f>
        <v>United States</v>
      </c>
      <c r="J426" s="1" t="s">
        <v>131</v>
      </c>
      <c r="K426" s="3">
        <v>42743.0</v>
      </c>
      <c r="L426" s="3">
        <v>42812.0</v>
      </c>
      <c r="M426" s="1">
        <v>5210.0</v>
      </c>
    </row>
    <row r="427">
      <c r="A427" s="1" t="s">
        <v>632</v>
      </c>
      <c r="B427" s="1" t="s">
        <v>17</v>
      </c>
      <c r="C427" s="1" t="str">
        <f t="array" ref="C427">_xlfn.XLOOKUP($B427, sales_teams!$A$2:$A$36, sales_teams!$B$2:$B$36)</f>
        <v>Dustin Brinkmann</v>
      </c>
      <c r="D427" s="1" t="str">
        <f t="array" ref="D427">_xlfn.XLOOKUP($B427, sales_teams!$A$2:$A$36, sales_teams!$C$2:$C$36)</f>
        <v>Central</v>
      </c>
      <c r="E427" s="1" t="s">
        <v>179</v>
      </c>
      <c r="F427" s="1" t="s">
        <v>149</v>
      </c>
      <c r="G427" s="1" t="str">
        <f t="array" ref="G427">IF($F427="", "", _xlfn.XLOOKUP($F427,accounts!$A$2:$A$86,accounts!$B$2:$B$86, "Other"))</f>
        <v>medical</v>
      </c>
      <c r="H427" s="1" t="str">
        <f t="array" ref="H427">IF($F427="", "", IFS(_xlfn.XLOOKUP($F427, accounts!$A$2:$A$86, accounts!$E$2:$E$86, 0)&gt;=1000, "Enterprise", _xlfn.XLOOKUP($F427, accounts!$A$2:$A$86, accounts!$E$2:$E$86, 0)&gt;=100, "Mid-Market", TRUE, "SMB"))</f>
        <v>Enterprise</v>
      </c>
      <c r="I427" s="1" t="str">
        <f t="array" ref="I427">IF($F427="", "", _xlfn.XLOOKUP($F427,accounts!$A$2:$A$86,accounts!$F$2:$F$86, "Other"))</f>
        <v>United States</v>
      </c>
      <c r="J427" s="1" t="s">
        <v>131</v>
      </c>
      <c r="K427" s="3">
        <v>42743.0</v>
      </c>
      <c r="L427" s="3">
        <v>42821.0</v>
      </c>
      <c r="M427" s="1">
        <v>47.0</v>
      </c>
    </row>
    <row r="428">
      <c r="A428" s="1" t="s">
        <v>633</v>
      </c>
      <c r="B428" s="1" t="s">
        <v>92</v>
      </c>
      <c r="C428" s="1" t="str">
        <f t="array" ref="C428">_xlfn.XLOOKUP($B428, sales_teams!$A$2:$A$36, sales_teams!$B$2:$B$36)</f>
        <v>Celia Rouche</v>
      </c>
      <c r="D428" s="1" t="str">
        <f t="array" ref="D428">_xlfn.XLOOKUP($B428, sales_teams!$A$2:$A$36, sales_teams!$C$2:$C$36)</f>
        <v>West</v>
      </c>
      <c r="E428" s="1" t="s">
        <v>188</v>
      </c>
      <c r="F428" s="1" t="s">
        <v>127</v>
      </c>
      <c r="G428" s="1" t="str">
        <f t="array" ref="G428">IF($F428="", "", _xlfn.XLOOKUP($F428,accounts!$A$2:$A$86,accounts!$B$2:$B$86, "Other"))</f>
        <v>technology</v>
      </c>
      <c r="H428" s="1" t="str">
        <f t="array" ref="H428">IF($F428="", "", IFS(_xlfn.XLOOKUP($F428, accounts!$A$2:$A$86, accounts!$E$2:$E$86, 0)&gt;=1000, "Enterprise", _xlfn.XLOOKUP($F428, accounts!$A$2:$A$86, accounts!$E$2:$E$86, 0)&gt;=100, "Mid-Market", TRUE, "SMB"))</f>
        <v>Enterprise</v>
      </c>
      <c r="I428" s="1" t="str">
        <f t="array" ref="I428">IF($F428="", "", _xlfn.XLOOKUP($F428,accounts!$A$2:$A$86,accounts!$F$2:$F$86, "Other"))</f>
        <v>United States</v>
      </c>
      <c r="J428" s="1" t="s">
        <v>131</v>
      </c>
      <c r="K428" s="3">
        <v>42743.0</v>
      </c>
      <c r="L428" s="3">
        <v>42816.0</v>
      </c>
      <c r="M428" s="1">
        <v>3220.0</v>
      </c>
    </row>
    <row r="429">
      <c r="A429" s="1" t="s">
        <v>634</v>
      </c>
      <c r="B429" s="1" t="s">
        <v>65</v>
      </c>
      <c r="C429" s="1" t="str">
        <f t="array" ref="C429">_xlfn.XLOOKUP($B429, sales_teams!$A$2:$A$36, sales_teams!$B$2:$B$36)</f>
        <v>Celia Rouche</v>
      </c>
      <c r="D429" s="1" t="str">
        <f t="array" ref="D429">_xlfn.XLOOKUP($B429, sales_teams!$A$2:$A$36, sales_teams!$C$2:$C$36)</f>
        <v>West</v>
      </c>
      <c r="E429" s="1" t="s">
        <v>181</v>
      </c>
      <c r="F429" s="1" t="s">
        <v>121</v>
      </c>
      <c r="G429" s="1" t="str">
        <f t="array" ref="G429">IF($F429="", "", _xlfn.XLOOKUP($F429,accounts!$A$2:$A$86,accounts!$B$2:$B$86, "Other"))</f>
        <v>telecommunications</v>
      </c>
      <c r="H429" s="1" t="str">
        <f t="array" ref="H429">IF($F429="", "", IFS(_xlfn.XLOOKUP($F429, accounts!$A$2:$A$86, accounts!$E$2:$E$86, 0)&gt;=1000, "Enterprise", _xlfn.XLOOKUP($F429, accounts!$A$2:$A$86, accounts!$E$2:$E$86, 0)&gt;=100, "Mid-Market", TRUE, "SMB"))</f>
        <v>Enterprise</v>
      </c>
      <c r="I429" s="1" t="str">
        <f t="array" ref="I429">IF($F429="", "", _xlfn.XLOOKUP($F429,accounts!$A$2:$A$86,accounts!$F$2:$F$86, "Other"))</f>
        <v>United States</v>
      </c>
      <c r="J429" s="1" t="s">
        <v>189</v>
      </c>
      <c r="K429" s="3">
        <v>42743.0</v>
      </c>
    </row>
    <row r="430">
      <c r="A430" s="1" t="s">
        <v>635</v>
      </c>
      <c r="B430" s="1" t="s">
        <v>41</v>
      </c>
      <c r="C430" s="1" t="str">
        <f t="array" ref="C430">_xlfn.XLOOKUP($B430, sales_teams!$A$2:$A$36, sales_teams!$B$2:$B$36)</f>
        <v>Cara Losch</v>
      </c>
      <c r="D430" s="1" t="str">
        <f t="array" ref="D430">_xlfn.XLOOKUP($B430, sales_teams!$A$2:$A$36, sales_teams!$C$2:$C$36)</f>
        <v>East</v>
      </c>
      <c r="E430" s="1" t="s">
        <v>179</v>
      </c>
      <c r="F430" s="1" t="s">
        <v>83</v>
      </c>
      <c r="G430" s="1" t="str">
        <f t="array" ref="G430">IF($F430="", "", _xlfn.XLOOKUP($F430,accounts!$A$2:$A$86,accounts!$B$2:$B$86, "Other"))</f>
        <v>marketing</v>
      </c>
      <c r="H430" s="1" t="str">
        <f t="array" ref="H430">IF($F430="", "", IFS(_xlfn.XLOOKUP($F430, accounts!$A$2:$A$86, accounts!$E$2:$E$86, 0)&gt;=1000, "Enterprise", _xlfn.XLOOKUP($F430, accounts!$A$2:$A$86, accounts!$E$2:$E$86, 0)&gt;=100, "Mid-Market", TRUE, "SMB"))</f>
        <v>Enterprise</v>
      </c>
      <c r="I430" s="1" t="str">
        <f t="array" ref="I430">IF($F430="", "", _xlfn.XLOOKUP($F430,accounts!$A$2:$A$86,accounts!$F$2:$F$86, "Other"))</f>
        <v>United States</v>
      </c>
      <c r="J430" s="1" t="s">
        <v>131</v>
      </c>
      <c r="K430" s="3">
        <v>42743.0</v>
      </c>
      <c r="L430" s="3">
        <v>42820.0</v>
      </c>
      <c r="M430" s="1">
        <v>47.0</v>
      </c>
    </row>
    <row r="431">
      <c r="A431" s="1" t="s">
        <v>636</v>
      </c>
      <c r="B431" s="1" t="s">
        <v>34</v>
      </c>
      <c r="C431" s="1" t="str">
        <f t="array" ref="C431">_xlfn.XLOOKUP($B431, sales_teams!$A$2:$A$36, sales_teams!$B$2:$B$36)</f>
        <v>Cara Losch</v>
      </c>
      <c r="D431" s="1" t="str">
        <f t="array" ref="D431">_xlfn.XLOOKUP($B431, sales_teams!$A$2:$A$36, sales_teams!$C$2:$C$36)</f>
        <v>East</v>
      </c>
      <c r="E431" s="1" t="s">
        <v>179</v>
      </c>
      <c r="F431" s="1" t="s">
        <v>150</v>
      </c>
      <c r="G431" s="1" t="str">
        <f t="array" ref="G431">IF($F431="", "", _xlfn.XLOOKUP($F431,accounts!$A$2:$A$86,accounts!$B$2:$B$86, "Other"))</f>
        <v>technology</v>
      </c>
      <c r="H431" s="1" t="str">
        <f t="array" ref="H431">IF($F431="", "", IFS(_xlfn.XLOOKUP($F431, accounts!$A$2:$A$86, accounts!$E$2:$E$86, 0)&gt;=1000, "Enterprise", _xlfn.XLOOKUP($F431, accounts!$A$2:$A$86, accounts!$E$2:$E$86, 0)&gt;=100, "Mid-Market", TRUE, "SMB"))</f>
        <v>Enterprise</v>
      </c>
      <c r="I431" s="1" t="str">
        <f t="array" ref="I431">IF($F431="", "", _xlfn.XLOOKUP($F431,accounts!$A$2:$A$86,accounts!$F$2:$F$86, "Other"))</f>
        <v>United States</v>
      </c>
      <c r="J431" s="1" t="s">
        <v>189</v>
      </c>
      <c r="K431" s="3">
        <v>42743.0</v>
      </c>
    </row>
    <row r="432">
      <c r="A432" s="1" t="s">
        <v>637</v>
      </c>
      <c r="B432" s="1" t="s">
        <v>34</v>
      </c>
      <c r="C432" s="1" t="str">
        <f t="array" ref="C432">_xlfn.XLOOKUP($B432, sales_teams!$A$2:$A$36, sales_teams!$B$2:$B$36)</f>
        <v>Cara Losch</v>
      </c>
      <c r="D432" s="1" t="str">
        <f t="array" ref="D432">_xlfn.XLOOKUP($B432, sales_teams!$A$2:$A$36, sales_teams!$C$2:$C$36)</f>
        <v>East</v>
      </c>
      <c r="E432" s="1" t="s">
        <v>179</v>
      </c>
      <c r="F432" s="1" t="s">
        <v>171</v>
      </c>
      <c r="G432" s="1" t="str">
        <f t="array" ref="G432">IF($F432="", "", _xlfn.XLOOKUP($F432,accounts!$A$2:$A$86,accounts!$B$2:$B$86, "Other"))</f>
        <v>retail</v>
      </c>
      <c r="H432" s="1" t="str">
        <f t="array" ref="H432">IF($F432="", "", IFS(_xlfn.XLOOKUP($F432, accounts!$A$2:$A$86, accounts!$E$2:$E$86, 0)&gt;=1000, "Enterprise", _xlfn.XLOOKUP($F432, accounts!$A$2:$A$86, accounts!$E$2:$E$86, 0)&gt;=100, "Mid-Market", TRUE, "SMB"))</f>
        <v>Enterprise</v>
      </c>
      <c r="I432" s="1" t="str">
        <f t="array" ref="I432">IF($F432="", "", _xlfn.XLOOKUP($F432,accounts!$A$2:$A$86,accounts!$F$2:$F$86, "Other"))</f>
        <v>United States</v>
      </c>
      <c r="J432" s="1" t="s">
        <v>131</v>
      </c>
      <c r="K432" s="3">
        <v>42743.0</v>
      </c>
      <c r="L432" s="3">
        <v>42819.0</v>
      </c>
      <c r="M432" s="1">
        <v>63.0</v>
      </c>
    </row>
    <row r="433">
      <c r="A433" s="1" t="s">
        <v>638</v>
      </c>
      <c r="B433" s="1" t="s">
        <v>7</v>
      </c>
      <c r="C433" s="1" t="str">
        <f t="array" ref="C433">_xlfn.XLOOKUP($B433, sales_teams!$A$2:$A$36, sales_teams!$B$2:$B$36)</f>
        <v>Dustin Brinkmann</v>
      </c>
      <c r="D433" s="1" t="str">
        <f t="array" ref="D433">_xlfn.XLOOKUP($B433, sales_teams!$A$2:$A$36, sales_teams!$C$2:$C$36)</f>
        <v>Central</v>
      </c>
      <c r="E433" s="1" t="s">
        <v>179</v>
      </c>
      <c r="F433" s="1" t="s">
        <v>25</v>
      </c>
      <c r="G433" s="1" t="str">
        <f t="array" ref="G433">IF($F433="", "", _xlfn.XLOOKUP($F433,accounts!$A$2:$A$86,accounts!$B$2:$B$86, "Other"))</f>
        <v>medical</v>
      </c>
      <c r="H433" s="1" t="str">
        <f t="array" ref="H433">IF($F433="", "", IFS(_xlfn.XLOOKUP($F433, accounts!$A$2:$A$86, accounts!$E$2:$E$86, 0)&gt;=1000, "Enterprise", _xlfn.XLOOKUP($F433, accounts!$A$2:$A$86, accounts!$E$2:$E$86, 0)&gt;=100, "Mid-Market", TRUE, "SMB"))</f>
        <v>Enterprise</v>
      </c>
      <c r="I433" s="1" t="str">
        <f t="array" ref="I433">IF($F433="", "", _xlfn.XLOOKUP($F433,accounts!$A$2:$A$86,accounts!$F$2:$F$86, "Other"))</f>
        <v>Kenya</v>
      </c>
      <c r="J433" s="1" t="s">
        <v>131</v>
      </c>
      <c r="K433" s="3">
        <v>42744.0</v>
      </c>
      <c r="L433" s="3">
        <v>42809.0</v>
      </c>
      <c r="M433" s="1">
        <v>56.0</v>
      </c>
    </row>
    <row r="434">
      <c r="A434" s="1" t="s">
        <v>639</v>
      </c>
      <c r="B434" s="1" t="s">
        <v>7</v>
      </c>
      <c r="C434" s="1" t="str">
        <f t="array" ref="C434">_xlfn.XLOOKUP($B434, sales_teams!$A$2:$A$36, sales_teams!$B$2:$B$36)</f>
        <v>Dustin Brinkmann</v>
      </c>
      <c r="D434" s="1" t="str">
        <f t="array" ref="D434">_xlfn.XLOOKUP($B434, sales_teams!$A$2:$A$36, sales_teams!$C$2:$C$36)</f>
        <v>Central</v>
      </c>
      <c r="E434" s="1" t="s">
        <v>179</v>
      </c>
      <c r="F434" s="1" t="s">
        <v>150</v>
      </c>
      <c r="G434" s="1" t="str">
        <f t="array" ref="G434">IF($F434="", "", _xlfn.XLOOKUP($F434,accounts!$A$2:$A$86,accounts!$B$2:$B$86, "Other"))</f>
        <v>technology</v>
      </c>
      <c r="H434" s="1" t="str">
        <f t="array" ref="H434">IF($F434="", "", IFS(_xlfn.XLOOKUP($F434, accounts!$A$2:$A$86, accounts!$E$2:$E$86, 0)&gt;=1000, "Enterprise", _xlfn.XLOOKUP($F434, accounts!$A$2:$A$86, accounts!$E$2:$E$86, 0)&gt;=100, "Mid-Market", TRUE, "SMB"))</f>
        <v>Enterprise</v>
      </c>
      <c r="I434" s="1" t="str">
        <f t="array" ref="I434">IF($F434="", "", _xlfn.XLOOKUP($F434,accounts!$A$2:$A$86,accounts!$F$2:$F$86, "Other"))</f>
        <v>United States</v>
      </c>
      <c r="J434" s="1" t="s">
        <v>131</v>
      </c>
      <c r="K434" s="3">
        <v>42744.0</v>
      </c>
      <c r="L434" s="3">
        <v>42795.0</v>
      </c>
      <c r="M434" s="1">
        <v>65.0</v>
      </c>
    </row>
    <row r="435">
      <c r="A435" s="1" t="s">
        <v>640</v>
      </c>
      <c r="B435" s="1" t="s">
        <v>57</v>
      </c>
      <c r="C435" s="1" t="str">
        <f t="array" ref="C435">_xlfn.XLOOKUP($B435, sales_teams!$A$2:$A$36, sales_teams!$B$2:$B$36)</f>
        <v>Rocco Neubert</v>
      </c>
      <c r="D435" s="1" t="str">
        <f t="array" ref="D435">_xlfn.XLOOKUP($B435, sales_teams!$A$2:$A$36, sales_teams!$C$2:$C$36)</f>
        <v>East</v>
      </c>
      <c r="E435" s="1" t="s">
        <v>194</v>
      </c>
      <c r="F435" s="1" t="s">
        <v>81</v>
      </c>
      <c r="G435" s="1" t="str">
        <f t="array" ref="G435">IF($F435="", "", _xlfn.XLOOKUP($F435,accounts!$A$2:$A$86,accounts!$B$2:$B$86, "Other"))</f>
        <v>technology</v>
      </c>
      <c r="H435" s="1" t="str">
        <f t="array" ref="H435">IF($F435="", "", IFS(_xlfn.XLOOKUP($F435, accounts!$A$2:$A$86, accounts!$E$2:$E$86, 0)&gt;=1000, "Enterprise", _xlfn.XLOOKUP($F435, accounts!$A$2:$A$86, accounts!$E$2:$E$86, 0)&gt;=100, "Mid-Market", TRUE, "SMB"))</f>
        <v>Enterprise</v>
      </c>
      <c r="I435" s="1" t="str">
        <f t="array" ref="I435">IF($F435="", "", _xlfn.XLOOKUP($F435,accounts!$A$2:$A$86,accounts!$F$2:$F$86, "Other"))</f>
        <v>United States</v>
      </c>
      <c r="J435" s="1" t="s">
        <v>131</v>
      </c>
      <c r="K435" s="3">
        <v>42744.0</v>
      </c>
      <c r="L435" s="3">
        <v>42813.0</v>
      </c>
      <c r="M435" s="1">
        <v>5743.0</v>
      </c>
    </row>
    <row r="436">
      <c r="A436" s="1" t="s">
        <v>641</v>
      </c>
      <c r="B436" s="1" t="s">
        <v>52</v>
      </c>
      <c r="C436" s="1" t="str">
        <f t="array" ref="C436">_xlfn.XLOOKUP($B436, sales_teams!$A$2:$A$36, sales_teams!$B$2:$B$36)</f>
        <v>Rocco Neubert</v>
      </c>
      <c r="D436" s="1" t="str">
        <f t="array" ref="D436">_xlfn.XLOOKUP($B436, sales_teams!$A$2:$A$36, sales_teams!$C$2:$C$36)</f>
        <v>East</v>
      </c>
      <c r="E436" s="1" t="s">
        <v>179</v>
      </c>
      <c r="F436" s="1" t="s">
        <v>132</v>
      </c>
      <c r="G436" s="1" t="str">
        <f t="array" ref="G436">IF($F436="", "", _xlfn.XLOOKUP($F436,accounts!$A$2:$A$86,accounts!$B$2:$B$86, "Other"))</f>
        <v>marketing</v>
      </c>
      <c r="H436" s="1" t="str">
        <f t="array" ref="H436">IF($F436="", "", IFS(_xlfn.XLOOKUP($F436, accounts!$A$2:$A$86, accounts!$E$2:$E$86, 0)&gt;=1000, "Enterprise", _xlfn.XLOOKUP($F436, accounts!$A$2:$A$86, accounts!$E$2:$E$86, 0)&gt;=100, "Mid-Market", TRUE, "SMB"))</f>
        <v>Enterprise</v>
      </c>
      <c r="I436" s="1" t="str">
        <f t="array" ref="I436">IF($F436="", "", _xlfn.XLOOKUP($F436,accounts!$A$2:$A$86,accounts!$F$2:$F$86, "Other"))</f>
        <v>Jordan</v>
      </c>
      <c r="J436" s="1" t="s">
        <v>131</v>
      </c>
      <c r="K436" s="3">
        <v>42744.0</v>
      </c>
      <c r="L436" s="3">
        <v>42797.0</v>
      </c>
      <c r="M436" s="1">
        <v>53.0</v>
      </c>
    </row>
    <row r="437">
      <c r="A437" s="1" t="s">
        <v>642</v>
      </c>
      <c r="B437" s="1" t="s">
        <v>39</v>
      </c>
      <c r="C437" s="1" t="str">
        <f t="array" ref="C437">_xlfn.XLOOKUP($B437, sales_teams!$A$2:$A$36, sales_teams!$B$2:$B$36)</f>
        <v>Cara Losch</v>
      </c>
      <c r="D437" s="1" t="str">
        <f t="array" ref="D437">_xlfn.XLOOKUP($B437, sales_teams!$A$2:$A$36, sales_teams!$C$2:$C$36)</f>
        <v>East</v>
      </c>
      <c r="E437" s="1" t="s">
        <v>194</v>
      </c>
      <c r="F437" s="1" t="s">
        <v>22</v>
      </c>
      <c r="G437" s="1" t="str">
        <f t="array" ref="G437">IF($F437="", "", _xlfn.XLOOKUP($F437,accounts!$A$2:$A$86,accounts!$B$2:$B$86, "Other"))</f>
        <v>medical</v>
      </c>
      <c r="H437" s="1" t="str">
        <f t="array" ref="H437">IF($F437="", "", IFS(_xlfn.XLOOKUP($F437, accounts!$A$2:$A$86, accounts!$E$2:$E$86, 0)&gt;=1000, "Enterprise", _xlfn.XLOOKUP($F437, accounts!$A$2:$A$86, accounts!$E$2:$E$86, 0)&gt;=100, "Mid-Market", TRUE, "SMB"))</f>
        <v>Mid-Market</v>
      </c>
      <c r="I437" s="1" t="str">
        <f t="array" ref="I437">IF($F437="", "", _xlfn.XLOOKUP($F437,accounts!$A$2:$A$86,accounts!$F$2:$F$86, "Other"))</f>
        <v>United States</v>
      </c>
      <c r="J437" s="1" t="s">
        <v>131</v>
      </c>
      <c r="K437" s="3">
        <v>42744.0</v>
      </c>
      <c r="L437" s="3">
        <v>42824.0</v>
      </c>
      <c r="M437" s="1">
        <v>4974.0</v>
      </c>
    </row>
    <row r="438">
      <c r="A438" s="1" t="s">
        <v>643</v>
      </c>
      <c r="B438" s="1" t="s">
        <v>53</v>
      </c>
      <c r="C438" s="1" t="str">
        <f t="array" ref="C438">_xlfn.XLOOKUP($B438, sales_teams!$A$2:$A$36, sales_teams!$B$2:$B$36)</f>
        <v>Rocco Neubert</v>
      </c>
      <c r="D438" s="1" t="str">
        <f t="array" ref="D438">_xlfn.XLOOKUP($B438, sales_teams!$A$2:$A$36, sales_teams!$C$2:$C$36)</f>
        <v>East</v>
      </c>
      <c r="E438" s="1" t="s">
        <v>188</v>
      </c>
      <c r="F438" s="1" t="s">
        <v>140</v>
      </c>
      <c r="G438" s="1" t="str">
        <f t="array" ref="G438">IF($F438="", "", _xlfn.XLOOKUP($F438,accounts!$A$2:$A$86,accounts!$B$2:$B$86, "Other"))</f>
        <v>employment</v>
      </c>
      <c r="H438" s="1" t="str">
        <f t="array" ref="H438">IF($F438="", "", IFS(_xlfn.XLOOKUP($F438, accounts!$A$2:$A$86, accounts!$E$2:$E$86, 0)&gt;=1000, "Enterprise", _xlfn.XLOOKUP($F438, accounts!$A$2:$A$86, accounts!$E$2:$E$86, 0)&gt;=100, "Mid-Market", TRUE, "SMB"))</f>
        <v>Enterprise</v>
      </c>
      <c r="I438" s="1" t="str">
        <f t="array" ref="I438">IF($F438="", "", _xlfn.XLOOKUP($F438,accounts!$A$2:$A$86,accounts!$F$2:$F$86, "Other"))</f>
        <v>United States</v>
      </c>
      <c r="J438" s="1" t="s">
        <v>131</v>
      </c>
      <c r="K438" s="3">
        <v>42744.0</v>
      </c>
      <c r="L438" s="3">
        <v>42819.0</v>
      </c>
      <c r="M438" s="1">
        <v>3892.0</v>
      </c>
    </row>
    <row r="439">
      <c r="A439" s="1" t="s">
        <v>644</v>
      </c>
      <c r="B439" s="1" t="s">
        <v>42</v>
      </c>
      <c r="C439" s="1" t="str">
        <f t="array" ref="C439">_xlfn.XLOOKUP($B439, sales_teams!$A$2:$A$36, sales_teams!$B$2:$B$36)</f>
        <v>Cara Losch</v>
      </c>
      <c r="D439" s="1" t="str">
        <f t="array" ref="D439">_xlfn.XLOOKUP($B439, sales_teams!$A$2:$A$36, sales_teams!$C$2:$C$36)</f>
        <v>East</v>
      </c>
      <c r="E439" s="1" t="s">
        <v>148</v>
      </c>
      <c r="F439" s="1" t="s">
        <v>22</v>
      </c>
      <c r="G439" s="1" t="str">
        <f t="array" ref="G439">IF($F439="", "", _xlfn.XLOOKUP($F439,accounts!$A$2:$A$86,accounts!$B$2:$B$86, "Other"))</f>
        <v>medical</v>
      </c>
      <c r="H439" s="1" t="str">
        <f t="array" ref="H439">IF($F439="", "", IFS(_xlfn.XLOOKUP($F439, accounts!$A$2:$A$86, accounts!$E$2:$E$86, 0)&gt;=1000, "Enterprise", _xlfn.XLOOKUP($F439, accounts!$A$2:$A$86, accounts!$E$2:$E$86, 0)&gt;=100, "Mid-Market", TRUE, "SMB"))</f>
        <v>Mid-Market</v>
      </c>
      <c r="I439" s="1" t="str">
        <f t="array" ref="I439">IF($F439="", "", _xlfn.XLOOKUP($F439,accounts!$A$2:$A$86,accounts!$F$2:$F$86, "Other"))</f>
        <v>United States</v>
      </c>
      <c r="J439" s="1" t="s">
        <v>131</v>
      </c>
      <c r="K439" s="3">
        <v>42744.0</v>
      </c>
      <c r="L439" s="3">
        <v>42815.0</v>
      </c>
      <c r="M439" s="1">
        <v>3822.0</v>
      </c>
    </row>
    <row r="440">
      <c r="A440" s="1" t="s">
        <v>645</v>
      </c>
      <c r="B440" s="1" t="s">
        <v>19</v>
      </c>
      <c r="C440" s="1" t="str">
        <f t="array" ref="C440">_xlfn.XLOOKUP($B440, sales_teams!$A$2:$A$36, sales_teams!$B$2:$B$36)</f>
        <v>Melvin Marxen</v>
      </c>
      <c r="D440" s="1" t="str">
        <f t="array" ref="D440">_xlfn.XLOOKUP($B440, sales_teams!$A$2:$A$36, sales_teams!$C$2:$C$36)</f>
        <v>Central</v>
      </c>
      <c r="E440" s="1" t="s">
        <v>181</v>
      </c>
      <c r="F440" s="1" t="s">
        <v>78</v>
      </c>
      <c r="G440" s="1" t="str">
        <f t="array" ref="G440">IF($F440="", "", _xlfn.XLOOKUP($F440,accounts!$A$2:$A$86,accounts!$B$2:$B$86, "Other"))</f>
        <v>marketing</v>
      </c>
      <c r="H440" s="1" t="str">
        <f t="array" ref="H440">IF($F440="", "", IFS(_xlfn.XLOOKUP($F440, accounts!$A$2:$A$86, accounts!$E$2:$E$86, 0)&gt;=1000, "Enterprise", _xlfn.XLOOKUP($F440, accounts!$A$2:$A$86, accounts!$E$2:$E$86, 0)&gt;=100, "Mid-Market", TRUE, "SMB"))</f>
        <v>Enterprise</v>
      </c>
      <c r="I440" s="1" t="str">
        <f t="array" ref="I440">IF($F440="", "", _xlfn.XLOOKUP($F440,accounts!$A$2:$A$86,accounts!$F$2:$F$86, "Other"))</f>
        <v>United States</v>
      </c>
      <c r="J440" s="1" t="s">
        <v>131</v>
      </c>
      <c r="K440" s="3">
        <v>42744.0</v>
      </c>
      <c r="L440" s="3">
        <v>42796.0</v>
      </c>
      <c r="M440" s="1">
        <v>504.0</v>
      </c>
    </row>
    <row r="441">
      <c r="A441" s="1" t="s">
        <v>646</v>
      </c>
      <c r="B441" s="1" t="s">
        <v>107</v>
      </c>
      <c r="C441" s="1" t="str">
        <f t="array" ref="C441">_xlfn.XLOOKUP($B441, sales_teams!$A$2:$A$36, sales_teams!$B$2:$B$36)</f>
        <v>Summer Sewald</v>
      </c>
      <c r="D441" s="1" t="str">
        <f t="array" ref="D441">_xlfn.XLOOKUP($B441, sales_teams!$A$2:$A$36, sales_teams!$C$2:$C$36)</f>
        <v>West</v>
      </c>
      <c r="E441" s="1" t="s">
        <v>179</v>
      </c>
      <c r="G441" s="1" t="str">
        <f t="array" ref="G441">IF($F441="", "", _xlfn.XLOOKUP($F441,accounts!$A$2:$A$86,accounts!$B$2:$B$86, "Other"))</f>
        <v/>
      </c>
      <c r="H441" s="1" t="str">
        <f t="array" ref="H441">IF($F441="", "", IFS(_xlfn.XLOOKUP($F441, accounts!$A$2:$A$86, accounts!$E$2:$E$86, 0)&gt;=1000, "Enterprise", _xlfn.XLOOKUP($F441, accounts!$A$2:$A$86, accounts!$E$2:$E$86, 0)&gt;=100, "Mid-Market", TRUE, "SMB"))</f>
        <v/>
      </c>
      <c r="I441" s="1" t="str">
        <f t="array" ref="I441">IF($F441="", "", _xlfn.XLOOKUP($F441,accounts!$A$2:$A$86,accounts!$F$2:$F$86, "Other"))</f>
        <v/>
      </c>
      <c r="J441" s="1" t="s">
        <v>189</v>
      </c>
      <c r="K441" s="3">
        <v>42744.0</v>
      </c>
    </row>
    <row r="442">
      <c r="A442" s="1" t="s">
        <v>647</v>
      </c>
      <c r="B442" s="1" t="s">
        <v>65</v>
      </c>
      <c r="C442" s="1" t="str">
        <f t="array" ref="C442">_xlfn.XLOOKUP($B442, sales_teams!$A$2:$A$36, sales_teams!$B$2:$B$36)</f>
        <v>Celia Rouche</v>
      </c>
      <c r="D442" s="1" t="str">
        <f t="array" ref="D442">_xlfn.XLOOKUP($B442, sales_teams!$A$2:$A$36, sales_teams!$C$2:$C$36)</f>
        <v>West</v>
      </c>
      <c r="E442" s="1" t="s">
        <v>188</v>
      </c>
      <c r="F442" s="1" t="s">
        <v>168</v>
      </c>
      <c r="G442" s="1" t="str">
        <f t="array" ref="G442">IF($F442="", "", _xlfn.XLOOKUP($F442,accounts!$A$2:$A$86,accounts!$B$2:$B$86, "Other"))</f>
        <v>finance</v>
      </c>
      <c r="H442" s="1" t="str">
        <f t="array" ref="H442">IF($F442="", "", IFS(_xlfn.XLOOKUP($F442, accounts!$A$2:$A$86, accounts!$E$2:$E$86, 0)&gt;=1000, "Enterprise", _xlfn.XLOOKUP($F442, accounts!$A$2:$A$86, accounts!$E$2:$E$86, 0)&gt;=100, "Mid-Market", TRUE, "SMB"))</f>
        <v>Enterprise</v>
      </c>
      <c r="I442" s="1" t="str">
        <f t="array" ref="I442">IF($F442="", "", _xlfn.XLOOKUP($F442,accounts!$A$2:$A$86,accounts!$F$2:$F$86, "Other"))</f>
        <v>United States</v>
      </c>
      <c r="J442" s="1" t="s">
        <v>131</v>
      </c>
      <c r="K442" s="3">
        <v>42744.0</v>
      </c>
      <c r="L442" s="3">
        <v>42823.0</v>
      </c>
      <c r="M442" s="1">
        <v>3145.0</v>
      </c>
    </row>
    <row r="443">
      <c r="A443" s="1" t="s">
        <v>648</v>
      </c>
      <c r="B443" s="1" t="s">
        <v>60</v>
      </c>
      <c r="C443" s="1" t="str">
        <f t="array" ref="C443">_xlfn.XLOOKUP($B443, sales_teams!$A$2:$A$36, sales_teams!$B$2:$B$36)</f>
        <v>Celia Rouche</v>
      </c>
      <c r="D443" s="1" t="str">
        <f t="array" ref="D443">_xlfn.XLOOKUP($B443, sales_teams!$A$2:$A$36, sales_teams!$C$2:$C$36)</f>
        <v>West</v>
      </c>
      <c r="E443" s="1" t="s">
        <v>194</v>
      </c>
      <c r="G443" s="1" t="str">
        <f t="array" ref="G443">IF($F443="", "", _xlfn.XLOOKUP($F443,accounts!$A$2:$A$86,accounts!$B$2:$B$86, "Other"))</f>
        <v/>
      </c>
      <c r="H443" s="1" t="str">
        <f t="array" ref="H443">IF($F443="", "", IFS(_xlfn.XLOOKUP($F443, accounts!$A$2:$A$86, accounts!$E$2:$E$86, 0)&gt;=1000, "Enterprise", _xlfn.XLOOKUP($F443, accounts!$A$2:$A$86, accounts!$E$2:$E$86, 0)&gt;=100, "Mid-Market", TRUE, "SMB"))</f>
        <v/>
      </c>
      <c r="I443" s="1" t="str">
        <f t="array" ref="I443">IF($F443="", "", _xlfn.XLOOKUP($F443,accounts!$A$2:$A$86,accounts!$F$2:$F$86, "Other"))</f>
        <v/>
      </c>
      <c r="J443" s="1" t="s">
        <v>189</v>
      </c>
      <c r="K443" s="3">
        <v>42744.0</v>
      </c>
    </row>
    <row r="444">
      <c r="A444" s="1" t="s">
        <v>649</v>
      </c>
      <c r="B444" s="1" t="s">
        <v>60</v>
      </c>
      <c r="C444" s="1" t="str">
        <f t="array" ref="C444">_xlfn.XLOOKUP($B444, sales_teams!$A$2:$A$36, sales_teams!$B$2:$B$36)</f>
        <v>Celia Rouche</v>
      </c>
      <c r="D444" s="1" t="str">
        <f t="array" ref="D444">_xlfn.XLOOKUP($B444, sales_teams!$A$2:$A$36, sales_teams!$C$2:$C$36)</f>
        <v>West</v>
      </c>
      <c r="E444" s="1" t="s">
        <v>181</v>
      </c>
      <c r="F444" s="1" t="s">
        <v>91</v>
      </c>
      <c r="G444" s="1" t="str">
        <f t="array" ref="G444">IF($F444="", "", _xlfn.XLOOKUP($F444,accounts!$A$2:$A$86,accounts!$B$2:$B$86, "Other"))</f>
        <v>employment</v>
      </c>
      <c r="H444" s="1" t="str">
        <f t="array" ref="H444">IF($F444="", "", IFS(_xlfn.XLOOKUP($F444, accounts!$A$2:$A$86, accounts!$E$2:$E$86, 0)&gt;=1000, "Enterprise", _xlfn.XLOOKUP($F444, accounts!$A$2:$A$86, accounts!$E$2:$E$86, 0)&gt;=100, "Mid-Market", TRUE, "SMB"))</f>
        <v>Enterprise</v>
      </c>
      <c r="I444" s="1" t="str">
        <f t="array" ref="I444">IF($F444="", "", _xlfn.XLOOKUP($F444,accounts!$A$2:$A$86,accounts!$F$2:$F$86, "Other"))</f>
        <v>United States</v>
      </c>
      <c r="J444" s="1" t="s">
        <v>131</v>
      </c>
      <c r="K444" s="3">
        <v>42744.0</v>
      </c>
      <c r="L444" s="3">
        <v>42821.0</v>
      </c>
      <c r="M444" s="1">
        <v>564.0</v>
      </c>
    </row>
    <row r="445">
      <c r="A445" s="1" t="s">
        <v>650</v>
      </c>
      <c r="B445" s="1" t="s">
        <v>105</v>
      </c>
      <c r="C445" s="1" t="str">
        <f t="array" ref="C445">_xlfn.XLOOKUP($B445, sales_teams!$A$2:$A$36, sales_teams!$B$2:$B$36)</f>
        <v>Summer Sewald</v>
      </c>
      <c r="D445" s="1" t="str">
        <f t="array" ref="D445">_xlfn.XLOOKUP($B445, sales_teams!$A$2:$A$36, sales_teams!$C$2:$C$36)</f>
        <v>West</v>
      </c>
      <c r="E445" s="1" t="s">
        <v>109</v>
      </c>
      <c r="F445" s="1" t="s">
        <v>84</v>
      </c>
      <c r="G445" s="1" t="str">
        <f t="array" ref="G445">IF($F445="", "", _xlfn.XLOOKUP($F445,accounts!$A$2:$A$86,accounts!$B$2:$B$86, "Other"))</f>
        <v>retail</v>
      </c>
      <c r="H445" s="1" t="str">
        <f t="array" ref="H445">IF($F445="", "", IFS(_xlfn.XLOOKUP($F445, accounts!$A$2:$A$86, accounts!$E$2:$E$86, 0)&gt;=1000, "Enterprise", _xlfn.XLOOKUP($F445, accounts!$A$2:$A$86, accounts!$E$2:$E$86, 0)&gt;=100, "Mid-Market", TRUE, "SMB"))</f>
        <v>Enterprise</v>
      </c>
      <c r="I445" s="1" t="str">
        <f t="array" ref="I445">IF($F445="", "", _xlfn.XLOOKUP($F445,accounts!$A$2:$A$86,accounts!$F$2:$F$86, "Other"))</f>
        <v>United States</v>
      </c>
      <c r="J445" s="1" t="s">
        <v>131</v>
      </c>
      <c r="K445" s="3">
        <v>42744.0</v>
      </c>
      <c r="L445" s="3">
        <v>42808.0</v>
      </c>
      <c r="M445" s="1">
        <v>1117.0</v>
      </c>
    </row>
    <row r="446">
      <c r="A446" s="1" t="s">
        <v>651</v>
      </c>
      <c r="B446" s="1" t="s">
        <v>7</v>
      </c>
      <c r="C446" s="1" t="str">
        <f t="array" ref="C446">_xlfn.XLOOKUP($B446, sales_teams!$A$2:$A$36, sales_teams!$B$2:$B$36)</f>
        <v>Dustin Brinkmann</v>
      </c>
      <c r="D446" s="1" t="str">
        <f t="array" ref="D446">_xlfn.XLOOKUP($B446, sales_teams!$A$2:$A$36, sales_teams!$C$2:$C$36)</f>
        <v>Central</v>
      </c>
      <c r="E446" s="1" t="s">
        <v>179</v>
      </c>
      <c r="F446" s="1" t="s">
        <v>78</v>
      </c>
      <c r="G446" s="1" t="str">
        <f t="array" ref="G446">IF($F446="", "", _xlfn.XLOOKUP($F446,accounts!$A$2:$A$86,accounts!$B$2:$B$86, "Other"))</f>
        <v>marketing</v>
      </c>
      <c r="H446" s="1" t="str">
        <f t="array" ref="H446">IF($F446="", "", IFS(_xlfn.XLOOKUP($F446, accounts!$A$2:$A$86, accounts!$E$2:$E$86, 0)&gt;=1000, "Enterprise", _xlfn.XLOOKUP($F446, accounts!$A$2:$A$86, accounts!$E$2:$E$86, 0)&gt;=100, "Mid-Market", TRUE, "SMB"))</f>
        <v>Enterprise</v>
      </c>
      <c r="I446" s="1" t="str">
        <f t="array" ref="I446">IF($F446="", "", _xlfn.XLOOKUP($F446,accounts!$A$2:$A$86,accounts!$F$2:$F$86, "Other"))</f>
        <v>United States</v>
      </c>
      <c r="J446" s="1" t="s">
        <v>131</v>
      </c>
      <c r="K446" s="3">
        <v>42745.0</v>
      </c>
      <c r="L446" s="3">
        <v>42820.0</v>
      </c>
      <c r="M446" s="1">
        <v>59.0</v>
      </c>
    </row>
    <row r="447">
      <c r="A447" s="1" t="s">
        <v>652</v>
      </c>
      <c r="B447" s="1" t="s">
        <v>30</v>
      </c>
      <c r="C447" s="1" t="str">
        <f t="array" ref="C447">_xlfn.XLOOKUP($B447, sales_teams!$A$2:$A$36, sales_teams!$B$2:$B$36)</f>
        <v>Melvin Marxen</v>
      </c>
      <c r="D447" s="1" t="str">
        <f t="array" ref="D447">_xlfn.XLOOKUP($B447, sales_teams!$A$2:$A$36, sales_teams!$C$2:$C$36)</f>
        <v>Central</v>
      </c>
      <c r="E447" s="1" t="s">
        <v>179</v>
      </c>
      <c r="F447" s="1" t="s">
        <v>89</v>
      </c>
      <c r="G447" s="1" t="str">
        <f t="array" ref="G447">IF($F447="", "", _xlfn.XLOOKUP($F447,accounts!$A$2:$A$86,accounts!$B$2:$B$86, "Other"))</f>
        <v>finance</v>
      </c>
      <c r="H447" s="1" t="str">
        <f t="array" ref="H447">IF($F447="", "", IFS(_xlfn.XLOOKUP($F447, accounts!$A$2:$A$86, accounts!$E$2:$E$86, 0)&gt;=1000, "Enterprise", _xlfn.XLOOKUP($F447, accounts!$A$2:$A$86, accounts!$E$2:$E$86, 0)&gt;=100, "Mid-Market", TRUE, "SMB"))</f>
        <v>Enterprise</v>
      </c>
      <c r="I447" s="1" t="str">
        <f t="array" ref="I447">IF($F447="", "", _xlfn.XLOOKUP($F447,accounts!$A$2:$A$86,accounts!$F$2:$F$86, "Other"))</f>
        <v>United States</v>
      </c>
      <c r="J447" s="1" t="s">
        <v>131</v>
      </c>
      <c r="K447" s="3">
        <v>42745.0</v>
      </c>
      <c r="L447" s="3">
        <v>42822.0</v>
      </c>
      <c r="M447" s="1">
        <v>52.0</v>
      </c>
    </row>
    <row r="448">
      <c r="A448" s="1" t="s">
        <v>653</v>
      </c>
      <c r="B448" s="1" t="s">
        <v>53</v>
      </c>
      <c r="C448" s="1" t="str">
        <f t="array" ref="C448">_xlfn.XLOOKUP($B448, sales_teams!$A$2:$A$36, sales_teams!$B$2:$B$36)</f>
        <v>Rocco Neubert</v>
      </c>
      <c r="D448" s="1" t="str">
        <f t="array" ref="D448">_xlfn.XLOOKUP($B448, sales_teams!$A$2:$A$36, sales_teams!$C$2:$C$36)</f>
        <v>East</v>
      </c>
      <c r="E448" s="1" t="s">
        <v>148</v>
      </c>
      <c r="F448" s="1" t="s">
        <v>125</v>
      </c>
      <c r="G448" s="1" t="str">
        <f t="array" ref="G448">IF($F448="", "", _xlfn.XLOOKUP($F448,accounts!$A$2:$A$86,accounts!$B$2:$B$86, "Other"))</f>
        <v>software</v>
      </c>
      <c r="H448" s="1" t="str">
        <f t="array" ref="H448">IF($F448="", "", IFS(_xlfn.XLOOKUP($F448, accounts!$A$2:$A$86, accounts!$E$2:$E$86, 0)&gt;=1000, "Enterprise", _xlfn.XLOOKUP($F448, accounts!$A$2:$A$86, accounts!$E$2:$E$86, 0)&gt;=100, "Mid-Market", TRUE, "SMB"))</f>
        <v>Enterprise</v>
      </c>
      <c r="I448" s="1" t="str">
        <f t="array" ref="I448">IF($F448="", "", _xlfn.XLOOKUP($F448,accounts!$A$2:$A$86,accounts!$F$2:$F$86, "Other"))</f>
        <v>United States</v>
      </c>
      <c r="J448" s="1" t="s">
        <v>131</v>
      </c>
      <c r="K448" s="3">
        <v>42745.0</v>
      </c>
      <c r="L448" s="3">
        <v>42818.0</v>
      </c>
      <c r="M448" s="1">
        <v>4694.0</v>
      </c>
    </row>
    <row r="449">
      <c r="A449" s="1" t="s">
        <v>654</v>
      </c>
      <c r="B449" s="1" t="s">
        <v>88</v>
      </c>
      <c r="C449" s="1" t="str">
        <f t="array" ref="C449">_xlfn.XLOOKUP($B449, sales_teams!$A$2:$A$36, sales_teams!$B$2:$B$36)</f>
        <v>Celia Rouche</v>
      </c>
      <c r="D449" s="1" t="str">
        <f t="array" ref="D449">_xlfn.XLOOKUP($B449, sales_teams!$A$2:$A$36, sales_teams!$C$2:$C$36)</f>
        <v>West</v>
      </c>
      <c r="E449" s="1" t="s">
        <v>194</v>
      </c>
      <c r="G449" s="1" t="str">
        <f t="array" ref="G449">IF($F449="", "", _xlfn.XLOOKUP($F449,accounts!$A$2:$A$86,accounts!$B$2:$B$86, "Other"))</f>
        <v/>
      </c>
      <c r="H449" s="1" t="str">
        <f t="array" ref="H449">IF($F449="", "", IFS(_xlfn.XLOOKUP($F449, accounts!$A$2:$A$86, accounts!$E$2:$E$86, 0)&gt;=1000, "Enterprise", _xlfn.XLOOKUP($F449, accounts!$A$2:$A$86, accounts!$E$2:$E$86, 0)&gt;=100, "Mid-Market", TRUE, "SMB"))</f>
        <v/>
      </c>
      <c r="I449" s="1" t="str">
        <f t="array" ref="I449">IF($F449="", "", _xlfn.XLOOKUP($F449,accounts!$A$2:$A$86,accounts!$F$2:$F$86, "Other"))</f>
        <v/>
      </c>
      <c r="J449" s="1" t="s">
        <v>189</v>
      </c>
      <c r="K449" s="3">
        <v>42745.0</v>
      </c>
    </row>
    <row r="450">
      <c r="A450" s="1" t="s">
        <v>655</v>
      </c>
      <c r="B450" s="1" t="s">
        <v>104</v>
      </c>
      <c r="C450" s="1" t="str">
        <f t="array" ref="C450">_xlfn.XLOOKUP($B450, sales_teams!$A$2:$A$36, sales_teams!$B$2:$B$36)</f>
        <v>Summer Sewald</v>
      </c>
      <c r="D450" s="1" t="str">
        <f t="array" ref="D450">_xlfn.XLOOKUP($B450, sales_teams!$A$2:$A$36, sales_teams!$C$2:$C$36)</f>
        <v>West</v>
      </c>
      <c r="E450" s="1" t="s">
        <v>148</v>
      </c>
      <c r="F450" s="1" t="s">
        <v>143</v>
      </c>
      <c r="G450" s="1" t="str">
        <f t="array" ref="G450">IF($F450="", "", _xlfn.XLOOKUP($F450,accounts!$A$2:$A$86,accounts!$B$2:$B$86, "Other"))</f>
        <v>entertainment</v>
      </c>
      <c r="H450" s="1" t="str">
        <f t="array" ref="H450">IF($F450="", "", IFS(_xlfn.XLOOKUP($F450, accounts!$A$2:$A$86, accounts!$E$2:$E$86, 0)&gt;=1000, "Enterprise", _xlfn.XLOOKUP($F450, accounts!$A$2:$A$86, accounts!$E$2:$E$86, 0)&gt;=100, "Mid-Market", TRUE, "SMB"))</f>
        <v>Mid-Market</v>
      </c>
      <c r="I450" s="1" t="str">
        <f t="array" ref="I450">IF($F450="", "", _xlfn.XLOOKUP($F450,accounts!$A$2:$A$86,accounts!$F$2:$F$86, "Other"))</f>
        <v>United States</v>
      </c>
      <c r="J450" s="1" t="s">
        <v>131</v>
      </c>
      <c r="K450" s="3">
        <v>42745.0</v>
      </c>
      <c r="L450" s="3">
        <v>42800.0</v>
      </c>
      <c r="M450" s="1">
        <v>5620.0</v>
      </c>
    </row>
    <row r="451">
      <c r="A451" s="1" t="s">
        <v>656</v>
      </c>
      <c r="B451" s="1" t="s">
        <v>102</v>
      </c>
      <c r="C451" s="1" t="str">
        <f t="array" ref="C451">_xlfn.XLOOKUP($B451, sales_teams!$A$2:$A$36, sales_teams!$B$2:$B$36)</f>
        <v>Summer Sewald</v>
      </c>
      <c r="D451" s="1" t="str">
        <f t="array" ref="D451">_xlfn.XLOOKUP($B451, sales_teams!$A$2:$A$36, sales_teams!$C$2:$C$36)</f>
        <v>West</v>
      </c>
      <c r="E451" s="1" t="s">
        <v>109</v>
      </c>
      <c r="F451" s="1" t="s">
        <v>154</v>
      </c>
      <c r="G451" s="1" t="str">
        <f t="array" ref="G451">IF($F451="", "", _xlfn.XLOOKUP($F451,accounts!$A$2:$A$86,accounts!$B$2:$B$86, "Other"))</f>
        <v>retail</v>
      </c>
      <c r="H451" s="1" t="str">
        <f t="array" ref="H451">IF($F451="", "", IFS(_xlfn.XLOOKUP($F451, accounts!$A$2:$A$86, accounts!$E$2:$E$86, 0)&gt;=1000, "Enterprise", _xlfn.XLOOKUP($F451, accounts!$A$2:$A$86, accounts!$E$2:$E$86, 0)&gt;=100, "Mid-Market", TRUE, "SMB"))</f>
        <v>Enterprise</v>
      </c>
      <c r="I451" s="1" t="str">
        <f t="array" ref="I451">IF($F451="", "", _xlfn.XLOOKUP($F451,accounts!$A$2:$A$86,accounts!$F$2:$F$86, "Other"))</f>
        <v>United States</v>
      </c>
      <c r="J451" s="1" t="s">
        <v>131</v>
      </c>
      <c r="K451" s="3">
        <v>42745.0</v>
      </c>
      <c r="L451" s="3">
        <v>42802.0</v>
      </c>
      <c r="M451" s="1">
        <v>1095.0</v>
      </c>
    </row>
    <row r="452">
      <c r="A452" s="1" t="s">
        <v>657</v>
      </c>
      <c r="B452" s="1" t="s">
        <v>17</v>
      </c>
      <c r="C452" s="1" t="str">
        <f t="array" ref="C452">_xlfn.XLOOKUP($B452, sales_teams!$A$2:$A$36, sales_teams!$B$2:$B$36)</f>
        <v>Dustin Brinkmann</v>
      </c>
      <c r="D452" s="1" t="str">
        <f t="array" ref="D452">_xlfn.XLOOKUP($B452, sales_teams!$A$2:$A$36, sales_teams!$C$2:$C$36)</f>
        <v>Central</v>
      </c>
      <c r="E452" s="1" t="s">
        <v>181</v>
      </c>
      <c r="F452" s="1" t="s">
        <v>64</v>
      </c>
      <c r="G452" s="1" t="str">
        <f t="array" ref="G452">IF($F452="", "", _xlfn.XLOOKUP($F452,accounts!$A$2:$A$86,accounts!$B$2:$B$86, "Other"))</f>
        <v>technology</v>
      </c>
      <c r="H452" s="1" t="str">
        <f t="array" ref="H452">IF($F452="", "", IFS(_xlfn.XLOOKUP($F452, accounts!$A$2:$A$86, accounts!$E$2:$E$86, 0)&gt;=1000, "Enterprise", _xlfn.XLOOKUP($F452, accounts!$A$2:$A$86, accounts!$E$2:$E$86, 0)&gt;=100, "Mid-Market", TRUE, "SMB"))</f>
        <v>Enterprise</v>
      </c>
      <c r="I452" s="1" t="str">
        <f t="array" ref="I452">IF($F452="", "", _xlfn.XLOOKUP($F452,accounts!$A$2:$A$86,accounts!$F$2:$F$86, "Other"))</f>
        <v>United States</v>
      </c>
      <c r="J452" s="1" t="s">
        <v>192</v>
      </c>
      <c r="K452" s="3">
        <v>42745.0</v>
      </c>
      <c r="L452" s="3">
        <v>42857.0</v>
      </c>
      <c r="M452" s="1">
        <v>0.0</v>
      </c>
    </row>
    <row r="453">
      <c r="A453" s="1" t="s">
        <v>658</v>
      </c>
      <c r="B453" s="1" t="s">
        <v>17</v>
      </c>
      <c r="C453" s="1" t="str">
        <f t="array" ref="C453">_xlfn.XLOOKUP($B453, sales_teams!$A$2:$A$36, sales_teams!$B$2:$B$36)</f>
        <v>Dustin Brinkmann</v>
      </c>
      <c r="D453" s="1" t="str">
        <f t="array" ref="D453">_xlfn.XLOOKUP($B453, sales_teams!$A$2:$A$36, sales_teams!$C$2:$C$36)</f>
        <v>Central</v>
      </c>
      <c r="E453" s="1" t="s">
        <v>181</v>
      </c>
      <c r="F453" s="1" t="s">
        <v>149</v>
      </c>
      <c r="G453" s="1" t="str">
        <f t="array" ref="G453">IF($F453="", "", _xlfn.XLOOKUP($F453,accounts!$A$2:$A$86,accounts!$B$2:$B$86, "Other"))</f>
        <v>medical</v>
      </c>
      <c r="H453" s="1" t="str">
        <f t="array" ref="H453">IF($F453="", "", IFS(_xlfn.XLOOKUP($F453, accounts!$A$2:$A$86, accounts!$E$2:$E$86, 0)&gt;=1000, "Enterprise", _xlfn.XLOOKUP($F453, accounts!$A$2:$A$86, accounts!$E$2:$E$86, 0)&gt;=100, "Mid-Market", TRUE, "SMB"))</f>
        <v>Enterprise</v>
      </c>
      <c r="I453" s="1" t="str">
        <f t="array" ref="I453">IF($F453="", "", _xlfn.XLOOKUP($F453,accounts!$A$2:$A$86,accounts!$F$2:$F$86, "Other"))</f>
        <v>United States</v>
      </c>
      <c r="J453" s="1" t="s">
        <v>131</v>
      </c>
      <c r="K453" s="3">
        <v>42745.0</v>
      </c>
      <c r="L453" s="3">
        <v>42824.0</v>
      </c>
      <c r="M453" s="1">
        <v>489.0</v>
      </c>
    </row>
    <row r="454">
      <c r="A454" s="1" t="s">
        <v>659</v>
      </c>
      <c r="B454" s="1" t="s">
        <v>92</v>
      </c>
      <c r="C454" s="1" t="str">
        <f t="array" ref="C454">_xlfn.XLOOKUP($B454, sales_teams!$A$2:$A$36, sales_teams!$B$2:$B$36)</f>
        <v>Celia Rouche</v>
      </c>
      <c r="D454" s="1" t="str">
        <f t="array" ref="D454">_xlfn.XLOOKUP($B454, sales_teams!$A$2:$A$36, sales_teams!$C$2:$C$36)</f>
        <v>West</v>
      </c>
      <c r="E454" s="1" t="s">
        <v>181</v>
      </c>
      <c r="G454" s="1" t="str">
        <f t="array" ref="G454">IF($F454="", "", _xlfn.XLOOKUP($F454,accounts!$A$2:$A$86,accounts!$B$2:$B$86, "Other"))</f>
        <v/>
      </c>
      <c r="H454" s="1" t="str">
        <f t="array" ref="H454">IF($F454="", "", IFS(_xlfn.XLOOKUP($F454, accounts!$A$2:$A$86, accounts!$E$2:$E$86, 0)&gt;=1000, "Enterprise", _xlfn.XLOOKUP($F454, accounts!$A$2:$A$86, accounts!$E$2:$E$86, 0)&gt;=100, "Mid-Market", TRUE, "SMB"))</f>
        <v/>
      </c>
      <c r="I454" s="1" t="str">
        <f t="array" ref="I454">IF($F454="", "", _xlfn.XLOOKUP($F454,accounts!$A$2:$A$86,accounts!$F$2:$F$86, "Other"))</f>
        <v/>
      </c>
      <c r="J454" s="1" t="s">
        <v>189</v>
      </c>
      <c r="K454" s="3">
        <v>42745.0</v>
      </c>
    </row>
    <row r="455">
      <c r="A455" s="1" t="s">
        <v>660</v>
      </c>
      <c r="B455" s="1" t="s">
        <v>92</v>
      </c>
      <c r="C455" s="1" t="str">
        <f t="array" ref="C455">_xlfn.XLOOKUP($B455, sales_teams!$A$2:$A$36, sales_teams!$B$2:$B$36)</f>
        <v>Celia Rouche</v>
      </c>
      <c r="D455" s="1" t="str">
        <f t="array" ref="D455">_xlfn.XLOOKUP($B455, sales_teams!$A$2:$A$36, sales_teams!$C$2:$C$36)</f>
        <v>West</v>
      </c>
      <c r="E455" s="1" t="s">
        <v>179</v>
      </c>
      <c r="F455" s="1" t="s">
        <v>29</v>
      </c>
      <c r="G455" s="1" t="str">
        <f t="array" ref="G455">IF($F455="", "", _xlfn.XLOOKUP($F455,accounts!$A$2:$A$86,accounts!$B$2:$B$86, "Other"))</f>
        <v>medical</v>
      </c>
      <c r="H455" s="1" t="str">
        <f t="array" ref="H455">IF($F455="", "", IFS(_xlfn.XLOOKUP($F455, accounts!$A$2:$A$86, accounts!$E$2:$E$86, 0)&gt;=1000, "Enterprise", _xlfn.XLOOKUP($F455, accounts!$A$2:$A$86, accounts!$E$2:$E$86, 0)&gt;=100, "Mid-Market", TRUE, "SMB"))</f>
        <v>Enterprise</v>
      </c>
      <c r="I455" s="1" t="str">
        <f t="array" ref="I455">IF($F455="", "", _xlfn.XLOOKUP($F455,accounts!$A$2:$A$86,accounts!$F$2:$F$86, "Other"))</f>
        <v>Philipines</v>
      </c>
      <c r="J455" s="1" t="s">
        <v>189</v>
      </c>
      <c r="K455" s="3">
        <v>42745.0</v>
      </c>
    </row>
    <row r="456">
      <c r="A456" s="1" t="s">
        <v>661</v>
      </c>
      <c r="B456" s="1" t="s">
        <v>92</v>
      </c>
      <c r="C456" s="1" t="str">
        <f t="array" ref="C456">_xlfn.XLOOKUP($B456, sales_teams!$A$2:$A$36, sales_teams!$B$2:$B$36)</f>
        <v>Celia Rouche</v>
      </c>
      <c r="D456" s="1" t="str">
        <f t="array" ref="D456">_xlfn.XLOOKUP($B456, sales_teams!$A$2:$A$36, sales_teams!$C$2:$C$36)</f>
        <v>West</v>
      </c>
      <c r="E456" s="1" t="s">
        <v>194</v>
      </c>
      <c r="F456" s="1" t="s">
        <v>97</v>
      </c>
      <c r="G456" s="1" t="str">
        <f t="array" ref="G456">IF($F456="", "", _xlfn.XLOOKUP($F456,accounts!$A$2:$A$86,accounts!$B$2:$B$86, "Other"))</f>
        <v>finance</v>
      </c>
      <c r="H456" s="1" t="str">
        <f t="array" ref="H456">IF($F456="", "", IFS(_xlfn.XLOOKUP($F456, accounts!$A$2:$A$86, accounts!$E$2:$E$86, 0)&gt;=1000, "Enterprise", _xlfn.XLOOKUP($F456, accounts!$A$2:$A$86, accounts!$E$2:$E$86, 0)&gt;=100, "Mid-Market", TRUE, "SMB"))</f>
        <v>Mid-Market</v>
      </c>
      <c r="I456" s="1" t="str">
        <f t="array" ref="I456">IF($F456="", "", _xlfn.XLOOKUP($F456,accounts!$A$2:$A$86,accounts!$F$2:$F$86, "Other"))</f>
        <v>United States</v>
      </c>
      <c r="J456" s="1" t="s">
        <v>131</v>
      </c>
      <c r="K456" s="3">
        <v>42745.0</v>
      </c>
      <c r="L456" s="3">
        <v>42810.0</v>
      </c>
      <c r="M456" s="1">
        <v>5908.0</v>
      </c>
    </row>
    <row r="457">
      <c r="A457" s="1" t="s">
        <v>662</v>
      </c>
      <c r="B457" s="1" t="s">
        <v>92</v>
      </c>
      <c r="C457" s="1" t="str">
        <f t="array" ref="C457">_xlfn.XLOOKUP($B457, sales_teams!$A$2:$A$36, sales_teams!$B$2:$B$36)</f>
        <v>Celia Rouche</v>
      </c>
      <c r="D457" s="1" t="str">
        <f t="array" ref="D457">_xlfn.XLOOKUP($B457, sales_teams!$A$2:$A$36, sales_teams!$C$2:$C$36)</f>
        <v>West</v>
      </c>
      <c r="E457" s="1" t="s">
        <v>188</v>
      </c>
      <c r="F457" s="1" t="s">
        <v>168</v>
      </c>
      <c r="G457" s="1" t="str">
        <f t="array" ref="G457">IF($F457="", "", _xlfn.XLOOKUP($F457,accounts!$A$2:$A$86,accounts!$B$2:$B$86, "Other"))</f>
        <v>finance</v>
      </c>
      <c r="H457" s="1" t="str">
        <f t="array" ref="H457">IF($F457="", "", IFS(_xlfn.XLOOKUP($F457, accounts!$A$2:$A$86, accounts!$E$2:$E$86, 0)&gt;=1000, "Enterprise", _xlfn.XLOOKUP($F457, accounts!$A$2:$A$86, accounts!$E$2:$E$86, 0)&gt;=100, "Mid-Market", TRUE, "SMB"))</f>
        <v>Enterprise</v>
      </c>
      <c r="I457" s="1" t="str">
        <f t="array" ref="I457">IF($F457="", "", _xlfn.XLOOKUP($F457,accounts!$A$2:$A$86,accounts!$F$2:$F$86, "Other"))</f>
        <v>United States</v>
      </c>
      <c r="J457" s="1" t="s">
        <v>131</v>
      </c>
      <c r="K457" s="3">
        <v>42745.0</v>
      </c>
      <c r="L457" s="3">
        <v>42805.0</v>
      </c>
      <c r="M457" s="1">
        <v>3820.0</v>
      </c>
    </row>
    <row r="458">
      <c r="A458" s="1" t="s">
        <v>663</v>
      </c>
      <c r="B458" s="1" t="s">
        <v>107</v>
      </c>
      <c r="C458" s="1" t="str">
        <f t="array" ref="C458">_xlfn.XLOOKUP($B458, sales_teams!$A$2:$A$36, sales_teams!$B$2:$B$36)</f>
        <v>Summer Sewald</v>
      </c>
      <c r="D458" s="1" t="str">
        <f t="array" ref="D458">_xlfn.XLOOKUP($B458, sales_teams!$A$2:$A$36, sales_teams!$C$2:$C$36)</f>
        <v>West</v>
      </c>
      <c r="E458" s="1" t="s">
        <v>109</v>
      </c>
      <c r="F458" s="1" t="s">
        <v>119</v>
      </c>
      <c r="G458" s="1" t="str">
        <f t="array" ref="G458">IF($F458="", "", _xlfn.XLOOKUP($F458,accounts!$A$2:$A$86,accounts!$B$2:$B$86, "Other"))</f>
        <v>technology</v>
      </c>
      <c r="H458" s="1" t="str">
        <f t="array" ref="H458">IF($F458="", "", IFS(_xlfn.XLOOKUP($F458, accounts!$A$2:$A$86, accounts!$E$2:$E$86, 0)&gt;=1000, "Enterprise", _xlfn.XLOOKUP($F458, accounts!$A$2:$A$86, accounts!$E$2:$E$86, 0)&gt;=100, "Mid-Market", TRUE, "SMB"))</f>
        <v>Enterprise</v>
      </c>
      <c r="I458" s="1" t="str">
        <f t="array" ref="I458">IF($F458="", "", _xlfn.XLOOKUP($F458,accounts!$A$2:$A$86,accounts!$F$2:$F$86, "Other"))</f>
        <v>Korea</v>
      </c>
      <c r="J458" s="1" t="s">
        <v>192</v>
      </c>
      <c r="K458" s="3">
        <v>42745.0</v>
      </c>
      <c r="L458" s="3">
        <v>42806.0</v>
      </c>
      <c r="M458" s="1">
        <v>0.0</v>
      </c>
    </row>
    <row r="459">
      <c r="A459" s="1" t="s">
        <v>664</v>
      </c>
      <c r="B459" s="1" t="s">
        <v>60</v>
      </c>
      <c r="C459" s="1" t="str">
        <f t="array" ref="C459">_xlfn.XLOOKUP($B459, sales_teams!$A$2:$A$36, sales_teams!$B$2:$B$36)</f>
        <v>Celia Rouche</v>
      </c>
      <c r="D459" s="1" t="str">
        <f t="array" ref="D459">_xlfn.XLOOKUP($B459, sales_teams!$A$2:$A$36, sales_teams!$C$2:$C$36)</f>
        <v>West</v>
      </c>
      <c r="E459" s="1" t="s">
        <v>148</v>
      </c>
      <c r="G459" s="1" t="str">
        <f t="array" ref="G459">IF($F459="", "", _xlfn.XLOOKUP($F459,accounts!$A$2:$A$86,accounts!$B$2:$B$86, "Other"))</f>
        <v/>
      </c>
      <c r="H459" s="1" t="str">
        <f t="array" ref="H459">IF($F459="", "", IFS(_xlfn.XLOOKUP($F459, accounts!$A$2:$A$86, accounts!$E$2:$E$86, 0)&gt;=1000, "Enterprise", _xlfn.XLOOKUP($F459, accounts!$A$2:$A$86, accounts!$E$2:$E$86, 0)&gt;=100, "Mid-Market", TRUE, "SMB"))</f>
        <v/>
      </c>
      <c r="I459" s="1" t="str">
        <f t="array" ref="I459">IF($F459="", "", _xlfn.XLOOKUP($F459,accounts!$A$2:$A$86,accounts!$F$2:$F$86, "Other"))</f>
        <v/>
      </c>
      <c r="J459" s="1" t="s">
        <v>189</v>
      </c>
      <c r="K459" s="3">
        <v>42745.0</v>
      </c>
    </row>
    <row r="460">
      <c r="A460" s="1" t="s">
        <v>665</v>
      </c>
      <c r="B460" s="1" t="s">
        <v>60</v>
      </c>
      <c r="C460" s="1" t="str">
        <f t="array" ref="C460">_xlfn.XLOOKUP($B460, sales_teams!$A$2:$A$36, sales_teams!$B$2:$B$36)</f>
        <v>Celia Rouche</v>
      </c>
      <c r="D460" s="1" t="str">
        <f t="array" ref="D460">_xlfn.XLOOKUP($B460, sales_teams!$A$2:$A$36, sales_teams!$C$2:$C$36)</f>
        <v>West</v>
      </c>
      <c r="E460" s="1" t="s">
        <v>181</v>
      </c>
      <c r="F460" s="1" t="s">
        <v>147</v>
      </c>
      <c r="G460" s="1" t="str">
        <f t="array" ref="G460">IF($F460="", "", _xlfn.XLOOKUP($F460,accounts!$A$2:$A$86,accounts!$B$2:$B$86, "Other"))</f>
        <v>telecommunications</v>
      </c>
      <c r="H460" s="1" t="str">
        <f t="array" ref="H460">IF($F460="", "", IFS(_xlfn.XLOOKUP($F460, accounts!$A$2:$A$86, accounts!$E$2:$E$86, 0)&gt;=1000, "Enterprise", _xlfn.XLOOKUP($F460, accounts!$A$2:$A$86, accounts!$E$2:$E$86, 0)&gt;=100, "Mid-Market", TRUE, "SMB"))</f>
        <v>Enterprise</v>
      </c>
      <c r="I460" s="1" t="str">
        <f t="array" ref="I460">IF($F460="", "", _xlfn.XLOOKUP($F460,accounts!$A$2:$A$86,accounts!$F$2:$F$86, "Other"))</f>
        <v>United States</v>
      </c>
      <c r="J460" s="1" t="s">
        <v>131</v>
      </c>
      <c r="K460" s="3">
        <v>42745.0</v>
      </c>
      <c r="L460" s="3">
        <v>42814.0</v>
      </c>
      <c r="M460" s="1">
        <v>581.0</v>
      </c>
    </row>
    <row r="461">
      <c r="A461" s="1" t="s">
        <v>666</v>
      </c>
      <c r="B461" s="1" t="s">
        <v>34</v>
      </c>
      <c r="C461" s="1" t="str">
        <f t="array" ref="C461">_xlfn.XLOOKUP($B461, sales_teams!$A$2:$A$36, sales_teams!$B$2:$B$36)</f>
        <v>Cara Losch</v>
      </c>
      <c r="D461" s="1" t="str">
        <f t="array" ref="D461">_xlfn.XLOOKUP($B461, sales_teams!$A$2:$A$36, sales_teams!$C$2:$C$36)</f>
        <v>East</v>
      </c>
      <c r="E461" s="1" t="s">
        <v>194</v>
      </c>
      <c r="G461" s="1" t="str">
        <f t="array" ref="G461">IF($F461="", "", _xlfn.XLOOKUP($F461,accounts!$A$2:$A$86,accounts!$B$2:$B$86, "Other"))</f>
        <v/>
      </c>
      <c r="H461" s="1" t="str">
        <f t="array" ref="H461">IF($F461="", "", IFS(_xlfn.XLOOKUP($F461, accounts!$A$2:$A$86, accounts!$E$2:$E$86, 0)&gt;=1000, "Enterprise", _xlfn.XLOOKUP($F461, accounts!$A$2:$A$86, accounts!$E$2:$E$86, 0)&gt;=100, "Mid-Market", TRUE, "SMB"))</f>
        <v/>
      </c>
      <c r="I461" s="1" t="str">
        <f t="array" ref="I461">IF($F461="", "", _xlfn.XLOOKUP($F461,accounts!$A$2:$A$86,accounts!$F$2:$F$86, "Other"))</f>
        <v/>
      </c>
      <c r="J461" s="1" t="s">
        <v>189</v>
      </c>
      <c r="K461" s="3">
        <v>42745.0</v>
      </c>
    </row>
    <row r="462">
      <c r="A462" s="1" t="s">
        <v>667</v>
      </c>
      <c r="B462" s="1" t="s">
        <v>39</v>
      </c>
      <c r="C462" s="1" t="str">
        <f t="array" ref="C462">_xlfn.XLOOKUP($B462, sales_teams!$A$2:$A$36, sales_teams!$B$2:$B$36)</f>
        <v>Cara Losch</v>
      </c>
      <c r="D462" s="1" t="str">
        <f t="array" ref="D462">_xlfn.XLOOKUP($B462, sales_teams!$A$2:$A$36, sales_teams!$C$2:$C$36)</f>
        <v>East</v>
      </c>
      <c r="E462" s="1" t="s">
        <v>148</v>
      </c>
      <c r="F462" s="1" t="s">
        <v>134</v>
      </c>
      <c r="G462" s="1" t="str">
        <f t="array" ref="G462">IF($F462="", "", _xlfn.XLOOKUP($F462,accounts!$A$2:$A$86,accounts!$B$2:$B$86, "Other"))</f>
        <v>services</v>
      </c>
      <c r="H462" s="1" t="str">
        <f t="array" ref="H462">IF($F462="", "", IFS(_xlfn.XLOOKUP($F462, accounts!$A$2:$A$86, accounts!$E$2:$E$86, 0)&gt;=1000, "Enterprise", _xlfn.XLOOKUP($F462, accounts!$A$2:$A$86, accounts!$E$2:$E$86, 0)&gt;=100, "Mid-Market", TRUE, "SMB"))</f>
        <v>Enterprise</v>
      </c>
      <c r="I462" s="1" t="str">
        <f t="array" ref="I462">IF($F462="", "", _xlfn.XLOOKUP($F462,accounts!$A$2:$A$86,accounts!$F$2:$F$86, "Other"))</f>
        <v>Brazil</v>
      </c>
      <c r="J462" s="1" t="s">
        <v>189</v>
      </c>
      <c r="K462" s="3">
        <v>42746.0</v>
      </c>
    </row>
    <row r="463">
      <c r="A463" s="1" t="s">
        <v>668</v>
      </c>
      <c r="B463" s="1" t="s">
        <v>39</v>
      </c>
      <c r="C463" s="1" t="str">
        <f t="array" ref="C463">_xlfn.XLOOKUP($B463, sales_teams!$A$2:$A$36, sales_teams!$B$2:$B$36)</f>
        <v>Cara Losch</v>
      </c>
      <c r="D463" s="1" t="str">
        <f t="array" ref="D463">_xlfn.XLOOKUP($B463, sales_teams!$A$2:$A$36, sales_teams!$C$2:$C$36)</f>
        <v>East</v>
      </c>
      <c r="E463" s="1" t="s">
        <v>148</v>
      </c>
      <c r="G463" s="1" t="str">
        <f t="array" ref="G463">IF($F463="", "", _xlfn.XLOOKUP($F463,accounts!$A$2:$A$86,accounts!$B$2:$B$86, "Other"))</f>
        <v/>
      </c>
      <c r="H463" s="1" t="str">
        <f t="array" ref="H463">IF($F463="", "", IFS(_xlfn.XLOOKUP($F463, accounts!$A$2:$A$86, accounts!$E$2:$E$86, 0)&gt;=1000, "Enterprise", _xlfn.XLOOKUP($F463, accounts!$A$2:$A$86, accounts!$E$2:$E$86, 0)&gt;=100, "Mid-Market", TRUE, "SMB"))</f>
        <v/>
      </c>
      <c r="I463" s="1" t="str">
        <f t="array" ref="I463">IF($F463="", "", _xlfn.XLOOKUP($F463,accounts!$A$2:$A$86,accounts!$F$2:$F$86, "Other"))</f>
        <v/>
      </c>
      <c r="J463" s="1" t="s">
        <v>189</v>
      </c>
      <c r="K463" s="3">
        <v>42746.0</v>
      </c>
    </row>
    <row r="464">
      <c r="A464" s="1" t="s">
        <v>669</v>
      </c>
      <c r="B464" s="1" t="s">
        <v>30</v>
      </c>
      <c r="C464" s="1" t="str">
        <f t="array" ref="C464">_xlfn.XLOOKUP($B464, sales_teams!$A$2:$A$36, sales_teams!$B$2:$B$36)</f>
        <v>Melvin Marxen</v>
      </c>
      <c r="D464" s="1" t="str">
        <f t="array" ref="D464">_xlfn.XLOOKUP($B464, sales_teams!$A$2:$A$36, sales_teams!$C$2:$C$36)</f>
        <v>Central</v>
      </c>
      <c r="E464" s="1" t="s">
        <v>194</v>
      </c>
      <c r="F464" s="1" t="s">
        <v>95</v>
      </c>
      <c r="G464" s="1" t="str">
        <f t="array" ref="G464">IF($F464="", "", _xlfn.XLOOKUP($F464,accounts!$A$2:$A$86,accounts!$B$2:$B$86, "Other"))</f>
        <v>finance</v>
      </c>
      <c r="H464" s="1" t="str">
        <f t="array" ref="H464">IF($F464="", "", IFS(_xlfn.XLOOKUP($F464, accounts!$A$2:$A$86, accounts!$E$2:$E$86, 0)&gt;=1000, "Enterprise", _xlfn.XLOOKUP($F464, accounts!$A$2:$A$86, accounts!$E$2:$E$86, 0)&gt;=100, "Mid-Market", TRUE, "SMB"))</f>
        <v>Enterprise</v>
      </c>
      <c r="I464" s="1" t="str">
        <f t="array" ref="I464">IF($F464="", "", _xlfn.XLOOKUP($F464,accounts!$A$2:$A$86,accounts!$F$2:$F$86, "Other"))</f>
        <v>United States</v>
      </c>
      <c r="J464" s="1" t="s">
        <v>192</v>
      </c>
      <c r="K464" s="3">
        <v>42746.0</v>
      </c>
      <c r="L464" s="3">
        <v>42804.0</v>
      </c>
      <c r="M464" s="1">
        <v>0.0</v>
      </c>
    </row>
    <row r="465">
      <c r="A465" s="1" t="s">
        <v>670</v>
      </c>
      <c r="B465" s="1" t="s">
        <v>19</v>
      </c>
      <c r="C465" s="1" t="str">
        <f t="array" ref="C465">_xlfn.XLOOKUP($B465, sales_teams!$A$2:$A$36, sales_teams!$B$2:$B$36)</f>
        <v>Melvin Marxen</v>
      </c>
      <c r="D465" s="1" t="str">
        <f t="array" ref="D465">_xlfn.XLOOKUP($B465, sales_teams!$A$2:$A$36, sales_teams!$C$2:$C$36)</f>
        <v>Central</v>
      </c>
      <c r="E465" s="1" t="s">
        <v>181</v>
      </c>
      <c r="F465" s="1" t="s">
        <v>113</v>
      </c>
      <c r="G465" s="1" t="str">
        <f t="array" ref="G465">IF($F465="", "", _xlfn.XLOOKUP($F465,accounts!$A$2:$A$86,accounts!$B$2:$B$86, "Other"))</f>
        <v>telecommunications</v>
      </c>
      <c r="H465" s="1" t="str">
        <f t="array" ref="H465">IF($F465="", "", IFS(_xlfn.XLOOKUP($F465, accounts!$A$2:$A$86, accounts!$E$2:$E$86, 0)&gt;=1000, "Enterprise", _xlfn.XLOOKUP($F465, accounts!$A$2:$A$86, accounts!$E$2:$E$86, 0)&gt;=100, "Mid-Market", TRUE, "SMB"))</f>
        <v>Mid-Market</v>
      </c>
      <c r="I465" s="1" t="str">
        <f t="array" ref="I465">IF($F465="", "", _xlfn.XLOOKUP($F465,accounts!$A$2:$A$86,accounts!$F$2:$F$86, "Other"))</f>
        <v>United States</v>
      </c>
      <c r="J465" s="1" t="s">
        <v>131</v>
      </c>
      <c r="K465" s="3">
        <v>42746.0</v>
      </c>
      <c r="L465" s="3">
        <v>42822.0</v>
      </c>
      <c r="M465" s="1">
        <v>585.0</v>
      </c>
    </row>
    <row r="466">
      <c r="A466" s="1" t="s">
        <v>671</v>
      </c>
      <c r="B466" s="1" t="s">
        <v>104</v>
      </c>
      <c r="C466" s="1" t="str">
        <f t="array" ref="C466">_xlfn.XLOOKUP($B466, sales_teams!$A$2:$A$36, sales_teams!$B$2:$B$36)</f>
        <v>Summer Sewald</v>
      </c>
      <c r="D466" s="1" t="str">
        <f t="array" ref="D466">_xlfn.XLOOKUP($B466, sales_teams!$A$2:$A$36, sales_teams!$C$2:$C$36)</f>
        <v>West</v>
      </c>
      <c r="E466" s="1" t="s">
        <v>109</v>
      </c>
      <c r="F466" s="1" t="s">
        <v>143</v>
      </c>
      <c r="G466" s="1" t="str">
        <f t="array" ref="G466">IF($F466="", "", _xlfn.XLOOKUP($F466,accounts!$A$2:$A$86,accounts!$B$2:$B$86, "Other"))</f>
        <v>entertainment</v>
      </c>
      <c r="H466" s="1" t="str">
        <f t="array" ref="H466">IF($F466="", "", IFS(_xlfn.XLOOKUP($F466, accounts!$A$2:$A$86, accounts!$E$2:$E$86, 0)&gt;=1000, "Enterprise", _xlfn.XLOOKUP($F466, accounts!$A$2:$A$86, accounts!$E$2:$E$86, 0)&gt;=100, "Mid-Market", TRUE, "SMB"))</f>
        <v>Mid-Market</v>
      </c>
      <c r="I466" s="1" t="str">
        <f t="array" ref="I466">IF($F466="", "", _xlfn.XLOOKUP($F466,accounts!$A$2:$A$86,accounts!$F$2:$F$86, "Other"))</f>
        <v>United States</v>
      </c>
      <c r="J466" s="1" t="s">
        <v>189</v>
      </c>
      <c r="K466" s="3">
        <v>42746.0</v>
      </c>
    </row>
    <row r="467">
      <c r="A467" s="1" t="s">
        <v>672</v>
      </c>
      <c r="B467" s="1" t="s">
        <v>104</v>
      </c>
      <c r="C467" s="1" t="str">
        <f t="array" ref="C467">_xlfn.XLOOKUP($B467, sales_teams!$A$2:$A$36, sales_teams!$B$2:$B$36)</f>
        <v>Summer Sewald</v>
      </c>
      <c r="D467" s="1" t="str">
        <f t="array" ref="D467">_xlfn.XLOOKUP($B467, sales_teams!$A$2:$A$36, sales_teams!$C$2:$C$36)</f>
        <v>West</v>
      </c>
      <c r="E467" s="1" t="s">
        <v>181</v>
      </c>
      <c r="F467" s="1" t="s">
        <v>134</v>
      </c>
      <c r="G467" s="1" t="str">
        <f t="array" ref="G467">IF($F467="", "", _xlfn.XLOOKUP($F467,accounts!$A$2:$A$86,accounts!$B$2:$B$86, "Other"))</f>
        <v>services</v>
      </c>
      <c r="H467" s="1" t="str">
        <f t="array" ref="H467">IF($F467="", "", IFS(_xlfn.XLOOKUP($F467, accounts!$A$2:$A$86, accounts!$E$2:$E$86, 0)&gt;=1000, "Enterprise", _xlfn.XLOOKUP($F467, accounts!$A$2:$A$86, accounts!$E$2:$E$86, 0)&gt;=100, "Mid-Market", TRUE, "SMB"))</f>
        <v>Enterprise</v>
      </c>
      <c r="I467" s="1" t="str">
        <f t="array" ref="I467">IF($F467="", "", _xlfn.XLOOKUP($F467,accounts!$A$2:$A$86,accounts!$F$2:$F$86, "Other"))</f>
        <v>Brazil</v>
      </c>
      <c r="J467" s="1" t="s">
        <v>131</v>
      </c>
      <c r="K467" s="3">
        <v>42746.0</v>
      </c>
      <c r="L467" s="3">
        <v>42861.0</v>
      </c>
      <c r="M467" s="1">
        <v>572.0</v>
      </c>
    </row>
    <row r="468">
      <c r="A468" s="1" t="s">
        <v>673</v>
      </c>
      <c r="B468" s="1" t="s">
        <v>17</v>
      </c>
      <c r="C468" s="1" t="str">
        <f t="array" ref="C468">_xlfn.XLOOKUP($B468, sales_teams!$A$2:$A$36, sales_teams!$B$2:$B$36)</f>
        <v>Dustin Brinkmann</v>
      </c>
      <c r="D468" s="1" t="str">
        <f t="array" ref="D468">_xlfn.XLOOKUP($B468, sales_teams!$A$2:$A$36, sales_teams!$C$2:$C$36)</f>
        <v>Central</v>
      </c>
      <c r="E468" s="1" t="s">
        <v>188</v>
      </c>
      <c r="F468" s="1" t="s">
        <v>178</v>
      </c>
      <c r="G468" s="1" t="str">
        <f t="array" ref="G468">IF($F468="", "", _xlfn.XLOOKUP($F468,accounts!$A$2:$A$86,accounts!$B$2:$B$86, "Other"))</f>
        <v>medical</v>
      </c>
      <c r="H468" s="1" t="str">
        <f t="array" ref="H468">IF($F468="", "", IFS(_xlfn.XLOOKUP($F468, accounts!$A$2:$A$86, accounts!$E$2:$E$86, 0)&gt;=1000, "Enterprise", _xlfn.XLOOKUP($F468, accounts!$A$2:$A$86, accounts!$E$2:$E$86, 0)&gt;=100, "Mid-Market", TRUE, "SMB"))</f>
        <v>Enterprise</v>
      </c>
      <c r="I468" s="1" t="str">
        <f t="array" ref="I468">IF($F468="", "", _xlfn.XLOOKUP($F468,accounts!$A$2:$A$86,accounts!$F$2:$F$86, "Other"))</f>
        <v>United States</v>
      </c>
      <c r="J468" s="1" t="s">
        <v>131</v>
      </c>
      <c r="K468" s="3">
        <v>42746.0</v>
      </c>
      <c r="L468" s="3">
        <v>42806.0</v>
      </c>
      <c r="M468" s="1">
        <v>3669.0</v>
      </c>
    </row>
    <row r="469">
      <c r="A469" s="1" t="s">
        <v>674</v>
      </c>
      <c r="B469" s="1" t="s">
        <v>92</v>
      </c>
      <c r="C469" s="1" t="str">
        <f t="array" ref="C469">_xlfn.XLOOKUP($B469, sales_teams!$A$2:$A$36, sales_teams!$B$2:$B$36)</f>
        <v>Celia Rouche</v>
      </c>
      <c r="D469" s="1" t="str">
        <f t="array" ref="D469">_xlfn.XLOOKUP($B469, sales_teams!$A$2:$A$36, sales_teams!$C$2:$C$36)</f>
        <v>West</v>
      </c>
      <c r="E469" s="1" t="s">
        <v>109</v>
      </c>
      <c r="F469" s="1" t="s">
        <v>97</v>
      </c>
      <c r="G469" s="1" t="str">
        <f t="array" ref="G469">IF($F469="", "", _xlfn.XLOOKUP($F469,accounts!$A$2:$A$86,accounts!$B$2:$B$86, "Other"))</f>
        <v>finance</v>
      </c>
      <c r="H469" s="1" t="str">
        <f t="array" ref="H469">IF($F469="", "", IFS(_xlfn.XLOOKUP($F469, accounts!$A$2:$A$86, accounts!$E$2:$E$86, 0)&gt;=1000, "Enterprise", _xlfn.XLOOKUP($F469, accounts!$A$2:$A$86, accounts!$E$2:$E$86, 0)&gt;=100, "Mid-Market", TRUE, "SMB"))</f>
        <v>Mid-Market</v>
      </c>
      <c r="I469" s="1" t="str">
        <f t="array" ref="I469">IF($F469="", "", _xlfn.XLOOKUP($F469,accounts!$A$2:$A$86,accounts!$F$2:$F$86, "Other"))</f>
        <v>United States</v>
      </c>
      <c r="J469" s="1" t="s">
        <v>131</v>
      </c>
      <c r="K469" s="3">
        <v>42746.0</v>
      </c>
      <c r="L469" s="3">
        <v>42810.0</v>
      </c>
      <c r="M469" s="1">
        <v>1091.0</v>
      </c>
    </row>
    <row r="470">
      <c r="A470" s="1" t="s">
        <v>675</v>
      </c>
      <c r="B470" s="1" t="s">
        <v>24</v>
      </c>
      <c r="C470" s="1" t="str">
        <f t="array" ref="C470">_xlfn.XLOOKUP($B470, sales_teams!$A$2:$A$36, sales_teams!$B$2:$B$36)</f>
        <v>Melvin Marxen</v>
      </c>
      <c r="D470" s="1" t="str">
        <f t="array" ref="D470">_xlfn.XLOOKUP($B470, sales_teams!$A$2:$A$36, sales_teams!$C$2:$C$36)</f>
        <v>Central</v>
      </c>
      <c r="E470" s="1" t="s">
        <v>109</v>
      </c>
      <c r="F470" s="1" t="s">
        <v>145</v>
      </c>
      <c r="G470" s="1" t="str">
        <f t="array" ref="G470">IF($F470="", "", _xlfn.XLOOKUP($F470,accounts!$A$2:$A$86,accounts!$B$2:$B$86, "Other"))</f>
        <v>technology</v>
      </c>
      <c r="H470" s="1" t="str">
        <f t="array" ref="H470">IF($F470="", "", IFS(_xlfn.XLOOKUP($F470, accounts!$A$2:$A$86, accounts!$E$2:$E$86, 0)&gt;=1000, "Enterprise", _xlfn.XLOOKUP($F470, accounts!$A$2:$A$86, accounts!$E$2:$E$86, 0)&gt;=100, "Mid-Market", TRUE, "SMB"))</f>
        <v>Enterprise</v>
      </c>
      <c r="I470" s="1" t="str">
        <f t="array" ref="I470">IF($F470="", "", _xlfn.XLOOKUP($F470,accounts!$A$2:$A$86,accounts!$F$2:$F$86, "Other"))</f>
        <v>Panama</v>
      </c>
      <c r="J470" s="1" t="s">
        <v>192</v>
      </c>
      <c r="K470" s="3">
        <v>42746.0</v>
      </c>
      <c r="L470" s="3">
        <v>42825.0</v>
      </c>
      <c r="M470" s="1">
        <v>0.0</v>
      </c>
    </row>
    <row r="471">
      <c r="A471" s="1" t="s">
        <v>676</v>
      </c>
      <c r="B471" s="1" t="s">
        <v>54</v>
      </c>
      <c r="C471" s="1" t="str">
        <f t="array" ref="C471">_xlfn.XLOOKUP($B471, sales_teams!$A$2:$A$36, sales_teams!$B$2:$B$36)</f>
        <v>Rocco Neubert</v>
      </c>
      <c r="D471" s="1" t="str">
        <f t="array" ref="D471">_xlfn.XLOOKUP($B471, sales_teams!$A$2:$A$36, sales_teams!$C$2:$C$36)</f>
        <v>East</v>
      </c>
      <c r="E471" s="1" t="s">
        <v>148</v>
      </c>
      <c r="F471" s="1" t="s">
        <v>81</v>
      </c>
      <c r="G471" s="1" t="str">
        <f t="array" ref="G471">IF($F471="", "", _xlfn.XLOOKUP($F471,accounts!$A$2:$A$86,accounts!$B$2:$B$86, "Other"))</f>
        <v>technology</v>
      </c>
      <c r="H471" s="1" t="str">
        <f t="array" ref="H471">IF($F471="", "", IFS(_xlfn.XLOOKUP($F471, accounts!$A$2:$A$86, accounts!$E$2:$E$86, 0)&gt;=1000, "Enterprise", _xlfn.XLOOKUP($F471, accounts!$A$2:$A$86, accounts!$E$2:$E$86, 0)&gt;=100, "Mid-Market", TRUE, "SMB"))</f>
        <v>Enterprise</v>
      </c>
      <c r="I471" s="1" t="str">
        <f t="array" ref="I471">IF($F471="", "", _xlfn.XLOOKUP($F471,accounts!$A$2:$A$86,accounts!$F$2:$F$86, "Other"))</f>
        <v>United States</v>
      </c>
      <c r="J471" s="1" t="s">
        <v>131</v>
      </c>
      <c r="K471" s="3">
        <v>42746.0</v>
      </c>
      <c r="L471" s="3">
        <v>42811.0</v>
      </c>
      <c r="M471" s="1">
        <v>4905.0</v>
      </c>
    </row>
    <row r="472">
      <c r="A472" s="1" t="s">
        <v>677</v>
      </c>
      <c r="B472" s="1" t="s">
        <v>39</v>
      </c>
      <c r="C472" s="1" t="str">
        <f t="array" ref="C472">_xlfn.XLOOKUP($B472, sales_teams!$A$2:$A$36, sales_teams!$B$2:$B$36)</f>
        <v>Cara Losch</v>
      </c>
      <c r="D472" s="1" t="str">
        <f t="array" ref="D472">_xlfn.XLOOKUP($B472, sales_teams!$A$2:$A$36, sales_teams!$C$2:$C$36)</f>
        <v>East</v>
      </c>
      <c r="E472" s="1" t="s">
        <v>181</v>
      </c>
      <c r="F472" s="1" t="s">
        <v>167</v>
      </c>
      <c r="G472" s="1" t="str">
        <f t="array" ref="G472">IF($F472="", "", _xlfn.XLOOKUP($F472,accounts!$A$2:$A$86,accounts!$B$2:$B$86, "Other"))</f>
        <v>finance</v>
      </c>
      <c r="H472" s="1" t="str">
        <f t="array" ref="H472">IF($F472="", "", IFS(_xlfn.XLOOKUP($F472, accounts!$A$2:$A$86, accounts!$E$2:$E$86, 0)&gt;=1000, "Enterprise", _xlfn.XLOOKUP($F472, accounts!$A$2:$A$86, accounts!$E$2:$E$86, 0)&gt;=100, "Mid-Market", TRUE, "SMB"))</f>
        <v>Mid-Market</v>
      </c>
      <c r="I472" s="1" t="str">
        <f t="array" ref="I472">IF($F472="", "", _xlfn.XLOOKUP($F472,accounts!$A$2:$A$86,accounts!$F$2:$F$86, "Other"))</f>
        <v>United States</v>
      </c>
      <c r="J472" s="1" t="s">
        <v>131</v>
      </c>
      <c r="K472" s="3">
        <v>42747.0</v>
      </c>
      <c r="L472" s="3">
        <v>42804.0</v>
      </c>
      <c r="M472" s="1">
        <v>540.0</v>
      </c>
    </row>
    <row r="473">
      <c r="A473" s="1" t="s">
        <v>678</v>
      </c>
      <c r="B473" s="1" t="s">
        <v>26</v>
      </c>
      <c r="C473" s="1" t="str">
        <f t="array" ref="C473">_xlfn.XLOOKUP($B473, sales_teams!$A$2:$A$36, sales_teams!$B$2:$B$36)</f>
        <v>Melvin Marxen</v>
      </c>
      <c r="D473" s="1" t="str">
        <f t="array" ref="D473">_xlfn.XLOOKUP($B473, sales_teams!$A$2:$A$36, sales_teams!$C$2:$C$36)</f>
        <v>Central</v>
      </c>
      <c r="E473" s="1" t="s">
        <v>179</v>
      </c>
      <c r="F473" s="1" t="s">
        <v>178</v>
      </c>
      <c r="G473" s="1" t="str">
        <f t="array" ref="G473">IF($F473="", "", _xlfn.XLOOKUP($F473,accounts!$A$2:$A$86,accounts!$B$2:$B$86, "Other"))</f>
        <v>medical</v>
      </c>
      <c r="H473" s="1" t="str">
        <f t="array" ref="H473">IF($F473="", "", IFS(_xlfn.XLOOKUP($F473, accounts!$A$2:$A$86, accounts!$E$2:$E$86, 0)&gt;=1000, "Enterprise", _xlfn.XLOOKUP($F473, accounts!$A$2:$A$86, accounts!$E$2:$E$86, 0)&gt;=100, "Mid-Market", TRUE, "SMB"))</f>
        <v>Enterprise</v>
      </c>
      <c r="I473" s="1" t="str">
        <f t="array" ref="I473">IF($F473="", "", _xlfn.XLOOKUP($F473,accounts!$A$2:$A$86,accounts!$F$2:$F$86, "Other"))</f>
        <v>United States</v>
      </c>
      <c r="J473" s="1" t="s">
        <v>131</v>
      </c>
      <c r="K473" s="3">
        <v>42747.0</v>
      </c>
      <c r="L473" s="3">
        <v>42814.0</v>
      </c>
      <c r="M473" s="1">
        <v>49.0</v>
      </c>
    </row>
    <row r="474">
      <c r="A474" s="1" t="s">
        <v>679</v>
      </c>
      <c r="B474" s="1" t="s">
        <v>19</v>
      </c>
      <c r="C474" s="1" t="str">
        <f t="array" ref="C474">_xlfn.XLOOKUP($B474, sales_teams!$A$2:$A$36, sales_teams!$B$2:$B$36)</f>
        <v>Melvin Marxen</v>
      </c>
      <c r="D474" s="1" t="str">
        <f t="array" ref="D474">_xlfn.XLOOKUP($B474, sales_teams!$A$2:$A$36, sales_teams!$C$2:$C$36)</f>
        <v>Central</v>
      </c>
      <c r="E474" s="1" t="s">
        <v>181</v>
      </c>
      <c r="F474" s="1" t="s">
        <v>110</v>
      </c>
      <c r="G474" s="1" t="str">
        <f t="array" ref="G474">IF($F474="", "", _xlfn.XLOOKUP($F474,accounts!$A$2:$A$86,accounts!$B$2:$B$86, "Other"))</f>
        <v>technology</v>
      </c>
      <c r="H474" s="1" t="str">
        <f t="array" ref="H474">IF($F474="", "", IFS(_xlfn.XLOOKUP($F474, accounts!$A$2:$A$86, accounts!$E$2:$E$86, 0)&gt;=1000, "Enterprise", _xlfn.XLOOKUP($F474, accounts!$A$2:$A$86, accounts!$E$2:$E$86, 0)&gt;=100, "Mid-Market", TRUE, "SMB"))</f>
        <v>Enterprise</v>
      </c>
      <c r="I474" s="1" t="str">
        <f t="array" ref="I474">IF($F474="", "", _xlfn.XLOOKUP($F474,accounts!$A$2:$A$86,accounts!$F$2:$F$86, "Other"))</f>
        <v>Norway</v>
      </c>
      <c r="J474" s="1" t="s">
        <v>131</v>
      </c>
      <c r="K474" s="3">
        <v>42747.0</v>
      </c>
      <c r="L474" s="3">
        <v>42872.0</v>
      </c>
      <c r="M474" s="1">
        <v>513.0</v>
      </c>
    </row>
    <row r="475">
      <c r="A475" s="1" t="s">
        <v>680</v>
      </c>
      <c r="B475" s="1" t="s">
        <v>17</v>
      </c>
      <c r="C475" s="1" t="str">
        <f t="array" ref="C475">_xlfn.XLOOKUP($B475, sales_teams!$A$2:$A$36, sales_teams!$B$2:$B$36)</f>
        <v>Dustin Brinkmann</v>
      </c>
      <c r="D475" s="1" t="str">
        <f t="array" ref="D475">_xlfn.XLOOKUP($B475, sales_teams!$A$2:$A$36, sales_teams!$C$2:$C$36)</f>
        <v>Central</v>
      </c>
      <c r="E475" s="1" t="s">
        <v>179</v>
      </c>
      <c r="F475" s="1" t="s">
        <v>113</v>
      </c>
      <c r="G475" s="1" t="str">
        <f t="array" ref="G475">IF($F475="", "", _xlfn.XLOOKUP($F475,accounts!$A$2:$A$86,accounts!$B$2:$B$86, "Other"))</f>
        <v>telecommunications</v>
      </c>
      <c r="H475" s="1" t="str">
        <f t="array" ref="H475">IF($F475="", "", IFS(_xlfn.XLOOKUP($F475, accounts!$A$2:$A$86, accounts!$E$2:$E$86, 0)&gt;=1000, "Enterprise", _xlfn.XLOOKUP($F475, accounts!$A$2:$A$86, accounts!$E$2:$E$86, 0)&gt;=100, "Mid-Market", TRUE, "SMB"))</f>
        <v>Mid-Market</v>
      </c>
      <c r="I475" s="1" t="str">
        <f t="array" ref="I475">IF($F475="", "", _xlfn.XLOOKUP($F475,accounts!$A$2:$A$86,accounts!$F$2:$F$86, "Other"))</f>
        <v>United States</v>
      </c>
      <c r="J475" s="1" t="s">
        <v>131</v>
      </c>
      <c r="K475" s="3">
        <v>42747.0</v>
      </c>
      <c r="L475" s="3">
        <v>42824.0</v>
      </c>
      <c r="M475" s="1">
        <v>54.0</v>
      </c>
    </row>
    <row r="476">
      <c r="A476" s="1" t="s">
        <v>681</v>
      </c>
      <c r="B476" s="1" t="s">
        <v>107</v>
      </c>
      <c r="C476" s="1" t="str">
        <f t="array" ref="C476">_xlfn.XLOOKUP($B476, sales_teams!$A$2:$A$36, sales_teams!$B$2:$B$36)</f>
        <v>Summer Sewald</v>
      </c>
      <c r="D476" s="1" t="str">
        <f t="array" ref="D476">_xlfn.XLOOKUP($B476, sales_teams!$A$2:$A$36, sales_teams!$C$2:$C$36)</f>
        <v>West</v>
      </c>
      <c r="E476" s="1" t="s">
        <v>109</v>
      </c>
      <c r="G476" s="1" t="str">
        <f t="array" ref="G476">IF($F476="", "", _xlfn.XLOOKUP($F476,accounts!$A$2:$A$86,accounts!$B$2:$B$86, "Other"))</f>
        <v/>
      </c>
      <c r="H476" s="1" t="str">
        <f t="array" ref="H476">IF($F476="", "", IFS(_xlfn.XLOOKUP($F476, accounts!$A$2:$A$86, accounts!$E$2:$E$86, 0)&gt;=1000, "Enterprise", _xlfn.XLOOKUP($F476, accounts!$A$2:$A$86, accounts!$E$2:$E$86, 0)&gt;=100, "Mid-Market", TRUE, "SMB"))</f>
        <v/>
      </c>
      <c r="I476" s="1" t="str">
        <f t="array" ref="I476">IF($F476="", "", _xlfn.XLOOKUP($F476,accounts!$A$2:$A$86,accounts!$F$2:$F$86, "Other"))</f>
        <v/>
      </c>
      <c r="J476" s="1" t="s">
        <v>189</v>
      </c>
      <c r="K476" s="3">
        <v>42747.0</v>
      </c>
    </row>
    <row r="477">
      <c r="A477" s="1" t="s">
        <v>682</v>
      </c>
      <c r="B477" s="1" t="s">
        <v>34</v>
      </c>
      <c r="C477" s="1" t="str">
        <f t="array" ref="C477">_xlfn.XLOOKUP($B477, sales_teams!$A$2:$A$36, sales_teams!$B$2:$B$36)</f>
        <v>Cara Losch</v>
      </c>
      <c r="D477" s="1" t="str">
        <f t="array" ref="D477">_xlfn.XLOOKUP($B477, sales_teams!$A$2:$A$36, sales_teams!$C$2:$C$36)</f>
        <v>East</v>
      </c>
      <c r="E477" s="1" t="s">
        <v>181</v>
      </c>
      <c r="F477" s="1" t="s">
        <v>95</v>
      </c>
      <c r="G477" s="1" t="str">
        <f t="array" ref="G477">IF($F477="", "", _xlfn.XLOOKUP($F477,accounts!$A$2:$A$86,accounts!$B$2:$B$86, "Other"))</f>
        <v>finance</v>
      </c>
      <c r="H477" s="1" t="str">
        <f t="array" ref="H477">IF($F477="", "", IFS(_xlfn.XLOOKUP($F477, accounts!$A$2:$A$86, accounts!$E$2:$E$86, 0)&gt;=1000, "Enterprise", _xlfn.XLOOKUP($F477, accounts!$A$2:$A$86, accounts!$E$2:$E$86, 0)&gt;=100, "Mid-Market", TRUE, "SMB"))</f>
        <v>Enterprise</v>
      </c>
      <c r="I477" s="1" t="str">
        <f t="array" ref="I477">IF($F477="", "", _xlfn.XLOOKUP($F477,accounts!$A$2:$A$86,accounts!$F$2:$F$86, "Other"))</f>
        <v>United States</v>
      </c>
      <c r="J477" s="1" t="s">
        <v>189</v>
      </c>
      <c r="K477" s="3">
        <v>42747.0</v>
      </c>
    </row>
    <row r="478">
      <c r="A478" s="1" t="s">
        <v>683</v>
      </c>
      <c r="B478" s="1" t="s">
        <v>34</v>
      </c>
      <c r="C478" s="1" t="str">
        <f t="array" ref="C478">_xlfn.XLOOKUP($B478, sales_teams!$A$2:$A$36, sales_teams!$B$2:$B$36)</f>
        <v>Cara Losch</v>
      </c>
      <c r="D478" s="1" t="str">
        <f t="array" ref="D478">_xlfn.XLOOKUP($B478, sales_teams!$A$2:$A$36, sales_teams!$C$2:$C$36)</f>
        <v>East</v>
      </c>
      <c r="E478" s="1" t="s">
        <v>179</v>
      </c>
      <c r="F478" s="1" t="s">
        <v>171</v>
      </c>
      <c r="G478" s="1" t="str">
        <f t="array" ref="G478">IF($F478="", "", _xlfn.XLOOKUP($F478,accounts!$A$2:$A$86,accounts!$B$2:$B$86, "Other"))</f>
        <v>retail</v>
      </c>
      <c r="H478" s="1" t="str">
        <f t="array" ref="H478">IF($F478="", "", IFS(_xlfn.XLOOKUP($F478, accounts!$A$2:$A$86, accounts!$E$2:$E$86, 0)&gt;=1000, "Enterprise", _xlfn.XLOOKUP($F478, accounts!$A$2:$A$86, accounts!$E$2:$E$86, 0)&gt;=100, "Mid-Market", TRUE, "SMB"))</f>
        <v>Enterprise</v>
      </c>
      <c r="I478" s="1" t="str">
        <f t="array" ref="I478">IF($F478="", "", _xlfn.XLOOKUP($F478,accounts!$A$2:$A$86,accounts!$F$2:$F$86, "Other"))</f>
        <v>United States</v>
      </c>
      <c r="J478" s="1" t="s">
        <v>131</v>
      </c>
      <c r="K478" s="3">
        <v>42747.0</v>
      </c>
      <c r="L478" s="3">
        <v>42817.0</v>
      </c>
      <c r="M478" s="1">
        <v>56.0</v>
      </c>
    </row>
    <row r="479">
      <c r="A479" s="1" t="s">
        <v>684</v>
      </c>
      <c r="B479" s="1" t="s">
        <v>7</v>
      </c>
      <c r="C479" s="1" t="str">
        <f t="array" ref="C479">_xlfn.XLOOKUP($B479, sales_teams!$A$2:$A$36, sales_teams!$B$2:$B$36)</f>
        <v>Dustin Brinkmann</v>
      </c>
      <c r="D479" s="1" t="str">
        <f t="array" ref="D479">_xlfn.XLOOKUP($B479, sales_teams!$A$2:$A$36, sales_teams!$C$2:$C$36)</f>
        <v>Central</v>
      </c>
      <c r="E479" s="1" t="s">
        <v>179</v>
      </c>
      <c r="F479" s="1" t="s">
        <v>128</v>
      </c>
      <c r="G479" s="1" t="str">
        <f t="array" ref="G479">IF($F479="", "", _xlfn.XLOOKUP($F479,accounts!$A$2:$A$86,accounts!$B$2:$B$86, "Other"))</f>
        <v>marketing</v>
      </c>
      <c r="H479" s="1" t="str">
        <f t="array" ref="H479">IF($F479="", "", IFS(_xlfn.XLOOKUP($F479, accounts!$A$2:$A$86, accounts!$E$2:$E$86, 0)&gt;=1000, "Enterprise", _xlfn.XLOOKUP($F479, accounts!$A$2:$A$86, accounts!$E$2:$E$86, 0)&gt;=100, "Mid-Market", TRUE, "SMB"))</f>
        <v>Enterprise</v>
      </c>
      <c r="I479" s="1" t="str">
        <f t="array" ref="I479">IF($F479="", "", _xlfn.XLOOKUP($F479,accounts!$A$2:$A$86,accounts!$F$2:$F$86, "Other"))</f>
        <v>United States</v>
      </c>
      <c r="J479" s="1" t="s">
        <v>131</v>
      </c>
      <c r="K479" s="3">
        <v>42748.0</v>
      </c>
      <c r="L479" s="3">
        <v>42810.0</v>
      </c>
      <c r="M479" s="1">
        <v>58.0</v>
      </c>
    </row>
    <row r="480">
      <c r="A480" s="1" t="s">
        <v>685</v>
      </c>
      <c r="B480" s="1" t="s">
        <v>7</v>
      </c>
      <c r="C480" s="1" t="str">
        <f t="array" ref="C480">_xlfn.XLOOKUP($B480, sales_teams!$A$2:$A$36, sales_teams!$B$2:$B$36)</f>
        <v>Dustin Brinkmann</v>
      </c>
      <c r="D480" s="1" t="str">
        <f t="array" ref="D480">_xlfn.XLOOKUP($B480, sales_teams!$A$2:$A$36, sales_teams!$C$2:$C$36)</f>
        <v>Central</v>
      </c>
      <c r="E480" s="1" t="s">
        <v>179</v>
      </c>
      <c r="F480" s="1" t="s">
        <v>165</v>
      </c>
      <c r="G480" s="1" t="str">
        <f t="array" ref="G480">IF($F480="", "", _xlfn.XLOOKUP($F480,accounts!$A$2:$A$86,accounts!$B$2:$B$86, "Other"))</f>
        <v>telecommunications</v>
      </c>
      <c r="H480" s="1" t="str">
        <f t="array" ref="H480">IF($F480="", "", IFS(_xlfn.XLOOKUP($F480, accounts!$A$2:$A$86, accounts!$E$2:$E$86, 0)&gt;=1000, "Enterprise", _xlfn.XLOOKUP($F480, accounts!$A$2:$A$86, accounts!$E$2:$E$86, 0)&gt;=100, "Mid-Market", TRUE, "SMB"))</f>
        <v>Enterprise</v>
      </c>
      <c r="I480" s="1" t="str">
        <f t="array" ref="I480">IF($F480="", "", _xlfn.XLOOKUP($F480,accounts!$A$2:$A$86,accounts!$F$2:$F$86, "Other"))</f>
        <v>United States</v>
      </c>
      <c r="J480" s="1" t="s">
        <v>131</v>
      </c>
      <c r="K480" s="3">
        <v>42748.0</v>
      </c>
      <c r="L480" s="3">
        <v>42821.0</v>
      </c>
      <c r="M480" s="1">
        <v>58.0</v>
      </c>
    </row>
    <row r="481">
      <c r="A481" s="1" t="s">
        <v>686</v>
      </c>
      <c r="B481" s="1" t="s">
        <v>88</v>
      </c>
      <c r="C481" s="1" t="str">
        <f t="array" ref="C481">_xlfn.XLOOKUP($B481, sales_teams!$A$2:$A$36, sales_teams!$B$2:$B$36)</f>
        <v>Celia Rouche</v>
      </c>
      <c r="D481" s="1" t="str">
        <f t="array" ref="D481">_xlfn.XLOOKUP($B481, sales_teams!$A$2:$A$36, sales_teams!$C$2:$C$36)</f>
        <v>West</v>
      </c>
      <c r="E481" s="1" t="s">
        <v>188</v>
      </c>
      <c r="F481" s="1" t="s">
        <v>167</v>
      </c>
      <c r="G481" s="1" t="str">
        <f t="array" ref="G481">IF($F481="", "", _xlfn.XLOOKUP($F481,accounts!$A$2:$A$86,accounts!$B$2:$B$86, "Other"))</f>
        <v>finance</v>
      </c>
      <c r="H481" s="1" t="str">
        <f t="array" ref="H481">IF($F481="", "", IFS(_xlfn.XLOOKUP($F481, accounts!$A$2:$A$86, accounts!$E$2:$E$86, 0)&gt;=1000, "Enterprise", _xlfn.XLOOKUP($F481, accounts!$A$2:$A$86, accounts!$E$2:$E$86, 0)&gt;=100, "Mid-Market", TRUE, "SMB"))</f>
        <v>Mid-Market</v>
      </c>
      <c r="I481" s="1" t="str">
        <f t="array" ref="I481">IF($F481="", "", _xlfn.XLOOKUP($F481,accounts!$A$2:$A$86,accounts!$F$2:$F$86, "Other"))</f>
        <v>United States</v>
      </c>
      <c r="J481" s="1" t="s">
        <v>189</v>
      </c>
      <c r="K481" s="3">
        <v>42748.0</v>
      </c>
    </row>
    <row r="482">
      <c r="A482" s="1" t="s">
        <v>687</v>
      </c>
      <c r="B482" s="1" t="s">
        <v>99</v>
      </c>
      <c r="C482" s="1" t="str">
        <f t="array" ref="C482">_xlfn.XLOOKUP($B482, sales_teams!$A$2:$A$36, sales_teams!$B$2:$B$36)</f>
        <v>Summer Sewald</v>
      </c>
      <c r="D482" s="1" t="str">
        <f t="array" ref="D482">_xlfn.XLOOKUP($B482, sales_teams!$A$2:$A$36, sales_teams!$C$2:$C$36)</f>
        <v>West</v>
      </c>
      <c r="E482" s="1" t="s">
        <v>148</v>
      </c>
      <c r="F482" s="1" t="s">
        <v>123</v>
      </c>
      <c r="G482" s="1" t="str">
        <f t="array" ref="G482">IF($F482="", "", _xlfn.XLOOKUP($F482,accounts!$A$2:$A$86,accounts!$B$2:$B$86, "Other"))</f>
        <v>technology</v>
      </c>
      <c r="H482" s="1" t="str">
        <f t="array" ref="H482">IF($F482="", "", IFS(_xlfn.XLOOKUP($F482, accounts!$A$2:$A$86, accounts!$E$2:$E$86, 0)&gt;=1000, "Enterprise", _xlfn.XLOOKUP($F482, accounts!$A$2:$A$86, accounts!$E$2:$E$86, 0)&gt;=100, "Mid-Market", TRUE, "SMB"))</f>
        <v>Enterprise</v>
      </c>
      <c r="I482" s="1" t="str">
        <f t="array" ref="I482">IF($F482="", "", _xlfn.XLOOKUP($F482,accounts!$A$2:$A$86,accounts!$F$2:$F$86, "Other"))</f>
        <v>United States</v>
      </c>
      <c r="J482" s="1" t="s">
        <v>189</v>
      </c>
      <c r="K482" s="3">
        <v>42748.0</v>
      </c>
    </row>
    <row r="483">
      <c r="A483" s="1" t="s">
        <v>688</v>
      </c>
      <c r="B483" s="1" t="s">
        <v>104</v>
      </c>
      <c r="C483" s="1" t="str">
        <f t="array" ref="C483">_xlfn.XLOOKUP($B483, sales_teams!$A$2:$A$36, sales_teams!$B$2:$B$36)</f>
        <v>Summer Sewald</v>
      </c>
      <c r="D483" s="1" t="str">
        <f t="array" ref="D483">_xlfn.XLOOKUP($B483, sales_teams!$A$2:$A$36, sales_teams!$C$2:$C$36)</f>
        <v>West</v>
      </c>
      <c r="E483" s="1" t="s">
        <v>148</v>
      </c>
      <c r="F483" s="1" t="s">
        <v>134</v>
      </c>
      <c r="G483" s="1" t="str">
        <f t="array" ref="G483">IF($F483="", "", _xlfn.XLOOKUP($F483,accounts!$A$2:$A$86,accounts!$B$2:$B$86, "Other"))</f>
        <v>services</v>
      </c>
      <c r="H483" s="1" t="str">
        <f t="array" ref="H483">IF($F483="", "", IFS(_xlfn.XLOOKUP($F483, accounts!$A$2:$A$86, accounts!$E$2:$E$86, 0)&gt;=1000, "Enterprise", _xlfn.XLOOKUP($F483, accounts!$A$2:$A$86, accounts!$E$2:$E$86, 0)&gt;=100, "Mid-Market", TRUE, "SMB"))</f>
        <v>Enterprise</v>
      </c>
      <c r="I483" s="1" t="str">
        <f t="array" ref="I483">IF($F483="", "", _xlfn.XLOOKUP($F483,accounts!$A$2:$A$86,accounts!$F$2:$F$86, "Other"))</f>
        <v>Brazil</v>
      </c>
      <c r="J483" s="1" t="s">
        <v>131</v>
      </c>
      <c r="K483" s="3">
        <v>42748.0</v>
      </c>
      <c r="L483" s="3">
        <v>42815.0</v>
      </c>
      <c r="M483" s="1">
        <v>4453.0</v>
      </c>
    </row>
    <row r="484">
      <c r="A484" s="1" t="s">
        <v>689</v>
      </c>
      <c r="B484" s="1" t="s">
        <v>102</v>
      </c>
      <c r="C484" s="1" t="str">
        <f t="array" ref="C484">_xlfn.XLOOKUP($B484, sales_teams!$A$2:$A$36, sales_teams!$B$2:$B$36)</f>
        <v>Summer Sewald</v>
      </c>
      <c r="D484" s="1" t="str">
        <f t="array" ref="D484">_xlfn.XLOOKUP($B484, sales_teams!$A$2:$A$36, sales_teams!$C$2:$C$36)</f>
        <v>West</v>
      </c>
      <c r="E484" s="1" t="s">
        <v>179</v>
      </c>
      <c r="F484" s="1" t="s">
        <v>143</v>
      </c>
      <c r="G484" s="1" t="str">
        <f t="array" ref="G484">IF($F484="", "", _xlfn.XLOOKUP($F484,accounts!$A$2:$A$86,accounts!$B$2:$B$86, "Other"))</f>
        <v>entertainment</v>
      </c>
      <c r="H484" s="1" t="str">
        <f t="array" ref="H484">IF($F484="", "", IFS(_xlfn.XLOOKUP($F484, accounts!$A$2:$A$86, accounts!$E$2:$E$86, 0)&gt;=1000, "Enterprise", _xlfn.XLOOKUP($F484, accounts!$A$2:$A$86, accounts!$E$2:$E$86, 0)&gt;=100, "Mid-Market", TRUE, "SMB"))</f>
        <v>Mid-Market</v>
      </c>
      <c r="I484" s="1" t="str">
        <f t="array" ref="I484">IF($F484="", "", _xlfn.XLOOKUP($F484,accounts!$A$2:$A$86,accounts!$F$2:$F$86, "Other"))</f>
        <v>United States</v>
      </c>
      <c r="J484" s="1" t="s">
        <v>192</v>
      </c>
      <c r="K484" s="3">
        <v>42748.0</v>
      </c>
      <c r="L484" s="3">
        <v>42863.0</v>
      </c>
      <c r="M484" s="1">
        <v>0.0</v>
      </c>
    </row>
    <row r="485">
      <c r="A485" s="1" t="s">
        <v>690</v>
      </c>
      <c r="B485" s="1" t="s">
        <v>102</v>
      </c>
      <c r="C485" s="1" t="str">
        <f t="array" ref="C485">_xlfn.XLOOKUP($B485, sales_teams!$A$2:$A$36, sales_teams!$B$2:$B$36)</f>
        <v>Summer Sewald</v>
      </c>
      <c r="D485" s="1" t="str">
        <f t="array" ref="D485">_xlfn.XLOOKUP($B485, sales_teams!$A$2:$A$36, sales_teams!$C$2:$C$36)</f>
        <v>West</v>
      </c>
      <c r="E485" s="1" t="s">
        <v>181</v>
      </c>
      <c r="F485" s="1" t="s">
        <v>134</v>
      </c>
      <c r="G485" s="1" t="str">
        <f t="array" ref="G485">IF($F485="", "", _xlfn.XLOOKUP($F485,accounts!$A$2:$A$86,accounts!$B$2:$B$86, "Other"))</f>
        <v>services</v>
      </c>
      <c r="H485" s="1" t="str">
        <f t="array" ref="H485">IF($F485="", "", IFS(_xlfn.XLOOKUP($F485, accounts!$A$2:$A$86, accounts!$E$2:$E$86, 0)&gt;=1000, "Enterprise", _xlfn.XLOOKUP($F485, accounts!$A$2:$A$86, accounts!$E$2:$E$86, 0)&gt;=100, "Mid-Market", TRUE, "SMB"))</f>
        <v>Enterprise</v>
      </c>
      <c r="I485" s="1" t="str">
        <f t="array" ref="I485">IF($F485="", "", _xlfn.XLOOKUP($F485,accounts!$A$2:$A$86,accounts!$F$2:$F$86, "Other"))</f>
        <v>Brazil</v>
      </c>
      <c r="J485" s="1" t="s">
        <v>131</v>
      </c>
      <c r="K485" s="3">
        <v>42748.0</v>
      </c>
      <c r="L485" s="3">
        <v>42808.0</v>
      </c>
      <c r="M485" s="1">
        <v>619.0</v>
      </c>
    </row>
    <row r="486">
      <c r="A486" s="1" t="s">
        <v>691</v>
      </c>
      <c r="B486" s="1" t="s">
        <v>107</v>
      </c>
      <c r="C486" s="1" t="str">
        <f t="array" ref="C486">_xlfn.XLOOKUP($B486, sales_teams!$A$2:$A$36, sales_teams!$B$2:$B$36)</f>
        <v>Summer Sewald</v>
      </c>
      <c r="D486" s="1" t="str">
        <f t="array" ref="D486">_xlfn.XLOOKUP($B486, sales_teams!$A$2:$A$36, sales_teams!$C$2:$C$36)</f>
        <v>West</v>
      </c>
      <c r="E486" s="1" t="s">
        <v>194</v>
      </c>
      <c r="F486" s="1" t="s">
        <v>168</v>
      </c>
      <c r="G486" s="1" t="str">
        <f t="array" ref="G486">IF($F486="", "", _xlfn.XLOOKUP($F486,accounts!$A$2:$A$86,accounts!$B$2:$B$86, "Other"))</f>
        <v>finance</v>
      </c>
      <c r="H486" s="1" t="str">
        <f t="array" ref="H486">IF($F486="", "", IFS(_xlfn.XLOOKUP($F486, accounts!$A$2:$A$86, accounts!$E$2:$E$86, 0)&gt;=1000, "Enterprise", _xlfn.XLOOKUP($F486, accounts!$A$2:$A$86, accounts!$E$2:$E$86, 0)&gt;=100, "Mid-Market", TRUE, "SMB"))</f>
        <v>Enterprise</v>
      </c>
      <c r="I486" s="1" t="str">
        <f t="array" ref="I486">IF($F486="", "", _xlfn.XLOOKUP($F486,accounts!$A$2:$A$86,accounts!$F$2:$F$86, "Other"))</f>
        <v>United States</v>
      </c>
      <c r="J486" s="1" t="s">
        <v>131</v>
      </c>
      <c r="K486" s="3">
        <v>42748.0</v>
      </c>
      <c r="L486" s="3">
        <v>42869.0</v>
      </c>
      <c r="M486" s="1">
        <v>5163.0</v>
      </c>
    </row>
    <row r="487">
      <c r="A487" s="1" t="s">
        <v>692</v>
      </c>
      <c r="B487" s="1" t="s">
        <v>107</v>
      </c>
      <c r="C487" s="1" t="str">
        <f t="array" ref="C487">_xlfn.XLOOKUP($B487, sales_teams!$A$2:$A$36, sales_teams!$B$2:$B$36)</f>
        <v>Summer Sewald</v>
      </c>
      <c r="D487" s="1" t="str">
        <f t="array" ref="D487">_xlfn.XLOOKUP($B487, sales_teams!$A$2:$A$36, sales_teams!$C$2:$C$36)</f>
        <v>West</v>
      </c>
      <c r="E487" s="1" t="s">
        <v>148</v>
      </c>
      <c r="F487" s="1" t="s">
        <v>115</v>
      </c>
      <c r="G487" s="1" t="str">
        <f t="array" ref="G487">IF($F487="", "", _xlfn.XLOOKUP($F487,accounts!$A$2:$A$86,accounts!$B$2:$B$86, "Other"))</f>
        <v>services</v>
      </c>
      <c r="H487" s="1" t="str">
        <f t="array" ref="H487">IF($F487="", "", IFS(_xlfn.XLOOKUP($F487, accounts!$A$2:$A$86, accounts!$E$2:$E$86, 0)&gt;=1000, "Enterprise", _xlfn.XLOOKUP($F487, accounts!$A$2:$A$86, accounts!$E$2:$E$86, 0)&gt;=100, "Mid-Market", TRUE, "SMB"))</f>
        <v>Enterprise</v>
      </c>
      <c r="I487" s="1" t="str">
        <f t="array" ref="I487">IF($F487="", "", _xlfn.XLOOKUP($F487,accounts!$A$2:$A$86,accounts!$F$2:$F$86, "Other"))</f>
        <v>United States</v>
      </c>
      <c r="J487" s="1" t="s">
        <v>131</v>
      </c>
      <c r="K487" s="3">
        <v>42748.0</v>
      </c>
      <c r="L487" s="3">
        <v>42819.0</v>
      </c>
      <c r="M487" s="1">
        <v>4071.0</v>
      </c>
    </row>
    <row r="488">
      <c r="A488" s="1" t="s">
        <v>693</v>
      </c>
      <c r="B488" s="1" t="s">
        <v>54</v>
      </c>
      <c r="C488" s="1" t="str">
        <f t="array" ref="C488">_xlfn.XLOOKUP($B488, sales_teams!$A$2:$A$36, sales_teams!$B$2:$B$36)</f>
        <v>Rocco Neubert</v>
      </c>
      <c r="D488" s="1" t="str">
        <f t="array" ref="D488">_xlfn.XLOOKUP($B488, sales_teams!$A$2:$A$36, sales_teams!$C$2:$C$36)</f>
        <v>East</v>
      </c>
      <c r="E488" s="1" t="s">
        <v>179</v>
      </c>
      <c r="F488" s="1" t="s">
        <v>81</v>
      </c>
      <c r="G488" s="1" t="str">
        <f t="array" ref="G488">IF($F488="", "", _xlfn.XLOOKUP($F488,accounts!$A$2:$A$86,accounts!$B$2:$B$86, "Other"))</f>
        <v>technology</v>
      </c>
      <c r="H488" s="1" t="str">
        <f t="array" ref="H488">IF($F488="", "", IFS(_xlfn.XLOOKUP($F488, accounts!$A$2:$A$86, accounts!$E$2:$E$86, 0)&gt;=1000, "Enterprise", _xlfn.XLOOKUP($F488, accounts!$A$2:$A$86, accounts!$E$2:$E$86, 0)&gt;=100, "Mid-Market", TRUE, "SMB"))</f>
        <v>Enterprise</v>
      </c>
      <c r="I488" s="1" t="str">
        <f t="array" ref="I488">IF($F488="", "", _xlfn.XLOOKUP($F488,accounts!$A$2:$A$86,accounts!$F$2:$F$86, "Other"))</f>
        <v>United States</v>
      </c>
      <c r="J488" s="1" t="s">
        <v>131</v>
      </c>
      <c r="K488" s="3">
        <v>42748.0</v>
      </c>
      <c r="L488" s="3">
        <v>42863.0</v>
      </c>
      <c r="M488" s="1">
        <v>56.0</v>
      </c>
    </row>
    <row r="489">
      <c r="A489" s="1" t="s">
        <v>694</v>
      </c>
      <c r="B489" s="1" t="s">
        <v>60</v>
      </c>
      <c r="C489" s="1" t="str">
        <f t="array" ref="C489">_xlfn.XLOOKUP($B489, sales_teams!$A$2:$A$36, sales_teams!$B$2:$B$36)</f>
        <v>Celia Rouche</v>
      </c>
      <c r="D489" s="1" t="str">
        <f t="array" ref="D489">_xlfn.XLOOKUP($B489, sales_teams!$A$2:$A$36, sales_teams!$C$2:$C$36)</f>
        <v>West</v>
      </c>
      <c r="E489" s="1" t="s">
        <v>179</v>
      </c>
      <c r="G489" s="1" t="str">
        <f t="array" ref="G489">IF($F489="", "", _xlfn.XLOOKUP($F489,accounts!$A$2:$A$86,accounts!$B$2:$B$86, "Other"))</f>
        <v/>
      </c>
      <c r="H489" s="1" t="str">
        <f t="array" ref="H489">IF($F489="", "", IFS(_xlfn.XLOOKUP($F489, accounts!$A$2:$A$86, accounts!$E$2:$E$86, 0)&gt;=1000, "Enterprise", _xlfn.XLOOKUP($F489, accounts!$A$2:$A$86, accounts!$E$2:$E$86, 0)&gt;=100, "Mid-Market", TRUE, "SMB"))</f>
        <v/>
      </c>
      <c r="I489" s="1" t="str">
        <f t="array" ref="I489">IF($F489="", "", _xlfn.XLOOKUP($F489,accounts!$A$2:$A$86,accounts!$F$2:$F$86, "Other"))</f>
        <v/>
      </c>
      <c r="J489" s="1" t="s">
        <v>189</v>
      </c>
      <c r="K489" s="3">
        <v>42748.0</v>
      </c>
    </row>
    <row r="490">
      <c r="A490" s="1" t="s">
        <v>695</v>
      </c>
      <c r="B490" s="1" t="s">
        <v>34</v>
      </c>
      <c r="C490" s="1" t="str">
        <f t="array" ref="C490">_xlfn.XLOOKUP($B490, sales_teams!$A$2:$A$36, sales_teams!$B$2:$B$36)</f>
        <v>Cara Losch</v>
      </c>
      <c r="D490" s="1" t="str">
        <f t="array" ref="D490">_xlfn.XLOOKUP($B490, sales_teams!$A$2:$A$36, sales_teams!$C$2:$C$36)</f>
        <v>East</v>
      </c>
      <c r="E490" s="1" t="s">
        <v>188</v>
      </c>
      <c r="F490" s="1" t="s">
        <v>159</v>
      </c>
      <c r="G490" s="1" t="str">
        <f t="array" ref="G490">IF($F490="", "", _xlfn.XLOOKUP($F490,accounts!$A$2:$A$86,accounts!$B$2:$B$86, "Other"))</f>
        <v>retail</v>
      </c>
      <c r="H490" s="1" t="str">
        <f t="array" ref="H490">IF($F490="", "", IFS(_xlfn.XLOOKUP($F490, accounts!$A$2:$A$86, accounts!$E$2:$E$86, 0)&gt;=1000, "Enterprise", _xlfn.XLOOKUP($F490, accounts!$A$2:$A$86, accounts!$E$2:$E$86, 0)&gt;=100, "Mid-Market", TRUE, "SMB"))</f>
        <v>Mid-Market</v>
      </c>
      <c r="I490" s="1" t="str">
        <f t="array" ref="I490">IF($F490="", "", _xlfn.XLOOKUP($F490,accounts!$A$2:$A$86,accounts!$F$2:$F$86, "Other"))</f>
        <v>Romania</v>
      </c>
      <c r="J490" s="1" t="s">
        <v>192</v>
      </c>
      <c r="K490" s="3">
        <v>42748.0</v>
      </c>
      <c r="L490" s="3">
        <v>42825.0</v>
      </c>
      <c r="M490" s="1">
        <v>0.0</v>
      </c>
    </row>
    <row r="491">
      <c r="A491" s="1" t="s">
        <v>696</v>
      </c>
      <c r="B491" s="1" t="s">
        <v>53</v>
      </c>
      <c r="C491" s="1" t="str">
        <f t="array" ref="C491">_xlfn.XLOOKUP($B491, sales_teams!$A$2:$A$36, sales_teams!$B$2:$B$36)</f>
        <v>Rocco Neubert</v>
      </c>
      <c r="D491" s="1" t="str">
        <f t="array" ref="D491">_xlfn.XLOOKUP($B491, sales_teams!$A$2:$A$36, sales_teams!$C$2:$C$36)</f>
        <v>East</v>
      </c>
      <c r="E491" s="1" t="s">
        <v>148</v>
      </c>
      <c r="F491" s="1" t="s">
        <v>177</v>
      </c>
      <c r="G491" s="1" t="str">
        <f t="array" ref="G491">IF($F491="", "", _xlfn.XLOOKUP($F491,accounts!$A$2:$A$86,accounts!$B$2:$B$86, "Other"))</f>
        <v>software</v>
      </c>
      <c r="H491" s="1" t="str">
        <f t="array" ref="H491">IF($F491="", "", IFS(_xlfn.XLOOKUP($F491, accounts!$A$2:$A$86, accounts!$E$2:$E$86, 0)&gt;=1000, "Enterprise", _xlfn.XLOOKUP($F491, accounts!$A$2:$A$86, accounts!$E$2:$E$86, 0)&gt;=100, "Mid-Market", TRUE, "SMB"))</f>
        <v>Enterprise</v>
      </c>
      <c r="I491" s="1" t="str">
        <f t="array" ref="I491">IF($F491="", "", _xlfn.XLOOKUP($F491,accounts!$A$2:$A$86,accounts!$F$2:$F$86, "Other"))</f>
        <v>United States</v>
      </c>
      <c r="J491" s="1" t="s">
        <v>131</v>
      </c>
      <c r="K491" s="3">
        <v>42749.0</v>
      </c>
      <c r="L491" s="3">
        <v>42823.0</v>
      </c>
      <c r="M491" s="1">
        <v>4375.0</v>
      </c>
    </row>
    <row r="492">
      <c r="A492" s="1" t="s">
        <v>697</v>
      </c>
      <c r="B492" s="1" t="s">
        <v>99</v>
      </c>
      <c r="C492" s="1" t="str">
        <f t="array" ref="C492">_xlfn.XLOOKUP($B492, sales_teams!$A$2:$A$36, sales_teams!$B$2:$B$36)</f>
        <v>Summer Sewald</v>
      </c>
      <c r="D492" s="1" t="str">
        <f t="array" ref="D492">_xlfn.XLOOKUP($B492, sales_teams!$A$2:$A$36, sales_teams!$C$2:$C$36)</f>
        <v>West</v>
      </c>
      <c r="E492" s="1" t="s">
        <v>188</v>
      </c>
      <c r="F492" s="1" t="s">
        <v>56</v>
      </c>
      <c r="G492" s="1" t="str">
        <f t="array" ref="G492">IF($F492="", "", _xlfn.XLOOKUP($F492,accounts!$A$2:$A$86,accounts!$B$2:$B$86, "Other"))</f>
        <v>software</v>
      </c>
      <c r="H492" s="1" t="str">
        <f t="array" ref="H492">IF($F492="", "", IFS(_xlfn.XLOOKUP($F492, accounts!$A$2:$A$86, accounts!$E$2:$E$86, 0)&gt;=1000, "Enterprise", _xlfn.XLOOKUP($F492, accounts!$A$2:$A$86, accounts!$E$2:$E$86, 0)&gt;=100, "Mid-Market", TRUE, "SMB"))</f>
        <v>Enterprise</v>
      </c>
      <c r="I492" s="1" t="str">
        <f t="array" ref="I492">IF($F492="", "", _xlfn.XLOOKUP($F492,accounts!$A$2:$A$86,accounts!$F$2:$F$86, "Other"))</f>
        <v>United States</v>
      </c>
      <c r="J492" s="1" t="s">
        <v>189</v>
      </c>
      <c r="K492" s="3">
        <v>42749.0</v>
      </c>
    </row>
    <row r="493">
      <c r="A493" s="1" t="s">
        <v>698</v>
      </c>
      <c r="B493" s="1" t="s">
        <v>104</v>
      </c>
      <c r="C493" s="1" t="str">
        <f t="array" ref="C493">_xlfn.XLOOKUP($B493, sales_teams!$A$2:$A$36, sales_teams!$B$2:$B$36)</f>
        <v>Summer Sewald</v>
      </c>
      <c r="D493" s="1" t="str">
        <f t="array" ref="D493">_xlfn.XLOOKUP($B493, sales_teams!$A$2:$A$36, sales_teams!$C$2:$C$36)</f>
        <v>West</v>
      </c>
      <c r="E493" s="1" t="s">
        <v>181</v>
      </c>
      <c r="F493" s="1" t="s">
        <v>97</v>
      </c>
      <c r="G493" s="1" t="str">
        <f t="array" ref="G493">IF($F493="", "", _xlfn.XLOOKUP($F493,accounts!$A$2:$A$86,accounts!$B$2:$B$86, "Other"))</f>
        <v>finance</v>
      </c>
      <c r="H493" s="1" t="str">
        <f t="array" ref="H493">IF($F493="", "", IFS(_xlfn.XLOOKUP($F493, accounts!$A$2:$A$86, accounts!$E$2:$E$86, 0)&gt;=1000, "Enterprise", _xlfn.XLOOKUP($F493, accounts!$A$2:$A$86, accounts!$E$2:$E$86, 0)&gt;=100, "Mid-Market", TRUE, "SMB"))</f>
        <v>Mid-Market</v>
      </c>
      <c r="I493" s="1" t="str">
        <f t="array" ref="I493">IF($F493="", "", _xlfn.XLOOKUP($F493,accounts!$A$2:$A$86,accounts!$F$2:$F$86, "Other"))</f>
        <v>United States</v>
      </c>
      <c r="J493" s="1" t="s">
        <v>131</v>
      </c>
      <c r="K493" s="3">
        <v>42749.0</v>
      </c>
      <c r="L493" s="3">
        <v>42822.0</v>
      </c>
      <c r="M493" s="1">
        <v>610.0</v>
      </c>
    </row>
    <row r="494">
      <c r="A494" s="1" t="s">
        <v>699</v>
      </c>
      <c r="B494" s="1" t="s">
        <v>60</v>
      </c>
      <c r="C494" s="1" t="str">
        <f t="array" ref="C494">_xlfn.XLOOKUP($B494, sales_teams!$A$2:$A$36, sales_teams!$B$2:$B$36)</f>
        <v>Celia Rouche</v>
      </c>
      <c r="D494" s="1" t="str">
        <f t="array" ref="D494">_xlfn.XLOOKUP($B494, sales_teams!$A$2:$A$36, sales_teams!$C$2:$C$36)</f>
        <v>West</v>
      </c>
      <c r="E494" s="1" t="s">
        <v>181</v>
      </c>
      <c r="F494" s="1" t="s">
        <v>152</v>
      </c>
      <c r="G494" s="1" t="str">
        <f t="array" ref="G494">IF($F494="", "", _xlfn.XLOOKUP($F494,accounts!$A$2:$A$86,accounts!$B$2:$B$86, "Other"))</f>
        <v>marketing</v>
      </c>
      <c r="H494" s="1" t="str">
        <f t="array" ref="H494">IF($F494="", "", IFS(_xlfn.XLOOKUP($F494, accounts!$A$2:$A$86, accounts!$E$2:$E$86, 0)&gt;=1000, "Enterprise", _xlfn.XLOOKUP($F494, accounts!$A$2:$A$86, accounts!$E$2:$E$86, 0)&gt;=100, "Mid-Market", TRUE, "SMB"))</f>
        <v>Mid-Market</v>
      </c>
      <c r="I494" s="1" t="str">
        <f t="array" ref="I494">IF($F494="", "", _xlfn.XLOOKUP($F494,accounts!$A$2:$A$86,accounts!$F$2:$F$86, "Other"))</f>
        <v>United States</v>
      </c>
      <c r="J494" s="1" t="s">
        <v>189</v>
      </c>
      <c r="K494" s="3">
        <v>42749.0</v>
      </c>
    </row>
    <row r="495">
      <c r="A495" s="1" t="s">
        <v>700</v>
      </c>
      <c r="B495" s="1" t="s">
        <v>60</v>
      </c>
      <c r="C495" s="1" t="str">
        <f t="array" ref="C495">_xlfn.XLOOKUP($B495, sales_teams!$A$2:$A$36, sales_teams!$B$2:$B$36)</f>
        <v>Celia Rouche</v>
      </c>
      <c r="D495" s="1" t="str">
        <f t="array" ref="D495">_xlfn.XLOOKUP($B495, sales_teams!$A$2:$A$36, sales_teams!$C$2:$C$36)</f>
        <v>West</v>
      </c>
      <c r="E495" s="1" t="s">
        <v>188</v>
      </c>
      <c r="F495" s="1" t="s">
        <v>118</v>
      </c>
      <c r="G495" s="1" t="str">
        <f t="array" ref="G495">IF($F495="", "", _xlfn.XLOOKUP($F495,accounts!$A$2:$A$86,accounts!$B$2:$B$86, "Other"))</f>
        <v>services</v>
      </c>
      <c r="H495" s="1" t="str">
        <f t="array" ref="H495">IF($F495="", "", IFS(_xlfn.XLOOKUP($F495, accounts!$A$2:$A$86, accounts!$E$2:$E$86, 0)&gt;=1000, "Enterprise", _xlfn.XLOOKUP($F495, accounts!$A$2:$A$86, accounts!$E$2:$E$86, 0)&gt;=100, "Mid-Market", TRUE, "SMB"))</f>
        <v>Enterprise</v>
      </c>
      <c r="I495" s="1" t="str">
        <f t="array" ref="I495">IF($F495="", "", _xlfn.XLOOKUP($F495,accounts!$A$2:$A$86,accounts!$F$2:$F$86, "Other"))</f>
        <v>United States</v>
      </c>
      <c r="J495" s="1" t="s">
        <v>192</v>
      </c>
      <c r="K495" s="3">
        <v>42749.0</v>
      </c>
      <c r="L495" s="3">
        <v>42860.0</v>
      </c>
      <c r="M495" s="1">
        <v>0.0</v>
      </c>
    </row>
    <row r="496">
      <c r="A496" s="1" t="s">
        <v>701</v>
      </c>
      <c r="B496" s="1" t="s">
        <v>60</v>
      </c>
      <c r="C496" s="1" t="str">
        <f t="array" ref="C496">_xlfn.XLOOKUP($B496, sales_teams!$A$2:$A$36, sales_teams!$B$2:$B$36)</f>
        <v>Celia Rouche</v>
      </c>
      <c r="D496" s="1" t="str">
        <f t="array" ref="D496">_xlfn.XLOOKUP($B496, sales_teams!$A$2:$A$36, sales_teams!$C$2:$C$36)</f>
        <v>West</v>
      </c>
      <c r="E496" s="1" t="s">
        <v>148</v>
      </c>
      <c r="F496" s="1" t="s">
        <v>168</v>
      </c>
      <c r="G496" s="1" t="str">
        <f t="array" ref="G496">IF($F496="", "", _xlfn.XLOOKUP($F496,accounts!$A$2:$A$86,accounts!$B$2:$B$86, "Other"))</f>
        <v>finance</v>
      </c>
      <c r="H496" s="1" t="str">
        <f t="array" ref="H496">IF($F496="", "", IFS(_xlfn.XLOOKUP($F496, accounts!$A$2:$A$86, accounts!$E$2:$E$86, 0)&gt;=1000, "Enterprise", _xlfn.XLOOKUP($F496, accounts!$A$2:$A$86, accounts!$E$2:$E$86, 0)&gt;=100, "Mid-Market", TRUE, "SMB"))</f>
        <v>Enterprise</v>
      </c>
      <c r="I496" s="1" t="str">
        <f t="array" ref="I496">IF($F496="", "", _xlfn.XLOOKUP($F496,accounts!$A$2:$A$86,accounts!$F$2:$F$86, "Other"))</f>
        <v>United States</v>
      </c>
      <c r="J496" s="1" t="s">
        <v>131</v>
      </c>
      <c r="K496" s="3">
        <v>42749.0</v>
      </c>
      <c r="L496" s="3">
        <v>42811.0</v>
      </c>
      <c r="M496" s="1">
        <v>4554.0</v>
      </c>
    </row>
    <row r="497">
      <c r="A497" s="1" t="s">
        <v>702</v>
      </c>
      <c r="B497" s="1" t="s">
        <v>45</v>
      </c>
      <c r="C497" s="1" t="str">
        <f t="array" ref="C497">_xlfn.XLOOKUP($B497, sales_teams!$A$2:$A$36, sales_teams!$B$2:$B$36)</f>
        <v>Cara Losch</v>
      </c>
      <c r="D497" s="1" t="str">
        <f t="array" ref="D497">_xlfn.XLOOKUP($B497, sales_teams!$A$2:$A$36, sales_teams!$C$2:$C$36)</f>
        <v>East</v>
      </c>
      <c r="E497" s="1" t="s">
        <v>188</v>
      </c>
      <c r="F497" s="1" t="s">
        <v>127</v>
      </c>
      <c r="G497" s="1" t="str">
        <f t="array" ref="G497">IF($F497="", "", _xlfn.XLOOKUP($F497,accounts!$A$2:$A$86,accounts!$B$2:$B$86, "Other"))</f>
        <v>technology</v>
      </c>
      <c r="H497" s="1" t="str">
        <f t="array" ref="H497">IF($F497="", "", IFS(_xlfn.XLOOKUP($F497, accounts!$A$2:$A$86, accounts!$E$2:$E$86, 0)&gt;=1000, "Enterprise", _xlfn.XLOOKUP($F497, accounts!$A$2:$A$86, accounts!$E$2:$E$86, 0)&gt;=100, "Mid-Market", TRUE, "SMB"))</f>
        <v>Enterprise</v>
      </c>
      <c r="I497" s="1" t="str">
        <f t="array" ref="I497">IF($F497="", "", _xlfn.XLOOKUP($F497,accounts!$A$2:$A$86,accounts!$F$2:$F$86, "Other"))</f>
        <v>United States</v>
      </c>
      <c r="J497" s="1" t="s">
        <v>131</v>
      </c>
      <c r="K497" s="3">
        <v>42749.0</v>
      </c>
      <c r="L497" s="3">
        <v>42873.0</v>
      </c>
      <c r="M497" s="1">
        <v>2880.0</v>
      </c>
    </row>
    <row r="498">
      <c r="A498" s="1" t="s">
        <v>703</v>
      </c>
      <c r="B498" s="1" t="s">
        <v>39</v>
      </c>
      <c r="C498" s="1" t="str">
        <f t="array" ref="C498">_xlfn.XLOOKUP($B498, sales_teams!$A$2:$A$36, sales_teams!$B$2:$B$36)</f>
        <v>Cara Losch</v>
      </c>
      <c r="D498" s="1" t="str">
        <f t="array" ref="D498">_xlfn.XLOOKUP($B498, sales_teams!$A$2:$A$36, sales_teams!$C$2:$C$36)</f>
        <v>East</v>
      </c>
      <c r="E498" s="1" t="s">
        <v>194</v>
      </c>
      <c r="F498" s="1" t="s">
        <v>176</v>
      </c>
      <c r="G498" s="1" t="str">
        <f t="array" ref="G498">IF($F498="", "", _xlfn.XLOOKUP($F498,accounts!$A$2:$A$86,accounts!$B$2:$B$86, "Other"))</f>
        <v>entertainment</v>
      </c>
      <c r="H498" s="1" t="str">
        <f t="array" ref="H498">IF($F498="", "", IFS(_xlfn.XLOOKUP($F498, accounts!$A$2:$A$86, accounts!$E$2:$E$86, 0)&gt;=1000, "Enterprise", _xlfn.XLOOKUP($F498, accounts!$A$2:$A$86, accounts!$E$2:$E$86, 0)&gt;=100, "Mid-Market", TRUE, "SMB"))</f>
        <v>Mid-Market</v>
      </c>
      <c r="I498" s="1" t="str">
        <f t="array" ref="I498">IF($F498="", "", _xlfn.XLOOKUP($F498,accounts!$A$2:$A$86,accounts!$F$2:$F$86, "Other"))</f>
        <v>United States</v>
      </c>
      <c r="J498" s="1" t="s">
        <v>189</v>
      </c>
      <c r="K498" s="3">
        <v>42750.0</v>
      </c>
    </row>
    <row r="499">
      <c r="A499" s="1" t="s">
        <v>704</v>
      </c>
      <c r="B499" s="1" t="s">
        <v>39</v>
      </c>
      <c r="C499" s="1" t="str">
        <f t="array" ref="C499">_xlfn.XLOOKUP($B499, sales_teams!$A$2:$A$36, sales_teams!$B$2:$B$36)</f>
        <v>Cara Losch</v>
      </c>
      <c r="D499" s="1" t="str">
        <f t="array" ref="D499">_xlfn.XLOOKUP($B499, sales_teams!$A$2:$A$36, sales_teams!$C$2:$C$36)</f>
        <v>East</v>
      </c>
      <c r="E499" s="1" t="s">
        <v>148</v>
      </c>
      <c r="F499" s="1" t="s">
        <v>78</v>
      </c>
      <c r="G499" s="1" t="str">
        <f t="array" ref="G499">IF($F499="", "", _xlfn.XLOOKUP($F499,accounts!$A$2:$A$86,accounts!$B$2:$B$86, "Other"))</f>
        <v>marketing</v>
      </c>
      <c r="H499" s="1" t="str">
        <f t="array" ref="H499">IF($F499="", "", IFS(_xlfn.XLOOKUP($F499, accounts!$A$2:$A$86, accounts!$E$2:$E$86, 0)&gt;=1000, "Enterprise", _xlfn.XLOOKUP($F499, accounts!$A$2:$A$86, accounts!$E$2:$E$86, 0)&gt;=100, "Mid-Market", TRUE, "SMB"))</f>
        <v>Enterprise</v>
      </c>
      <c r="I499" s="1" t="str">
        <f t="array" ref="I499">IF($F499="", "", _xlfn.XLOOKUP($F499,accounts!$A$2:$A$86,accounts!$F$2:$F$86, "Other"))</f>
        <v>United States</v>
      </c>
      <c r="J499" s="1" t="s">
        <v>189</v>
      </c>
      <c r="K499" s="3">
        <v>42750.0</v>
      </c>
    </row>
    <row r="500">
      <c r="A500" s="1" t="s">
        <v>705</v>
      </c>
      <c r="B500" s="1" t="s">
        <v>39</v>
      </c>
      <c r="C500" s="1" t="str">
        <f t="array" ref="C500">_xlfn.XLOOKUP($B500, sales_teams!$A$2:$A$36, sales_teams!$B$2:$B$36)</f>
        <v>Cara Losch</v>
      </c>
      <c r="D500" s="1" t="str">
        <f t="array" ref="D500">_xlfn.XLOOKUP($B500, sales_teams!$A$2:$A$36, sales_teams!$C$2:$C$36)</f>
        <v>East</v>
      </c>
      <c r="E500" s="1" t="s">
        <v>109</v>
      </c>
      <c r="F500" s="1" t="s">
        <v>121</v>
      </c>
      <c r="G500" s="1" t="str">
        <f t="array" ref="G500">IF($F500="", "", _xlfn.XLOOKUP($F500,accounts!$A$2:$A$86,accounts!$B$2:$B$86, "Other"))</f>
        <v>telecommunications</v>
      </c>
      <c r="H500" s="1" t="str">
        <f t="array" ref="H500">IF($F500="", "", IFS(_xlfn.XLOOKUP($F500, accounts!$A$2:$A$86, accounts!$E$2:$E$86, 0)&gt;=1000, "Enterprise", _xlfn.XLOOKUP($F500, accounts!$A$2:$A$86, accounts!$E$2:$E$86, 0)&gt;=100, "Mid-Market", TRUE, "SMB"))</f>
        <v>Enterprise</v>
      </c>
      <c r="I500" s="1" t="str">
        <f t="array" ref="I500">IF($F500="", "", _xlfn.XLOOKUP($F500,accounts!$A$2:$A$86,accounts!$F$2:$F$86, "Other"))</f>
        <v>United States</v>
      </c>
      <c r="J500" s="1" t="s">
        <v>192</v>
      </c>
      <c r="K500" s="3">
        <v>42750.0</v>
      </c>
      <c r="L500" s="3">
        <v>42857.0</v>
      </c>
      <c r="M500" s="1">
        <v>0.0</v>
      </c>
    </row>
    <row r="501">
      <c r="A501" s="1" t="s">
        <v>706</v>
      </c>
      <c r="B501" s="1" t="s">
        <v>94</v>
      </c>
      <c r="C501" s="1" t="str">
        <f t="array" ref="C501">_xlfn.XLOOKUP($B501, sales_teams!$A$2:$A$36, sales_teams!$B$2:$B$36)</f>
        <v>Celia Rouche</v>
      </c>
      <c r="D501" s="1" t="str">
        <f t="array" ref="D501">_xlfn.XLOOKUP($B501, sales_teams!$A$2:$A$36, sales_teams!$C$2:$C$36)</f>
        <v>West</v>
      </c>
      <c r="E501" s="1" t="s">
        <v>179</v>
      </c>
      <c r="F501" s="1" t="s">
        <v>132</v>
      </c>
      <c r="G501" s="1" t="str">
        <f t="array" ref="G501">IF($F501="", "", _xlfn.XLOOKUP($F501,accounts!$A$2:$A$86,accounts!$B$2:$B$86, "Other"))</f>
        <v>marketing</v>
      </c>
      <c r="H501" s="1" t="str">
        <f t="array" ref="H501">IF($F501="", "", IFS(_xlfn.XLOOKUP($F501, accounts!$A$2:$A$86, accounts!$E$2:$E$86, 0)&gt;=1000, "Enterprise", _xlfn.XLOOKUP($F501, accounts!$A$2:$A$86, accounts!$E$2:$E$86, 0)&gt;=100, "Mid-Market", TRUE, "SMB"))</f>
        <v>Enterprise</v>
      </c>
      <c r="I501" s="1" t="str">
        <f t="array" ref="I501">IF($F501="", "", _xlfn.XLOOKUP($F501,accounts!$A$2:$A$86,accounts!$F$2:$F$86, "Other"))</f>
        <v>Jordan</v>
      </c>
      <c r="J501" s="1" t="s">
        <v>189</v>
      </c>
      <c r="K501" s="3">
        <v>42750.0</v>
      </c>
    </row>
    <row r="502">
      <c r="A502" s="1" t="s">
        <v>707</v>
      </c>
      <c r="B502" s="1" t="s">
        <v>92</v>
      </c>
      <c r="C502" s="1" t="str">
        <f t="array" ref="C502">_xlfn.XLOOKUP($B502, sales_teams!$A$2:$A$36, sales_teams!$B$2:$B$36)</f>
        <v>Celia Rouche</v>
      </c>
      <c r="D502" s="1" t="str">
        <f t="array" ref="D502">_xlfn.XLOOKUP($B502, sales_teams!$A$2:$A$36, sales_teams!$C$2:$C$36)</f>
        <v>West</v>
      </c>
      <c r="E502" s="1" t="s">
        <v>179</v>
      </c>
      <c r="F502" s="1" t="s">
        <v>151</v>
      </c>
      <c r="G502" s="1" t="str">
        <f t="array" ref="G502">IF($F502="", "", _xlfn.XLOOKUP($F502,accounts!$A$2:$A$86,accounts!$B$2:$B$86, "Other"))</f>
        <v>software</v>
      </c>
      <c r="H502" s="1" t="str">
        <f t="array" ref="H502">IF($F502="", "", IFS(_xlfn.XLOOKUP($F502, accounts!$A$2:$A$86, accounts!$E$2:$E$86, 0)&gt;=1000, "Enterprise", _xlfn.XLOOKUP($F502, accounts!$A$2:$A$86, accounts!$E$2:$E$86, 0)&gt;=100, "Mid-Market", TRUE, "SMB"))</f>
        <v>Enterprise</v>
      </c>
      <c r="I502" s="1" t="str">
        <f t="array" ref="I502">IF($F502="", "", _xlfn.XLOOKUP($F502,accounts!$A$2:$A$86,accounts!$F$2:$F$86, "Other"))</f>
        <v>United States</v>
      </c>
      <c r="J502" s="1" t="s">
        <v>131</v>
      </c>
      <c r="K502" s="3">
        <v>42750.0</v>
      </c>
      <c r="L502" s="3">
        <v>42873.0</v>
      </c>
      <c r="M502" s="1">
        <v>60.0</v>
      </c>
    </row>
    <row r="503">
      <c r="A503" s="1" t="s">
        <v>708</v>
      </c>
      <c r="B503" s="1" t="s">
        <v>107</v>
      </c>
      <c r="C503" s="1" t="str">
        <f t="array" ref="C503">_xlfn.XLOOKUP($B503, sales_teams!$A$2:$A$36, sales_teams!$B$2:$B$36)</f>
        <v>Summer Sewald</v>
      </c>
      <c r="D503" s="1" t="str">
        <f t="array" ref="D503">_xlfn.XLOOKUP($B503, sales_teams!$A$2:$A$36, sales_teams!$C$2:$C$36)</f>
        <v>West</v>
      </c>
      <c r="E503" s="1" t="s">
        <v>181</v>
      </c>
      <c r="F503" s="1" t="s">
        <v>59</v>
      </c>
      <c r="G503" s="1" t="str">
        <f t="array" ref="G503">IF($F503="", "", _xlfn.XLOOKUP($F503,accounts!$A$2:$A$86,accounts!$B$2:$B$86, "Other"))</f>
        <v>medical</v>
      </c>
      <c r="H503" s="1" t="str">
        <f t="array" ref="H503">IF($F503="", "", IFS(_xlfn.XLOOKUP($F503, accounts!$A$2:$A$86, accounts!$E$2:$E$86, 0)&gt;=1000, "Enterprise", _xlfn.XLOOKUP($F503, accounts!$A$2:$A$86, accounts!$E$2:$E$86, 0)&gt;=100, "Mid-Market", TRUE, "SMB"))</f>
        <v>SMB</v>
      </c>
      <c r="I503" s="1" t="str">
        <f t="array" ref="I503">IF($F503="", "", _xlfn.XLOOKUP($F503,accounts!$A$2:$A$86,accounts!$F$2:$F$86, "Other"))</f>
        <v>United States</v>
      </c>
      <c r="J503" s="1" t="s">
        <v>131</v>
      </c>
      <c r="K503" s="3">
        <v>42750.0</v>
      </c>
      <c r="L503" s="3">
        <v>42815.0</v>
      </c>
      <c r="M503" s="1">
        <v>688.0</v>
      </c>
    </row>
    <row r="504">
      <c r="A504" s="1" t="s">
        <v>709</v>
      </c>
      <c r="B504" s="1" t="s">
        <v>107</v>
      </c>
      <c r="C504" s="1" t="str">
        <f t="array" ref="C504">_xlfn.XLOOKUP($B504, sales_teams!$A$2:$A$36, sales_teams!$B$2:$B$36)</f>
        <v>Summer Sewald</v>
      </c>
      <c r="D504" s="1" t="str">
        <f t="array" ref="D504">_xlfn.XLOOKUP($B504, sales_teams!$A$2:$A$36, sales_teams!$C$2:$C$36)</f>
        <v>West</v>
      </c>
      <c r="E504" s="1" t="s">
        <v>194</v>
      </c>
      <c r="F504" s="1" t="s">
        <v>114</v>
      </c>
      <c r="G504" s="1" t="str">
        <f t="array" ref="G504">IF($F504="", "", _xlfn.XLOOKUP($F504,accounts!$A$2:$A$86,accounts!$B$2:$B$86, "Other"))</f>
        <v>marketing</v>
      </c>
      <c r="H504" s="1" t="str">
        <f t="array" ref="H504">IF($F504="", "", IFS(_xlfn.XLOOKUP($F504, accounts!$A$2:$A$86, accounts!$E$2:$E$86, 0)&gt;=1000, "Enterprise", _xlfn.XLOOKUP($F504, accounts!$A$2:$A$86, accounts!$E$2:$E$86, 0)&gt;=100, "Mid-Market", TRUE, "SMB"))</f>
        <v>Enterprise</v>
      </c>
      <c r="I504" s="1" t="str">
        <f t="array" ref="I504">IF($F504="", "", _xlfn.XLOOKUP($F504,accounts!$A$2:$A$86,accounts!$F$2:$F$86, "Other"))</f>
        <v>United States</v>
      </c>
      <c r="J504" s="1" t="s">
        <v>131</v>
      </c>
      <c r="K504" s="3">
        <v>42750.0</v>
      </c>
      <c r="L504" s="3">
        <v>42816.0</v>
      </c>
      <c r="M504" s="1">
        <v>6142.0</v>
      </c>
    </row>
    <row r="505">
      <c r="A505" s="1" t="s">
        <v>710</v>
      </c>
      <c r="B505" s="1" t="s">
        <v>107</v>
      </c>
      <c r="C505" s="1" t="str">
        <f t="array" ref="C505">_xlfn.XLOOKUP($B505, sales_teams!$A$2:$A$36, sales_teams!$B$2:$B$36)</f>
        <v>Summer Sewald</v>
      </c>
      <c r="D505" s="1" t="str">
        <f t="array" ref="D505">_xlfn.XLOOKUP($B505, sales_teams!$A$2:$A$36, sales_teams!$C$2:$C$36)</f>
        <v>West</v>
      </c>
      <c r="E505" s="1" t="s">
        <v>148</v>
      </c>
      <c r="F505" s="1" t="s">
        <v>115</v>
      </c>
      <c r="G505" s="1" t="str">
        <f t="array" ref="G505">IF($F505="", "", _xlfn.XLOOKUP($F505,accounts!$A$2:$A$86,accounts!$B$2:$B$86, "Other"))</f>
        <v>services</v>
      </c>
      <c r="H505" s="1" t="str">
        <f t="array" ref="H505">IF($F505="", "", IFS(_xlfn.XLOOKUP($F505, accounts!$A$2:$A$86, accounts!$E$2:$E$86, 0)&gt;=1000, "Enterprise", _xlfn.XLOOKUP($F505, accounts!$A$2:$A$86, accounts!$E$2:$E$86, 0)&gt;=100, "Mid-Market", TRUE, "SMB"))</f>
        <v>Enterprise</v>
      </c>
      <c r="I505" s="1" t="str">
        <f t="array" ref="I505">IF($F505="", "", _xlfn.XLOOKUP($F505,accounts!$A$2:$A$86,accounts!$F$2:$F$86, "Other"))</f>
        <v>United States</v>
      </c>
      <c r="J505" s="1" t="s">
        <v>131</v>
      </c>
      <c r="K505" s="3">
        <v>42750.0</v>
      </c>
      <c r="L505" s="3">
        <v>42825.0</v>
      </c>
      <c r="M505" s="1">
        <v>4939.0</v>
      </c>
    </row>
    <row r="506">
      <c r="A506" s="1" t="s">
        <v>711</v>
      </c>
      <c r="B506" s="1" t="s">
        <v>28</v>
      </c>
      <c r="C506" s="1" t="str">
        <f t="array" ref="C506">_xlfn.XLOOKUP($B506, sales_teams!$A$2:$A$36, sales_teams!$B$2:$B$36)</f>
        <v>Melvin Marxen</v>
      </c>
      <c r="D506" s="1" t="str">
        <f t="array" ref="D506">_xlfn.XLOOKUP($B506, sales_teams!$A$2:$A$36, sales_teams!$C$2:$C$36)</f>
        <v>Central</v>
      </c>
      <c r="E506" s="1" t="s">
        <v>194</v>
      </c>
      <c r="F506" s="1" t="s">
        <v>136</v>
      </c>
      <c r="G506" s="1" t="str">
        <f t="array" ref="G506">IF($F506="", "", _xlfn.XLOOKUP($F506,accounts!$A$2:$A$86,accounts!$B$2:$B$86, "Other"))</f>
        <v>services</v>
      </c>
      <c r="H506" s="1" t="str">
        <f t="array" ref="H506">IF($F506="", "", IFS(_xlfn.XLOOKUP($F506, accounts!$A$2:$A$86, accounts!$E$2:$E$86, 0)&gt;=1000, "Enterprise", _xlfn.XLOOKUP($F506, accounts!$A$2:$A$86, accounts!$E$2:$E$86, 0)&gt;=100, "Mid-Market", TRUE, "SMB"))</f>
        <v>Enterprise</v>
      </c>
      <c r="I506" s="1" t="str">
        <f t="array" ref="I506">IF($F506="", "", _xlfn.XLOOKUP($F506,accounts!$A$2:$A$86,accounts!$F$2:$F$86, "Other"))</f>
        <v>United States</v>
      </c>
      <c r="J506" s="1" t="s">
        <v>131</v>
      </c>
      <c r="K506" s="3">
        <v>42750.0</v>
      </c>
      <c r="L506" s="3">
        <v>42870.0</v>
      </c>
      <c r="M506" s="1">
        <v>6270.0</v>
      </c>
    </row>
    <row r="507">
      <c r="A507" s="1" t="s">
        <v>712</v>
      </c>
      <c r="B507" s="1" t="s">
        <v>60</v>
      </c>
      <c r="C507" s="1" t="str">
        <f t="array" ref="C507">_xlfn.XLOOKUP($B507, sales_teams!$A$2:$A$36, sales_teams!$B$2:$B$36)</f>
        <v>Celia Rouche</v>
      </c>
      <c r="D507" s="1" t="str">
        <f t="array" ref="D507">_xlfn.XLOOKUP($B507, sales_teams!$A$2:$A$36, sales_teams!$C$2:$C$36)</f>
        <v>West</v>
      </c>
      <c r="E507" s="1" t="s">
        <v>181</v>
      </c>
      <c r="G507" s="1" t="str">
        <f t="array" ref="G507">IF($F507="", "", _xlfn.XLOOKUP($F507,accounts!$A$2:$A$86,accounts!$B$2:$B$86, "Other"))</f>
        <v/>
      </c>
      <c r="H507" s="1" t="str">
        <f t="array" ref="H507">IF($F507="", "", IFS(_xlfn.XLOOKUP($F507, accounts!$A$2:$A$86, accounts!$E$2:$E$86, 0)&gt;=1000, "Enterprise", _xlfn.XLOOKUP($F507, accounts!$A$2:$A$86, accounts!$E$2:$E$86, 0)&gt;=100, "Mid-Market", TRUE, "SMB"))</f>
        <v/>
      </c>
      <c r="I507" s="1" t="str">
        <f t="array" ref="I507">IF($F507="", "", _xlfn.XLOOKUP($F507,accounts!$A$2:$A$86,accounts!$F$2:$F$86, "Other"))</f>
        <v/>
      </c>
      <c r="J507" s="1" t="s">
        <v>189</v>
      </c>
      <c r="K507" s="3">
        <v>42750.0</v>
      </c>
    </row>
    <row r="508">
      <c r="A508" s="1" t="s">
        <v>713</v>
      </c>
      <c r="B508" s="1" t="s">
        <v>45</v>
      </c>
      <c r="C508" s="1" t="str">
        <f t="array" ref="C508">_xlfn.XLOOKUP($B508, sales_teams!$A$2:$A$36, sales_teams!$B$2:$B$36)</f>
        <v>Cara Losch</v>
      </c>
      <c r="D508" s="1" t="str">
        <f t="array" ref="D508">_xlfn.XLOOKUP($B508, sales_teams!$A$2:$A$36, sales_teams!$C$2:$C$36)</f>
        <v>East</v>
      </c>
      <c r="E508" s="1" t="s">
        <v>188</v>
      </c>
      <c r="F508" s="1" t="s">
        <v>14</v>
      </c>
      <c r="G508" s="1" t="str">
        <f t="array" ref="G508">IF($F508="", "", _xlfn.XLOOKUP($F508,accounts!$A$2:$A$86,accounts!$B$2:$B$86, "Other"))</f>
        <v>technology</v>
      </c>
      <c r="H508" s="1" t="str">
        <f t="array" ref="H508">IF($F508="", "", IFS(_xlfn.XLOOKUP($F508, accounts!$A$2:$A$86, accounts!$E$2:$E$86, 0)&gt;=1000, "Enterprise", _xlfn.XLOOKUP($F508, accounts!$A$2:$A$86, accounts!$E$2:$E$86, 0)&gt;=100, "Mid-Market", TRUE, "SMB"))</f>
        <v>Enterprise</v>
      </c>
      <c r="I508" s="1" t="str">
        <f t="array" ref="I508">IF($F508="", "", _xlfn.XLOOKUP($F508,accounts!$A$2:$A$86,accounts!$F$2:$F$86, "Other"))</f>
        <v>United States</v>
      </c>
      <c r="J508" s="1" t="s">
        <v>131</v>
      </c>
      <c r="K508" s="3">
        <v>42750.0</v>
      </c>
      <c r="L508" s="3">
        <v>42823.0</v>
      </c>
      <c r="M508" s="1">
        <v>3833.0</v>
      </c>
    </row>
    <row r="509">
      <c r="A509" s="1" t="s">
        <v>714</v>
      </c>
      <c r="B509" s="1" t="s">
        <v>48</v>
      </c>
      <c r="C509" s="1" t="str">
        <f t="array" ref="C509">_xlfn.XLOOKUP($B509, sales_teams!$A$2:$A$36, sales_teams!$B$2:$B$36)</f>
        <v>Rocco Neubert</v>
      </c>
      <c r="D509" s="1" t="str">
        <f t="array" ref="D509">_xlfn.XLOOKUP($B509, sales_teams!$A$2:$A$36, sales_teams!$C$2:$C$36)</f>
        <v>East</v>
      </c>
      <c r="E509" s="1" t="s">
        <v>109</v>
      </c>
      <c r="F509" s="1" t="s">
        <v>43</v>
      </c>
      <c r="G509" s="1" t="str">
        <f t="array" ref="G509">IF($F509="", "", _xlfn.XLOOKUP($F509,accounts!$A$2:$A$86,accounts!$B$2:$B$86, "Other"))</f>
        <v>software</v>
      </c>
      <c r="H509" s="1" t="str">
        <f t="array" ref="H509">IF($F509="", "", IFS(_xlfn.XLOOKUP($F509, accounts!$A$2:$A$86, accounts!$E$2:$E$86, 0)&gt;=1000, "Enterprise", _xlfn.XLOOKUP($F509, accounts!$A$2:$A$86, accounts!$E$2:$E$86, 0)&gt;=100, "Mid-Market", TRUE, "SMB"))</f>
        <v>Enterprise</v>
      </c>
      <c r="I509" s="1" t="str">
        <f t="array" ref="I509">IF($F509="", "", _xlfn.XLOOKUP($F509,accounts!$A$2:$A$86,accounts!$F$2:$F$86, "Other"))</f>
        <v>United States</v>
      </c>
      <c r="J509" s="1" t="s">
        <v>192</v>
      </c>
      <c r="K509" s="3">
        <v>42751.0</v>
      </c>
      <c r="L509" s="3">
        <v>42822.0</v>
      </c>
      <c r="M509" s="1">
        <v>0.0</v>
      </c>
    </row>
    <row r="510">
      <c r="A510" s="1" t="s">
        <v>715</v>
      </c>
      <c r="B510" s="1" t="s">
        <v>104</v>
      </c>
      <c r="C510" s="1" t="str">
        <f t="array" ref="C510">_xlfn.XLOOKUP($B510, sales_teams!$A$2:$A$36, sales_teams!$B$2:$B$36)</f>
        <v>Summer Sewald</v>
      </c>
      <c r="D510" s="1" t="str">
        <f t="array" ref="D510">_xlfn.XLOOKUP($B510, sales_teams!$A$2:$A$36, sales_teams!$C$2:$C$36)</f>
        <v>West</v>
      </c>
      <c r="E510" s="1" t="s">
        <v>194</v>
      </c>
      <c r="F510" s="1" t="s">
        <v>14</v>
      </c>
      <c r="G510" s="1" t="str">
        <f t="array" ref="G510">IF($F510="", "", _xlfn.XLOOKUP($F510,accounts!$A$2:$A$86,accounts!$B$2:$B$86, "Other"))</f>
        <v>technology</v>
      </c>
      <c r="H510" s="1" t="str">
        <f t="array" ref="H510">IF($F510="", "", IFS(_xlfn.XLOOKUP($F510, accounts!$A$2:$A$86, accounts!$E$2:$E$86, 0)&gt;=1000, "Enterprise", _xlfn.XLOOKUP($F510, accounts!$A$2:$A$86, accounts!$E$2:$E$86, 0)&gt;=100, "Mid-Market", TRUE, "SMB"))</f>
        <v>Enterprise</v>
      </c>
      <c r="I510" s="1" t="str">
        <f t="array" ref="I510">IF($F510="", "", _xlfn.XLOOKUP($F510,accounts!$A$2:$A$86,accounts!$F$2:$F$86, "Other"))</f>
        <v>United States</v>
      </c>
      <c r="J510" s="1" t="s">
        <v>189</v>
      </c>
      <c r="K510" s="3">
        <v>42751.0</v>
      </c>
    </row>
    <row r="511">
      <c r="A511" s="1" t="s">
        <v>716</v>
      </c>
      <c r="B511" s="1" t="s">
        <v>107</v>
      </c>
      <c r="C511" s="1" t="str">
        <f t="array" ref="C511">_xlfn.XLOOKUP($B511, sales_teams!$A$2:$A$36, sales_teams!$B$2:$B$36)</f>
        <v>Summer Sewald</v>
      </c>
      <c r="D511" s="1" t="str">
        <f t="array" ref="D511">_xlfn.XLOOKUP($B511, sales_teams!$A$2:$A$36, sales_teams!$C$2:$C$36)</f>
        <v>West</v>
      </c>
      <c r="E511" s="1" t="s">
        <v>179</v>
      </c>
      <c r="G511" s="1" t="str">
        <f t="array" ref="G511">IF($F511="", "", _xlfn.XLOOKUP($F511,accounts!$A$2:$A$86,accounts!$B$2:$B$86, "Other"))</f>
        <v/>
      </c>
      <c r="H511" s="1" t="str">
        <f t="array" ref="H511">IF($F511="", "", IFS(_xlfn.XLOOKUP($F511, accounts!$A$2:$A$86, accounts!$E$2:$E$86, 0)&gt;=1000, "Enterprise", _xlfn.XLOOKUP($F511, accounts!$A$2:$A$86, accounts!$E$2:$E$86, 0)&gt;=100, "Mid-Market", TRUE, "SMB"))</f>
        <v/>
      </c>
      <c r="I511" s="1" t="str">
        <f t="array" ref="I511">IF($F511="", "", _xlfn.XLOOKUP($F511,accounts!$A$2:$A$86,accounts!$F$2:$F$86, "Other"))</f>
        <v/>
      </c>
      <c r="J511" s="1" t="s">
        <v>189</v>
      </c>
      <c r="K511" s="3">
        <v>42751.0</v>
      </c>
    </row>
    <row r="512">
      <c r="A512" s="1" t="s">
        <v>717</v>
      </c>
      <c r="B512" s="1" t="s">
        <v>18</v>
      </c>
      <c r="C512" s="1" t="str">
        <f t="array" ref="C512">_xlfn.XLOOKUP($B512, sales_teams!$A$2:$A$36, sales_teams!$B$2:$B$36)</f>
        <v>Dustin Brinkmann</v>
      </c>
      <c r="D512" s="1" t="str">
        <f t="array" ref="D512">_xlfn.XLOOKUP($B512, sales_teams!$A$2:$A$36, sales_teams!$C$2:$C$36)</f>
        <v>Central</v>
      </c>
      <c r="E512" s="1" t="s">
        <v>179</v>
      </c>
      <c r="F512" s="1" t="s">
        <v>119</v>
      </c>
      <c r="G512" s="1" t="str">
        <f t="array" ref="G512">IF($F512="", "", _xlfn.XLOOKUP($F512,accounts!$A$2:$A$86,accounts!$B$2:$B$86, "Other"))</f>
        <v>technology</v>
      </c>
      <c r="H512" s="1" t="str">
        <f t="array" ref="H512">IF($F512="", "", IFS(_xlfn.XLOOKUP($F512, accounts!$A$2:$A$86, accounts!$E$2:$E$86, 0)&gt;=1000, "Enterprise", _xlfn.XLOOKUP($F512, accounts!$A$2:$A$86, accounts!$E$2:$E$86, 0)&gt;=100, "Mid-Market", TRUE, "SMB"))</f>
        <v>Enterprise</v>
      </c>
      <c r="I512" s="1" t="str">
        <f t="array" ref="I512">IF($F512="", "", _xlfn.XLOOKUP($F512,accounts!$A$2:$A$86,accounts!$F$2:$F$86, "Other"))</f>
        <v>Korea</v>
      </c>
      <c r="J512" s="1" t="s">
        <v>131</v>
      </c>
      <c r="K512" s="3">
        <v>42751.0</v>
      </c>
      <c r="L512" s="3">
        <v>42888.0</v>
      </c>
      <c r="M512" s="1">
        <v>57.0</v>
      </c>
    </row>
    <row r="513">
      <c r="A513" s="1" t="s">
        <v>718</v>
      </c>
      <c r="B513" s="1" t="s">
        <v>15</v>
      </c>
      <c r="C513" s="1" t="str">
        <f t="array" ref="C513">_xlfn.XLOOKUP($B513, sales_teams!$A$2:$A$36, sales_teams!$B$2:$B$36)</f>
        <v>Dustin Brinkmann</v>
      </c>
      <c r="D513" s="1" t="str">
        <f t="array" ref="D513">_xlfn.XLOOKUP($B513, sales_teams!$A$2:$A$36, sales_teams!$C$2:$C$36)</f>
        <v>Central</v>
      </c>
      <c r="E513" s="1" t="s">
        <v>179</v>
      </c>
      <c r="F513" s="1" t="s">
        <v>47</v>
      </c>
      <c r="G513" s="1" t="str">
        <f t="array" ref="G513">IF($F513="", "", _xlfn.XLOOKUP($F513,accounts!$A$2:$A$86,accounts!$B$2:$B$86, "Other"))</f>
        <v>retail</v>
      </c>
      <c r="H513" s="1" t="str">
        <f t="array" ref="H513">IF($F513="", "", IFS(_xlfn.XLOOKUP($F513, accounts!$A$2:$A$86, accounts!$E$2:$E$86, 0)&gt;=1000, "Enterprise", _xlfn.XLOOKUP($F513, accounts!$A$2:$A$86, accounts!$E$2:$E$86, 0)&gt;=100, "Mid-Market", TRUE, "SMB"))</f>
        <v>Enterprise</v>
      </c>
      <c r="I513" s="1" t="str">
        <f t="array" ref="I513">IF($F513="", "", _xlfn.XLOOKUP($F513,accounts!$A$2:$A$86,accounts!$F$2:$F$86, "Other"))</f>
        <v>United States</v>
      </c>
      <c r="J513" s="1" t="s">
        <v>131</v>
      </c>
      <c r="K513" s="3">
        <v>42751.0</v>
      </c>
      <c r="L513" s="3">
        <v>42811.0</v>
      </c>
      <c r="M513" s="1">
        <v>47.0</v>
      </c>
    </row>
    <row r="514">
      <c r="A514" s="1" t="s">
        <v>719</v>
      </c>
      <c r="B514" s="1" t="s">
        <v>34</v>
      </c>
      <c r="C514" s="1" t="str">
        <f t="array" ref="C514">_xlfn.XLOOKUP($B514, sales_teams!$A$2:$A$36, sales_teams!$B$2:$B$36)</f>
        <v>Cara Losch</v>
      </c>
      <c r="D514" s="1" t="str">
        <f t="array" ref="D514">_xlfn.XLOOKUP($B514, sales_teams!$A$2:$A$36, sales_teams!$C$2:$C$36)</f>
        <v>East</v>
      </c>
      <c r="E514" s="1" t="s">
        <v>179</v>
      </c>
      <c r="F514" s="1" t="s">
        <v>83</v>
      </c>
      <c r="G514" s="1" t="str">
        <f t="array" ref="G514">IF($F514="", "", _xlfn.XLOOKUP($F514,accounts!$A$2:$A$86,accounts!$B$2:$B$86, "Other"))</f>
        <v>marketing</v>
      </c>
      <c r="H514" s="1" t="str">
        <f t="array" ref="H514">IF($F514="", "", IFS(_xlfn.XLOOKUP($F514, accounts!$A$2:$A$86, accounts!$E$2:$E$86, 0)&gt;=1000, "Enterprise", _xlfn.XLOOKUP($F514, accounts!$A$2:$A$86, accounts!$E$2:$E$86, 0)&gt;=100, "Mid-Market", TRUE, "SMB"))</f>
        <v>Enterprise</v>
      </c>
      <c r="I514" s="1" t="str">
        <f t="array" ref="I514">IF($F514="", "", _xlfn.XLOOKUP($F514,accounts!$A$2:$A$86,accounts!$F$2:$F$86, "Other"))</f>
        <v>United States</v>
      </c>
      <c r="J514" s="1" t="s">
        <v>192</v>
      </c>
      <c r="K514" s="3">
        <v>42751.0</v>
      </c>
      <c r="L514" s="3">
        <v>42807.0</v>
      </c>
      <c r="M514" s="1">
        <v>0.0</v>
      </c>
    </row>
    <row r="515">
      <c r="A515" s="1" t="s">
        <v>720</v>
      </c>
      <c r="B515" s="1" t="s">
        <v>48</v>
      </c>
      <c r="C515" s="1" t="str">
        <f t="array" ref="C515">_xlfn.XLOOKUP($B515, sales_teams!$A$2:$A$36, sales_teams!$B$2:$B$36)</f>
        <v>Rocco Neubert</v>
      </c>
      <c r="D515" s="1" t="str">
        <f t="array" ref="D515">_xlfn.XLOOKUP($B515, sales_teams!$A$2:$A$36, sales_teams!$C$2:$C$36)</f>
        <v>East</v>
      </c>
      <c r="E515" s="1" t="s">
        <v>188</v>
      </c>
      <c r="F515" s="1" t="s">
        <v>144</v>
      </c>
      <c r="G515" s="1" t="str">
        <f t="array" ref="G515">IF($F515="", "", _xlfn.XLOOKUP($F515,accounts!$A$2:$A$86,accounts!$B$2:$B$86, "Other"))</f>
        <v>retail</v>
      </c>
      <c r="H515" s="1" t="str">
        <f t="array" ref="H515">IF($F515="", "", IFS(_xlfn.XLOOKUP($F515, accounts!$A$2:$A$86, accounts!$E$2:$E$86, 0)&gt;=1000, "Enterprise", _xlfn.XLOOKUP($F515, accounts!$A$2:$A$86, accounts!$E$2:$E$86, 0)&gt;=100, "Mid-Market", TRUE, "SMB"))</f>
        <v>Enterprise</v>
      </c>
      <c r="I515" s="1" t="str">
        <f t="array" ref="I515">IF($F515="", "", _xlfn.XLOOKUP($F515,accounts!$A$2:$A$86,accounts!$F$2:$F$86, "Other"))</f>
        <v>United States</v>
      </c>
      <c r="J515" s="1" t="s">
        <v>192</v>
      </c>
      <c r="K515" s="3">
        <v>42752.0</v>
      </c>
      <c r="L515" s="3">
        <v>42813.0</v>
      </c>
      <c r="M515" s="1">
        <v>0.0</v>
      </c>
    </row>
    <row r="516">
      <c r="A516" s="1" t="s">
        <v>721</v>
      </c>
      <c r="B516" s="1" t="s">
        <v>26</v>
      </c>
      <c r="C516" s="1" t="str">
        <f t="array" ref="C516">_xlfn.XLOOKUP($B516, sales_teams!$A$2:$A$36, sales_teams!$B$2:$B$36)</f>
        <v>Melvin Marxen</v>
      </c>
      <c r="D516" s="1" t="str">
        <f t="array" ref="D516">_xlfn.XLOOKUP($B516, sales_teams!$A$2:$A$36, sales_teams!$C$2:$C$36)</f>
        <v>Central</v>
      </c>
      <c r="E516" s="1" t="s">
        <v>179</v>
      </c>
      <c r="F516" s="1" t="s">
        <v>78</v>
      </c>
      <c r="G516" s="1" t="str">
        <f t="array" ref="G516">IF($F516="", "", _xlfn.XLOOKUP($F516,accounts!$A$2:$A$86,accounts!$B$2:$B$86, "Other"))</f>
        <v>marketing</v>
      </c>
      <c r="H516" s="1" t="str">
        <f t="array" ref="H516">IF($F516="", "", IFS(_xlfn.XLOOKUP($F516, accounts!$A$2:$A$86, accounts!$E$2:$E$86, 0)&gt;=1000, "Enterprise", _xlfn.XLOOKUP($F516, accounts!$A$2:$A$86, accounts!$E$2:$E$86, 0)&gt;=100, "Mid-Market", TRUE, "SMB"))</f>
        <v>Enterprise</v>
      </c>
      <c r="I516" s="1" t="str">
        <f t="array" ref="I516">IF($F516="", "", _xlfn.XLOOKUP($F516,accounts!$A$2:$A$86,accounts!$F$2:$F$86, "Other"))</f>
        <v>United States</v>
      </c>
      <c r="J516" s="1" t="s">
        <v>131</v>
      </c>
      <c r="K516" s="3">
        <v>42752.0</v>
      </c>
      <c r="L516" s="3">
        <v>42859.0</v>
      </c>
      <c r="M516" s="1">
        <v>57.0</v>
      </c>
    </row>
    <row r="517">
      <c r="A517" s="1" t="s">
        <v>722</v>
      </c>
      <c r="B517" s="1" t="s">
        <v>99</v>
      </c>
      <c r="C517" s="1" t="str">
        <f t="array" ref="C517">_xlfn.XLOOKUP($B517, sales_teams!$A$2:$A$36, sales_teams!$B$2:$B$36)</f>
        <v>Summer Sewald</v>
      </c>
      <c r="D517" s="1" t="str">
        <f t="array" ref="D517">_xlfn.XLOOKUP($B517, sales_teams!$A$2:$A$36, sales_teams!$C$2:$C$36)</f>
        <v>West</v>
      </c>
      <c r="E517" s="1" t="s">
        <v>109</v>
      </c>
      <c r="F517" s="1" t="s">
        <v>136</v>
      </c>
      <c r="G517" s="1" t="str">
        <f t="array" ref="G517">IF($F517="", "", _xlfn.XLOOKUP($F517,accounts!$A$2:$A$86,accounts!$B$2:$B$86, "Other"))</f>
        <v>services</v>
      </c>
      <c r="H517" s="1" t="str">
        <f t="array" ref="H517">IF($F517="", "", IFS(_xlfn.XLOOKUP($F517, accounts!$A$2:$A$86, accounts!$E$2:$E$86, 0)&gt;=1000, "Enterprise", _xlfn.XLOOKUP($F517, accounts!$A$2:$A$86, accounts!$E$2:$E$86, 0)&gt;=100, "Mid-Market", TRUE, "SMB"))</f>
        <v>Enterprise</v>
      </c>
      <c r="I517" s="1" t="str">
        <f t="array" ref="I517">IF($F517="", "", _xlfn.XLOOKUP($F517,accounts!$A$2:$A$86,accounts!$F$2:$F$86, "Other"))</f>
        <v>United States</v>
      </c>
      <c r="J517" s="1" t="s">
        <v>189</v>
      </c>
      <c r="K517" s="3">
        <v>42752.0</v>
      </c>
    </row>
    <row r="518">
      <c r="A518" s="1" t="s">
        <v>723</v>
      </c>
      <c r="B518" s="1" t="s">
        <v>19</v>
      </c>
      <c r="C518" s="1" t="str">
        <f t="array" ref="C518">_xlfn.XLOOKUP($B518, sales_teams!$A$2:$A$36, sales_teams!$B$2:$B$36)</f>
        <v>Melvin Marxen</v>
      </c>
      <c r="D518" s="1" t="str">
        <f t="array" ref="D518">_xlfn.XLOOKUP($B518, sales_teams!$A$2:$A$36, sales_teams!$C$2:$C$36)</f>
        <v>Central</v>
      </c>
      <c r="E518" s="1" t="s">
        <v>188</v>
      </c>
      <c r="F518" s="1" t="s">
        <v>106</v>
      </c>
      <c r="G518" s="1" t="str">
        <f t="array" ref="G518">IF($F518="", "", _xlfn.XLOOKUP($F518,accounts!$A$2:$A$86,accounts!$B$2:$B$86, "Other"))</f>
        <v>retail</v>
      </c>
      <c r="H518" s="1" t="str">
        <f t="array" ref="H518">IF($F518="", "", IFS(_xlfn.XLOOKUP($F518, accounts!$A$2:$A$86, accounts!$E$2:$E$86, 0)&gt;=1000, "Enterprise", _xlfn.XLOOKUP($F518, accounts!$A$2:$A$86, accounts!$E$2:$E$86, 0)&gt;=100, "Mid-Market", TRUE, "SMB"))</f>
        <v>Enterprise</v>
      </c>
      <c r="I518" s="1" t="str">
        <f t="array" ref="I518">IF($F518="", "", _xlfn.XLOOKUP($F518,accounts!$A$2:$A$86,accounts!$F$2:$F$86, "Other"))</f>
        <v>Italy</v>
      </c>
      <c r="J518" s="1" t="s">
        <v>131</v>
      </c>
      <c r="K518" s="3">
        <v>42752.0</v>
      </c>
      <c r="L518" s="3">
        <v>42808.0</v>
      </c>
      <c r="M518" s="1">
        <v>3257.0</v>
      </c>
    </row>
    <row r="519">
      <c r="A519" s="1" t="s">
        <v>724</v>
      </c>
      <c r="B519" s="1" t="s">
        <v>104</v>
      </c>
      <c r="C519" s="1" t="str">
        <f t="array" ref="C519">_xlfn.XLOOKUP($B519, sales_teams!$A$2:$A$36, sales_teams!$B$2:$B$36)</f>
        <v>Summer Sewald</v>
      </c>
      <c r="D519" s="1" t="str">
        <f t="array" ref="D519">_xlfn.XLOOKUP($B519, sales_teams!$A$2:$A$36, sales_teams!$C$2:$C$36)</f>
        <v>West</v>
      </c>
      <c r="E519" s="1" t="s">
        <v>181</v>
      </c>
      <c r="F519" s="1" t="s">
        <v>161</v>
      </c>
      <c r="G519" s="1" t="str">
        <f t="array" ref="G519">IF($F519="", "", _xlfn.XLOOKUP($F519,accounts!$A$2:$A$86,accounts!$B$2:$B$86, "Other"))</f>
        <v>marketing</v>
      </c>
      <c r="H519" s="1" t="str">
        <f t="array" ref="H519">IF($F519="", "", IFS(_xlfn.XLOOKUP($F519, accounts!$A$2:$A$86, accounts!$E$2:$E$86, 0)&gt;=1000, "Enterprise", _xlfn.XLOOKUP($F519, accounts!$A$2:$A$86, accounts!$E$2:$E$86, 0)&gt;=100, "Mid-Market", TRUE, "SMB"))</f>
        <v>Enterprise</v>
      </c>
      <c r="I519" s="1" t="str">
        <f t="array" ref="I519">IF($F519="", "", _xlfn.XLOOKUP($F519,accounts!$A$2:$A$86,accounts!$F$2:$F$86, "Other"))</f>
        <v>Poland</v>
      </c>
      <c r="J519" s="1" t="s">
        <v>131</v>
      </c>
      <c r="K519" s="3">
        <v>42752.0</v>
      </c>
      <c r="L519" s="3">
        <v>42863.0</v>
      </c>
      <c r="M519" s="1">
        <v>511.0</v>
      </c>
    </row>
    <row r="520">
      <c r="A520" s="1" t="s">
        <v>725</v>
      </c>
      <c r="B520" s="1" t="s">
        <v>104</v>
      </c>
      <c r="C520" s="1" t="str">
        <f t="array" ref="C520">_xlfn.XLOOKUP($B520, sales_teams!$A$2:$A$36, sales_teams!$B$2:$B$36)</f>
        <v>Summer Sewald</v>
      </c>
      <c r="D520" s="1" t="str">
        <f t="array" ref="D520">_xlfn.XLOOKUP($B520, sales_teams!$A$2:$A$36, sales_teams!$C$2:$C$36)</f>
        <v>West</v>
      </c>
      <c r="E520" s="1" t="s">
        <v>181</v>
      </c>
      <c r="F520" s="1" t="s">
        <v>170</v>
      </c>
      <c r="G520" s="1" t="str">
        <f t="array" ref="G520">IF($F520="", "", _xlfn.XLOOKUP($F520,accounts!$A$2:$A$86,accounts!$B$2:$B$86, "Other"))</f>
        <v>employment</v>
      </c>
      <c r="H520" s="1" t="str">
        <f t="array" ref="H520">IF($F520="", "", IFS(_xlfn.XLOOKUP($F520, accounts!$A$2:$A$86, accounts!$E$2:$E$86, 0)&gt;=1000, "Enterprise", _xlfn.XLOOKUP($F520, accounts!$A$2:$A$86, accounts!$E$2:$E$86, 0)&gt;=100, "Mid-Market", TRUE, "SMB"))</f>
        <v>Enterprise</v>
      </c>
      <c r="I520" s="1" t="str">
        <f t="array" ref="I520">IF($F520="", "", _xlfn.XLOOKUP($F520,accounts!$A$2:$A$86,accounts!$F$2:$F$86, "Other"))</f>
        <v>United States</v>
      </c>
      <c r="J520" s="1" t="s">
        <v>131</v>
      </c>
      <c r="K520" s="3">
        <v>42752.0</v>
      </c>
      <c r="L520" s="3">
        <v>42808.0</v>
      </c>
      <c r="M520" s="1">
        <v>607.0</v>
      </c>
    </row>
    <row r="521">
      <c r="A521" s="1" t="s">
        <v>726</v>
      </c>
      <c r="B521" s="1" t="s">
        <v>92</v>
      </c>
      <c r="C521" s="1" t="str">
        <f t="array" ref="C521">_xlfn.XLOOKUP($B521, sales_teams!$A$2:$A$36, sales_teams!$B$2:$B$36)</f>
        <v>Celia Rouche</v>
      </c>
      <c r="D521" s="1" t="str">
        <f t="array" ref="D521">_xlfn.XLOOKUP($B521, sales_teams!$A$2:$A$36, sales_teams!$C$2:$C$36)</f>
        <v>West</v>
      </c>
      <c r="E521" s="1" t="s">
        <v>194</v>
      </c>
      <c r="F521" s="1" t="s">
        <v>50</v>
      </c>
      <c r="G521" s="1" t="str">
        <f t="array" ref="G521">IF($F521="", "", _xlfn.XLOOKUP($F521,accounts!$A$2:$A$86,accounts!$B$2:$B$86, "Other"))</f>
        <v>entertainment</v>
      </c>
      <c r="H521" s="1" t="str">
        <f t="array" ref="H521">IF($F521="", "", IFS(_xlfn.XLOOKUP($F521, accounts!$A$2:$A$86, accounts!$E$2:$E$86, 0)&gt;=1000, "Enterprise", _xlfn.XLOOKUP($F521, accounts!$A$2:$A$86, accounts!$E$2:$E$86, 0)&gt;=100, "Mid-Market", TRUE, "SMB"))</f>
        <v>Enterprise</v>
      </c>
      <c r="I521" s="1" t="str">
        <f t="array" ref="I521">IF($F521="", "", _xlfn.XLOOKUP($F521,accounts!$A$2:$A$86,accounts!$F$2:$F$86, "Other"))</f>
        <v>United States</v>
      </c>
      <c r="J521" s="1" t="s">
        <v>131</v>
      </c>
      <c r="K521" s="3">
        <v>42752.0</v>
      </c>
      <c r="L521" s="3">
        <v>42823.0</v>
      </c>
      <c r="M521" s="1">
        <v>5120.0</v>
      </c>
    </row>
    <row r="522">
      <c r="A522" s="1" t="s">
        <v>727</v>
      </c>
      <c r="B522" s="1" t="s">
        <v>28</v>
      </c>
      <c r="C522" s="1" t="str">
        <f t="array" ref="C522">_xlfn.XLOOKUP($B522, sales_teams!$A$2:$A$36, sales_teams!$B$2:$B$36)</f>
        <v>Melvin Marxen</v>
      </c>
      <c r="D522" s="1" t="str">
        <f t="array" ref="D522">_xlfn.XLOOKUP($B522, sales_teams!$A$2:$A$36, sales_teams!$C$2:$C$36)</f>
        <v>Central</v>
      </c>
      <c r="E522" s="1" t="s">
        <v>109</v>
      </c>
      <c r="F522" s="1" t="s">
        <v>119</v>
      </c>
      <c r="G522" s="1" t="str">
        <f t="array" ref="G522">IF($F522="", "", _xlfn.XLOOKUP($F522,accounts!$A$2:$A$86,accounts!$B$2:$B$86, "Other"))</f>
        <v>technology</v>
      </c>
      <c r="H522" s="1" t="str">
        <f t="array" ref="H522">IF($F522="", "", IFS(_xlfn.XLOOKUP($F522, accounts!$A$2:$A$86, accounts!$E$2:$E$86, 0)&gt;=1000, "Enterprise", _xlfn.XLOOKUP($F522, accounts!$A$2:$A$86, accounts!$E$2:$E$86, 0)&gt;=100, "Mid-Market", TRUE, "SMB"))</f>
        <v>Enterprise</v>
      </c>
      <c r="I522" s="1" t="str">
        <f t="array" ref="I522">IF($F522="", "", _xlfn.XLOOKUP($F522,accounts!$A$2:$A$86,accounts!$F$2:$F$86, "Other"))</f>
        <v>Korea</v>
      </c>
      <c r="J522" s="1" t="s">
        <v>131</v>
      </c>
      <c r="K522" s="3">
        <v>42752.0</v>
      </c>
      <c r="L522" s="3">
        <v>42817.0</v>
      </c>
      <c r="M522" s="1">
        <v>1343.0</v>
      </c>
    </row>
    <row r="523">
      <c r="A523" s="1" t="s">
        <v>728</v>
      </c>
      <c r="B523" s="1" t="s">
        <v>28</v>
      </c>
      <c r="C523" s="1" t="str">
        <f t="array" ref="C523">_xlfn.XLOOKUP($B523, sales_teams!$A$2:$A$36, sales_teams!$B$2:$B$36)</f>
        <v>Melvin Marxen</v>
      </c>
      <c r="D523" s="1" t="str">
        <f t="array" ref="D523">_xlfn.XLOOKUP($B523, sales_teams!$A$2:$A$36, sales_teams!$C$2:$C$36)</f>
        <v>Central</v>
      </c>
      <c r="E523" s="1" t="s">
        <v>179</v>
      </c>
      <c r="F523" s="1" t="s">
        <v>150</v>
      </c>
      <c r="G523" s="1" t="str">
        <f t="array" ref="G523">IF($F523="", "", _xlfn.XLOOKUP($F523,accounts!$A$2:$A$86,accounts!$B$2:$B$86, "Other"))</f>
        <v>technology</v>
      </c>
      <c r="H523" s="1" t="str">
        <f t="array" ref="H523">IF($F523="", "", IFS(_xlfn.XLOOKUP($F523, accounts!$A$2:$A$86, accounts!$E$2:$E$86, 0)&gt;=1000, "Enterprise", _xlfn.XLOOKUP($F523, accounts!$A$2:$A$86, accounts!$E$2:$E$86, 0)&gt;=100, "Mid-Market", TRUE, "SMB"))</f>
        <v>Enterprise</v>
      </c>
      <c r="I523" s="1" t="str">
        <f t="array" ref="I523">IF($F523="", "", _xlfn.XLOOKUP($F523,accounts!$A$2:$A$86,accounts!$F$2:$F$86, "Other"))</f>
        <v>United States</v>
      </c>
      <c r="J523" s="1" t="s">
        <v>131</v>
      </c>
      <c r="K523" s="3">
        <v>42752.0</v>
      </c>
      <c r="L523" s="3">
        <v>42869.0</v>
      </c>
      <c r="M523" s="1">
        <v>55.0</v>
      </c>
    </row>
    <row r="524">
      <c r="A524" s="1" t="s">
        <v>729</v>
      </c>
      <c r="B524" s="1" t="s">
        <v>60</v>
      </c>
      <c r="C524" s="1" t="str">
        <f t="array" ref="C524">_xlfn.XLOOKUP($B524, sales_teams!$A$2:$A$36, sales_teams!$B$2:$B$36)</f>
        <v>Celia Rouche</v>
      </c>
      <c r="D524" s="1" t="str">
        <f t="array" ref="D524">_xlfn.XLOOKUP($B524, sales_teams!$A$2:$A$36, sales_teams!$C$2:$C$36)</f>
        <v>West</v>
      </c>
      <c r="E524" s="1" t="s">
        <v>179</v>
      </c>
      <c r="F524" s="1" t="s">
        <v>85</v>
      </c>
      <c r="G524" s="1" t="str">
        <f t="array" ref="G524">IF($F524="", "", _xlfn.XLOOKUP($F524,accounts!$A$2:$A$86,accounts!$B$2:$B$86, "Other"))</f>
        <v>telecommunications</v>
      </c>
      <c r="H524" s="1" t="str">
        <f t="array" ref="H524">IF($F524="", "", IFS(_xlfn.XLOOKUP($F524, accounts!$A$2:$A$86, accounts!$E$2:$E$86, 0)&gt;=1000, "Enterprise", _xlfn.XLOOKUP($F524, accounts!$A$2:$A$86, accounts!$E$2:$E$86, 0)&gt;=100, "Mid-Market", TRUE, "SMB"))</f>
        <v>Enterprise</v>
      </c>
      <c r="I524" s="1" t="str">
        <f t="array" ref="I524">IF($F524="", "", _xlfn.XLOOKUP($F524,accounts!$A$2:$A$86,accounts!$F$2:$F$86, "Other"))</f>
        <v>United States</v>
      </c>
      <c r="J524" s="1" t="s">
        <v>131</v>
      </c>
      <c r="K524" s="3">
        <v>42752.0</v>
      </c>
      <c r="L524" s="3">
        <v>42824.0</v>
      </c>
      <c r="M524" s="1">
        <v>49.0</v>
      </c>
    </row>
    <row r="525">
      <c r="A525" s="1" t="s">
        <v>730</v>
      </c>
      <c r="B525" s="1" t="s">
        <v>57</v>
      </c>
      <c r="C525" s="1" t="str">
        <f t="array" ref="C525">_xlfn.XLOOKUP($B525, sales_teams!$A$2:$A$36, sales_teams!$B$2:$B$36)</f>
        <v>Rocco Neubert</v>
      </c>
      <c r="D525" s="1" t="str">
        <f t="array" ref="D525">_xlfn.XLOOKUP($B525, sales_teams!$A$2:$A$36, sales_teams!$C$2:$C$36)</f>
        <v>East</v>
      </c>
      <c r="E525" s="1" t="s">
        <v>181</v>
      </c>
      <c r="F525" s="1" t="s">
        <v>163</v>
      </c>
      <c r="G525" s="1" t="str">
        <f t="array" ref="G525">IF($F525="", "", _xlfn.XLOOKUP($F525,accounts!$A$2:$A$86,accounts!$B$2:$B$86, "Other"))</f>
        <v>medical</v>
      </c>
      <c r="H525" s="1" t="str">
        <f t="array" ref="H525">IF($F525="", "", IFS(_xlfn.XLOOKUP($F525, accounts!$A$2:$A$86, accounts!$E$2:$E$86, 0)&gt;=1000, "Enterprise", _xlfn.XLOOKUP($F525, accounts!$A$2:$A$86, accounts!$E$2:$E$86, 0)&gt;=100, "Mid-Market", TRUE, "SMB"))</f>
        <v>Mid-Market</v>
      </c>
      <c r="I525" s="1" t="str">
        <f t="array" ref="I525">IF($F525="", "", _xlfn.XLOOKUP($F525,accounts!$A$2:$A$86,accounts!$F$2:$F$86, "Other"))</f>
        <v>United States</v>
      </c>
      <c r="J525" s="1" t="s">
        <v>192</v>
      </c>
      <c r="K525" s="3">
        <v>42753.0</v>
      </c>
      <c r="L525" s="3">
        <v>42823.0</v>
      </c>
      <c r="M525" s="1">
        <v>0.0</v>
      </c>
    </row>
    <row r="526">
      <c r="A526" s="1" t="s">
        <v>731</v>
      </c>
      <c r="B526" s="1" t="s">
        <v>48</v>
      </c>
      <c r="C526" s="1" t="str">
        <f t="array" ref="C526">_xlfn.XLOOKUP($B526, sales_teams!$A$2:$A$36, sales_teams!$B$2:$B$36)</f>
        <v>Rocco Neubert</v>
      </c>
      <c r="D526" s="1" t="str">
        <f t="array" ref="D526">_xlfn.XLOOKUP($B526, sales_teams!$A$2:$A$36, sales_teams!$C$2:$C$36)</f>
        <v>East</v>
      </c>
      <c r="E526" s="1" t="s">
        <v>194</v>
      </c>
      <c r="G526" s="1" t="str">
        <f t="array" ref="G526">IF($F526="", "", _xlfn.XLOOKUP($F526,accounts!$A$2:$A$86,accounts!$B$2:$B$86, "Other"))</f>
        <v/>
      </c>
      <c r="H526" s="1" t="str">
        <f t="array" ref="H526">IF($F526="", "", IFS(_xlfn.XLOOKUP($F526, accounts!$A$2:$A$86, accounts!$E$2:$E$86, 0)&gt;=1000, "Enterprise", _xlfn.XLOOKUP($F526, accounts!$A$2:$A$86, accounts!$E$2:$E$86, 0)&gt;=100, "Mid-Market", TRUE, "SMB"))</f>
        <v/>
      </c>
      <c r="I526" s="1" t="str">
        <f t="array" ref="I526">IF($F526="", "", _xlfn.XLOOKUP($F526,accounts!$A$2:$A$86,accounts!$F$2:$F$86, "Other"))</f>
        <v/>
      </c>
      <c r="J526" s="1" t="s">
        <v>189</v>
      </c>
      <c r="K526" s="3">
        <v>42753.0</v>
      </c>
    </row>
    <row r="527">
      <c r="A527" s="1" t="s">
        <v>732</v>
      </c>
      <c r="B527" s="1" t="s">
        <v>42</v>
      </c>
      <c r="C527" s="1" t="str">
        <f t="array" ref="C527">_xlfn.XLOOKUP($B527, sales_teams!$A$2:$A$36, sales_teams!$B$2:$B$36)</f>
        <v>Cara Losch</v>
      </c>
      <c r="D527" s="1" t="str">
        <f t="array" ref="D527">_xlfn.XLOOKUP($B527, sales_teams!$A$2:$A$36, sales_teams!$C$2:$C$36)</f>
        <v>East</v>
      </c>
      <c r="E527" s="1" t="s">
        <v>148</v>
      </c>
      <c r="F527" s="1" t="s">
        <v>177</v>
      </c>
      <c r="G527" s="1" t="str">
        <f t="array" ref="G527">IF($F527="", "", _xlfn.XLOOKUP($F527,accounts!$A$2:$A$86,accounts!$B$2:$B$86, "Other"))</f>
        <v>software</v>
      </c>
      <c r="H527" s="1" t="str">
        <f t="array" ref="H527">IF($F527="", "", IFS(_xlfn.XLOOKUP($F527, accounts!$A$2:$A$86, accounts!$E$2:$E$86, 0)&gt;=1000, "Enterprise", _xlfn.XLOOKUP($F527, accounts!$A$2:$A$86, accounts!$E$2:$E$86, 0)&gt;=100, "Mid-Market", TRUE, "SMB"))</f>
        <v>Enterprise</v>
      </c>
      <c r="I527" s="1" t="str">
        <f t="array" ref="I527">IF($F527="", "", _xlfn.XLOOKUP($F527,accounts!$A$2:$A$86,accounts!$F$2:$F$86, "Other"))</f>
        <v>United States</v>
      </c>
      <c r="J527" s="1" t="s">
        <v>131</v>
      </c>
      <c r="K527" s="3">
        <v>42753.0</v>
      </c>
      <c r="L527" s="3">
        <v>42890.0</v>
      </c>
      <c r="M527" s="1">
        <v>4426.0</v>
      </c>
    </row>
    <row r="528">
      <c r="A528" s="1" t="s">
        <v>733</v>
      </c>
      <c r="B528" s="1" t="s">
        <v>99</v>
      </c>
      <c r="C528" s="1" t="str">
        <f t="array" ref="C528">_xlfn.XLOOKUP($B528, sales_teams!$A$2:$A$36, sales_teams!$B$2:$B$36)</f>
        <v>Summer Sewald</v>
      </c>
      <c r="D528" s="1" t="str">
        <f t="array" ref="D528">_xlfn.XLOOKUP($B528, sales_teams!$A$2:$A$36, sales_teams!$C$2:$C$36)</f>
        <v>West</v>
      </c>
      <c r="E528" s="1" t="s">
        <v>194</v>
      </c>
      <c r="F528" s="1" t="s">
        <v>117</v>
      </c>
      <c r="G528" s="1" t="str">
        <f t="array" ref="G528">IF($F528="", "", _xlfn.XLOOKUP($F528,accounts!$A$2:$A$86,accounts!$B$2:$B$86, "Other"))</f>
        <v>retail</v>
      </c>
      <c r="H528" s="1" t="str">
        <f t="array" ref="H528">IF($F528="", "", IFS(_xlfn.XLOOKUP($F528, accounts!$A$2:$A$86, accounts!$E$2:$E$86, 0)&gt;=1000, "Enterprise", _xlfn.XLOOKUP($F528, accounts!$A$2:$A$86, accounts!$E$2:$E$86, 0)&gt;=100, "Mid-Market", TRUE, "SMB"))</f>
        <v>Mid-Market</v>
      </c>
      <c r="I528" s="1" t="str">
        <f t="array" ref="I528">IF($F528="", "", _xlfn.XLOOKUP($F528,accounts!$A$2:$A$86,accounts!$F$2:$F$86, "Other"))</f>
        <v>United States</v>
      </c>
      <c r="J528" s="1" t="s">
        <v>131</v>
      </c>
      <c r="K528" s="3">
        <v>42753.0</v>
      </c>
      <c r="L528" s="3">
        <v>42858.0</v>
      </c>
      <c r="M528" s="1">
        <v>5264.0</v>
      </c>
    </row>
    <row r="529">
      <c r="A529" s="1" t="s">
        <v>734</v>
      </c>
      <c r="B529" s="1" t="s">
        <v>19</v>
      </c>
      <c r="C529" s="1" t="str">
        <f t="array" ref="C529">_xlfn.XLOOKUP($B529, sales_teams!$A$2:$A$36, sales_teams!$B$2:$B$36)</f>
        <v>Melvin Marxen</v>
      </c>
      <c r="D529" s="1" t="str">
        <f t="array" ref="D529">_xlfn.XLOOKUP($B529, sales_teams!$A$2:$A$36, sales_teams!$C$2:$C$36)</f>
        <v>Central</v>
      </c>
      <c r="E529" s="1" t="s">
        <v>148</v>
      </c>
      <c r="F529" s="1" t="s">
        <v>64</v>
      </c>
      <c r="G529" s="1" t="str">
        <f t="array" ref="G529">IF($F529="", "", _xlfn.XLOOKUP($F529,accounts!$A$2:$A$86,accounts!$B$2:$B$86, "Other"))</f>
        <v>technology</v>
      </c>
      <c r="H529" s="1" t="str">
        <f t="array" ref="H529">IF($F529="", "", IFS(_xlfn.XLOOKUP($F529, accounts!$A$2:$A$86, accounts!$E$2:$E$86, 0)&gt;=1000, "Enterprise", _xlfn.XLOOKUP($F529, accounts!$A$2:$A$86, accounts!$E$2:$E$86, 0)&gt;=100, "Mid-Market", TRUE, "SMB"))</f>
        <v>Enterprise</v>
      </c>
      <c r="I529" s="1" t="str">
        <f t="array" ref="I529">IF($F529="", "", _xlfn.XLOOKUP($F529,accounts!$A$2:$A$86,accounts!$F$2:$F$86, "Other"))</f>
        <v>United States</v>
      </c>
      <c r="J529" s="1" t="s">
        <v>192</v>
      </c>
      <c r="K529" s="3">
        <v>42753.0</v>
      </c>
      <c r="L529" s="3">
        <v>42875.0</v>
      </c>
      <c r="M529" s="1">
        <v>0.0</v>
      </c>
    </row>
    <row r="530">
      <c r="A530" s="1" t="s">
        <v>735</v>
      </c>
      <c r="B530" s="1" t="s">
        <v>102</v>
      </c>
      <c r="C530" s="1" t="str">
        <f t="array" ref="C530">_xlfn.XLOOKUP($B530, sales_teams!$A$2:$A$36, sales_teams!$B$2:$B$36)</f>
        <v>Summer Sewald</v>
      </c>
      <c r="D530" s="1" t="str">
        <f t="array" ref="D530">_xlfn.XLOOKUP($B530, sales_teams!$A$2:$A$36, sales_teams!$C$2:$C$36)</f>
        <v>West</v>
      </c>
      <c r="E530" s="1" t="s">
        <v>148</v>
      </c>
      <c r="G530" s="1" t="str">
        <f t="array" ref="G530">IF($F530="", "", _xlfn.XLOOKUP($F530,accounts!$A$2:$A$86,accounts!$B$2:$B$86, "Other"))</f>
        <v/>
      </c>
      <c r="H530" s="1" t="str">
        <f t="array" ref="H530">IF($F530="", "", IFS(_xlfn.XLOOKUP($F530, accounts!$A$2:$A$86, accounts!$E$2:$E$86, 0)&gt;=1000, "Enterprise", _xlfn.XLOOKUP($F530, accounts!$A$2:$A$86, accounts!$E$2:$E$86, 0)&gt;=100, "Mid-Market", TRUE, "SMB"))</f>
        <v/>
      </c>
      <c r="I530" s="1" t="str">
        <f t="array" ref="I530">IF($F530="", "", _xlfn.XLOOKUP($F530,accounts!$A$2:$A$86,accounts!$F$2:$F$86, "Other"))</f>
        <v/>
      </c>
      <c r="J530" s="1" t="s">
        <v>189</v>
      </c>
      <c r="K530" s="3">
        <v>42753.0</v>
      </c>
    </row>
    <row r="531">
      <c r="A531" s="1" t="s">
        <v>736</v>
      </c>
      <c r="B531" s="1" t="s">
        <v>18</v>
      </c>
      <c r="C531" s="1" t="str">
        <f t="array" ref="C531">_xlfn.XLOOKUP($B531, sales_teams!$A$2:$A$36, sales_teams!$B$2:$B$36)</f>
        <v>Dustin Brinkmann</v>
      </c>
      <c r="D531" s="1" t="str">
        <f t="array" ref="D531">_xlfn.XLOOKUP($B531, sales_teams!$A$2:$A$36, sales_teams!$C$2:$C$36)</f>
        <v>Central</v>
      </c>
      <c r="E531" s="1" t="s">
        <v>179</v>
      </c>
      <c r="F531" s="1" t="s">
        <v>82</v>
      </c>
      <c r="G531" s="1" t="str">
        <f t="array" ref="G531">IF($F531="", "", _xlfn.XLOOKUP($F531,accounts!$A$2:$A$86,accounts!$B$2:$B$86, "Other"))</f>
        <v>software</v>
      </c>
      <c r="H531" s="1" t="str">
        <f t="array" ref="H531">IF($F531="", "", IFS(_xlfn.XLOOKUP($F531, accounts!$A$2:$A$86, accounts!$E$2:$E$86, 0)&gt;=1000, "Enterprise", _xlfn.XLOOKUP($F531, accounts!$A$2:$A$86, accounts!$E$2:$E$86, 0)&gt;=100, "Mid-Market", TRUE, "SMB"))</f>
        <v>Enterprise</v>
      </c>
      <c r="I531" s="1" t="str">
        <f t="array" ref="I531">IF($F531="", "", _xlfn.XLOOKUP($F531,accounts!$A$2:$A$86,accounts!$F$2:$F$86, "Other"))</f>
        <v>United States</v>
      </c>
      <c r="J531" s="1" t="s">
        <v>131</v>
      </c>
      <c r="K531" s="3">
        <v>42753.0</v>
      </c>
      <c r="L531" s="3">
        <v>42823.0</v>
      </c>
      <c r="M531" s="1">
        <v>59.0</v>
      </c>
    </row>
    <row r="532">
      <c r="A532" s="1" t="s">
        <v>737</v>
      </c>
      <c r="B532" s="1" t="s">
        <v>42</v>
      </c>
      <c r="C532" s="1" t="str">
        <f t="array" ref="C532">_xlfn.XLOOKUP($B532, sales_teams!$A$2:$A$36, sales_teams!$B$2:$B$36)</f>
        <v>Cara Losch</v>
      </c>
      <c r="D532" s="1" t="str">
        <f t="array" ref="D532">_xlfn.XLOOKUP($B532, sales_teams!$A$2:$A$36, sales_teams!$C$2:$C$36)</f>
        <v>East</v>
      </c>
      <c r="E532" s="1" t="s">
        <v>181</v>
      </c>
      <c r="F532" s="1" t="s">
        <v>141</v>
      </c>
      <c r="G532" s="1" t="str">
        <f t="array" ref="G532">IF($F532="", "", _xlfn.XLOOKUP($F532,accounts!$A$2:$A$86,accounts!$B$2:$B$86, "Other"))</f>
        <v>finance</v>
      </c>
      <c r="H532" s="1" t="str">
        <f t="array" ref="H532">IF($F532="", "", IFS(_xlfn.XLOOKUP($F532, accounts!$A$2:$A$86, accounts!$E$2:$E$86, 0)&gt;=1000, "Enterprise", _xlfn.XLOOKUP($F532, accounts!$A$2:$A$86, accounts!$E$2:$E$86, 0)&gt;=100, "Mid-Market", TRUE, "SMB"))</f>
        <v>Mid-Market</v>
      </c>
      <c r="I532" s="1" t="str">
        <f t="array" ref="I532">IF($F532="", "", _xlfn.XLOOKUP($F532,accounts!$A$2:$A$86,accounts!$F$2:$F$86, "Other"))</f>
        <v>United States</v>
      </c>
      <c r="J532" s="1" t="s">
        <v>131</v>
      </c>
      <c r="K532" s="3">
        <v>42754.0</v>
      </c>
      <c r="L532" s="3">
        <v>42824.0</v>
      </c>
      <c r="M532" s="1">
        <v>617.0</v>
      </c>
    </row>
    <row r="533">
      <c r="A533" s="1" t="s">
        <v>738</v>
      </c>
      <c r="B533" s="1" t="s">
        <v>26</v>
      </c>
      <c r="C533" s="1" t="str">
        <f t="array" ref="C533">_xlfn.XLOOKUP($B533, sales_teams!$A$2:$A$36, sales_teams!$B$2:$B$36)</f>
        <v>Melvin Marxen</v>
      </c>
      <c r="D533" s="1" t="str">
        <f t="array" ref="D533">_xlfn.XLOOKUP($B533, sales_teams!$A$2:$A$36, sales_teams!$C$2:$C$36)</f>
        <v>Central</v>
      </c>
      <c r="E533" s="1" t="s">
        <v>181</v>
      </c>
      <c r="F533" s="1" t="s">
        <v>56</v>
      </c>
      <c r="G533" s="1" t="str">
        <f t="array" ref="G533">IF($F533="", "", _xlfn.XLOOKUP($F533,accounts!$A$2:$A$86,accounts!$B$2:$B$86, "Other"))</f>
        <v>software</v>
      </c>
      <c r="H533" s="1" t="str">
        <f t="array" ref="H533">IF($F533="", "", IFS(_xlfn.XLOOKUP($F533, accounts!$A$2:$A$86, accounts!$E$2:$E$86, 0)&gt;=1000, "Enterprise", _xlfn.XLOOKUP($F533, accounts!$A$2:$A$86, accounts!$E$2:$E$86, 0)&gt;=100, "Mid-Market", TRUE, "SMB"))</f>
        <v>Enterprise</v>
      </c>
      <c r="I533" s="1" t="str">
        <f t="array" ref="I533">IF($F533="", "", _xlfn.XLOOKUP($F533,accounts!$A$2:$A$86,accounts!$F$2:$F$86, "Other"))</f>
        <v>United States</v>
      </c>
      <c r="J533" s="1" t="s">
        <v>131</v>
      </c>
      <c r="K533" s="3">
        <v>42754.0</v>
      </c>
      <c r="L533" s="3">
        <v>42890.0</v>
      </c>
      <c r="M533" s="1">
        <v>565.0</v>
      </c>
    </row>
    <row r="534">
      <c r="A534" s="1" t="s">
        <v>739</v>
      </c>
      <c r="B534" s="1" t="s">
        <v>99</v>
      </c>
      <c r="C534" s="1" t="str">
        <f t="array" ref="C534">_xlfn.XLOOKUP($B534, sales_teams!$A$2:$A$36, sales_teams!$B$2:$B$36)</f>
        <v>Summer Sewald</v>
      </c>
      <c r="D534" s="1" t="str">
        <f t="array" ref="D534">_xlfn.XLOOKUP($B534, sales_teams!$A$2:$A$36, sales_teams!$C$2:$C$36)</f>
        <v>West</v>
      </c>
      <c r="E534" s="1" t="s">
        <v>181</v>
      </c>
      <c r="F534" s="1" t="s">
        <v>87</v>
      </c>
      <c r="G534" s="1" t="str">
        <f t="array" ref="G534">IF($F534="", "", _xlfn.XLOOKUP($F534,accounts!$A$2:$A$86,accounts!$B$2:$B$86, "Other"))</f>
        <v>telecommunications</v>
      </c>
      <c r="H534" s="1" t="str">
        <f t="array" ref="H534">IF($F534="", "", IFS(_xlfn.XLOOKUP($F534, accounts!$A$2:$A$86, accounts!$E$2:$E$86, 0)&gt;=1000, "Enterprise", _xlfn.XLOOKUP($F534, accounts!$A$2:$A$86, accounts!$E$2:$E$86, 0)&gt;=100, "Mid-Market", TRUE, "SMB"))</f>
        <v>Enterprise</v>
      </c>
      <c r="I534" s="1" t="str">
        <f t="array" ref="I534">IF($F534="", "", _xlfn.XLOOKUP($F534,accounts!$A$2:$A$86,accounts!$F$2:$F$86, "Other"))</f>
        <v>United States</v>
      </c>
      <c r="J534" s="1" t="s">
        <v>131</v>
      </c>
      <c r="K534" s="3">
        <v>42754.0</v>
      </c>
      <c r="L534" s="3">
        <v>42795.0</v>
      </c>
      <c r="M534" s="1">
        <v>511.0</v>
      </c>
    </row>
    <row r="535">
      <c r="A535" s="1" t="s">
        <v>740</v>
      </c>
      <c r="B535" s="1" t="s">
        <v>104</v>
      </c>
      <c r="C535" s="1" t="str">
        <f t="array" ref="C535">_xlfn.XLOOKUP($B535, sales_teams!$A$2:$A$36, sales_teams!$B$2:$B$36)</f>
        <v>Summer Sewald</v>
      </c>
      <c r="D535" s="1" t="str">
        <f t="array" ref="D535">_xlfn.XLOOKUP($B535, sales_teams!$A$2:$A$36, sales_teams!$C$2:$C$36)</f>
        <v>West</v>
      </c>
      <c r="E535" s="1" t="s">
        <v>109</v>
      </c>
      <c r="F535" s="1" t="s">
        <v>147</v>
      </c>
      <c r="G535" s="1" t="str">
        <f t="array" ref="G535">IF($F535="", "", _xlfn.XLOOKUP($F535,accounts!$A$2:$A$86,accounts!$B$2:$B$86, "Other"))</f>
        <v>telecommunications</v>
      </c>
      <c r="H535" s="1" t="str">
        <f t="array" ref="H535">IF($F535="", "", IFS(_xlfn.XLOOKUP($F535, accounts!$A$2:$A$86, accounts!$E$2:$E$86, 0)&gt;=1000, "Enterprise", _xlfn.XLOOKUP($F535, accounts!$A$2:$A$86, accounts!$E$2:$E$86, 0)&gt;=100, "Mid-Market", TRUE, "SMB"))</f>
        <v>Enterprise</v>
      </c>
      <c r="I535" s="1" t="str">
        <f t="array" ref="I535">IF($F535="", "", _xlfn.XLOOKUP($F535,accounts!$A$2:$A$86,accounts!$F$2:$F$86, "Other"))</f>
        <v>United States</v>
      </c>
      <c r="J535" s="1" t="s">
        <v>192</v>
      </c>
      <c r="K535" s="3">
        <v>42754.0</v>
      </c>
      <c r="L535" s="3">
        <v>42863.0</v>
      </c>
      <c r="M535" s="1">
        <v>0.0</v>
      </c>
    </row>
    <row r="536">
      <c r="A536" s="1" t="s">
        <v>741</v>
      </c>
      <c r="B536" s="1" t="s">
        <v>102</v>
      </c>
      <c r="C536" s="1" t="str">
        <f t="array" ref="C536">_xlfn.XLOOKUP($B536, sales_teams!$A$2:$A$36, sales_teams!$B$2:$B$36)</f>
        <v>Summer Sewald</v>
      </c>
      <c r="D536" s="1" t="str">
        <f t="array" ref="D536">_xlfn.XLOOKUP($B536, sales_teams!$A$2:$A$36, sales_teams!$C$2:$C$36)</f>
        <v>West</v>
      </c>
      <c r="E536" s="1" t="s">
        <v>179</v>
      </c>
      <c r="F536" s="1" t="s">
        <v>85</v>
      </c>
      <c r="G536" s="1" t="str">
        <f t="array" ref="G536">IF($F536="", "", _xlfn.XLOOKUP($F536,accounts!$A$2:$A$86,accounts!$B$2:$B$86, "Other"))</f>
        <v>telecommunications</v>
      </c>
      <c r="H536" s="1" t="str">
        <f t="array" ref="H536">IF($F536="", "", IFS(_xlfn.XLOOKUP($F536, accounts!$A$2:$A$86, accounts!$E$2:$E$86, 0)&gt;=1000, "Enterprise", _xlfn.XLOOKUP($F536, accounts!$A$2:$A$86, accounts!$E$2:$E$86, 0)&gt;=100, "Mid-Market", TRUE, "SMB"))</f>
        <v>Enterprise</v>
      </c>
      <c r="I536" s="1" t="str">
        <f t="array" ref="I536">IF($F536="", "", _xlfn.XLOOKUP($F536,accounts!$A$2:$A$86,accounts!$F$2:$F$86, "Other"))</f>
        <v>United States</v>
      </c>
      <c r="J536" s="1" t="s">
        <v>131</v>
      </c>
      <c r="K536" s="3">
        <v>42754.0</v>
      </c>
      <c r="L536" s="3">
        <v>42824.0</v>
      </c>
      <c r="M536" s="1">
        <v>60.0</v>
      </c>
    </row>
    <row r="537">
      <c r="A537" s="1" t="s">
        <v>742</v>
      </c>
      <c r="B537" s="1" t="s">
        <v>102</v>
      </c>
      <c r="C537" s="1" t="str">
        <f t="array" ref="C537">_xlfn.XLOOKUP($B537, sales_teams!$A$2:$A$36, sales_teams!$B$2:$B$36)</f>
        <v>Summer Sewald</v>
      </c>
      <c r="D537" s="1" t="str">
        <f t="array" ref="D537">_xlfn.XLOOKUP($B537, sales_teams!$A$2:$A$36, sales_teams!$C$2:$C$36)</f>
        <v>West</v>
      </c>
      <c r="E537" s="1" t="s">
        <v>188</v>
      </c>
      <c r="F537" s="1" t="s">
        <v>142</v>
      </c>
      <c r="G537" s="1" t="str">
        <f t="array" ref="G537">IF($F537="", "", _xlfn.XLOOKUP($F537,accounts!$A$2:$A$86,accounts!$B$2:$B$86, "Other"))</f>
        <v>retail</v>
      </c>
      <c r="H537" s="1" t="str">
        <f t="array" ref="H537">IF($F537="", "", IFS(_xlfn.XLOOKUP($F537, accounts!$A$2:$A$86, accounts!$E$2:$E$86, 0)&gt;=1000, "Enterprise", _xlfn.XLOOKUP($F537, accounts!$A$2:$A$86, accounts!$E$2:$E$86, 0)&gt;=100, "Mid-Market", TRUE, "SMB"))</f>
        <v>Enterprise</v>
      </c>
      <c r="I537" s="1" t="str">
        <f t="array" ref="I537">IF($F537="", "", _xlfn.XLOOKUP($F537,accounts!$A$2:$A$86,accounts!$F$2:$F$86, "Other"))</f>
        <v>United States</v>
      </c>
      <c r="J537" s="1" t="s">
        <v>131</v>
      </c>
      <c r="K537" s="3">
        <v>42754.0</v>
      </c>
      <c r="L537" s="3">
        <v>42823.0</v>
      </c>
      <c r="M537" s="1">
        <v>3407.0</v>
      </c>
    </row>
    <row r="538">
      <c r="A538" s="1" t="s">
        <v>743</v>
      </c>
      <c r="B538" s="1" t="s">
        <v>102</v>
      </c>
      <c r="C538" s="1" t="str">
        <f t="array" ref="C538">_xlfn.XLOOKUP($B538, sales_teams!$A$2:$A$36, sales_teams!$B$2:$B$36)</f>
        <v>Summer Sewald</v>
      </c>
      <c r="D538" s="1" t="str">
        <f t="array" ref="D538">_xlfn.XLOOKUP($B538, sales_teams!$A$2:$A$36, sales_teams!$C$2:$C$36)</f>
        <v>West</v>
      </c>
      <c r="E538" s="1" t="s">
        <v>188</v>
      </c>
      <c r="F538" s="1" t="s">
        <v>168</v>
      </c>
      <c r="G538" s="1" t="str">
        <f t="array" ref="G538">IF($F538="", "", _xlfn.XLOOKUP($F538,accounts!$A$2:$A$86,accounts!$B$2:$B$86, "Other"))</f>
        <v>finance</v>
      </c>
      <c r="H538" s="1" t="str">
        <f t="array" ref="H538">IF($F538="", "", IFS(_xlfn.XLOOKUP($F538, accounts!$A$2:$A$86, accounts!$E$2:$E$86, 0)&gt;=1000, "Enterprise", _xlfn.XLOOKUP($F538, accounts!$A$2:$A$86, accounts!$E$2:$E$86, 0)&gt;=100, "Mid-Market", TRUE, "SMB"))</f>
        <v>Enterprise</v>
      </c>
      <c r="I538" s="1" t="str">
        <f t="array" ref="I538">IF($F538="", "", _xlfn.XLOOKUP($F538,accounts!$A$2:$A$86,accounts!$F$2:$F$86, "Other"))</f>
        <v>United States</v>
      </c>
      <c r="J538" s="1" t="s">
        <v>131</v>
      </c>
      <c r="K538" s="3">
        <v>42754.0</v>
      </c>
      <c r="L538" s="3">
        <v>42822.0</v>
      </c>
      <c r="M538" s="1">
        <v>3273.0</v>
      </c>
    </row>
    <row r="539">
      <c r="A539" s="1" t="s">
        <v>744</v>
      </c>
      <c r="B539" s="1" t="s">
        <v>92</v>
      </c>
      <c r="C539" s="1" t="str">
        <f t="array" ref="C539">_xlfn.XLOOKUP($B539, sales_teams!$A$2:$A$36, sales_teams!$B$2:$B$36)</f>
        <v>Celia Rouche</v>
      </c>
      <c r="D539" s="1" t="str">
        <f t="array" ref="D539">_xlfn.XLOOKUP($B539, sales_teams!$A$2:$A$36, sales_teams!$C$2:$C$36)</f>
        <v>West</v>
      </c>
      <c r="E539" s="1" t="s">
        <v>109</v>
      </c>
      <c r="F539" s="1" t="s">
        <v>170</v>
      </c>
      <c r="G539" s="1" t="str">
        <f t="array" ref="G539">IF($F539="", "", _xlfn.XLOOKUP($F539,accounts!$A$2:$A$86,accounts!$B$2:$B$86, "Other"))</f>
        <v>employment</v>
      </c>
      <c r="H539" s="1" t="str">
        <f t="array" ref="H539">IF($F539="", "", IFS(_xlfn.XLOOKUP($F539, accounts!$A$2:$A$86, accounts!$E$2:$E$86, 0)&gt;=1000, "Enterprise", _xlfn.XLOOKUP($F539, accounts!$A$2:$A$86, accounts!$E$2:$E$86, 0)&gt;=100, "Mid-Market", TRUE, "SMB"))</f>
        <v>Enterprise</v>
      </c>
      <c r="I539" s="1" t="str">
        <f t="array" ref="I539">IF($F539="", "", _xlfn.XLOOKUP($F539,accounts!$A$2:$A$86,accounts!$F$2:$F$86, "Other"))</f>
        <v>United States</v>
      </c>
      <c r="J539" s="1" t="s">
        <v>192</v>
      </c>
      <c r="K539" s="3">
        <v>42754.0</v>
      </c>
      <c r="L539" s="3">
        <v>42820.0</v>
      </c>
      <c r="M539" s="1">
        <v>0.0</v>
      </c>
    </row>
    <row r="540">
      <c r="A540" s="1" t="s">
        <v>745</v>
      </c>
      <c r="B540" s="1" t="s">
        <v>92</v>
      </c>
      <c r="C540" s="1" t="str">
        <f t="array" ref="C540">_xlfn.XLOOKUP($B540, sales_teams!$A$2:$A$36, sales_teams!$B$2:$B$36)</f>
        <v>Celia Rouche</v>
      </c>
      <c r="D540" s="1" t="str">
        <f t="array" ref="D540">_xlfn.XLOOKUP($B540, sales_teams!$A$2:$A$36, sales_teams!$C$2:$C$36)</f>
        <v>West</v>
      </c>
      <c r="E540" s="1" t="s">
        <v>179</v>
      </c>
      <c r="F540" s="1" t="s">
        <v>161</v>
      </c>
      <c r="G540" s="1" t="str">
        <f t="array" ref="G540">IF($F540="", "", _xlfn.XLOOKUP($F540,accounts!$A$2:$A$86,accounts!$B$2:$B$86, "Other"))</f>
        <v>marketing</v>
      </c>
      <c r="H540" s="1" t="str">
        <f t="array" ref="H540">IF($F540="", "", IFS(_xlfn.XLOOKUP($F540, accounts!$A$2:$A$86, accounts!$E$2:$E$86, 0)&gt;=1000, "Enterprise", _xlfn.XLOOKUP($F540, accounts!$A$2:$A$86, accounts!$E$2:$E$86, 0)&gt;=100, "Mid-Market", TRUE, "SMB"))</f>
        <v>Enterprise</v>
      </c>
      <c r="I540" s="1" t="str">
        <f t="array" ref="I540">IF($F540="", "", _xlfn.XLOOKUP($F540,accounts!$A$2:$A$86,accounts!$F$2:$F$86, "Other"))</f>
        <v>Poland</v>
      </c>
      <c r="J540" s="1" t="s">
        <v>192</v>
      </c>
      <c r="K540" s="3">
        <v>42754.0</v>
      </c>
      <c r="L540" s="3">
        <v>42860.0</v>
      </c>
      <c r="M540" s="1">
        <v>0.0</v>
      </c>
    </row>
    <row r="541">
      <c r="A541" s="1" t="s">
        <v>746</v>
      </c>
      <c r="B541" s="1" t="s">
        <v>18</v>
      </c>
      <c r="C541" s="1" t="str">
        <f t="array" ref="C541">_xlfn.XLOOKUP($B541, sales_teams!$A$2:$A$36, sales_teams!$B$2:$B$36)</f>
        <v>Dustin Brinkmann</v>
      </c>
      <c r="D541" s="1" t="str">
        <f t="array" ref="D541">_xlfn.XLOOKUP($B541, sales_teams!$A$2:$A$36, sales_teams!$C$2:$C$36)</f>
        <v>Central</v>
      </c>
      <c r="E541" s="1" t="s">
        <v>188</v>
      </c>
      <c r="F541" s="1" t="s">
        <v>113</v>
      </c>
      <c r="G541" s="1" t="str">
        <f t="array" ref="G541">IF($F541="", "", _xlfn.XLOOKUP($F541,accounts!$A$2:$A$86,accounts!$B$2:$B$86, "Other"))</f>
        <v>telecommunications</v>
      </c>
      <c r="H541" s="1" t="str">
        <f t="array" ref="H541">IF($F541="", "", IFS(_xlfn.XLOOKUP($F541, accounts!$A$2:$A$86, accounts!$E$2:$E$86, 0)&gt;=1000, "Enterprise", _xlfn.XLOOKUP($F541, accounts!$A$2:$A$86, accounts!$E$2:$E$86, 0)&gt;=100, "Mid-Market", TRUE, "SMB"))</f>
        <v>Mid-Market</v>
      </c>
      <c r="I541" s="1" t="str">
        <f t="array" ref="I541">IF($F541="", "", _xlfn.XLOOKUP($F541,accounts!$A$2:$A$86,accounts!$F$2:$F$86, "Other"))</f>
        <v>United States</v>
      </c>
      <c r="J541" s="1" t="s">
        <v>131</v>
      </c>
      <c r="K541" s="3">
        <v>42754.0</v>
      </c>
      <c r="L541" s="3">
        <v>42856.0</v>
      </c>
      <c r="M541" s="1">
        <v>3363.0</v>
      </c>
    </row>
    <row r="542">
      <c r="A542" s="1" t="s">
        <v>747</v>
      </c>
      <c r="B542" s="1" t="s">
        <v>60</v>
      </c>
      <c r="C542" s="1" t="str">
        <f t="array" ref="C542">_xlfn.XLOOKUP($B542, sales_teams!$A$2:$A$36, sales_teams!$B$2:$B$36)</f>
        <v>Celia Rouche</v>
      </c>
      <c r="D542" s="1" t="str">
        <f t="array" ref="D542">_xlfn.XLOOKUP($B542, sales_teams!$A$2:$A$36, sales_teams!$C$2:$C$36)</f>
        <v>West</v>
      </c>
      <c r="E542" s="1" t="s">
        <v>179</v>
      </c>
      <c r="G542" s="1" t="str">
        <f t="array" ref="G542">IF($F542="", "", _xlfn.XLOOKUP($F542,accounts!$A$2:$A$86,accounts!$B$2:$B$86, "Other"))</f>
        <v/>
      </c>
      <c r="H542" s="1" t="str">
        <f t="array" ref="H542">IF($F542="", "", IFS(_xlfn.XLOOKUP($F542, accounts!$A$2:$A$86, accounts!$E$2:$E$86, 0)&gt;=1000, "Enterprise", _xlfn.XLOOKUP($F542, accounts!$A$2:$A$86, accounts!$E$2:$E$86, 0)&gt;=100, "Mid-Market", TRUE, "SMB"))</f>
        <v/>
      </c>
      <c r="I542" s="1" t="str">
        <f t="array" ref="I542">IF($F542="", "", _xlfn.XLOOKUP($F542,accounts!$A$2:$A$86,accounts!$F$2:$F$86, "Other"))</f>
        <v/>
      </c>
      <c r="J542" s="1" t="s">
        <v>189</v>
      </c>
      <c r="K542" s="3">
        <v>42754.0</v>
      </c>
    </row>
    <row r="543">
      <c r="A543" s="1" t="s">
        <v>748</v>
      </c>
      <c r="B543" s="1" t="s">
        <v>60</v>
      </c>
      <c r="C543" s="1" t="str">
        <f t="array" ref="C543">_xlfn.XLOOKUP($B543, sales_teams!$A$2:$A$36, sales_teams!$B$2:$B$36)</f>
        <v>Celia Rouche</v>
      </c>
      <c r="D543" s="1" t="str">
        <f t="array" ref="D543">_xlfn.XLOOKUP($B543, sales_teams!$A$2:$A$36, sales_teams!$C$2:$C$36)</f>
        <v>West</v>
      </c>
      <c r="E543" s="1" t="s">
        <v>181</v>
      </c>
      <c r="F543" s="1" t="s">
        <v>168</v>
      </c>
      <c r="G543" s="1" t="str">
        <f t="array" ref="G543">IF($F543="", "", _xlfn.XLOOKUP($F543,accounts!$A$2:$A$86,accounts!$B$2:$B$86, "Other"))</f>
        <v>finance</v>
      </c>
      <c r="H543" s="1" t="str">
        <f t="array" ref="H543">IF($F543="", "", IFS(_xlfn.XLOOKUP($F543, accounts!$A$2:$A$86, accounts!$E$2:$E$86, 0)&gt;=1000, "Enterprise", _xlfn.XLOOKUP($F543, accounts!$A$2:$A$86, accounts!$E$2:$E$86, 0)&gt;=100, "Mid-Market", TRUE, "SMB"))</f>
        <v>Enterprise</v>
      </c>
      <c r="I543" s="1" t="str">
        <f t="array" ref="I543">IF($F543="", "", _xlfn.XLOOKUP($F543,accounts!$A$2:$A$86,accounts!$F$2:$F$86, "Other"))</f>
        <v>United States</v>
      </c>
      <c r="J543" s="1" t="s">
        <v>131</v>
      </c>
      <c r="K543" s="3">
        <v>42754.0</v>
      </c>
      <c r="L543" s="3">
        <v>42825.0</v>
      </c>
      <c r="M543" s="1">
        <v>365.0</v>
      </c>
    </row>
    <row r="544">
      <c r="A544" s="1" t="s">
        <v>749</v>
      </c>
      <c r="B544" s="1" t="s">
        <v>105</v>
      </c>
      <c r="C544" s="1" t="str">
        <f t="array" ref="C544">_xlfn.XLOOKUP($B544, sales_teams!$A$2:$A$36, sales_teams!$B$2:$B$36)</f>
        <v>Summer Sewald</v>
      </c>
      <c r="D544" s="1" t="str">
        <f t="array" ref="D544">_xlfn.XLOOKUP($B544, sales_teams!$A$2:$A$36, sales_teams!$C$2:$C$36)</f>
        <v>West</v>
      </c>
      <c r="E544" s="1" t="s">
        <v>194</v>
      </c>
      <c r="F544" s="1" t="s">
        <v>130</v>
      </c>
      <c r="G544" s="1" t="str">
        <f t="array" ref="G544">IF($F544="", "", _xlfn.XLOOKUP($F544,accounts!$A$2:$A$86,accounts!$B$2:$B$86, "Other"))</f>
        <v>medical</v>
      </c>
      <c r="H544" s="1" t="str">
        <f t="array" ref="H544">IF($F544="", "", IFS(_xlfn.XLOOKUP($F544, accounts!$A$2:$A$86, accounts!$E$2:$E$86, 0)&gt;=1000, "Enterprise", _xlfn.XLOOKUP($F544, accounts!$A$2:$A$86, accounts!$E$2:$E$86, 0)&gt;=100, "Mid-Market", TRUE, "SMB"))</f>
        <v>Enterprise</v>
      </c>
      <c r="I544" s="1" t="str">
        <f t="array" ref="I544">IF($F544="", "", _xlfn.XLOOKUP($F544,accounts!$A$2:$A$86,accounts!$F$2:$F$86, "Other"))</f>
        <v>United States</v>
      </c>
      <c r="J544" s="1" t="s">
        <v>131</v>
      </c>
      <c r="K544" s="3">
        <v>42754.0</v>
      </c>
      <c r="L544" s="3">
        <v>42812.0</v>
      </c>
      <c r="M544" s="1">
        <v>4869.0</v>
      </c>
    </row>
    <row r="545">
      <c r="A545" s="1" t="s">
        <v>750</v>
      </c>
      <c r="B545" s="1" t="s">
        <v>39</v>
      </c>
      <c r="C545" s="1" t="str">
        <f t="array" ref="C545">_xlfn.XLOOKUP($B545, sales_teams!$A$2:$A$36, sales_teams!$B$2:$B$36)</f>
        <v>Cara Losch</v>
      </c>
      <c r="D545" s="1" t="str">
        <f t="array" ref="D545">_xlfn.XLOOKUP($B545, sales_teams!$A$2:$A$36, sales_teams!$C$2:$C$36)</f>
        <v>East</v>
      </c>
      <c r="E545" s="1" t="s">
        <v>181</v>
      </c>
      <c r="F545" s="1" t="s">
        <v>140</v>
      </c>
      <c r="G545" s="1" t="str">
        <f t="array" ref="G545">IF($F545="", "", _xlfn.XLOOKUP($F545,accounts!$A$2:$A$86,accounts!$B$2:$B$86, "Other"))</f>
        <v>employment</v>
      </c>
      <c r="H545" s="1" t="str">
        <f t="array" ref="H545">IF($F545="", "", IFS(_xlfn.XLOOKUP($F545, accounts!$A$2:$A$86, accounts!$E$2:$E$86, 0)&gt;=1000, "Enterprise", _xlfn.XLOOKUP($F545, accounts!$A$2:$A$86, accounts!$E$2:$E$86, 0)&gt;=100, "Mid-Market", TRUE, "SMB"))</f>
        <v>Enterprise</v>
      </c>
      <c r="I545" s="1" t="str">
        <f t="array" ref="I545">IF($F545="", "", _xlfn.XLOOKUP($F545,accounts!$A$2:$A$86,accounts!$F$2:$F$86, "Other"))</f>
        <v>United States</v>
      </c>
      <c r="J545" s="1" t="s">
        <v>131</v>
      </c>
      <c r="K545" s="3">
        <v>42755.0</v>
      </c>
      <c r="L545" s="3">
        <v>42892.0</v>
      </c>
      <c r="M545" s="1">
        <v>599.0</v>
      </c>
    </row>
    <row r="546">
      <c r="A546" s="1" t="s">
        <v>751</v>
      </c>
      <c r="B546" s="1" t="s">
        <v>48</v>
      </c>
      <c r="C546" s="1" t="str">
        <f t="array" ref="C546">_xlfn.XLOOKUP($B546, sales_teams!$A$2:$A$36, sales_teams!$B$2:$B$36)</f>
        <v>Rocco Neubert</v>
      </c>
      <c r="D546" s="1" t="str">
        <f t="array" ref="D546">_xlfn.XLOOKUP($B546, sales_teams!$A$2:$A$36, sales_teams!$C$2:$C$36)</f>
        <v>East</v>
      </c>
      <c r="E546" s="1" t="s">
        <v>188</v>
      </c>
      <c r="F546" s="1" t="s">
        <v>127</v>
      </c>
      <c r="G546" s="1" t="str">
        <f t="array" ref="G546">IF($F546="", "", _xlfn.XLOOKUP($F546,accounts!$A$2:$A$86,accounts!$B$2:$B$86, "Other"))</f>
        <v>technology</v>
      </c>
      <c r="H546" s="1" t="str">
        <f t="array" ref="H546">IF($F546="", "", IFS(_xlfn.XLOOKUP($F546, accounts!$A$2:$A$86, accounts!$E$2:$E$86, 0)&gt;=1000, "Enterprise", _xlfn.XLOOKUP($F546, accounts!$A$2:$A$86, accounts!$E$2:$E$86, 0)&gt;=100, "Mid-Market", TRUE, "SMB"))</f>
        <v>Enterprise</v>
      </c>
      <c r="I546" s="1" t="str">
        <f t="array" ref="I546">IF($F546="", "", _xlfn.XLOOKUP($F546,accounts!$A$2:$A$86,accounts!$F$2:$F$86, "Other"))</f>
        <v>United States</v>
      </c>
      <c r="J546" s="1" t="s">
        <v>131</v>
      </c>
      <c r="K546" s="3">
        <v>42755.0</v>
      </c>
      <c r="L546" s="3">
        <v>42875.0</v>
      </c>
      <c r="M546" s="1">
        <v>3194.0</v>
      </c>
    </row>
    <row r="547">
      <c r="A547" s="1" t="s">
        <v>752</v>
      </c>
      <c r="B547" s="1" t="s">
        <v>42</v>
      </c>
      <c r="C547" s="1" t="str">
        <f t="array" ref="C547">_xlfn.XLOOKUP($B547, sales_teams!$A$2:$A$36, sales_teams!$B$2:$B$36)</f>
        <v>Cara Losch</v>
      </c>
      <c r="D547" s="1" t="str">
        <f t="array" ref="D547">_xlfn.XLOOKUP($B547, sales_teams!$A$2:$A$36, sales_teams!$C$2:$C$36)</f>
        <v>East</v>
      </c>
      <c r="E547" s="1" t="s">
        <v>194</v>
      </c>
      <c r="F547" s="1" t="s">
        <v>59</v>
      </c>
      <c r="G547" s="1" t="str">
        <f t="array" ref="G547">IF($F547="", "", _xlfn.XLOOKUP($F547,accounts!$A$2:$A$86,accounts!$B$2:$B$86, "Other"))</f>
        <v>medical</v>
      </c>
      <c r="H547" s="1" t="str">
        <f t="array" ref="H547">IF($F547="", "", IFS(_xlfn.XLOOKUP($F547, accounts!$A$2:$A$86, accounts!$E$2:$E$86, 0)&gt;=1000, "Enterprise", _xlfn.XLOOKUP($F547, accounts!$A$2:$A$86, accounts!$E$2:$E$86, 0)&gt;=100, "Mid-Market", TRUE, "SMB"))</f>
        <v>SMB</v>
      </c>
      <c r="I547" s="1" t="str">
        <f t="array" ref="I547">IF($F547="", "", _xlfn.XLOOKUP($F547,accounts!$A$2:$A$86,accounts!$F$2:$F$86, "Other"))</f>
        <v>United States</v>
      </c>
      <c r="J547" s="1" t="s">
        <v>131</v>
      </c>
      <c r="K547" s="3">
        <v>42755.0</v>
      </c>
      <c r="L547" s="3">
        <v>42891.0</v>
      </c>
      <c r="M547" s="1">
        <v>5429.0</v>
      </c>
    </row>
    <row r="548">
      <c r="A548" s="1" t="s">
        <v>753</v>
      </c>
      <c r="B548" s="1" t="s">
        <v>19</v>
      </c>
      <c r="C548" s="1" t="str">
        <f t="array" ref="C548">_xlfn.XLOOKUP($B548, sales_teams!$A$2:$A$36, sales_teams!$B$2:$B$36)</f>
        <v>Melvin Marxen</v>
      </c>
      <c r="D548" s="1" t="str">
        <f t="array" ref="D548">_xlfn.XLOOKUP($B548, sales_teams!$A$2:$A$36, sales_teams!$C$2:$C$36)</f>
        <v>Central</v>
      </c>
      <c r="E548" s="1" t="s">
        <v>148</v>
      </c>
      <c r="F548" s="1" t="s">
        <v>119</v>
      </c>
      <c r="G548" s="1" t="str">
        <f t="array" ref="G548">IF($F548="", "", _xlfn.XLOOKUP($F548,accounts!$A$2:$A$86,accounts!$B$2:$B$86, "Other"))</f>
        <v>technology</v>
      </c>
      <c r="H548" s="1" t="str">
        <f t="array" ref="H548">IF($F548="", "", IFS(_xlfn.XLOOKUP($F548, accounts!$A$2:$A$86, accounts!$E$2:$E$86, 0)&gt;=1000, "Enterprise", _xlfn.XLOOKUP($F548, accounts!$A$2:$A$86, accounts!$E$2:$E$86, 0)&gt;=100, "Mid-Market", TRUE, "SMB"))</f>
        <v>Enterprise</v>
      </c>
      <c r="I548" s="1" t="str">
        <f t="array" ref="I548">IF($F548="", "", _xlfn.XLOOKUP($F548,accounts!$A$2:$A$86,accounts!$F$2:$F$86, "Other"))</f>
        <v>Korea</v>
      </c>
      <c r="J548" s="1" t="s">
        <v>131</v>
      </c>
      <c r="K548" s="3">
        <v>42755.0</v>
      </c>
      <c r="L548" s="3">
        <v>42860.0</v>
      </c>
      <c r="M548" s="1">
        <v>5008.0</v>
      </c>
    </row>
    <row r="549">
      <c r="A549" s="1" t="s">
        <v>754</v>
      </c>
      <c r="B549" s="1" t="s">
        <v>19</v>
      </c>
      <c r="C549" s="1" t="str">
        <f t="array" ref="C549">_xlfn.XLOOKUP($B549, sales_teams!$A$2:$A$36, sales_teams!$B$2:$B$36)</f>
        <v>Melvin Marxen</v>
      </c>
      <c r="D549" s="1" t="str">
        <f t="array" ref="D549">_xlfn.XLOOKUP($B549, sales_teams!$A$2:$A$36, sales_teams!$C$2:$C$36)</f>
        <v>Central</v>
      </c>
      <c r="E549" s="1" t="s">
        <v>188</v>
      </c>
      <c r="F549" s="1" t="s">
        <v>79</v>
      </c>
      <c r="G549" s="1" t="str">
        <f t="array" ref="G549">IF($F549="", "", _xlfn.XLOOKUP($F549,accounts!$A$2:$A$86,accounts!$B$2:$B$86, "Other"))</f>
        <v>entertainment</v>
      </c>
      <c r="H549" s="1" t="str">
        <f t="array" ref="H549">IF($F549="", "", IFS(_xlfn.XLOOKUP($F549, accounts!$A$2:$A$86, accounts!$E$2:$E$86, 0)&gt;=1000, "Enterprise", _xlfn.XLOOKUP($F549, accounts!$A$2:$A$86, accounts!$E$2:$E$86, 0)&gt;=100, "Mid-Market", TRUE, "SMB"))</f>
        <v>Mid-Market</v>
      </c>
      <c r="I549" s="1" t="str">
        <f t="array" ref="I549">IF($F549="", "", _xlfn.XLOOKUP($F549,accounts!$A$2:$A$86,accounts!$F$2:$F$86, "Other"))</f>
        <v>United States</v>
      </c>
      <c r="J549" s="1" t="s">
        <v>131</v>
      </c>
      <c r="K549" s="3">
        <v>42755.0</v>
      </c>
      <c r="L549" s="3">
        <v>42822.0</v>
      </c>
      <c r="M549" s="1">
        <v>3459.0</v>
      </c>
    </row>
    <row r="550">
      <c r="A550" s="1" t="s">
        <v>755</v>
      </c>
      <c r="B550" s="1" t="s">
        <v>102</v>
      </c>
      <c r="C550" s="1" t="str">
        <f t="array" ref="C550">_xlfn.XLOOKUP($B550, sales_teams!$A$2:$A$36, sales_teams!$B$2:$B$36)</f>
        <v>Summer Sewald</v>
      </c>
      <c r="D550" s="1" t="str">
        <f t="array" ref="D550">_xlfn.XLOOKUP($B550, sales_teams!$A$2:$A$36, sales_teams!$C$2:$C$36)</f>
        <v>West</v>
      </c>
      <c r="E550" s="1" t="s">
        <v>148</v>
      </c>
      <c r="F550" s="1" t="s">
        <v>168</v>
      </c>
      <c r="G550" s="1" t="str">
        <f t="array" ref="G550">IF($F550="", "", _xlfn.XLOOKUP($F550,accounts!$A$2:$A$86,accounts!$B$2:$B$86, "Other"))</f>
        <v>finance</v>
      </c>
      <c r="H550" s="1" t="str">
        <f t="array" ref="H550">IF($F550="", "", IFS(_xlfn.XLOOKUP($F550, accounts!$A$2:$A$86, accounts!$E$2:$E$86, 0)&gt;=1000, "Enterprise", _xlfn.XLOOKUP($F550, accounts!$A$2:$A$86, accounts!$E$2:$E$86, 0)&gt;=100, "Mid-Market", TRUE, "SMB"))</f>
        <v>Enterprise</v>
      </c>
      <c r="I550" s="1" t="str">
        <f t="array" ref="I550">IF($F550="", "", _xlfn.XLOOKUP($F550,accounts!$A$2:$A$86,accounts!$F$2:$F$86, "Other"))</f>
        <v>United States</v>
      </c>
      <c r="J550" s="1" t="s">
        <v>192</v>
      </c>
      <c r="K550" s="3">
        <v>42755.0</v>
      </c>
      <c r="L550" s="3">
        <v>42880.0</v>
      </c>
      <c r="M550" s="1">
        <v>0.0</v>
      </c>
    </row>
    <row r="551">
      <c r="A551" s="1" t="s">
        <v>756</v>
      </c>
      <c r="B551" s="1" t="s">
        <v>102</v>
      </c>
      <c r="C551" s="1" t="str">
        <f t="array" ref="C551">_xlfn.XLOOKUP($B551, sales_teams!$A$2:$A$36, sales_teams!$B$2:$B$36)</f>
        <v>Summer Sewald</v>
      </c>
      <c r="D551" s="1" t="str">
        <f t="array" ref="D551">_xlfn.XLOOKUP($B551, sales_teams!$A$2:$A$36, sales_teams!$C$2:$C$36)</f>
        <v>West</v>
      </c>
      <c r="E551" s="1" t="s">
        <v>148</v>
      </c>
      <c r="F551" s="1" t="s">
        <v>119</v>
      </c>
      <c r="G551" s="1" t="str">
        <f t="array" ref="G551">IF($F551="", "", _xlfn.XLOOKUP($F551,accounts!$A$2:$A$86,accounts!$B$2:$B$86, "Other"))</f>
        <v>technology</v>
      </c>
      <c r="H551" s="1" t="str">
        <f t="array" ref="H551">IF($F551="", "", IFS(_xlfn.XLOOKUP($F551, accounts!$A$2:$A$86, accounts!$E$2:$E$86, 0)&gt;=1000, "Enterprise", _xlfn.XLOOKUP($F551, accounts!$A$2:$A$86, accounts!$E$2:$E$86, 0)&gt;=100, "Mid-Market", TRUE, "SMB"))</f>
        <v>Enterprise</v>
      </c>
      <c r="I551" s="1" t="str">
        <f t="array" ref="I551">IF($F551="", "", _xlfn.XLOOKUP($F551,accounts!$A$2:$A$86,accounts!$F$2:$F$86, "Other"))</f>
        <v>Korea</v>
      </c>
      <c r="J551" s="1" t="s">
        <v>131</v>
      </c>
      <c r="K551" s="3">
        <v>42755.0</v>
      </c>
      <c r="L551" s="3">
        <v>42801.0</v>
      </c>
      <c r="M551" s="1">
        <v>4559.0</v>
      </c>
    </row>
    <row r="552">
      <c r="A552" s="1" t="s">
        <v>757</v>
      </c>
      <c r="B552" s="1" t="s">
        <v>102</v>
      </c>
      <c r="C552" s="1" t="str">
        <f t="array" ref="C552">_xlfn.XLOOKUP($B552, sales_teams!$A$2:$A$36, sales_teams!$B$2:$B$36)</f>
        <v>Summer Sewald</v>
      </c>
      <c r="D552" s="1" t="str">
        <f t="array" ref="D552">_xlfn.XLOOKUP($B552, sales_teams!$A$2:$A$36, sales_teams!$C$2:$C$36)</f>
        <v>West</v>
      </c>
      <c r="E552" s="1" t="s">
        <v>148</v>
      </c>
      <c r="F552" s="1" t="s">
        <v>129</v>
      </c>
      <c r="G552" s="1" t="str">
        <f t="array" ref="G552">IF($F552="", "", _xlfn.XLOOKUP($F552,accounts!$A$2:$A$86,accounts!$B$2:$B$86, "Other"))</f>
        <v>medical</v>
      </c>
      <c r="H552" s="1" t="str">
        <f t="array" ref="H552">IF($F552="", "", IFS(_xlfn.XLOOKUP($F552, accounts!$A$2:$A$86, accounts!$E$2:$E$86, 0)&gt;=1000, "Enterprise", _xlfn.XLOOKUP($F552, accounts!$A$2:$A$86, accounts!$E$2:$E$86, 0)&gt;=100, "Mid-Market", TRUE, "SMB"))</f>
        <v>Enterprise</v>
      </c>
      <c r="I552" s="1" t="str">
        <f t="array" ref="I552">IF($F552="", "", _xlfn.XLOOKUP($F552,accounts!$A$2:$A$86,accounts!$F$2:$F$86, "Other"))</f>
        <v>United States</v>
      </c>
      <c r="J552" s="1" t="s">
        <v>131</v>
      </c>
      <c r="K552" s="3">
        <v>42755.0</v>
      </c>
      <c r="L552" s="3">
        <v>42822.0</v>
      </c>
      <c r="M552" s="1">
        <v>4221.0</v>
      </c>
    </row>
    <row r="553">
      <c r="A553" s="1" t="s">
        <v>758</v>
      </c>
      <c r="B553" s="1" t="s">
        <v>17</v>
      </c>
      <c r="C553" s="1" t="str">
        <f t="array" ref="C553">_xlfn.XLOOKUP($B553, sales_teams!$A$2:$A$36, sales_teams!$B$2:$B$36)</f>
        <v>Dustin Brinkmann</v>
      </c>
      <c r="D553" s="1" t="str">
        <f t="array" ref="D553">_xlfn.XLOOKUP($B553, sales_teams!$A$2:$A$36, sales_teams!$C$2:$C$36)</f>
        <v>Central</v>
      </c>
      <c r="E553" s="1" t="s">
        <v>188</v>
      </c>
      <c r="F553" s="1" t="s">
        <v>136</v>
      </c>
      <c r="G553" s="1" t="str">
        <f t="array" ref="G553">IF($F553="", "", _xlfn.XLOOKUP($F553,accounts!$A$2:$A$86,accounts!$B$2:$B$86, "Other"))</f>
        <v>services</v>
      </c>
      <c r="H553" s="1" t="str">
        <f t="array" ref="H553">IF($F553="", "", IFS(_xlfn.XLOOKUP($F553, accounts!$A$2:$A$86, accounts!$E$2:$E$86, 0)&gt;=1000, "Enterprise", _xlfn.XLOOKUP($F553, accounts!$A$2:$A$86, accounts!$E$2:$E$86, 0)&gt;=100, "Mid-Market", TRUE, "SMB"))</f>
        <v>Enterprise</v>
      </c>
      <c r="I553" s="1" t="str">
        <f t="array" ref="I553">IF($F553="", "", _xlfn.XLOOKUP($F553,accounts!$A$2:$A$86,accounts!$F$2:$F$86, "Other"))</f>
        <v>United States</v>
      </c>
      <c r="J553" s="1" t="s">
        <v>192</v>
      </c>
      <c r="K553" s="3">
        <v>42755.0</v>
      </c>
      <c r="L553" s="3">
        <v>42805.0</v>
      </c>
      <c r="M553" s="1">
        <v>0.0</v>
      </c>
    </row>
    <row r="554">
      <c r="A554" s="1" t="s">
        <v>759</v>
      </c>
      <c r="B554" s="1" t="s">
        <v>17</v>
      </c>
      <c r="C554" s="1" t="str">
        <f t="array" ref="C554">_xlfn.XLOOKUP($B554, sales_teams!$A$2:$A$36, sales_teams!$B$2:$B$36)</f>
        <v>Dustin Brinkmann</v>
      </c>
      <c r="D554" s="1" t="str">
        <f t="array" ref="D554">_xlfn.XLOOKUP($B554, sales_teams!$A$2:$A$36, sales_teams!$C$2:$C$36)</f>
        <v>Central</v>
      </c>
      <c r="E554" s="1" t="s">
        <v>179</v>
      </c>
      <c r="F554" s="1" t="s">
        <v>79</v>
      </c>
      <c r="G554" s="1" t="str">
        <f t="array" ref="G554">IF($F554="", "", _xlfn.XLOOKUP($F554,accounts!$A$2:$A$86,accounts!$B$2:$B$86, "Other"))</f>
        <v>entertainment</v>
      </c>
      <c r="H554" s="1" t="str">
        <f t="array" ref="H554">IF($F554="", "", IFS(_xlfn.XLOOKUP($F554, accounts!$A$2:$A$86, accounts!$E$2:$E$86, 0)&gt;=1000, "Enterprise", _xlfn.XLOOKUP($F554, accounts!$A$2:$A$86, accounts!$E$2:$E$86, 0)&gt;=100, "Mid-Market", TRUE, "SMB"))</f>
        <v>Mid-Market</v>
      </c>
      <c r="I554" s="1" t="str">
        <f t="array" ref="I554">IF($F554="", "", _xlfn.XLOOKUP($F554,accounts!$A$2:$A$86,accounts!$F$2:$F$86, "Other"))</f>
        <v>United States</v>
      </c>
      <c r="J554" s="1" t="s">
        <v>131</v>
      </c>
      <c r="K554" s="3">
        <v>42755.0</v>
      </c>
      <c r="L554" s="3">
        <v>42800.0</v>
      </c>
      <c r="M554" s="1">
        <v>56.0</v>
      </c>
    </row>
    <row r="555">
      <c r="A555" s="1" t="s">
        <v>760</v>
      </c>
      <c r="B555" s="1" t="s">
        <v>92</v>
      </c>
      <c r="C555" s="1" t="str">
        <f t="array" ref="C555">_xlfn.XLOOKUP($B555, sales_teams!$A$2:$A$36, sales_teams!$B$2:$B$36)</f>
        <v>Celia Rouche</v>
      </c>
      <c r="D555" s="1" t="str">
        <f t="array" ref="D555">_xlfn.XLOOKUP($B555, sales_teams!$A$2:$A$36, sales_teams!$C$2:$C$36)</f>
        <v>West</v>
      </c>
      <c r="E555" s="1" t="s">
        <v>148</v>
      </c>
      <c r="F555" s="1" t="s">
        <v>134</v>
      </c>
      <c r="G555" s="1" t="str">
        <f t="array" ref="G555">IF($F555="", "", _xlfn.XLOOKUP($F555,accounts!$A$2:$A$86,accounts!$B$2:$B$86, "Other"))</f>
        <v>services</v>
      </c>
      <c r="H555" s="1" t="str">
        <f t="array" ref="H555">IF($F555="", "", IFS(_xlfn.XLOOKUP($F555, accounts!$A$2:$A$86, accounts!$E$2:$E$86, 0)&gt;=1000, "Enterprise", _xlfn.XLOOKUP($F555, accounts!$A$2:$A$86, accounts!$E$2:$E$86, 0)&gt;=100, "Mid-Market", TRUE, "SMB"))</f>
        <v>Enterprise</v>
      </c>
      <c r="I555" s="1" t="str">
        <f t="array" ref="I555">IF($F555="", "", _xlfn.XLOOKUP($F555,accounts!$A$2:$A$86,accounts!$F$2:$F$86, "Other"))</f>
        <v>Brazil</v>
      </c>
      <c r="J555" s="1" t="s">
        <v>131</v>
      </c>
      <c r="K555" s="3">
        <v>42755.0</v>
      </c>
      <c r="L555" s="3">
        <v>42858.0</v>
      </c>
      <c r="M555" s="1">
        <v>5508.0</v>
      </c>
    </row>
    <row r="556">
      <c r="A556" s="1" t="s">
        <v>761</v>
      </c>
      <c r="B556" s="1" t="s">
        <v>18</v>
      </c>
      <c r="C556" s="1" t="str">
        <f t="array" ref="C556">_xlfn.XLOOKUP($B556, sales_teams!$A$2:$A$36, sales_teams!$B$2:$B$36)</f>
        <v>Dustin Brinkmann</v>
      </c>
      <c r="D556" s="1" t="str">
        <f t="array" ref="D556">_xlfn.XLOOKUP($B556, sales_teams!$A$2:$A$36, sales_teams!$C$2:$C$36)</f>
        <v>Central</v>
      </c>
      <c r="E556" s="1" t="s">
        <v>109</v>
      </c>
      <c r="F556" s="1" t="s">
        <v>56</v>
      </c>
      <c r="G556" s="1" t="str">
        <f t="array" ref="G556">IF($F556="", "", _xlfn.XLOOKUP($F556,accounts!$A$2:$A$86,accounts!$B$2:$B$86, "Other"))</f>
        <v>software</v>
      </c>
      <c r="H556" s="1" t="str">
        <f t="array" ref="H556">IF($F556="", "", IFS(_xlfn.XLOOKUP($F556, accounts!$A$2:$A$86, accounts!$E$2:$E$86, 0)&gt;=1000, "Enterprise", _xlfn.XLOOKUP($F556, accounts!$A$2:$A$86, accounts!$E$2:$E$86, 0)&gt;=100, "Mid-Market", TRUE, "SMB"))</f>
        <v>Enterprise</v>
      </c>
      <c r="I556" s="1" t="str">
        <f t="array" ref="I556">IF($F556="", "", _xlfn.XLOOKUP($F556,accounts!$A$2:$A$86,accounts!$F$2:$F$86, "Other"))</f>
        <v>United States</v>
      </c>
      <c r="J556" s="1" t="s">
        <v>192</v>
      </c>
      <c r="K556" s="3">
        <v>42755.0</v>
      </c>
      <c r="L556" s="3">
        <v>42818.0</v>
      </c>
      <c r="M556" s="1">
        <v>0.0</v>
      </c>
    </row>
    <row r="557">
      <c r="A557" s="1" t="s">
        <v>762</v>
      </c>
      <c r="B557" s="1" t="s">
        <v>105</v>
      </c>
      <c r="C557" s="1" t="str">
        <f t="array" ref="C557">_xlfn.XLOOKUP($B557, sales_teams!$A$2:$A$36, sales_teams!$B$2:$B$36)</f>
        <v>Summer Sewald</v>
      </c>
      <c r="D557" s="1" t="str">
        <f t="array" ref="D557">_xlfn.XLOOKUP($B557, sales_teams!$A$2:$A$36, sales_teams!$C$2:$C$36)</f>
        <v>West</v>
      </c>
      <c r="E557" s="1" t="s">
        <v>181</v>
      </c>
      <c r="F557" s="1" t="s">
        <v>130</v>
      </c>
      <c r="G557" s="1" t="str">
        <f t="array" ref="G557">IF($F557="", "", _xlfn.XLOOKUP($F557,accounts!$A$2:$A$86,accounts!$B$2:$B$86, "Other"))</f>
        <v>medical</v>
      </c>
      <c r="H557" s="1" t="str">
        <f t="array" ref="H557">IF($F557="", "", IFS(_xlfn.XLOOKUP($F557, accounts!$A$2:$A$86, accounts!$E$2:$E$86, 0)&gt;=1000, "Enterprise", _xlfn.XLOOKUP($F557, accounts!$A$2:$A$86, accounts!$E$2:$E$86, 0)&gt;=100, "Mid-Market", TRUE, "SMB"))</f>
        <v>Enterprise</v>
      </c>
      <c r="I557" s="1" t="str">
        <f t="array" ref="I557">IF($F557="", "", _xlfn.XLOOKUP($F557,accounts!$A$2:$A$86,accounts!$F$2:$F$86, "Other"))</f>
        <v>United States</v>
      </c>
      <c r="J557" s="1" t="s">
        <v>192</v>
      </c>
      <c r="K557" s="3">
        <v>42755.0</v>
      </c>
      <c r="L557" s="3">
        <v>42814.0</v>
      </c>
      <c r="M557" s="1">
        <v>0.0</v>
      </c>
    </row>
    <row r="558">
      <c r="A558" s="1" t="s">
        <v>763</v>
      </c>
      <c r="B558" s="1" t="s">
        <v>7</v>
      </c>
      <c r="C558" s="1" t="str">
        <f t="array" ref="C558">_xlfn.XLOOKUP($B558, sales_teams!$A$2:$A$36, sales_teams!$B$2:$B$36)</f>
        <v>Dustin Brinkmann</v>
      </c>
      <c r="D558" s="1" t="str">
        <f t="array" ref="D558">_xlfn.XLOOKUP($B558, sales_teams!$A$2:$A$36, sales_teams!$C$2:$C$36)</f>
        <v>Central</v>
      </c>
      <c r="E558" s="1" t="s">
        <v>188</v>
      </c>
      <c r="F558" s="1" t="s">
        <v>47</v>
      </c>
      <c r="G558" s="1" t="str">
        <f t="array" ref="G558">IF($F558="", "", _xlfn.XLOOKUP($F558,accounts!$A$2:$A$86,accounts!$B$2:$B$86, "Other"))</f>
        <v>retail</v>
      </c>
      <c r="H558" s="1" t="str">
        <f t="array" ref="H558">IF($F558="", "", IFS(_xlfn.XLOOKUP($F558, accounts!$A$2:$A$86, accounts!$E$2:$E$86, 0)&gt;=1000, "Enterprise", _xlfn.XLOOKUP($F558, accounts!$A$2:$A$86, accounts!$E$2:$E$86, 0)&gt;=100, "Mid-Market", TRUE, "SMB"))</f>
        <v>Enterprise</v>
      </c>
      <c r="I558" s="1" t="str">
        <f t="array" ref="I558">IF($F558="", "", _xlfn.XLOOKUP($F558,accounts!$A$2:$A$86,accounts!$F$2:$F$86, "Other"))</f>
        <v>United States</v>
      </c>
      <c r="J558" s="1" t="s">
        <v>192</v>
      </c>
      <c r="K558" s="3">
        <v>42756.0</v>
      </c>
      <c r="L558" s="3">
        <v>42803.0</v>
      </c>
      <c r="M558" s="1">
        <v>0.0</v>
      </c>
    </row>
    <row r="559">
      <c r="A559" s="1" t="s">
        <v>764</v>
      </c>
      <c r="B559" s="1" t="s">
        <v>39</v>
      </c>
      <c r="C559" s="1" t="str">
        <f t="array" ref="C559">_xlfn.XLOOKUP($B559, sales_teams!$A$2:$A$36, sales_teams!$B$2:$B$36)</f>
        <v>Cara Losch</v>
      </c>
      <c r="D559" s="1" t="str">
        <f t="array" ref="D559">_xlfn.XLOOKUP($B559, sales_teams!$A$2:$A$36, sales_teams!$C$2:$C$36)</f>
        <v>East</v>
      </c>
      <c r="E559" s="1" t="s">
        <v>148</v>
      </c>
      <c r="F559" s="1" t="s">
        <v>110</v>
      </c>
      <c r="G559" s="1" t="str">
        <f t="array" ref="G559">IF($F559="", "", _xlfn.XLOOKUP($F559,accounts!$A$2:$A$86,accounts!$B$2:$B$86, "Other"))</f>
        <v>technology</v>
      </c>
      <c r="H559" s="1" t="str">
        <f t="array" ref="H559">IF($F559="", "", IFS(_xlfn.XLOOKUP($F559, accounts!$A$2:$A$86, accounts!$E$2:$E$86, 0)&gt;=1000, "Enterprise", _xlfn.XLOOKUP($F559, accounts!$A$2:$A$86, accounts!$E$2:$E$86, 0)&gt;=100, "Mid-Market", TRUE, "SMB"))</f>
        <v>Enterprise</v>
      </c>
      <c r="I559" s="1" t="str">
        <f t="array" ref="I559">IF($F559="", "", _xlfn.XLOOKUP($F559,accounts!$A$2:$A$86,accounts!$F$2:$F$86, "Other"))</f>
        <v>Norway</v>
      </c>
      <c r="J559" s="1" t="s">
        <v>189</v>
      </c>
      <c r="K559" s="3">
        <v>42756.0</v>
      </c>
    </row>
    <row r="560">
      <c r="A560" s="1" t="s">
        <v>765</v>
      </c>
      <c r="B560" s="1" t="s">
        <v>30</v>
      </c>
      <c r="C560" s="1" t="str">
        <f t="array" ref="C560">_xlfn.XLOOKUP($B560, sales_teams!$A$2:$A$36, sales_teams!$B$2:$B$36)</f>
        <v>Melvin Marxen</v>
      </c>
      <c r="D560" s="1" t="str">
        <f t="array" ref="D560">_xlfn.XLOOKUP($B560, sales_teams!$A$2:$A$36, sales_teams!$C$2:$C$36)</f>
        <v>Central</v>
      </c>
      <c r="E560" s="1" t="s">
        <v>181</v>
      </c>
      <c r="F560" s="1" t="s">
        <v>149</v>
      </c>
      <c r="G560" s="1" t="str">
        <f t="array" ref="G560">IF($F560="", "", _xlfn.XLOOKUP($F560,accounts!$A$2:$A$86,accounts!$B$2:$B$86, "Other"))</f>
        <v>medical</v>
      </c>
      <c r="H560" s="1" t="str">
        <f t="array" ref="H560">IF($F560="", "", IFS(_xlfn.XLOOKUP($F560, accounts!$A$2:$A$86, accounts!$E$2:$E$86, 0)&gt;=1000, "Enterprise", _xlfn.XLOOKUP($F560, accounts!$A$2:$A$86, accounts!$E$2:$E$86, 0)&gt;=100, "Mid-Market", TRUE, "SMB"))</f>
        <v>Enterprise</v>
      </c>
      <c r="I560" s="1" t="str">
        <f t="array" ref="I560">IF($F560="", "", _xlfn.XLOOKUP($F560,accounts!$A$2:$A$86,accounts!$F$2:$F$86, "Other"))</f>
        <v>United States</v>
      </c>
      <c r="J560" s="1" t="s">
        <v>131</v>
      </c>
      <c r="K560" s="3">
        <v>42756.0</v>
      </c>
      <c r="L560" s="3">
        <v>42813.0</v>
      </c>
      <c r="M560" s="1">
        <v>657.0</v>
      </c>
    </row>
    <row r="561">
      <c r="A561" s="1" t="s">
        <v>766</v>
      </c>
      <c r="B561" s="1" t="s">
        <v>104</v>
      </c>
      <c r="C561" s="1" t="str">
        <f t="array" ref="C561">_xlfn.XLOOKUP($B561, sales_teams!$A$2:$A$36, sales_teams!$B$2:$B$36)</f>
        <v>Summer Sewald</v>
      </c>
      <c r="D561" s="1" t="str">
        <f t="array" ref="D561">_xlfn.XLOOKUP($B561, sales_teams!$A$2:$A$36, sales_teams!$C$2:$C$36)</f>
        <v>West</v>
      </c>
      <c r="E561" s="1" t="s">
        <v>181</v>
      </c>
      <c r="G561" s="1" t="str">
        <f t="array" ref="G561">IF($F561="", "", _xlfn.XLOOKUP($F561,accounts!$A$2:$A$86,accounts!$B$2:$B$86, "Other"))</f>
        <v/>
      </c>
      <c r="H561" s="1" t="str">
        <f t="array" ref="H561">IF($F561="", "", IFS(_xlfn.XLOOKUP($F561, accounts!$A$2:$A$86, accounts!$E$2:$E$86, 0)&gt;=1000, "Enterprise", _xlfn.XLOOKUP($F561, accounts!$A$2:$A$86, accounts!$E$2:$E$86, 0)&gt;=100, "Mid-Market", TRUE, "SMB"))</f>
        <v/>
      </c>
      <c r="I561" s="1" t="str">
        <f t="array" ref="I561">IF($F561="", "", _xlfn.XLOOKUP($F561,accounts!$A$2:$A$86,accounts!$F$2:$F$86, "Other"))</f>
        <v/>
      </c>
      <c r="J561" s="1" t="s">
        <v>189</v>
      </c>
      <c r="K561" s="3">
        <v>42756.0</v>
      </c>
    </row>
    <row r="562">
      <c r="A562" s="1" t="s">
        <v>767</v>
      </c>
      <c r="B562" s="1" t="s">
        <v>104</v>
      </c>
      <c r="C562" s="1" t="str">
        <f t="array" ref="C562">_xlfn.XLOOKUP($B562, sales_teams!$A$2:$A$36, sales_teams!$B$2:$B$36)</f>
        <v>Summer Sewald</v>
      </c>
      <c r="D562" s="1" t="str">
        <f t="array" ref="D562">_xlfn.XLOOKUP($B562, sales_teams!$A$2:$A$36, sales_teams!$C$2:$C$36)</f>
        <v>West</v>
      </c>
      <c r="E562" s="1" t="s">
        <v>148</v>
      </c>
      <c r="F562" s="1" t="s">
        <v>124</v>
      </c>
      <c r="G562" s="1" t="str">
        <f t="array" ref="G562">IF($F562="", "", _xlfn.XLOOKUP($F562,accounts!$A$2:$A$86,accounts!$B$2:$B$86, "Other"))</f>
        <v>retail</v>
      </c>
      <c r="H562" s="1" t="str">
        <f t="array" ref="H562">IF($F562="", "", IFS(_xlfn.XLOOKUP($F562, accounts!$A$2:$A$86, accounts!$E$2:$E$86, 0)&gt;=1000, "Enterprise", _xlfn.XLOOKUP($F562, accounts!$A$2:$A$86, accounts!$E$2:$E$86, 0)&gt;=100, "Mid-Market", TRUE, "SMB"))</f>
        <v>Enterprise</v>
      </c>
      <c r="I562" s="1" t="str">
        <f t="array" ref="I562">IF($F562="", "", _xlfn.XLOOKUP($F562,accounts!$A$2:$A$86,accounts!$F$2:$F$86, "Other"))</f>
        <v>United States</v>
      </c>
      <c r="J562" s="1" t="s">
        <v>192</v>
      </c>
      <c r="K562" s="3">
        <v>42756.0</v>
      </c>
      <c r="L562" s="3">
        <v>42860.0</v>
      </c>
      <c r="M562" s="1">
        <v>0.0</v>
      </c>
    </row>
    <row r="563">
      <c r="A563" s="1" t="s">
        <v>768</v>
      </c>
      <c r="B563" s="1" t="s">
        <v>17</v>
      </c>
      <c r="C563" s="1" t="str">
        <f t="array" ref="C563">_xlfn.XLOOKUP($B563, sales_teams!$A$2:$A$36, sales_teams!$B$2:$B$36)</f>
        <v>Dustin Brinkmann</v>
      </c>
      <c r="D563" s="1" t="str">
        <f t="array" ref="D563">_xlfn.XLOOKUP($B563, sales_teams!$A$2:$A$36, sales_teams!$C$2:$C$36)</f>
        <v>Central</v>
      </c>
      <c r="E563" s="1" t="s">
        <v>181</v>
      </c>
      <c r="F563" s="1" t="s">
        <v>152</v>
      </c>
      <c r="G563" s="1" t="str">
        <f t="array" ref="G563">IF($F563="", "", _xlfn.XLOOKUP($F563,accounts!$A$2:$A$86,accounts!$B$2:$B$86, "Other"))</f>
        <v>marketing</v>
      </c>
      <c r="H563" s="1" t="str">
        <f t="array" ref="H563">IF($F563="", "", IFS(_xlfn.XLOOKUP($F563, accounts!$A$2:$A$86, accounts!$E$2:$E$86, 0)&gt;=1000, "Enterprise", _xlfn.XLOOKUP($F563, accounts!$A$2:$A$86, accounts!$E$2:$E$86, 0)&gt;=100, "Mid-Market", TRUE, "SMB"))</f>
        <v>Mid-Market</v>
      </c>
      <c r="I563" s="1" t="str">
        <f t="array" ref="I563">IF($F563="", "", _xlfn.XLOOKUP($F563,accounts!$A$2:$A$86,accounts!$F$2:$F$86, "Other"))</f>
        <v>United States</v>
      </c>
      <c r="J563" s="1" t="s">
        <v>131</v>
      </c>
      <c r="K563" s="3">
        <v>42756.0</v>
      </c>
      <c r="L563" s="3">
        <v>42819.0</v>
      </c>
      <c r="M563" s="1">
        <v>638.0</v>
      </c>
    </row>
    <row r="564">
      <c r="A564" s="1" t="s">
        <v>769</v>
      </c>
      <c r="B564" s="1" t="s">
        <v>92</v>
      </c>
      <c r="C564" s="1" t="str">
        <f t="array" ref="C564">_xlfn.XLOOKUP($B564, sales_teams!$A$2:$A$36, sales_teams!$B$2:$B$36)</f>
        <v>Celia Rouche</v>
      </c>
      <c r="D564" s="1" t="str">
        <f t="array" ref="D564">_xlfn.XLOOKUP($B564, sales_teams!$A$2:$A$36, sales_teams!$C$2:$C$36)</f>
        <v>West</v>
      </c>
      <c r="E564" s="1" t="s">
        <v>181</v>
      </c>
      <c r="G564" s="1" t="str">
        <f t="array" ref="G564">IF($F564="", "", _xlfn.XLOOKUP($F564,accounts!$A$2:$A$86,accounts!$B$2:$B$86, "Other"))</f>
        <v/>
      </c>
      <c r="H564" s="1" t="str">
        <f t="array" ref="H564">IF($F564="", "", IFS(_xlfn.XLOOKUP($F564, accounts!$A$2:$A$86, accounts!$E$2:$E$86, 0)&gt;=1000, "Enterprise", _xlfn.XLOOKUP($F564, accounts!$A$2:$A$86, accounts!$E$2:$E$86, 0)&gt;=100, "Mid-Market", TRUE, "SMB"))</f>
        <v/>
      </c>
      <c r="I564" s="1" t="str">
        <f t="array" ref="I564">IF($F564="", "", _xlfn.XLOOKUP($F564,accounts!$A$2:$A$86,accounts!$F$2:$F$86, "Other"))</f>
        <v/>
      </c>
      <c r="J564" s="1" t="s">
        <v>189</v>
      </c>
      <c r="K564" s="3">
        <v>42756.0</v>
      </c>
    </row>
    <row r="565">
      <c r="A565" s="1" t="s">
        <v>770</v>
      </c>
      <c r="B565" s="1" t="s">
        <v>24</v>
      </c>
      <c r="C565" s="1" t="str">
        <f t="array" ref="C565">_xlfn.XLOOKUP($B565, sales_teams!$A$2:$A$36, sales_teams!$B$2:$B$36)</f>
        <v>Melvin Marxen</v>
      </c>
      <c r="D565" s="1" t="str">
        <f t="array" ref="D565">_xlfn.XLOOKUP($B565, sales_teams!$A$2:$A$36, sales_teams!$C$2:$C$36)</f>
        <v>Central</v>
      </c>
      <c r="E565" s="1" t="s">
        <v>179</v>
      </c>
      <c r="F565" s="1" t="s">
        <v>25</v>
      </c>
      <c r="G565" s="1" t="str">
        <f t="array" ref="G565">IF($F565="", "", _xlfn.XLOOKUP($F565,accounts!$A$2:$A$86,accounts!$B$2:$B$86, "Other"))</f>
        <v>medical</v>
      </c>
      <c r="H565" s="1" t="str">
        <f t="array" ref="H565">IF($F565="", "", IFS(_xlfn.XLOOKUP($F565, accounts!$A$2:$A$86, accounts!$E$2:$E$86, 0)&gt;=1000, "Enterprise", _xlfn.XLOOKUP($F565, accounts!$A$2:$A$86, accounts!$E$2:$E$86, 0)&gt;=100, "Mid-Market", TRUE, "SMB"))</f>
        <v>Enterprise</v>
      </c>
      <c r="I565" s="1" t="str">
        <f t="array" ref="I565">IF($F565="", "", _xlfn.XLOOKUP($F565,accounts!$A$2:$A$86,accounts!$F$2:$F$86, "Other"))</f>
        <v>Kenya</v>
      </c>
      <c r="J565" s="1" t="s">
        <v>131</v>
      </c>
      <c r="K565" s="3">
        <v>42756.0</v>
      </c>
      <c r="L565" s="3">
        <v>42892.0</v>
      </c>
      <c r="M565" s="1">
        <v>41.0</v>
      </c>
    </row>
    <row r="566">
      <c r="A566" s="1" t="s">
        <v>771</v>
      </c>
      <c r="B566" s="1" t="s">
        <v>41</v>
      </c>
      <c r="C566" s="1" t="str">
        <f t="array" ref="C566">_xlfn.XLOOKUP($B566, sales_teams!$A$2:$A$36, sales_teams!$B$2:$B$36)</f>
        <v>Cara Losch</v>
      </c>
      <c r="D566" s="1" t="str">
        <f t="array" ref="D566">_xlfn.XLOOKUP($B566, sales_teams!$A$2:$A$36, sales_teams!$C$2:$C$36)</f>
        <v>East</v>
      </c>
      <c r="E566" s="1" t="s">
        <v>194</v>
      </c>
      <c r="F566" s="1" t="s">
        <v>121</v>
      </c>
      <c r="G566" s="1" t="str">
        <f t="array" ref="G566">IF($F566="", "", _xlfn.XLOOKUP($F566,accounts!$A$2:$A$86,accounts!$B$2:$B$86, "Other"))</f>
        <v>telecommunications</v>
      </c>
      <c r="H566" s="1" t="str">
        <f t="array" ref="H566">IF($F566="", "", IFS(_xlfn.XLOOKUP($F566, accounts!$A$2:$A$86, accounts!$E$2:$E$86, 0)&gt;=1000, "Enterprise", _xlfn.XLOOKUP($F566, accounts!$A$2:$A$86, accounts!$E$2:$E$86, 0)&gt;=100, "Mid-Market", TRUE, "SMB"))</f>
        <v>Enterprise</v>
      </c>
      <c r="I566" s="1" t="str">
        <f t="array" ref="I566">IF($F566="", "", _xlfn.XLOOKUP($F566,accounts!$A$2:$A$86,accounts!$F$2:$F$86, "Other"))</f>
        <v>United States</v>
      </c>
      <c r="J566" s="1" t="s">
        <v>131</v>
      </c>
      <c r="K566" s="3">
        <v>42756.0</v>
      </c>
      <c r="L566" s="3">
        <v>42862.0</v>
      </c>
      <c r="M566" s="1">
        <v>5582.0</v>
      </c>
    </row>
    <row r="567">
      <c r="A567" s="1" t="s">
        <v>772</v>
      </c>
      <c r="B567" s="1" t="s">
        <v>15</v>
      </c>
      <c r="C567" s="1" t="str">
        <f t="array" ref="C567">_xlfn.XLOOKUP($B567, sales_teams!$A$2:$A$36, sales_teams!$B$2:$B$36)</f>
        <v>Dustin Brinkmann</v>
      </c>
      <c r="D567" s="1" t="str">
        <f t="array" ref="D567">_xlfn.XLOOKUP($B567, sales_teams!$A$2:$A$36, sales_teams!$C$2:$C$36)</f>
        <v>Central</v>
      </c>
      <c r="E567" s="1" t="s">
        <v>179</v>
      </c>
      <c r="F567" s="1" t="s">
        <v>128</v>
      </c>
      <c r="G567" s="1" t="str">
        <f t="array" ref="G567">IF($F567="", "", _xlfn.XLOOKUP($F567,accounts!$A$2:$A$86,accounts!$B$2:$B$86, "Other"))</f>
        <v>marketing</v>
      </c>
      <c r="H567" s="1" t="str">
        <f t="array" ref="H567">IF($F567="", "", IFS(_xlfn.XLOOKUP($F567, accounts!$A$2:$A$86, accounts!$E$2:$E$86, 0)&gt;=1000, "Enterprise", _xlfn.XLOOKUP($F567, accounts!$A$2:$A$86, accounts!$E$2:$E$86, 0)&gt;=100, "Mid-Market", TRUE, "SMB"))</f>
        <v>Enterprise</v>
      </c>
      <c r="I567" s="1" t="str">
        <f t="array" ref="I567">IF($F567="", "", _xlfn.XLOOKUP($F567,accounts!$A$2:$A$86,accounts!$F$2:$F$86, "Other"))</f>
        <v>United States</v>
      </c>
      <c r="J567" s="1" t="s">
        <v>131</v>
      </c>
      <c r="K567" s="3">
        <v>42756.0</v>
      </c>
      <c r="L567" s="3">
        <v>42875.0</v>
      </c>
      <c r="M567" s="1">
        <v>60.0</v>
      </c>
    </row>
    <row r="568">
      <c r="A568" s="1" t="s">
        <v>773</v>
      </c>
      <c r="B568" s="1" t="s">
        <v>105</v>
      </c>
      <c r="C568" s="1" t="str">
        <f t="array" ref="C568">_xlfn.XLOOKUP($B568, sales_teams!$A$2:$A$36, sales_teams!$B$2:$B$36)</f>
        <v>Summer Sewald</v>
      </c>
      <c r="D568" s="1" t="str">
        <f t="array" ref="D568">_xlfn.XLOOKUP($B568, sales_teams!$A$2:$A$36, sales_teams!$C$2:$C$36)</f>
        <v>West</v>
      </c>
      <c r="E568" s="1" t="s">
        <v>109</v>
      </c>
      <c r="F568" s="1" t="s">
        <v>170</v>
      </c>
      <c r="G568" s="1" t="str">
        <f t="array" ref="G568">IF($F568="", "", _xlfn.XLOOKUP($F568,accounts!$A$2:$A$86,accounts!$B$2:$B$86, "Other"))</f>
        <v>employment</v>
      </c>
      <c r="H568" s="1" t="str">
        <f t="array" ref="H568">IF($F568="", "", IFS(_xlfn.XLOOKUP($F568, accounts!$A$2:$A$86, accounts!$E$2:$E$86, 0)&gt;=1000, "Enterprise", _xlfn.XLOOKUP($F568, accounts!$A$2:$A$86, accounts!$E$2:$E$86, 0)&gt;=100, "Mid-Market", TRUE, "SMB"))</f>
        <v>Enterprise</v>
      </c>
      <c r="I568" s="1" t="str">
        <f t="array" ref="I568">IF($F568="", "", _xlfn.XLOOKUP($F568,accounts!$A$2:$A$86,accounts!$F$2:$F$86, "Other"))</f>
        <v>United States</v>
      </c>
      <c r="J568" s="1" t="s">
        <v>131</v>
      </c>
      <c r="K568" s="3">
        <v>42756.0</v>
      </c>
      <c r="L568" s="3">
        <v>42858.0</v>
      </c>
      <c r="M568" s="1">
        <v>1036.0</v>
      </c>
    </row>
    <row r="569">
      <c r="A569" s="1" t="s">
        <v>774</v>
      </c>
      <c r="B569" s="1" t="s">
        <v>30</v>
      </c>
      <c r="C569" s="1" t="str">
        <f t="array" ref="C569">_xlfn.XLOOKUP($B569, sales_teams!$A$2:$A$36, sales_teams!$B$2:$B$36)</f>
        <v>Melvin Marxen</v>
      </c>
      <c r="D569" s="1" t="str">
        <f t="array" ref="D569">_xlfn.XLOOKUP($B569, sales_teams!$A$2:$A$36, sales_teams!$C$2:$C$36)</f>
        <v>Central</v>
      </c>
      <c r="E569" s="1" t="s">
        <v>109</v>
      </c>
      <c r="F569" s="1" t="s">
        <v>95</v>
      </c>
      <c r="G569" s="1" t="str">
        <f t="array" ref="G569">IF($F569="", "", _xlfn.XLOOKUP($F569,accounts!$A$2:$A$86,accounts!$B$2:$B$86, "Other"))</f>
        <v>finance</v>
      </c>
      <c r="H569" s="1" t="str">
        <f t="array" ref="H569">IF($F569="", "", IFS(_xlfn.XLOOKUP($F569, accounts!$A$2:$A$86, accounts!$E$2:$E$86, 0)&gt;=1000, "Enterprise", _xlfn.XLOOKUP($F569, accounts!$A$2:$A$86, accounts!$E$2:$E$86, 0)&gt;=100, "Mid-Market", TRUE, "SMB"))</f>
        <v>Enterprise</v>
      </c>
      <c r="I569" s="1" t="str">
        <f t="array" ref="I569">IF($F569="", "", _xlfn.XLOOKUP($F569,accounts!$A$2:$A$86,accounts!$F$2:$F$86, "Other"))</f>
        <v>United States</v>
      </c>
      <c r="J569" s="1" t="s">
        <v>131</v>
      </c>
      <c r="K569" s="3">
        <v>42757.0</v>
      </c>
      <c r="L569" s="3">
        <v>42867.0</v>
      </c>
      <c r="M569" s="1">
        <v>943.0</v>
      </c>
    </row>
    <row r="570">
      <c r="A570" s="1" t="s">
        <v>775</v>
      </c>
      <c r="B570" s="1" t="s">
        <v>94</v>
      </c>
      <c r="C570" s="1" t="str">
        <f t="array" ref="C570">_xlfn.XLOOKUP($B570, sales_teams!$A$2:$A$36, sales_teams!$B$2:$B$36)</f>
        <v>Celia Rouche</v>
      </c>
      <c r="D570" s="1" t="str">
        <f t="array" ref="D570">_xlfn.XLOOKUP($B570, sales_teams!$A$2:$A$36, sales_teams!$C$2:$C$36)</f>
        <v>West</v>
      </c>
      <c r="E570" s="1" t="s">
        <v>181</v>
      </c>
      <c r="F570" s="1" t="s">
        <v>125</v>
      </c>
      <c r="G570" s="1" t="str">
        <f t="array" ref="G570">IF($F570="", "", _xlfn.XLOOKUP($F570,accounts!$A$2:$A$86,accounts!$B$2:$B$86, "Other"))</f>
        <v>software</v>
      </c>
      <c r="H570" s="1" t="str">
        <f t="array" ref="H570">IF($F570="", "", IFS(_xlfn.XLOOKUP($F570, accounts!$A$2:$A$86, accounts!$E$2:$E$86, 0)&gt;=1000, "Enterprise", _xlfn.XLOOKUP($F570, accounts!$A$2:$A$86, accounts!$E$2:$E$86, 0)&gt;=100, "Mid-Market", TRUE, "SMB"))</f>
        <v>Enterprise</v>
      </c>
      <c r="I570" s="1" t="str">
        <f t="array" ref="I570">IF($F570="", "", _xlfn.XLOOKUP($F570,accounts!$A$2:$A$86,accounts!$F$2:$F$86, "Other"))</f>
        <v>United States</v>
      </c>
      <c r="J570" s="1" t="s">
        <v>131</v>
      </c>
      <c r="K570" s="3">
        <v>42757.0</v>
      </c>
      <c r="L570" s="3">
        <v>42893.0</v>
      </c>
      <c r="M570" s="1">
        <v>581.0</v>
      </c>
    </row>
    <row r="571">
      <c r="A571" s="1" t="s">
        <v>776</v>
      </c>
      <c r="B571" s="1" t="s">
        <v>19</v>
      </c>
      <c r="C571" s="1" t="str">
        <f t="array" ref="C571">_xlfn.XLOOKUP($B571, sales_teams!$A$2:$A$36, sales_teams!$B$2:$B$36)</f>
        <v>Melvin Marxen</v>
      </c>
      <c r="D571" s="1" t="str">
        <f t="array" ref="D571">_xlfn.XLOOKUP($B571, sales_teams!$A$2:$A$36, sales_teams!$C$2:$C$36)</f>
        <v>Central</v>
      </c>
      <c r="E571" s="1" t="s">
        <v>179</v>
      </c>
      <c r="F571" s="1" t="s">
        <v>56</v>
      </c>
      <c r="G571" s="1" t="str">
        <f t="array" ref="G571">IF($F571="", "", _xlfn.XLOOKUP($F571,accounts!$A$2:$A$86,accounts!$B$2:$B$86, "Other"))</f>
        <v>software</v>
      </c>
      <c r="H571" s="1" t="str">
        <f t="array" ref="H571">IF($F571="", "", IFS(_xlfn.XLOOKUP($F571, accounts!$A$2:$A$86, accounts!$E$2:$E$86, 0)&gt;=1000, "Enterprise", _xlfn.XLOOKUP($F571, accounts!$A$2:$A$86, accounts!$E$2:$E$86, 0)&gt;=100, "Mid-Market", TRUE, "SMB"))</f>
        <v>Enterprise</v>
      </c>
      <c r="I571" s="1" t="str">
        <f t="array" ref="I571">IF($F571="", "", _xlfn.XLOOKUP($F571,accounts!$A$2:$A$86,accounts!$F$2:$F$86, "Other"))</f>
        <v>United States</v>
      </c>
      <c r="J571" s="1" t="s">
        <v>192</v>
      </c>
      <c r="K571" s="3">
        <v>42757.0</v>
      </c>
      <c r="L571" s="3">
        <v>42870.0</v>
      </c>
      <c r="M571" s="1">
        <v>0.0</v>
      </c>
    </row>
    <row r="572">
      <c r="A572" s="1" t="s">
        <v>777</v>
      </c>
      <c r="B572" s="1" t="s">
        <v>18</v>
      </c>
      <c r="C572" s="1" t="str">
        <f t="array" ref="C572">_xlfn.XLOOKUP($B572, sales_teams!$A$2:$A$36, sales_teams!$B$2:$B$36)</f>
        <v>Dustin Brinkmann</v>
      </c>
      <c r="D572" s="1" t="str">
        <f t="array" ref="D572">_xlfn.XLOOKUP($B572, sales_teams!$A$2:$A$36, sales_teams!$C$2:$C$36)</f>
        <v>Central</v>
      </c>
      <c r="E572" s="1" t="s">
        <v>181</v>
      </c>
      <c r="F572" s="1" t="s">
        <v>164</v>
      </c>
      <c r="G572" s="1" t="str">
        <f t="array" ref="G572">IF($F572="", "", _xlfn.XLOOKUP($F572,accounts!$A$2:$A$86,accounts!$B$2:$B$86, "Other"))</f>
        <v>retail</v>
      </c>
      <c r="H572" s="1" t="str">
        <f t="array" ref="H572">IF($F572="", "", IFS(_xlfn.XLOOKUP($F572, accounts!$A$2:$A$86, accounts!$E$2:$E$86, 0)&gt;=1000, "Enterprise", _xlfn.XLOOKUP($F572, accounts!$A$2:$A$86, accounts!$E$2:$E$86, 0)&gt;=100, "Mid-Market", TRUE, "SMB"))</f>
        <v>Mid-Market</v>
      </c>
      <c r="I572" s="1" t="str">
        <f t="array" ref="I572">IF($F572="", "", _xlfn.XLOOKUP($F572,accounts!$A$2:$A$86,accounts!$F$2:$F$86, "Other"))</f>
        <v>United States</v>
      </c>
      <c r="J572" s="1" t="s">
        <v>131</v>
      </c>
      <c r="K572" s="3">
        <v>42757.0</v>
      </c>
      <c r="L572" s="3">
        <v>42862.0</v>
      </c>
      <c r="M572" s="1">
        <v>538.0</v>
      </c>
    </row>
    <row r="573">
      <c r="A573" s="1" t="s">
        <v>778</v>
      </c>
      <c r="B573" s="1" t="s">
        <v>54</v>
      </c>
      <c r="C573" s="1" t="str">
        <f t="array" ref="C573">_xlfn.XLOOKUP($B573, sales_teams!$A$2:$A$36, sales_teams!$B$2:$B$36)</f>
        <v>Rocco Neubert</v>
      </c>
      <c r="D573" s="1" t="str">
        <f t="array" ref="D573">_xlfn.XLOOKUP($B573, sales_teams!$A$2:$A$36, sales_teams!$C$2:$C$36)</f>
        <v>East</v>
      </c>
      <c r="E573" s="1" t="s">
        <v>109</v>
      </c>
      <c r="F573" s="1" t="s">
        <v>81</v>
      </c>
      <c r="G573" s="1" t="str">
        <f t="array" ref="G573">IF($F573="", "", _xlfn.XLOOKUP($F573,accounts!$A$2:$A$86,accounts!$B$2:$B$86, "Other"))</f>
        <v>technology</v>
      </c>
      <c r="H573" s="1" t="str">
        <f t="array" ref="H573">IF($F573="", "", IFS(_xlfn.XLOOKUP($F573, accounts!$A$2:$A$86, accounts!$E$2:$E$86, 0)&gt;=1000, "Enterprise", _xlfn.XLOOKUP($F573, accounts!$A$2:$A$86, accounts!$E$2:$E$86, 0)&gt;=100, "Mid-Market", TRUE, "SMB"))</f>
        <v>Enterprise</v>
      </c>
      <c r="I573" s="1" t="str">
        <f t="array" ref="I573">IF($F573="", "", _xlfn.XLOOKUP($F573,accounts!$A$2:$A$86,accounts!$F$2:$F$86, "Other"))</f>
        <v>United States</v>
      </c>
      <c r="J573" s="1" t="s">
        <v>131</v>
      </c>
      <c r="K573" s="3">
        <v>42757.0</v>
      </c>
      <c r="L573" s="3">
        <v>42822.0</v>
      </c>
      <c r="M573" s="1">
        <v>1100.0</v>
      </c>
    </row>
    <row r="574">
      <c r="A574" s="1" t="s">
        <v>779</v>
      </c>
      <c r="B574" s="1" t="s">
        <v>41</v>
      </c>
      <c r="C574" s="1" t="str">
        <f t="array" ref="C574">_xlfn.XLOOKUP($B574, sales_teams!$A$2:$A$36, sales_teams!$B$2:$B$36)</f>
        <v>Cara Losch</v>
      </c>
      <c r="D574" s="1" t="str">
        <f t="array" ref="D574">_xlfn.XLOOKUP($B574, sales_teams!$A$2:$A$36, sales_teams!$C$2:$C$36)</f>
        <v>East</v>
      </c>
      <c r="E574" s="1" t="s">
        <v>188</v>
      </c>
      <c r="G574" s="1" t="str">
        <f t="array" ref="G574">IF($F574="", "", _xlfn.XLOOKUP($F574,accounts!$A$2:$A$86,accounts!$B$2:$B$86, "Other"))</f>
        <v/>
      </c>
      <c r="H574" s="1" t="str">
        <f t="array" ref="H574">IF($F574="", "", IFS(_xlfn.XLOOKUP($F574, accounts!$A$2:$A$86, accounts!$E$2:$E$86, 0)&gt;=1000, "Enterprise", _xlfn.XLOOKUP($F574, accounts!$A$2:$A$86, accounts!$E$2:$E$86, 0)&gt;=100, "Mid-Market", TRUE, "SMB"))</f>
        <v/>
      </c>
      <c r="I574" s="1" t="str">
        <f t="array" ref="I574">IF($F574="", "", _xlfn.XLOOKUP($F574,accounts!$A$2:$A$86,accounts!$F$2:$F$86, "Other"))</f>
        <v/>
      </c>
      <c r="J574" s="1" t="s">
        <v>189</v>
      </c>
      <c r="K574" s="3">
        <v>42757.0</v>
      </c>
    </row>
    <row r="575">
      <c r="A575" s="1" t="s">
        <v>780</v>
      </c>
      <c r="B575" s="1" t="s">
        <v>7</v>
      </c>
      <c r="C575" s="1" t="str">
        <f t="array" ref="C575">_xlfn.XLOOKUP($B575, sales_teams!$A$2:$A$36, sales_teams!$B$2:$B$36)</f>
        <v>Dustin Brinkmann</v>
      </c>
      <c r="D575" s="1" t="str">
        <f t="array" ref="D575">_xlfn.XLOOKUP($B575, sales_teams!$A$2:$A$36, sales_teams!$C$2:$C$36)</f>
        <v>Central</v>
      </c>
      <c r="E575" s="1" t="s">
        <v>188</v>
      </c>
      <c r="F575" s="1" t="s">
        <v>78</v>
      </c>
      <c r="G575" s="1" t="str">
        <f t="array" ref="G575">IF($F575="", "", _xlfn.XLOOKUP($F575,accounts!$A$2:$A$86,accounts!$B$2:$B$86, "Other"))</f>
        <v>marketing</v>
      </c>
      <c r="H575" s="1" t="str">
        <f t="array" ref="H575">IF($F575="", "", IFS(_xlfn.XLOOKUP($F575, accounts!$A$2:$A$86, accounts!$E$2:$E$86, 0)&gt;=1000, "Enterprise", _xlfn.XLOOKUP($F575, accounts!$A$2:$A$86, accounts!$E$2:$E$86, 0)&gt;=100, "Mid-Market", TRUE, "SMB"))</f>
        <v>Enterprise</v>
      </c>
      <c r="I575" s="1" t="str">
        <f t="array" ref="I575">IF($F575="", "", _xlfn.XLOOKUP($F575,accounts!$A$2:$A$86,accounts!$F$2:$F$86, "Other"))</f>
        <v>United States</v>
      </c>
      <c r="J575" s="1" t="s">
        <v>192</v>
      </c>
      <c r="K575" s="3">
        <v>42758.0</v>
      </c>
      <c r="L575" s="3">
        <v>42860.0</v>
      </c>
      <c r="M575" s="1">
        <v>0.0</v>
      </c>
    </row>
    <row r="576">
      <c r="A576" s="1" t="s">
        <v>781</v>
      </c>
      <c r="B576" s="1" t="s">
        <v>12</v>
      </c>
      <c r="C576" s="1" t="str">
        <f t="array" ref="C576">_xlfn.XLOOKUP($B576, sales_teams!$A$2:$A$36, sales_teams!$B$2:$B$36)</f>
        <v>Dustin Brinkmann</v>
      </c>
      <c r="D576" s="1" t="str">
        <f t="array" ref="D576">_xlfn.XLOOKUP($B576, sales_teams!$A$2:$A$36, sales_teams!$C$2:$C$36)</f>
        <v>Central</v>
      </c>
      <c r="E576" s="1" t="s">
        <v>188</v>
      </c>
      <c r="F576" s="1" t="s">
        <v>89</v>
      </c>
      <c r="G576" s="1" t="str">
        <f t="array" ref="G576">IF($F576="", "", _xlfn.XLOOKUP($F576,accounts!$A$2:$A$86,accounts!$B$2:$B$86, "Other"))</f>
        <v>finance</v>
      </c>
      <c r="H576" s="1" t="str">
        <f t="array" ref="H576">IF($F576="", "", IFS(_xlfn.XLOOKUP($F576, accounts!$A$2:$A$86, accounts!$E$2:$E$86, 0)&gt;=1000, "Enterprise", _xlfn.XLOOKUP($F576, accounts!$A$2:$A$86, accounts!$E$2:$E$86, 0)&gt;=100, "Mid-Market", TRUE, "SMB"))</f>
        <v>Enterprise</v>
      </c>
      <c r="I576" s="1" t="str">
        <f t="array" ref="I576">IF($F576="", "", _xlfn.XLOOKUP($F576,accounts!$A$2:$A$86,accounts!$F$2:$F$86, "Other"))</f>
        <v>United States</v>
      </c>
      <c r="J576" s="1" t="s">
        <v>192</v>
      </c>
      <c r="K576" s="3">
        <v>42758.0</v>
      </c>
      <c r="L576" s="3">
        <v>42883.0</v>
      </c>
      <c r="M576" s="1">
        <v>0.0</v>
      </c>
    </row>
    <row r="577">
      <c r="A577" s="1" t="s">
        <v>782</v>
      </c>
      <c r="B577" s="1" t="s">
        <v>19</v>
      </c>
      <c r="C577" s="1" t="str">
        <f t="array" ref="C577">_xlfn.XLOOKUP($B577, sales_teams!$A$2:$A$36, sales_teams!$B$2:$B$36)</f>
        <v>Melvin Marxen</v>
      </c>
      <c r="D577" s="1" t="str">
        <f t="array" ref="D577">_xlfn.XLOOKUP($B577, sales_teams!$A$2:$A$36, sales_teams!$C$2:$C$36)</f>
        <v>Central</v>
      </c>
      <c r="E577" s="1" t="s">
        <v>109</v>
      </c>
      <c r="F577" s="1" t="s">
        <v>119</v>
      </c>
      <c r="G577" s="1" t="str">
        <f t="array" ref="G577">IF($F577="", "", _xlfn.XLOOKUP($F577,accounts!$A$2:$A$86,accounts!$B$2:$B$86, "Other"))</f>
        <v>technology</v>
      </c>
      <c r="H577" s="1" t="str">
        <f t="array" ref="H577">IF($F577="", "", IFS(_xlfn.XLOOKUP($F577, accounts!$A$2:$A$86, accounts!$E$2:$E$86, 0)&gt;=1000, "Enterprise", _xlfn.XLOOKUP($F577, accounts!$A$2:$A$86, accounts!$E$2:$E$86, 0)&gt;=100, "Mid-Market", TRUE, "SMB"))</f>
        <v>Enterprise</v>
      </c>
      <c r="I577" s="1" t="str">
        <f t="array" ref="I577">IF($F577="", "", _xlfn.XLOOKUP($F577,accounts!$A$2:$A$86,accounts!$F$2:$F$86, "Other"))</f>
        <v>Korea</v>
      </c>
      <c r="J577" s="1" t="s">
        <v>131</v>
      </c>
      <c r="K577" s="3">
        <v>42758.0</v>
      </c>
      <c r="L577" s="3">
        <v>42872.0</v>
      </c>
      <c r="M577" s="1">
        <v>1039.0</v>
      </c>
    </row>
    <row r="578">
      <c r="A578" s="1" t="s">
        <v>783</v>
      </c>
      <c r="B578" s="1" t="s">
        <v>17</v>
      </c>
      <c r="C578" s="1" t="str">
        <f t="array" ref="C578">_xlfn.XLOOKUP($B578, sales_teams!$A$2:$A$36, sales_teams!$B$2:$B$36)</f>
        <v>Dustin Brinkmann</v>
      </c>
      <c r="D578" s="1" t="str">
        <f t="array" ref="D578">_xlfn.XLOOKUP($B578, sales_teams!$A$2:$A$36, sales_teams!$C$2:$C$36)</f>
        <v>Central</v>
      </c>
      <c r="E578" s="1" t="s">
        <v>179</v>
      </c>
      <c r="F578" s="1" t="s">
        <v>76</v>
      </c>
      <c r="G578" s="1" t="str">
        <f t="array" ref="G578">IF($F578="", "", _xlfn.XLOOKUP($F578,accounts!$A$2:$A$86,accounts!$B$2:$B$86, "Other"))</f>
        <v>marketing</v>
      </c>
      <c r="H578" s="1" t="str">
        <f t="array" ref="H578">IF($F578="", "", IFS(_xlfn.XLOOKUP($F578, accounts!$A$2:$A$86, accounts!$E$2:$E$86, 0)&gt;=1000, "Enterprise", _xlfn.XLOOKUP($F578, accounts!$A$2:$A$86, accounts!$E$2:$E$86, 0)&gt;=100, "Mid-Market", TRUE, "SMB"))</f>
        <v>Enterprise</v>
      </c>
      <c r="I578" s="1" t="str">
        <f t="array" ref="I578">IF($F578="", "", _xlfn.XLOOKUP($F578,accounts!$A$2:$A$86,accounts!$F$2:$F$86, "Other"))</f>
        <v>United States</v>
      </c>
      <c r="J578" s="1" t="s">
        <v>192</v>
      </c>
      <c r="K578" s="3">
        <v>42758.0</v>
      </c>
      <c r="L578" s="3">
        <v>42866.0</v>
      </c>
      <c r="M578" s="1">
        <v>0.0</v>
      </c>
    </row>
    <row r="579">
      <c r="A579" s="1" t="s">
        <v>784</v>
      </c>
      <c r="B579" s="1" t="s">
        <v>54</v>
      </c>
      <c r="C579" s="1" t="str">
        <f t="array" ref="C579">_xlfn.XLOOKUP($B579, sales_teams!$A$2:$A$36, sales_teams!$B$2:$B$36)</f>
        <v>Rocco Neubert</v>
      </c>
      <c r="D579" s="1" t="str">
        <f t="array" ref="D579">_xlfn.XLOOKUP($B579, sales_teams!$A$2:$A$36, sales_teams!$C$2:$C$36)</f>
        <v>East</v>
      </c>
      <c r="E579" s="1" t="s">
        <v>109</v>
      </c>
      <c r="F579" s="1" t="s">
        <v>166</v>
      </c>
      <c r="G579" s="1" t="str">
        <f t="array" ref="G579">IF($F579="", "", _xlfn.XLOOKUP($F579,accounts!$A$2:$A$86,accounts!$B$2:$B$86, "Other"))</f>
        <v>finance</v>
      </c>
      <c r="H579" s="1" t="str">
        <f t="array" ref="H579">IF($F579="", "", IFS(_xlfn.XLOOKUP($F579, accounts!$A$2:$A$86, accounts!$E$2:$E$86, 0)&gt;=1000, "Enterprise", _xlfn.XLOOKUP($F579, accounts!$A$2:$A$86, accounts!$E$2:$E$86, 0)&gt;=100, "Mid-Market", TRUE, "SMB"))</f>
        <v>Enterprise</v>
      </c>
      <c r="I579" s="1" t="str">
        <f t="array" ref="I579">IF($F579="", "", _xlfn.XLOOKUP($F579,accounts!$A$2:$A$86,accounts!$F$2:$F$86, "Other"))</f>
        <v>United States</v>
      </c>
      <c r="J579" s="1" t="s">
        <v>131</v>
      </c>
      <c r="K579" s="3">
        <v>42758.0</v>
      </c>
      <c r="L579" s="3">
        <v>42865.0</v>
      </c>
      <c r="M579" s="1">
        <v>1076.0</v>
      </c>
    </row>
    <row r="580">
      <c r="A580" s="1" t="s">
        <v>785</v>
      </c>
      <c r="B580" s="1" t="s">
        <v>65</v>
      </c>
      <c r="C580" s="1" t="str">
        <f t="array" ref="C580">_xlfn.XLOOKUP($B580, sales_teams!$A$2:$A$36, sales_teams!$B$2:$B$36)</f>
        <v>Celia Rouche</v>
      </c>
      <c r="D580" s="1" t="str">
        <f t="array" ref="D580">_xlfn.XLOOKUP($B580, sales_teams!$A$2:$A$36, sales_teams!$C$2:$C$36)</f>
        <v>West</v>
      </c>
      <c r="E580" s="1" t="s">
        <v>179</v>
      </c>
      <c r="F580" s="1" t="s">
        <v>127</v>
      </c>
      <c r="G580" s="1" t="str">
        <f t="array" ref="G580">IF($F580="", "", _xlfn.XLOOKUP($F580,accounts!$A$2:$A$86,accounts!$B$2:$B$86, "Other"))</f>
        <v>technology</v>
      </c>
      <c r="H580" s="1" t="str">
        <f t="array" ref="H580">IF($F580="", "", IFS(_xlfn.XLOOKUP($F580, accounts!$A$2:$A$86, accounts!$E$2:$E$86, 0)&gt;=1000, "Enterprise", _xlfn.XLOOKUP($F580, accounts!$A$2:$A$86, accounts!$E$2:$E$86, 0)&gt;=100, "Mid-Market", TRUE, "SMB"))</f>
        <v>Enterprise</v>
      </c>
      <c r="I580" s="1" t="str">
        <f t="array" ref="I580">IF($F580="", "", _xlfn.XLOOKUP($F580,accounts!$A$2:$A$86,accounts!$F$2:$F$86, "Other"))</f>
        <v>United States</v>
      </c>
      <c r="J580" s="1" t="s">
        <v>192</v>
      </c>
      <c r="K580" s="3">
        <v>42758.0</v>
      </c>
      <c r="L580" s="3">
        <v>42861.0</v>
      </c>
      <c r="M580" s="1">
        <v>0.0</v>
      </c>
    </row>
    <row r="581">
      <c r="A581" s="1" t="s">
        <v>786</v>
      </c>
      <c r="B581" s="1" t="s">
        <v>65</v>
      </c>
      <c r="C581" s="1" t="str">
        <f t="array" ref="C581">_xlfn.XLOOKUP($B581, sales_teams!$A$2:$A$36, sales_teams!$B$2:$B$36)</f>
        <v>Celia Rouche</v>
      </c>
      <c r="D581" s="1" t="str">
        <f t="array" ref="D581">_xlfn.XLOOKUP($B581, sales_teams!$A$2:$A$36, sales_teams!$C$2:$C$36)</f>
        <v>West</v>
      </c>
      <c r="E581" s="1" t="s">
        <v>179</v>
      </c>
      <c r="F581" s="1" t="s">
        <v>147</v>
      </c>
      <c r="G581" s="1" t="str">
        <f t="array" ref="G581">IF($F581="", "", _xlfn.XLOOKUP($F581,accounts!$A$2:$A$86,accounts!$B$2:$B$86, "Other"))</f>
        <v>telecommunications</v>
      </c>
      <c r="H581" s="1" t="str">
        <f t="array" ref="H581">IF($F581="", "", IFS(_xlfn.XLOOKUP($F581, accounts!$A$2:$A$86, accounts!$E$2:$E$86, 0)&gt;=1000, "Enterprise", _xlfn.XLOOKUP($F581, accounts!$A$2:$A$86, accounts!$E$2:$E$86, 0)&gt;=100, "Mid-Market", TRUE, "SMB"))</f>
        <v>Enterprise</v>
      </c>
      <c r="I581" s="1" t="str">
        <f t="array" ref="I581">IF($F581="", "", _xlfn.XLOOKUP($F581,accounts!$A$2:$A$86,accounts!$F$2:$F$86, "Other"))</f>
        <v>United States</v>
      </c>
      <c r="J581" s="1" t="s">
        <v>192</v>
      </c>
      <c r="K581" s="3">
        <v>42758.0</v>
      </c>
      <c r="L581" s="3">
        <v>42878.0</v>
      </c>
      <c r="M581" s="1">
        <v>0.0</v>
      </c>
    </row>
    <row r="582">
      <c r="A582" s="1" t="s">
        <v>787</v>
      </c>
      <c r="B582" s="1" t="s">
        <v>15</v>
      </c>
      <c r="C582" s="1" t="str">
        <f t="array" ref="C582">_xlfn.XLOOKUP($B582, sales_teams!$A$2:$A$36, sales_teams!$B$2:$B$36)</f>
        <v>Dustin Brinkmann</v>
      </c>
      <c r="D582" s="1" t="str">
        <f t="array" ref="D582">_xlfn.XLOOKUP($B582, sales_teams!$A$2:$A$36, sales_teams!$C$2:$C$36)</f>
        <v>Central</v>
      </c>
      <c r="E582" s="1" t="s">
        <v>179</v>
      </c>
      <c r="F582" s="1" t="s">
        <v>150</v>
      </c>
      <c r="G582" s="1" t="str">
        <f t="array" ref="G582">IF($F582="", "", _xlfn.XLOOKUP($F582,accounts!$A$2:$A$86,accounts!$B$2:$B$86, "Other"))</f>
        <v>technology</v>
      </c>
      <c r="H582" s="1" t="str">
        <f t="array" ref="H582">IF($F582="", "", IFS(_xlfn.XLOOKUP($F582, accounts!$A$2:$A$86, accounts!$E$2:$E$86, 0)&gt;=1000, "Enterprise", _xlfn.XLOOKUP($F582, accounts!$A$2:$A$86, accounts!$E$2:$E$86, 0)&gt;=100, "Mid-Market", TRUE, "SMB"))</f>
        <v>Enterprise</v>
      </c>
      <c r="I582" s="1" t="str">
        <f t="array" ref="I582">IF($F582="", "", _xlfn.XLOOKUP($F582,accounts!$A$2:$A$86,accounts!$F$2:$F$86, "Other"))</f>
        <v>United States</v>
      </c>
      <c r="J582" s="1" t="s">
        <v>131</v>
      </c>
      <c r="K582" s="3">
        <v>42758.0</v>
      </c>
      <c r="L582" s="3">
        <v>42810.0</v>
      </c>
      <c r="M582" s="1">
        <v>53.0</v>
      </c>
    </row>
    <row r="583">
      <c r="A583" s="1" t="s">
        <v>788</v>
      </c>
      <c r="B583" s="1" t="s">
        <v>15</v>
      </c>
      <c r="C583" s="1" t="str">
        <f t="array" ref="C583">_xlfn.XLOOKUP($B583, sales_teams!$A$2:$A$36, sales_teams!$B$2:$B$36)</f>
        <v>Dustin Brinkmann</v>
      </c>
      <c r="D583" s="1" t="str">
        <f t="array" ref="D583">_xlfn.XLOOKUP($B583, sales_teams!$A$2:$A$36, sales_teams!$C$2:$C$36)</f>
        <v>Central</v>
      </c>
      <c r="E583" s="1" t="s">
        <v>188</v>
      </c>
      <c r="F583" s="1" t="s">
        <v>156</v>
      </c>
      <c r="G583" s="1" t="str">
        <f t="array" ref="G583">IF($F583="", "", _xlfn.XLOOKUP($F583,accounts!$A$2:$A$86,accounts!$B$2:$B$86, "Other"))</f>
        <v>employment</v>
      </c>
      <c r="H583" s="1" t="str">
        <f t="array" ref="H583">IF($F583="", "", IFS(_xlfn.XLOOKUP($F583, accounts!$A$2:$A$86, accounts!$E$2:$E$86, 0)&gt;=1000, "Enterprise", _xlfn.XLOOKUP($F583, accounts!$A$2:$A$86, accounts!$E$2:$E$86, 0)&gt;=100, "Mid-Market", TRUE, "SMB"))</f>
        <v>Mid-Market</v>
      </c>
      <c r="I583" s="1" t="str">
        <f t="array" ref="I583">IF($F583="", "", _xlfn.XLOOKUP($F583,accounts!$A$2:$A$86,accounts!$F$2:$F$86, "Other"))</f>
        <v>United States</v>
      </c>
      <c r="J583" s="1" t="s">
        <v>131</v>
      </c>
      <c r="K583" s="3">
        <v>42758.0</v>
      </c>
      <c r="L583" s="3">
        <v>42817.0</v>
      </c>
      <c r="M583" s="1">
        <v>3046.0</v>
      </c>
    </row>
    <row r="584">
      <c r="A584" s="1" t="s">
        <v>789</v>
      </c>
      <c r="B584" s="1" t="s">
        <v>60</v>
      </c>
      <c r="C584" s="1" t="str">
        <f t="array" ref="C584">_xlfn.XLOOKUP($B584, sales_teams!$A$2:$A$36, sales_teams!$B$2:$B$36)</f>
        <v>Celia Rouche</v>
      </c>
      <c r="D584" s="1" t="str">
        <f t="array" ref="D584">_xlfn.XLOOKUP($B584, sales_teams!$A$2:$A$36, sales_teams!$C$2:$C$36)</f>
        <v>West</v>
      </c>
      <c r="E584" s="1" t="s">
        <v>109</v>
      </c>
      <c r="G584" s="1" t="str">
        <f t="array" ref="G584">IF($F584="", "", _xlfn.XLOOKUP($F584,accounts!$A$2:$A$86,accounts!$B$2:$B$86, "Other"))</f>
        <v/>
      </c>
      <c r="H584" s="1" t="str">
        <f t="array" ref="H584">IF($F584="", "", IFS(_xlfn.XLOOKUP($F584, accounts!$A$2:$A$86, accounts!$E$2:$E$86, 0)&gt;=1000, "Enterprise", _xlfn.XLOOKUP($F584, accounts!$A$2:$A$86, accounts!$E$2:$E$86, 0)&gt;=100, "Mid-Market", TRUE, "SMB"))</f>
        <v/>
      </c>
      <c r="I584" s="1" t="str">
        <f t="array" ref="I584">IF($F584="", "", _xlfn.XLOOKUP($F584,accounts!$A$2:$A$86,accounts!$F$2:$F$86, "Other"))</f>
        <v/>
      </c>
      <c r="J584" s="1" t="s">
        <v>189</v>
      </c>
      <c r="K584" s="3">
        <v>42758.0</v>
      </c>
    </row>
    <row r="585">
      <c r="A585" s="1" t="s">
        <v>790</v>
      </c>
      <c r="B585" s="1" t="s">
        <v>34</v>
      </c>
      <c r="C585" s="1" t="str">
        <f t="array" ref="C585">_xlfn.XLOOKUP($B585, sales_teams!$A$2:$A$36, sales_teams!$B$2:$B$36)</f>
        <v>Cara Losch</v>
      </c>
      <c r="D585" s="1" t="str">
        <f t="array" ref="D585">_xlfn.XLOOKUP($B585, sales_teams!$A$2:$A$36, sales_teams!$C$2:$C$36)</f>
        <v>East</v>
      </c>
      <c r="E585" s="1" t="s">
        <v>179</v>
      </c>
      <c r="F585" s="1" t="s">
        <v>14</v>
      </c>
      <c r="G585" s="1" t="str">
        <f t="array" ref="G585">IF($F585="", "", _xlfn.XLOOKUP($F585,accounts!$A$2:$A$86,accounts!$B$2:$B$86, "Other"))</f>
        <v>technology</v>
      </c>
      <c r="H585" s="1" t="str">
        <f t="array" ref="H585">IF($F585="", "", IFS(_xlfn.XLOOKUP($F585, accounts!$A$2:$A$86, accounts!$E$2:$E$86, 0)&gt;=1000, "Enterprise", _xlfn.XLOOKUP($F585, accounts!$A$2:$A$86, accounts!$E$2:$E$86, 0)&gt;=100, "Mid-Market", TRUE, "SMB"))</f>
        <v>Enterprise</v>
      </c>
      <c r="I585" s="1" t="str">
        <f t="array" ref="I585">IF($F585="", "", _xlfn.XLOOKUP($F585,accounts!$A$2:$A$86,accounts!$F$2:$F$86, "Other"))</f>
        <v>United States</v>
      </c>
      <c r="J585" s="1" t="s">
        <v>192</v>
      </c>
      <c r="K585" s="3">
        <v>42758.0</v>
      </c>
      <c r="L585" s="3">
        <v>42861.0</v>
      </c>
      <c r="M585" s="1">
        <v>0.0</v>
      </c>
    </row>
    <row r="586">
      <c r="A586" s="1" t="s">
        <v>791</v>
      </c>
      <c r="B586" s="1" t="s">
        <v>105</v>
      </c>
      <c r="C586" s="1" t="str">
        <f t="array" ref="C586">_xlfn.XLOOKUP($B586, sales_teams!$A$2:$A$36, sales_teams!$B$2:$B$36)</f>
        <v>Summer Sewald</v>
      </c>
      <c r="D586" s="1" t="str">
        <f t="array" ref="D586">_xlfn.XLOOKUP($B586, sales_teams!$A$2:$A$36, sales_teams!$C$2:$C$36)</f>
        <v>West</v>
      </c>
      <c r="E586" s="1" t="s">
        <v>181</v>
      </c>
      <c r="F586" s="1" t="s">
        <v>151</v>
      </c>
      <c r="G586" s="1" t="str">
        <f t="array" ref="G586">IF($F586="", "", _xlfn.XLOOKUP($F586,accounts!$A$2:$A$86,accounts!$B$2:$B$86, "Other"))</f>
        <v>software</v>
      </c>
      <c r="H586" s="1" t="str">
        <f t="array" ref="H586">IF($F586="", "", IFS(_xlfn.XLOOKUP($F586, accounts!$A$2:$A$86, accounts!$E$2:$E$86, 0)&gt;=1000, "Enterprise", _xlfn.XLOOKUP($F586, accounts!$A$2:$A$86, accounts!$E$2:$E$86, 0)&gt;=100, "Mid-Market", TRUE, "SMB"))</f>
        <v>Enterprise</v>
      </c>
      <c r="I586" s="1" t="str">
        <f t="array" ref="I586">IF($F586="", "", _xlfn.XLOOKUP($F586,accounts!$A$2:$A$86,accounts!$F$2:$F$86, "Other"))</f>
        <v>United States</v>
      </c>
      <c r="J586" s="1" t="s">
        <v>192</v>
      </c>
      <c r="K586" s="3">
        <v>42758.0</v>
      </c>
      <c r="L586" s="3">
        <v>42824.0</v>
      </c>
      <c r="M586" s="1">
        <v>0.0</v>
      </c>
    </row>
    <row r="587">
      <c r="A587" s="1" t="s">
        <v>792</v>
      </c>
      <c r="B587" s="1" t="s">
        <v>48</v>
      </c>
      <c r="C587" s="1" t="str">
        <f t="array" ref="C587">_xlfn.XLOOKUP($B587, sales_teams!$A$2:$A$36, sales_teams!$B$2:$B$36)</f>
        <v>Rocco Neubert</v>
      </c>
      <c r="D587" s="1" t="str">
        <f t="array" ref="D587">_xlfn.XLOOKUP($B587, sales_teams!$A$2:$A$36, sales_teams!$C$2:$C$36)</f>
        <v>East</v>
      </c>
      <c r="E587" s="1" t="s">
        <v>148</v>
      </c>
      <c r="F587" s="1" t="s">
        <v>125</v>
      </c>
      <c r="G587" s="1" t="str">
        <f t="array" ref="G587">IF($F587="", "", _xlfn.XLOOKUP($F587,accounts!$A$2:$A$86,accounts!$B$2:$B$86, "Other"))</f>
        <v>software</v>
      </c>
      <c r="H587" s="1" t="str">
        <f t="array" ref="H587">IF($F587="", "", IFS(_xlfn.XLOOKUP($F587, accounts!$A$2:$A$86, accounts!$E$2:$E$86, 0)&gt;=1000, "Enterprise", _xlfn.XLOOKUP($F587, accounts!$A$2:$A$86, accounts!$E$2:$E$86, 0)&gt;=100, "Mid-Market", TRUE, "SMB"))</f>
        <v>Enterprise</v>
      </c>
      <c r="I587" s="1" t="str">
        <f t="array" ref="I587">IF($F587="", "", _xlfn.XLOOKUP($F587,accounts!$A$2:$A$86,accounts!$F$2:$F$86, "Other"))</f>
        <v>United States</v>
      </c>
      <c r="J587" s="1" t="s">
        <v>131</v>
      </c>
      <c r="K587" s="3">
        <v>42759.0</v>
      </c>
      <c r="L587" s="3">
        <v>42825.0</v>
      </c>
      <c r="M587" s="1">
        <v>5140.0</v>
      </c>
    </row>
    <row r="588">
      <c r="A588" s="1" t="s">
        <v>793</v>
      </c>
      <c r="B588" s="1" t="s">
        <v>30</v>
      </c>
      <c r="C588" s="1" t="str">
        <f t="array" ref="C588">_xlfn.XLOOKUP($B588, sales_teams!$A$2:$A$36, sales_teams!$B$2:$B$36)</f>
        <v>Melvin Marxen</v>
      </c>
      <c r="D588" s="1" t="str">
        <f t="array" ref="D588">_xlfn.XLOOKUP($B588, sales_teams!$A$2:$A$36, sales_teams!$C$2:$C$36)</f>
        <v>Central</v>
      </c>
      <c r="E588" s="1" t="s">
        <v>109</v>
      </c>
      <c r="F588" s="1" t="s">
        <v>136</v>
      </c>
      <c r="G588" s="1" t="str">
        <f t="array" ref="G588">IF($F588="", "", _xlfn.XLOOKUP($F588,accounts!$A$2:$A$86,accounts!$B$2:$B$86, "Other"))</f>
        <v>services</v>
      </c>
      <c r="H588" s="1" t="str">
        <f t="array" ref="H588">IF($F588="", "", IFS(_xlfn.XLOOKUP($F588, accounts!$A$2:$A$86, accounts!$E$2:$E$86, 0)&gt;=1000, "Enterprise", _xlfn.XLOOKUP($F588, accounts!$A$2:$A$86, accounts!$E$2:$E$86, 0)&gt;=100, "Mid-Market", TRUE, "SMB"))</f>
        <v>Enterprise</v>
      </c>
      <c r="I588" s="1" t="str">
        <f t="array" ref="I588">IF($F588="", "", _xlfn.XLOOKUP($F588,accounts!$A$2:$A$86,accounts!$F$2:$F$86, "Other"))</f>
        <v>United States</v>
      </c>
      <c r="J588" s="1" t="s">
        <v>131</v>
      </c>
      <c r="K588" s="3">
        <v>42759.0</v>
      </c>
      <c r="L588" s="3">
        <v>42872.0</v>
      </c>
      <c r="M588" s="1">
        <v>1067.0</v>
      </c>
    </row>
    <row r="589">
      <c r="A589" s="1" t="s">
        <v>794</v>
      </c>
      <c r="B589" s="1" t="s">
        <v>104</v>
      </c>
      <c r="C589" s="1" t="str">
        <f t="array" ref="C589">_xlfn.XLOOKUP($B589, sales_teams!$A$2:$A$36, sales_teams!$B$2:$B$36)</f>
        <v>Summer Sewald</v>
      </c>
      <c r="D589" s="1" t="str">
        <f t="array" ref="D589">_xlfn.XLOOKUP($B589, sales_teams!$A$2:$A$36, sales_teams!$C$2:$C$36)</f>
        <v>West</v>
      </c>
      <c r="E589" s="1" t="s">
        <v>181</v>
      </c>
      <c r="G589" s="1" t="str">
        <f t="array" ref="G589">IF($F589="", "", _xlfn.XLOOKUP($F589,accounts!$A$2:$A$86,accounts!$B$2:$B$86, "Other"))</f>
        <v/>
      </c>
      <c r="H589" s="1" t="str">
        <f t="array" ref="H589">IF($F589="", "", IFS(_xlfn.XLOOKUP($F589, accounts!$A$2:$A$86, accounts!$E$2:$E$86, 0)&gt;=1000, "Enterprise", _xlfn.XLOOKUP($F589, accounts!$A$2:$A$86, accounts!$E$2:$E$86, 0)&gt;=100, "Mid-Market", TRUE, "SMB"))</f>
        <v/>
      </c>
      <c r="I589" s="1" t="str">
        <f t="array" ref="I589">IF($F589="", "", _xlfn.XLOOKUP($F589,accounts!$A$2:$A$86,accounts!$F$2:$F$86, "Other"))</f>
        <v/>
      </c>
      <c r="J589" s="1" t="s">
        <v>189</v>
      </c>
      <c r="K589" s="3">
        <v>42759.0</v>
      </c>
    </row>
    <row r="590">
      <c r="A590" s="1" t="s">
        <v>795</v>
      </c>
      <c r="B590" s="1" t="s">
        <v>104</v>
      </c>
      <c r="C590" s="1" t="str">
        <f t="array" ref="C590">_xlfn.XLOOKUP($B590, sales_teams!$A$2:$A$36, sales_teams!$B$2:$B$36)</f>
        <v>Summer Sewald</v>
      </c>
      <c r="D590" s="1" t="str">
        <f t="array" ref="D590">_xlfn.XLOOKUP($B590, sales_teams!$A$2:$A$36, sales_teams!$C$2:$C$36)</f>
        <v>West</v>
      </c>
      <c r="E590" s="1" t="s">
        <v>109</v>
      </c>
      <c r="F590" s="1" t="s">
        <v>118</v>
      </c>
      <c r="G590" s="1" t="str">
        <f t="array" ref="G590">IF($F590="", "", _xlfn.XLOOKUP($F590,accounts!$A$2:$A$86,accounts!$B$2:$B$86, "Other"))</f>
        <v>services</v>
      </c>
      <c r="H590" s="1" t="str">
        <f t="array" ref="H590">IF($F590="", "", IFS(_xlfn.XLOOKUP($F590, accounts!$A$2:$A$86, accounts!$E$2:$E$86, 0)&gt;=1000, "Enterprise", _xlfn.XLOOKUP($F590, accounts!$A$2:$A$86, accounts!$E$2:$E$86, 0)&gt;=100, "Mid-Market", TRUE, "SMB"))</f>
        <v>Enterprise</v>
      </c>
      <c r="I590" s="1" t="str">
        <f t="array" ref="I590">IF($F590="", "", _xlfn.XLOOKUP($F590,accounts!$A$2:$A$86,accounts!$F$2:$F$86, "Other"))</f>
        <v>United States</v>
      </c>
      <c r="J590" s="1" t="s">
        <v>189</v>
      </c>
      <c r="K590" s="3">
        <v>42759.0</v>
      </c>
    </row>
    <row r="591">
      <c r="A591" s="1" t="s">
        <v>796</v>
      </c>
      <c r="B591" s="1" t="s">
        <v>60</v>
      </c>
      <c r="C591" s="1" t="str">
        <f t="array" ref="C591">_xlfn.XLOOKUP($B591, sales_teams!$A$2:$A$36, sales_teams!$B$2:$B$36)</f>
        <v>Celia Rouche</v>
      </c>
      <c r="D591" s="1" t="str">
        <f t="array" ref="D591">_xlfn.XLOOKUP($B591, sales_teams!$A$2:$A$36, sales_teams!$C$2:$C$36)</f>
        <v>West</v>
      </c>
      <c r="E591" s="1" t="s">
        <v>181</v>
      </c>
      <c r="G591" s="1" t="str">
        <f t="array" ref="G591">IF($F591="", "", _xlfn.XLOOKUP($F591,accounts!$A$2:$A$86,accounts!$B$2:$B$86, "Other"))</f>
        <v/>
      </c>
      <c r="H591" s="1" t="str">
        <f t="array" ref="H591">IF($F591="", "", IFS(_xlfn.XLOOKUP($F591, accounts!$A$2:$A$86, accounts!$E$2:$E$86, 0)&gt;=1000, "Enterprise", _xlfn.XLOOKUP($F591, accounts!$A$2:$A$86, accounts!$E$2:$E$86, 0)&gt;=100, "Mid-Market", TRUE, "SMB"))</f>
        <v/>
      </c>
      <c r="I591" s="1" t="str">
        <f t="array" ref="I591">IF($F591="", "", _xlfn.XLOOKUP($F591,accounts!$A$2:$A$86,accounts!$F$2:$F$86, "Other"))</f>
        <v/>
      </c>
      <c r="J591" s="1" t="s">
        <v>189</v>
      </c>
      <c r="K591" s="3">
        <v>42759.0</v>
      </c>
    </row>
    <row r="592">
      <c r="A592" s="1" t="s">
        <v>797</v>
      </c>
      <c r="B592" s="1" t="s">
        <v>52</v>
      </c>
      <c r="C592" s="1" t="str">
        <f t="array" ref="C592">_xlfn.XLOOKUP($B592, sales_teams!$A$2:$A$36, sales_teams!$B$2:$B$36)</f>
        <v>Rocco Neubert</v>
      </c>
      <c r="D592" s="1" t="str">
        <f t="array" ref="D592">_xlfn.XLOOKUP($B592, sales_teams!$A$2:$A$36, sales_teams!$C$2:$C$36)</f>
        <v>East</v>
      </c>
      <c r="E592" s="1" t="s">
        <v>148</v>
      </c>
      <c r="F592" s="1" t="s">
        <v>141</v>
      </c>
      <c r="G592" s="1" t="str">
        <f t="array" ref="G592">IF($F592="", "", _xlfn.XLOOKUP($F592,accounts!$A$2:$A$86,accounts!$B$2:$B$86, "Other"))</f>
        <v>finance</v>
      </c>
      <c r="H592" s="1" t="str">
        <f t="array" ref="H592">IF($F592="", "", IFS(_xlfn.XLOOKUP($F592, accounts!$A$2:$A$86, accounts!$E$2:$E$86, 0)&gt;=1000, "Enterprise", _xlfn.XLOOKUP($F592, accounts!$A$2:$A$86, accounts!$E$2:$E$86, 0)&gt;=100, "Mid-Market", TRUE, "SMB"))</f>
        <v>Mid-Market</v>
      </c>
      <c r="I592" s="1" t="str">
        <f t="array" ref="I592">IF($F592="", "", _xlfn.XLOOKUP($F592,accounts!$A$2:$A$86,accounts!$F$2:$F$86, "Other"))</f>
        <v>United States</v>
      </c>
      <c r="J592" s="1" t="s">
        <v>192</v>
      </c>
      <c r="K592" s="3">
        <v>42760.0</v>
      </c>
      <c r="L592" s="3">
        <v>42884.0</v>
      </c>
      <c r="M592" s="1">
        <v>0.0</v>
      </c>
    </row>
    <row r="593">
      <c r="A593" s="1" t="s">
        <v>798</v>
      </c>
      <c r="B593" s="1" t="s">
        <v>48</v>
      </c>
      <c r="C593" s="1" t="str">
        <f t="array" ref="C593">_xlfn.XLOOKUP($B593, sales_teams!$A$2:$A$36, sales_teams!$B$2:$B$36)</f>
        <v>Rocco Neubert</v>
      </c>
      <c r="D593" s="1" t="str">
        <f t="array" ref="D593">_xlfn.XLOOKUP($B593, sales_teams!$A$2:$A$36, sales_teams!$C$2:$C$36)</f>
        <v>East</v>
      </c>
      <c r="E593" s="1" t="s">
        <v>109</v>
      </c>
      <c r="F593" s="1" t="s">
        <v>172</v>
      </c>
      <c r="G593" s="1" t="str">
        <f t="array" ref="G593">IF($F593="", "", _xlfn.XLOOKUP($F593,accounts!$A$2:$A$86,accounts!$B$2:$B$86, "Other"))</f>
        <v>retail</v>
      </c>
      <c r="H593" s="1" t="str">
        <f t="array" ref="H593">IF($F593="", "", IFS(_xlfn.XLOOKUP($F593, accounts!$A$2:$A$86, accounts!$E$2:$E$86, 0)&gt;=1000, "Enterprise", _xlfn.XLOOKUP($F593, accounts!$A$2:$A$86, accounts!$E$2:$E$86, 0)&gt;=100, "Mid-Market", TRUE, "SMB"))</f>
        <v>Mid-Market</v>
      </c>
      <c r="I593" s="1" t="str">
        <f t="array" ref="I593">IF($F593="", "", _xlfn.XLOOKUP($F593,accounts!$A$2:$A$86,accounts!$F$2:$F$86, "Other"))</f>
        <v>United States</v>
      </c>
      <c r="J593" s="1" t="s">
        <v>131</v>
      </c>
      <c r="K593" s="3">
        <v>42760.0</v>
      </c>
      <c r="L593" s="3">
        <v>42815.0</v>
      </c>
      <c r="M593" s="1">
        <v>1065.0</v>
      </c>
    </row>
    <row r="594">
      <c r="A594" s="1" t="s">
        <v>799</v>
      </c>
      <c r="B594" s="1" t="s">
        <v>102</v>
      </c>
      <c r="C594" s="1" t="str">
        <f t="array" ref="C594">_xlfn.XLOOKUP($B594, sales_teams!$A$2:$A$36, sales_teams!$B$2:$B$36)</f>
        <v>Summer Sewald</v>
      </c>
      <c r="D594" s="1" t="str">
        <f t="array" ref="D594">_xlfn.XLOOKUP($B594, sales_teams!$A$2:$A$36, sales_teams!$C$2:$C$36)</f>
        <v>West</v>
      </c>
      <c r="E594" s="1" t="s">
        <v>181</v>
      </c>
      <c r="F594" s="1" t="s">
        <v>130</v>
      </c>
      <c r="G594" s="1" t="str">
        <f t="array" ref="G594">IF($F594="", "", _xlfn.XLOOKUP($F594,accounts!$A$2:$A$86,accounts!$B$2:$B$86, "Other"))</f>
        <v>medical</v>
      </c>
      <c r="H594" s="1" t="str">
        <f t="array" ref="H594">IF($F594="", "", IFS(_xlfn.XLOOKUP($F594, accounts!$A$2:$A$86, accounts!$E$2:$E$86, 0)&gt;=1000, "Enterprise", _xlfn.XLOOKUP($F594, accounts!$A$2:$A$86, accounts!$E$2:$E$86, 0)&gt;=100, "Mid-Market", TRUE, "SMB"))</f>
        <v>Enterprise</v>
      </c>
      <c r="I594" s="1" t="str">
        <f t="array" ref="I594">IF($F594="", "", _xlfn.XLOOKUP($F594,accounts!$A$2:$A$86,accounts!$F$2:$F$86, "Other"))</f>
        <v>United States</v>
      </c>
      <c r="J594" s="1" t="s">
        <v>131</v>
      </c>
      <c r="K594" s="3">
        <v>42760.0</v>
      </c>
      <c r="L594" s="3">
        <v>42861.0</v>
      </c>
      <c r="M594" s="1">
        <v>481.0</v>
      </c>
    </row>
    <row r="595">
      <c r="A595" s="1" t="s">
        <v>800</v>
      </c>
      <c r="B595" s="1" t="s">
        <v>92</v>
      </c>
      <c r="C595" s="1" t="str">
        <f t="array" ref="C595">_xlfn.XLOOKUP($B595, sales_teams!$A$2:$A$36, sales_teams!$B$2:$B$36)</f>
        <v>Celia Rouche</v>
      </c>
      <c r="D595" s="1" t="str">
        <f t="array" ref="D595">_xlfn.XLOOKUP($B595, sales_teams!$A$2:$A$36, sales_teams!$C$2:$C$36)</f>
        <v>West</v>
      </c>
      <c r="E595" s="1" t="s">
        <v>181</v>
      </c>
      <c r="F595" s="1" t="s">
        <v>124</v>
      </c>
      <c r="G595" s="1" t="str">
        <f t="array" ref="G595">IF($F595="", "", _xlfn.XLOOKUP($F595,accounts!$A$2:$A$86,accounts!$B$2:$B$86, "Other"))</f>
        <v>retail</v>
      </c>
      <c r="H595" s="1" t="str">
        <f t="array" ref="H595">IF($F595="", "", IFS(_xlfn.XLOOKUP($F595, accounts!$A$2:$A$86, accounts!$E$2:$E$86, 0)&gt;=1000, "Enterprise", _xlfn.XLOOKUP($F595, accounts!$A$2:$A$86, accounts!$E$2:$E$86, 0)&gt;=100, "Mid-Market", TRUE, "SMB"))</f>
        <v>Enterprise</v>
      </c>
      <c r="I595" s="1" t="str">
        <f t="array" ref="I595">IF($F595="", "", _xlfn.XLOOKUP($F595,accounts!$A$2:$A$86,accounts!$F$2:$F$86, "Other"))</f>
        <v>United States</v>
      </c>
      <c r="J595" s="1" t="s">
        <v>192</v>
      </c>
      <c r="K595" s="3">
        <v>42760.0</v>
      </c>
      <c r="L595" s="3">
        <v>42877.0</v>
      </c>
      <c r="M595" s="1">
        <v>0.0</v>
      </c>
    </row>
    <row r="596">
      <c r="A596" s="1" t="s">
        <v>801</v>
      </c>
      <c r="B596" s="1" t="s">
        <v>107</v>
      </c>
      <c r="C596" s="1" t="str">
        <f t="array" ref="C596">_xlfn.XLOOKUP($B596, sales_teams!$A$2:$A$36, sales_teams!$B$2:$B$36)</f>
        <v>Summer Sewald</v>
      </c>
      <c r="D596" s="1" t="str">
        <f t="array" ref="D596">_xlfn.XLOOKUP($B596, sales_teams!$A$2:$A$36, sales_teams!$C$2:$C$36)</f>
        <v>West</v>
      </c>
      <c r="E596" s="1" t="s">
        <v>181</v>
      </c>
      <c r="F596" s="1" t="s">
        <v>75</v>
      </c>
      <c r="G596" s="1" t="str">
        <f t="array" ref="G596">IF($F596="", "", _xlfn.XLOOKUP($F596,accounts!$A$2:$A$86,accounts!$B$2:$B$86, "Other"))</f>
        <v>software</v>
      </c>
      <c r="H596" s="1" t="str">
        <f t="array" ref="H596">IF($F596="", "", IFS(_xlfn.XLOOKUP($F596, accounts!$A$2:$A$86, accounts!$E$2:$E$86, 0)&gt;=1000, "Enterprise", _xlfn.XLOOKUP($F596, accounts!$A$2:$A$86, accounts!$E$2:$E$86, 0)&gt;=100, "Mid-Market", TRUE, "SMB"))</f>
        <v>SMB</v>
      </c>
      <c r="I596" s="1" t="str">
        <f t="array" ref="I596">IF($F596="", "", _xlfn.XLOOKUP($F596,accounts!$A$2:$A$86,accounts!$F$2:$F$86, "Other"))</f>
        <v>United States</v>
      </c>
      <c r="J596" s="1" t="s">
        <v>131</v>
      </c>
      <c r="K596" s="3">
        <v>42760.0</v>
      </c>
      <c r="L596" s="3">
        <v>42800.0</v>
      </c>
      <c r="M596" s="1">
        <v>499.0</v>
      </c>
    </row>
    <row r="597">
      <c r="A597" s="1" t="s">
        <v>802</v>
      </c>
      <c r="B597" s="1" t="s">
        <v>54</v>
      </c>
      <c r="C597" s="1" t="str">
        <f t="array" ref="C597">_xlfn.XLOOKUP($B597, sales_teams!$A$2:$A$36, sales_teams!$B$2:$B$36)</f>
        <v>Rocco Neubert</v>
      </c>
      <c r="D597" s="1" t="str">
        <f t="array" ref="D597">_xlfn.XLOOKUP($B597, sales_teams!$A$2:$A$36, sales_teams!$C$2:$C$36)</f>
        <v>East</v>
      </c>
      <c r="E597" s="1" t="s">
        <v>148</v>
      </c>
      <c r="F597" s="1" t="s">
        <v>14</v>
      </c>
      <c r="G597" s="1" t="str">
        <f t="array" ref="G597">IF($F597="", "", _xlfn.XLOOKUP($F597,accounts!$A$2:$A$86,accounts!$B$2:$B$86, "Other"))</f>
        <v>technology</v>
      </c>
      <c r="H597" s="1" t="str">
        <f t="array" ref="H597">IF($F597="", "", IFS(_xlfn.XLOOKUP($F597, accounts!$A$2:$A$86, accounts!$E$2:$E$86, 0)&gt;=1000, "Enterprise", _xlfn.XLOOKUP($F597, accounts!$A$2:$A$86, accounts!$E$2:$E$86, 0)&gt;=100, "Mid-Market", TRUE, "SMB"))</f>
        <v>Enterprise</v>
      </c>
      <c r="I597" s="1" t="str">
        <f t="array" ref="I597">IF($F597="", "", _xlfn.XLOOKUP($F597,accounts!$A$2:$A$86,accounts!$F$2:$F$86, "Other"))</f>
        <v>United States</v>
      </c>
      <c r="J597" s="1" t="s">
        <v>192</v>
      </c>
      <c r="K597" s="3">
        <v>42760.0</v>
      </c>
      <c r="L597" s="3">
        <v>42862.0</v>
      </c>
      <c r="M597" s="1">
        <v>0.0</v>
      </c>
    </row>
    <row r="598">
      <c r="A598" s="1" t="s">
        <v>803</v>
      </c>
      <c r="B598" s="1" t="s">
        <v>41</v>
      </c>
      <c r="C598" s="1" t="str">
        <f t="array" ref="C598">_xlfn.XLOOKUP($B598, sales_teams!$A$2:$A$36, sales_teams!$B$2:$B$36)</f>
        <v>Cara Losch</v>
      </c>
      <c r="D598" s="1" t="str">
        <f t="array" ref="D598">_xlfn.XLOOKUP($B598, sales_teams!$A$2:$A$36, sales_teams!$C$2:$C$36)</f>
        <v>East</v>
      </c>
      <c r="E598" s="1" t="s">
        <v>179</v>
      </c>
      <c r="F598" s="1" t="s">
        <v>32</v>
      </c>
      <c r="G598" s="1" t="str">
        <f t="array" ref="G598">IF($F598="", "", _xlfn.XLOOKUP($F598,accounts!$A$2:$A$86,accounts!$B$2:$B$86, "Other"))</f>
        <v>medical</v>
      </c>
      <c r="H598" s="1" t="str">
        <f t="array" ref="H598">IF($F598="", "", IFS(_xlfn.XLOOKUP($F598, accounts!$A$2:$A$86, accounts!$E$2:$E$86, 0)&gt;=1000, "Enterprise", _xlfn.XLOOKUP($F598, accounts!$A$2:$A$86, accounts!$E$2:$E$86, 0)&gt;=100, "Mid-Market", TRUE, "SMB"))</f>
        <v>Enterprise</v>
      </c>
      <c r="I598" s="1" t="str">
        <f t="array" ref="I598">IF($F598="", "", _xlfn.XLOOKUP($F598,accounts!$A$2:$A$86,accounts!$F$2:$F$86, "Other"))</f>
        <v>United States</v>
      </c>
      <c r="J598" s="1" t="s">
        <v>131</v>
      </c>
      <c r="K598" s="3">
        <v>42760.0</v>
      </c>
      <c r="L598" s="3">
        <v>42802.0</v>
      </c>
      <c r="M598" s="1">
        <v>59.0</v>
      </c>
    </row>
    <row r="599">
      <c r="A599" s="1" t="s">
        <v>804</v>
      </c>
      <c r="B599" s="1" t="s">
        <v>60</v>
      </c>
      <c r="C599" s="1" t="str">
        <f t="array" ref="C599">_xlfn.XLOOKUP($B599, sales_teams!$A$2:$A$36, sales_teams!$B$2:$B$36)</f>
        <v>Celia Rouche</v>
      </c>
      <c r="D599" s="1" t="str">
        <f t="array" ref="D599">_xlfn.XLOOKUP($B599, sales_teams!$A$2:$A$36, sales_teams!$C$2:$C$36)</f>
        <v>West</v>
      </c>
      <c r="E599" s="1" t="s">
        <v>179</v>
      </c>
      <c r="F599" s="1" t="s">
        <v>119</v>
      </c>
      <c r="G599" s="1" t="str">
        <f t="array" ref="G599">IF($F599="", "", _xlfn.XLOOKUP($F599,accounts!$A$2:$A$86,accounts!$B$2:$B$86, "Other"))</f>
        <v>technology</v>
      </c>
      <c r="H599" s="1" t="str">
        <f t="array" ref="H599">IF($F599="", "", IFS(_xlfn.XLOOKUP($F599, accounts!$A$2:$A$86, accounts!$E$2:$E$86, 0)&gt;=1000, "Enterprise", _xlfn.XLOOKUP($F599, accounts!$A$2:$A$86, accounts!$E$2:$E$86, 0)&gt;=100, "Mid-Market", TRUE, "SMB"))</f>
        <v>Enterprise</v>
      </c>
      <c r="I599" s="1" t="str">
        <f t="array" ref="I599">IF($F599="", "", _xlfn.XLOOKUP($F599,accounts!$A$2:$A$86,accounts!$F$2:$F$86, "Other"))</f>
        <v>Korea</v>
      </c>
      <c r="J599" s="1" t="s">
        <v>192</v>
      </c>
      <c r="K599" s="3">
        <v>42760.0</v>
      </c>
      <c r="L599" s="3">
        <v>42856.0</v>
      </c>
      <c r="M599" s="1">
        <v>0.0</v>
      </c>
    </row>
    <row r="600">
      <c r="A600" s="1" t="s">
        <v>805</v>
      </c>
      <c r="B600" s="1" t="s">
        <v>34</v>
      </c>
      <c r="C600" s="1" t="str">
        <f t="array" ref="C600">_xlfn.XLOOKUP($B600, sales_teams!$A$2:$A$36, sales_teams!$B$2:$B$36)</f>
        <v>Cara Losch</v>
      </c>
      <c r="D600" s="1" t="str">
        <f t="array" ref="D600">_xlfn.XLOOKUP($B600, sales_teams!$A$2:$A$36, sales_teams!$C$2:$C$36)</f>
        <v>East</v>
      </c>
      <c r="E600" s="1" t="s">
        <v>179</v>
      </c>
      <c r="F600" s="1" t="s">
        <v>121</v>
      </c>
      <c r="G600" s="1" t="str">
        <f t="array" ref="G600">IF($F600="", "", _xlfn.XLOOKUP($F600,accounts!$A$2:$A$86,accounts!$B$2:$B$86, "Other"))</f>
        <v>telecommunications</v>
      </c>
      <c r="H600" s="1" t="str">
        <f t="array" ref="H600">IF($F600="", "", IFS(_xlfn.XLOOKUP($F600, accounts!$A$2:$A$86, accounts!$E$2:$E$86, 0)&gt;=1000, "Enterprise", _xlfn.XLOOKUP($F600, accounts!$A$2:$A$86, accounts!$E$2:$E$86, 0)&gt;=100, "Mid-Market", TRUE, "SMB"))</f>
        <v>Enterprise</v>
      </c>
      <c r="I600" s="1" t="str">
        <f t="array" ref="I600">IF($F600="", "", _xlfn.XLOOKUP($F600,accounts!$A$2:$A$86,accounts!$F$2:$F$86, "Other"))</f>
        <v>United States</v>
      </c>
      <c r="J600" s="1" t="s">
        <v>131</v>
      </c>
      <c r="K600" s="3">
        <v>42760.0</v>
      </c>
      <c r="L600" s="3">
        <v>42864.0</v>
      </c>
      <c r="M600" s="1">
        <v>45.0</v>
      </c>
    </row>
    <row r="601">
      <c r="A601" s="1" t="s">
        <v>806</v>
      </c>
      <c r="B601" s="1" t="s">
        <v>45</v>
      </c>
      <c r="C601" s="1" t="str">
        <f t="array" ref="C601">_xlfn.XLOOKUP($B601, sales_teams!$A$2:$A$36, sales_teams!$B$2:$B$36)</f>
        <v>Cara Losch</v>
      </c>
      <c r="D601" s="1" t="str">
        <f t="array" ref="D601">_xlfn.XLOOKUP($B601, sales_teams!$A$2:$A$36, sales_teams!$C$2:$C$36)</f>
        <v>East</v>
      </c>
      <c r="E601" s="1" t="s">
        <v>188</v>
      </c>
      <c r="G601" s="1" t="str">
        <f t="array" ref="G601">IF($F601="", "", _xlfn.XLOOKUP($F601,accounts!$A$2:$A$86,accounts!$B$2:$B$86, "Other"))</f>
        <v/>
      </c>
      <c r="H601" s="1" t="str">
        <f t="array" ref="H601">IF($F601="", "", IFS(_xlfn.XLOOKUP($F601, accounts!$A$2:$A$86, accounts!$E$2:$E$86, 0)&gt;=1000, "Enterprise", _xlfn.XLOOKUP($F601, accounts!$A$2:$A$86, accounts!$E$2:$E$86, 0)&gt;=100, "Mid-Market", TRUE, "SMB"))</f>
        <v/>
      </c>
      <c r="I601" s="1" t="str">
        <f t="array" ref="I601">IF($F601="", "", _xlfn.XLOOKUP($F601,accounts!$A$2:$A$86,accounts!$F$2:$F$86, "Other"))</f>
        <v/>
      </c>
      <c r="J601" s="1" t="s">
        <v>189</v>
      </c>
      <c r="K601" s="3">
        <v>42760.0</v>
      </c>
    </row>
    <row r="602">
      <c r="A602" s="1" t="s">
        <v>807</v>
      </c>
      <c r="B602" s="1" t="s">
        <v>105</v>
      </c>
      <c r="C602" s="1" t="str">
        <f t="array" ref="C602">_xlfn.XLOOKUP($B602, sales_teams!$A$2:$A$36, sales_teams!$B$2:$B$36)</f>
        <v>Summer Sewald</v>
      </c>
      <c r="D602" s="1" t="str">
        <f t="array" ref="D602">_xlfn.XLOOKUP($B602, sales_teams!$A$2:$A$36, sales_teams!$C$2:$C$36)</f>
        <v>West</v>
      </c>
      <c r="E602" s="1" t="s">
        <v>148</v>
      </c>
      <c r="F602" s="1" t="s">
        <v>87</v>
      </c>
      <c r="G602" s="1" t="str">
        <f t="array" ref="G602">IF($F602="", "", _xlfn.XLOOKUP($F602,accounts!$A$2:$A$86,accounts!$B$2:$B$86, "Other"))</f>
        <v>telecommunications</v>
      </c>
      <c r="H602" s="1" t="str">
        <f t="array" ref="H602">IF($F602="", "", IFS(_xlfn.XLOOKUP($F602, accounts!$A$2:$A$86, accounts!$E$2:$E$86, 0)&gt;=1000, "Enterprise", _xlfn.XLOOKUP($F602, accounts!$A$2:$A$86, accounts!$E$2:$E$86, 0)&gt;=100, "Mid-Market", TRUE, "SMB"))</f>
        <v>Enterprise</v>
      </c>
      <c r="I602" s="1" t="str">
        <f t="array" ref="I602">IF($F602="", "", _xlfn.XLOOKUP($F602,accounts!$A$2:$A$86,accounts!$F$2:$F$86, "Other"))</f>
        <v>United States</v>
      </c>
      <c r="J602" s="1" t="s">
        <v>131</v>
      </c>
      <c r="K602" s="3">
        <v>42760.0</v>
      </c>
      <c r="L602" s="3">
        <v>42869.0</v>
      </c>
      <c r="M602" s="1">
        <v>5743.0</v>
      </c>
    </row>
    <row r="603">
      <c r="A603" s="1" t="s">
        <v>808</v>
      </c>
      <c r="B603" s="1" t="s">
        <v>52</v>
      </c>
      <c r="C603" s="1" t="str">
        <f t="array" ref="C603">_xlfn.XLOOKUP($B603, sales_teams!$A$2:$A$36, sales_teams!$B$2:$B$36)</f>
        <v>Rocco Neubert</v>
      </c>
      <c r="D603" s="1" t="str">
        <f t="array" ref="D603">_xlfn.XLOOKUP($B603, sales_teams!$A$2:$A$36, sales_teams!$C$2:$C$36)</f>
        <v>East</v>
      </c>
      <c r="E603" s="1" t="s">
        <v>194</v>
      </c>
      <c r="F603" s="1" t="s">
        <v>167</v>
      </c>
      <c r="G603" s="1" t="str">
        <f t="array" ref="G603">IF($F603="", "", _xlfn.XLOOKUP($F603,accounts!$A$2:$A$86,accounts!$B$2:$B$86, "Other"))</f>
        <v>finance</v>
      </c>
      <c r="H603" s="1" t="str">
        <f t="array" ref="H603">IF($F603="", "", IFS(_xlfn.XLOOKUP($F603, accounts!$A$2:$A$86, accounts!$E$2:$E$86, 0)&gt;=1000, "Enterprise", _xlfn.XLOOKUP($F603, accounts!$A$2:$A$86, accounts!$E$2:$E$86, 0)&gt;=100, "Mid-Market", TRUE, "SMB"))</f>
        <v>Mid-Market</v>
      </c>
      <c r="I603" s="1" t="str">
        <f t="array" ref="I603">IF($F603="", "", _xlfn.XLOOKUP($F603,accounts!$A$2:$A$86,accounts!$F$2:$F$86, "Other"))</f>
        <v>United States</v>
      </c>
      <c r="J603" s="1" t="s">
        <v>131</v>
      </c>
      <c r="K603" s="3">
        <v>42761.0</v>
      </c>
      <c r="L603" s="3">
        <v>42868.0</v>
      </c>
      <c r="M603" s="1">
        <v>6117.0</v>
      </c>
    </row>
    <row r="604">
      <c r="A604" s="1" t="s">
        <v>809</v>
      </c>
      <c r="B604" s="1" t="s">
        <v>30</v>
      </c>
      <c r="C604" s="1" t="str">
        <f t="array" ref="C604">_xlfn.XLOOKUP($B604, sales_teams!$A$2:$A$36, sales_teams!$B$2:$B$36)</f>
        <v>Melvin Marxen</v>
      </c>
      <c r="D604" s="1" t="str">
        <f t="array" ref="D604">_xlfn.XLOOKUP($B604, sales_teams!$A$2:$A$36, sales_teams!$C$2:$C$36)</f>
        <v>Central</v>
      </c>
      <c r="E604" s="1" t="s">
        <v>148</v>
      </c>
      <c r="F604" s="1" t="s">
        <v>79</v>
      </c>
      <c r="G604" s="1" t="str">
        <f t="array" ref="G604">IF($F604="", "", _xlfn.XLOOKUP($F604,accounts!$A$2:$A$86,accounts!$B$2:$B$86, "Other"))</f>
        <v>entertainment</v>
      </c>
      <c r="H604" s="1" t="str">
        <f t="array" ref="H604">IF($F604="", "", IFS(_xlfn.XLOOKUP($F604, accounts!$A$2:$A$86, accounts!$E$2:$E$86, 0)&gt;=1000, "Enterprise", _xlfn.XLOOKUP($F604, accounts!$A$2:$A$86, accounts!$E$2:$E$86, 0)&gt;=100, "Mid-Market", TRUE, "SMB"))</f>
        <v>Mid-Market</v>
      </c>
      <c r="I604" s="1" t="str">
        <f t="array" ref="I604">IF($F604="", "", _xlfn.XLOOKUP($F604,accounts!$A$2:$A$86,accounts!$F$2:$F$86, "Other"))</f>
        <v>United States</v>
      </c>
      <c r="J604" s="1" t="s">
        <v>192</v>
      </c>
      <c r="K604" s="3">
        <v>42761.0</v>
      </c>
      <c r="L604" s="3">
        <v>42881.0</v>
      </c>
      <c r="M604" s="1">
        <v>0.0</v>
      </c>
    </row>
    <row r="605">
      <c r="A605" s="1" t="s">
        <v>810</v>
      </c>
      <c r="B605" s="1" t="s">
        <v>53</v>
      </c>
      <c r="C605" s="1" t="str">
        <f t="array" ref="C605">_xlfn.XLOOKUP($B605, sales_teams!$A$2:$A$36, sales_teams!$B$2:$B$36)</f>
        <v>Rocco Neubert</v>
      </c>
      <c r="D605" s="1" t="str">
        <f t="array" ref="D605">_xlfn.XLOOKUP($B605, sales_teams!$A$2:$A$36, sales_teams!$C$2:$C$36)</f>
        <v>East</v>
      </c>
      <c r="E605" s="1" t="s">
        <v>109</v>
      </c>
      <c r="F605" s="1" t="s">
        <v>163</v>
      </c>
      <c r="G605" s="1" t="str">
        <f t="array" ref="G605">IF($F605="", "", _xlfn.XLOOKUP($F605,accounts!$A$2:$A$86,accounts!$B$2:$B$86, "Other"))</f>
        <v>medical</v>
      </c>
      <c r="H605" s="1" t="str">
        <f t="array" ref="H605">IF($F605="", "", IFS(_xlfn.XLOOKUP($F605, accounts!$A$2:$A$86, accounts!$E$2:$E$86, 0)&gt;=1000, "Enterprise", _xlfn.XLOOKUP($F605, accounts!$A$2:$A$86, accounts!$E$2:$E$86, 0)&gt;=100, "Mid-Market", TRUE, "SMB"))</f>
        <v>Mid-Market</v>
      </c>
      <c r="I605" s="1" t="str">
        <f t="array" ref="I605">IF($F605="", "", _xlfn.XLOOKUP($F605,accounts!$A$2:$A$86,accounts!$F$2:$F$86, "Other"))</f>
        <v>United States</v>
      </c>
      <c r="J605" s="1" t="s">
        <v>131</v>
      </c>
      <c r="K605" s="3">
        <v>42761.0</v>
      </c>
      <c r="L605" s="3">
        <v>42813.0</v>
      </c>
      <c r="M605" s="1">
        <v>1158.0</v>
      </c>
    </row>
    <row r="606">
      <c r="A606" s="1" t="s">
        <v>811</v>
      </c>
      <c r="B606" s="1" t="s">
        <v>42</v>
      </c>
      <c r="C606" s="1" t="str">
        <f t="array" ref="C606">_xlfn.XLOOKUP($B606, sales_teams!$A$2:$A$36, sales_teams!$B$2:$B$36)</f>
        <v>Cara Losch</v>
      </c>
      <c r="D606" s="1" t="str">
        <f t="array" ref="D606">_xlfn.XLOOKUP($B606, sales_teams!$A$2:$A$36, sales_teams!$C$2:$C$36)</f>
        <v>East</v>
      </c>
      <c r="E606" s="1" t="s">
        <v>179</v>
      </c>
      <c r="F606" s="1" t="s">
        <v>126</v>
      </c>
      <c r="G606" s="1" t="str">
        <f t="array" ref="G606">IF($F606="", "", _xlfn.XLOOKUP($F606,accounts!$A$2:$A$86,accounts!$B$2:$B$86, "Other"))</f>
        <v>retail</v>
      </c>
      <c r="H606" s="1" t="str">
        <f t="array" ref="H606">IF($F606="", "", IFS(_xlfn.XLOOKUP($F606, accounts!$A$2:$A$86, accounts!$E$2:$E$86, 0)&gt;=1000, "Enterprise", _xlfn.XLOOKUP($F606, accounts!$A$2:$A$86, accounts!$E$2:$E$86, 0)&gt;=100, "Mid-Market", TRUE, "SMB"))</f>
        <v>Enterprise</v>
      </c>
      <c r="I606" s="1" t="str">
        <f t="array" ref="I606">IF($F606="", "", _xlfn.XLOOKUP($F606,accounts!$A$2:$A$86,accounts!$F$2:$F$86, "Other"))</f>
        <v>United States</v>
      </c>
      <c r="J606" s="1" t="s">
        <v>131</v>
      </c>
      <c r="K606" s="3">
        <v>42761.0</v>
      </c>
      <c r="L606" s="3">
        <v>42877.0</v>
      </c>
      <c r="M606" s="1">
        <v>59.0</v>
      </c>
    </row>
    <row r="607">
      <c r="A607" s="1" t="s">
        <v>812</v>
      </c>
      <c r="B607" s="1" t="s">
        <v>104</v>
      </c>
      <c r="C607" s="1" t="str">
        <f t="array" ref="C607">_xlfn.XLOOKUP($B607, sales_teams!$A$2:$A$36, sales_teams!$B$2:$B$36)</f>
        <v>Summer Sewald</v>
      </c>
      <c r="D607" s="1" t="str">
        <f t="array" ref="D607">_xlfn.XLOOKUP($B607, sales_teams!$A$2:$A$36, sales_teams!$C$2:$C$36)</f>
        <v>West</v>
      </c>
      <c r="E607" s="1" t="s">
        <v>109</v>
      </c>
      <c r="F607" s="1" t="s">
        <v>75</v>
      </c>
      <c r="G607" s="1" t="str">
        <f t="array" ref="G607">IF($F607="", "", _xlfn.XLOOKUP($F607,accounts!$A$2:$A$86,accounts!$B$2:$B$86, "Other"))</f>
        <v>software</v>
      </c>
      <c r="H607" s="1" t="str">
        <f t="array" ref="H607">IF($F607="", "", IFS(_xlfn.XLOOKUP($F607, accounts!$A$2:$A$86, accounts!$E$2:$E$86, 0)&gt;=1000, "Enterprise", _xlfn.XLOOKUP($F607, accounts!$A$2:$A$86, accounts!$E$2:$E$86, 0)&gt;=100, "Mid-Market", TRUE, "SMB"))</f>
        <v>SMB</v>
      </c>
      <c r="I607" s="1" t="str">
        <f t="array" ref="I607">IF($F607="", "", _xlfn.XLOOKUP($F607,accounts!$A$2:$A$86,accounts!$F$2:$F$86, "Other"))</f>
        <v>United States</v>
      </c>
      <c r="J607" s="1" t="s">
        <v>192</v>
      </c>
      <c r="K607" s="3">
        <v>42761.0</v>
      </c>
      <c r="L607" s="3">
        <v>42879.0</v>
      </c>
      <c r="M607" s="1">
        <v>0.0</v>
      </c>
    </row>
    <row r="608">
      <c r="A608" s="1" t="s">
        <v>813</v>
      </c>
      <c r="B608" s="1" t="s">
        <v>107</v>
      </c>
      <c r="C608" s="1" t="str">
        <f t="array" ref="C608">_xlfn.XLOOKUP($B608, sales_teams!$A$2:$A$36, sales_teams!$B$2:$B$36)</f>
        <v>Summer Sewald</v>
      </c>
      <c r="D608" s="1" t="str">
        <f t="array" ref="D608">_xlfn.XLOOKUP($B608, sales_teams!$A$2:$A$36, sales_teams!$C$2:$C$36)</f>
        <v>West</v>
      </c>
      <c r="E608" s="1" t="s">
        <v>188</v>
      </c>
      <c r="F608" s="1" t="s">
        <v>168</v>
      </c>
      <c r="G608" s="1" t="str">
        <f t="array" ref="G608">IF($F608="", "", _xlfn.XLOOKUP($F608,accounts!$A$2:$A$86,accounts!$B$2:$B$86, "Other"))</f>
        <v>finance</v>
      </c>
      <c r="H608" s="1" t="str">
        <f t="array" ref="H608">IF($F608="", "", IFS(_xlfn.XLOOKUP($F608, accounts!$A$2:$A$86, accounts!$E$2:$E$86, 0)&gt;=1000, "Enterprise", _xlfn.XLOOKUP($F608, accounts!$A$2:$A$86, accounts!$E$2:$E$86, 0)&gt;=100, "Mid-Market", TRUE, "SMB"))</f>
        <v>Enterprise</v>
      </c>
      <c r="I608" s="1" t="str">
        <f t="array" ref="I608">IF($F608="", "", _xlfn.XLOOKUP($F608,accounts!$A$2:$A$86,accounts!$F$2:$F$86, "Other"))</f>
        <v>United States</v>
      </c>
      <c r="J608" s="1" t="s">
        <v>131</v>
      </c>
      <c r="K608" s="3">
        <v>42761.0</v>
      </c>
      <c r="L608" s="3">
        <v>42818.0</v>
      </c>
      <c r="M608" s="1">
        <v>3106.0</v>
      </c>
    </row>
    <row r="609">
      <c r="A609" s="1" t="s">
        <v>814</v>
      </c>
      <c r="B609" s="1" t="s">
        <v>65</v>
      </c>
      <c r="C609" s="1" t="str">
        <f t="array" ref="C609">_xlfn.XLOOKUP($B609, sales_teams!$A$2:$A$36, sales_teams!$B$2:$B$36)</f>
        <v>Celia Rouche</v>
      </c>
      <c r="D609" s="1" t="str">
        <f t="array" ref="D609">_xlfn.XLOOKUP($B609, sales_teams!$A$2:$A$36, sales_teams!$C$2:$C$36)</f>
        <v>West</v>
      </c>
      <c r="E609" s="1" t="s">
        <v>188</v>
      </c>
      <c r="F609" s="1" t="s">
        <v>137</v>
      </c>
      <c r="G609" s="1" t="str">
        <f t="array" ref="G609">IF($F609="", "", _xlfn.XLOOKUP($F609,accounts!$A$2:$A$86,accounts!$B$2:$B$86, "Other"))</f>
        <v>services</v>
      </c>
      <c r="H609" s="1" t="str">
        <f t="array" ref="H609">IF($F609="", "", IFS(_xlfn.XLOOKUP($F609, accounts!$A$2:$A$86, accounts!$E$2:$E$86, 0)&gt;=1000, "Enterprise", _xlfn.XLOOKUP($F609, accounts!$A$2:$A$86, accounts!$E$2:$E$86, 0)&gt;=100, "Mid-Market", TRUE, "SMB"))</f>
        <v>Enterprise</v>
      </c>
      <c r="I609" s="1" t="str">
        <f t="array" ref="I609">IF($F609="", "", _xlfn.XLOOKUP($F609,accounts!$A$2:$A$86,accounts!$F$2:$F$86, "Other"))</f>
        <v>Germany</v>
      </c>
      <c r="J609" s="1" t="s">
        <v>131</v>
      </c>
      <c r="K609" s="3">
        <v>42761.0</v>
      </c>
      <c r="L609" s="3">
        <v>42813.0</v>
      </c>
      <c r="M609" s="1">
        <v>2982.0</v>
      </c>
    </row>
    <row r="610">
      <c r="A610" s="1" t="s">
        <v>815</v>
      </c>
      <c r="B610" s="1" t="s">
        <v>105</v>
      </c>
      <c r="C610" s="1" t="str">
        <f t="array" ref="C610">_xlfn.XLOOKUP($B610, sales_teams!$A$2:$A$36, sales_teams!$B$2:$B$36)</f>
        <v>Summer Sewald</v>
      </c>
      <c r="D610" s="1" t="str">
        <f t="array" ref="D610">_xlfn.XLOOKUP($B610, sales_teams!$A$2:$A$36, sales_teams!$C$2:$C$36)</f>
        <v>West</v>
      </c>
      <c r="E610" s="1" t="s">
        <v>194</v>
      </c>
      <c r="F610" s="1" t="s">
        <v>119</v>
      </c>
      <c r="G610" s="1" t="str">
        <f t="array" ref="G610">IF($F610="", "", _xlfn.XLOOKUP($F610,accounts!$A$2:$A$86,accounts!$B$2:$B$86, "Other"))</f>
        <v>technology</v>
      </c>
      <c r="H610" s="1" t="str">
        <f t="array" ref="H610">IF($F610="", "", IFS(_xlfn.XLOOKUP($F610, accounts!$A$2:$A$86, accounts!$E$2:$E$86, 0)&gt;=1000, "Enterprise", _xlfn.XLOOKUP($F610, accounts!$A$2:$A$86, accounts!$E$2:$E$86, 0)&gt;=100, "Mid-Market", TRUE, "SMB"))</f>
        <v>Enterprise</v>
      </c>
      <c r="I610" s="1" t="str">
        <f t="array" ref="I610">IF($F610="", "", _xlfn.XLOOKUP($F610,accounts!$A$2:$A$86,accounts!$F$2:$F$86, "Other"))</f>
        <v>Korea</v>
      </c>
      <c r="J610" s="1" t="s">
        <v>131</v>
      </c>
      <c r="K610" s="3">
        <v>42761.0</v>
      </c>
      <c r="L610" s="3">
        <v>42810.0</v>
      </c>
      <c r="M610" s="1">
        <v>6101.0</v>
      </c>
    </row>
    <row r="611">
      <c r="A611" s="1" t="s">
        <v>816</v>
      </c>
      <c r="B611" s="1" t="s">
        <v>7</v>
      </c>
      <c r="C611" s="1" t="str">
        <f t="array" ref="C611">_xlfn.XLOOKUP($B611, sales_teams!$A$2:$A$36, sales_teams!$B$2:$B$36)</f>
        <v>Dustin Brinkmann</v>
      </c>
      <c r="D611" s="1" t="str">
        <f t="array" ref="D611">_xlfn.XLOOKUP($B611, sales_teams!$A$2:$A$36, sales_teams!$C$2:$C$36)</f>
        <v>Central</v>
      </c>
      <c r="E611" s="1" t="s">
        <v>194</v>
      </c>
      <c r="F611" s="1" t="s">
        <v>165</v>
      </c>
      <c r="G611" s="1" t="str">
        <f t="array" ref="G611">IF($F611="", "", _xlfn.XLOOKUP($F611,accounts!$A$2:$A$86,accounts!$B$2:$B$86, "Other"))</f>
        <v>telecommunications</v>
      </c>
      <c r="H611" s="1" t="str">
        <f t="array" ref="H611">IF($F611="", "", IFS(_xlfn.XLOOKUP($F611, accounts!$A$2:$A$86, accounts!$E$2:$E$86, 0)&gt;=1000, "Enterprise", _xlfn.XLOOKUP($F611, accounts!$A$2:$A$86, accounts!$E$2:$E$86, 0)&gt;=100, "Mid-Market", TRUE, "SMB"))</f>
        <v>Enterprise</v>
      </c>
      <c r="I611" s="1" t="str">
        <f t="array" ref="I611">IF($F611="", "", _xlfn.XLOOKUP($F611,accounts!$A$2:$A$86,accounts!$F$2:$F$86, "Other"))</f>
        <v>United States</v>
      </c>
      <c r="J611" s="1" t="s">
        <v>131</v>
      </c>
      <c r="K611" s="3">
        <v>42762.0</v>
      </c>
      <c r="L611" s="3">
        <v>42863.0</v>
      </c>
      <c r="M611" s="1">
        <v>5883.0</v>
      </c>
    </row>
    <row r="612">
      <c r="A612" s="1" t="s">
        <v>817</v>
      </c>
      <c r="B612" s="1" t="s">
        <v>39</v>
      </c>
      <c r="C612" s="1" t="str">
        <f t="array" ref="C612">_xlfn.XLOOKUP($B612, sales_teams!$A$2:$A$36, sales_teams!$B$2:$B$36)</f>
        <v>Cara Losch</v>
      </c>
      <c r="D612" s="1" t="str">
        <f t="array" ref="D612">_xlfn.XLOOKUP($B612, sales_teams!$A$2:$A$36, sales_teams!$C$2:$C$36)</f>
        <v>East</v>
      </c>
      <c r="E612" s="1" t="s">
        <v>194</v>
      </c>
      <c r="F612" s="1" t="s">
        <v>169</v>
      </c>
      <c r="G612" s="1" t="str">
        <f t="array" ref="G612">IF($F612="", "", _xlfn.XLOOKUP($F612,accounts!$A$2:$A$86,accounts!$B$2:$B$86, "Other"))</f>
        <v>entertainment</v>
      </c>
      <c r="H612" s="1" t="str">
        <f t="array" ref="H612">IF($F612="", "", IFS(_xlfn.XLOOKUP($F612, accounts!$A$2:$A$86, accounts!$E$2:$E$86, 0)&gt;=1000, "Enterprise", _xlfn.XLOOKUP($F612, accounts!$A$2:$A$86, accounts!$E$2:$E$86, 0)&gt;=100, "Mid-Market", TRUE, "SMB"))</f>
        <v>Enterprise</v>
      </c>
      <c r="I612" s="1" t="str">
        <f t="array" ref="I612">IF($F612="", "", _xlfn.XLOOKUP($F612,accounts!$A$2:$A$86,accounts!$F$2:$F$86, "Other"))</f>
        <v>United States</v>
      </c>
      <c r="J612" s="1" t="s">
        <v>131</v>
      </c>
      <c r="K612" s="3">
        <v>42762.0</v>
      </c>
      <c r="L612" s="3">
        <v>42877.0</v>
      </c>
      <c r="M612" s="1">
        <v>5051.0</v>
      </c>
    </row>
    <row r="613">
      <c r="A613" s="1" t="s">
        <v>818</v>
      </c>
      <c r="B613" s="1" t="s">
        <v>30</v>
      </c>
      <c r="C613" s="1" t="str">
        <f t="array" ref="C613">_xlfn.XLOOKUP($B613, sales_teams!$A$2:$A$36, sales_teams!$B$2:$B$36)</f>
        <v>Melvin Marxen</v>
      </c>
      <c r="D613" s="1" t="str">
        <f t="array" ref="D613">_xlfn.XLOOKUP($B613, sales_teams!$A$2:$A$36, sales_teams!$C$2:$C$36)</f>
        <v>Central</v>
      </c>
      <c r="E613" s="1" t="s">
        <v>109</v>
      </c>
      <c r="F613" s="1" t="s">
        <v>156</v>
      </c>
      <c r="G613" s="1" t="str">
        <f t="array" ref="G613">IF($F613="", "", _xlfn.XLOOKUP($F613,accounts!$A$2:$A$86,accounts!$B$2:$B$86, "Other"))</f>
        <v>employment</v>
      </c>
      <c r="H613" s="1" t="str">
        <f t="array" ref="H613">IF($F613="", "", IFS(_xlfn.XLOOKUP($F613, accounts!$A$2:$A$86, accounts!$E$2:$E$86, 0)&gt;=1000, "Enterprise", _xlfn.XLOOKUP($F613, accounts!$A$2:$A$86, accounts!$E$2:$E$86, 0)&gt;=100, "Mid-Market", TRUE, "SMB"))</f>
        <v>Mid-Market</v>
      </c>
      <c r="I613" s="1" t="str">
        <f t="array" ref="I613">IF($F613="", "", _xlfn.XLOOKUP($F613,accounts!$A$2:$A$86,accounts!$F$2:$F$86, "Other"))</f>
        <v>United States</v>
      </c>
      <c r="J613" s="1" t="s">
        <v>131</v>
      </c>
      <c r="K613" s="3">
        <v>42762.0</v>
      </c>
      <c r="L613" s="3">
        <v>42866.0</v>
      </c>
      <c r="M613" s="1">
        <v>1155.0</v>
      </c>
    </row>
    <row r="614">
      <c r="A614" s="1" t="s">
        <v>819</v>
      </c>
      <c r="B614" s="1" t="s">
        <v>42</v>
      </c>
      <c r="C614" s="1" t="str">
        <f t="array" ref="C614">_xlfn.XLOOKUP($B614, sales_teams!$A$2:$A$36, sales_teams!$B$2:$B$36)</f>
        <v>Cara Losch</v>
      </c>
      <c r="D614" s="1" t="str">
        <f t="array" ref="D614">_xlfn.XLOOKUP($B614, sales_teams!$A$2:$A$36, sales_teams!$C$2:$C$36)</f>
        <v>East</v>
      </c>
      <c r="E614" s="1" t="s">
        <v>181</v>
      </c>
      <c r="F614" s="1" t="s">
        <v>40</v>
      </c>
      <c r="G614" s="1" t="str">
        <f t="array" ref="G614">IF($F614="", "", _xlfn.XLOOKUP($F614,accounts!$A$2:$A$86,accounts!$B$2:$B$86, "Other"))</f>
        <v>technology</v>
      </c>
      <c r="H614" s="1" t="str">
        <f t="array" ref="H614">IF($F614="", "", IFS(_xlfn.XLOOKUP($F614, accounts!$A$2:$A$86, accounts!$E$2:$E$86, 0)&gt;=1000, "Enterprise", _xlfn.XLOOKUP($F614, accounts!$A$2:$A$86, accounts!$E$2:$E$86, 0)&gt;=100, "Mid-Market", TRUE, "SMB"))</f>
        <v>Enterprise</v>
      </c>
      <c r="I614" s="1" t="str">
        <f t="array" ref="I614">IF($F614="", "", _xlfn.XLOOKUP($F614,accounts!$A$2:$A$86,accounts!$F$2:$F$86, "Other"))</f>
        <v>United States</v>
      </c>
      <c r="J614" s="1" t="s">
        <v>192</v>
      </c>
      <c r="K614" s="3">
        <v>42762.0</v>
      </c>
      <c r="L614" s="3">
        <v>42865.0</v>
      </c>
      <c r="M614" s="1">
        <v>0.0</v>
      </c>
    </row>
    <row r="615">
      <c r="A615" s="1" t="s">
        <v>820</v>
      </c>
      <c r="B615" s="1" t="s">
        <v>99</v>
      </c>
      <c r="C615" s="1" t="str">
        <f t="array" ref="C615">_xlfn.XLOOKUP($B615, sales_teams!$A$2:$A$36, sales_teams!$B$2:$B$36)</f>
        <v>Summer Sewald</v>
      </c>
      <c r="D615" s="1" t="str">
        <f t="array" ref="D615">_xlfn.XLOOKUP($B615, sales_teams!$A$2:$A$36, sales_teams!$C$2:$C$36)</f>
        <v>West</v>
      </c>
      <c r="E615" s="1" t="s">
        <v>194</v>
      </c>
      <c r="F615" s="1" t="s">
        <v>50</v>
      </c>
      <c r="G615" s="1" t="str">
        <f t="array" ref="G615">IF($F615="", "", _xlfn.XLOOKUP($F615,accounts!$A$2:$A$86,accounts!$B$2:$B$86, "Other"))</f>
        <v>entertainment</v>
      </c>
      <c r="H615" s="1" t="str">
        <f t="array" ref="H615">IF($F615="", "", IFS(_xlfn.XLOOKUP($F615, accounts!$A$2:$A$86, accounts!$E$2:$E$86, 0)&gt;=1000, "Enterprise", _xlfn.XLOOKUP($F615, accounts!$A$2:$A$86, accounts!$E$2:$E$86, 0)&gt;=100, "Mid-Market", TRUE, "SMB"))</f>
        <v>Enterprise</v>
      </c>
      <c r="I615" s="1" t="str">
        <f t="array" ref="I615">IF($F615="", "", _xlfn.XLOOKUP($F615,accounts!$A$2:$A$86,accounts!$F$2:$F$86, "Other"))</f>
        <v>United States</v>
      </c>
      <c r="J615" s="1" t="s">
        <v>131</v>
      </c>
      <c r="K615" s="3">
        <v>42762.0</v>
      </c>
      <c r="L615" s="3">
        <v>42800.0</v>
      </c>
      <c r="M615" s="1">
        <v>5616.0</v>
      </c>
    </row>
    <row r="616">
      <c r="A616" s="1" t="s">
        <v>821</v>
      </c>
      <c r="B616" s="1" t="s">
        <v>99</v>
      </c>
      <c r="C616" s="1" t="str">
        <f t="array" ref="C616">_xlfn.XLOOKUP($B616, sales_teams!$A$2:$A$36, sales_teams!$B$2:$B$36)</f>
        <v>Summer Sewald</v>
      </c>
      <c r="D616" s="1" t="str">
        <f t="array" ref="D616">_xlfn.XLOOKUP($B616, sales_teams!$A$2:$A$36, sales_teams!$C$2:$C$36)</f>
        <v>West</v>
      </c>
      <c r="E616" s="1" t="s">
        <v>194</v>
      </c>
      <c r="F616" s="1" t="s">
        <v>97</v>
      </c>
      <c r="G616" s="1" t="str">
        <f t="array" ref="G616">IF($F616="", "", _xlfn.XLOOKUP($F616,accounts!$A$2:$A$86,accounts!$B$2:$B$86, "Other"))</f>
        <v>finance</v>
      </c>
      <c r="H616" s="1" t="str">
        <f t="array" ref="H616">IF($F616="", "", IFS(_xlfn.XLOOKUP($F616, accounts!$A$2:$A$86, accounts!$E$2:$E$86, 0)&gt;=1000, "Enterprise", _xlfn.XLOOKUP($F616, accounts!$A$2:$A$86, accounts!$E$2:$E$86, 0)&gt;=100, "Mid-Market", TRUE, "SMB"))</f>
        <v>Mid-Market</v>
      </c>
      <c r="I616" s="1" t="str">
        <f t="array" ref="I616">IF($F616="", "", _xlfn.XLOOKUP($F616,accounts!$A$2:$A$86,accounts!$F$2:$F$86, "Other"))</f>
        <v>United States</v>
      </c>
      <c r="J616" s="1" t="s">
        <v>131</v>
      </c>
      <c r="K616" s="3">
        <v>42762.0</v>
      </c>
      <c r="L616" s="3">
        <v>42892.0</v>
      </c>
      <c r="M616" s="1">
        <v>5116.0</v>
      </c>
    </row>
    <row r="617">
      <c r="A617" s="1" t="s">
        <v>822</v>
      </c>
      <c r="B617" s="1" t="s">
        <v>102</v>
      </c>
      <c r="C617" s="1" t="str">
        <f t="array" ref="C617">_xlfn.XLOOKUP($B617, sales_teams!$A$2:$A$36, sales_teams!$B$2:$B$36)</f>
        <v>Summer Sewald</v>
      </c>
      <c r="D617" s="1" t="str">
        <f t="array" ref="D617">_xlfn.XLOOKUP($B617, sales_teams!$A$2:$A$36, sales_teams!$C$2:$C$36)</f>
        <v>West</v>
      </c>
      <c r="E617" s="1" t="s">
        <v>109</v>
      </c>
      <c r="F617" s="1" t="s">
        <v>59</v>
      </c>
      <c r="G617" s="1" t="str">
        <f t="array" ref="G617">IF($F617="", "", _xlfn.XLOOKUP($F617,accounts!$A$2:$A$86,accounts!$B$2:$B$86, "Other"))</f>
        <v>medical</v>
      </c>
      <c r="H617" s="1" t="str">
        <f t="array" ref="H617">IF($F617="", "", IFS(_xlfn.XLOOKUP($F617, accounts!$A$2:$A$86, accounts!$E$2:$E$86, 0)&gt;=1000, "Enterprise", _xlfn.XLOOKUP($F617, accounts!$A$2:$A$86, accounts!$E$2:$E$86, 0)&gt;=100, "Mid-Market", TRUE, "SMB"))</f>
        <v>SMB</v>
      </c>
      <c r="I617" s="1" t="str">
        <f t="array" ref="I617">IF($F617="", "", _xlfn.XLOOKUP($F617,accounts!$A$2:$A$86,accounts!$F$2:$F$86, "Other"))</f>
        <v>United States</v>
      </c>
      <c r="J617" s="1" t="s">
        <v>131</v>
      </c>
      <c r="K617" s="3">
        <v>42762.0</v>
      </c>
      <c r="L617" s="3">
        <v>42824.0</v>
      </c>
      <c r="M617" s="1">
        <v>1136.0</v>
      </c>
    </row>
    <row r="618">
      <c r="A618" s="1" t="s">
        <v>823</v>
      </c>
      <c r="B618" s="1" t="s">
        <v>7</v>
      </c>
      <c r="C618" s="1" t="str">
        <f t="array" ref="C618">_xlfn.XLOOKUP($B618, sales_teams!$A$2:$A$36, sales_teams!$B$2:$B$36)</f>
        <v>Dustin Brinkmann</v>
      </c>
      <c r="D618" s="1" t="str">
        <f t="array" ref="D618">_xlfn.XLOOKUP($B618, sales_teams!$A$2:$A$36, sales_teams!$C$2:$C$36)</f>
        <v>Central</v>
      </c>
      <c r="E618" s="1" t="s">
        <v>109</v>
      </c>
      <c r="F618" s="1" t="s">
        <v>89</v>
      </c>
      <c r="G618" s="1" t="str">
        <f t="array" ref="G618">IF($F618="", "", _xlfn.XLOOKUP($F618,accounts!$A$2:$A$86,accounts!$B$2:$B$86, "Other"))</f>
        <v>finance</v>
      </c>
      <c r="H618" s="1" t="str">
        <f t="array" ref="H618">IF($F618="", "", IFS(_xlfn.XLOOKUP($F618, accounts!$A$2:$A$86, accounts!$E$2:$E$86, 0)&gt;=1000, "Enterprise", _xlfn.XLOOKUP($F618, accounts!$A$2:$A$86, accounts!$E$2:$E$86, 0)&gt;=100, "Mid-Market", TRUE, "SMB"))</f>
        <v>Enterprise</v>
      </c>
      <c r="I618" s="1" t="str">
        <f t="array" ref="I618">IF($F618="", "", _xlfn.XLOOKUP($F618,accounts!$A$2:$A$86,accounts!$F$2:$F$86, "Other"))</f>
        <v>United States</v>
      </c>
      <c r="J618" s="1" t="s">
        <v>131</v>
      </c>
      <c r="K618" s="3">
        <v>42763.0</v>
      </c>
      <c r="L618" s="3">
        <v>42887.0</v>
      </c>
      <c r="M618" s="1">
        <v>1216.0</v>
      </c>
    </row>
    <row r="619">
      <c r="A619" s="1" t="s">
        <v>824</v>
      </c>
      <c r="B619" s="1" t="s">
        <v>7</v>
      </c>
      <c r="C619" s="1" t="str">
        <f t="array" ref="C619">_xlfn.XLOOKUP($B619, sales_teams!$A$2:$A$36, sales_teams!$B$2:$B$36)</f>
        <v>Dustin Brinkmann</v>
      </c>
      <c r="D619" s="1" t="str">
        <f t="array" ref="D619">_xlfn.XLOOKUP($B619, sales_teams!$A$2:$A$36, sales_teams!$C$2:$C$36)</f>
        <v>Central</v>
      </c>
      <c r="E619" s="1" t="s">
        <v>109</v>
      </c>
      <c r="F619" s="1" t="s">
        <v>119</v>
      </c>
      <c r="G619" s="1" t="str">
        <f t="array" ref="G619">IF($F619="", "", _xlfn.XLOOKUP($F619,accounts!$A$2:$A$86,accounts!$B$2:$B$86, "Other"))</f>
        <v>technology</v>
      </c>
      <c r="H619" s="1" t="str">
        <f t="array" ref="H619">IF($F619="", "", IFS(_xlfn.XLOOKUP($F619, accounts!$A$2:$A$86, accounts!$E$2:$E$86, 0)&gt;=1000, "Enterprise", _xlfn.XLOOKUP($F619, accounts!$A$2:$A$86, accounts!$E$2:$E$86, 0)&gt;=100, "Mid-Market", TRUE, "SMB"))</f>
        <v>Enterprise</v>
      </c>
      <c r="I619" s="1" t="str">
        <f t="array" ref="I619">IF($F619="", "", _xlfn.XLOOKUP($F619,accounts!$A$2:$A$86,accounts!$F$2:$F$86, "Other"))</f>
        <v>Korea</v>
      </c>
      <c r="J619" s="1" t="s">
        <v>131</v>
      </c>
      <c r="K619" s="3">
        <v>42763.0</v>
      </c>
      <c r="L619" s="3">
        <v>42857.0</v>
      </c>
      <c r="M619" s="1">
        <v>1089.0</v>
      </c>
    </row>
    <row r="620">
      <c r="A620" s="1" t="s">
        <v>825</v>
      </c>
      <c r="B620" s="1" t="s">
        <v>52</v>
      </c>
      <c r="C620" s="1" t="str">
        <f t="array" ref="C620">_xlfn.XLOOKUP($B620, sales_teams!$A$2:$A$36, sales_teams!$B$2:$B$36)</f>
        <v>Rocco Neubert</v>
      </c>
      <c r="D620" s="1" t="str">
        <f t="array" ref="D620">_xlfn.XLOOKUP($B620, sales_teams!$A$2:$A$36, sales_teams!$C$2:$C$36)</f>
        <v>East</v>
      </c>
      <c r="E620" s="1" t="s">
        <v>188</v>
      </c>
      <c r="F620" s="1" t="s">
        <v>59</v>
      </c>
      <c r="G620" s="1" t="str">
        <f t="array" ref="G620">IF($F620="", "", _xlfn.XLOOKUP($F620,accounts!$A$2:$A$86,accounts!$B$2:$B$86, "Other"))</f>
        <v>medical</v>
      </c>
      <c r="H620" s="1" t="str">
        <f t="array" ref="H620">IF($F620="", "", IFS(_xlfn.XLOOKUP($F620, accounts!$A$2:$A$86, accounts!$E$2:$E$86, 0)&gt;=1000, "Enterprise", _xlfn.XLOOKUP($F620, accounts!$A$2:$A$86, accounts!$E$2:$E$86, 0)&gt;=100, "Mid-Market", TRUE, "SMB"))</f>
        <v>SMB</v>
      </c>
      <c r="I620" s="1" t="str">
        <f t="array" ref="I620">IF($F620="", "", _xlfn.XLOOKUP($F620,accounts!$A$2:$A$86,accounts!$F$2:$F$86, "Other"))</f>
        <v>United States</v>
      </c>
      <c r="J620" s="1" t="s">
        <v>131</v>
      </c>
      <c r="K620" s="3">
        <v>42763.0</v>
      </c>
      <c r="L620" s="3">
        <v>42890.0</v>
      </c>
      <c r="M620" s="1">
        <v>3908.0</v>
      </c>
    </row>
    <row r="621">
      <c r="A621" s="1" t="s">
        <v>826</v>
      </c>
      <c r="B621" s="1" t="s">
        <v>39</v>
      </c>
      <c r="C621" s="1" t="str">
        <f t="array" ref="C621">_xlfn.XLOOKUP($B621, sales_teams!$A$2:$A$36, sales_teams!$B$2:$B$36)</f>
        <v>Cara Losch</v>
      </c>
      <c r="D621" s="1" t="str">
        <f t="array" ref="D621">_xlfn.XLOOKUP($B621, sales_teams!$A$2:$A$36, sales_teams!$C$2:$C$36)</f>
        <v>East</v>
      </c>
      <c r="E621" s="1" t="s">
        <v>109</v>
      </c>
      <c r="F621" s="1" t="s">
        <v>164</v>
      </c>
      <c r="G621" s="1" t="str">
        <f t="array" ref="G621">IF($F621="", "", _xlfn.XLOOKUP($F621,accounts!$A$2:$A$86,accounts!$B$2:$B$86, "Other"))</f>
        <v>retail</v>
      </c>
      <c r="H621" s="1" t="str">
        <f t="array" ref="H621">IF($F621="", "", IFS(_xlfn.XLOOKUP($F621, accounts!$A$2:$A$86, accounts!$E$2:$E$86, 0)&gt;=1000, "Enterprise", _xlfn.XLOOKUP($F621, accounts!$A$2:$A$86, accounts!$E$2:$E$86, 0)&gt;=100, "Mid-Market", TRUE, "SMB"))</f>
        <v>Mid-Market</v>
      </c>
      <c r="I621" s="1" t="str">
        <f t="array" ref="I621">IF($F621="", "", _xlfn.XLOOKUP($F621,accounts!$A$2:$A$86,accounts!$F$2:$F$86, "Other"))</f>
        <v>United States</v>
      </c>
      <c r="J621" s="1" t="s">
        <v>189</v>
      </c>
      <c r="K621" s="3">
        <v>42763.0</v>
      </c>
    </row>
    <row r="622">
      <c r="A622" s="1" t="s">
        <v>827</v>
      </c>
      <c r="B622" s="1" t="s">
        <v>30</v>
      </c>
      <c r="C622" s="1" t="str">
        <f t="array" ref="C622">_xlfn.XLOOKUP($B622, sales_teams!$A$2:$A$36, sales_teams!$B$2:$B$36)</f>
        <v>Melvin Marxen</v>
      </c>
      <c r="D622" s="1" t="str">
        <f t="array" ref="D622">_xlfn.XLOOKUP($B622, sales_teams!$A$2:$A$36, sales_teams!$C$2:$C$36)</f>
        <v>Central</v>
      </c>
      <c r="E622" s="1" t="s">
        <v>148</v>
      </c>
      <c r="F622" s="1" t="s">
        <v>82</v>
      </c>
      <c r="G622" s="1" t="str">
        <f t="array" ref="G622">IF($F622="", "", _xlfn.XLOOKUP($F622,accounts!$A$2:$A$86,accounts!$B$2:$B$86, "Other"))</f>
        <v>software</v>
      </c>
      <c r="H622" s="1" t="str">
        <f t="array" ref="H622">IF($F622="", "", IFS(_xlfn.XLOOKUP($F622, accounts!$A$2:$A$86, accounts!$E$2:$E$86, 0)&gt;=1000, "Enterprise", _xlfn.XLOOKUP($F622, accounts!$A$2:$A$86, accounts!$E$2:$E$86, 0)&gt;=100, "Mid-Market", TRUE, "SMB"))</f>
        <v>Enterprise</v>
      </c>
      <c r="I622" s="1" t="str">
        <f t="array" ref="I622">IF($F622="", "", _xlfn.XLOOKUP($F622,accounts!$A$2:$A$86,accounts!$F$2:$F$86, "Other"))</f>
        <v>United States</v>
      </c>
      <c r="J622" s="1" t="s">
        <v>192</v>
      </c>
      <c r="K622" s="3">
        <v>42763.0</v>
      </c>
      <c r="L622" s="3">
        <v>42882.0</v>
      </c>
      <c r="M622" s="1">
        <v>0.0</v>
      </c>
    </row>
    <row r="623">
      <c r="A623" s="1" t="s">
        <v>828</v>
      </c>
      <c r="B623" s="1" t="s">
        <v>30</v>
      </c>
      <c r="C623" s="1" t="str">
        <f t="array" ref="C623">_xlfn.XLOOKUP($B623, sales_teams!$A$2:$A$36, sales_teams!$B$2:$B$36)</f>
        <v>Melvin Marxen</v>
      </c>
      <c r="D623" s="1" t="str">
        <f t="array" ref="D623">_xlfn.XLOOKUP($B623, sales_teams!$A$2:$A$36, sales_teams!$C$2:$C$36)</f>
        <v>Central</v>
      </c>
      <c r="E623" s="1" t="s">
        <v>148</v>
      </c>
      <c r="F623" s="1" t="s">
        <v>89</v>
      </c>
      <c r="G623" s="1" t="str">
        <f t="array" ref="G623">IF($F623="", "", _xlfn.XLOOKUP($F623,accounts!$A$2:$A$86,accounts!$B$2:$B$86, "Other"))</f>
        <v>finance</v>
      </c>
      <c r="H623" s="1" t="str">
        <f t="array" ref="H623">IF($F623="", "", IFS(_xlfn.XLOOKUP($F623, accounts!$A$2:$A$86, accounts!$E$2:$E$86, 0)&gt;=1000, "Enterprise", _xlfn.XLOOKUP($F623, accounts!$A$2:$A$86, accounts!$E$2:$E$86, 0)&gt;=100, "Mid-Market", TRUE, "SMB"))</f>
        <v>Enterprise</v>
      </c>
      <c r="I623" s="1" t="str">
        <f t="array" ref="I623">IF($F623="", "", _xlfn.XLOOKUP($F623,accounts!$A$2:$A$86,accounts!$F$2:$F$86, "Other"))</f>
        <v>United States</v>
      </c>
      <c r="J623" s="1" t="s">
        <v>192</v>
      </c>
      <c r="K623" s="3">
        <v>42763.0</v>
      </c>
      <c r="L623" s="3">
        <v>42873.0</v>
      </c>
      <c r="M623" s="1">
        <v>0.0</v>
      </c>
    </row>
    <row r="624">
      <c r="A624" s="1" t="s">
        <v>829</v>
      </c>
      <c r="B624" s="1" t="s">
        <v>30</v>
      </c>
      <c r="C624" s="1" t="str">
        <f t="array" ref="C624">_xlfn.XLOOKUP($B624, sales_teams!$A$2:$A$36, sales_teams!$B$2:$B$36)</f>
        <v>Melvin Marxen</v>
      </c>
      <c r="D624" s="1" t="str">
        <f t="array" ref="D624">_xlfn.XLOOKUP($B624, sales_teams!$A$2:$A$36, sales_teams!$C$2:$C$36)</f>
        <v>Central</v>
      </c>
      <c r="E624" s="1" t="s">
        <v>188</v>
      </c>
      <c r="F624" s="1" t="s">
        <v>157</v>
      </c>
      <c r="G624" s="1" t="str">
        <f t="array" ref="G624">IF($F624="", "", _xlfn.XLOOKUP($F624,accounts!$A$2:$A$86,accounts!$B$2:$B$86, "Other"))</f>
        <v>retail</v>
      </c>
      <c r="H624" s="1" t="str">
        <f t="array" ref="H624">IF($F624="", "", IFS(_xlfn.XLOOKUP($F624, accounts!$A$2:$A$86, accounts!$E$2:$E$86, 0)&gt;=1000, "Enterprise", _xlfn.XLOOKUP($F624, accounts!$A$2:$A$86, accounts!$E$2:$E$86, 0)&gt;=100, "Mid-Market", TRUE, "SMB"))</f>
        <v>Enterprise</v>
      </c>
      <c r="I624" s="1" t="str">
        <f t="array" ref="I624">IF($F624="", "", _xlfn.XLOOKUP($F624,accounts!$A$2:$A$86,accounts!$F$2:$F$86, "Other"))</f>
        <v>Belgium</v>
      </c>
      <c r="J624" s="1" t="s">
        <v>131</v>
      </c>
      <c r="K624" s="3">
        <v>42763.0</v>
      </c>
      <c r="L624" s="3">
        <v>42862.0</v>
      </c>
      <c r="M624" s="1">
        <v>3369.0</v>
      </c>
    </row>
    <row r="625">
      <c r="A625" s="1" t="s">
        <v>830</v>
      </c>
      <c r="B625" s="1" t="s">
        <v>99</v>
      </c>
      <c r="C625" s="1" t="str">
        <f t="array" ref="C625">_xlfn.XLOOKUP($B625, sales_teams!$A$2:$A$36, sales_teams!$B$2:$B$36)</f>
        <v>Summer Sewald</v>
      </c>
      <c r="D625" s="1" t="str">
        <f t="array" ref="D625">_xlfn.XLOOKUP($B625, sales_teams!$A$2:$A$36, sales_teams!$C$2:$C$36)</f>
        <v>West</v>
      </c>
      <c r="E625" s="1" t="s">
        <v>148</v>
      </c>
      <c r="F625" s="1" t="s">
        <v>36</v>
      </c>
      <c r="G625" s="1" t="str">
        <f t="array" ref="G625">IF($F625="", "", _xlfn.XLOOKUP($F625,accounts!$A$2:$A$86,accounts!$B$2:$B$86, "Other"))</f>
        <v>retail</v>
      </c>
      <c r="H625" s="1" t="str">
        <f t="array" ref="H625">IF($F625="", "", IFS(_xlfn.XLOOKUP($F625, accounts!$A$2:$A$86, accounts!$E$2:$E$86, 0)&gt;=1000, "Enterprise", _xlfn.XLOOKUP($F625, accounts!$A$2:$A$86, accounts!$E$2:$E$86, 0)&gt;=100, "Mid-Market", TRUE, "SMB"))</f>
        <v>Enterprise</v>
      </c>
      <c r="I625" s="1" t="str">
        <f t="array" ref="I625">IF($F625="", "", _xlfn.XLOOKUP($F625,accounts!$A$2:$A$86,accounts!$F$2:$F$86, "Other"))</f>
        <v>United States</v>
      </c>
      <c r="J625" s="1" t="s">
        <v>189</v>
      </c>
      <c r="K625" s="3">
        <v>42763.0</v>
      </c>
    </row>
    <row r="626">
      <c r="A626" s="1" t="s">
        <v>831</v>
      </c>
      <c r="B626" s="1" t="s">
        <v>99</v>
      </c>
      <c r="C626" s="1" t="str">
        <f t="array" ref="C626">_xlfn.XLOOKUP($B626, sales_teams!$A$2:$A$36, sales_teams!$B$2:$B$36)</f>
        <v>Summer Sewald</v>
      </c>
      <c r="D626" s="1" t="str">
        <f t="array" ref="D626">_xlfn.XLOOKUP($B626, sales_teams!$A$2:$A$36, sales_teams!$C$2:$C$36)</f>
        <v>West</v>
      </c>
      <c r="E626" s="1" t="s">
        <v>194</v>
      </c>
      <c r="F626" s="1" t="s">
        <v>124</v>
      </c>
      <c r="G626" s="1" t="str">
        <f t="array" ref="G626">IF($F626="", "", _xlfn.XLOOKUP($F626,accounts!$A$2:$A$86,accounts!$B$2:$B$86, "Other"))</f>
        <v>retail</v>
      </c>
      <c r="H626" s="1" t="str">
        <f t="array" ref="H626">IF($F626="", "", IFS(_xlfn.XLOOKUP($F626, accounts!$A$2:$A$86, accounts!$E$2:$E$86, 0)&gt;=1000, "Enterprise", _xlfn.XLOOKUP($F626, accounts!$A$2:$A$86, accounts!$E$2:$E$86, 0)&gt;=100, "Mid-Market", TRUE, "SMB"))</f>
        <v>Enterprise</v>
      </c>
      <c r="I626" s="1" t="str">
        <f t="array" ref="I626">IF($F626="", "", _xlfn.XLOOKUP($F626,accounts!$A$2:$A$86,accounts!$F$2:$F$86, "Other"))</f>
        <v>United States</v>
      </c>
      <c r="J626" s="1" t="s">
        <v>131</v>
      </c>
      <c r="K626" s="3">
        <v>42763.0</v>
      </c>
      <c r="L626" s="3">
        <v>42875.0</v>
      </c>
      <c r="M626" s="1">
        <v>5259.0</v>
      </c>
    </row>
    <row r="627">
      <c r="A627" s="1" t="s">
        <v>832</v>
      </c>
      <c r="B627" s="1" t="s">
        <v>107</v>
      </c>
      <c r="C627" s="1" t="str">
        <f t="array" ref="C627">_xlfn.XLOOKUP($B627, sales_teams!$A$2:$A$36, sales_teams!$B$2:$B$36)</f>
        <v>Summer Sewald</v>
      </c>
      <c r="D627" s="1" t="str">
        <f t="array" ref="D627">_xlfn.XLOOKUP($B627, sales_teams!$A$2:$A$36, sales_teams!$C$2:$C$36)</f>
        <v>West</v>
      </c>
      <c r="E627" s="1" t="s">
        <v>148</v>
      </c>
      <c r="G627" s="1" t="str">
        <f t="array" ref="G627">IF($F627="", "", _xlfn.XLOOKUP($F627,accounts!$A$2:$A$86,accounts!$B$2:$B$86, "Other"))</f>
        <v/>
      </c>
      <c r="H627" s="1" t="str">
        <f t="array" ref="H627">IF($F627="", "", IFS(_xlfn.XLOOKUP($F627, accounts!$A$2:$A$86, accounts!$E$2:$E$86, 0)&gt;=1000, "Enterprise", _xlfn.XLOOKUP($F627, accounts!$A$2:$A$86, accounts!$E$2:$E$86, 0)&gt;=100, "Mid-Market", TRUE, "SMB"))</f>
        <v/>
      </c>
      <c r="I627" s="1" t="str">
        <f t="array" ref="I627">IF($F627="", "", _xlfn.XLOOKUP($F627,accounts!$A$2:$A$86,accounts!$F$2:$F$86, "Other"))</f>
        <v/>
      </c>
      <c r="J627" s="1" t="s">
        <v>189</v>
      </c>
      <c r="K627" s="3">
        <v>42763.0</v>
      </c>
    </row>
    <row r="628">
      <c r="A628" s="1" t="s">
        <v>833</v>
      </c>
      <c r="B628" s="1" t="s">
        <v>107</v>
      </c>
      <c r="C628" s="1" t="str">
        <f t="array" ref="C628">_xlfn.XLOOKUP($B628, sales_teams!$A$2:$A$36, sales_teams!$B$2:$B$36)</f>
        <v>Summer Sewald</v>
      </c>
      <c r="D628" s="1" t="str">
        <f t="array" ref="D628">_xlfn.XLOOKUP($B628, sales_teams!$A$2:$A$36, sales_teams!$C$2:$C$36)</f>
        <v>West</v>
      </c>
      <c r="E628" s="1" t="s">
        <v>109</v>
      </c>
      <c r="F628" s="1" t="s">
        <v>170</v>
      </c>
      <c r="G628" s="1" t="str">
        <f t="array" ref="G628">IF($F628="", "", _xlfn.XLOOKUP($F628,accounts!$A$2:$A$86,accounts!$B$2:$B$86, "Other"))</f>
        <v>employment</v>
      </c>
      <c r="H628" s="1" t="str">
        <f t="array" ref="H628">IF($F628="", "", IFS(_xlfn.XLOOKUP($F628, accounts!$A$2:$A$86, accounts!$E$2:$E$86, 0)&gt;=1000, "Enterprise", _xlfn.XLOOKUP($F628, accounts!$A$2:$A$86, accounts!$E$2:$E$86, 0)&gt;=100, "Mid-Market", TRUE, "SMB"))</f>
        <v>Enterprise</v>
      </c>
      <c r="I628" s="1" t="str">
        <f t="array" ref="I628">IF($F628="", "", _xlfn.XLOOKUP($F628,accounts!$A$2:$A$86,accounts!$F$2:$F$86, "Other"))</f>
        <v>United States</v>
      </c>
      <c r="J628" s="1" t="s">
        <v>192</v>
      </c>
      <c r="K628" s="3">
        <v>42763.0</v>
      </c>
      <c r="L628" s="3">
        <v>42863.0</v>
      </c>
      <c r="M628" s="1">
        <v>0.0</v>
      </c>
    </row>
    <row r="629">
      <c r="A629" s="1" t="s">
        <v>834</v>
      </c>
      <c r="B629" s="1" t="s">
        <v>54</v>
      </c>
      <c r="C629" s="1" t="str">
        <f t="array" ref="C629">_xlfn.XLOOKUP($B629, sales_teams!$A$2:$A$36, sales_teams!$B$2:$B$36)</f>
        <v>Rocco Neubert</v>
      </c>
      <c r="D629" s="1" t="str">
        <f t="array" ref="D629">_xlfn.XLOOKUP($B629, sales_teams!$A$2:$A$36, sales_teams!$C$2:$C$36)</f>
        <v>East</v>
      </c>
      <c r="E629" s="1" t="s">
        <v>188</v>
      </c>
      <c r="F629" s="1" t="s">
        <v>43</v>
      </c>
      <c r="G629" s="1" t="str">
        <f t="array" ref="G629">IF($F629="", "", _xlfn.XLOOKUP($F629,accounts!$A$2:$A$86,accounts!$B$2:$B$86, "Other"))</f>
        <v>software</v>
      </c>
      <c r="H629" s="1" t="str">
        <f t="array" ref="H629">IF($F629="", "", IFS(_xlfn.XLOOKUP($F629, accounts!$A$2:$A$86, accounts!$E$2:$E$86, 0)&gt;=1000, "Enterprise", _xlfn.XLOOKUP($F629, accounts!$A$2:$A$86, accounts!$E$2:$E$86, 0)&gt;=100, "Mid-Market", TRUE, "SMB"))</f>
        <v>Enterprise</v>
      </c>
      <c r="I629" s="1" t="str">
        <f t="array" ref="I629">IF($F629="", "", _xlfn.XLOOKUP($F629,accounts!$A$2:$A$86,accounts!$F$2:$F$86, "Other"))</f>
        <v>United States</v>
      </c>
      <c r="J629" s="1" t="s">
        <v>192</v>
      </c>
      <c r="K629" s="3">
        <v>42763.0</v>
      </c>
      <c r="L629" s="3">
        <v>42824.0</v>
      </c>
      <c r="M629" s="1">
        <v>0.0</v>
      </c>
    </row>
    <row r="630">
      <c r="A630" s="1" t="s">
        <v>835</v>
      </c>
      <c r="B630" s="1" t="s">
        <v>105</v>
      </c>
      <c r="C630" s="1" t="str">
        <f t="array" ref="C630">_xlfn.XLOOKUP($B630, sales_teams!$A$2:$A$36, sales_teams!$B$2:$B$36)</f>
        <v>Summer Sewald</v>
      </c>
      <c r="D630" s="1" t="str">
        <f t="array" ref="D630">_xlfn.XLOOKUP($B630, sales_teams!$A$2:$A$36, sales_teams!$C$2:$C$36)</f>
        <v>West</v>
      </c>
      <c r="E630" s="1" t="s">
        <v>179</v>
      </c>
      <c r="F630" s="1" t="s">
        <v>128</v>
      </c>
      <c r="G630" s="1" t="str">
        <f t="array" ref="G630">IF($F630="", "", _xlfn.XLOOKUP($F630,accounts!$A$2:$A$86,accounts!$B$2:$B$86, "Other"))</f>
        <v>marketing</v>
      </c>
      <c r="H630" s="1" t="str">
        <f t="array" ref="H630">IF($F630="", "", IFS(_xlfn.XLOOKUP($F630, accounts!$A$2:$A$86, accounts!$E$2:$E$86, 0)&gt;=1000, "Enterprise", _xlfn.XLOOKUP($F630, accounts!$A$2:$A$86, accounts!$E$2:$E$86, 0)&gt;=100, "Mid-Market", TRUE, "SMB"))</f>
        <v>Enterprise</v>
      </c>
      <c r="I630" s="1" t="str">
        <f t="array" ref="I630">IF($F630="", "", _xlfn.XLOOKUP($F630,accounts!$A$2:$A$86,accounts!$F$2:$F$86, "Other"))</f>
        <v>United States</v>
      </c>
      <c r="J630" s="1" t="s">
        <v>189</v>
      </c>
      <c r="K630" s="3">
        <v>42763.0</v>
      </c>
    </row>
    <row r="631">
      <c r="A631" s="1" t="s">
        <v>836</v>
      </c>
      <c r="B631" s="1" t="s">
        <v>7</v>
      </c>
      <c r="C631" s="1" t="str">
        <f t="array" ref="C631">_xlfn.XLOOKUP($B631, sales_teams!$A$2:$A$36, sales_teams!$B$2:$B$36)</f>
        <v>Dustin Brinkmann</v>
      </c>
      <c r="D631" s="1" t="str">
        <f t="array" ref="D631">_xlfn.XLOOKUP($B631, sales_teams!$A$2:$A$36, sales_teams!$C$2:$C$36)</f>
        <v>Central</v>
      </c>
      <c r="E631" s="1" t="s">
        <v>179</v>
      </c>
      <c r="F631" s="1" t="s">
        <v>59</v>
      </c>
      <c r="G631" s="1" t="str">
        <f t="array" ref="G631">IF($F631="", "", _xlfn.XLOOKUP($F631,accounts!$A$2:$A$86,accounts!$B$2:$B$86, "Other"))</f>
        <v>medical</v>
      </c>
      <c r="H631" s="1" t="str">
        <f t="array" ref="H631">IF($F631="", "", IFS(_xlfn.XLOOKUP($F631, accounts!$A$2:$A$86, accounts!$E$2:$E$86, 0)&gt;=1000, "Enterprise", _xlfn.XLOOKUP($F631, accounts!$A$2:$A$86, accounts!$E$2:$E$86, 0)&gt;=100, "Mid-Market", TRUE, "SMB"))</f>
        <v>SMB</v>
      </c>
      <c r="I631" s="1" t="str">
        <f t="array" ref="I631">IF($F631="", "", _xlfn.XLOOKUP($F631,accounts!$A$2:$A$86,accounts!$F$2:$F$86, "Other"))</f>
        <v>United States</v>
      </c>
      <c r="J631" s="1" t="s">
        <v>131</v>
      </c>
      <c r="K631" s="3">
        <v>42764.0</v>
      </c>
      <c r="L631" s="3">
        <v>42880.0</v>
      </c>
      <c r="M631" s="1">
        <v>52.0</v>
      </c>
    </row>
    <row r="632">
      <c r="A632" s="1" t="s">
        <v>837</v>
      </c>
      <c r="B632" s="1" t="s">
        <v>57</v>
      </c>
      <c r="C632" s="1" t="str">
        <f t="array" ref="C632">_xlfn.XLOOKUP($B632, sales_teams!$A$2:$A$36, sales_teams!$B$2:$B$36)</f>
        <v>Rocco Neubert</v>
      </c>
      <c r="D632" s="1" t="str">
        <f t="array" ref="D632">_xlfn.XLOOKUP($B632, sales_teams!$A$2:$A$36, sales_teams!$C$2:$C$36)</f>
        <v>East</v>
      </c>
      <c r="E632" s="1" t="s">
        <v>194</v>
      </c>
      <c r="F632" s="1" t="s">
        <v>14</v>
      </c>
      <c r="G632" s="1" t="str">
        <f t="array" ref="G632">IF($F632="", "", _xlfn.XLOOKUP($F632,accounts!$A$2:$A$86,accounts!$B$2:$B$86, "Other"))</f>
        <v>technology</v>
      </c>
      <c r="H632" s="1" t="str">
        <f t="array" ref="H632">IF($F632="", "", IFS(_xlfn.XLOOKUP($F632, accounts!$A$2:$A$86, accounts!$E$2:$E$86, 0)&gt;=1000, "Enterprise", _xlfn.XLOOKUP($F632, accounts!$A$2:$A$86, accounts!$E$2:$E$86, 0)&gt;=100, "Mid-Market", TRUE, "SMB"))</f>
        <v>Enterprise</v>
      </c>
      <c r="I632" s="1" t="str">
        <f t="array" ref="I632">IF($F632="", "", _xlfn.XLOOKUP($F632,accounts!$A$2:$A$86,accounts!$F$2:$F$86, "Other"))</f>
        <v>United States</v>
      </c>
      <c r="J632" s="1" t="s">
        <v>131</v>
      </c>
      <c r="K632" s="3">
        <v>42764.0</v>
      </c>
      <c r="L632" s="3">
        <v>42866.0</v>
      </c>
      <c r="M632" s="1">
        <v>5772.0</v>
      </c>
    </row>
    <row r="633">
      <c r="A633" s="1" t="s">
        <v>838</v>
      </c>
      <c r="B633" s="1" t="s">
        <v>52</v>
      </c>
      <c r="C633" s="1" t="str">
        <f t="array" ref="C633">_xlfn.XLOOKUP($B633, sales_teams!$A$2:$A$36, sales_teams!$B$2:$B$36)</f>
        <v>Rocco Neubert</v>
      </c>
      <c r="D633" s="1" t="str">
        <f t="array" ref="D633">_xlfn.XLOOKUP($B633, sales_teams!$A$2:$A$36, sales_teams!$C$2:$C$36)</f>
        <v>East</v>
      </c>
      <c r="E633" s="1" t="s">
        <v>148</v>
      </c>
      <c r="F633" s="1" t="s">
        <v>166</v>
      </c>
      <c r="G633" s="1" t="str">
        <f t="array" ref="G633">IF($F633="", "", _xlfn.XLOOKUP($F633,accounts!$A$2:$A$86,accounts!$B$2:$B$86, "Other"))</f>
        <v>finance</v>
      </c>
      <c r="H633" s="1" t="str">
        <f t="array" ref="H633">IF($F633="", "", IFS(_xlfn.XLOOKUP($F633, accounts!$A$2:$A$86, accounts!$E$2:$E$86, 0)&gt;=1000, "Enterprise", _xlfn.XLOOKUP($F633, accounts!$A$2:$A$86, accounts!$E$2:$E$86, 0)&gt;=100, "Mid-Market", TRUE, "SMB"))</f>
        <v>Enterprise</v>
      </c>
      <c r="I633" s="1" t="str">
        <f t="array" ref="I633">IF($F633="", "", _xlfn.XLOOKUP($F633,accounts!$A$2:$A$86,accounts!$F$2:$F$86, "Other"))</f>
        <v>United States</v>
      </c>
      <c r="J633" s="1" t="s">
        <v>192</v>
      </c>
      <c r="K633" s="3">
        <v>42764.0</v>
      </c>
      <c r="L633" s="3">
        <v>42807.0</v>
      </c>
      <c r="M633" s="1">
        <v>0.0</v>
      </c>
    </row>
    <row r="634">
      <c r="A634" s="1" t="s">
        <v>839</v>
      </c>
      <c r="B634" s="1" t="s">
        <v>12</v>
      </c>
      <c r="C634" s="1" t="str">
        <f t="array" ref="C634">_xlfn.XLOOKUP($B634, sales_teams!$A$2:$A$36, sales_teams!$B$2:$B$36)</f>
        <v>Dustin Brinkmann</v>
      </c>
      <c r="D634" s="1" t="str">
        <f t="array" ref="D634">_xlfn.XLOOKUP($B634, sales_teams!$A$2:$A$36, sales_teams!$C$2:$C$36)</f>
        <v>Central</v>
      </c>
      <c r="E634" s="1" t="s">
        <v>188</v>
      </c>
      <c r="F634" s="1" t="s">
        <v>79</v>
      </c>
      <c r="G634" s="1" t="str">
        <f t="array" ref="G634">IF($F634="", "", _xlfn.XLOOKUP($F634,accounts!$A$2:$A$86,accounts!$B$2:$B$86, "Other"))</f>
        <v>entertainment</v>
      </c>
      <c r="H634" s="1" t="str">
        <f t="array" ref="H634">IF($F634="", "", IFS(_xlfn.XLOOKUP($F634, accounts!$A$2:$A$86, accounts!$E$2:$E$86, 0)&gt;=1000, "Enterprise", _xlfn.XLOOKUP($F634, accounts!$A$2:$A$86, accounts!$E$2:$E$86, 0)&gt;=100, "Mid-Market", TRUE, "SMB"))</f>
        <v>Mid-Market</v>
      </c>
      <c r="I634" s="1" t="str">
        <f t="array" ref="I634">IF($F634="", "", _xlfn.XLOOKUP($F634,accounts!$A$2:$A$86,accounts!$F$2:$F$86, "Other"))</f>
        <v>United States</v>
      </c>
      <c r="J634" s="1" t="s">
        <v>131</v>
      </c>
      <c r="K634" s="3">
        <v>42764.0</v>
      </c>
      <c r="L634" s="3">
        <v>42815.0</v>
      </c>
      <c r="M634" s="1">
        <v>3496.0</v>
      </c>
    </row>
    <row r="635">
      <c r="A635" s="1" t="s">
        <v>840</v>
      </c>
      <c r="B635" s="1" t="s">
        <v>94</v>
      </c>
      <c r="C635" s="1" t="str">
        <f t="array" ref="C635">_xlfn.XLOOKUP($B635, sales_teams!$A$2:$A$36, sales_teams!$B$2:$B$36)</f>
        <v>Celia Rouche</v>
      </c>
      <c r="D635" s="1" t="str">
        <f t="array" ref="D635">_xlfn.XLOOKUP($B635, sales_teams!$A$2:$A$36, sales_teams!$C$2:$C$36)</f>
        <v>West</v>
      </c>
      <c r="E635" s="1" t="s">
        <v>188</v>
      </c>
      <c r="F635" s="1" t="s">
        <v>91</v>
      </c>
      <c r="G635" s="1" t="str">
        <f t="array" ref="G635">IF($F635="", "", _xlfn.XLOOKUP($F635,accounts!$A$2:$A$86,accounts!$B$2:$B$86, "Other"))</f>
        <v>employment</v>
      </c>
      <c r="H635" s="1" t="str">
        <f t="array" ref="H635">IF($F635="", "", IFS(_xlfn.XLOOKUP($F635, accounts!$A$2:$A$86, accounts!$E$2:$E$86, 0)&gt;=1000, "Enterprise", _xlfn.XLOOKUP($F635, accounts!$A$2:$A$86, accounts!$E$2:$E$86, 0)&gt;=100, "Mid-Market", TRUE, "SMB"))</f>
        <v>Enterprise</v>
      </c>
      <c r="I635" s="1" t="str">
        <f t="array" ref="I635">IF($F635="", "", _xlfn.XLOOKUP($F635,accounts!$A$2:$A$86,accounts!$F$2:$F$86, "Other"))</f>
        <v>United States</v>
      </c>
      <c r="J635" s="1" t="s">
        <v>131</v>
      </c>
      <c r="K635" s="3">
        <v>42764.0</v>
      </c>
      <c r="L635" s="3">
        <v>42806.0</v>
      </c>
      <c r="M635" s="1">
        <v>3602.0</v>
      </c>
    </row>
    <row r="636">
      <c r="A636" s="1" t="s">
        <v>841</v>
      </c>
      <c r="B636" s="1" t="s">
        <v>42</v>
      </c>
      <c r="C636" s="1" t="str">
        <f t="array" ref="C636">_xlfn.XLOOKUP($B636, sales_teams!$A$2:$A$36, sales_teams!$B$2:$B$36)</f>
        <v>Cara Losch</v>
      </c>
      <c r="D636" s="1" t="str">
        <f t="array" ref="D636">_xlfn.XLOOKUP($B636, sales_teams!$A$2:$A$36, sales_teams!$C$2:$C$36)</f>
        <v>East</v>
      </c>
      <c r="E636" s="1" t="s">
        <v>179</v>
      </c>
      <c r="F636" s="1" t="s">
        <v>171</v>
      </c>
      <c r="G636" s="1" t="str">
        <f t="array" ref="G636">IF($F636="", "", _xlfn.XLOOKUP($F636,accounts!$A$2:$A$86,accounts!$B$2:$B$86, "Other"))</f>
        <v>retail</v>
      </c>
      <c r="H636" s="1" t="str">
        <f t="array" ref="H636">IF($F636="", "", IFS(_xlfn.XLOOKUP($F636, accounts!$A$2:$A$86, accounts!$E$2:$E$86, 0)&gt;=1000, "Enterprise", _xlfn.XLOOKUP($F636, accounts!$A$2:$A$86, accounts!$E$2:$E$86, 0)&gt;=100, "Mid-Market", TRUE, "SMB"))</f>
        <v>Enterprise</v>
      </c>
      <c r="I636" s="1" t="str">
        <f t="array" ref="I636">IF($F636="", "", _xlfn.XLOOKUP($F636,accounts!$A$2:$A$86,accounts!$F$2:$F$86, "Other"))</f>
        <v>United States</v>
      </c>
      <c r="J636" s="1" t="s">
        <v>131</v>
      </c>
      <c r="K636" s="3">
        <v>42764.0</v>
      </c>
      <c r="L636" s="3">
        <v>42803.0</v>
      </c>
      <c r="M636" s="1">
        <v>57.0</v>
      </c>
    </row>
    <row r="637">
      <c r="A637" s="1" t="s">
        <v>842</v>
      </c>
      <c r="B637" s="1" t="s">
        <v>26</v>
      </c>
      <c r="C637" s="1" t="str">
        <f t="array" ref="C637">_xlfn.XLOOKUP($B637, sales_teams!$A$2:$A$36, sales_teams!$B$2:$B$36)</f>
        <v>Melvin Marxen</v>
      </c>
      <c r="D637" s="1" t="str">
        <f t="array" ref="D637">_xlfn.XLOOKUP($B637, sales_teams!$A$2:$A$36, sales_teams!$C$2:$C$36)</f>
        <v>Central</v>
      </c>
      <c r="E637" s="1" t="s">
        <v>179</v>
      </c>
      <c r="F637" s="1" t="s">
        <v>95</v>
      </c>
      <c r="G637" s="1" t="str">
        <f t="array" ref="G637">IF($F637="", "", _xlfn.XLOOKUP($F637,accounts!$A$2:$A$86,accounts!$B$2:$B$86, "Other"))</f>
        <v>finance</v>
      </c>
      <c r="H637" s="1" t="str">
        <f t="array" ref="H637">IF($F637="", "", IFS(_xlfn.XLOOKUP($F637, accounts!$A$2:$A$86, accounts!$E$2:$E$86, 0)&gt;=1000, "Enterprise", _xlfn.XLOOKUP($F637, accounts!$A$2:$A$86, accounts!$E$2:$E$86, 0)&gt;=100, "Mid-Market", TRUE, "SMB"))</f>
        <v>Enterprise</v>
      </c>
      <c r="I637" s="1" t="str">
        <f t="array" ref="I637">IF($F637="", "", _xlfn.XLOOKUP($F637,accounts!$A$2:$A$86,accounts!$F$2:$F$86, "Other"))</f>
        <v>United States</v>
      </c>
      <c r="J637" s="1" t="s">
        <v>131</v>
      </c>
      <c r="K637" s="3">
        <v>42764.0</v>
      </c>
      <c r="L637" s="3">
        <v>42866.0</v>
      </c>
      <c r="M637" s="1">
        <v>51.0</v>
      </c>
    </row>
    <row r="638">
      <c r="A638" s="1" t="s">
        <v>843</v>
      </c>
      <c r="B638" s="1" t="s">
        <v>88</v>
      </c>
      <c r="C638" s="1" t="str">
        <f t="array" ref="C638">_xlfn.XLOOKUP($B638, sales_teams!$A$2:$A$36, sales_teams!$B$2:$B$36)</f>
        <v>Celia Rouche</v>
      </c>
      <c r="D638" s="1" t="str">
        <f t="array" ref="D638">_xlfn.XLOOKUP($B638, sales_teams!$A$2:$A$36, sales_teams!$C$2:$C$36)</f>
        <v>West</v>
      </c>
      <c r="E638" s="1" t="s">
        <v>188</v>
      </c>
      <c r="F638" s="1" t="s">
        <v>87</v>
      </c>
      <c r="G638" s="1" t="str">
        <f t="array" ref="G638">IF($F638="", "", _xlfn.XLOOKUP($F638,accounts!$A$2:$A$86,accounts!$B$2:$B$86, "Other"))</f>
        <v>telecommunications</v>
      </c>
      <c r="H638" s="1" t="str">
        <f t="array" ref="H638">IF($F638="", "", IFS(_xlfn.XLOOKUP($F638, accounts!$A$2:$A$86, accounts!$E$2:$E$86, 0)&gt;=1000, "Enterprise", _xlfn.XLOOKUP($F638, accounts!$A$2:$A$86, accounts!$E$2:$E$86, 0)&gt;=100, "Mid-Market", TRUE, "SMB"))</f>
        <v>Enterprise</v>
      </c>
      <c r="I638" s="1" t="str">
        <f t="array" ref="I638">IF($F638="", "", _xlfn.XLOOKUP($F638,accounts!$A$2:$A$86,accounts!$F$2:$F$86, "Other"))</f>
        <v>United States</v>
      </c>
      <c r="J638" s="1" t="s">
        <v>131</v>
      </c>
      <c r="K638" s="3">
        <v>42764.0</v>
      </c>
      <c r="L638" s="3">
        <v>42900.0</v>
      </c>
      <c r="M638" s="1">
        <v>3689.0</v>
      </c>
    </row>
    <row r="639">
      <c r="A639" s="1" t="s">
        <v>844</v>
      </c>
      <c r="B639" s="1" t="s">
        <v>99</v>
      </c>
      <c r="C639" s="1" t="str">
        <f t="array" ref="C639">_xlfn.XLOOKUP($B639, sales_teams!$A$2:$A$36, sales_teams!$B$2:$B$36)</f>
        <v>Summer Sewald</v>
      </c>
      <c r="D639" s="1" t="str">
        <f t="array" ref="D639">_xlfn.XLOOKUP($B639, sales_teams!$A$2:$A$36, sales_teams!$C$2:$C$36)</f>
        <v>West</v>
      </c>
      <c r="E639" s="1" t="s">
        <v>109</v>
      </c>
      <c r="F639" s="1" t="s">
        <v>168</v>
      </c>
      <c r="G639" s="1" t="str">
        <f t="array" ref="G639">IF($F639="", "", _xlfn.XLOOKUP($F639,accounts!$A$2:$A$86,accounts!$B$2:$B$86, "Other"))</f>
        <v>finance</v>
      </c>
      <c r="H639" s="1" t="str">
        <f t="array" ref="H639">IF($F639="", "", IFS(_xlfn.XLOOKUP($F639, accounts!$A$2:$A$86, accounts!$E$2:$E$86, 0)&gt;=1000, "Enterprise", _xlfn.XLOOKUP($F639, accounts!$A$2:$A$86, accounts!$E$2:$E$86, 0)&gt;=100, "Mid-Market", TRUE, "SMB"))</f>
        <v>Enterprise</v>
      </c>
      <c r="I639" s="1" t="str">
        <f t="array" ref="I639">IF($F639="", "", _xlfn.XLOOKUP($F639,accounts!$A$2:$A$86,accounts!$F$2:$F$86, "Other"))</f>
        <v>United States</v>
      </c>
      <c r="J639" s="1" t="s">
        <v>131</v>
      </c>
      <c r="K639" s="3">
        <v>42764.0</v>
      </c>
      <c r="L639" s="3">
        <v>42858.0</v>
      </c>
      <c r="M639" s="1">
        <v>1170.0</v>
      </c>
    </row>
    <row r="640">
      <c r="A640" s="1" t="s">
        <v>845</v>
      </c>
      <c r="B640" s="1" t="s">
        <v>19</v>
      </c>
      <c r="C640" s="1" t="str">
        <f t="array" ref="C640">_xlfn.XLOOKUP($B640, sales_teams!$A$2:$A$36, sales_teams!$B$2:$B$36)</f>
        <v>Melvin Marxen</v>
      </c>
      <c r="D640" s="1" t="str">
        <f t="array" ref="D640">_xlfn.XLOOKUP($B640, sales_teams!$A$2:$A$36, sales_teams!$C$2:$C$36)</f>
        <v>Central</v>
      </c>
      <c r="E640" s="1" t="s">
        <v>181</v>
      </c>
      <c r="F640" s="1" t="s">
        <v>150</v>
      </c>
      <c r="G640" s="1" t="str">
        <f t="array" ref="G640">IF($F640="", "", _xlfn.XLOOKUP($F640,accounts!$A$2:$A$86,accounts!$B$2:$B$86, "Other"))</f>
        <v>technology</v>
      </c>
      <c r="H640" s="1" t="str">
        <f t="array" ref="H640">IF($F640="", "", IFS(_xlfn.XLOOKUP($F640, accounts!$A$2:$A$86, accounts!$E$2:$E$86, 0)&gt;=1000, "Enterprise", _xlfn.XLOOKUP($F640, accounts!$A$2:$A$86, accounts!$E$2:$E$86, 0)&gt;=100, "Mid-Market", TRUE, "SMB"))</f>
        <v>Enterprise</v>
      </c>
      <c r="I640" s="1" t="str">
        <f t="array" ref="I640">IF($F640="", "", _xlfn.XLOOKUP($F640,accounts!$A$2:$A$86,accounts!$F$2:$F$86, "Other"))</f>
        <v>United States</v>
      </c>
      <c r="J640" s="1" t="s">
        <v>192</v>
      </c>
      <c r="K640" s="3">
        <v>42764.0</v>
      </c>
      <c r="L640" s="3">
        <v>42800.0</v>
      </c>
      <c r="M640" s="1">
        <v>0.0</v>
      </c>
    </row>
    <row r="641">
      <c r="A641" s="1" t="s">
        <v>846</v>
      </c>
      <c r="B641" s="1" t="s">
        <v>19</v>
      </c>
      <c r="C641" s="1" t="str">
        <f t="array" ref="C641">_xlfn.XLOOKUP($B641, sales_teams!$A$2:$A$36, sales_teams!$B$2:$B$36)</f>
        <v>Melvin Marxen</v>
      </c>
      <c r="D641" s="1" t="str">
        <f t="array" ref="D641">_xlfn.XLOOKUP($B641, sales_teams!$A$2:$A$36, sales_teams!$C$2:$C$36)</f>
        <v>Central</v>
      </c>
      <c r="E641" s="1" t="s">
        <v>148</v>
      </c>
      <c r="F641" s="1" t="s">
        <v>145</v>
      </c>
      <c r="G641" s="1" t="str">
        <f t="array" ref="G641">IF($F641="", "", _xlfn.XLOOKUP($F641,accounts!$A$2:$A$86,accounts!$B$2:$B$86, "Other"))</f>
        <v>technology</v>
      </c>
      <c r="H641" s="1" t="str">
        <f t="array" ref="H641">IF($F641="", "", IFS(_xlfn.XLOOKUP($F641, accounts!$A$2:$A$86, accounts!$E$2:$E$86, 0)&gt;=1000, "Enterprise", _xlfn.XLOOKUP($F641, accounts!$A$2:$A$86, accounts!$E$2:$E$86, 0)&gt;=100, "Mid-Market", TRUE, "SMB"))</f>
        <v>Enterprise</v>
      </c>
      <c r="I641" s="1" t="str">
        <f t="array" ref="I641">IF($F641="", "", _xlfn.XLOOKUP($F641,accounts!$A$2:$A$86,accounts!$F$2:$F$86, "Other"))</f>
        <v>Panama</v>
      </c>
      <c r="J641" s="1" t="s">
        <v>131</v>
      </c>
      <c r="K641" s="3">
        <v>42764.0</v>
      </c>
      <c r="L641" s="3">
        <v>42861.0</v>
      </c>
      <c r="M641" s="1">
        <v>4736.0</v>
      </c>
    </row>
    <row r="642">
      <c r="A642" s="1" t="s">
        <v>847</v>
      </c>
      <c r="B642" s="1" t="s">
        <v>104</v>
      </c>
      <c r="C642" s="1" t="str">
        <f t="array" ref="C642">_xlfn.XLOOKUP($B642, sales_teams!$A$2:$A$36, sales_teams!$B$2:$B$36)</f>
        <v>Summer Sewald</v>
      </c>
      <c r="D642" s="1" t="str">
        <f t="array" ref="D642">_xlfn.XLOOKUP($B642, sales_teams!$A$2:$A$36, sales_teams!$C$2:$C$36)</f>
        <v>West</v>
      </c>
      <c r="E642" s="1" t="s">
        <v>188</v>
      </c>
      <c r="G642" s="1" t="str">
        <f t="array" ref="G642">IF($F642="", "", _xlfn.XLOOKUP($F642,accounts!$A$2:$A$86,accounts!$B$2:$B$86, "Other"))</f>
        <v/>
      </c>
      <c r="H642" s="1" t="str">
        <f t="array" ref="H642">IF($F642="", "", IFS(_xlfn.XLOOKUP($F642, accounts!$A$2:$A$86, accounts!$E$2:$E$86, 0)&gt;=1000, "Enterprise", _xlfn.XLOOKUP($F642, accounts!$A$2:$A$86, accounts!$E$2:$E$86, 0)&gt;=100, "Mid-Market", TRUE, "SMB"))</f>
        <v/>
      </c>
      <c r="I642" s="1" t="str">
        <f t="array" ref="I642">IF($F642="", "", _xlfn.XLOOKUP($F642,accounts!$A$2:$A$86,accounts!$F$2:$F$86, "Other"))</f>
        <v/>
      </c>
      <c r="J642" s="1" t="s">
        <v>189</v>
      </c>
      <c r="K642" s="3">
        <v>42764.0</v>
      </c>
    </row>
    <row r="643">
      <c r="A643" s="1" t="s">
        <v>848</v>
      </c>
      <c r="B643" s="1" t="s">
        <v>92</v>
      </c>
      <c r="C643" s="1" t="str">
        <f t="array" ref="C643">_xlfn.XLOOKUP($B643, sales_teams!$A$2:$A$36, sales_teams!$B$2:$B$36)</f>
        <v>Celia Rouche</v>
      </c>
      <c r="D643" s="1" t="str">
        <f t="array" ref="D643">_xlfn.XLOOKUP($B643, sales_teams!$A$2:$A$36, sales_teams!$C$2:$C$36)</f>
        <v>West</v>
      </c>
      <c r="E643" s="1" t="s">
        <v>181</v>
      </c>
      <c r="G643" s="1" t="str">
        <f t="array" ref="G643">IF($F643="", "", _xlfn.XLOOKUP($F643,accounts!$A$2:$A$86,accounts!$B$2:$B$86, "Other"))</f>
        <v/>
      </c>
      <c r="H643" s="1" t="str">
        <f t="array" ref="H643">IF($F643="", "", IFS(_xlfn.XLOOKUP($F643, accounts!$A$2:$A$86, accounts!$E$2:$E$86, 0)&gt;=1000, "Enterprise", _xlfn.XLOOKUP($F643, accounts!$A$2:$A$86, accounts!$E$2:$E$86, 0)&gt;=100, "Mid-Market", TRUE, "SMB"))</f>
        <v/>
      </c>
      <c r="I643" s="1" t="str">
        <f t="array" ref="I643">IF($F643="", "", _xlfn.XLOOKUP($F643,accounts!$A$2:$A$86,accounts!$F$2:$F$86, "Other"))</f>
        <v/>
      </c>
      <c r="J643" s="1" t="s">
        <v>189</v>
      </c>
      <c r="K643" s="3">
        <v>42764.0</v>
      </c>
    </row>
    <row r="644">
      <c r="A644" s="1" t="s">
        <v>849</v>
      </c>
      <c r="B644" s="1" t="s">
        <v>107</v>
      </c>
      <c r="C644" s="1" t="str">
        <f t="array" ref="C644">_xlfn.XLOOKUP($B644, sales_teams!$A$2:$A$36, sales_teams!$B$2:$B$36)</f>
        <v>Summer Sewald</v>
      </c>
      <c r="D644" s="1" t="str">
        <f t="array" ref="D644">_xlfn.XLOOKUP($B644, sales_teams!$A$2:$A$36, sales_teams!$C$2:$C$36)</f>
        <v>West</v>
      </c>
      <c r="E644" s="1" t="s">
        <v>109</v>
      </c>
      <c r="G644" s="1" t="str">
        <f t="array" ref="G644">IF($F644="", "", _xlfn.XLOOKUP($F644,accounts!$A$2:$A$86,accounts!$B$2:$B$86, "Other"))</f>
        <v/>
      </c>
      <c r="H644" s="1" t="str">
        <f t="array" ref="H644">IF($F644="", "", IFS(_xlfn.XLOOKUP($F644, accounts!$A$2:$A$86, accounts!$E$2:$E$86, 0)&gt;=1000, "Enterprise", _xlfn.XLOOKUP($F644, accounts!$A$2:$A$86, accounts!$E$2:$E$86, 0)&gt;=100, "Mid-Market", TRUE, "SMB"))</f>
        <v/>
      </c>
      <c r="I644" s="1" t="str">
        <f t="array" ref="I644">IF($F644="", "", _xlfn.XLOOKUP($F644,accounts!$A$2:$A$86,accounts!$F$2:$F$86, "Other"))</f>
        <v/>
      </c>
      <c r="J644" s="1" t="s">
        <v>189</v>
      </c>
      <c r="K644" s="3">
        <v>42764.0</v>
      </c>
    </row>
    <row r="645">
      <c r="A645" s="1" t="s">
        <v>850</v>
      </c>
      <c r="B645" s="1" t="s">
        <v>28</v>
      </c>
      <c r="C645" s="1" t="str">
        <f t="array" ref="C645">_xlfn.XLOOKUP($B645, sales_teams!$A$2:$A$36, sales_teams!$B$2:$B$36)</f>
        <v>Melvin Marxen</v>
      </c>
      <c r="D645" s="1" t="str">
        <f t="array" ref="D645">_xlfn.XLOOKUP($B645, sales_teams!$A$2:$A$36, sales_teams!$C$2:$C$36)</f>
        <v>Central</v>
      </c>
      <c r="E645" s="1" t="s">
        <v>179</v>
      </c>
      <c r="F645" s="1" t="s">
        <v>106</v>
      </c>
      <c r="G645" s="1" t="str">
        <f t="array" ref="G645">IF($F645="", "", _xlfn.XLOOKUP($F645,accounts!$A$2:$A$86,accounts!$B$2:$B$86, "Other"))</f>
        <v>retail</v>
      </c>
      <c r="H645" s="1" t="str">
        <f t="array" ref="H645">IF($F645="", "", IFS(_xlfn.XLOOKUP($F645, accounts!$A$2:$A$86, accounts!$E$2:$E$86, 0)&gt;=1000, "Enterprise", _xlfn.XLOOKUP($F645, accounts!$A$2:$A$86, accounts!$E$2:$E$86, 0)&gt;=100, "Mid-Market", TRUE, "SMB"))</f>
        <v>Enterprise</v>
      </c>
      <c r="I645" s="1" t="str">
        <f t="array" ref="I645">IF($F645="", "", _xlfn.XLOOKUP($F645,accounts!$A$2:$A$86,accounts!$F$2:$F$86, "Other"))</f>
        <v>Italy</v>
      </c>
      <c r="J645" s="1" t="s">
        <v>192</v>
      </c>
      <c r="K645" s="3">
        <v>42764.0</v>
      </c>
      <c r="L645" s="3">
        <v>42860.0</v>
      </c>
      <c r="M645" s="1">
        <v>0.0</v>
      </c>
    </row>
    <row r="646">
      <c r="A646" s="1" t="s">
        <v>851</v>
      </c>
      <c r="B646" s="1" t="s">
        <v>15</v>
      </c>
      <c r="C646" s="1" t="str">
        <f t="array" ref="C646">_xlfn.XLOOKUP($B646, sales_teams!$A$2:$A$36, sales_teams!$B$2:$B$36)</f>
        <v>Dustin Brinkmann</v>
      </c>
      <c r="D646" s="1" t="str">
        <f t="array" ref="D646">_xlfn.XLOOKUP($B646, sales_teams!$A$2:$A$36, sales_teams!$C$2:$C$36)</f>
        <v>Central</v>
      </c>
      <c r="E646" s="1" t="s">
        <v>179</v>
      </c>
      <c r="F646" s="1" t="s">
        <v>178</v>
      </c>
      <c r="G646" s="1" t="str">
        <f t="array" ref="G646">IF($F646="", "", _xlfn.XLOOKUP($F646,accounts!$A$2:$A$86,accounts!$B$2:$B$86, "Other"))</f>
        <v>medical</v>
      </c>
      <c r="H646" s="1" t="str">
        <f t="array" ref="H646">IF($F646="", "", IFS(_xlfn.XLOOKUP($F646, accounts!$A$2:$A$86, accounts!$E$2:$E$86, 0)&gt;=1000, "Enterprise", _xlfn.XLOOKUP($F646, accounts!$A$2:$A$86, accounts!$E$2:$E$86, 0)&gt;=100, "Mid-Market", TRUE, "SMB"))</f>
        <v>Enterprise</v>
      </c>
      <c r="I646" s="1" t="str">
        <f t="array" ref="I646">IF($F646="", "", _xlfn.XLOOKUP($F646,accounts!$A$2:$A$86,accounts!$F$2:$F$86, "Other"))</f>
        <v>United States</v>
      </c>
      <c r="J646" s="1" t="s">
        <v>192</v>
      </c>
      <c r="K646" s="3">
        <v>42764.0</v>
      </c>
      <c r="L646" s="3">
        <v>42877.0</v>
      </c>
      <c r="M646" s="1">
        <v>0.0</v>
      </c>
    </row>
    <row r="647">
      <c r="A647" s="1" t="s">
        <v>852</v>
      </c>
      <c r="B647" s="1" t="s">
        <v>60</v>
      </c>
      <c r="C647" s="1" t="str">
        <f t="array" ref="C647">_xlfn.XLOOKUP($B647, sales_teams!$A$2:$A$36, sales_teams!$B$2:$B$36)</f>
        <v>Celia Rouche</v>
      </c>
      <c r="D647" s="1" t="str">
        <f t="array" ref="D647">_xlfn.XLOOKUP($B647, sales_teams!$A$2:$A$36, sales_teams!$C$2:$C$36)</f>
        <v>West</v>
      </c>
      <c r="E647" s="1" t="s">
        <v>179</v>
      </c>
      <c r="F647" s="1" t="s">
        <v>118</v>
      </c>
      <c r="G647" s="1" t="str">
        <f t="array" ref="G647">IF($F647="", "", _xlfn.XLOOKUP($F647,accounts!$A$2:$A$86,accounts!$B$2:$B$86, "Other"))</f>
        <v>services</v>
      </c>
      <c r="H647" s="1" t="str">
        <f t="array" ref="H647">IF($F647="", "", IFS(_xlfn.XLOOKUP($F647, accounts!$A$2:$A$86, accounts!$E$2:$E$86, 0)&gt;=1000, "Enterprise", _xlfn.XLOOKUP($F647, accounts!$A$2:$A$86, accounts!$E$2:$E$86, 0)&gt;=100, "Mid-Market", TRUE, "SMB"))</f>
        <v>Enterprise</v>
      </c>
      <c r="I647" s="1" t="str">
        <f t="array" ref="I647">IF($F647="", "", _xlfn.XLOOKUP($F647,accounts!$A$2:$A$86,accounts!$F$2:$F$86, "Other"))</f>
        <v>United States</v>
      </c>
      <c r="J647" s="1" t="s">
        <v>131</v>
      </c>
      <c r="K647" s="3">
        <v>42764.0</v>
      </c>
      <c r="L647" s="3">
        <v>42880.0</v>
      </c>
      <c r="M647" s="1">
        <v>64.0</v>
      </c>
    </row>
    <row r="648">
      <c r="A648" s="1" t="s">
        <v>853</v>
      </c>
      <c r="B648" s="1" t="s">
        <v>60</v>
      </c>
      <c r="C648" s="1" t="str">
        <f t="array" ref="C648">_xlfn.XLOOKUP($B648, sales_teams!$A$2:$A$36, sales_teams!$B$2:$B$36)</f>
        <v>Celia Rouche</v>
      </c>
      <c r="D648" s="1" t="str">
        <f t="array" ref="D648">_xlfn.XLOOKUP($B648, sales_teams!$A$2:$A$36, sales_teams!$C$2:$C$36)</f>
        <v>West</v>
      </c>
      <c r="E648" s="1" t="s">
        <v>179</v>
      </c>
      <c r="F648" s="1" t="s">
        <v>124</v>
      </c>
      <c r="G648" s="1" t="str">
        <f t="array" ref="G648">IF($F648="", "", _xlfn.XLOOKUP($F648,accounts!$A$2:$A$86,accounts!$B$2:$B$86, "Other"))</f>
        <v>retail</v>
      </c>
      <c r="H648" s="1" t="str">
        <f t="array" ref="H648">IF($F648="", "", IFS(_xlfn.XLOOKUP($F648, accounts!$A$2:$A$86, accounts!$E$2:$E$86, 0)&gt;=1000, "Enterprise", _xlfn.XLOOKUP($F648, accounts!$A$2:$A$86, accounts!$E$2:$E$86, 0)&gt;=100, "Mid-Market", TRUE, "SMB"))</f>
        <v>Enterprise</v>
      </c>
      <c r="I648" s="1" t="str">
        <f t="array" ref="I648">IF($F648="", "", _xlfn.XLOOKUP($F648,accounts!$A$2:$A$86,accounts!$F$2:$F$86, "Other"))</f>
        <v>United States</v>
      </c>
      <c r="J648" s="1" t="s">
        <v>131</v>
      </c>
      <c r="K648" s="3">
        <v>42764.0</v>
      </c>
      <c r="L648" s="3">
        <v>42891.0</v>
      </c>
      <c r="M648" s="1">
        <v>55.0</v>
      </c>
    </row>
    <row r="649">
      <c r="A649" s="1" t="s">
        <v>854</v>
      </c>
      <c r="B649" s="1" t="s">
        <v>60</v>
      </c>
      <c r="C649" s="1" t="str">
        <f t="array" ref="C649">_xlfn.XLOOKUP($B649, sales_teams!$A$2:$A$36, sales_teams!$B$2:$B$36)</f>
        <v>Celia Rouche</v>
      </c>
      <c r="D649" s="1" t="str">
        <f t="array" ref="D649">_xlfn.XLOOKUP($B649, sales_teams!$A$2:$A$36, sales_teams!$C$2:$C$36)</f>
        <v>West</v>
      </c>
      <c r="E649" s="1" t="s">
        <v>188</v>
      </c>
      <c r="F649" s="1" t="s">
        <v>114</v>
      </c>
      <c r="G649" s="1" t="str">
        <f t="array" ref="G649">IF($F649="", "", _xlfn.XLOOKUP($F649,accounts!$A$2:$A$86,accounts!$B$2:$B$86, "Other"))</f>
        <v>marketing</v>
      </c>
      <c r="H649" s="1" t="str">
        <f t="array" ref="H649">IF($F649="", "", IFS(_xlfn.XLOOKUP($F649, accounts!$A$2:$A$86, accounts!$E$2:$E$86, 0)&gt;=1000, "Enterprise", _xlfn.XLOOKUP($F649, accounts!$A$2:$A$86, accounts!$E$2:$E$86, 0)&gt;=100, "Mid-Market", TRUE, "SMB"))</f>
        <v>Enterprise</v>
      </c>
      <c r="I649" s="1" t="str">
        <f t="array" ref="I649">IF($F649="", "", _xlfn.XLOOKUP($F649,accounts!$A$2:$A$86,accounts!$F$2:$F$86, "Other"))</f>
        <v>United States</v>
      </c>
      <c r="J649" s="1" t="s">
        <v>131</v>
      </c>
      <c r="K649" s="3">
        <v>42764.0</v>
      </c>
      <c r="L649" s="3">
        <v>42807.0</v>
      </c>
      <c r="M649" s="1">
        <v>2970.0</v>
      </c>
    </row>
    <row r="650">
      <c r="A650" s="1" t="s">
        <v>855</v>
      </c>
      <c r="B650" s="1" t="s">
        <v>105</v>
      </c>
      <c r="C650" s="1" t="str">
        <f t="array" ref="C650">_xlfn.XLOOKUP($B650, sales_teams!$A$2:$A$36, sales_teams!$B$2:$B$36)</f>
        <v>Summer Sewald</v>
      </c>
      <c r="D650" s="1" t="str">
        <f t="array" ref="D650">_xlfn.XLOOKUP($B650, sales_teams!$A$2:$A$36, sales_teams!$C$2:$C$36)</f>
        <v>West</v>
      </c>
      <c r="E650" s="1" t="s">
        <v>148</v>
      </c>
      <c r="G650" s="1" t="str">
        <f t="array" ref="G650">IF($F650="", "", _xlfn.XLOOKUP($F650,accounts!$A$2:$A$86,accounts!$B$2:$B$86, "Other"))</f>
        <v/>
      </c>
      <c r="H650" s="1" t="str">
        <f t="array" ref="H650">IF($F650="", "", IFS(_xlfn.XLOOKUP($F650, accounts!$A$2:$A$86, accounts!$E$2:$E$86, 0)&gt;=1000, "Enterprise", _xlfn.XLOOKUP($F650, accounts!$A$2:$A$86, accounts!$E$2:$E$86, 0)&gt;=100, "Mid-Market", TRUE, "SMB"))</f>
        <v/>
      </c>
      <c r="I650" s="1" t="str">
        <f t="array" ref="I650">IF($F650="", "", _xlfn.XLOOKUP($F650,accounts!$A$2:$A$86,accounts!$F$2:$F$86, "Other"))</f>
        <v/>
      </c>
      <c r="J650" s="1" t="s">
        <v>189</v>
      </c>
      <c r="K650" s="3">
        <v>42764.0</v>
      </c>
    </row>
    <row r="651">
      <c r="A651" s="1" t="s">
        <v>856</v>
      </c>
      <c r="B651" s="1" t="s">
        <v>12</v>
      </c>
      <c r="C651" s="1" t="str">
        <f t="array" ref="C651">_xlfn.XLOOKUP($B651, sales_teams!$A$2:$A$36, sales_teams!$B$2:$B$36)</f>
        <v>Dustin Brinkmann</v>
      </c>
      <c r="D651" s="1" t="str">
        <f t="array" ref="D651">_xlfn.XLOOKUP($B651, sales_teams!$A$2:$A$36, sales_teams!$C$2:$C$36)</f>
        <v>Central</v>
      </c>
      <c r="E651" s="1" t="s">
        <v>179</v>
      </c>
      <c r="F651" s="1" t="s">
        <v>152</v>
      </c>
      <c r="G651" s="1" t="str">
        <f t="array" ref="G651">IF($F651="", "", _xlfn.XLOOKUP($F651,accounts!$A$2:$A$86,accounts!$B$2:$B$86, "Other"))</f>
        <v>marketing</v>
      </c>
      <c r="H651" s="1" t="str">
        <f t="array" ref="H651">IF($F651="", "", IFS(_xlfn.XLOOKUP($F651, accounts!$A$2:$A$86, accounts!$E$2:$E$86, 0)&gt;=1000, "Enterprise", _xlfn.XLOOKUP($F651, accounts!$A$2:$A$86, accounts!$E$2:$E$86, 0)&gt;=100, "Mid-Market", TRUE, "SMB"))</f>
        <v>Mid-Market</v>
      </c>
      <c r="I651" s="1" t="str">
        <f t="array" ref="I651">IF($F651="", "", _xlfn.XLOOKUP($F651,accounts!$A$2:$A$86,accounts!$F$2:$F$86, "Other"))</f>
        <v>United States</v>
      </c>
      <c r="J651" s="1" t="s">
        <v>192</v>
      </c>
      <c r="K651" s="3">
        <v>42765.0</v>
      </c>
      <c r="L651" s="3">
        <v>42874.0</v>
      </c>
      <c r="M651" s="1">
        <v>0.0</v>
      </c>
    </row>
    <row r="652">
      <c r="A652" s="1" t="s">
        <v>857</v>
      </c>
      <c r="B652" s="1" t="s">
        <v>39</v>
      </c>
      <c r="C652" s="1" t="str">
        <f t="array" ref="C652">_xlfn.XLOOKUP($B652, sales_teams!$A$2:$A$36, sales_teams!$B$2:$B$36)</f>
        <v>Cara Losch</v>
      </c>
      <c r="D652" s="1" t="str">
        <f t="array" ref="D652">_xlfn.XLOOKUP($B652, sales_teams!$A$2:$A$36, sales_teams!$C$2:$C$36)</f>
        <v>East</v>
      </c>
      <c r="E652" s="1" t="s">
        <v>148</v>
      </c>
      <c r="F652" s="1" t="s">
        <v>43</v>
      </c>
      <c r="G652" s="1" t="str">
        <f t="array" ref="G652">IF($F652="", "", _xlfn.XLOOKUP($F652,accounts!$A$2:$A$86,accounts!$B$2:$B$86, "Other"))</f>
        <v>software</v>
      </c>
      <c r="H652" s="1" t="str">
        <f t="array" ref="H652">IF($F652="", "", IFS(_xlfn.XLOOKUP($F652, accounts!$A$2:$A$86, accounts!$E$2:$E$86, 0)&gt;=1000, "Enterprise", _xlfn.XLOOKUP($F652, accounts!$A$2:$A$86, accounts!$E$2:$E$86, 0)&gt;=100, "Mid-Market", TRUE, "SMB"))</f>
        <v>Enterprise</v>
      </c>
      <c r="I652" s="1" t="str">
        <f t="array" ref="I652">IF($F652="", "", _xlfn.XLOOKUP($F652,accounts!$A$2:$A$86,accounts!$F$2:$F$86, "Other"))</f>
        <v>United States</v>
      </c>
      <c r="J652" s="1" t="s">
        <v>131</v>
      </c>
      <c r="K652" s="3">
        <v>42765.0</v>
      </c>
      <c r="L652" s="3">
        <v>42868.0</v>
      </c>
      <c r="M652" s="1">
        <v>5035.0</v>
      </c>
    </row>
    <row r="653">
      <c r="A653" s="1" t="s">
        <v>858</v>
      </c>
      <c r="B653" s="1" t="s">
        <v>30</v>
      </c>
      <c r="C653" s="1" t="str">
        <f t="array" ref="C653">_xlfn.XLOOKUP($B653, sales_teams!$A$2:$A$36, sales_teams!$B$2:$B$36)</f>
        <v>Melvin Marxen</v>
      </c>
      <c r="D653" s="1" t="str">
        <f t="array" ref="D653">_xlfn.XLOOKUP($B653, sales_teams!$A$2:$A$36, sales_teams!$C$2:$C$36)</f>
        <v>Central</v>
      </c>
      <c r="E653" s="1" t="s">
        <v>148</v>
      </c>
      <c r="F653" s="1" t="s">
        <v>79</v>
      </c>
      <c r="G653" s="1" t="str">
        <f t="array" ref="G653">IF($F653="", "", _xlfn.XLOOKUP($F653,accounts!$A$2:$A$86,accounts!$B$2:$B$86, "Other"))</f>
        <v>entertainment</v>
      </c>
      <c r="H653" s="1" t="str">
        <f t="array" ref="H653">IF($F653="", "", IFS(_xlfn.XLOOKUP($F653, accounts!$A$2:$A$86, accounts!$E$2:$E$86, 0)&gt;=1000, "Enterprise", _xlfn.XLOOKUP($F653, accounts!$A$2:$A$86, accounts!$E$2:$E$86, 0)&gt;=100, "Mid-Market", TRUE, "SMB"))</f>
        <v>Mid-Market</v>
      </c>
      <c r="I653" s="1" t="str">
        <f t="array" ref="I653">IF($F653="", "", _xlfn.XLOOKUP($F653,accounts!$A$2:$A$86,accounts!$F$2:$F$86, "Other"))</f>
        <v>United States</v>
      </c>
      <c r="J653" s="1" t="s">
        <v>192</v>
      </c>
      <c r="K653" s="3">
        <v>42765.0</v>
      </c>
      <c r="L653" s="3">
        <v>42886.0</v>
      </c>
      <c r="M653" s="1">
        <v>0.0</v>
      </c>
    </row>
    <row r="654">
      <c r="A654" s="1" t="s">
        <v>859</v>
      </c>
      <c r="B654" s="1" t="s">
        <v>30</v>
      </c>
      <c r="C654" s="1" t="str">
        <f t="array" ref="C654">_xlfn.XLOOKUP($B654, sales_teams!$A$2:$A$36, sales_teams!$B$2:$B$36)</f>
        <v>Melvin Marxen</v>
      </c>
      <c r="D654" s="1" t="str">
        <f t="array" ref="D654">_xlfn.XLOOKUP($B654, sales_teams!$A$2:$A$36, sales_teams!$C$2:$C$36)</f>
        <v>Central</v>
      </c>
      <c r="E654" s="1" t="s">
        <v>148</v>
      </c>
      <c r="F654" s="1" t="s">
        <v>95</v>
      </c>
      <c r="G654" s="1" t="str">
        <f t="array" ref="G654">IF($F654="", "", _xlfn.XLOOKUP($F654,accounts!$A$2:$A$86,accounts!$B$2:$B$86, "Other"))</f>
        <v>finance</v>
      </c>
      <c r="H654" s="1" t="str">
        <f t="array" ref="H654">IF($F654="", "", IFS(_xlfn.XLOOKUP($F654, accounts!$A$2:$A$86, accounts!$E$2:$E$86, 0)&gt;=1000, "Enterprise", _xlfn.XLOOKUP($F654, accounts!$A$2:$A$86, accounts!$E$2:$E$86, 0)&gt;=100, "Mid-Market", TRUE, "SMB"))</f>
        <v>Enterprise</v>
      </c>
      <c r="I654" s="1" t="str">
        <f t="array" ref="I654">IF($F654="", "", _xlfn.XLOOKUP($F654,accounts!$A$2:$A$86,accounts!$F$2:$F$86, "Other"))</f>
        <v>United States</v>
      </c>
      <c r="J654" s="1" t="s">
        <v>131</v>
      </c>
      <c r="K654" s="3">
        <v>42765.0</v>
      </c>
      <c r="L654" s="3">
        <v>42804.0</v>
      </c>
      <c r="M654" s="1">
        <v>4774.0</v>
      </c>
    </row>
    <row r="655">
      <c r="A655" s="1" t="s">
        <v>860</v>
      </c>
      <c r="B655" s="1" t="s">
        <v>94</v>
      </c>
      <c r="C655" s="1" t="str">
        <f t="array" ref="C655">_xlfn.XLOOKUP($B655, sales_teams!$A$2:$A$36, sales_teams!$B$2:$B$36)</f>
        <v>Celia Rouche</v>
      </c>
      <c r="D655" s="1" t="str">
        <f t="array" ref="D655">_xlfn.XLOOKUP($B655, sales_teams!$A$2:$A$36, sales_teams!$C$2:$C$36)</f>
        <v>West</v>
      </c>
      <c r="E655" s="1" t="s">
        <v>242</v>
      </c>
      <c r="G655" s="1" t="str">
        <f t="array" ref="G655">IF($F655="", "", _xlfn.XLOOKUP($F655,accounts!$A$2:$A$86,accounts!$B$2:$B$86, "Other"))</f>
        <v/>
      </c>
      <c r="H655" s="1" t="str">
        <f t="array" ref="H655">IF($F655="", "", IFS(_xlfn.XLOOKUP($F655, accounts!$A$2:$A$86, accounts!$E$2:$E$86, 0)&gt;=1000, "Enterprise", _xlfn.XLOOKUP($F655, accounts!$A$2:$A$86, accounts!$E$2:$E$86, 0)&gt;=100, "Mid-Market", TRUE, "SMB"))</f>
        <v/>
      </c>
      <c r="I655" s="1" t="str">
        <f t="array" ref="I655">IF($F655="", "", _xlfn.XLOOKUP($F655,accounts!$A$2:$A$86,accounts!$F$2:$F$86, "Other"))</f>
        <v/>
      </c>
      <c r="J655" s="1" t="s">
        <v>189</v>
      </c>
      <c r="K655" s="3">
        <v>42765.0</v>
      </c>
    </row>
    <row r="656">
      <c r="A656" s="1" t="s">
        <v>861</v>
      </c>
      <c r="B656" s="1" t="s">
        <v>99</v>
      </c>
      <c r="C656" s="1" t="str">
        <f t="array" ref="C656">_xlfn.XLOOKUP($B656, sales_teams!$A$2:$A$36, sales_teams!$B$2:$B$36)</f>
        <v>Summer Sewald</v>
      </c>
      <c r="D656" s="1" t="str">
        <f t="array" ref="D656">_xlfn.XLOOKUP($B656, sales_teams!$A$2:$A$36, sales_teams!$C$2:$C$36)</f>
        <v>West</v>
      </c>
      <c r="E656" s="1" t="s">
        <v>194</v>
      </c>
      <c r="F656" s="1" t="s">
        <v>125</v>
      </c>
      <c r="G656" s="1" t="str">
        <f t="array" ref="G656">IF($F656="", "", _xlfn.XLOOKUP($F656,accounts!$A$2:$A$86,accounts!$B$2:$B$86, "Other"))</f>
        <v>software</v>
      </c>
      <c r="H656" s="1" t="str">
        <f t="array" ref="H656">IF($F656="", "", IFS(_xlfn.XLOOKUP($F656, accounts!$A$2:$A$86, accounts!$E$2:$E$86, 0)&gt;=1000, "Enterprise", _xlfn.XLOOKUP($F656, accounts!$A$2:$A$86, accounts!$E$2:$E$86, 0)&gt;=100, "Mid-Market", TRUE, "SMB"))</f>
        <v>Enterprise</v>
      </c>
      <c r="I656" s="1" t="str">
        <f t="array" ref="I656">IF($F656="", "", _xlfn.XLOOKUP($F656,accounts!$A$2:$A$86,accounts!$F$2:$F$86, "Other"))</f>
        <v>United States</v>
      </c>
      <c r="J656" s="1" t="s">
        <v>131</v>
      </c>
      <c r="K656" s="3">
        <v>42765.0</v>
      </c>
      <c r="L656" s="3">
        <v>42871.0</v>
      </c>
      <c r="M656" s="1">
        <v>5390.0</v>
      </c>
    </row>
    <row r="657">
      <c r="A657" s="1" t="s">
        <v>862</v>
      </c>
      <c r="B657" s="1" t="s">
        <v>24</v>
      </c>
      <c r="C657" s="1" t="str">
        <f t="array" ref="C657">_xlfn.XLOOKUP($B657, sales_teams!$A$2:$A$36, sales_teams!$B$2:$B$36)</f>
        <v>Melvin Marxen</v>
      </c>
      <c r="D657" s="1" t="str">
        <f t="array" ref="D657">_xlfn.XLOOKUP($B657, sales_teams!$A$2:$A$36, sales_teams!$C$2:$C$36)</f>
        <v>Central</v>
      </c>
      <c r="E657" s="1" t="s">
        <v>109</v>
      </c>
      <c r="F657" s="1" t="s">
        <v>56</v>
      </c>
      <c r="G657" s="1" t="str">
        <f t="array" ref="G657">IF($F657="", "", _xlfn.XLOOKUP($F657,accounts!$A$2:$A$86,accounts!$B$2:$B$86, "Other"))</f>
        <v>software</v>
      </c>
      <c r="H657" s="1" t="str">
        <f t="array" ref="H657">IF($F657="", "", IFS(_xlfn.XLOOKUP($F657, accounts!$A$2:$A$86, accounts!$E$2:$E$86, 0)&gt;=1000, "Enterprise", _xlfn.XLOOKUP($F657, accounts!$A$2:$A$86, accounts!$E$2:$E$86, 0)&gt;=100, "Mid-Market", TRUE, "SMB"))</f>
        <v>Enterprise</v>
      </c>
      <c r="I657" s="1" t="str">
        <f t="array" ref="I657">IF($F657="", "", _xlfn.XLOOKUP($F657,accounts!$A$2:$A$86,accounts!$F$2:$F$86, "Other"))</f>
        <v>United States</v>
      </c>
      <c r="J657" s="1" t="s">
        <v>131</v>
      </c>
      <c r="K657" s="3">
        <v>42765.0</v>
      </c>
      <c r="L657" s="3">
        <v>42892.0</v>
      </c>
      <c r="M657" s="1">
        <v>1190.0</v>
      </c>
    </row>
    <row r="658">
      <c r="A658" s="1" t="s">
        <v>863</v>
      </c>
      <c r="B658" s="1" t="s">
        <v>18</v>
      </c>
      <c r="C658" s="1" t="str">
        <f t="array" ref="C658">_xlfn.XLOOKUP($B658, sales_teams!$A$2:$A$36, sales_teams!$B$2:$B$36)</f>
        <v>Dustin Brinkmann</v>
      </c>
      <c r="D658" s="1" t="str">
        <f t="array" ref="D658">_xlfn.XLOOKUP($B658, sales_teams!$A$2:$A$36, sales_teams!$C$2:$C$36)</f>
        <v>Central</v>
      </c>
      <c r="E658" s="1" t="s">
        <v>194</v>
      </c>
      <c r="F658" s="1" t="s">
        <v>25</v>
      </c>
      <c r="G658" s="1" t="str">
        <f t="array" ref="G658">IF($F658="", "", _xlfn.XLOOKUP($F658,accounts!$A$2:$A$86,accounts!$B$2:$B$86, "Other"))</f>
        <v>medical</v>
      </c>
      <c r="H658" s="1" t="str">
        <f t="array" ref="H658">IF($F658="", "", IFS(_xlfn.XLOOKUP($F658, accounts!$A$2:$A$86, accounts!$E$2:$E$86, 0)&gt;=1000, "Enterprise", _xlfn.XLOOKUP($F658, accounts!$A$2:$A$86, accounts!$E$2:$E$86, 0)&gt;=100, "Mid-Market", TRUE, "SMB"))</f>
        <v>Enterprise</v>
      </c>
      <c r="I658" s="1" t="str">
        <f t="array" ref="I658">IF($F658="", "", _xlfn.XLOOKUP($F658,accounts!$A$2:$A$86,accounts!$F$2:$F$86, "Other"))</f>
        <v>Kenya</v>
      </c>
      <c r="J658" s="1" t="s">
        <v>131</v>
      </c>
      <c r="K658" s="3">
        <v>42765.0</v>
      </c>
      <c r="L658" s="3">
        <v>42869.0</v>
      </c>
      <c r="M658" s="1">
        <v>5755.0</v>
      </c>
    </row>
    <row r="659">
      <c r="A659" s="1" t="s">
        <v>864</v>
      </c>
      <c r="B659" s="1" t="s">
        <v>65</v>
      </c>
      <c r="C659" s="1" t="str">
        <f t="array" ref="C659">_xlfn.XLOOKUP($B659, sales_teams!$A$2:$A$36, sales_teams!$B$2:$B$36)</f>
        <v>Celia Rouche</v>
      </c>
      <c r="D659" s="1" t="str">
        <f t="array" ref="D659">_xlfn.XLOOKUP($B659, sales_teams!$A$2:$A$36, sales_teams!$C$2:$C$36)</f>
        <v>West</v>
      </c>
      <c r="E659" s="1" t="s">
        <v>148</v>
      </c>
      <c r="F659" s="1" t="s">
        <v>151</v>
      </c>
      <c r="G659" s="1" t="str">
        <f t="array" ref="G659">IF($F659="", "", _xlfn.XLOOKUP($F659,accounts!$A$2:$A$86,accounts!$B$2:$B$86, "Other"))</f>
        <v>software</v>
      </c>
      <c r="H659" s="1" t="str">
        <f t="array" ref="H659">IF($F659="", "", IFS(_xlfn.XLOOKUP($F659, accounts!$A$2:$A$86, accounts!$E$2:$E$86, 0)&gt;=1000, "Enterprise", _xlfn.XLOOKUP($F659, accounts!$A$2:$A$86, accounts!$E$2:$E$86, 0)&gt;=100, "Mid-Market", TRUE, "SMB"))</f>
        <v>Enterprise</v>
      </c>
      <c r="I659" s="1" t="str">
        <f t="array" ref="I659">IF($F659="", "", _xlfn.XLOOKUP($F659,accounts!$A$2:$A$86,accounts!$F$2:$F$86, "Other"))</f>
        <v>United States</v>
      </c>
      <c r="J659" s="1" t="s">
        <v>131</v>
      </c>
      <c r="K659" s="3">
        <v>42765.0</v>
      </c>
      <c r="L659" s="3">
        <v>42899.0</v>
      </c>
      <c r="M659" s="1">
        <v>4933.0</v>
      </c>
    </row>
    <row r="660">
      <c r="A660" s="1" t="s">
        <v>865</v>
      </c>
      <c r="B660" s="1" t="s">
        <v>15</v>
      </c>
      <c r="C660" s="1" t="str">
        <f t="array" ref="C660">_xlfn.XLOOKUP($B660, sales_teams!$A$2:$A$36, sales_teams!$B$2:$B$36)</f>
        <v>Dustin Brinkmann</v>
      </c>
      <c r="D660" s="1" t="str">
        <f t="array" ref="D660">_xlfn.XLOOKUP($B660, sales_teams!$A$2:$A$36, sales_teams!$C$2:$C$36)</f>
        <v>Central</v>
      </c>
      <c r="E660" s="1" t="s">
        <v>188</v>
      </c>
      <c r="F660" s="1" t="s">
        <v>149</v>
      </c>
      <c r="G660" s="1" t="str">
        <f t="array" ref="G660">IF($F660="", "", _xlfn.XLOOKUP($F660,accounts!$A$2:$A$86,accounts!$B$2:$B$86, "Other"))</f>
        <v>medical</v>
      </c>
      <c r="H660" s="1" t="str">
        <f t="array" ref="H660">IF($F660="", "", IFS(_xlfn.XLOOKUP($F660, accounts!$A$2:$A$86, accounts!$E$2:$E$86, 0)&gt;=1000, "Enterprise", _xlfn.XLOOKUP($F660, accounts!$A$2:$A$86, accounts!$E$2:$E$86, 0)&gt;=100, "Mid-Market", TRUE, "SMB"))</f>
        <v>Enterprise</v>
      </c>
      <c r="I660" s="1" t="str">
        <f t="array" ref="I660">IF($F660="", "", _xlfn.XLOOKUP($F660,accounts!$A$2:$A$86,accounts!$F$2:$F$86, "Other"))</f>
        <v>United States</v>
      </c>
      <c r="J660" s="1" t="s">
        <v>131</v>
      </c>
      <c r="K660" s="3">
        <v>42765.0</v>
      </c>
      <c r="L660" s="3">
        <v>42890.0</v>
      </c>
      <c r="M660" s="1">
        <v>3642.0</v>
      </c>
    </row>
    <row r="661">
      <c r="A661" s="1" t="s">
        <v>866</v>
      </c>
      <c r="B661" s="1" t="s">
        <v>60</v>
      </c>
      <c r="C661" s="1" t="str">
        <f t="array" ref="C661">_xlfn.XLOOKUP($B661, sales_teams!$A$2:$A$36, sales_teams!$B$2:$B$36)</f>
        <v>Celia Rouche</v>
      </c>
      <c r="D661" s="1" t="str">
        <f t="array" ref="D661">_xlfn.XLOOKUP($B661, sales_teams!$A$2:$A$36, sales_teams!$C$2:$C$36)</f>
        <v>West</v>
      </c>
      <c r="E661" s="1" t="s">
        <v>179</v>
      </c>
      <c r="F661" s="1" t="s">
        <v>36</v>
      </c>
      <c r="G661" s="1" t="str">
        <f t="array" ref="G661">IF($F661="", "", _xlfn.XLOOKUP($F661,accounts!$A$2:$A$86,accounts!$B$2:$B$86, "Other"))</f>
        <v>retail</v>
      </c>
      <c r="H661" s="1" t="str">
        <f t="array" ref="H661">IF($F661="", "", IFS(_xlfn.XLOOKUP($F661, accounts!$A$2:$A$86, accounts!$E$2:$E$86, 0)&gt;=1000, "Enterprise", _xlfn.XLOOKUP($F661, accounts!$A$2:$A$86, accounts!$E$2:$E$86, 0)&gt;=100, "Mid-Market", TRUE, "SMB"))</f>
        <v>Enterprise</v>
      </c>
      <c r="I661" s="1" t="str">
        <f t="array" ref="I661">IF($F661="", "", _xlfn.XLOOKUP($F661,accounts!$A$2:$A$86,accounts!$F$2:$F$86, "Other"))</f>
        <v>United States</v>
      </c>
      <c r="J661" s="1" t="s">
        <v>192</v>
      </c>
      <c r="K661" s="3">
        <v>42765.0</v>
      </c>
      <c r="L661" s="3">
        <v>42862.0</v>
      </c>
      <c r="M661" s="1">
        <v>0.0</v>
      </c>
    </row>
    <row r="662">
      <c r="A662" s="1" t="s">
        <v>867</v>
      </c>
      <c r="B662" s="1" t="s">
        <v>52</v>
      </c>
      <c r="C662" s="1" t="str">
        <f t="array" ref="C662">_xlfn.XLOOKUP($B662, sales_teams!$A$2:$A$36, sales_teams!$B$2:$B$36)</f>
        <v>Rocco Neubert</v>
      </c>
      <c r="D662" s="1" t="str">
        <f t="array" ref="D662">_xlfn.XLOOKUP($B662, sales_teams!$A$2:$A$36, sales_teams!$C$2:$C$36)</f>
        <v>East</v>
      </c>
      <c r="E662" s="1" t="s">
        <v>188</v>
      </c>
      <c r="F662" s="1" t="s">
        <v>125</v>
      </c>
      <c r="G662" s="1" t="str">
        <f t="array" ref="G662">IF($F662="", "", _xlfn.XLOOKUP($F662,accounts!$A$2:$A$86,accounts!$B$2:$B$86, "Other"))</f>
        <v>software</v>
      </c>
      <c r="H662" s="1" t="str">
        <f t="array" ref="H662">IF($F662="", "", IFS(_xlfn.XLOOKUP($F662, accounts!$A$2:$A$86, accounts!$E$2:$E$86, 0)&gt;=1000, "Enterprise", _xlfn.XLOOKUP($F662, accounts!$A$2:$A$86, accounts!$E$2:$E$86, 0)&gt;=100, "Mid-Market", TRUE, "SMB"))</f>
        <v>Enterprise</v>
      </c>
      <c r="I662" s="1" t="str">
        <f t="array" ref="I662">IF($F662="", "", _xlfn.XLOOKUP($F662,accounts!$A$2:$A$86,accounts!$F$2:$F$86, "Other"))</f>
        <v>United States</v>
      </c>
      <c r="J662" s="1" t="s">
        <v>131</v>
      </c>
      <c r="K662" s="3">
        <v>42766.0</v>
      </c>
      <c r="L662" s="3">
        <v>42811.0</v>
      </c>
      <c r="M662" s="1">
        <v>2923.0</v>
      </c>
    </row>
    <row r="663">
      <c r="A663" s="1" t="s">
        <v>868</v>
      </c>
      <c r="B663" s="1" t="s">
        <v>39</v>
      </c>
      <c r="C663" s="1" t="str">
        <f t="array" ref="C663">_xlfn.XLOOKUP($B663, sales_teams!$A$2:$A$36, sales_teams!$B$2:$B$36)</f>
        <v>Cara Losch</v>
      </c>
      <c r="D663" s="1" t="str">
        <f t="array" ref="D663">_xlfn.XLOOKUP($B663, sales_teams!$A$2:$A$36, sales_teams!$C$2:$C$36)</f>
        <v>East</v>
      </c>
      <c r="E663" s="1" t="s">
        <v>181</v>
      </c>
      <c r="G663" s="1" t="str">
        <f t="array" ref="G663">IF($F663="", "", _xlfn.XLOOKUP($F663,accounts!$A$2:$A$86,accounts!$B$2:$B$86, "Other"))</f>
        <v/>
      </c>
      <c r="H663" s="1" t="str">
        <f t="array" ref="H663">IF($F663="", "", IFS(_xlfn.XLOOKUP($F663, accounts!$A$2:$A$86, accounts!$E$2:$E$86, 0)&gt;=1000, "Enterprise", _xlfn.XLOOKUP($F663, accounts!$A$2:$A$86, accounts!$E$2:$E$86, 0)&gt;=100, "Mid-Market", TRUE, "SMB"))</f>
        <v/>
      </c>
      <c r="I663" s="1" t="str">
        <f t="array" ref="I663">IF($F663="", "", _xlfn.XLOOKUP($F663,accounts!$A$2:$A$86,accounts!$F$2:$F$86, "Other"))</f>
        <v/>
      </c>
      <c r="J663" s="1" t="s">
        <v>189</v>
      </c>
      <c r="K663" s="3">
        <v>42766.0</v>
      </c>
    </row>
    <row r="664">
      <c r="A664" s="1" t="s">
        <v>869</v>
      </c>
      <c r="B664" s="1" t="s">
        <v>48</v>
      </c>
      <c r="C664" s="1" t="str">
        <f t="array" ref="C664">_xlfn.XLOOKUP($B664, sales_teams!$A$2:$A$36, sales_teams!$B$2:$B$36)</f>
        <v>Rocco Neubert</v>
      </c>
      <c r="D664" s="1" t="str">
        <f t="array" ref="D664">_xlfn.XLOOKUP($B664, sales_teams!$A$2:$A$36, sales_teams!$C$2:$C$36)</f>
        <v>East</v>
      </c>
      <c r="E664" s="1" t="s">
        <v>109</v>
      </c>
      <c r="F664" s="1" t="s">
        <v>172</v>
      </c>
      <c r="G664" s="1" t="str">
        <f t="array" ref="G664">IF($F664="", "", _xlfn.XLOOKUP($F664,accounts!$A$2:$A$86,accounts!$B$2:$B$86, "Other"))</f>
        <v>retail</v>
      </c>
      <c r="H664" s="1" t="str">
        <f t="array" ref="H664">IF($F664="", "", IFS(_xlfn.XLOOKUP($F664, accounts!$A$2:$A$86, accounts!$E$2:$E$86, 0)&gt;=1000, "Enterprise", _xlfn.XLOOKUP($F664, accounts!$A$2:$A$86, accounts!$E$2:$E$86, 0)&gt;=100, "Mid-Market", TRUE, "SMB"))</f>
        <v>Mid-Market</v>
      </c>
      <c r="I664" s="1" t="str">
        <f t="array" ref="I664">IF($F664="", "", _xlfn.XLOOKUP($F664,accounts!$A$2:$A$86,accounts!$F$2:$F$86, "Other"))</f>
        <v>United States</v>
      </c>
      <c r="J664" s="1" t="s">
        <v>189</v>
      </c>
      <c r="K664" s="3">
        <v>42766.0</v>
      </c>
    </row>
    <row r="665">
      <c r="A665" s="1" t="s">
        <v>870</v>
      </c>
      <c r="B665" s="1" t="s">
        <v>48</v>
      </c>
      <c r="C665" s="1" t="str">
        <f t="array" ref="C665">_xlfn.XLOOKUP($B665, sales_teams!$A$2:$A$36, sales_teams!$B$2:$B$36)</f>
        <v>Rocco Neubert</v>
      </c>
      <c r="D665" s="1" t="str">
        <f t="array" ref="D665">_xlfn.XLOOKUP($B665, sales_teams!$A$2:$A$36, sales_teams!$C$2:$C$36)</f>
        <v>East</v>
      </c>
      <c r="E665" s="1" t="s">
        <v>109</v>
      </c>
      <c r="G665" s="1" t="str">
        <f t="array" ref="G665">IF($F665="", "", _xlfn.XLOOKUP($F665,accounts!$A$2:$A$86,accounts!$B$2:$B$86, "Other"))</f>
        <v/>
      </c>
      <c r="H665" s="1" t="str">
        <f t="array" ref="H665">IF($F665="", "", IFS(_xlfn.XLOOKUP($F665, accounts!$A$2:$A$86, accounts!$E$2:$E$86, 0)&gt;=1000, "Enterprise", _xlfn.XLOOKUP($F665, accounts!$A$2:$A$86, accounts!$E$2:$E$86, 0)&gt;=100, "Mid-Market", TRUE, "SMB"))</f>
        <v/>
      </c>
      <c r="I665" s="1" t="str">
        <f t="array" ref="I665">IF($F665="", "", _xlfn.XLOOKUP($F665,accounts!$A$2:$A$86,accounts!$F$2:$F$86, "Other"))</f>
        <v/>
      </c>
      <c r="J665" s="1" t="s">
        <v>189</v>
      </c>
      <c r="K665" s="3">
        <v>42766.0</v>
      </c>
    </row>
    <row r="666">
      <c r="A666" s="1" t="s">
        <v>871</v>
      </c>
      <c r="B666" s="1" t="s">
        <v>30</v>
      </c>
      <c r="C666" s="1" t="str">
        <f t="array" ref="C666">_xlfn.XLOOKUP($B666, sales_teams!$A$2:$A$36, sales_teams!$B$2:$B$36)</f>
        <v>Melvin Marxen</v>
      </c>
      <c r="D666" s="1" t="str">
        <f t="array" ref="D666">_xlfn.XLOOKUP($B666, sales_teams!$A$2:$A$36, sales_teams!$C$2:$C$36)</f>
        <v>Central</v>
      </c>
      <c r="E666" s="1" t="s">
        <v>148</v>
      </c>
      <c r="F666" s="1" t="s">
        <v>178</v>
      </c>
      <c r="G666" s="1" t="str">
        <f t="array" ref="G666">IF($F666="", "", _xlfn.XLOOKUP($F666,accounts!$A$2:$A$86,accounts!$B$2:$B$86, "Other"))</f>
        <v>medical</v>
      </c>
      <c r="H666" s="1" t="str">
        <f t="array" ref="H666">IF($F666="", "", IFS(_xlfn.XLOOKUP($F666, accounts!$A$2:$A$86, accounts!$E$2:$E$86, 0)&gt;=1000, "Enterprise", _xlfn.XLOOKUP($F666, accounts!$A$2:$A$86, accounts!$E$2:$E$86, 0)&gt;=100, "Mid-Market", TRUE, "SMB"))</f>
        <v>Enterprise</v>
      </c>
      <c r="I666" s="1" t="str">
        <f t="array" ref="I666">IF($F666="", "", _xlfn.XLOOKUP($F666,accounts!$A$2:$A$86,accounts!$F$2:$F$86, "Other"))</f>
        <v>United States</v>
      </c>
      <c r="J666" s="1" t="s">
        <v>131</v>
      </c>
      <c r="K666" s="3">
        <v>42766.0</v>
      </c>
      <c r="L666" s="3">
        <v>42804.0</v>
      </c>
      <c r="M666" s="1">
        <v>5035.0</v>
      </c>
    </row>
    <row r="667">
      <c r="A667" s="1" t="s">
        <v>872</v>
      </c>
      <c r="B667" s="1" t="s">
        <v>107</v>
      </c>
      <c r="C667" s="1" t="str">
        <f t="array" ref="C667">_xlfn.XLOOKUP($B667, sales_teams!$A$2:$A$36, sales_teams!$B$2:$B$36)</f>
        <v>Summer Sewald</v>
      </c>
      <c r="D667" s="1" t="str">
        <f t="array" ref="D667">_xlfn.XLOOKUP($B667, sales_teams!$A$2:$A$36, sales_teams!$C$2:$C$36)</f>
        <v>West</v>
      </c>
      <c r="E667" s="1" t="s">
        <v>148</v>
      </c>
      <c r="F667" s="1" t="s">
        <v>176</v>
      </c>
      <c r="G667" s="1" t="str">
        <f t="array" ref="G667">IF($F667="", "", _xlfn.XLOOKUP($F667,accounts!$A$2:$A$86,accounts!$B$2:$B$86, "Other"))</f>
        <v>entertainment</v>
      </c>
      <c r="H667" s="1" t="str">
        <f t="array" ref="H667">IF($F667="", "", IFS(_xlfn.XLOOKUP($F667, accounts!$A$2:$A$86, accounts!$E$2:$E$86, 0)&gt;=1000, "Enterprise", _xlfn.XLOOKUP($F667, accounts!$A$2:$A$86, accounts!$E$2:$E$86, 0)&gt;=100, "Mid-Market", TRUE, "SMB"))</f>
        <v>Mid-Market</v>
      </c>
      <c r="I667" s="1" t="str">
        <f t="array" ref="I667">IF($F667="", "", _xlfn.XLOOKUP($F667,accounts!$A$2:$A$86,accounts!$F$2:$F$86, "Other"))</f>
        <v>United States</v>
      </c>
      <c r="J667" s="1" t="s">
        <v>192</v>
      </c>
      <c r="K667" s="3">
        <v>42766.0</v>
      </c>
      <c r="L667" s="3">
        <v>42881.0</v>
      </c>
      <c r="M667" s="1">
        <v>0.0</v>
      </c>
    </row>
    <row r="668">
      <c r="A668" s="1" t="s">
        <v>873</v>
      </c>
      <c r="B668" s="1" t="s">
        <v>15</v>
      </c>
      <c r="C668" s="1" t="str">
        <f t="array" ref="C668">_xlfn.XLOOKUP($B668, sales_teams!$A$2:$A$36, sales_teams!$B$2:$B$36)</f>
        <v>Dustin Brinkmann</v>
      </c>
      <c r="D668" s="1" t="str">
        <f t="array" ref="D668">_xlfn.XLOOKUP($B668, sales_teams!$A$2:$A$36, sales_teams!$C$2:$C$36)</f>
        <v>Central</v>
      </c>
      <c r="E668" s="1" t="s">
        <v>179</v>
      </c>
      <c r="F668" s="1" t="s">
        <v>76</v>
      </c>
      <c r="G668" s="1" t="str">
        <f t="array" ref="G668">IF($F668="", "", _xlfn.XLOOKUP($F668,accounts!$A$2:$A$86,accounts!$B$2:$B$86, "Other"))</f>
        <v>marketing</v>
      </c>
      <c r="H668" s="1" t="str">
        <f t="array" ref="H668">IF($F668="", "", IFS(_xlfn.XLOOKUP($F668, accounts!$A$2:$A$86, accounts!$E$2:$E$86, 0)&gt;=1000, "Enterprise", _xlfn.XLOOKUP($F668, accounts!$A$2:$A$86, accounts!$E$2:$E$86, 0)&gt;=100, "Mid-Market", TRUE, "SMB"))</f>
        <v>Enterprise</v>
      </c>
      <c r="I668" s="1" t="str">
        <f t="array" ref="I668">IF($F668="", "", _xlfn.XLOOKUP($F668,accounts!$A$2:$A$86,accounts!$F$2:$F$86, "Other"))</f>
        <v>United States</v>
      </c>
      <c r="J668" s="1" t="s">
        <v>131</v>
      </c>
      <c r="K668" s="3">
        <v>42766.0</v>
      </c>
      <c r="L668" s="3">
        <v>42875.0</v>
      </c>
      <c r="M668" s="1">
        <v>54.0</v>
      </c>
    </row>
    <row r="669">
      <c r="A669" s="1" t="s">
        <v>874</v>
      </c>
      <c r="B669" s="1" t="s">
        <v>15</v>
      </c>
      <c r="C669" s="1" t="str">
        <f t="array" ref="C669">_xlfn.XLOOKUP($B669, sales_teams!$A$2:$A$36, sales_teams!$B$2:$B$36)</f>
        <v>Dustin Brinkmann</v>
      </c>
      <c r="D669" s="1" t="str">
        <f t="array" ref="D669">_xlfn.XLOOKUP($B669, sales_teams!$A$2:$A$36, sales_teams!$C$2:$C$36)</f>
        <v>Central</v>
      </c>
      <c r="E669" s="1" t="s">
        <v>179</v>
      </c>
      <c r="F669" s="1" t="s">
        <v>128</v>
      </c>
      <c r="G669" s="1" t="str">
        <f t="array" ref="G669">IF($F669="", "", _xlfn.XLOOKUP($F669,accounts!$A$2:$A$86,accounts!$B$2:$B$86, "Other"))</f>
        <v>marketing</v>
      </c>
      <c r="H669" s="1" t="str">
        <f t="array" ref="H669">IF($F669="", "", IFS(_xlfn.XLOOKUP($F669, accounts!$A$2:$A$86, accounts!$E$2:$E$86, 0)&gt;=1000, "Enterprise", _xlfn.XLOOKUP($F669, accounts!$A$2:$A$86, accounts!$E$2:$E$86, 0)&gt;=100, "Mid-Market", TRUE, "SMB"))</f>
        <v>Enterprise</v>
      </c>
      <c r="I669" s="1" t="str">
        <f t="array" ref="I669">IF($F669="", "", _xlfn.XLOOKUP($F669,accounts!$A$2:$A$86,accounts!$F$2:$F$86, "Other"))</f>
        <v>United States</v>
      </c>
      <c r="J669" s="1" t="s">
        <v>131</v>
      </c>
      <c r="K669" s="3">
        <v>42766.0</v>
      </c>
      <c r="L669" s="3">
        <v>42856.0</v>
      </c>
      <c r="M669" s="1">
        <v>54.0</v>
      </c>
    </row>
    <row r="670">
      <c r="A670" s="1" t="s">
        <v>875</v>
      </c>
      <c r="B670" s="1" t="s">
        <v>34</v>
      </c>
      <c r="C670" s="1" t="str">
        <f t="array" ref="C670">_xlfn.XLOOKUP($B670, sales_teams!$A$2:$A$36, sales_teams!$B$2:$B$36)</f>
        <v>Cara Losch</v>
      </c>
      <c r="D670" s="1" t="str">
        <f t="array" ref="D670">_xlfn.XLOOKUP($B670, sales_teams!$A$2:$A$36, sales_teams!$C$2:$C$36)</f>
        <v>East</v>
      </c>
      <c r="E670" s="1" t="s">
        <v>109</v>
      </c>
      <c r="G670" s="1" t="str">
        <f t="array" ref="G670">IF($F670="", "", _xlfn.XLOOKUP($F670,accounts!$A$2:$A$86,accounts!$B$2:$B$86, "Other"))</f>
        <v/>
      </c>
      <c r="H670" s="1" t="str">
        <f t="array" ref="H670">IF($F670="", "", IFS(_xlfn.XLOOKUP($F670, accounts!$A$2:$A$86, accounts!$E$2:$E$86, 0)&gt;=1000, "Enterprise", _xlfn.XLOOKUP($F670, accounts!$A$2:$A$86, accounts!$E$2:$E$86, 0)&gt;=100, "Mid-Market", TRUE, "SMB"))</f>
        <v/>
      </c>
      <c r="I670" s="1" t="str">
        <f t="array" ref="I670">IF($F670="", "", _xlfn.XLOOKUP($F670,accounts!$A$2:$A$86,accounts!$F$2:$F$86, "Other"))</f>
        <v/>
      </c>
      <c r="J670" s="1" t="s">
        <v>189</v>
      </c>
      <c r="K670" s="3">
        <v>42766.0</v>
      </c>
    </row>
    <row r="671">
      <c r="A671" s="1" t="s">
        <v>876</v>
      </c>
      <c r="B671" s="1" t="s">
        <v>45</v>
      </c>
      <c r="C671" s="1" t="str">
        <f t="array" ref="C671">_xlfn.XLOOKUP($B671, sales_teams!$A$2:$A$36, sales_teams!$B$2:$B$36)</f>
        <v>Cara Losch</v>
      </c>
      <c r="D671" s="1" t="str">
        <f t="array" ref="D671">_xlfn.XLOOKUP($B671, sales_teams!$A$2:$A$36, sales_teams!$C$2:$C$36)</f>
        <v>East</v>
      </c>
      <c r="E671" s="1" t="s">
        <v>181</v>
      </c>
      <c r="F671" s="1" t="s">
        <v>121</v>
      </c>
      <c r="G671" s="1" t="str">
        <f t="array" ref="G671">IF($F671="", "", _xlfn.XLOOKUP($F671,accounts!$A$2:$A$86,accounts!$B$2:$B$86, "Other"))</f>
        <v>telecommunications</v>
      </c>
      <c r="H671" s="1" t="str">
        <f t="array" ref="H671">IF($F671="", "", IFS(_xlfn.XLOOKUP($F671, accounts!$A$2:$A$86, accounts!$E$2:$E$86, 0)&gt;=1000, "Enterprise", _xlfn.XLOOKUP($F671, accounts!$A$2:$A$86, accounts!$E$2:$E$86, 0)&gt;=100, "Mid-Market", TRUE, "SMB"))</f>
        <v>Enterprise</v>
      </c>
      <c r="I671" s="1" t="str">
        <f t="array" ref="I671">IF($F671="", "", _xlfn.XLOOKUP($F671,accounts!$A$2:$A$86,accounts!$F$2:$F$86, "Other"))</f>
        <v>United States</v>
      </c>
      <c r="J671" s="1" t="s">
        <v>131</v>
      </c>
      <c r="K671" s="3">
        <v>42766.0</v>
      </c>
      <c r="L671" s="3">
        <v>42881.0</v>
      </c>
      <c r="M671" s="1">
        <v>592.0</v>
      </c>
    </row>
    <row r="672">
      <c r="A672" s="1" t="s">
        <v>877</v>
      </c>
      <c r="B672" s="1" t="s">
        <v>30</v>
      </c>
      <c r="C672" s="1" t="str">
        <f t="array" ref="C672">_xlfn.XLOOKUP($B672, sales_teams!$A$2:$A$36, sales_teams!$B$2:$B$36)</f>
        <v>Melvin Marxen</v>
      </c>
      <c r="D672" s="1" t="str">
        <f t="array" ref="D672">_xlfn.XLOOKUP($B672, sales_teams!$A$2:$A$36, sales_teams!$C$2:$C$36)</f>
        <v>Central</v>
      </c>
      <c r="E672" s="1" t="s">
        <v>181</v>
      </c>
      <c r="F672" s="1" t="s">
        <v>164</v>
      </c>
      <c r="G672" s="1" t="str">
        <f t="array" ref="G672">IF($F672="", "", _xlfn.XLOOKUP($F672,accounts!$A$2:$A$86,accounts!$B$2:$B$86, "Other"))</f>
        <v>retail</v>
      </c>
      <c r="H672" s="1" t="str">
        <f t="array" ref="H672">IF($F672="", "", IFS(_xlfn.XLOOKUP($F672, accounts!$A$2:$A$86, accounts!$E$2:$E$86, 0)&gt;=1000, "Enterprise", _xlfn.XLOOKUP($F672, accounts!$A$2:$A$86, accounts!$E$2:$E$86, 0)&gt;=100, "Mid-Market", TRUE, "SMB"))</f>
        <v>Mid-Market</v>
      </c>
      <c r="I672" s="1" t="str">
        <f t="array" ref="I672">IF($F672="", "", _xlfn.XLOOKUP($F672,accounts!$A$2:$A$86,accounts!$F$2:$F$86, "Other"))</f>
        <v>United States</v>
      </c>
      <c r="J672" s="1" t="s">
        <v>131</v>
      </c>
      <c r="K672" s="3">
        <v>42767.0</v>
      </c>
      <c r="L672" s="3">
        <v>42871.0</v>
      </c>
      <c r="M672" s="1">
        <v>640.0</v>
      </c>
    </row>
    <row r="673">
      <c r="A673" s="1" t="s">
        <v>878</v>
      </c>
      <c r="B673" s="1" t="s">
        <v>30</v>
      </c>
      <c r="C673" s="1" t="str">
        <f t="array" ref="C673">_xlfn.XLOOKUP($B673, sales_teams!$A$2:$A$36, sales_teams!$B$2:$B$36)</f>
        <v>Melvin Marxen</v>
      </c>
      <c r="D673" s="1" t="str">
        <f t="array" ref="D673">_xlfn.XLOOKUP($B673, sales_teams!$A$2:$A$36, sales_teams!$C$2:$C$36)</f>
        <v>Central</v>
      </c>
      <c r="E673" s="1" t="s">
        <v>148</v>
      </c>
      <c r="F673" s="1" t="s">
        <v>82</v>
      </c>
      <c r="G673" s="1" t="str">
        <f t="array" ref="G673">IF($F673="", "", _xlfn.XLOOKUP($F673,accounts!$A$2:$A$86,accounts!$B$2:$B$86, "Other"))</f>
        <v>software</v>
      </c>
      <c r="H673" s="1" t="str">
        <f t="array" ref="H673">IF($F673="", "", IFS(_xlfn.XLOOKUP($F673, accounts!$A$2:$A$86, accounts!$E$2:$E$86, 0)&gt;=1000, "Enterprise", _xlfn.XLOOKUP($F673, accounts!$A$2:$A$86, accounts!$E$2:$E$86, 0)&gt;=100, "Mid-Market", TRUE, "SMB"))</f>
        <v>Enterprise</v>
      </c>
      <c r="I673" s="1" t="str">
        <f t="array" ref="I673">IF($F673="", "", _xlfn.XLOOKUP($F673,accounts!$A$2:$A$86,accounts!$F$2:$F$86, "Other"))</f>
        <v>United States</v>
      </c>
      <c r="J673" s="1" t="s">
        <v>131</v>
      </c>
      <c r="K673" s="3">
        <v>42767.0</v>
      </c>
      <c r="L673" s="3">
        <v>42860.0</v>
      </c>
      <c r="M673" s="1">
        <v>5127.0</v>
      </c>
    </row>
    <row r="674">
      <c r="A674" s="1" t="s">
        <v>879</v>
      </c>
      <c r="B674" s="1" t="s">
        <v>30</v>
      </c>
      <c r="C674" s="1" t="str">
        <f t="array" ref="C674">_xlfn.XLOOKUP($B674, sales_teams!$A$2:$A$36, sales_teams!$B$2:$B$36)</f>
        <v>Melvin Marxen</v>
      </c>
      <c r="D674" s="1" t="str">
        <f t="array" ref="D674">_xlfn.XLOOKUP($B674, sales_teams!$A$2:$A$36, sales_teams!$C$2:$C$36)</f>
        <v>Central</v>
      </c>
      <c r="E674" s="1" t="s">
        <v>188</v>
      </c>
      <c r="F674" s="1" t="s">
        <v>25</v>
      </c>
      <c r="G674" s="1" t="str">
        <f t="array" ref="G674">IF($F674="", "", _xlfn.XLOOKUP($F674,accounts!$A$2:$A$86,accounts!$B$2:$B$86, "Other"))</f>
        <v>medical</v>
      </c>
      <c r="H674" s="1" t="str">
        <f t="array" ref="H674">IF($F674="", "", IFS(_xlfn.XLOOKUP($F674, accounts!$A$2:$A$86, accounts!$E$2:$E$86, 0)&gt;=1000, "Enterprise", _xlfn.XLOOKUP($F674, accounts!$A$2:$A$86, accounts!$E$2:$E$86, 0)&gt;=100, "Mid-Market", TRUE, "SMB"))</f>
        <v>Enterprise</v>
      </c>
      <c r="I674" s="1" t="str">
        <f t="array" ref="I674">IF($F674="", "", _xlfn.XLOOKUP($F674,accounts!$A$2:$A$86,accounts!$F$2:$F$86, "Other"))</f>
        <v>Kenya</v>
      </c>
      <c r="J674" s="1" t="s">
        <v>131</v>
      </c>
      <c r="K674" s="3">
        <v>42767.0</v>
      </c>
      <c r="L674" s="3">
        <v>42903.0</v>
      </c>
      <c r="M674" s="1">
        <v>3822.0</v>
      </c>
    </row>
    <row r="675">
      <c r="A675" s="1" t="s">
        <v>880</v>
      </c>
      <c r="B675" s="1" t="s">
        <v>26</v>
      </c>
      <c r="C675" s="1" t="str">
        <f t="array" ref="C675">_xlfn.XLOOKUP($B675, sales_teams!$A$2:$A$36, sales_teams!$B$2:$B$36)</f>
        <v>Melvin Marxen</v>
      </c>
      <c r="D675" s="1" t="str">
        <f t="array" ref="D675">_xlfn.XLOOKUP($B675, sales_teams!$A$2:$A$36, sales_teams!$C$2:$C$36)</f>
        <v>Central</v>
      </c>
      <c r="E675" s="1" t="s">
        <v>188</v>
      </c>
      <c r="F675" s="1" t="s">
        <v>82</v>
      </c>
      <c r="G675" s="1" t="str">
        <f t="array" ref="G675">IF($F675="", "", _xlfn.XLOOKUP($F675,accounts!$A$2:$A$86,accounts!$B$2:$B$86, "Other"))</f>
        <v>software</v>
      </c>
      <c r="H675" s="1" t="str">
        <f t="array" ref="H675">IF($F675="", "", IFS(_xlfn.XLOOKUP($F675, accounts!$A$2:$A$86, accounts!$E$2:$E$86, 0)&gt;=1000, "Enterprise", _xlfn.XLOOKUP($F675, accounts!$A$2:$A$86, accounts!$E$2:$E$86, 0)&gt;=100, "Mid-Market", TRUE, "SMB"))</f>
        <v>Enterprise</v>
      </c>
      <c r="I675" s="1" t="str">
        <f t="array" ref="I675">IF($F675="", "", _xlfn.XLOOKUP($F675,accounts!$A$2:$A$86,accounts!$F$2:$F$86, "Other"))</f>
        <v>United States</v>
      </c>
      <c r="J675" s="1" t="s">
        <v>192</v>
      </c>
      <c r="K675" s="3">
        <v>42767.0</v>
      </c>
      <c r="L675" s="3">
        <v>42903.0</v>
      </c>
      <c r="M675" s="1">
        <v>0.0</v>
      </c>
    </row>
    <row r="676">
      <c r="A676" s="1" t="s">
        <v>881</v>
      </c>
      <c r="B676" s="1" t="s">
        <v>104</v>
      </c>
      <c r="C676" s="1" t="str">
        <f t="array" ref="C676">_xlfn.XLOOKUP($B676, sales_teams!$A$2:$A$36, sales_teams!$B$2:$B$36)</f>
        <v>Summer Sewald</v>
      </c>
      <c r="D676" s="1" t="str">
        <f t="array" ref="D676">_xlfn.XLOOKUP($B676, sales_teams!$A$2:$A$36, sales_teams!$C$2:$C$36)</f>
        <v>West</v>
      </c>
      <c r="E676" s="1" t="s">
        <v>179</v>
      </c>
      <c r="F676" s="1" t="s">
        <v>36</v>
      </c>
      <c r="G676" s="1" t="str">
        <f t="array" ref="G676">IF($F676="", "", _xlfn.XLOOKUP($F676,accounts!$A$2:$A$86,accounts!$B$2:$B$86, "Other"))</f>
        <v>retail</v>
      </c>
      <c r="H676" s="1" t="str">
        <f t="array" ref="H676">IF($F676="", "", IFS(_xlfn.XLOOKUP($F676, accounts!$A$2:$A$86, accounts!$E$2:$E$86, 0)&gt;=1000, "Enterprise", _xlfn.XLOOKUP($F676, accounts!$A$2:$A$86, accounts!$E$2:$E$86, 0)&gt;=100, "Mid-Market", TRUE, "SMB"))</f>
        <v>Enterprise</v>
      </c>
      <c r="I676" s="1" t="str">
        <f t="array" ref="I676">IF($F676="", "", _xlfn.XLOOKUP($F676,accounts!$A$2:$A$86,accounts!$F$2:$F$86, "Other"))</f>
        <v>United States</v>
      </c>
      <c r="J676" s="1" t="s">
        <v>192</v>
      </c>
      <c r="K676" s="3">
        <v>42767.0</v>
      </c>
      <c r="L676" s="3">
        <v>42899.0</v>
      </c>
      <c r="M676" s="1">
        <v>0.0</v>
      </c>
    </row>
    <row r="677">
      <c r="A677" s="1" t="s">
        <v>882</v>
      </c>
      <c r="B677" s="1" t="s">
        <v>17</v>
      </c>
      <c r="C677" s="1" t="str">
        <f t="array" ref="C677">_xlfn.XLOOKUP($B677, sales_teams!$A$2:$A$36, sales_teams!$B$2:$B$36)</f>
        <v>Dustin Brinkmann</v>
      </c>
      <c r="D677" s="1" t="str">
        <f t="array" ref="D677">_xlfn.XLOOKUP($B677, sales_teams!$A$2:$A$36, sales_teams!$C$2:$C$36)</f>
        <v>Central</v>
      </c>
      <c r="E677" s="1" t="s">
        <v>181</v>
      </c>
      <c r="F677" s="1" t="s">
        <v>113</v>
      </c>
      <c r="G677" s="1" t="str">
        <f t="array" ref="G677">IF($F677="", "", _xlfn.XLOOKUP($F677,accounts!$A$2:$A$86,accounts!$B$2:$B$86, "Other"))</f>
        <v>telecommunications</v>
      </c>
      <c r="H677" s="1" t="str">
        <f t="array" ref="H677">IF($F677="", "", IFS(_xlfn.XLOOKUP($F677, accounts!$A$2:$A$86, accounts!$E$2:$E$86, 0)&gt;=1000, "Enterprise", _xlfn.XLOOKUP($F677, accounts!$A$2:$A$86, accounts!$E$2:$E$86, 0)&gt;=100, "Mid-Market", TRUE, "SMB"))</f>
        <v>Mid-Market</v>
      </c>
      <c r="I677" s="1" t="str">
        <f t="array" ref="I677">IF($F677="", "", _xlfn.XLOOKUP($F677,accounts!$A$2:$A$86,accounts!$F$2:$F$86, "Other"))</f>
        <v>United States</v>
      </c>
      <c r="J677" s="1" t="s">
        <v>131</v>
      </c>
      <c r="K677" s="3">
        <v>42767.0</v>
      </c>
      <c r="L677" s="3">
        <v>42857.0</v>
      </c>
      <c r="M677" s="1">
        <v>574.0</v>
      </c>
    </row>
    <row r="678">
      <c r="A678" s="1" t="s">
        <v>883</v>
      </c>
      <c r="B678" s="1" t="s">
        <v>17</v>
      </c>
      <c r="C678" s="1" t="str">
        <f t="array" ref="C678">_xlfn.XLOOKUP($B678, sales_teams!$A$2:$A$36, sales_teams!$B$2:$B$36)</f>
        <v>Dustin Brinkmann</v>
      </c>
      <c r="D678" s="1" t="str">
        <f t="array" ref="D678">_xlfn.XLOOKUP($B678, sales_teams!$A$2:$A$36, sales_teams!$C$2:$C$36)</f>
        <v>Central</v>
      </c>
      <c r="E678" s="1" t="s">
        <v>188</v>
      </c>
      <c r="F678" s="1" t="s">
        <v>56</v>
      </c>
      <c r="G678" s="1" t="str">
        <f t="array" ref="G678">IF($F678="", "", _xlfn.XLOOKUP($F678,accounts!$A$2:$A$86,accounts!$B$2:$B$86, "Other"))</f>
        <v>software</v>
      </c>
      <c r="H678" s="1" t="str">
        <f t="array" ref="H678">IF($F678="", "", IFS(_xlfn.XLOOKUP($F678, accounts!$A$2:$A$86, accounts!$E$2:$E$86, 0)&gt;=1000, "Enterprise", _xlfn.XLOOKUP($F678, accounts!$A$2:$A$86, accounts!$E$2:$E$86, 0)&gt;=100, "Mid-Market", TRUE, "SMB"))</f>
        <v>Enterprise</v>
      </c>
      <c r="I678" s="1" t="str">
        <f t="array" ref="I678">IF($F678="", "", _xlfn.XLOOKUP($F678,accounts!$A$2:$A$86,accounts!$F$2:$F$86, "Other"))</f>
        <v>United States</v>
      </c>
      <c r="J678" s="1" t="s">
        <v>131</v>
      </c>
      <c r="K678" s="3">
        <v>42767.0</v>
      </c>
      <c r="L678" s="3">
        <v>42904.0</v>
      </c>
      <c r="M678" s="1">
        <v>2525.0</v>
      </c>
    </row>
    <row r="679">
      <c r="A679" s="1" t="s">
        <v>884</v>
      </c>
      <c r="B679" s="1" t="s">
        <v>65</v>
      </c>
      <c r="C679" s="1" t="str">
        <f t="array" ref="C679">_xlfn.XLOOKUP($B679, sales_teams!$A$2:$A$36, sales_teams!$B$2:$B$36)</f>
        <v>Celia Rouche</v>
      </c>
      <c r="D679" s="1" t="str">
        <f t="array" ref="D679">_xlfn.XLOOKUP($B679, sales_teams!$A$2:$A$36, sales_teams!$C$2:$C$36)</f>
        <v>West</v>
      </c>
      <c r="E679" s="1" t="s">
        <v>242</v>
      </c>
      <c r="F679" s="1" t="s">
        <v>117</v>
      </c>
      <c r="G679" s="1" t="str">
        <f t="array" ref="G679">IF($F679="", "", _xlfn.XLOOKUP($F679,accounts!$A$2:$A$86,accounts!$B$2:$B$86, "Other"))</f>
        <v>retail</v>
      </c>
      <c r="H679" s="1" t="str">
        <f t="array" ref="H679">IF($F679="", "", IFS(_xlfn.XLOOKUP($F679, accounts!$A$2:$A$86, accounts!$E$2:$E$86, 0)&gt;=1000, "Enterprise", _xlfn.XLOOKUP($F679, accounts!$A$2:$A$86, accounts!$E$2:$E$86, 0)&gt;=100, "Mid-Market", TRUE, "SMB"))</f>
        <v>Mid-Market</v>
      </c>
      <c r="I679" s="1" t="str">
        <f t="array" ref="I679">IF($F679="", "", _xlfn.XLOOKUP($F679,accounts!$A$2:$A$86,accounts!$F$2:$F$86, "Other"))</f>
        <v>United States</v>
      </c>
      <c r="J679" s="1" t="s">
        <v>131</v>
      </c>
      <c r="K679" s="3">
        <v>42767.0</v>
      </c>
      <c r="L679" s="3">
        <v>42893.0</v>
      </c>
      <c r="M679" s="1">
        <v>30288.0</v>
      </c>
    </row>
    <row r="680">
      <c r="A680" s="1" t="s">
        <v>885</v>
      </c>
      <c r="B680" s="1" t="s">
        <v>60</v>
      </c>
      <c r="C680" s="1" t="str">
        <f t="array" ref="C680">_xlfn.XLOOKUP($B680, sales_teams!$A$2:$A$36, sales_teams!$B$2:$B$36)</f>
        <v>Celia Rouche</v>
      </c>
      <c r="D680" s="1" t="str">
        <f t="array" ref="D680">_xlfn.XLOOKUP($B680, sales_teams!$A$2:$A$36, sales_teams!$C$2:$C$36)</f>
        <v>West</v>
      </c>
      <c r="E680" s="1" t="s">
        <v>194</v>
      </c>
      <c r="F680" s="1" t="s">
        <v>114</v>
      </c>
      <c r="G680" s="1" t="str">
        <f t="array" ref="G680">IF($F680="", "", _xlfn.XLOOKUP($F680,accounts!$A$2:$A$86,accounts!$B$2:$B$86, "Other"))</f>
        <v>marketing</v>
      </c>
      <c r="H680" s="1" t="str">
        <f t="array" ref="H680">IF($F680="", "", IFS(_xlfn.XLOOKUP($F680, accounts!$A$2:$A$86, accounts!$E$2:$E$86, 0)&gt;=1000, "Enterprise", _xlfn.XLOOKUP($F680, accounts!$A$2:$A$86, accounts!$E$2:$E$86, 0)&gt;=100, "Mid-Market", TRUE, "SMB"))</f>
        <v>Enterprise</v>
      </c>
      <c r="I680" s="1" t="str">
        <f t="array" ref="I680">IF($F680="", "", _xlfn.XLOOKUP($F680,accounts!$A$2:$A$86,accounts!$F$2:$F$86, "Other"))</f>
        <v>United States</v>
      </c>
      <c r="J680" s="1" t="s">
        <v>192</v>
      </c>
      <c r="K680" s="3">
        <v>42767.0</v>
      </c>
      <c r="L680" s="3">
        <v>42873.0</v>
      </c>
      <c r="M680" s="1">
        <v>0.0</v>
      </c>
    </row>
    <row r="681">
      <c r="A681" s="1" t="s">
        <v>886</v>
      </c>
      <c r="B681" s="1" t="s">
        <v>105</v>
      </c>
      <c r="C681" s="1" t="str">
        <f t="array" ref="C681">_xlfn.XLOOKUP($B681, sales_teams!$A$2:$A$36, sales_teams!$B$2:$B$36)</f>
        <v>Summer Sewald</v>
      </c>
      <c r="D681" s="1" t="str">
        <f t="array" ref="D681">_xlfn.XLOOKUP($B681, sales_teams!$A$2:$A$36, sales_teams!$C$2:$C$36)</f>
        <v>West</v>
      </c>
      <c r="E681" s="1" t="s">
        <v>181</v>
      </c>
      <c r="F681" s="1" t="s">
        <v>151</v>
      </c>
      <c r="G681" s="1" t="str">
        <f t="array" ref="G681">IF($F681="", "", _xlfn.XLOOKUP($F681,accounts!$A$2:$A$86,accounts!$B$2:$B$86, "Other"))</f>
        <v>software</v>
      </c>
      <c r="H681" s="1" t="str">
        <f t="array" ref="H681">IF($F681="", "", IFS(_xlfn.XLOOKUP($F681, accounts!$A$2:$A$86, accounts!$E$2:$E$86, 0)&gt;=1000, "Enterprise", _xlfn.XLOOKUP($F681, accounts!$A$2:$A$86, accounts!$E$2:$E$86, 0)&gt;=100, "Mid-Market", TRUE, "SMB"))</f>
        <v>Enterprise</v>
      </c>
      <c r="I681" s="1" t="str">
        <f t="array" ref="I681">IF($F681="", "", _xlfn.XLOOKUP($F681,accounts!$A$2:$A$86,accounts!$F$2:$F$86, "Other"))</f>
        <v>United States</v>
      </c>
      <c r="J681" s="1" t="s">
        <v>192</v>
      </c>
      <c r="K681" s="3">
        <v>42767.0</v>
      </c>
      <c r="L681" s="3">
        <v>42823.0</v>
      </c>
      <c r="M681" s="1">
        <v>0.0</v>
      </c>
    </row>
    <row r="682">
      <c r="A682" s="1" t="s">
        <v>887</v>
      </c>
      <c r="B682" s="1" t="s">
        <v>57</v>
      </c>
      <c r="C682" s="1" t="str">
        <f t="array" ref="C682">_xlfn.XLOOKUP($B682, sales_teams!$A$2:$A$36, sales_teams!$B$2:$B$36)</f>
        <v>Rocco Neubert</v>
      </c>
      <c r="D682" s="1" t="str">
        <f t="array" ref="D682">_xlfn.XLOOKUP($B682, sales_teams!$A$2:$A$36, sales_teams!$C$2:$C$36)</f>
        <v>East</v>
      </c>
      <c r="E682" s="1" t="s">
        <v>109</v>
      </c>
      <c r="G682" s="1" t="str">
        <f t="array" ref="G682">IF($F682="", "", _xlfn.XLOOKUP($F682,accounts!$A$2:$A$86,accounts!$B$2:$B$86, "Other"))</f>
        <v/>
      </c>
      <c r="H682" s="1" t="str">
        <f t="array" ref="H682">IF($F682="", "", IFS(_xlfn.XLOOKUP($F682, accounts!$A$2:$A$86, accounts!$E$2:$E$86, 0)&gt;=1000, "Enterprise", _xlfn.XLOOKUP($F682, accounts!$A$2:$A$86, accounts!$E$2:$E$86, 0)&gt;=100, "Mid-Market", TRUE, "SMB"))</f>
        <v/>
      </c>
      <c r="I682" s="1" t="str">
        <f t="array" ref="I682">IF($F682="", "", _xlfn.XLOOKUP($F682,accounts!$A$2:$A$86,accounts!$F$2:$F$86, "Other"))</f>
        <v/>
      </c>
      <c r="J682" s="1" t="s">
        <v>189</v>
      </c>
      <c r="K682" s="3">
        <v>42768.0</v>
      </c>
    </row>
    <row r="683">
      <c r="A683" s="1" t="s">
        <v>888</v>
      </c>
      <c r="B683" s="1" t="s">
        <v>94</v>
      </c>
      <c r="C683" s="1" t="str">
        <f t="array" ref="C683">_xlfn.XLOOKUP($B683, sales_teams!$A$2:$A$36, sales_teams!$B$2:$B$36)</f>
        <v>Celia Rouche</v>
      </c>
      <c r="D683" s="1" t="str">
        <f t="array" ref="D683">_xlfn.XLOOKUP($B683, sales_teams!$A$2:$A$36, sales_teams!$C$2:$C$36)</f>
        <v>West</v>
      </c>
      <c r="E683" s="1" t="s">
        <v>242</v>
      </c>
      <c r="F683" s="1" t="s">
        <v>50</v>
      </c>
      <c r="G683" s="1" t="str">
        <f t="array" ref="G683">IF($F683="", "", _xlfn.XLOOKUP($F683,accounts!$A$2:$A$86,accounts!$B$2:$B$86, "Other"))</f>
        <v>entertainment</v>
      </c>
      <c r="H683" s="1" t="str">
        <f t="array" ref="H683">IF($F683="", "", IFS(_xlfn.XLOOKUP($F683, accounts!$A$2:$A$86, accounts!$E$2:$E$86, 0)&gt;=1000, "Enterprise", _xlfn.XLOOKUP($F683, accounts!$A$2:$A$86, accounts!$E$2:$E$86, 0)&gt;=100, "Mid-Market", TRUE, "SMB"))</f>
        <v>Enterprise</v>
      </c>
      <c r="I683" s="1" t="str">
        <f t="array" ref="I683">IF($F683="", "", _xlfn.XLOOKUP($F683,accounts!$A$2:$A$86,accounts!$F$2:$F$86, "Other"))</f>
        <v>United States</v>
      </c>
      <c r="J683" s="1" t="s">
        <v>192</v>
      </c>
      <c r="K683" s="3">
        <v>42768.0</v>
      </c>
      <c r="L683" s="3">
        <v>42864.0</v>
      </c>
      <c r="M683" s="1">
        <v>0.0</v>
      </c>
    </row>
    <row r="684">
      <c r="A684" s="1" t="s">
        <v>889</v>
      </c>
      <c r="B684" s="1" t="s">
        <v>94</v>
      </c>
      <c r="C684" s="1" t="str">
        <f t="array" ref="C684">_xlfn.XLOOKUP($B684, sales_teams!$A$2:$A$36, sales_teams!$B$2:$B$36)</f>
        <v>Celia Rouche</v>
      </c>
      <c r="D684" s="1" t="str">
        <f t="array" ref="D684">_xlfn.XLOOKUP($B684, sales_teams!$A$2:$A$36, sales_teams!$C$2:$C$36)</f>
        <v>West</v>
      </c>
      <c r="E684" s="1" t="s">
        <v>179</v>
      </c>
      <c r="F684" s="1" t="s">
        <v>125</v>
      </c>
      <c r="G684" s="1" t="str">
        <f t="array" ref="G684">IF($F684="", "", _xlfn.XLOOKUP($F684,accounts!$A$2:$A$86,accounts!$B$2:$B$86, "Other"))</f>
        <v>software</v>
      </c>
      <c r="H684" s="1" t="str">
        <f t="array" ref="H684">IF($F684="", "", IFS(_xlfn.XLOOKUP($F684, accounts!$A$2:$A$86, accounts!$E$2:$E$86, 0)&gt;=1000, "Enterprise", _xlfn.XLOOKUP($F684, accounts!$A$2:$A$86, accounts!$E$2:$E$86, 0)&gt;=100, "Mid-Market", TRUE, "SMB"))</f>
        <v>Enterprise</v>
      </c>
      <c r="I684" s="1" t="str">
        <f t="array" ref="I684">IF($F684="", "", _xlfn.XLOOKUP($F684,accounts!$A$2:$A$86,accounts!$F$2:$F$86, "Other"))</f>
        <v>United States</v>
      </c>
      <c r="J684" s="1" t="s">
        <v>192</v>
      </c>
      <c r="K684" s="3">
        <v>42768.0</v>
      </c>
      <c r="L684" s="3">
        <v>42856.0</v>
      </c>
      <c r="M684" s="1">
        <v>0.0</v>
      </c>
    </row>
    <row r="685">
      <c r="A685" s="1" t="s">
        <v>890</v>
      </c>
      <c r="B685" s="1" t="s">
        <v>26</v>
      </c>
      <c r="C685" s="1" t="str">
        <f t="array" ref="C685">_xlfn.XLOOKUP($B685, sales_teams!$A$2:$A$36, sales_teams!$B$2:$B$36)</f>
        <v>Melvin Marxen</v>
      </c>
      <c r="D685" s="1" t="str">
        <f t="array" ref="D685">_xlfn.XLOOKUP($B685, sales_teams!$A$2:$A$36, sales_teams!$C$2:$C$36)</f>
        <v>Central</v>
      </c>
      <c r="E685" s="1" t="s">
        <v>188</v>
      </c>
      <c r="F685" s="1" t="s">
        <v>78</v>
      </c>
      <c r="G685" s="1" t="str">
        <f t="array" ref="G685">IF($F685="", "", _xlfn.XLOOKUP($F685,accounts!$A$2:$A$86,accounts!$B$2:$B$86, "Other"))</f>
        <v>marketing</v>
      </c>
      <c r="H685" s="1" t="str">
        <f t="array" ref="H685">IF($F685="", "", IFS(_xlfn.XLOOKUP($F685, accounts!$A$2:$A$86, accounts!$E$2:$E$86, 0)&gt;=1000, "Enterprise", _xlfn.XLOOKUP($F685, accounts!$A$2:$A$86, accounts!$E$2:$E$86, 0)&gt;=100, "Mid-Market", TRUE, "SMB"))</f>
        <v>Enterprise</v>
      </c>
      <c r="I685" s="1" t="str">
        <f t="array" ref="I685">IF($F685="", "", _xlfn.XLOOKUP($F685,accounts!$A$2:$A$86,accounts!$F$2:$F$86, "Other"))</f>
        <v>United States</v>
      </c>
      <c r="J685" s="1" t="s">
        <v>131</v>
      </c>
      <c r="K685" s="3">
        <v>42768.0</v>
      </c>
      <c r="L685" s="3">
        <v>42869.0</v>
      </c>
      <c r="M685" s="1">
        <v>3581.0</v>
      </c>
    </row>
    <row r="686">
      <c r="A686" s="1" t="s">
        <v>891</v>
      </c>
      <c r="B686" s="1" t="s">
        <v>19</v>
      </c>
      <c r="C686" s="1" t="str">
        <f t="array" ref="C686">_xlfn.XLOOKUP($B686, sales_teams!$A$2:$A$36, sales_teams!$B$2:$B$36)</f>
        <v>Melvin Marxen</v>
      </c>
      <c r="D686" s="1" t="str">
        <f t="array" ref="D686">_xlfn.XLOOKUP($B686, sales_teams!$A$2:$A$36, sales_teams!$C$2:$C$36)</f>
        <v>Central</v>
      </c>
      <c r="E686" s="1" t="s">
        <v>109</v>
      </c>
      <c r="F686" s="1" t="s">
        <v>136</v>
      </c>
      <c r="G686" s="1" t="str">
        <f t="array" ref="G686">IF($F686="", "", _xlfn.XLOOKUP($F686,accounts!$A$2:$A$86,accounts!$B$2:$B$86, "Other"))</f>
        <v>services</v>
      </c>
      <c r="H686" s="1" t="str">
        <f t="array" ref="H686">IF($F686="", "", IFS(_xlfn.XLOOKUP($F686, accounts!$A$2:$A$86, accounts!$E$2:$E$86, 0)&gt;=1000, "Enterprise", _xlfn.XLOOKUP($F686, accounts!$A$2:$A$86, accounts!$E$2:$E$86, 0)&gt;=100, "Mid-Market", TRUE, "SMB"))</f>
        <v>Enterprise</v>
      </c>
      <c r="I686" s="1" t="str">
        <f t="array" ref="I686">IF($F686="", "", _xlfn.XLOOKUP($F686,accounts!$A$2:$A$86,accounts!$F$2:$F$86, "Other"))</f>
        <v>United States</v>
      </c>
      <c r="J686" s="1" t="s">
        <v>192</v>
      </c>
      <c r="K686" s="3">
        <v>42768.0</v>
      </c>
      <c r="L686" s="3">
        <v>42806.0</v>
      </c>
      <c r="M686" s="1">
        <v>0.0</v>
      </c>
    </row>
    <row r="687">
      <c r="A687" s="1" t="s">
        <v>892</v>
      </c>
      <c r="B687" s="1" t="s">
        <v>104</v>
      </c>
      <c r="C687" s="1" t="str">
        <f t="array" ref="C687">_xlfn.XLOOKUP($B687, sales_teams!$A$2:$A$36, sales_teams!$B$2:$B$36)</f>
        <v>Summer Sewald</v>
      </c>
      <c r="D687" s="1" t="str">
        <f t="array" ref="D687">_xlfn.XLOOKUP($B687, sales_teams!$A$2:$A$36, sales_teams!$C$2:$C$36)</f>
        <v>West</v>
      </c>
      <c r="E687" s="1" t="s">
        <v>109</v>
      </c>
      <c r="G687" s="1" t="str">
        <f t="array" ref="G687">IF($F687="", "", _xlfn.XLOOKUP($F687,accounts!$A$2:$A$86,accounts!$B$2:$B$86, "Other"))</f>
        <v/>
      </c>
      <c r="H687" s="1" t="str">
        <f t="array" ref="H687">IF($F687="", "", IFS(_xlfn.XLOOKUP($F687, accounts!$A$2:$A$86, accounts!$E$2:$E$86, 0)&gt;=1000, "Enterprise", _xlfn.XLOOKUP($F687, accounts!$A$2:$A$86, accounts!$E$2:$E$86, 0)&gt;=100, "Mid-Market", TRUE, "SMB"))</f>
        <v/>
      </c>
      <c r="I687" s="1" t="str">
        <f t="array" ref="I687">IF($F687="", "", _xlfn.XLOOKUP($F687,accounts!$A$2:$A$86,accounts!$F$2:$F$86, "Other"))</f>
        <v/>
      </c>
      <c r="J687" s="1" t="s">
        <v>189</v>
      </c>
      <c r="K687" s="3">
        <v>42768.0</v>
      </c>
    </row>
    <row r="688">
      <c r="A688" s="1" t="s">
        <v>893</v>
      </c>
      <c r="B688" s="1" t="s">
        <v>28</v>
      </c>
      <c r="C688" s="1" t="str">
        <f t="array" ref="C688">_xlfn.XLOOKUP($B688, sales_teams!$A$2:$A$36, sales_teams!$B$2:$B$36)</f>
        <v>Melvin Marxen</v>
      </c>
      <c r="D688" s="1" t="str">
        <f t="array" ref="D688">_xlfn.XLOOKUP($B688, sales_teams!$A$2:$A$36, sales_teams!$C$2:$C$36)</f>
        <v>Central</v>
      </c>
      <c r="E688" s="1" t="s">
        <v>148</v>
      </c>
      <c r="F688" s="1" t="s">
        <v>64</v>
      </c>
      <c r="G688" s="1" t="str">
        <f t="array" ref="G688">IF($F688="", "", _xlfn.XLOOKUP($F688,accounts!$A$2:$A$86,accounts!$B$2:$B$86, "Other"))</f>
        <v>technology</v>
      </c>
      <c r="H688" s="1" t="str">
        <f t="array" ref="H688">IF($F688="", "", IFS(_xlfn.XLOOKUP($F688, accounts!$A$2:$A$86, accounts!$E$2:$E$86, 0)&gt;=1000, "Enterprise", _xlfn.XLOOKUP($F688, accounts!$A$2:$A$86, accounts!$E$2:$E$86, 0)&gt;=100, "Mid-Market", TRUE, "SMB"))</f>
        <v>Enterprise</v>
      </c>
      <c r="I688" s="1" t="str">
        <f t="array" ref="I688">IF($F688="", "", _xlfn.XLOOKUP($F688,accounts!$A$2:$A$86,accounts!$F$2:$F$86, "Other"))</f>
        <v>United States</v>
      </c>
      <c r="J688" s="1" t="s">
        <v>192</v>
      </c>
      <c r="K688" s="3">
        <v>42768.0</v>
      </c>
      <c r="L688" s="3">
        <v>42860.0</v>
      </c>
      <c r="M688" s="1">
        <v>0.0</v>
      </c>
    </row>
    <row r="689">
      <c r="A689" s="1" t="s">
        <v>894</v>
      </c>
      <c r="B689" s="1" t="s">
        <v>15</v>
      </c>
      <c r="C689" s="1" t="str">
        <f t="array" ref="C689">_xlfn.XLOOKUP($B689, sales_teams!$A$2:$A$36, sales_teams!$B$2:$B$36)</f>
        <v>Dustin Brinkmann</v>
      </c>
      <c r="D689" s="1" t="str">
        <f t="array" ref="D689">_xlfn.XLOOKUP($B689, sales_teams!$A$2:$A$36, sales_teams!$C$2:$C$36)</f>
        <v>Central</v>
      </c>
      <c r="E689" s="1" t="s">
        <v>179</v>
      </c>
      <c r="F689" s="1" t="s">
        <v>89</v>
      </c>
      <c r="G689" s="1" t="str">
        <f t="array" ref="G689">IF($F689="", "", _xlfn.XLOOKUP($F689,accounts!$A$2:$A$86,accounts!$B$2:$B$86, "Other"))</f>
        <v>finance</v>
      </c>
      <c r="H689" s="1" t="str">
        <f t="array" ref="H689">IF($F689="", "", IFS(_xlfn.XLOOKUP($F689, accounts!$A$2:$A$86, accounts!$E$2:$E$86, 0)&gt;=1000, "Enterprise", _xlfn.XLOOKUP($F689, accounts!$A$2:$A$86, accounts!$E$2:$E$86, 0)&gt;=100, "Mid-Market", TRUE, "SMB"))</f>
        <v>Enterprise</v>
      </c>
      <c r="I689" s="1" t="str">
        <f t="array" ref="I689">IF($F689="", "", _xlfn.XLOOKUP($F689,accounts!$A$2:$A$86,accounts!$F$2:$F$86, "Other"))</f>
        <v>United States</v>
      </c>
      <c r="J689" s="1" t="s">
        <v>131</v>
      </c>
      <c r="K689" s="3">
        <v>42768.0</v>
      </c>
      <c r="L689" s="3">
        <v>42824.0</v>
      </c>
      <c r="M689" s="1">
        <v>54.0</v>
      </c>
    </row>
    <row r="690">
      <c r="A690" s="1" t="s">
        <v>895</v>
      </c>
      <c r="B690" s="1" t="s">
        <v>60</v>
      </c>
      <c r="C690" s="1" t="str">
        <f t="array" ref="C690">_xlfn.XLOOKUP($B690, sales_teams!$A$2:$A$36, sales_teams!$B$2:$B$36)</f>
        <v>Celia Rouche</v>
      </c>
      <c r="D690" s="1" t="str">
        <f t="array" ref="D690">_xlfn.XLOOKUP($B690, sales_teams!$A$2:$A$36, sales_teams!$C$2:$C$36)</f>
        <v>West</v>
      </c>
      <c r="E690" s="1" t="s">
        <v>109</v>
      </c>
      <c r="F690" s="1" t="s">
        <v>59</v>
      </c>
      <c r="G690" s="1" t="str">
        <f t="array" ref="G690">IF($F690="", "", _xlfn.XLOOKUP($F690,accounts!$A$2:$A$86,accounts!$B$2:$B$86, "Other"))</f>
        <v>medical</v>
      </c>
      <c r="H690" s="1" t="str">
        <f t="array" ref="H690">IF($F690="", "", IFS(_xlfn.XLOOKUP($F690, accounts!$A$2:$A$86, accounts!$E$2:$E$86, 0)&gt;=1000, "Enterprise", _xlfn.XLOOKUP($F690, accounts!$A$2:$A$86, accounts!$E$2:$E$86, 0)&gt;=100, "Mid-Market", TRUE, "SMB"))</f>
        <v>SMB</v>
      </c>
      <c r="I690" s="1" t="str">
        <f t="array" ref="I690">IF($F690="", "", _xlfn.XLOOKUP($F690,accounts!$A$2:$A$86,accounts!$F$2:$F$86, "Other"))</f>
        <v>United States</v>
      </c>
      <c r="J690" s="1" t="s">
        <v>189</v>
      </c>
      <c r="K690" s="3">
        <v>42768.0</v>
      </c>
    </row>
    <row r="691">
      <c r="A691" s="1" t="s">
        <v>896</v>
      </c>
      <c r="B691" s="1" t="s">
        <v>57</v>
      </c>
      <c r="C691" s="1" t="str">
        <f t="array" ref="C691">_xlfn.XLOOKUP($B691, sales_teams!$A$2:$A$36, sales_teams!$B$2:$B$36)</f>
        <v>Rocco Neubert</v>
      </c>
      <c r="D691" s="1" t="str">
        <f t="array" ref="D691">_xlfn.XLOOKUP($B691, sales_teams!$A$2:$A$36, sales_teams!$C$2:$C$36)</f>
        <v>East</v>
      </c>
      <c r="E691" s="1" t="s">
        <v>109</v>
      </c>
      <c r="F691" s="1" t="s">
        <v>127</v>
      </c>
      <c r="G691" s="1" t="str">
        <f t="array" ref="G691">IF($F691="", "", _xlfn.XLOOKUP($F691,accounts!$A$2:$A$86,accounts!$B$2:$B$86, "Other"))</f>
        <v>technology</v>
      </c>
      <c r="H691" s="1" t="str">
        <f t="array" ref="H691">IF($F691="", "", IFS(_xlfn.XLOOKUP($F691, accounts!$A$2:$A$86, accounts!$E$2:$E$86, 0)&gt;=1000, "Enterprise", _xlfn.XLOOKUP($F691, accounts!$A$2:$A$86, accounts!$E$2:$E$86, 0)&gt;=100, "Mid-Market", TRUE, "SMB"))</f>
        <v>Enterprise</v>
      </c>
      <c r="I691" s="1" t="str">
        <f t="array" ref="I691">IF($F691="", "", _xlfn.XLOOKUP($F691,accounts!$A$2:$A$86,accounts!$F$2:$F$86, "Other"))</f>
        <v>United States</v>
      </c>
      <c r="J691" s="1" t="s">
        <v>131</v>
      </c>
      <c r="K691" s="3">
        <v>42769.0</v>
      </c>
      <c r="L691" s="3">
        <v>42889.0</v>
      </c>
      <c r="M691" s="1">
        <v>1121.0</v>
      </c>
    </row>
    <row r="692">
      <c r="A692" s="1" t="s">
        <v>897</v>
      </c>
      <c r="B692" s="1" t="s">
        <v>52</v>
      </c>
      <c r="C692" s="1" t="str">
        <f t="array" ref="C692">_xlfn.XLOOKUP($B692, sales_teams!$A$2:$A$36, sales_teams!$B$2:$B$36)</f>
        <v>Rocco Neubert</v>
      </c>
      <c r="D692" s="1" t="str">
        <f t="array" ref="D692">_xlfn.XLOOKUP($B692, sales_teams!$A$2:$A$36, sales_teams!$C$2:$C$36)</f>
        <v>East</v>
      </c>
      <c r="E692" s="1" t="s">
        <v>181</v>
      </c>
      <c r="F692" s="1" t="s">
        <v>153</v>
      </c>
      <c r="G692" s="1" t="str">
        <f t="array" ref="G692">IF($F692="", "", _xlfn.XLOOKUP($F692,accounts!$A$2:$A$86,accounts!$B$2:$B$86, "Other"))</f>
        <v>medical</v>
      </c>
      <c r="H692" s="1" t="str">
        <f t="array" ref="H692">IF($F692="", "", IFS(_xlfn.XLOOKUP($F692, accounts!$A$2:$A$86, accounts!$E$2:$E$86, 0)&gt;=1000, "Enterprise", _xlfn.XLOOKUP($F692, accounts!$A$2:$A$86, accounts!$E$2:$E$86, 0)&gt;=100, "Mid-Market", TRUE, "SMB"))</f>
        <v>Enterprise</v>
      </c>
      <c r="I692" s="1" t="str">
        <f t="array" ref="I692">IF($F692="", "", _xlfn.XLOOKUP($F692,accounts!$A$2:$A$86,accounts!$F$2:$F$86, "Other"))</f>
        <v>United States</v>
      </c>
      <c r="J692" s="1" t="s">
        <v>131</v>
      </c>
      <c r="K692" s="3">
        <v>42769.0</v>
      </c>
      <c r="L692" s="3">
        <v>42890.0</v>
      </c>
      <c r="M692" s="1">
        <v>477.0</v>
      </c>
    </row>
    <row r="693">
      <c r="A693" s="1" t="s">
        <v>898</v>
      </c>
      <c r="B693" s="1" t="s">
        <v>39</v>
      </c>
      <c r="C693" s="1" t="str">
        <f t="array" ref="C693">_xlfn.XLOOKUP($B693, sales_teams!$A$2:$A$36, sales_teams!$B$2:$B$36)</f>
        <v>Cara Losch</v>
      </c>
      <c r="D693" s="1" t="str">
        <f t="array" ref="D693">_xlfn.XLOOKUP($B693, sales_teams!$A$2:$A$36, sales_teams!$C$2:$C$36)</f>
        <v>East</v>
      </c>
      <c r="E693" s="1" t="s">
        <v>181</v>
      </c>
      <c r="F693" s="1" t="s">
        <v>59</v>
      </c>
      <c r="G693" s="1" t="str">
        <f t="array" ref="G693">IF($F693="", "", _xlfn.XLOOKUP($F693,accounts!$A$2:$A$86,accounts!$B$2:$B$86, "Other"))</f>
        <v>medical</v>
      </c>
      <c r="H693" s="1" t="str">
        <f t="array" ref="H693">IF($F693="", "", IFS(_xlfn.XLOOKUP($F693, accounts!$A$2:$A$86, accounts!$E$2:$E$86, 0)&gt;=1000, "Enterprise", _xlfn.XLOOKUP($F693, accounts!$A$2:$A$86, accounts!$E$2:$E$86, 0)&gt;=100, "Mid-Market", TRUE, "SMB"))</f>
        <v>SMB</v>
      </c>
      <c r="I693" s="1" t="str">
        <f t="array" ref="I693">IF($F693="", "", _xlfn.XLOOKUP($F693,accounts!$A$2:$A$86,accounts!$F$2:$F$86, "Other"))</f>
        <v>United States</v>
      </c>
      <c r="J693" s="1" t="s">
        <v>131</v>
      </c>
      <c r="K693" s="3">
        <v>42769.0</v>
      </c>
      <c r="L693" s="3">
        <v>42860.0</v>
      </c>
      <c r="M693" s="1">
        <v>515.0</v>
      </c>
    </row>
    <row r="694">
      <c r="A694" s="1" t="s">
        <v>899</v>
      </c>
      <c r="B694" s="1" t="s">
        <v>48</v>
      </c>
      <c r="C694" s="1" t="str">
        <f t="array" ref="C694">_xlfn.XLOOKUP($B694, sales_teams!$A$2:$A$36, sales_teams!$B$2:$B$36)</f>
        <v>Rocco Neubert</v>
      </c>
      <c r="D694" s="1" t="str">
        <f t="array" ref="D694">_xlfn.XLOOKUP($B694, sales_teams!$A$2:$A$36, sales_teams!$C$2:$C$36)</f>
        <v>East</v>
      </c>
      <c r="E694" s="1" t="s">
        <v>179</v>
      </c>
      <c r="F694" s="1" t="s">
        <v>98</v>
      </c>
      <c r="G694" s="1" t="str">
        <f t="array" ref="G694">IF($F694="", "", _xlfn.XLOOKUP($F694,accounts!$A$2:$A$86,accounts!$B$2:$B$86, "Other"))</f>
        <v>retail</v>
      </c>
      <c r="H694" s="1" t="str">
        <f t="array" ref="H694">IF($F694="", "", IFS(_xlfn.XLOOKUP($F694, accounts!$A$2:$A$86, accounts!$E$2:$E$86, 0)&gt;=1000, "Enterprise", _xlfn.XLOOKUP($F694, accounts!$A$2:$A$86, accounts!$E$2:$E$86, 0)&gt;=100, "Mid-Market", TRUE, "SMB"))</f>
        <v>Enterprise</v>
      </c>
      <c r="I694" s="1" t="str">
        <f t="array" ref="I694">IF($F694="", "", _xlfn.XLOOKUP($F694,accounts!$A$2:$A$86,accounts!$F$2:$F$86, "Other"))</f>
        <v>Japan</v>
      </c>
      <c r="J694" s="1" t="s">
        <v>192</v>
      </c>
      <c r="K694" s="3">
        <v>42769.0</v>
      </c>
      <c r="L694" s="3">
        <v>42856.0</v>
      </c>
      <c r="M694" s="1">
        <v>0.0</v>
      </c>
    </row>
    <row r="695">
      <c r="A695" s="1" t="s">
        <v>900</v>
      </c>
      <c r="B695" s="1" t="s">
        <v>53</v>
      </c>
      <c r="C695" s="1" t="str">
        <f t="array" ref="C695">_xlfn.XLOOKUP($B695, sales_teams!$A$2:$A$36, sales_teams!$B$2:$B$36)</f>
        <v>Rocco Neubert</v>
      </c>
      <c r="D695" s="1" t="str">
        <f t="array" ref="D695">_xlfn.XLOOKUP($B695, sales_teams!$A$2:$A$36, sales_teams!$C$2:$C$36)</f>
        <v>East</v>
      </c>
      <c r="E695" s="1" t="s">
        <v>188</v>
      </c>
      <c r="F695" s="1" t="s">
        <v>166</v>
      </c>
      <c r="G695" s="1" t="str">
        <f t="array" ref="G695">IF($F695="", "", _xlfn.XLOOKUP($F695,accounts!$A$2:$A$86,accounts!$B$2:$B$86, "Other"))</f>
        <v>finance</v>
      </c>
      <c r="H695" s="1" t="str">
        <f t="array" ref="H695">IF($F695="", "", IFS(_xlfn.XLOOKUP($F695, accounts!$A$2:$A$86, accounts!$E$2:$E$86, 0)&gt;=1000, "Enterprise", _xlfn.XLOOKUP($F695, accounts!$A$2:$A$86, accounts!$E$2:$E$86, 0)&gt;=100, "Mid-Market", TRUE, "SMB"))</f>
        <v>Enterprise</v>
      </c>
      <c r="I695" s="1" t="str">
        <f t="array" ref="I695">IF($F695="", "", _xlfn.XLOOKUP($F695,accounts!$A$2:$A$86,accounts!$F$2:$F$86, "Other"))</f>
        <v>United States</v>
      </c>
      <c r="J695" s="1" t="s">
        <v>192</v>
      </c>
      <c r="K695" s="3">
        <v>42769.0</v>
      </c>
      <c r="L695" s="3">
        <v>42866.0</v>
      </c>
      <c r="M695" s="1">
        <v>0.0</v>
      </c>
    </row>
    <row r="696">
      <c r="A696" s="1" t="s">
        <v>901</v>
      </c>
      <c r="B696" s="1" t="s">
        <v>88</v>
      </c>
      <c r="C696" s="1" t="str">
        <f t="array" ref="C696">_xlfn.XLOOKUP($B696, sales_teams!$A$2:$A$36, sales_teams!$B$2:$B$36)</f>
        <v>Celia Rouche</v>
      </c>
      <c r="D696" s="1" t="str">
        <f t="array" ref="D696">_xlfn.XLOOKUP($B696, sales_teams!$A$2:$A$36, sales_teams!$C$2:$C$36)</f>
        <v>West</v>
      </c>
      <c r="E696" s="1" t="s">
        <v>109</v>
      </c>
      <c r="F696" s="1" t="s">
        <v>114</v>
      </c>
      <c r="G696" s="1" t="str">
        <f t="array" ref="G696">IF($F696="", "", _xlfn.XLOOKUP($F696,accounts!$A$2:$A$86,accounts!$B$2:$B$86, "Other"))</f>
        <v>marketing</v>
      </c>
      <c r="H696" s="1" t="str">
        <f t="array" ref="H696">IF($F696="", "", IFS(_xlfn.XLOOKUP($F696, accounts!$A$2:$A$86, accounts!$E$2:$E$86, 0)&gt;=1000, "Enterprise", _xlfn.XLOOKUP($F696, accounts!$A$2:$A$86, accounts!$E$2:$E$86, 0)&gt;=100, "Mid-Market", TRUE, "SMB"))</f>
        <v>Enterprise</v>
      </c>
      <c r="I696" s="1" t="str">
        <f t="array" ref="I696">IF($F696="", "", _xlfn.XLOOKUP($F696,accounts!$A$2:$A$86,accounts!$F$2:$F$86, "Other"))</f>
        <v>United States</v>
      </c>
      <c r="J696" s="1" t="s">
        <v>131</v>
      </c>
      <c r="K696" s="3">
        <v>42769.0</v>
      </c>
      <c r="L696" s="3">
        <v>42906.0</v>
      </c>
      <c r="M696" s="1">
        <v>975.0</v>
      </c>
    </row>
    <row r="697">
      <c r="A697" s="1" t="s">
        <v>902</v>
      </c>
      <c r="B697" s="1" t="s">
        <v>88</v>
      </c>
      <c r="C697" s="1" t="str">
        <f t="array" ref="C697">_xlfn.XLOOKUP($B697, sales_teams!$A$2:$A$36, sales_teams!$B$2:$B$36)</f>
        <v>Celia Rouche</v>
      </c>
      <c r="D697" s="1" t="str">
        <f t="array" ref="D697">_xlfn.XLOOKUP($B697, sales_teams!$A$2:$A$36, sales_teams!$C$2:$C$36)</f>
        <v>West</v>
      </c>
      <c r="E697" s="1" t="s">
        <v>188</v>
      </c>
      <c r="F697" s="1" t="s">
        <v>161</v>
      </c>
      <c r="G697" s="1" t="str">
        <f t="array" ref="G697">IF($F697="", "", _xlfn.XLOOKUP($F697,accounts!$A$2:$A$86,accounts!$B$2:$B$86, "Other"))</f>
        <v>marketing</v>
      </c>
      <c r="H697" s="1" t="str">
        <f t="array" ref="H697">IF($F697="", "", IFS(_xlfn.XLOOKUP($F697, accounts!$A$2:$A$86, accounts!$E$2:$E$86, 0)&gt;=1000, "Enterprise", _xlfn.XLOOKUP($F697, accounts!$A$2:$A$86, accounts!$E$2:$E$86, 0)&gt;=100, "Mid-Market", TRUE, "SMB"))</f>
        <v>Enterprise</v>
      </c>
      <c r="I697" s="1" t="str">
        <f t="array" ref="I697">IF($F697="", "", _xlfn.XLOOKUP($F697,accounts!$A$2:$A$86,accounts!$F$2:$F$86, "Other"))</f>
        <v>Poland</v>
      </c>
      <c r="J697" s="1" t="s">
        <v>131</v>
      </c>
      <c r="K697" s="3">
        <v>42769.0</v>
      </c>
      <c r="L697" s="3">
        <v>42856.0</v>
      </c>
      <c r="M697" s="1">
        <v>3376.0</v>
      </c>
    </row>
    <row r="698">
      <c r="A698" s="1" t="s">
        <v>903</v>
      </c>
      <c r="B698" s="1" t="s">
        <v>99</v>
      </c>
      <c r="C698" s="1" t="str">
        <f t="array" ref="C698">_xlfn.XLOOKUP($B698, sales_teams!$A$2:$A$36, sales_teams!$B$2:$B$36)</f>
        <v>Summer Sewald</v>
      </c>
      <c r="D698" s="1" t="str">
        <f t="array" ref="D698">_xlfn.XLOOKUP($B698, sales_teams!$A$2:$A$36, sales_teams!$C$2:$C$36)</f>
        <v>West</v>
      </c>
      <c r="E698" s="1" t="s">
        <v>181</v>
      </c>
      <c r="F698" s="1" t="s">
        <v>84</v>
      </c>
      <c r="G698" s="1" t="str">
        <f t="array" ref="G698">IF($F698="", "", _xlfn.XLOOKUP($F698,accounts!$A$2:$A$86,accounts!$B$2:$B$86, "Other"))</f>
        <v>retail</v>
      </c>
      <c r="H698" s="1" t="str">
        <f t="array" ref="H698">IF($F698="", "", IFS(_xlfn.XLOOKUP($F698, accounts!$A$2:$A$86, accounts!$E$2:$E$86, 0)&gt;=1000, "Enterprise", _xlfn.XLOOKUP($F698, accounts!$A$2:$A$86, accounts!$E$2:$E$86, 0)&gt;=100, "Mid-Market", TRUE, "SMB"))</f>
        <v>Enterprise</v>
      </c>
      <c r="I698" s="1" t="str">
        <f t="array" ref="I698">IF($F698="", "", _xlfn.XLOOKUP($F698,accounts!$A$2:$A$86,accounts!$F$2:$F$86, "Other"))</f>
        <v>United States</v>
      </c>
      <c r="J698" s="1" t="s">
        <v>131</v>
      </c>
      <c r="K698" s="3">
        <v>42769.0</v>
      </c>
      <c r="L698" s="3">
        <v>42806.0</v>
      </c>
      <c r="M698" s="1">
        <v>458.0</v>
      </c>
    </row>
    <row r="699">
      <c r="A699" s="1" t="s">
        <v>904</v>
      </c>
      <c r="B699" s="1" t="s">
        <v>19</v>
      </c>
      <c r="C699" s="1" t="str">
        <f t="array" ref="C699">_xlfn.XLOOKUP($B699, sales_teams!$A$2:$A$36, sales_teams!$B$2:$B$36)</f>
        <v>Melvin Marxen</v>
      </c>
      <c r="D699" s="1" t="str">
        <f t="array" ref="D699">_xlfn.XLOOKUP($B699, sales_teams!$A$2:$A$36, sales_teams!$C$2:$C$36)</f>
        <v>Central</v>
      </c>
      <c r="E699" s="1" t="s">
        <v>181</v>
      </c>
      <c r="F699" s="1" t="s">
        <v>110</v>
      </c>
      <c r="G699" s="1" t="str">
        <f t="array" ref="G699">IF($F699="", "", _xlfn.XLOOKUP($F699,accounts!$A$2:$A$86,accounts!$B$2:$B$86, "Other"))</f>
        <v>technology</v>
      </c>
      <c r="H699" s="1" t="str">
        <f t="array" ref="H699">IF($F699="", "", IFS(_xlfn.XLOOKUP($F699, accounts!$A$2:$A$86, accounts!$E$2:$E$86, 0)&gt;=1000, "Enterprise", _xlfn.XLOOKUP($F699, accounts!$A$2:$A$86, accounts!$E$2:$E$86, 0)&gt;=100, "Mid-Market", TRUE, "SMB"))</f>
        <v>Enterprise</v>
      </c>
      <c r="I699" s="1" t="str">
        <f t="array" ref="I699">IF($F699="", "", _xlfn.XLOOKUP($F699,accounts!$A$2:$A$86,accounts!$F$2:$F$86, "Other"))</f>
        <v>Norway</v>
      </c>
      <c r="J699" s="1" t="s">
        <v>192</v>
      </c>
      <c r="K699" s="3">
        <v>42769.0</v>
      </c>
      <c r="L699" s="3">
        <v>42871.0</v>
      </c>
      <c r="M699" s="1">
        <v>0.0</v>
      </c>
    </row>
    <row r="700">
      <c r="A700" s="1" t="s">
        <v>905</v>
      </c>
      <c r="B700" s="1" t="s">
        <v>104</v>
      </c>
      <c r="C700" s="1" t="str">
        <f t="array" ref="C700">_xlfn.XLOOKUP($B700, sales_teams!$A$2:$A$36, sales_teams!$B$2:$B$36)</f>
        <v>Summer Sewald</v>
      </c>
      <c r="D700" s="1" t="str">
        <f t="array" ref="D700">_xlfn.XLOOKUP($B700, sales_teams!$A$2:$A$36, sales_teams!$C$2:$C$36)</f>
        <v>West</v>
      </c>
      <c r="E700" s="1" t="s">
        <v>181</v>
      </c>
      <c r="F700" s="1" t="s">
        <v>97</v>
      </c>
      <c r="G700" s="1" t="str">
        <f t="array" ref="G700">IF($F700="", "", _xlfn.XLOOKUP($F700,accounts!$A$2:$A$86,accounts!$B$2:$B$86, "Other"))</f>
        <v>finance</v>
      </c>
      <c r="H700" s="1" t="str">
        <f t="array" ref="H700">IF($F700="", "", IFS(_xlfn.XLOOKUP($F700, accounts!$A$2:$A$86, accounts!$E$2:$E$86, 0)&gt;=1000, "Enterprise", _xlfn.XLOOKUP($F700, accounts!$A$2:$A$86, accounts!$E$2:$E$86, 0)&gt;=100, "Mid-Market", TRUE, "SMB"))</f>
        <v>Mid-Market</v>
      </c>
      <c r="I700" s="1" t="str">
        <f t="array" ref="I700">IF($F700="", "", _xlfn.XLOOKUP($F700,accounts!$A$2:$A$86,accounts!$F$2:$F$86, "Other"))</f>
        <v>United States</v>
      </c>
      <c r="J700" s="1" t="s">
        <v>192</v>
      </c>
      <c r="K700" s="3">
        <v>42769.0</v>
      </c>
      <c r="L700" s="3">
        <v>42878.0</v>
      </c>
      <c r="M700" s="1">
        <v>0.0</v>
      </c>
    </row>
    <row r="701">
      <c r="A701" s="1" t="s">
        <v>906</v>
      </c>
      <c r="B701" s="1" t="s">
        <v>104</v>
      </c>
      <c r="C701" s="1" t="str">
        <f t="array" ref="C701">_xlfn.XLOOKUP($B701, sales_teams!$A$2:$A$36, sales_teams!$B$2:$B$36)</f>
        <v>Summer Sewald</v>
      </c>
      <c r="D701" s="1" t="str">
        <f t="array" ref="D701">_xlfn.XLOOKUP($B701, sales_teams!$A$2:$A$36, sales_teams!$C$2:$C$36)</f>
        <v>West</v>
      </c>
      <c r="E701" s="1" t="s">
        <v>181</v>
      </c>
      <c r="F701" s="1" t="s">
        <v>97</v>
      </c>
      <c r="G701" s="1" t="str">
        <f t="array" ref="G701">IF($F701="", "", _xlfn.XLOOKUP($F701,accounts!$A$2:$A$86,accounts!$B$2:$B$86, "Other"))</f>
        <v>finance</v>
      </c>
      <c r="H701" s="1" t="str">
        <f t="array" ref="H701">IF($F701="", "", IFS(_xlfn.XLOOKUP($F701, accounts!$A$2:$A$86, accounts!$E$2:$E$86, 0)&gt;=1000, "Enterprise", _xlfn.XLOOKUP($F701, accounts!$A$2:$A$86, accounts!$E$2:$E$86, 0)&gt;=100, "Mid-Market", TRUE, "SMB"))</f>
        <v>Mid-Market</v>
      </c>
      <c r="I701" s="1" t="str">
        <f t="array" ref="I701">IF($F701="", "", _xlfn.XLOOKUP($F701,accounts!$A$2:$A$86,accounts!$F$2:$F$86, "Other"))</f>
        <v>United States</v>
      </c>
      <c r="J701" s="1" t="s">
        <v>131</v>
      </c>
      <c r="K701" s="3">
        <v>42769.0</v>
      </c>
      <c r="L701" s="3">
        <v>42808.0</v>
      </c>
      <c r="M701" s="1">
        <v>622.0</v>
      </c>
    </row>
    <row r="702">
      <c r="A702" s="1" t="s">
        <v>907</v>
      </c>
      <c r="B702" s="1" t="s">
        <v>104</v>
      </c>
      <c r="C702" s="1" t="str">
        <f t="array" ref="C702">_xlfn.XLOOKUP($B702, sales_teams!$A$2:$A$36, sales_teams!$B$2:$B$36)</f>
        <v>Summer Sewald</v>
      </c>
      <c r="D702" s="1" t="str">
        <f t="array" ref="D702">_xlfn.XLOOKUP($B702, sales_teams!$A$2:$A$36, sales_teams!$C$2:$C$36)</f>
        <v>West</v>
      </c>
      <c r="E702" s="1" t="s">
        <v>181</v>
      </c>
      <c r="F702" s="1" t="s">
        <v>130</v>
      </c>
      <c r="G702" s="1" t="str">
        <f t="array" ref="G702">IF($F702="", "", _xlfn.XLOOKUP($F702,accounts!$A$2:$A$86,accounts!$B$2:$B$86, "Other"))</f>
        <v>medical</v>
      </c>
      <c r="H702" s="1" t="str">
        <f t="array" ref="H702">IF($F702="", "", IFS(_xlfn.XLOOKUP($F702, accounts!$A$2:$A$86, accounts!$E$2:$E$86, 0)&gt;=1000, "Enterprise", _xlfn.XLOOKUP($F702, accounts!$A$2:$A$86, accounts!$E$2:$E$86, 0)&gt;=100, "Mid-Market", TRUE, "SMB"))</f>
        <v>Enterprise</v>
      </c>
      <c r="I702" s="1" t="str">
        <f t="array" ref="I702">IF($F702="", "", _xlfn.XLOOKUP($F702,accounts!$A$2:$A$86,accounts!$F$2:$F$86, "Other"))</f>
        <v>United States</v>
      </c>
      <c r="J702" s="1" t="s">
        <v>131</v>
      </c>
      <c r="K702" s="3">
        <v>42769.0</v>
      </c>
      <c r="L702" s="3">
        <v>42895.0</v>
      </c>
      <c r="M702" s="1">
        <v>441.0</v>
      </c>
    </row>
    <row r="703">
      <c r="A703" s="1" t="s">
        <v>908</v>
      </c>
      <c r="B703" s="1" t="s">
        <v>102</v>
      </c>
      <c r="C703" s="1" t="str">
        <f t="array" ref="C703">_xlfn.XLOOKUP($B703, sales_teams!$A$2:$A$36, sales_teams!$B$2:$B$36)</f>
        <v>Summer Sewald</v>
      </c>
      <c r="D703" s="1" t="str">
        <f t="array" ref="D703">_xlfn.XLOOKUP($B703, sales_teams!$A$2:$A$36, sales_teams!$C$2:$C$36)</f>
        <v>West</v>
      </c>
      <c r="E703" s="1" t="s">
        <v>148</v>
      </c>
      <c r="F703" s="1" t="s">
        <v>127</v>
      </c>
      <c r="G703" s="1" t="str">
        <f t="array" ref="G703">IF($F703="", "", _xlfn.XLOOKUP($F703,accounts!$A$2:$A$86,accounts!$B$2:$B$86, "Other"))</f>
        <v>technology</v>
      </c>
      <c r="H703" s="1" t="str">
        <f t="array" ref="H703">IF($F703="", "", IFS(_xlfn.XLOOKUP($F703, accounts!$A$2:$A$86, accounts!$E$2:$E$86, 0)&gt;=1000, "Enterprise", _xlfn.XLOOKUP($F703, accounts!$A$2:$A$86, accounts!$E$2:$E$86, 0)&gt;=100, "Mid-Market", TRUE, "SMB"))</f>
        <v>Enterprise</v>
      </c>
      <c r="I703" s="1" t="str">
        <f t="array" ref="I703">IF($F703="", "", _xlfn.XLOOKUP($F703,accounts!$A$2:$A$86,accounts!$F$2:$F$86, "Other"))</f>
        <v>United States</v>
      </c>
      <c r="J703" s="1" t="s">
        <v>192</v>
      </c>
      <c r="K703" s="3">
        <v>42769.0</v>
      </c>
      <c r="L703" s="3">
        <v>42870.0</v>
      </c>
      <c r="M703" s="1">
        <v>0.0</v>
      </c>
    </row>
    <row r="704">
      <c r="A704" s="1" t="s">
        <v>909</v>
      </c>
      <c r="B704" s="1" t="s">
        <v>24</v>
      </c>
      <c r="C704" s="1" t="str">
        <f t="array" ref="C704">_xlfn.XLOOKUP($B704, sales_teams!$A$2:$A$36, sales_teams!$B$2:$B$36)</f>
        <v>Melvin Marxen</v>
      </c>
      <c r="D704" s="1" t="str">
        <f t="array" ref="D704">_xlfn.XLOOKUP($B704, sales_teams!$A$2:$A$36, sales_teams!$C$2:$C$36)</f>
        <v>Central</v>
      </c>
      <c r="E704" s="1" t="s">
        <v>181</v>
      </c>
      <c r="F704" s="1" t="s">
        <v>149</v>
      </c>
      <c r="G704" s="1" t="str">
        <f t="array" ref="G704">IF($F704="", "", _xlfn.XLOOKUP($F704,accounts!$A$2:$A$86,accounts!$B$2:$B$86, "Other"))</f>
        <v>medical</v>
      </c>
      <c r="H704" s="1" t="str">
        <f t="array" ref="H704">IF($F704="", "", IFS(_xlfn.XLOOKUP($F704, accounts!$A$2:$A$86, accounts!$E$2:$E$86, 0)&gt;=1000, "Enterprise", _xlfn.XLOOKUP($F704, accounts!$A$2:$A$86, accounts!$E$2:$E$86, 0)&gt;=100, "Mid-Market", TRUE, "SMB"))</f>
        <v>Enterprise</v>
      </c>
      <c r="I704" s="1" t="str">
        <f t="array" ref="I704">IF($F704="", "", _xlfn.XLOOKUP($F704,accounts!$A$2:$A$86,accounts!$F$2:$F$86, "Other"))</f>
        <v>United States</v>
      </c>
      <c r="J704" s="1" t="s">
        <v>131</v>
      </c>
      <c r="K704" s="3">
        <v>42769.0</v>
      </c>
      <c r="L704" s="3">
        <v>42876.0</v>
      </c>
      <c r="M704" s="1">
        <v>538.0</v>
      </c>
    </row>
    <row r="705">
      <c r="A705" s="1" t="s">
        <v>910</v>
      </c>
      <c r="B705" s="1" t="s">
        <v>107</v>
      </c>
      <c r="C705" s="1" t="str">
        <f t="array" ref="C705">_xlfn.XLOOKUP($B705, sales_teams!$A$2:$A$36, sales_teams!$B$2:$B$36)</f>
        <v>Summer Sewald</v>
      </c>
      <c r="D705" s="1" t="str">
        <f t="array" ref="D705">_xlfn.XLOOKUP($B705, sales_teams!$A$2:$A$36, sales_teams!$C$2:$C$36)</f>
        <v>West</v>
      </c>
      <c r="E705" s="1" t="s">
        <v>194</v>
      </c>
      <c r="F705" s="1" t="s">
        <v>114</v>
      </c>
      <c r="G705" s="1" t="str">
        <f t="array" ref="G705">IF($F705="", "", _xlfn.XLOOKUP($F705,accounts!$A$2:$A$86,accounts!$B$2:$B$86, "Other"))</f>
        <v>marketing</v>
      </c>
      <c r="H705" s="1" t="str">
        <f t="array" ref="H705">IF($F705="", "", IFS(_xlfn.XLOOKUP($F705, accounts!$A$2:$A$86, accounts!$E$2:$E$86, 0)&gt;=1000, "Enterprise", _xlfn.XLOOKUP($F705, accounts!$A$2:$A$86, accounts!$E$2:$E$86, 0)&gt;=100, "Mid-Market", TRUE, "SMB"))</f>
        <v>Enterprise</v>
      </c>
      <c r="I705" s="1" t="str">
        <f t="array" ref="I705">IF($F705="", "", _xlfn.XLOOKUP($F705,accounts!$A$2:$A$86,accounts!$F$2:$F$86, "Other"))</f>
        <v>United States</v>
      </c>
      <c r="J705" s="1" t="s">
        <v>131</v>
      </c>
      <c r="K705" s="3">
        <v>42769.0</v>
      </c>
      <c r="L705" s="3">
        <v>42823.0</v>
      </c>
      <c r="M705" s="1">
        <v>4667.0</v>
      </c>
    </row>
    <row r="706">
      <c r="A706" s="1" t="s">
        <v>911</v>
      </c>
      <c r="B706" s="1" t="s">
        <v>28</v>
      </c>
      <c r="C706" s="1" t="str">
        <f t="array" ref="C706">_xlfn.XLOOKUP($B706, sales_teams!$A$2:$A$36, sales_teams!$B$2:$B$36)</f>
        <v>Melvin Marxen</v>
      </c>
      <c r="D706" s="1" t="str">
        <f t="array" ref="D706">_xlfn.XLOOKUP($B706, sales_teams!$A$2:$A$36, sales_teams!$C$2:$C$36)</f>
        <v>Central</v>
      </c>
      <c r="E706" s="1" t="s">
        <v>109</v>
      </c>
      <c r="F706" s="1" t="s">
        <v>56</v>
      </c>
      <c r="G706" s="1" t="str">
        <f t="array" ref="G706">IF($F706="", "", _xlfn.XLOOKUP($F706,accounts!$A$2:$A$86,accounts!$B$2:$B$86, "Other"))</f>
        <v>software</v>
      </c>
      <c r="H706" s="1" t="str">
        <f t="array" ref="H706">IF($F706="", "", IFS(_xlfn.XLOOKUP($F706, accounts!$A$2:$A$86, accounts!$E$2:$E$86, 0)&gt;=1000, "Enterprise", _xlfn.XLOOKUP($F706, accounts!$A$2:$A$86, accounts!$E$2:$E$86, 0)&gt;=100, "Mid-Market", TRUE, "SMB"))</f>
        <v>Enterprise</v>
      </c>
      <c r="I706" s="1" t="str">
        <f t="array" ref="I706">IF($F706="", "", _xlfn.XLOOKUP($F706,accounts!$A$2:$A$86,accounts!$F$2:$F$86, "Other"))</f>
        <v>United States</v>
      </c>
      <c r="J706" s="1" t="s">
        <v>131</v>
      </c>
      <c r="K706" s="3">
        <v>42769.0</v>
      </c>
      <c r="L706" s="3">
        <v>42901.0</v>
      </c>
      <c r="M706" s="1">
        <v>1018.0</v>
      </c>
    </row>
    <row r="707">
      <c r="A707" s="1" t="s">
        <v>912</v>
      </c>
      <c r="B707" s="1" t="s">
        <v>54</v>
      </c>
      <c r="C707" s="1" t="str">
        <f t="array" ref="C707">_xlfn.XLOOKUP($B707, sales_teams!$A$2:$A$36, sales_teams!$B$2:$B$36)</f>
        <v>Rocco Neubert</v>
      </c>
      <c r="D707" s="1" t="str">
        <f t="array" ref="D707">_xlfn.XLOOKUP($B707, sales_teams!$A$2:$A$36, sales_teams!$C$2:$C$36)</f>
        <v>East</v>
      </c>
      <c r="E707" s="1" t="s">
        <v>148</v>
      </c>
      <c r="F707" s="1" t="s">
        <v>40</v>
      </c>
      <c r="G707" s="1" t="str">
        <f t="array" ref="G707">IF($F707="", "", _xlfn.XLOOKUP($F707,accounts!$A$2:$A$86,accounts!$B$2:$B$86, "Other"))</f>
        <v>technology</v>
      </c>
      <c r="H707" s="1" t="str">
        <f t="array" ref="H707">IF($F707="", "", IFS(_xlfn.XLOOKUP($F707, accounts!$A$2:$A$86, accounts!$E$2:$E$86, 0)&gt;=1000, "Enterprise", _xlfn.XLOOKUP($F707, accounts!$A$2:$A$86, accounts!$E$2:$E$86, 0)&gt;=100, "Mid-Market", TRUE, "SMB"))</f>
        <v>Enterprise</v>
      </c>
      <c r="I707" s="1" t="str">
        <f t="array" ref="I707">IF($F707="", "", _xlfn.XLOOKUP($F707,accounts!$A$2:$A$86,accounts!$F$2:$F$86, "Other"))</f>
        <v>United States</v>
      </c>
      <c r="J707" s="1" t="s">
        <v>131</v>
      </c>
      <c r="K707" s="3">
        <v>42769.0</v>
      </c>
      <c r="L707" s="3">
        <v>42864.0</v>
      </c>
      <c r="M707" s="1">
        <v>4671.0</v>
      </c>
    </row>
    <row r="708">
      <c r="A708" s="1" t="s">
        <v>913</v>
      </c>
      <c r="B708" s="1" t="s">
        <v>60</v>
      </c>
      <c r="C708" s="1" t="str">
        <f t="array" ref="C708">_xlfn.XLOOKUP($B708, sales_teams!$A$2:$A$36, sales_teams!$B$2:$B$36)</f>
        <v>Celia Rouche</v>
      </c>
      <c r="D708" s="1" t="str">
        <f t="array" ref="D708">_xlfn.XLOOKUP($B708, sales_teams!$A$2:$A$36, sales_teams!$C$2:$C$36)</f>
        <v>West</v>
      </c>
      <c r="E708" s="1" t="s">
        <v>179</v>
      </c>
      <c r="G708" s="1" t="str">
        <f t="array" ref="G708">IF($F708="", "", _xlfn.XLOOKUP($F708,accounts!$A$2:$A$86,accounts!$B$2:$B$86, "Other"))</f>
        <v/>
      </c>
      <c r="H708" s="1" t="str">
        <f t="array" ref="H708">IF($F708="", "", IFS(_xlfn.XLOOKUP($F708, accounts!$A$2:$A$86, accounts!$E$2:$E$86, 0)&gt;=1000, "Enterprise", _xlfn.XLOOKUP($F708, accounts!$A$2:$A$86, accounts!$E$2:$E$86, 0)&gt;=100, "Mid-Market", TRUE, "SMB"))</f>
        <v/>
      </c>
      <c r="I708" s="1" t="str">
        <f t="array" ref="I708">IF($F708="", "", _xlfn.XLOOKUP($F708,accounts!$A$2:$A$86,accounts!$F$2:$F$86, "Other"))</f>
        <v/>
      </c>
      <c r="J708" s="1" t="s">
        <v>189</v>
      </c>
      <c r="K708" s="3">
        <v>42769.0</v>
      </c>
    </row>
    <row r="709">
      <c r="A709" s="1" t="s">
        <v>914</v>
      </c>
      <c r="B709" s="1" t="s">
        <v>34</v>
      </c>
      <c r="C709" s="1" t="str">
        <f t="array" ref="C709">_xlfn.XLOOKUP($B709, sales_teams!$A$2:$A$36, sales_teams!$B$2:$B$36)</f>
        <v>Cara Losch</v>
      </c>
      <c r="D709" s="1" t="str">
        <f t="array" ref="D709">_xlfn.XLOOKUP($B709, sales_teams!$A$2:$A$36, sales_teams!$C$2:$C$36)</f>
        <v>East</v>
      </c>
      <c r="E709" s="1" t="s">
        <v>148</v>
      </c>
      <c r="F709" s="1" t="s">
        <v>43</v>
      </c>
      <c r="G709" s="1" t="str">
        <f t="array" ref="G709">IF($F709="", "", _xlfn.XLOOKUP($F709,accounts!$A$2:$A$86,accounts!$B$2:$B$86, "Other"))</f>
        <v>software</v>
      </c>
      <c r="H709" s="1" t="str">
        <f t="array" ref="H709">IF($F709="", "", IFS(_xlfn.XLOOKUP($F709, accounts!$A$2:$A$86, accounts!$E$2:$E$86, 0)&gt;=1000, "Enterprise", _xlfn.XLOOKUP($F709, accounts!$A$2:$A$86, accounts!$E$2:$E$86, 0)&gt;=100, "Mid-Market", TRUE, "SMB"))</f>
        <v>Enterprise</v>
      </c>
      <c r="I709" s="1" t="str">
        <f t="array" ref="I709">IF($F709="", "", _xlfn.XLOOKUP($F709,accounts!$A$2:$A$86,accounts!$F$2:$F$86, "Other"))</f>
        <v>United States</v>
      </c>
      <c r="J709" s="1" t="s">
        <v>131</v>
      </c>
      <c r="K709" s="3">
        <v>42769.0</v>
      </c>
      <c r="L709" s="3">
        <v>42871.0</v>
      </c>
      <c r="M709" s="1">
        <v>4634.0</v>
      </c>
    </row>
    <row r="710">
      <c r="A710" s="1" t="s">
        <v>915</v>
      </c>
      <c r="B710" s="1" t="s">
        <v>105</v>
      </c>
      <c r="C710" s="1" t="str">
        <f t="array" ref="C710">_xlfn.XLOOKUP($B710, sales_teams!$A$2:$A$36, sales_teams!$B$2:$B$36)</f>
        <v>Summer Sewald</v>
      </c>
      <c r="D710" s="1" t="str">
        <f t="array" ref="D710">_xlfn.XLOOKUP($B710, sales_teams!$A$2:$A$36, sales_teams!$C$2:$C$36)</f>
        <v>West</v>
      </c>
      <c r="E710" s="1" t="s">
        <v>109</v>
      </c>
      <c r="F710" s="1" t="s">
        <v>124</v>
      </c>
      <c r="G710" s="1" t="str">
        <f t="array" ref="G710">IF($F710="", "", _xlfn.XLOOKUP($F710,accounts!$A$2:$A$86,accounts!$B$2:$B$86, "Other"))</f>
        <v>retail</v>
      </c>
      <c r="H710" s="1" t="str">
        <f t="array" ref="H710">IF($F710="", "", IFS(_xlfn.XLOOKUP($F710, accounts!$A$2:$A$86, accounts!$E$2:$E$86, 0)&gt;=1000, "Enterprise", _xlfn.XLOOKUP($F710, accounts!$A$2:$A$86, accounts!$E$2:$E$86, 0)&gt;=100, "Mid-Market", TRUE, "SMB"))</f>
        <v>Enterprise</v>
      </c>
      <c r="I710" s="1" t="str">
        <f t="array" ref="I710">IF($F710="", "", _xlfn.XLOOKUP($F710,accounts!$A$2:$A$86,accounts!$F$2:$F$86, "Other"))</f>
        <v>United States</v>
      </c>
      <c r="J710" s="1" t="s">
        <v>192</v>
      </c>
      <c r="K710" s="3">
        <v>42769.0</v>
      </c>
      <c r="L710" s="3">
        <v>42896.0</v>
      </c>
      <c r="M710" s="1">
        <v>0.0</v>
      </c>
    </row>
    <row r="711">
      <c r="A711" s="1" t="s">
        <v>916</v>
      </c>
      <c r="B711" s="1" t="s">
        <v>12</v>
      </c>
      <c r="C711" s="1" t="str">
        <f t="array" ref="C711">_xlfn.XLOOKUP($B711, sales_teams!$A$2:$A$36, sales_teams!$B$2:$B$36)</f>
        <v>Dustin Brinkmann</v>
      </c>
      <c r="D711" s="1" t="str">
        <f t="array" ref="D711">_xlfn.XLOOKUP($B711, sales_teams!$A$2:$A$36, sales_teams!$C$2:$C$36)</f>
        <v>Central</v>
      </c>
      <c r="E711" s="1" t="s">
        <v>188</v>
      </c>
      <c r="F711" s="1" t="s">
        <v>136</v>
      </c>
      <c r="G711" s="1" t="str">
        <f t="array" ref="G711">IF($F711="", "", _xlfn.XLOOKUP($F711,accounts!$A$2:$A$86,accounts!$B$2:$B$86, "Other"))</f>
        <v>services</v>
      </c>
      <c r="H711" s="1" t="str">
        <f t="array" ref="H711">IF($F711="", "", IFS(_xlfn.XLOOKUP($F711, accounts!$A$2:$A$86, accounts!$E$2:$E$86, 0)&gt;=1000, "Enterprise", _xlfn.XLOOKUP($F711, accounts!$A$2:$A$86, accounts!$E$2:$E$86, 0)&gt;=100, "Mid-Market", TRUE, "SMB"))</f>
        <v>Enterprise</v>
      </c>
      <c r="I711" s="1" t="str">
        <f t="array" ref="I711">IF($F711="", "", _xlfn.XLOOKUP($F711,accounts!$A$2:$A$86,accounts!$F$2:$F$86, "Other"))</f>
        <v>United States</v>
      </c>
      <c r="J711" s="1" t="s">
        <v>131</v>
      </c>
      <c r="K711" s="3">
        <v>42770.0</v>
      </c>
      <c r="L711" s="3">
        <v>42864.0</v>
      </c>
      <c r="M711" s="1">
        <v>3470.0</v>
      </c>
    </row>
    <row r="712">
      <c r="A712" s="1" t="s">
        <v>917</v>
      </c>
      <c r="B712" s="1" t="s">
        <v>39</v>
      </c>
      <c r="C712" s="1" t="str">
        <f t="array" ref="C712">_xlfn.XLOOKUP($B712, sales_teams!$A$2:$A$36, sales_teams!$B$2:$B$36)</f>
        <v>Cara Losch</v>
      </c>
      <c r="D712" s="1" t="str">
        <f t="array" ref="D712">_xlfn.XLOOKUP($B712, sales_teams!$A$2:$A$36, sales_teams!$C$2:$C$36)</f>
        <v>East</v>
      </c>
      <c r="E712" s="1" t="s">
        <v>181</v>
      </c>
      <c r="F712" s="1" t="s">
        <v>82</v>
      </c>
      <c r="G712" s="1" t="str">
        <f t="array" ref="G712">IF($F712="", "", _xlfn.XLOOKUP($F712,accounts!$A$2:$A$86,accounts!$B$2:$B$86, "Other"))</f>
        <v>software</v>
      </c>
      <c r="H712" s="1" t="str">
        <f t="array" ref="H712">IF($F712="", "", IFS(_xlfn.XLOOKUP($F712, accounts!$A$2:$A$86, accounts!$E$2:$E$86, 0)&gt;=1000, "Enterprise", _xlfn.XLOOKUP($F712, accounts!$A$2:$A$86, accounts!$E$2:$E$86, 0)&gt;=100, "Mid-Market", TRUE, "SMB"))</f>
        <v>Enterprise</v>
      </c>
      <c r="I712" s="1" t="str">
        <f t="array" ref="I712">IF($F712="", "", _xlfn.XLOOKUP($F712,accounts!$A$2:$A$86,accounts!$F$2:$F$86, "Other"))</f>
        <v>United States</v>
      </c>
      <c r="J712" s="1" t="s">
        <v>189</v>
      </c>
      <c r="K712" s="3">
        <v>42770.0</v>
      </c>
    </row>
    <row r="713">
      <c r="A713" s="1" t="s">
        <v>918</v>
      </c>
      <c r="B713" s="1" t="s">
        <v>48</v>
      </c>
      <c r="C713" s="1" t="str">
        <f t="array" ref="C713">_xlfn.XLOOKUP($B713, sales_teams!$A$2:$A$36, sales_teams!$B$2:$B$36)</f>
        <v>Rocco Neubert</v>
      </c>
      <c r="D713" s="1" t="str">
        <f t="array" ref="D713">_xlfn.XLOOKUP($B713, sales_teams!$A$2:$A$36, sales_teams!$C$2:$C$36)</f>
        <v>East</v>
      </c>
      <c r="E713" s="1" t="s">
        <v>109</v>
      </c>
      <c r="F713" s="1" t="s">
        <v>153</v>
      </c>
      <c r="G713" s="1" t="str">
        <f t="array" ref="G713">IF($F713="", "", _xlfn.XLOOKUP($F713,accounts!$A$2:$A$86,accounts!$B$2:$B$86, "Other"))</f>
        <v>medical</v>
      </c>
      <c r="H713" s="1" t="str">
        <f t="array" ref="H713">IF($F713="", "", IFS(_xlfn.XLOOKUP($F713, accounts!$A$2:$A$86, accounts!$E$2:$E$86, 0)&gt;=1000, "Enterprise", _xlfn.XLOOKUP($F713, accounts!$A$2:$A$86, accounts!$E$2:$E$86, 0)&gt;=100, "Mid-Market", TRUE, "SMB"))</f>
        <v>Enterprise</v>
      </c>
      <c r="I713" s="1" t="str">
        <f t="array" ref="I713">IF($F713="", "", _xlfn.XLOOKUP($F713,accounts!$A$2:$A$86,accounts!$F$2:$F$86, "Other"))</f>
        <v>United States</v>
      </c>
      <c r="J713" s="1" t="s">
        <v>192</v>
      </c>
      <c r="K713" s="3">
        <v>42770.0</v>
      </c>
      <c r="L713" s="3">
        <v>42873.0</v>
      </c>
      <c r="M713" s="1">
        <v>0.0</v>
      </c>
    </row>
    <row r="714">
      <c r="A714" s="1" t="s">
        <v>919</v>
      </c>
      <c r="B714" s="1" t="s">
        <v>53</v>
      </c>
      <c r="C714" s="1" t="str">
        <f t="array" ref="C714">_xlfn.XLOOKUP($B714, sales_teams!$A$2:$A$36, sales_teams!$B$2:$B$36)</f>
        <v>Rocco Neubert</v>
      </c>
      <c r="D714" s="1" t="str">
        <f t="array" ref="D714">_xlfn.XLOOKUP($B714, sales_teams!$A$2:$A$36, sales_teams!$C$2:$C$36)</f>
        <v>East</v>
      </c>
      <c r="E714" s="1" t="s">
        <v>194</v>
      </c>
      <c r="F714" s="1" t="s">
        <v>14</v>
      </c>
      <c r="G714" s="1" t="str">
        <f t="array" ref="G714">IF($F714="", "", _xlfn.XLOOKUP($F714,accounts!$A$2:$A$86,accounts!$B$2:$B$86, "Other"))</f>
        <v>technology</v>
      </c>
      <c r="H714" s="1" t="str">
        <f t="array" ref="H714">IF($F714="", "", IFS(_xlfn.XLOOKUP($F714, accounts!$A$2:$A$86, accounts!$E$2:$E$86, 0)&gt;=1000, "Enterprise", _xlfn.XLOOKUP($F714, accounts!$A$2:$A$86, accounts!$E$2:$E$86, 0)&gt;=100, "Mid-Market", TRUE, "SMB"))</f>
        <v>Enterprise</v>
      </c>
      <c r="I714" s="1" t="str">
        <f t="array" ref="I714">IF($F714="", "", _xlfn.XLOOKUP($F714,accounts!$A$2:$A$86,accounts!$F$2:$F$86, "Other"))</f>
        <v>United States</v>
      </c>
      <c r="J714" s="1" t="s">
        <v>131</v>
      </c>
      <c r="K714" s="3">
        <v>42770.0</v>
      </c>
      <c r="L714" s="3">
        <v>42885.0</v>
      </c>
      <c r="M714" s="1">
        <v>5366.0</v>
      </c>
    </row>
    <row r="715">
      <c r="A715" s="1" t="s">
        <v>920</v>
      </c>
      <c r="B715" s="1" t="s">
        <v>26</v>
      </c>
      <c r="C715" s="1" t="str">
        <f t="array" ref="C715">_xlfn.XLOOKUP($B715, sales_teams!$A$2:$A$36, sales_teams!$B$2:$B$36)</f>
        <v>Melvin Marxen</v>
      </c>
      <c r="D715" s="1" t="str">
        <f t="array" ref="D715">_xlfn.XLOOKUP($B715, sales_teams!$A$2:$A$36, sales_teams!$C$2:$C$36)</f>
        <v>Central</v>
      </c>
      <c r="E715" s="1" t="s">
        <v>109</v>
      </c>
      <c r="F715" s="1" t="s">
        <v>150</v>
      </c>
      <c r="G715" s="1" t="str">
        <f t="array" ref="G715">IF($F715="", "", _xlfn.XLOOKUP($F715,accounts!$A$2:$A$86,accounts!$B$2:$B$86, "Other"))</f>
        <v>technology</v>
      </c>
      <c r="H715" s="1" t="str">
        <f t="array" ref="H715">IF($F715="", "", IFS(_xlfn.XLOOKUP($F715, accounts!$A$2:$A$86, accounts!$E$2:$E$86, 0)&gt;=1000, "Enterprise", _xlfn.XLOOKUP($F715, accounts!$A$2:$A$86, accounts!$E$2:$E$86, 0)&gt;=100, "Mid-Market", TRUE, "SMB"))</f>
        <v>Enterprise</v>
      </c>
      <c r="I715" s="1" t="str">
        <f t="array" ref="I715">IF($F715="", "", _xlfn.XLOOKUP($F715,accounts!$A$2:$A$86,accounts!$F$2:$F$86, "Other"))</f>
        <v>United States</v>
      </c>
      <c r="J715" s="1" t="s">
        <v>192</v>
      </c>
      <c r="K715" s="3">
        <v>42770.0</v>
      </c>
      <c r="L715" s="3">
        <v>42881.0</v>
      </c>
      <c r="M715" s="1">
        <v>0.0</v>
      </c>
    </row>
    <row r="716">
      <c r="A716" s="1" t="s">
        <v>921</v>
      </c>
      <c r="B716" s="1" t="s">
        <v>88</v>
      </c>
      <c r="C716" s="1" t="str">
        <f t="array" ref="C716">_xlfn.XLOOKUP($B716, sales_teams!$A$2:$A$36, sales_teams!$B$2:$B$36)</f>
        <v>Celia Rouche</v>
      </c>
      <c r="D716" s="1" t="str">
        <f t="array" ref="D716">_xlfn.XLOOKUP($B716, sales_teams!$A$2:$A$36, sales_teams!$C$2:$C$36)</f>
        <v>West</v>
      </c>
      <c r="E716" s="1" t="s">
        <v>109</v>
      </c>
      <c r="F716" s="1" t="s">
        <v>50</v>
      </c>
      <c r="G716" s="1" t="str">
        <f t="array" ref="G716">IF($F716="", "", _xlfn.XLOOKUP($F716,accounts!$A$2:$A$86,accounts!$B$2:$B$86, "Other"))</f>
        <v>entertainment</v>
      </c>
      <c r="H716" s="1" t="str">
        <f t="array" ref="H716">IF($F716="", "", IFS(_xlfn.XLOOKUP($F716, accounts!$A$2:$A$86, accounts!$E$2:$E$86, 0)&gt;=1000, "Enterprise", _xlfn.XLOOKUP($F716, accounts!$A$2:$A$86, accounts!$E$2:$E$86, 0)&gt;=100, "Mid-Market", TRUE, "SMB"))</f>
        <v>Enterprise</v>
      </c>
      <c r="I716" s="1" t="str">
        <f t="array" ref="I716">IF($F716="", "", _xlfn.XLOOKUP($F716,accounts!$A$2:$A$86,accounts!$F$2:$F$86, "Other"))</f>
        <v>United States</v>
      </c>
      <c r="J716" s="1" t="s">
        <v>189</v>
      </c>
      <c r="K716" s="3">
        <v>42770.0</v>
      </c>
    </row>
    <row r="717">
      <c r="A717" s="1" t="s">
        <v>922</v>
      </c>
      <c r="B717" s="1" t="s">
        <v>102</v>
      </c>
      <c r="C717" s="1" t="str">
        <f t="array" ref="C717">_xlfn.XLOOKUP($B717, sales_teams!$A$2:$A$36, sales_teams!$B$2:$B$36)</f>
        <v>Summer Sewald</v>
      </c>
      <c r="D717" s="1" t="str">
        <f t="array" ref="D717">_xlfn.XLOOKUP($B717, sales_teams!$A$2:$A$36, sales_teams!$C$2:$C$36)</f>
        <v>West</v>
      </c>
      <c r="E717" s="1" t="s">
        <v>194</v>
      </c>
      <c r="G717" s="1" t="str">
        <f t="array" ref="G717">IF($F717="", "", _xlfn.XLOOKUP($F717,accounts!$A$2:$A$86,accounts!$B$2:$B$86, "Other"))</f>
        <v/>
      </c>
      <c r="H717" s="1" t="str">
        <f t="array" ref="H717">IF($F717="", "", IFS(_xlfn.XLOOKUP($F717, accounts!$A$2:$A$86, accounts!$E$2:$E$86, 0)&gt;=1000, "Enterprise", _xlfn.XLOOKUP($F717, accounts!$A$2:$A$86, accounts!$E$2:$E$86, 0)&gt;=100, "Mid-Market", TRUE, "SMB"))</f>
        <v/>
      </c>
      <c r="I717" s="1" t="str">
        <f t="array" ref="I717">IF($F717="", "", _xlfn.XLOOKUP($F717,accounts!$A$2:$A$86,accounts!$F$2:$F$86, "Other"))</f>
        <v/>
      </c>
      <c r="J717" s="1" t="s">
        <v>189</v>
      </c>
      <c r="K717" s="3">
        <v>42770.0</v>
      </c>
    </row>
    <row r="718">
      <c r="A718" s="1" t="s">
        <v>923</v>
      </c>
      <c r="B718" s="1" t="s">
        <v>102</v>
      </c>
      <c r="C718" s="1" t="str">
        <f t="array" ref="C718">_xlfn.XLOOKUP($B718, sales_teams!$A$2:$A$36, sales_teams!$B$2:$B$36)</f>
        <v>Summer Sewald</v>
      </c>
      <c r="D718" s="1" t="str">
        <f t="array" ref="D718">_xlfn.XLOOKUP($B718, sales_teams!$A$2:$A$36, sales_teams!$C$2:$C$36)</f>
        <v>West</v>
      </c>
      <c r="E718" s="1" t="s">
        <v>181</v>
      </c>
      <c r="F718" s="1" t="s">
        <v>117</v>
      </c>
      <c r="G718" s="1" t="str">
        <f t="array" ref="G718">IF($F718="", "", _xlfn.XLOOKUP($F718,accounts!$A$2:$A$86,accounts!$B$2:$B$86, "Other"))</f>
        <v>retail</v>
      </c>
      <c r="H718" s="1" t="str">
        <f t="array" ref="H718">IF($F718="", "", IFS(_xlfn.XLOOKUP($F718, accounts!$A$2:$A$86, accounts!$E$2:$E$86, 0)&gt;=1000, "Enterprise", _xlfn.XLOOKUP($F718, accounts!$A$2:$A$86, accounts!$E$2:$E$86, 0)&gt;=100, "Mid-Market", TRUE, "SMB"))</f>
        <v>Mid-Market</v>
      </c>
      <c r="I718" s="1" t="str">
        <f t="array" ref="I718">IF($F718="", "", _xlfn.XLOOKUP($F718,accounts!$A$2:$A$86,accounts!$F$2:$F$86, "Other"))</f>
        <v>United States</v>
      </c>
      <c r="J718" s="1" t="s">
        <v>131</v>
      </c>
      <c r="K718" s="3">
        <v>42770.0</v>
      </c>
      <c r="L718" s="3">
        <v>42872.0</v>
      </c>
      <c r="M718" s="1">
        <v>582.0</v>
      </c>
    </row>
    <row r="719">
      <c r="A719" s="1" t="s">
        <v>924</v>
      </c>
      <c r="B719" s="1" t="s">
        <v>102</v>
      </c>
      <c r="C719" s="1" t="str">
        <f t="array" ref="C719">_xlfn.XLOOKUP($B719, sales_teams!$A$2:$A$36, sales_teams!$B$2:$B$36)</f>
        <v>Summer Sewald</v>
      </c>
      <c r="D719" s="1" t="str">
        <f t="array" ref="D719">_xlfn.XLOOKUP($B719, sales_teams!$A$2:$A$36, sales_teams!$C$2:$C$36)</f>
        <v>West</v>
      </c>
      <c r="E719" s="1" t="s">
        <v>181</v>
      </c>
      <c r="F719" s="1" t="s">
        <v>161</v>
      </c>
      <c r="G719" s="1" t="str">
        <f t="array" ref="G719">IF($F719="", "", _xlfn.XLOOKUP($F719,accounts!$A$2:$A$86,accounts!$B$2:$B$86, "Other"))</f>
        <v>marketing</v>
      </c>
      <c r="H719" s="1" t="str">
        <f t="array" ref="H719">IF($F719="", "", IFS(_xlfn.XLOOKUP($F719, accounts!$A$2:$A$86, accounts!$E$2:$E$86, 0)&gt;=1000, "Enterprise", _xlfn.XLOOKUP($F719, accounts!$A$2:$A$86, accounts!$E$2:$E$86, 0)&gt;=100, "Mid-Market", TRUE, "SMB"))</f>
        <v>Enterprise</v>
      </c>
      <c r="I719" s="1" t="str">
        <f t="array" ref="I719">IF($F719="", "", _xlfn.XLOOKUP($F719,accounts!$A$2:$A$86,accounts!$F$2:$F$86, "Other"))</f>
        <v>Poland</v>
      </c>
      <c r="J719" s="1" t="s">
        <v>131</v>
      </c>
      <c r="K719" s="3">
        <v>42770.0</v>
      </c>
      <c r="L719" s="3">
        <v>42857.0</v>
      </c>
      <c r="M719" s="1">
        <v>583.0</v>
      </c>
    </row>
    <row r="720">
      <c r="A720" s="1" t="s">
        <v>925</v>
      </c>
      <c r="B720" s="1" t="s">
        <v>28</v>
      </c>
      <c r="C720" s="1" t="str">
        <f t="array" ref="C720">_xlfn.XLOOKUP($B720, sales_teams!$A$2:$A$36, sales_teams!$B$2:$B$36)</f>
        <v>Melvin Marxen</v>
      </c>
      <c r="D720" s="1" t="str">
        <f t="array" ref="D720">_xlfn.XLOOKUP($B720, sales_teams!$A$2:$A$36, sales_teams!$C$2:$C$36)</f>
        <v>Central</v>
      </c>
      <c r="E720" s="1" t="s">
        <v>181</v>
      </c>
      <c r="F720" s="1" t="s">
        <v>76</v>
      </c>
      <c r="G720" s="1" t="str">
        <f t="array" ref="G720">IF($F720="", "", _xlfn.XLOOKUP($F720,accounts!$A$2:$A$86,accounts!$B$2:$B$86, "Other"))</f>
        <v>marketing</v>
      </c>
      <c r="H720" s="1" t="str">
        <f t="array" ref="H720">IF($F720="", "", IFS(_xlfn.XLOOKUP($F720, accounts!$A$2:$A$86, accounts!$E$2:$E$86, 0)&gt;=1000, "Enterprise", _xlfn.XLOOKUP($F720, accounts!$A$2:$A$86, accounts!$E$2:$E$86, 0)&gt;=100, "Mid-Market", TRUE, "SMB"))</f>
        <v>Enterprise</v>
      </c>
      <c r="I720" s="1" t="str">
        <f t="array" ref="I720">IF($F720="", "", _xlfn.XLOOKUP($F720,accounts!$A$2:$A$86,accounts!$F$2:$F$86, "Other"))</f>
        <v>United States</v>
      </c>
      <c r="J720" s="1" t="s">
        <v>192</v>
      </c>
      <c r="K720" s="3">
        <v>42770.0</v>
      </c>
      <c r="L720" s="3">
        <v>42871.0</v>
      </c>
      <c r="M720" s="1">
        <v>0.0</v>
      </c>
    </row>
    <row r="721">
      <c r="A721" s="1" t="s">
        <v>926</v>
      </c>
      <c r="B721" s="1" t="s">
        <v>60</v>
      </c>
      <c r="C721" s="1" t="str">
        <f t="array" ref="C721">_xlfn.XLOOKUP($B721, sales_teams!$A$2:$A$36, sales_teams!$B$2:$B$36)</f>
        <v>Celia Rouche</v>
      </c>
      <c r="D721" s="1" t="str">
        <f t="array" ref="D721">_xlfn.XLOOKUP($B721, sales_teams!$A$2:$A$36, sales_teams!$C$2:$C$36)</f>
        <v>West</v>
      </c>
      <c r="E721" s="1" t="s">
        <v>194</v>
      </c>
      <c r="F721" s="1" t="s">
        <v>84</v>
      </c>
      <c r="G721" s="1" t="str">
        <f t="array" ref="G721">IF($F721="", "", _xlfn.XLOOKUP($F721,accounts!$A$2:$A$86,accounts!$B$2:$B$86, "Other"))</f>
        <v>retail</v>
      </c>
      <c r="H721" s="1" t="str">
        <f t="array" ref="H721">IF($F721="", "", IFS(_xlfn.XLOOKUP($F721, accounts!$A$2:$A$86, accounts!$E$2:$E$86, 0)&gt;=1000, "Enterprise", _xlfn.XLOOKUP($F721, accounts!$A$2:$A$86, accounts!$E$2:$E$86, 0)&gt;=100, "Mid-Market", TRUE, "SMB"))</f>
        <v>Enterprise</v>
      </c>
      <c r="I721" s="1" t="str">
        <f t="array" ref="I721">IF($F721="", "", _xlfn.XLOOKUP($F721,accounts!$A$2:$A$86,accounts!$F$2:$F$86, "Other"))</f>
        <v>United States</v>
      </c>
      <c r="J721" s="1" t="s">
        <v>131</v>
      </c>
      <c r="K721" s="3">
        <v>42770.0</v>
      </c>
      <c r="L721" s="3">
        <v>42874.0</v>
      </c>
      <c r="M721" s="1">
        <v>6079.0</v>
      </c>
    </row>
    <row r="722">
      <c r="A722" s="1" t="s">
        <v>927</v>
      </c>
      <c r="B722" s="1" t="s">
        <v>105</v>
      </c>
      <c r="C722" s="1" t="str">
        <f t="array" ref="C722">_xlfn.XLOOKUP($B722, sales_teams!$A$2:$A$36, sales_teams!$B$2:$B$36)</f>
        <v>Summer Sewald</v>
      </c>
      <c r="D722" s="1" t="str">
        <f t="array" ref="D722">_xlfn.XLOOKUP($B722, sales_teams!$A$2:$A$36, sales_teams!$C$2:$C$36)</f>
        <v>West</v>
      </c>
      <c r="E722" s="1" t="s">
        <v>109</v>
      </c>
      <c r="F722" s="1" t="s">
        <v>84</v>
      </c>
      <c r="G722" s="1" t="str">
        <f t="array" ref="G722">IF($F722="", "", _xlfn.XLOOKUP($F722,accounts!$A$2:$A$86,accounts!$B$2:$B$86, "Other"))</f>
        <v>retail</v>
      </c>
      <c r="H722" s="1" t="str">
        <f t="array" ref="H722">IF($F722="", "", IFS(_xlfn.XLOOKUP($F722, accounts!$A$2:$A$86, accounts!$E$2:$E$86, 0)&gt;=1000, "Enterprise", _xlfn.XLOOKUP($F722, accounts!$A$2:$A$86, accounts!$E$2:$E$86, 0)&gt;=100, "Mid-Market", TRUE, "SMB"))</f>
        <v>Enterprise</v>
      </c>
      <c r="I722" s="1" t="str">
        <f t="array" ref="I722">IF($F722="", "", _xlfn.XLOOKUP($F722,accounts!$A$2:$A$86,accounts!$F$2:$F$86, "Other"))</f>
        <v>United States</v>
      </c>
      <c r="J722" s="1" t="s">
        <v>192</v>
      </c>
      <c r="K722" s="3">
        <v>42770.0</v>
      </c>
      <c r="L722" s="3">
        <v>42862.0</v>
      </c>
      <c r="M722" s="1">
        <v>0.0</v>
      </c>
    </row>
    <row r="723">
      <c r="A723" s="1" t="s">
        <v>928</v>
      </c>
      <c r="B723" s="1" t="s">
        <v>105</v>
      </c>
      <c r="C723" s="1" t="str">
        <f t="array" ref="C723">_xlfn.XLOOKUP($B723, sales_teams!$A$2:$A$36, sales_teams!$B$2:$B$36)</f>
        <v>Summer Sewald</v>
      </c>
      <c r="D723" s="1" t="str">
        <f t="array" ref="D723">_xlfn.XLOOKUP($B723, sales_teams!$A$2:$A$36, sales_teams!$C$2:$C$36)</f>
        <v>West</v>
      </c>
      <c r="E723" s="1" t="s">
        <v>109</v>
      </c>
      <c r="F723" s="1" t="s">
        <v>127</v>
      </c>
      <c r="G723" s="1" t="str">
        <f t="array" ref="G723">IF($F723="", "", _xlfn.XLOOKUP($F723,accounts!$A$2:$A$86,accounts!$B$2:$B$86, "Other"))</f>
        <v>technology</v>
      </c>
      <c r="H723" s="1" t="str">
        <f t="array" ref="H723">IF($F723="", "", IFS(_xlfn.XLOOKUP($F723, accounts!$A$2:$A$86, accounts!$E$2:$E$86, 0)&gt;=1000, "Enterprise", _xlfn.XLOOKUP($F723, accounts!$A$2:$A$86, accounts!$E$2:$E$86, 0)&gt;=100, "Mid-Market", TRUE, "SMB"))</f>
        <v>Enterprise</v>
      </c>
      <c r="I723" s="1" t="str">
        <f t="array" ref="I723">IF($F723="", "", _xlfn.XLOOKUP($F723,accounts!$A$2:$A$86,accounts!$F$2:$F$86, "Other"))</f>
        <v>United States</v>
      </c>
      <c r="J723" s="1" t="s">
        <v>131</v>
      </c>
      <c r="K723" s="3">
        <v>42770.0</v>
      </c>
      <c r="L723" s="3">
        <v>42888.0</v>
      </c>
      <c r="M723" s="1">
        <v>1068.0</v>
      </c>
    </row>
    <row r="724">
      <c r="A724" s="1" t="s">
        <v>929</v>
      </c>
      <c r="B724" s="1" t="s">
        <v>7</v>
      </c>
      <c r="C724" s="1" t="str">
        <f t="array" ref="C724">_xlfn.XLOOKUP($B724, sales_teams!$A$2:$A$36, sales_teams!$B$2:$B$36)</f>
        <v>Dustin Brinkmann</v>
      </c>
      <c r="D724" s="1" t="str">
        <f t="array" ref="D724">_xlfn.XLOOKUP($B724, sales_teams!$A$2:$A$36, sales_teams!$C$2:$C$36)</f>
        <v>Central</v>
      </c>
      <c r="E724" s="1" t="s">
        <v>179</v>
      </c>
      <c r="F724" s="1" t="s">
        <v>47</v>
      </c>
      <c r="G724" s="1" t="str">
        <f t="array" ref="G724">IF($F724="", "", _xlfn.XLOOKUP($F724,accounts!$A$2:$A$86,accounts!$B$2:$B$86, "Other"))</f>
        <v>retail</v>
      </c>
      <c r="H724" s="1" t="str">
        <f t="array" ref="H724">IF($F724="", "", IFS(_xlfn.XLOOKUP($F724, accounts!$A$2:$A$86, accounts!$E$2:$E$86, 0)&gt;=1000, "Enterprise", _xlfn.XLOOKUP($F724, accounts!$A$2:$A$86, accounts!$E$2:$E$86, 0)&gt;=100, "Mid-Market", TRUE, "SMB"))</f>
        <v>Enterprise</v>
      </c>
      <c r="I724" s="1" t="str">
        <f t="array" ref="I724">IF($F724="", "", _xlfn.XLOOKUP($F724,accounts!$A$2:$A$86,accounts!$F$2:$F$86, "Other"))</f>
        <v>United States</v>
      </c>
      <c r="J724" s="1" t="s">
        <v>131</v>
      </c>
      <c r="K724" s="3">
        <v>42771.0</v>
      </c>
      <c r="L724" s="3">
        <v>42859.0</v>
      </c>
      <c r="M724" s="1">
        <v>55.0</v>
      </c>
    </row>
    <row r="725">
      <c r="A725" s="1" t="s">
        <v>930</v>
      </c>
      <c r="B725" s="1" t="s">
        <v>52</v>
      </c>
      <c r="C725" s="1" t="str">
        <f t="array" ref="C725">_xlfn.XLOOKUP($B725, sales_teams!$A$2:$A$36, sales_teams!$B$2:$B$36)</f>
        <v>Rocco Neubert</v>
      </c>
      <c r="D725" s="1" t="str">
        <f t="array" ref="D725">_xlfn.XLOOKUP($B725, sales_teams!$A$2:$A$36, sales_teams!$C$2:$C$36)</f>
        <v>East</v>
      </c>
      <c r="E725" s="1" t="s">
        <v>181</v>
      </c>
      <c r="F725" s="1" t="s">
        <v>159</v>
      </c>
      <c r="G725" s="1" t="str">
        <f t="array" ref="G725">IF($F725="", "", _xlfn.XLOOKUP($F725,accounts!$A$2:$A$86,accounts!$B$2:$B$86, "Other"))</f>
        <v>retail</v>
      </c>
      <c r="H725" s="1" t="str">
        <f t="array" ref="H725">IF($F725="", "", IFS(_xlfn.XLOOKUP($F725, accounts!$A$2:$A$86, accounts!$E$2:$E$86, 0)&gt;=1000, "Enterprise", _xlfn.XLOOKUP($F725, accounts!$A$2:$A$86, accounts!$E$2:$E$86, 0)&gt;=100, "Mid-Market", TRUE, "SMB"))</f>
        <v>Mid-Market</v>
      </c>
      <c r="I725" s="1" t="str">
        <f t="array" ref="I725">IF($F725="", "", _xlfn.XLOOKUP($F725,accounts!$A$2:$A$86,accounts!$F$2:$F$86, "Other"))</f>
        <v>Romania</v>
      </c>
      <c r="J725" s="1" t="s">
        <v>189</v>
      </c>
      <c r="K725" s="3">
        <v>42771.0</v>
      </c>
    </row>
    <row r="726">
      <c r="A726" s="1" t="s">
        <v>931</v>
      </c>
      <c r="B726" s="1" t="s">
        <v>52</v>
      </c>
      <c r="C726" s="1" t="str">
        <f t="array" ref="C726">_xlfn.XLOOKUP($B726, sales_teams!$A$2:$A$36, sales_teams!$B$2:$B$36)</f>
        <v>Rocco Neubert</v>
      </c>
      <c r="D726" s="1" t="str">
        <f t="array" ref="D726">_xlfn.XLOOKUP($B726, sales_teams!$A$2:$A$36, sales_teams!$C$2:$C$36)</f>
        <v>East</v>
      </c>
      <c r="E726" s="1" t="s">
        <v>188</v>
      </c>
      <c r="F726" s="1" t="s">
        <v>171</v>
      </c>
      <c r="G726" s="1" t="str">
        <f t="array" ref="G726">IF($F726="", "", _xlfn.XLOOKUP($F726,accounts!$A$2:$A$86,accounts!$B$2:$B$86, "Other"))</f>
        <v>retail</v>
      </c>
      <c r="H726" s="1" t="str">
        <f t="array" ref="H726">IF($F726="", "", IFS(_xlfn.XLOOKUP($F726, accounts!$A$2:$A$86, accounts!$E$2:$E$86, 0)&gt;=1000, "Enterprise", _xlfn.XLOOKUP($F726, accounts!$A$2:$A$86, accounts!$E$2:$E$86, 0)&gt;=100, "Mid-Market", TRUE, "SMB"))</f>
        <v>Enterprise</v>
      </c>
      <c r="I726" s="1" t="str">
        <f t="array" ref="I726">IF($F726="", "", _xlfn.XLOOKUP($F726,accounts!$A$2:$A$86,accounts!$F$2:$F$86, "Other"))</f>
        <v>United States</v>
      </c>
      <c r="J726" s="1" t="s">
        <v>192</v>
      </c>
      <c r="K726" s="3">
        <v>42771.0</v>
      </c>
      <c r="L726" s="3">
        <v>42857.0</v>
      </c>
      <c r="M726" s="1">
        <v>0.0</v>
      </c>
    </row>
    <row r="727">
      <c r="A727" s="1" t="s">
        <v>932</v>
      </c>
      <c r="B727" s="1" t="s">
        <v>52</v>
      </c>
      <c r="C727" s="1" t="str">
        <f t="array" ref="C727">_xlfn.XLOOKUP($B727, sales_teams!$A$2:$A$36, sales_teams!$B$2:$B$36)</f>
        <v>Rocco Neubert</v>
      </c>
      <c r="D727" s="1" t="str">
        <f t="array" ref="D727">_xlfn.XLOOKUP($B727, sales_teams!$A$2:$A$36, sales_teams!$C$2:$C$36)</f>
        <v>East</v>
      </c>
      <c r="E727" s="1" t="s">
        <v>181</v>
      </c>
      <c r="F727" s="1" t="s">
        <v>22</v>
      </c>
      <c r="G727" s="1" t="str">
        <f t="array" ref="G727">IF($F727="", "", _xlfn.XLOOKUP($F727,accounts!$A$2:$A$86,accounts!$B$2:$B$86, "Other"))</f>
        <v>medical</v>
      </c>
      <c r="H727" s="1" t="str">
        <f t="array" ref="H727">IF($F727="", "", IFS(_xlfn.XLOOKUP($F727, accounts!$A$2:$A$86, accounts!$E$2:$E$86, 0)&gt;=1000, "Enterprise", _xlfn.XLOOKUP($F727, accounts!$A$2:$A$86, accounts!$E$2:$E$86, 0)&gt;=100, "Mid-Market", TRUE, "SMB"))</f>
        <v>Mid-Market</v>
      </c>
      <c r="I727" s="1" t="str">
        <f t="array" ref="I727">IF($F727="", "", _xlfn.XLOOKUP($F727,accounts!$A$2:$A$86,accounts!$F$2:$F$86, "Other"))</f>
        <v>United States</v>
      </c>
      <c r="J727" s="1" t="s">
        <v>131</v>
      </c>
      <c r="K727" s="3">
        <v>42771.0</v>
      </c>
      <c r="L727" s="3">
        <v>42821.0</v>
      </c>
      <c r="M727" s="1">
        <v>493.0</v>
      </c>
    </row>
    <row r="728">
      <c r="A728" s="1" t="s">
        <v>933</v>
      </c>
      <c r="B728" s="1" t="s">
        <v>30</v>
      </c>
      <c r="C728" s="1" t="str">
        <f t="array" ref="C728">_xlfn.XLOOKUP($B728, sales_teams!$A$2:$A$36, sales_teams!$B$2:$B$36)</f>
        <v>Melvin Marxen</v>
      </c>
      <c r="D728" s="1" t="str">
        <f t="array" ref="D728">_xlfn.XLOOKUP($B728, sales_teams!$A$2:$A$36, sales_teams!$C$2:$C$36)</f>
        <v>Central</v>
      </c>
      <c r="E728" s="1" t="s">
        <v>109</v>
      </c>
      <c r="F728" s="1" t="s">
        <v>149</v>
      </c>
      <c r="G728" s="1" t="str">
        <f t="array" ref="G728">IF($F728="", "", _xlfn.XLOOKUP($F728,accounts!$A$2:$A$86,accounts!$B$2:$B$86, "Other"))</f>
        <v>medical</v>
      </c>
      <c r="H728" s="1" t="str">
        <f t="array" ref="H728">IF($F728="", "", IFS(_xlfn.XLOOKUP($F728, accounts!$A$2:$A$86, accounts!$E$2:$E$86, 0)&gt;=1000, "Enterprise", _xlfn.XLOOKUP($F728, accounts!$A$2:$A$86, accounts!$E$2:$E$86, 0)&gt;=100, "Mid-Market", TRUE, "SMB"))</f>
        <v>Enterprise</v>
      </c>
      <c r="I728" s="1" t="str">
        <f t="array" ref="I728">IF($F728="", "", _xlfn.XLOOKUP($F728,accounts!$A$2:$A$86,accounts!$F$2:$F$86, "Other"))</f>
        <v>United States</v>
      </c>
      <c r="J728" s="1" t="s">
        <v>192</v>
      </c>
      <c r="K728" s="3">
        <v>42771.0</v>
      </c>
      <c r="L728" s="3">
        <v>42906.0</v>
      </c>
      <c r="M728" s="1">
        <v>0.0</v>
      </c>
    </row>
    <row r="729">
      <c r="A729" s="1" t="s">
        <v>934</v>
      </c>
      <c r="B729" s="1" t="s">
        <v>30</v>
      </c>
      <c r="C729" s="1" t="str">
        <f t="array" ref="C729">_xlfn.XLOOKUP($B729, sales_teams!$A$2:$A$36, sales_teams!$B$2:$B$36)</f>
        <v>Melvin Marxen</v>
      </c>
      <c r="D729" s="1" t="str">
        <f t="array" ref="D729">_xlfn.XLOOKUP($B729, sales_teams!$A$2:$A$36, sales_teams!$C$2:$C$36)</f>
        <v>Central</v>
      </c>
      <c r="E729" s="1" t="s">
        <v>148</v>
      </c>
      <c r="F729" s="1" t="s">
        <v>59</v>
      </c>
      <c r="G729" s="1" t="str">
        <f t="array" ref="G729">IF($F729="", "", _xlfn.XLOOKUP($F729,accounts!$A$2:$A$86,accounts!$B$2:$B$86, "Other"))</f>
        <v>medical</v>
      </c>
      <c r="H729" s="1" t="str">
        <f t="array" ref="H729">IF($F729="", "", IFS(_xlfn.XLOOKUP($F729, accounts!$A$2:$A$86, accounts!$E$2:$E$86, 0)&gt;=1000, "Enterprise", _xlfn.XLOOKUP($F729, accounts!$A$2:$A$86, accounts!$E$2:$E$86, 0)&gt;=100, "Mid-Market", TRUE, "SMB"))</f>
        <v>SMB</v>
      </c>
      <c r="I729" s="1" t="str">
        <f t="array" ref="I729">IF($F729="", "", _xlfn.XLOOKUP($F729,accounts!$A$2:$A$86,accounts!$F$2:$F$86, "Other"))</f>
        <v>United States</v>
      </c>
      <c r="J729" s="1" t="s">
        <v>131</v>
      </c>
      <c r="K729" s="3">
        <v>42771.0</v>
      </c>
      <c r="L729" s="3">
        <v>42819.0</v>
      </c>
      <c r="M729" s="1">
        <v>5559.0</v>
      </c>
    </row>
    <row r="730">
      <c r="A730" s="1" t="s">
        <v>935</v>
      </c>
      <c r="B730" s="1" t="s">
        <v>94</v>
      </c>
      <c r="C730" s="1" t="str">
        <f t="array" ref="C730">_xlfn.XLOOKUP($B730, sales_teams!$A$2:$A$36, sales_teams!$B$2:$B$36)</f>
        <v>Celia Rouche</v>
      </c>
      <c r="D730" s="1" t="str">
        <f t="array" ref="D730">_xlfn.XLOOKUP($B730, sales_teams!$A$2:$A$36, sales_teams!$C$2:$C$36)</f>
        <v>West</v>
      </c>
      <c r="E730" s="1" t="s">
        <v>179</v>
      </c>
      <c r="F730" s="1" t="s">
        <v>132</v>
      </c>
      <c r="G730" s="1" t="str">
        <f t="array" ref="G730">IF($F730="", "", _xlfn.XLOOKUP($F730,accounts!$A$2:$A$86,accounts!$B$2:$B$86, "Other"))</f>
        <v>marketing</v>
      </c>
      <c r="H730" s="1" t="str">
        <f t="array" ref="H730">IF($F730="", "", IFS(_xlfn.XLOOKUP($F730, accounts!$A$2:$A$86, accounts!$E$2:$E$86, 0)&gt;=1000, "Enterprise", _xlfn.XLOOKUP($F730, accounts!$A$2:$A$86, accounts!$E$2:$E$86, 0)&gt;=100, "Mid-Market", TRUE, "SMB"))</f>
        <v>Enterprise</v>
      </c>
      <c r="I730" s="1" t="str">
        <f t="array" ref="I730">IF($F730="", "", _xlfn.XLOOKUP($F730,accounts!$A$2:$A$86,accounts!$F$2:$F$86, "Other"))</f>
        <v>Jordan</v>
      </c>
      <c r="J730" s="1" t="s">
        <v>189</v>
      </c>
      <c r="K730" s="3">
        <v>42771.0</v>
      </c>
    </row>
    <row r="731">
      <c r="A731" s="1" t="s">
        <v>936</v>
      </c>
      <c r="B731" s="1" t="s">
        <v>94</v>
      </c>
      <c r="C731" s="1" t="str">
        <f t="array" ref="C731">_xlfn.XLOOKUP($B731, sales_teams!$A$2:$A$36, sales_teams!$B$2:$B$36)</f>
        <v>Celia Rouche</v>
      </c>
      <c r="D731" s="1" t="str">
        <f t="array" ref="D731">_xlfn.XLOOKUP($B731, sales_teams!$A$2:$A$36, sales_teams!$C$2:$C$36)</f>
        <v>West</v>
      </c>
      <c r="E731" s="1" t="s">
        <v>188</v>
      </c>
      <c r="F731" s="1" t="s">
        <v>151</v>
      </c>
      <c r="G731" s="1" t="str">
        <f t="array" ref="G731">IF($F731="", "", _xlfn.XLOOKUP($F731,accounts!$A$2:$A$86,accounts!$B$2:$B$86, "Other"))</f>
        <v>software</v>
      </c>
      <c r="H731" s="1" t="str">
        <f t="array" ref="H731">IF($F731="", "", IFS(_xlfn.XLOOKUP($F731, accounts!$A$2:$A$86, accounts!$E$2:$E$86, 0)&gt;=1000, "Enterprise", _xlfn.XLOOKUP($F731, accounts!$A$2:$A$86, accounts!$E$2:$E$86, 0)&gt;=100, "Mid-Market", TRUE, "SMB"))</f>
        <v>Enterprise</v>
      </c>
      <c r="I731" s="1" t="str">
        <f t="array" ref="I731">IF($F731="", "", _xlfn.XLOOKUP($F731,accounts!$A$2:$A$86,accounts!$F$2:$F$86, "Other"))</f>
        <v>United States</v>
      </c>
      <c r="J731" s="1" t="s">
        <v>131</v>
      </c>
      <c r="K731" s="3">
        <v>42771.0</v>
      </c>
      <c r="L731" s="3">
        <v>42864.0</v>
      </c>
      <c r="M731" s="1">
        <v>3351.0</v>
      </c>
    </row>
    <row r="732">
      <c r="A732" s="1" t="s">
        <v>937</v>
      </c>
      <c r="B732" s="1" t="s">
        <v>17</v>
      </c>
      <c r="C732" s="1" t="str">
        <f t="array" ref="C732">_xlfn.XLOOKUP($B732, sales_teams!$A$2:$A$36, sales_teams!$B$2:$B$36)</f>
        <v>Dustin Brinkmann</v>
      </c>
      <c r="D732" s="1" t="str">
        <f t="array" ref="D732">_xlfn.XLOOKUP($B732, sales_teams!$A$2:$A$36, sales_teams!$C$2:$C$36)</f>
        <v>Central</v>
      </c>
      <c r="E732" s="1" t="s">
        <v>181</v>
      </c>
      <c r="F732" s="1" t="s">
        <v>122</v>
      </c>
      <c r="G732" s="1" t="str">
        <f t="array" ref="G732">IF($F732="", "", _xlfn.XLOOKUP($F732,accounts!$A$2:$A$86,accounts!$B$2:$B$86, "Other"))</f>
        <v>medical</v>
      </c>
      <c r="H732" s="1" t="str">
        <f t="array" ref="H732">IF($F732="", "", IFS(_xlfn.XLOOKUP($F732, accounts!$A$2:$A$86, accounts!$E$2:$E$86, 0)&gt;=1000, "Enterprise", _xlfn.XLOOKUP($F732, accounts!$A$2:$A$86, accounts!$E$2:$E$86, 0)&gt;=100, "Mid-Market", TRUE, "SMB"))</f>
        <v>Enterprise</v>
      </c>
      <c r="I732" s="1" t="str">
        <f t="array" ref="I732">IF($F732="", "", _xlfn.XLOOKUP($F732,accounts!$A$2:$A$86,accounts!$F$2:$F$86, "Other"))</f>
        <v>United States</v>
      </c>
      <c r="J732" s="1" t="s">
        <v>131</v>
      </c>
      <c r="K732" s="3">
        <v>42771.0</v>
      </c>
      <c r="L732" s="3">
        <v>42868.0</v>
      </c>
      <c r="M732" s="1">
        <v>501.0</v>
      </c>
    </row>
    <row r="733">
      <c r="A733" s="1" t="s">
        <v>938</v>
      </c>
      <c r="B733" s="1" t="s">
        <v>107</v>
      </c>
      <c r="C733" s="1" t="str">
        <f t="array" ref="C733">_xlfn.XLOOKUP($B733, sales_teams!$A$2:$A$36, sales_teams!$B$2:$B$36)</f>
        <v>Summer Sewald</v>
      </c>
      <c r="D733" s="1" t="str">
        <f t="array" ref="D733">_xlfn.XLOOKUP($B733, sales_teams!$A$2:$A$36, sales_teams!$C$2:$C$36)</f>
        <v>West</v>
      </c>
      <c r="E733" s="1" t="s">
        <v>179</v>
      </c>
      <c r="G733" s="1" t="str">
        <f t="array" ref="G733">IF($F733="", "", _xlfn.XLOOKUP($F733,accounts!$A$2:$A$86,accounts!$B$2:$B$86, "Other"))</f>
        <v/>
      </c>
      <c r="H733" s="1" t="str">
        <f t="array" ref="H733">IF($F733="", "", IFS(_xlfn.XLOOKUP($F733, accounts!$A$2:$A$86, accounts!$E$2:$E$86, 0)&gt;=1000, "Enterprise", _xlfn.XLOOKUP($F733, accounts!$A$2:$A$86, accounts!$E$2:$E$86, 0)&gt;=100, "Mid-Market", TRUE, "SMB"))</f>
        <v/>
      </c>
      <c r="I733" s="1" t="str">
        <f t="array" ref="I733">IF($F733="", "", _xlfn.XLOOKUP($F733,accounts!$A$2:$A$86,accounts!$F$2:$F$86, "Other"))</f>
        <v/>
      </c>
      <c r="J733" s="1" t="s">
        <v>189</v>
      </c>
      <c r="K733" s="3">
        <v>42771.0</v>
      </c>
    </row>
    <row r="734">
      <c r="A734" s="1" t="s">
        <v>939</v>
      </c>
      <c r="B734" s="1" t="s">
        <v>18</v>
      </c>
      <c r="C734" s="1" t="str">
        <f t="array" ref="C734">_xlfn.XLOOKUP($B734, sales_teams!$A$2:$A$36, sales_teams!$B$2:$B$36)</f>
        <v>Dustin Brinkmann</v>
      </c>
      <c r="D734" s="1" t="str">
        <f t="array" ref="D734">_xlfn.XLOOKUP($B734, sales_teams!$A$2:$A$36, sales_teams!$C$2:$C$36)</f>
        <v>Central</v>
      </c>
      <c r="E734" s="1" t="s">
        <v>179</v>
      </c>
      <c r="F734" s="1" t="s">
        <v>78</v>
      </c>
      <c r="G734" s="1" t="str">
        <f t="array" ref="G734">IF($F734="", "", _xlfn.XLOOKUP($F734,accounts!$A$2:$A$86,accounts!$B$2:$B$86, "Other"))</f>
        <v>marketing</v>
      </c>
      <c r="H734" s="1" t="str">
        <f t="array" ref="H734">IF($F734="", "", IFS(_xlfn.XLOOKUP($F734, accounts!$A$2:$A$86, accounts!$E$2:$E$86, 0)&gt;=1000, "Enterprise", _xlfn.XLOOKUP($F734, accounts!$A$2:$A$86, accounts!$E$2:$E$86, 0)&gt;=100, "Mid-Market", TRUE, "SMB"))</f>
        <v>Enterprise</v>
      </c>
      <c r="I734" s="1" t="str">
        <f t="array" ref="I734">IF($F734="", "", _xlfn.XLOOKUP($F734,accounts!$A$2:$A$86,accounts!$F$2:$F$86, "Other"))</f>
        <v>United States</v>
      </c>
      <c r="J734" s="1" t="s">
        <v>192</v>
      </c>
      <c r="K734" s="3">
        <v>42771.0</v>
      </c>
      <c r="L734" s="3">
        <v>42863.0</v>
      </c>
      <c r="M734" s="1">
        <v>0.0</v>
      </c>
    </row>
    <row r="735">
      <c r="A735" s="1" t="s">
        <v>940</v>
      </c>
      <c r="B735" s="1" t="s">
        <v>54</v>
      </c>
      <c r="C735" s="1" t="str">
        <f t="array" ref="C735">_xlfn.XLOOKUP($B735, sales_teams!$A$2:$A$36, sales_teams!$B$2:$B$36)</f>
        <v>Rocco Neubert</v>
      </c>
      <c r="D735" s="1" t="str">
        <f t="array" ref="D735">_xlfn.XLOOKUP($B735, sales_teams!$A$2:$A$36, sales_teams!$C$2:$C$36)</f>
        <v>East</v>
      </c>
      <c r="E735" s="1" t="s">
        <v>181</v>
      </c>
      <c r="F735" s="1" t="s">
        <v>132</v>
      </c>
      <c r="G735" s="1" t="str">
        <f t="array" ref="G735">IF($F735="", "", _xlfn.XLOOKUP($F735,accounts!$A$2:$A$86,accounts!$B$2:$B$86, "Other"))</f>
        <v>marketing</v>
      </c>
      <c r="H735" s="1" t="str">
        <f t="array" ref="H735">IF($F735="", "", IFS(_xlfn.XLOOKUP($F735, accounts!$A$2:$A$86, accounts!$E$2:$E$86, 0)&gt;=1000, "Enterprise", _xlfn.XLOOKUP($F735, accounts!$A$2:$A$86, accounts!$E$2:$E$86, 0)&gt;=100, "Mid-Market", TRUE, "SMB"))</f>
        <v>Enterprise</v>
      </c>
      <c r="I735" s="1" t="str">
        <f t="array" ref="I735">IF($F735="", "", _xlfn.XLOOKUP($F735,accounts!$A$2:$A$86,accounts!$F$2:$F$86, "Other"))</f>
        <v>Jordan</v>
      </c>
      <c r="J735" s="1" t="s">
        <v>131</v>
      </c>
      <c r="K735" s="3">
        <v>42771.0</v>
      </c>
      <c r="L735" s="3">
        <v>42862.0</v>
      </c>
      <c r="M735" s="1">
        <v>532.0</v>
      </c>
    </row>
    <row r="736">
      <c r="A736" s="1" t="s">
        <v>941</v>
      </c>
      <c r="B736" s="1" t="s">
        <v>60</v>
      </c>
      <c r="C736" s="1" t="str">
        <f t="array" ref="C736">_xlfn.XLOOKUP($B736, sales_teams!$A$2:$A$36, sales_teams!$B$2:$B$36)</f>
        <v>Celia Rouche</v>
      </c>
      <c r="D736" s="1" t="str">
        <f t="array" ref="D736">_xlfn.XLOOKUP($B736, sales_teams!$A$2:$A$36, sales_teams!$C$2:$C$36)</f>
        <v>West</v>
      </c>
      <c r="E736" s="1" t="s">
        <v>179</v>
      </c>
      <c r="F736" s="1" t="s">
        <v>87</v>
      </c>
      <c r="G736" s="1" t="str">
        <f t="array" ref="G736">IF($F736="", "", _xlfn.XLOOKUP($F736,accounts!$A$2:$A$86,accounts!$B$2:$B$86, "Other"))</f>
        <v>telecommunications</v>
      </c>
      <c r="H736" s="1" t="str">
        <f t="array" ref="H736">IF($F736="", "", IFS(_xlfn.XLOOKUP($F736, accounts!$A$2:$A$86, accounts!$E$2:$E$86, 0)&gt;=1000, "Enterprise", _xlfn.XLOOKUP($F736, accounts!$A$2:$A$86, accounts!$E$2:$E$86, 0)&gt;=100, "Mid-Market", TRUE, "SMB"))</f>
        <v>Enterprise</v>
      </c>
      <c r="I736" s="1" t="str">
        <f t="array" ref="I736">IF($F736="", "", _xlfn.XLOOKUP($F736,accounts!$A$2:$A$86,accounts!$F$2:$F$86, "Other"))</f>
        <v>United States</v>
      </c>
      <c r="J736" s="1" t="s">
        <v>192</v>
      </c>
      <c r="K736" s="3">
        <v>42771.0</v>
      </c>
      <c r="L736" s="3">
        <v>42879.0</v>
      </c>
      <c r="M736" s="1">
        <v>0.0</v>
      </c>
    </row>
    <row r="737">
      <c r="A737" s="1" t="s">
        <v>942</v>
      </c>
      <c r="B737" s="1" t="s">
        <v>60</v>
      </c>
      <c r="C737" s="1" t="str">
        <f t="array" ref="C737">_xlfn.XLOOKUP($B737, sales_teams!$A$2:$A$36, sales_teams!$B$2:$B$36)</f>
        <v>Celia Rouche</v>
      </c>
      <c r="D737" s="1" t="str">
        <f t="array" ref="D737">_xlfn.XLOOKUP($B737, sales_teams!$A$2:$A$36, sales_teams!$C$2:$C$36)</f>
        <v>West</v>
      </c>
      <c r="E737" s="1" t="s">
        <v>188</v>
      </c>
      <c r="F737" s="1" t="s">
        <v>115</v>
      </c>
      <c r="G737" s="1" t="str">
        <f t="array" ref="G737">IF($F737="", "", _xlfn.XLOOKUP($F737,accounts!$A$2:$A$86,accounts!$B$2:$B$86, "Other"))</f>
        <v>services</v>
      </c>
      <c r="H737" s="1" t="str">
        <f t="array" ref="H737">IF($F737="", "", IFS(_xlfn.XLOOKUP($F737, accounts!$A$2:$A$86, accounts!$E$2:$E$86, 0)&gt;=1000, "Enterprise", _xlfn.XLOOKUP($F737, accounts!$A$2:$A$86, accounts!$E$2:$E$86, 0)&gt;=100, "Mid-Market", TRUE, "SMB"))</f>
        <v>Enterprise</v>
      </c>
      <c r="I737" s="1" t="str">
        <f t="array" ref="I737">IF($F737="", "", _xlfn.XLOOKUP($F737,accounts!$A$2:$A$86,accounts!$F$2:$F$86, "Other"))</f>
        <v>United States</v>
      </c>
      <c r="J737" s="1" t="s">
        <v>131</v>
      </c>
      <c r="K737" s="3">
        <v>42771.0</v>
      </c>
      <c r="L737" s="3">
        <v>42859.0</v>
      </c>
      <c r="M737" s="1">
        <v>3103.0</v>
      </c>
    </row>
    <row r="738">
      <c r="A738" s="1" t="s">
        <v>943</v>
      </c>
      <c r="B738" s="1" t="s">
        <v>45</v>
      </c>
      <c r="C738" s="1" t="str">
        <f t="array" ref="C738">_xlfn.XLOOKUP($B738, sales_teams!$A$2:$A$36, sales_teams!$B$2:$B$36)</f>
        <v>Cara Losch</v>
      </c>
      <c r="D738" s="1" t="str">
        <f t="array" ref="D738">_xlfn.XLOOKUP($B738, sales_teams!$A$2:$A$36, sales_teams!$C$2:$C$36)</f>
        <v>East</v>
      </c>
      <c r="E738" s="1" t="s">
        <v>181</v>
      </c>
      <c r="G738" s="1" t="str">
        <f t="array" ref="G738">IF($F738="", "", _xlfn.XLOOKUP($F738,accounts!$A$2:$A$86,accounts!$B$2:$B$86, "Other"))</f>
        <v/>
      </c>
      <c r="H738" s="1" t="str">
        <f t="array" ref="H738">IF($F738="", "", IFS(_xlfn.XLOOKUP($F738, accounts!$A$2:$A$86, accounts!$E$2:$E$86, 0)&gt;=1000, "Enterprise", _xlfn.XLOOKUP($F738, accounts!$A$2:$A$86, accounts!$E$2:$E$86, 0)&gt;=100, "Mid-Market", TRUE, "SMB"))</f>
        <v/>
      </c>
      <c r="I738" s="1" t="str">
        <f t="array" ref="I738">IF($F738="", "", _xlfn.XLOOKUP($F738,accounts!$A$2:$A$86,accounts!$F$2:$F$86, "Other"))</f>
        <v/>
      </c>
      <c r="J738" s="1" t="s">
        <v>189</v>
      </c>
      <c r="K738" s="3">
        <v>42771.0</v>
      </c>
    </row>
    <row r="739">
      <c r="A739" s="1" t="s">
        <v>944</v>
      </c>
      <c r="B739" s="1" t="s">
        <v>39</v>
      </c>
      <c r="C739" s="1" t="str">
        <f t="array" ref="C739">_xlfn.XLOOKUP($B739, sales_teams!$A$2:$A$36, sales_teams!$B$2:$B$36)</f>
        <v>Cara Losch</v>
      </c>
      <c r="D739" s="1" t="str">
        <f t="array" ref="D739">_xlfn.XLOOKUP($B739, sales_teams!$A$2:$A$36, sales_teams!$C$2:$C$36)</f>
        <v>East</v>
      </c>
      <c r="E739" s="1" t="s">
        <v>194</v>
      </c>
      <c r="F739" s="1" t="s">
        <v>103</v>
      </c>
      <c r="G739" s="1" t="str">
        <f t="array" ref="G739">IF($F739="", "", _xlfn.XLOOKUP($F739,accounts!$A$2:$A$86,accounts!$B$2:$B$86, "Other"))</f>
        <v>retail</v>
      </c>
      <c r="H739" s="1" t="str">
        <f t="array" ref="H739">IF($F739="", "", IFS(_xlfn.XLOOKUP($F739, accounts!$A$2:$A$86, accounts!$E$2:$E$86, 0)&gt;=1000, "Enterprise", _xlfn.XLOOKUP($F739, accounts!$A$2:$A$86, accounts!$E$2:$E$86, 0)&gt;=100, "Mid-Market", TRUE, "SMB"))</f>
        <v>Enterprise</v>
      </c>
      <c r="I739" s="1" t="str">
        <f t="array" ref="I739">IF($F739="", "", _xlfn.XLOOKUP($F739,accounts!$A$2:$A$86,accounts!$F$2:$F$86, "Other"))</f>
        <v>United States</v>
      </c>
      <c r="J739" s="1" t="s">
        <v>131</v>
      </c>
      <c r="K739" s="3">
        <v>42772.0</v>
      </c>
      <c r="L739" s="3">
        <v>42877.0</v>
      </c>
      <c r="M739" s="1">
        <v>5505.0</v>
      </c>
    </row>
    <row r="740">
      <c r="A740" s="1" t="s">
        <v>945</v>
      </c>
      <c r="B740" s="1" t="s">
        <v>88</v>
      </c>
      <c r="C740" s="1" t="str">
        <f t="array" ref="C740">_xlfn.XLOOKUP($B740, sales_teams!$A$2:$A$36, sales_teams!$B$2:$B$36)</f>
        <v>Celia Rouche</v>
      </c>
      <c r="D740" s="1" t="str">
        <f t="array" ref="D740">_xlfn.XLOOKUP($B740, sales_teams!$A$2:$A$36, sales_teams!$C$2:$C$36)</f>
        <v>West</v>
      </c>
      <c r="E740" s="1" t="s">
        <v>179</v>
      </c>
      <c r="F740" s="1" t="s">
        <v>122</v>
      </c>
      <c r="G740" s="1" t="str">
        <f t="array" ref="G740">IF($F740="", "", _xlfn.XLOOKUP($F740,accounts!$A$2:$A$86,accounts!$B$2:$B$86, "Other"))</f>
        <v>medical</v>
      </c>
      <c r="H740" s="1" t="str">
        <f t="array" ref="H740">IF($F740="", "", IFS(_xlfn.XLOOKUP($F740, accounts!$A$2:$A$86, accounts!$E$2:$E$86, 0)&gt;=1000, "Enterprise", _xlfn.XLOOKUP($F740, accounts!$A$2:$A$86, accounts!$E$2:$E$86, 0)&gt;=100, "Mid-Market", TRUE, "SMB"))</f>
        <v>Enterprise</v>
      </c>
      <c r="I740" s="1" t="str">
        <f t="array" ref="I740">IF($F740="", "", _xlfn.XLOOKUP($F740,accounts!$A$2:$A$86,accounts!$F$2:$F$86, "Other"))</f>
        <v>United States</v>
      </c>
      <c r="J740" s="1" t="s">
        <v>189</v>
      </c>
      <c r="K740" s="3">
        <v>42772.0</v>
      </c>
    </row>
    <row r="741">
      <c r="A741" s="1" t="s">
        <v>946</v>
      </c>
      <c r="B741" s="1" t="s">
        <v>104</v>
      </c>
      <c r="C741" s="1" t="str">
        <f t="array" ref="C741">_xlfn.XLOOKUP($B741, sales_teams!$A$2:$A$36, sales_teams!$B$2:$B$36)</f>
        <v>Summer Sewald</v>
      </c>
      <c r="D741" s="1" t="str">
        <f t="array" ref="D741">_xlfn.XLOOKUP($B741, sales_teams!$A$2:$A$36, sales_teams!$C$2:$C$36)</f>
        <v>West</v>
      </c>
      <c r="E741" s="1" t="s">
        <v>148</v>
      </c>
      <c r="F741" s="1" t="s">
        <v>176</v>
      </c>
      <c r="G741" s="1" t="str">
        <f t="array" ref="G741">IF($F741="", "", _xlfn.XLOOKUP($F741,accounts!$A$2:$A$86,accounts!$B$2:$B$86, "Other"))</f>
        <v>entertainment</v>
      </c>
      <c r="H741" s="1" t="str">
        <f t="array" ref="H741">IF($F741="", "", IFS(_xlfn.XLOOKUP($F741, accounts!$A$2:$A$86, accounts!$E$2:$E$86, 0)&gt;=1000, "Enterprise", _xlfn.XLOOKUP($F741, accounts!$A$2:$A$86, accounts!$E$2:$E$86, 0)&gt;=100, "Mid-Market", TRUE, "SMB"))</f>
        <v>Mid-Market</v>
      </c>
      <c r="I741" s="1" t="str">
        <f t="array" ref="I741">IF($F741="", "", _xlfn.XLOOKUP($F741,accounts!$A$2:$A$86,accounts!$F$2:$F$86, "Other"))</f>
        <v>United States</v>
      </c>
      <c r="J741" s="1" t="s">
        <v>189</v>
      </c>
      <c r="K741" s="3">
        <v>42772.0</v>
      </c>
    </row>
    <row r="742">
      <c r="A742" s="1" t="s">
        <v>947</v>
      </c>
      <c r="B742" s="1" t="s">
        <v>104</v>
      </c>
      <c r="C742" s="1" t="str">
        <f t="array" ref="C742">_xlfn.XLOOKUP($B742, sales_teams!$A$2:$A$36, sales_teams!$B$2:$B$36)</f>
        <v>Summer Sewald</v>
      </c>
      <c r="D742" s="1" t="str">
        <f t="array" ref="D742">_xlfn.XLOOKUP($B742, sales_teams!$A$2:$A$36, sales_teams!$C$2:$C$36)</f>
        <v>West</v>
      </c>
      <c r="E742" s="1" t="s">
        <v>109</v>
      </c>
      <c r="F742" s="1" t="s">
        <v>170</v>
      </c>
      <c r="G742" s="1" t="str">
        <f t="array" ref="G742">IF($F742="", "", _xlfn.XLOOKUP($F742,accounts!$A$2:$A$86,accounts!$B$2:$B$86, "Other"))</f>
        <v>employment</v>
      </c>
      <c r="H742" s="1" t="str">
        <f t="array" ref="H742">IF($F742="", "", IFS(_xlfn.XLOOKUP($F742, accounts!$A$2:$A$86, accounts!$E$2:$E$86, 0)&gt;=1000, "Enterprise", _xlfn.XLOOKUP($F742, accounts!$A$2:$A$86, accounts!$E$2:$E$86, 0)&gt;=100, "Mid-Market", TRUE, "SMB"))</f>
        <v>Enterprise</v>
      </c>
      <c r="I742" s="1" t="str">
        <f t="array" ref="I742">IF($F742="", "", _xlfn.XLOOKUP($F742,accounts!$A$2:$A$86,accounts!$F$2:$F$86, "Other"))</f>
        <v>United States</v>
      </c>
      <c r="J742" s="1" t="s">
        <v>192</v>
      </c>
      <c r="K742" s="3">
        <v>42772.0</v>
      </c>
      <c r="L742" s="3">
        <v>42877.0</v>
      </c>
      <c r="M742" s="1">
        <v>0.0</v>
      </c>
    </row>
    <row r="743">
      <c r="A743" s="1" t="s">
        <v>948</v>
      </c>
      <c r="B743" s="1" t="s">
        <v>107</v>
      </c>
      <c r="C743" s="1" t="str">
        <f t="array" ref="C743">_xlfn.XLOOKUP($B743, sales_teams!$A$2:$A$36, sales_teams!$B$2:$B$36)</f>
        <v>Summer Sewald</v>
      </c>
      <c r="D743" s="1" t="str">
        <f t="array" ref="D743">_xlfn.XLOOKUP($B743, sales_teams!$A$2:$A$36, sales_teams!$C$2:$C$36)</f>
        <v>West</v>
      </c>
      <c r="E743" s="1" t="s">
        <v>179</v>
      </c>
      <c r="G743" s="1" t="str">
        <f t="array" ref="G743">IF($F743="", "", _xlfn.XLOOKUP($F743,accounts!$A$2:$A$86,accounts!$B$2:$B$86, "Other"))</f>
        <v/>
      </c>
      <c r="H743" s="1" t="str">
        <f t="array" ref="H743">IF($F743="", "", IFS(_xlfn.XLOOKUP($F743, accounts!$A$2:$A$86, accounts!$E$2:$E$86, 0)&gt;=1000, "Enterprise", _xlfn.XLOOKUP($F743, accounts!$A$2:$A$86, accounts!$E$2:$E$86, 0)&gt;=100, "Mid-Market", TRUE, "SMB"))</f>
        <v/>
      </c>
      <c r="I743" s="1" t="str">
        <f t="array" ref="I743">IF($F743="", "", _xlfn.XLOOKUP($F743,accounts!$A$2:$A$86,accounts!$F$2:$F$86, "Other"))</f>
        <v/>
      </c>
      <c r="J743" s="1" t="s">
        <v>189</v>
      </c>
      <c r="K743" s="3">
        <v>42772.0</v>
      </c>
    </row>
    <row r="744">
      <c r="A744" s="1" t="s">
        <v>949</v>
      </c>
      <c r="B744" s="1" t="s">
        <v>18</v>
      </c>
      <c r="C744" s="1" t="str">
        <f t="array" ref="C744">_xlfn.XLOOKUP($B744, sales_teams!$A$2:$A$36, sales_teams!$B$2:$B$36)</f>
        <v>Dustin Brinkmann</v>
      </c>
      <c r="D744" s="1" t="str">
        <f t="array" ref="D744">_xlfn.XLOOKUP($B744, sales_teams!$A$2:$A$36, sales_teams!$C$2:$C$36)</f>
        <v>Central</v>
      </c>
      <c r="E744" s="1" t="s">
        <v>109</v>
      </c>
      <c r="F744" s="1" t="s">
        <v>145</v>
      </c>
      <c r="G744" s="1" t="str">
        <f t="array" ref="G744">IF($F744="", "", _xlfn.XLOOKUP($F744,accounts!$A$2:$A$86,accounts!$B$2:$B$86, "Other"))</f>
        <v>technology</v>
      </c>
      <c r="H744" s="1" t="str">
        <f t="array" ref="H744">IF($F744="", "", IFS(_xlfn.XLOOKUP($F744, accounts!$A$2:$A$86, accounts!$E$2:$E$86, 0)&gt;=1000, "Enterprise", _xlfn.XLOOKUP($F744, accounts!$A$2:$A$86, accounts!$E$2:$E$86, 0)&gt;=100, "Mid-Market", TRUE, "SMB"))</f>
        <v>Enterprise</v>
      </c>
      <c r="I744" s="1" t="str">
        <f t="array" ref="I744">IF($F744="", "", _xlfn.XLOOKUP($F744,accounts!$A$2:$A$86,accounts!$F$2:$F$86, "Other"))</f>
        <v>Panama</v>
      </c>
      <c r="J744" s="1" t="s">
        <v>131</v>
      </c>
      <c r="K744" s="3">
        <v>42772.0</v>
      </c>
      <c r="L744" s="3">
        <v>42870.0</v>
      </c>
      <c r="M744" s="1">
        <v>1068.0</v>
      </c>
    </row>
    <row r="745">
      <c r="A745" s="1" t="s">
        <v>950</v>
      </c>
      <c r="B745" s="1" t="s">
        <v>60</v>
      </c>
      <c r="C745" s="1" t="str">
        <f t="array" ref="C745">_xlfn.XLOOKUP($B745, sales_teams!$A$2:$A$36, sales_teams!$B$2:$B$36)</f>
        <v>Celia Rouche</v>
      </c>
      <c r="D745" s="1" t="str">
        <f t="array" ref="D745">_xlfn.XLOOKUP($B745, sales_teams!$A$2:$A$36, sales_teams!$C$2:$C$36)</f>
        <v>West</v>
      </c>
      <c r="E745" s="1" t="s">
        <v>188</v>
      </c>
      <c r="F745" s="1" t="s">
        <v>50</v>
      </c>
      <c r="G745" s="1" t="str">
        <f t="array" ref="G745">IF($F745="", "", _xlfn.XLOOKUP($F745,accounts!$A$2:$A$86,accounts!$B$2:$B$86, "Other"))</f>
        <v>entertainment</v>
      </c>
      <c r="H745" s="1" t="str">
        <f t="array" ref="H745">IF($F745="", "", IFS(_xlfn.XLOOKUP($F745, accounts!$A$2:$A$86, accounts!$E$2:$E$86, 0)&gt;=1000, "Enterprise", _xlfn.XLOOKUP($F745, accounts!$A$2:$A$86, accounts!$E$2:$E$86, 0)&gt;=100, "Mid-Market", TRUE, "SMB"))</f>
        <v>Enterprise</v>
      </c>
      <c r="I745" s="1" t="str">
        <f t="array" ref="I745">IF($F745="", "", _xlfn.XLOOKUP($F745,accounts!$A$2:$A$86,accounts!$F$2:$F$86, "Other"))</f>
        <v>United States</v>
      </c>
      <c r="J745" s="1" t="s">
        <v>131</v>
      </c>
      <c r="K745" s="3">
        <v>42772.0</v>
      </c>
      <c r="L745" s="3">
        <v>42859.0</v>
      </c>
      <c r="M745" s="1">
        <v>3357.0</v>
      </c>
    </row>
    <row r="746">
      <c r="A746" s="1" t="s">
        <v>951</v>
      </c>
      <c r="B746" s="1" t="s">
        <v>34</v>
      </c>
      <c r="C746" s="1" t="str">
        <f t="array" ref="C746">_xlfn.XLOOKUP($B746, sales_teams!$A$2:$A$36, sales_teams!$B$2:$B$36)</f>
        <v>Cara Losch</v>
      </c>
      <c r="D746" s="1" t="str">
        <f t="array" ref="D746">_xlfn.XLOOKUP($B746, sales_teams!$A$2:$A$36, sales_teams!$C$2:$C$36)</f>
        <v>East</v>
      </c>
      <c r="E746" s="1" t="s">
        <v>179</v>
      </c>
      <c r="F746" s="1" t="s">
        <v>132</v>
      </c>
      <c r="G746" s="1" t="str">
        <f t="array" ref="G746">IF($F746="", "", _xlfn.XLOOKUP($F746,accounts!$A$2:$A$86,accounts!$B$2:$B$86, "Other"))</f>
        <v>marketing</v>
      </c>
      <c r="H746" s="1" t="str">
        <f t="array" ref="H746">IF($F746="", "", IFS(_xlfn.XLOOKUP($F746, accounts!$A$2:$A$86, accounts!$E$2:$E$86, 0)&gt;=1000, "Enterprise", _xlfn.XLOOKUP($F746, accounts!$A$2:$A$86, accounts!$E$2:$E$86, 0)&gt;=100, "Mid-Market", TRUE, "SMB"))</f>
        <v>Enterprise</v>
      </c>
      <c r="I746" s="1" t="str">
        <f t="array" ref="I746">IF($F746="", "", _xlfn.XLOOKUP($F746,accounts!$A$2:$A$86,accounts!$F$2:$F$86, "Other"))</f>
        <v>Jordan</v>
      </c>
      <c r="J746" s="1" t="s">
        <v>192</v>
      </c>
      <c r="K746" s="3">
        <v>42772.0</v>
      </c>
      <c r="L746" s="3">
        <v>42861.0</v>
      </c>
      <c r="M746" s="1">
        <v>0.0</v>
      </c>
    </row>
    <row r="747">
      <c r="A747" s="1" t="s">
        <v>952</v>
      </c>
      <c r="B747" s="1" t="s">
        <v>105</v>
      </c>
      <c r="C747" s="1" t="str">
        <f t="array" ref="C747">_xlfn.XLOOKUP($B747, sales_teams!$A$2:$A$36, sales_teams!$B$2:$B$36)</f>
        <v>Summer Sewald</v>
      </c>
      <c r="D747" s="1" t="str">
        <f t="array" ref="D747">_xlfn.XLOOKUP($B747, sales_teams!$A$2:$A$36, sales_teams!$C$2:$C$36)</f>
        <v>West</v>
      </c>
      <c r="E747" s="1" t="s">
        <v>181</v>
      </c>
      <c r="F747" s="1" t="s">
        <v>87</v>
      </c>
      <c r="G747" s="1" t="str">
        <f t="array" ref="G747">IF($F747="", "", _xlfn.XLOOKUP($F747,accounts!$A$2:$A$86,accounts!$B$2:$B$86, "Other"))</f>
        <v>telecommunications</v>
      </c>
      <c r="H747" s="1" t="str">
        <f t="array" ref="H747">IF($F747="", "", IFS(_xlfn.XLOOKUP($F747, accounts!$A$2:$A$86, accounts!$E$2:$E$86, 0)&gt;=1000, "Enterprise", _xlfn.XLOOKUP($F747, accounts!$A$2:$A$86, accounts!$E$2:$E$86, 0)&gt;=100, "Mid-Market", TRUE, "SMB"))</f>
        <v>Enterprise</v>
      </c>
      <c r="I747" s="1" t="str">
        <f t="array" ref="I747">IF($F747="", "", _xlfn.XLOOKUP($F747,accounts!$A$2:$A$86,accounts!$F$2:$F$86, "Other"))</f>
        <v>United States</v>
      </c>
      <c r="J747" s="1" t="s">
        <v>192</v>
      </c>
      <c r="K747" s="3">
        <v>42772.0</v>
      </c>
      <c r="L747" s="3">
        <v>42882.0</v>
      </c>
      <c r="M747" s="1">
        <v>0.0</v>
      </c>
    </row>
    <row r="748">
      <c r="A748" s="1" t="s">
        <v>953</v>
      </c>
      <c r="B748" s="1" t="s">
        <v>105</v>
      </c>
      <c r="C748" s="1" t="str">
        <f t="array" ref="C748">_xlfn.XLOOKUP($B748, sales_teams!$A$2:$A$36, sales_teams!$B$2:$B$36)</f>
        <v>Summer Sewald</v>
      </c>
      <c r="D748" s="1" t="str">
        <f t="array" ref="D748">_xlfn.XLOOKUP($B748, sales_teams!$A$2:$A$36, sales_teams!$C$2:$C$36)</f>
        <v>West</v>
      </c>
      <c r="E748" s="1" t="s">
        <v>181</v>
      </c>
      <c r="F748" s="1" t="s">
        <v>91</v>
      </c>
      <c r="G748" s="1" t="str">
        <f t="array" ref="G748">IF($F748="", "", _xlfn.XLOOKUP($F748,accounts!$A$2:$A$86,accounts!$B$2:$B$86, "Other"))</f>
        <v>employment</v>
      </c>
      <c r="H748" s="1" t="str">
        <f t="array" ref="H748">IF($F748="", "", IFS(_xlfn.XLOOKUP($F748, accounts!$A$2:$A$86, accounts!$E$2:$E$86, 0)&gt;=1000, "Enterprise", _xlfn.XLOOKUP($F748, accounts!$A$2:$A$86, accounts!$E$2:$E$86, 0)&gt;=100, "Mid-Market", TRUE, "SMB"))</f>
        <v>Enterprise</v>
      </c>
      <c r="I748" s="1" t="str">
        <f t="array" ref="I748">IF($F748="", "", _xlfn.XLOOKUP($F748,accounts!$A$2:$A$86,accounts!$F$2:$F$86, "Other"))</f>
        <v>United States</v>
      </c>
      <c r="J748" s="1" t="s">
        <v>131</v>
      </c>
      <c r="K748" s="3">
        <v>42772.0</v>
      </c>
      <c r="L748" s="3">
        <v>42909.0</v>
      </c>
      <c r="M748" s="1">
        <v>532.0</v>
      </c>
    </row>
    <row r="749">
      <c r="A749" s="1" t="s">
        <v>954</v>
      </c>
      <c r="B749" s="1" t="s">
        <v>52</v>
      </c>
      <c r="C749" s="1" t="str">
        <f t="array" ref="C749">_xlfn.XLOOKUP($B749, sales_teams!$A$2:$A$36, sales_teams!$B$2:$B$36)</f>
        <v>Rocco Neubert</v>
      </c>
      <c r="D749" s="1" t="str">
        <f t="array" ref="D749">_xlfn.XLOOKUP($B749, sales_teams!$A$2:$A$36, sales_teams!$C$2:$C$36)</f>
        <v>East</v>
      </c>
      <c r="E749" s="1" t="s">
        <v>148</v>
      </c>
      <c r="G749" s="1" t="str">
        <f t="array" ref="G749">IF($F749="", "", _xlfn.XLOOKUP($F749,accounts!$A$2:$A$86,accounts!$B$2:$B$86, "Other"))</f>
        <v/>
      </c>
      <c r="H749" s="1" t="str">
        <f t="array" ref="H749">IF($F749="", "", IFS(_xlfn.XLOOKUP($F749, accounts!$A$2:$A$86, accounts!$E$2:$E$86, 0)&gt;=1000, "Enterprise", _xlfn.XLOOKUP($F749, accounts!$A$2:$A$86, accounts!$E$2:$E$86, 0)&gt;=100, "Mid-Market", TRUE, "SMB"))</f>
        <v/>
      </c>
      <c r="I749" s="1" t="str">
        <f t="array" ref="I749">IF($F749="", "", _xlfn.XLOOKUP($F749,accounts!$A$2:$A$86,accounts!$F$2:$F$86, "Other"))</f>
        <v/>
      </c>
      <c r="J749" s="1" t="s">
        <v>189</v>
      </c>
      <c r="K749" s="3">
        <v>42773.0</v>
      </c>
    </row>
    <row r="750">
      <c r="A750" s="1" t="s">
        <v>955</v>
      </c>
      <c r="B750" s="1" t="s">
        <v>48</v>
      </c>
      <c r="C750" s="1" t="str">
        <f t="array" ref="C750">_xlfn.XLOOKUP($B750, sales_teams!$A$2:$A$36, sales_teams!$B$2:$B$36)</f>
        <v>Rocco Neubert</v>
      </c>
      <c r="D750" s="1" t="str">
        <f t="array" ref="D750">_xlfn.XLOOKUP($B750, sales_teams!$A$2:$A$36, sales_teams!$C$2:$C$36)</f>
        <v>East</v>
      </c>
      <c r="E750" s="1" t="s">
        <v>148</v>
      </c>
      <c r="G750" s="1" t="str">
        <f t="array" ref="G750">IF($F750="", "", _xlfn.XLOOKUP($F750,accounts!$A$2:$A$86,accounts!$B$2:$B$86, "Other"))</f>
        <v/>
      </c>
      <c r="H750" s="1" t="str">
        <f t="array" ref="H750">IF($F750="", "", IFS(_xlfn.XLOOKUP($F750, accounts!$A$2:$A$86, accounts!$E$2:$E$86, 0)&gt;=1000, "Enterprise", _xlfn.XLOOKUP($F750, accounts!$A$2:$A$86, accounts!$E$2:$E$86, 0)&gt;=100, "Mid-Market", TRUE, "SMB"))</f>
        <v/>
      </c>
      <c r="I750" s="1" t="str">
        <f t="array" ref="I750">IF($F750="", "", _xlfn.XLOOKUP($F750,accounts!$A$2:$A$86,accounts!$F$2:$F$86, "Other"))</f>
        <v/>
      </c>
      <c r="J750" s="1" t="s">
        <v>189</v>
      </c>
      <c r="K750" s="3">
        <v>42773.0</v>
      </c>
    </row>
    <row r="751">
      <c r="A751" s="1" t="s">
        <v>956</v>
      </c>
      <c r="B751" s="1" t="s">
        <v>48</v>
      </c>
      <c r="C751" s="1" t="str">
        <f t="array" ref="C751">_xlfn.XLOOKUP($B751, sales_teams!$A$2:$A$36, sales_teams!$B$2:$B$36)</f>
        <v>Rocco Neubert</v>
      </c>
      <c r="D751" s="1" t="str">
        <f t="array" ref="D751">_xlfn.XLOOKUP($B751, sales_teams!$A$2:$A$36, sales_teams!$C$2:$C$36)</f>
        <v>East</v>
      </c>
      <c r="E751" s="1" t="s">
        <v>188</v>
      </c>
      <c r="F751" s="1" t="s">
        <v>59</v>
      </c>
      <c r="G751" s="1" t="str">
        <f t="array" ref="G751">IF($F751="", "", _xlfn.XLOOKUP($F751,accounts!$A$2:$A$86,accounts!$B$2:$B$86, "Other"))</f>
        <v>medical</v>
      </c>
      <c r="H751" s="1" t="str">
        <f t="array" ref="H751">IF($F751="", "", IFS(_xlfn.XLOOKUP($F751, accounts!$A$2:$A$86, accounts!$E$2:$E$86, 0)&gt;=1000, "Enterprise", _xlfn.XLOOKUP($F751, accounts!$A$2:$A$86, accounts!$E$2:$E$86, 0)&gt;=100, "Mid-Market", TRUE, "SMB"))</f>
        <v>SMB</v>
      </c>
      <c r="I751" s="1" t="str">
        <f t="array" ref="I751">IF($F751="", "", _xlfn.XLOOKUP($F751,accounts!$A$2:$A$86,accounts!$F$2:$F$86, "Other"))</f>
        <v>United States</v>
      </c>
      <c r="J751" s="1" t="s">
        <v>192</v>
      </c>
      <c r="K751" s="3">
        <v>42773.0</v>
      </c>
      <c r="L751" s="3">
        <v>42861.0</v>
      </c>
      <c r="M751" s="1">
        <v>0.0</v>
      </c>
    </row>
    <row r="752">
      <c r="A752" s="1" t="s">
        <v>957</v>
      </c>
      <c r="B752" s="1" t="s">
        <v>30</v>
      </c>
      <c r="C752" s="1" t="str">
        <f t="array" ref="C752">_xlfn.XLOOKUP($B752, sales_teams!$A$2:$A$36, sales_teams!$B$2:$B$36)</f>
        <v>Melvin Marxen</v>
      </c>
      <c r="D752" s="1" t="str">
        <f t="array" ref="D752">_xlfn.XLOOKUP($B752, sales_teams!$A$2:$A$36, sales_teams!$C$2:$C$36)</f>
        <v>Central</v>
      </c>
      <c r="E752" s="1" t="s">
        <v>194</v>
      </c>
      <c r="F752" s="1" t="s">
        <v>95</v>
      </c>
      <c r="G752" s="1" t="str">
        <f t="array" ref="G752">IF($F752="", "", _xlfn.XLOOKUP($F752,accounts!$A$2:$A$86,accounts!$B$2:$B$86, "Other"))</f>
        <v>finance</v>
      </c>
      <c r="H752" s="1" t="str">
        <f t="array" ref="H752">IF($F752="", "", IFS(_xlfn.XLOOKUP($F752, accounts!$A$2:$A$86, accounts!$E$2:$E$86, 0)&gt;=1000, "Enterprise", _xlfn.XLOOKUP($F752, accounts!$A$2:$A$86, accounts!$E$2:$E$86, 0)&gt;=100, "Mid-Market", TRUE, "SMB"))</f>
        <v>Enterprise</v>
      </c>
      <c r="I752" s="1" t="str">
        <f t="array" ref="I752">IF($F752="", "", _xlfn.XLOOKUP($F752,accounts!$A$2:$A$86,accounts!$F$2:$F$86, "Other"))</f>
        <v>United States</v>
      </c>
      <c r="J752" s="1" t="s">
        <v>131</v>
      </c>
      <c r="K752" s="3">
        <v>42773.0</v>
      </c>
      <c r="L752" s="3">
        <v>42860.0</v>
      </c>
      <c r="M752" s="1">
        <v>5786.0</v>
      </c>
    </row>
    <row r="753">
      <c r="A753" s="1" t="s">
        <v>958</v>
      </c>
      <c r="B753" s="1" t="s">
        <v>94</v>
      </c>
      <c r="C753" s="1" t="str">
        <f t="array" ref="C753">_xlfn.XLOOKUP($B753, sales_teams!$A$2:$A$36, sales_teams!$B$2:$B$36)</f>
        <v>Celia Rouche</v>
      </c>
      <c r="D753" s="1" t="str">
        <f t="array" ref="D753">_xlfn.XLOOKUP($B753, sales_teams!$A$2:$A$36, sales_teams!$C$2:$C$36)</f>
        <v>West</v>
      </c>
      <c r="E753" s="1" t="s">
        <v>242</v>
      </c>
      <c r="G753" s="1" t="str">
        <f t="array" ref="G753">IF($F753="", "", _xlfn.XLOOKUP($F753,accounts!$A$2:$A$86,accounts!$B$2:$B$86, "Other"))</f>
        <v/>
      </c>
      <c r="H753" s="1" t="str">
        <f t="array" ref="H753">IF($F753="", "", IFS(_xlfn.XLOOKUP($F753, accounts!$A$2:$A$86, accounts!$E$2:$E$86, 0)&gt;=1000, "Enterprise", _xlfn.XLOOKUP($F753, accounts!$A$2:$A$86, accounts!$E$2:$E$86, 0)&gt;=100, "Mid-Market", TRUE, "SMB"))</f>
        <v/>
      </c>
      <c r="I753" s="1" t="str">
        <f t="array" ref="I753">IF($F753="", "", _xlfn.XLOOKUP($F753,accounts!$A$2:$A$86,accounts!$F$2:$F$86, "Other"))</f>
        <v/>
      </c>
      <c r="J753" s="1" t="s">
        <v>189</v>
      </c>
      <c r="K753" s="3">
        <v>42773.0</v>
      </c>
    </row>
    <row r="754">
      <c r="A754" s="1" t="s">
        <v>959</v>
      </c>
      <c r="B754" s="1" t="s">
        <v>88</v>
      </c>
      <c r="C754" s="1" t="str">
        <f t="array" ref="C754">_xlfn.XLOOKUP($B754, sales_teams!$A$2:$A$36, sales_teams!$B$2:$B$36)</f>
        <v>Celia Rouche</v>
      </c>
      <c r="D754" s="1" t="str">
        <f t="array" ref="D754">_xlfn.XLOOKUP($B754, sales_teams!$A$2:$A$36, sales_teams!$C$2:$C$36)</f>
        <v>West</v>
      </c>
      <c r="E754" s="1" t="s">
        <v>109</v>
      </c>
      <c r="F754" s="1" t="s">
        <v>87</v>
      </c>
      <c r="G754" s="1" t="str">
        <f t="array" ref="G754">IF($F754="", "", _xlfn.XLOOKUP($F754,accounts!$A$2:$A$86,accounts!$B$2:$B$86, "Other"))</f>
        <v>telecommunications</v>
      </c>
      <c r="H754" s="1" t="str">
        <f t="array" ref="H754">IF($F754="", "", IFS(_xlfn.XLOOKUP($F754, accounts!$A$2:$A$86, accounts!$E$2:$E$86, 0)&gt;=1000, "Enterprise", _xlfn.XLOOKUP($F754, accounts!$A$2:$A$86, accounts!$E$2:$E$86, 0)&gt;=100, "Mid-Market", TRUE, "SMB"))</f>
        <v>Enterprise</v>
      </c>
      <c r="I754" s="1" t="str">
        <f t="array" ref="I754">IF($F754="", "", _xlfn.XLOOKUP($F754,accounts!$A$2:$A$86,accounts!$F$2:$F$86, "Other"))</f>
        <v>United States</v>
      </c>
      <c r="J754" s="1" t="s">
        <v>192</v>
      </c>
      <c r="K754" s="3">
        <v>42773.0</v>
      </c>
      <c r="L754" s="3">
        <v>42866.0</v>
      </c>
      <c r="M754" s="1">
        <v>0.0</v>
      </c>
    </row>
    <row r="755">
      <c r="A755" s="1" t="s">
        <v>960</v>
      </c>
      <c r="B755" s="1" t="s">
        <v>19</v>
      </c>
      <c r="C755" s="1" t="str">
        <f t="array" ref="C755">_xlfn.XLOOKUP($B755, sales_teams!$A$2:$A$36, sales_teams!$B$2:$B$36)</f>
        <v>Melvin Marxen</v>
      </c>
      <c r="D755" s="1" t="str">
        <f t="array" ref="D755">_xlfn.XLOOKUP($B755, sales_teams!$A$2:$A$36, sales_teams!$C$2:$C$36)</f>
        <v>Central</v>
      </c>
      <c r="E755" s="1" t="s">
        <v>109</v>
      </c>
      <c r="F755" s="1" t="s">
        <v>157</v>
      </c>
      <c r="G755" s="1" t="str">
        <f t="array" ref="G755">IF($F755="", "", _xlfn.XLOOKUP($F755,accounts!$A$2:$A$86,accounts!$B$2:$B$86, "Other"))</f>
        <v>retail</v>
      </c>
      <c r="H755" s="1" t="str">
        <f t="array" ref="H755">IF($F755="", "", IFS(_xlfn.XLOOKUP($F755, accounts!$A$2:$A$86, accounts!$E$2:$E$86, 0)&gt;=1000, "Enterprise", _xlfn.XLOOKUP($F755, accounts!$A$2:$A$86, accounts!$E$2:$E$86, 0)&gt;=100, "Mid-Market", TRUE, "SMB"))</f>
        <v>Enterprise</v>
      </c>
      <c r="I755" s="1" t="str">
        <f t="array" ref="I755">IF($F755="", "", _xlfn.XLOOKUP($F755,accounts!$A$2:$A$86,accounts!$F$2:$F$86, "Other"))</f>
        <v>Belgium</v>
      </c>
      <c r="J755" s="1" t="s">
        <v>131</v>
      </c>
      <c r="K755" s="3">
        <v>42773.0</v>
      </c>
      <c r="L755" s="3">
        <v>42874.0</v>
      </c>
      <c r="M755" s="1">
        <v>1131.0</v>
      </c>
    </row>
    <row r="756">
      <c r="A756" s="1" t="s">
        <v>961</v>
      </c>
      <c r="B756" s="1" t="s">
        <v>104</v>
      </c>
      <c r="C756" s="1" t="str">
        <f t="array" ref="C756">_xlfn.XLOOKUP($B756, sales_teams!$A$2:$A$36, sales_teams!$B$2:$B$36)</f>
        <v>Summer Sewald</v>
      </c>
      <c r="D756" s="1" t="str">
        <f t="array" ref="D756">_xlfn.XLOOKUP($B756, sales_teams!$A$2:$A$36, sales_teams!$C$2:$C$36)</f>
        <v>West</v>
      </c>
      <c r="E756" s="1" t="s">
        <v>181</v>
      </c>
      <c r="F756" s="1" t="s">
        <v>170</v>
      </c>
      <c r="G756" s="1" t="str">
        <f t="array" ref="G756">IF($F756="", "", _xlfn.XLOOKUP($F756,accounts!$A$2:$A$86,accounts!$B$2:$B$86, "Other"))</f>
        <v>employment</v>
      </c>
      <c r="H756" s="1" t="str">
        <f t="array" ref="H756">IF($F756="", "", IFS(_xlfn.XLOOKUP($F756, accounts!$A$2:$A$86, accounts!$E$2:$E$86, 0)&gt;=1000, "Enterprise", _xlfn.XLOOKUP($F756, accounts!$A$2:$A$86, accounts!$E$2:$E$86, 0)&gt;=100, "Mid-Market", TRUE, "SMB"))</f>
        <v>Enterprise</v>
      </c>
      <c r="I756" s="1" t="str">
        <f t="array" ref="I756">IF($F756="", "", _xlfn.XLOOKUP($F756,accounts!$A$2:$A$86,accounts!$F$2:$F$86, "Other"))</f>
        <v>United States</v>
      </c>
      <c r="J756" s="1" t="s">
        <v>189</v>
      </c>
      <c r="K756" s="3">
        <v>42773.0</v>
      </c>
    </row>
    <row r="757">
      <c r="A757" s="1" t="s">
        <v>962</v>
      </c>
      <c r="B757" s="1" t="s">
        <v>104</v>
      </c>
      <c r="C757" s="1" t="str">
        <f t="array" ref="C757">_xlfn.XLOOKUP($B757, sales_teams!$A$2:$A$36, sales_teams!$B$2:$B$36)</f>
        <v>Summer Sewald</v>
      </c>
      <c r="D757" s="1" t="str">
        <f t="array" ref="D757">_xlfn.XLOOKUP($B757, sales_teams!$A$2:$A$36, sales_teams!$C$2:$C$36)</f>
        <v>West</v>
      </c>
      <c r="E757" s="1" t="s">
        <v>148</v>
      </c>
      <c r="F757" s="1" t="s">
        <v>166</v>
      </c>
      <c r="G757" s="1" t="str">
        <f t="array" ref="G757">IF($F757="", "", _xlfn.XLOOKUP($F757,accounts!$A$2:$A$86,accounts!$B$2:$B$86, "Other"))</f>
        <v>finance</v>
      </c>
      <c r="H757" s="1" t="str">
        <f t="array" ref="H757">IF($F757="", "", IFS(_xlfn.XLOOKUP($F757, accounts!$A$2:$A$86, accounts!$E$2:$E$86, 0)&gt;=1000, "Enterprise", _xlfn.XLOOKUP($F757, accounts!$A$2:$A$86, accounts!$E$2:$E$86, 0)&gt;=100, "Mid-Market", TRUE, "SMB"))</f>
        <v>Enterprise</v>
      </c>
      <c r="I757" s="1" t="str">
        <f t="array" ref="I757">IF($F757="", "", _xlfn.XLOOKUP($F757,accounts!$A$2:$A$86,accounts!$F$2:$F$86, "Other"))</f>
        <v>United States</v>
      </c>
      <c r="J757" s="1" t="s">
        <v>189</v>
      </c>
      <c r="K757" s="3">
        <v>42773.0</v>
      </c>
    </row>
    <row r="758">
      <c r="A758" s="1" t="s">
        <v>963</v>
      </c>
      <c r="B758" s="1" t="s">
        <v>104</v>
      </c>
      <c r="C758" s="1" t="str">
        <f t="array" ref="C758">_xlfn.XLOOKUP($B758, sales_teams!$A$2:$A$36, sales_teams!$B$2:$B$36)</f>
        <v>Summer Sewald</v>
      </c>
      <c r="D758" s="1" t="str">
        <f t="array" ref="D758">_xlfn.XLOOKUP($B758, sales_teams!$A$2:$A$36, sales_teams!$C$2:$C$36)</f>
        <v>West</v>
      </c>
      <c r="E758" s="1" t="s">
        <v>194</v>
      </c>
      <c r="F758" s="1" t="s">
        <v>151</v>
      </c>
      <c r="G758" s="1" t="str">
        <f t="array" ref="G758">IF($F758="", "", _xlfn.XLOOKUP($F758,accounts!$A$2:$A$86,accounts!$B$2:$B$86, "Other"))</f>
        <v>software</v>
      </c>
      <c r="H758" s="1" t="str">
        <f t="array" ref="H758">IF($F758="", "", IFS(_xlfn.XLOOKUP($F758, accounts!$A$2:$A$86, accounts!$E$2:$E$86, 0)&gt;=1000, "Enterprise", _xlfn.XLOOKUP($F758, accounts!$A$2:$A$86, accounts!$E$2:$E$86, 0)&gt;=100, "Mid-Market", TRUE, "SMB"))</f>
        <v>Enterprise</v>
      </c>
      <c r="I758" s="1" t="str">
        <f t="array" ref="I758">IF($F758="", "", _xlfn.XLOOKUP($F758,accounts!$A$2:$A$86,accounts!$F$2:$F$86, "Other"))</f>
        <v>United States</v>
      </c>
      <c r="J758" s="1" t="s">
        <v>131</v>
      </c>
      <c r="K758" s="3">
        <v>42773.0</v>
      </c>
      <c r="L758" s="3">
        <v>42870.0</v>
      </c>
      <c r="M758" s="1">
        <v>5401.0</v>
      </c>
    </row>
    <row r="759">
      <c r="A759" s="1" t="s">
        <v>964</v>
      </c>
      <c r="B759" s="1" t="s">
        <v>24</v>
      </c>
      <c r="C759" s="1" t="str">
        <f t="array" ref="C759">_xlfn.XLOOKUP($B759, sales_teams!$A$2:$A$36, sales_teams!$B$2:$B$36)</f>
        <v>Melvin Marxen</v>
      </c>
      <c r="D759" s="1" t="str">
        <f t="array" ref="D759">_xlfn.XLOOKUP($B759, sales_teams!$A$2:$A$36, sales_teams!$C$2:$C$36)</f>
        <v>Central</v>
      </c>
      <c r="E759" s="1" t="s">
        <v>109</v>
      </c>
      <c r="F759" s="1" t="s">
        <v>128</v>
      </c>
      <c r="G759" s="1" t="str">
        <f t="array" ref="G759">IF($F759="", "", _xlfn.XLOOKUP($F759,accounts!$A$2:$A$86,accounts!$B$2:$B$86, "Other"))</f>
        <v>marketing</v>
      </c>
      <c r="H759" s="1" t="str">
        <f t="array" ref="H759">IF($F759="", "", IFS(_xlfn.XLOOKUP($F759, accounts!$A$2:$A$86, accounts!$E$2:$E$86, 0)&gt;=1000, "Enterprise", _xlfn.XLOOKUP($F759, accounts!$A$2:$A$86, accounts!$E$2:$E$86, 0)&gt;=100, "Mid-Market", TRUE, "SMB"))</f>
        <v>Enterprise</v>
      </c>
      <c r="I759" s="1" t="str">
        <f t="array" ref="I759">IF($F759="", "", _xlfn.XLOOKUP($F759,accounts!$A$2:$A$86,accounts!$F$2:$F$86, "Other"))</f>
        <v>United States</v>
      </c>
      <c r="J759" s="1" t="s">
        <v>131</v>
      </c>
      <c r="K759" s="3">
        <v>42773.0</v>
      </c>
      <c r="L759" s="3">
        <v>42822.0</v>
      </c>
      <c r="M759" s="1">
        <v>1062.0</v>
      </c>
    </row>
    <row r="760">
      <c r="A760" s="1" t="s">
        <v>965</v>
      </c>
      <c r="B760" s="1" t="s">
        <v>107</v>
      </c>
      <c r="C760" s="1" t="str">
        <f t="array" ref="C760">_xlfn.XLOOKUP($B760, sales_teams!$A$2:$A$36, sales_teams!$B$2:$B$36)</f>
        <v>Summer Sewald</v>
      </c>
      <c r="D760" s="1" t="str">
        <f t="array" ref="D760">_xlfn.XLOOKUP($B760, sales_teams!$A$2:$A$36, sales_teams!$C$2:$C$36)</f>
        <v>West</v>
      </c>
      <c r="E760" s="1" t="s">
        <v>109</v>
      </c>
      <c r="G760" s="1" t="str">
        <f t="array" ref="G760">IF($F760="", "", _xlfn.XLOOKUP($F760,accounts!$A$2:$A$86,accounts!$B$2:$B$86, "Other"))</f>
        <v/>
      </c>
      <c r="H760" s="1" t="str">
        <f t="array" ref="H760">IF($F760="", "", IFS(_xlfn.XLOOKUP($F760, accounts!$A$2:$A$86, accounts!$E$2:$E$86, 0)&gt;=1000, "Enterprise", _xlfn.XLOOKUP($F760, accounts!$A$2:$A$86, accounts!$E$2:$E$86, 0)&gt;=100, "Mid-Market", TRUE, "SMB"))</f>
        <v/>
      </c>
      <c r="I760" s="1" t="str">
        <f t="array" ref="I760">IF($F760="", "", _xlfn.XLOOKUP($F760,accounts!$A$2:$A$86,accounts!$F$2:$F$86, "Other"))</f>
        <v/>
      </c>
      <c r="J760" s="1" t="s">
        <v>189</v>
      </c>
      <c r="K760" s="3">
        <v>42773.0</v>
      </c>
    </row>
    <row r="761">
      <c r="A761" s="1" t="s">
        <v>966</v>
      </c>
      <c r="B761" s="1" t="s">
        <v>54</v>
      </c>
      <c r="C761" s="1" t="str">
        <f t="array" ref="C761">_xlfn.XLOOKUP($B761, sales_teams!$A$2:$A$36, sales_teams!$B$2:$B$36)</f>
        <v>Rocco Neubert</v>
      </c>
      <c r="D761" s="1" t="str">
        <f t="array" ref="D761">_xlfn.XLOOKUP($B761, sales_teams!$A$2:$A$36, sales_teams!$C$2:$C$36)</f>
        <v>East</v>
      </c>
      <c r="E761" s="1" t="s">
        <v>188</v>
      </c>
      <c r="F761" s="1" t="s">
        <v>177</v>
      </c>
      <c r="G761" s="1" t="str">
        <f t="array" ref="G761">IF($F761="", "", _xlfn.XLOOKUP($F761,accounts!$A$2:$A$86,accounts!$B$2:$B$86, "Other"))</f>
        <v>software</v>
      </c>
      <c r="H761" s="1" t="str">
        <f t="array" ref="H761">IF($F761="", "", IFS(_xlfn.XLOOKUP($F761, accounts!$A$2:$A$86, accounts!$E$2:$E$86, 0)&gt;=1000, "Enterprise", _xlfn.XLOOKUP($F761, accounts!$A$2:$A$86, accounts!$E$2:$E$86, 0)&gt;=100, "Mid-Market", TRUE, "SMB"))</f>
        <v>Enterprise</v>
      </c>
      <c r="I761" s="1" t="str">
        <f t="array" ref="I761">IF($F761="", "", _xlfn.XLOOKUP($F761,accounts!$A$2:$A$86,accounts!$F$2:$F$86, "Other"))</f>
        <v>United States</v>
      </c>
      <c r="J761" s="1" t="s">
        <v>131</v>
      </c>
      <c r="K761" s="3">
        <v>42773.0</v>
      </c>
      <c r="L761" s="3">
        <v>42817.0</v>
      </c>
      <c r="M761" s="1">
        <v>3695.0</v>
      </c>
    </row>
    <row r="762">
      <c r="A762" s="1" t="s">
        <v>967</v>
      </c>
      <c r="B762" s="1" t="s">
        <v>41</v>
      </c>
      <c r="C762" s="1" t="str">
        <f t="array" ref="C762">_xlfn.XLOOKUP($B762, sales_teams!$A$2:$A$36, sales_teams!$B$2:$B$36)</f>
        <v>Cara Losch</v>
      </c>
      <c r="D762" s="1" t="str">
        <f t="array" ref="D762">_xlfn.XLOOKUP($B762, sales_teams!$A$2:$A$36, sales_teams!$C$2:$C$36)</f>
        <v>East</v>
      </c>
      <c r="E762" s="1" t="s">
        <v>179</v>
      </c>
      <c r="F762" s="1" t="s">
        <v>59</v>
      </c>
      <c r="G762" s="1" t="str">
        <f t="array" ref="G762">IF($F762="", "", _xlfn.XLOOKUP($F762,accounts!$A$2:$A$86,accounts!$B$2:$B$86, "Other"))</f>
        <v>medical</v>
      </c>
      <c r="H762" s="1" t="str">
        <f t="array" ref="H762">IF($F762="", "", IFS(_xlfn.XLOOKUP($F762, accounts!$A$2:$A$86, accounts!$E$2:$E$86, 0)&gt;=1000, "Enterprise", _xlfn.XLOOKUP($F762, accounts!$A$2:$A$86, accounts!$E$2:$E$86, 0)&gt;=100, "Mid-Market", TRUE, "SMB"))</f>
        <v>SMB</v>
      </c>
      <c r="I762" s="1" t="str">
        <f t="array" ref="I762">IF($F762="", "", _xlfn.XLOOKUP($F762,accounts!$A$2:$A$86,accounts!$F$2:$F$86, "Other"))</f>
        <v>United States</v>
      </c>
      <c r="J762" s="1" t="s">
        <v>192</v>
      </c>
      <c r="K762" s="3">
        <v>42773.0</v>
      </c>
      <c r="L762" s="3">
        <v>42890.0</v>
      </c>
      <c r="M762" s="1">
        <v>0.0</v>
      </c>
    </row>
    <row r="763">
      <c r="A763" s="1" t="s">
        <v>968</v>
      </c>
      <c r="B763" s="1" t="s">
        <v>15</v>
      </c>
      <c r="C763" s="1" t="str">
        <f t="array" ref="C763">_xlfn.XLOOKUP($B763, sales_teams!$A$2:$A$36, sales_teams!$B$2:$B$36)</f>
        <v>Dustin Brinkmann</v>
      </c>
      <c r="D763" s="1" t="str">
        <f t="array" ref="D763">_xlfn.XLOOKUP($B763, sales_teams!$A$2:$A$36, sales_teams!$C$2:$C$36)</f>
        <v>Central</v>
      </c>
      <c r="E763" s="1" t="s">
        <v>179</v>
      </c>
      <c r="F763" s="1" t="s">
        <v>89</v>
      </c>
      <c r="G763" s="1" t="str">
        <f t="array" ref="G763">IF($F763="", "", _xlfn.XLOOKUP($F763,accounts!$A$2:$A$86,accounts!$B$2:$B$86, "Other"))</f>
        <v>finance</v>
      </c>
      <c r="H763" s="1" t="str">
        <f t="array" ref="H763">IF($F763="", "", IFS(_xlfn.XLOOKUP($F763, accounts!$A$2:$A$86, accounts!$E$2:$E$86, 0)&gt;=1000, "Enterprise", _xlfn.XLOOKUP($F763, accounts!$A$2:$A$86, accounts!$E$2:$E$86, 0)&gt;=100, "Mid-Market", TRUE, "SMB"))</f>
        <v>Enterprise</v>
      </c>
      <c r="I763" s="1" t="str">
        <f t="array" ref="I763">IF($F763="", "", _xlfn.XLOOKUP($F763,accounts!$A$2:$A$86,accounts!$F$2:$F$86, "Other"))</f>
        <v>United States</v>
      </c>
      <c r="J763" s="1" t="s">
        <v>131</v>
      </c>
      <c r="K763" s="3">
        <v>42773.0</v>
      </c>
      <c r="L763" s="3">
        <v>42889.0</v>
      </c>
      <c r="M763" s="1">
        <v>60.0</v>
      </c>
    </row>
    <row r="764">
      <c r="A764" s="1" t="s">
        <v>969</v>
      </c>
      <c r="B764" s="1" t="s">
        <v>60</v>
      </c>
      <c r="C764" s="1" t="str">
        <f t="array" ref="C764">_xlfn.XLOOKUP($B764, sales_teams!$A$2:$A$36, sales_teams!$B$2:$B$36)</f>
        <v>Celia Rouche</v>
      </c>
      <c r="D764" s="1" t="str">
        <f t="array" ref="D764">_xlfn.XLOOKUP($B764, sales_teams!$A$2:$A$36, sales_teams!$C$2:$C$36)</f>
        <v>West</v>
      </c>
      <c r="E764" s="1" t="s">
        <v>148</v>
      </c>
      <c r="F764" s="1" t="s">
        <v>117</v>
      </c>
      <c r="G764" s="1" t="str">
        <f t="array" ref="G764">IF($F764="", "", _xlfn.XLOOKUP($F764,accounts!$A$2:$A$86,accounts!$B$2:$B$86, "Other"))</f>
        <v>retail</v>
      </c>
      <c r="H764" s="1" t="str">
        <f t="array" ref="H764">IF($F764="", "", IFS(_xlfn.XLOOKUP($F764, accounts!$A$2:$A$86, accounts!$E$2:$E$86, 0)&gt;=1000, "Enterprise", _xlfn.XLOOKUP($F764, accounts!$A$2:$A$86, accounts!$E$2:$E$86, 0)&gt;=100, "Mid-Market", TRUE, "SMB"))</f>
        <v>Mid-Market</v>
      </c>
      <c r="I764" s="1" t="str">
        <f t="array" ref="I764">IF($F764="", "", _xlfn.XLOOKUP($F764,accounts!$A$2:$A$86,accounts!$F$2:$F$86, "Other"))</f>
        <v>United States</v>
      </c>
      <c r="J764" s="1" t="s">
        <v>192</v>
      </c>
      <c r="K764" s="3">
        <v>42773.0</v>
      </c>
      <c r="L764" s="3">
        <v>42883.0</v>
      </c>
      <c r="M764" s="1">
        <v>0.0</v>
      </c>
    </row>
    <row r="765">
      <c r="A765" s="1" t="s">
        <v>970</v>
      </c>
      <c r="B765" s="1" t="s">
        <v>60</v>
      </c>
      <c r="C765" s="1" t="str">
        <f t="array" ref="C765">_xlfn.XLOOKUP($B765, sales_teams!$A$2:$A$36, sales_teams!$B$2:$B$36)</f>
        <v>Celia Rouche</v>
      </c>
      <c r="D765" s="1" t="str">
        <f t="array" ref="D765">_xlfn.XLOOKUP($B765, sales_teams!$A$2:$A$36, sales_teams!$C$2:$C$36)</f>
        <v>West</v>
      </c>
      <c r="E765" s="1" t="s">
        <v>188</v>
      </c>
      <c r="F765" s="1" t="s">
        <v>154</v>
      </c>
      <c r="G765" s="1" t="str">
        <f t="array" ref="G765">IF($F765="", "", _xlfn.XLOOKUP($F765,accounts!$A$2:$A$86,accounts!$B$2:$B$86, "Other"))</f>
        <v>retail</v>
      </c>
      <c r="H765" s="1" t="str">
        <f t="array" ref="H765">IF($F765="", "", IFS(_xlfn.XLOOKUP($F765, accounts!$A$2:$A$86, accounts!$E$2:$E$86, 0)&gt;=1000, "Enterprise", _xlfn.XLOOKUP($F765, accounts!$A$2:$A$86, accounts!$E$2:$E$86, 0)&gt;=100, "Mid-Market", TRUE, "SMB"))</f>
        <v>Enterprise</v>
      </c>
      <c r="I765" s="1" t="str">
        <f t="array" ref="I765">IF($F765="", "", _xlfn.XLOOKUP($F765,accounts!$A$2:$A$86,accounts!$F$2:$F$86, "Other"))</f>
        <v>United States</v>
      </c>
      <c r="J765" s="1" t="s">
        <v>131</v>
      </c>
      <c r="K765" s="3">
        <v>42773.0</v>
      </c>
      <c r="L765" s="3">
        <v>42899.0</v>
      </c>
      <c r="M765" s="1">
        <v>2919.0</v>
      </c>
    </row>
    <row r="766">
      <c r="A766" s="1" t="s">
        <v>971</v>
      </c>
      <c r="B766" s="1" t="s">
        <v>52</v>
      </c>
      <c r="C766" s="1" t="str">
        <f t="array" ref="C766">_xlfn.XLOOKUP($B766, sales_teams!$A$2:$A$36, sales_teams!$B$2:$B$36)</f>
        <v>Rocco Neubert</v>
      </c>
      <c r="D766" s="1" t="str">
        <f t="array" ref="D766">_xlfn.XLOOKUP($B766, sales_teams!$A$2:$A$36, sales_teams!$C$2:$C$36)</f>
        <v>East</v>
      </c>
      <c r="E766" s="1" t="s">
        <v>194</v>
      </c>
      <c r="G766" s="1" t="str">
        <f t="array" ref="G766">IF($F766="", "", _xlfn.XLOOKUP($F766,accounts!$A$2:$A$86,accounts!$B$2:$B$86, "Other"))</f>
        <v/>
      </c>
      <c r="H766" s="1" t="str">
        <f t="array" ref="H766">IF($F766="", "", IFS(_xlfn.XLOOKUP($F766, accounts!$A$2:$A$86, accounts!$E$2:$E$86, 0)&gt;=1000, "Enterprise", _xlfn.XLOOKUP($F766, accounts!$A$2:$A$86, accounts!$E$2:$E$86, 0)&gt;=100, "Mid-Market", TRUE, "SMB"))</f>
        <v/>
      </c>
      <c r="I766" s="1" t="str">
        <f t="array" ref="I766">IF($F766="", "", _xlfn.XLOOKUP($F766,accounts!$A$2:$A$86,accounts!$F$2:$F$86, "Other"))</f>
        <v/>
      </c>
      <c r="J766" s="1" t="s">
        <v>189</v>
      </c>
      <c r="K766" s="3">
        <v>42774.0</v>
      </c>
    </row>
    <row r="767">
      <c r="A767" s="1" t="s">
        <v>972</v>
      </c>
      <c r="B767" s="1" t="s">
        <v>52</v>
      </c>
      <c r="C767" s="1" t="str">
        <f t="array" ref="C767">_xlfn.XLOOKUP($B767, sales_teams!$A$2:$A$36, sales_teams!$B$2:$B$36)</f>
        <v>Rocco Neubert</v>
      </c>
      <c r="D767" s="1" t="str">
        <f t="array" ref="D767">_xlfn.XLOOKUP($B767, sales_teams!$A$2:$A$36, sales_teams!$C$2:$C$36)</f>
        <v>East</v>
      </c>
      <c r="E767" s="1" t="s">
        <v>179</v>
      </c>
      <c r="F767" s="1" t="s">
        <v>25</v>
      </c>
      <c r="G767" s="1" t="str">
        <f t="array" ref="G767">IF($F767="", "", _xlfn.XLOOKUP($F767,accounts!$A$2:$A$86,accounts!$B$2:$B$86, "Other"))</f>
        <v>medical</v>
      </c>
      <c r="H767" s="1" t="str">
        <f t="array" ref="H767">IF($F767="", "", IFS(_xlfn.XLOOKUP($F767, accounts!$A$2:$A$86, accounts!$E$2:$E$86, 0)&gt;=1000, "Enterprise", _xlfn.XLOOKUP($F767, accounts!$A$2:$A$86, accounts!$E$2:$E$86, 0)&gt;=100, "Mid-Market", TRUE, "SMB"))</f>
        <v>Enterprise</v>
      </c>
      <c r="I767" s="1" t="str">
        <f t="array" ref="I767">IF($F767="", "", _xlfn.XLOOKUP($F767,accounts!$A$2:$A$86,accounts!$F$2:$F$86, "Other"))</f>
        <v>Kenya</v>
      </c>
      <c r="J767" s="1" t="s">
        <v>189</v>
      </c>
      <c r="K767" s="3">
        <v>42774.0</v>
      </c>
    </row>
    <row r="768">
      <c r="A768" s="1" t="s">
        <v>973</v>
      </c>
      <c r="B768" s="1" t="s">
        <v>52</v>
      </c>
      <c r="C768" s="1" t="str">
        <f t="array" ref="C768">_xlfn.XLOOKUP($B768, sales_teams!$A$2:$A$36, sales_teams!$B$2:$B$36)</f>
        <v>Rocco Neubert</v>
      </c>
      <c r="D768" s="1" t="str">
        <f t="array" ref="D768">_xlfn.XLOOKUP($B768, sales_teams!$A$2:$A$36, sales_teams!$C$2:$C$36)</f>
        <v>East</v>
      </c>
      <c r="E768" s="1" t="s">
        <v>188</v>
      </c>
      <c r="G768" s="1" t="str">
        <f t="array" ref="G768">IF($F768="", "", _xlfn.XLOOKUP($F768,accounts!$A$2:$A$86,accounts!$B$2:$B$86, "Other"))</f>
        <v/>
      </c>
      <c r="H768" s="1" t="str">
        <f t="array" ref="H768">IF($F768="", "", IFS(_xlfn.XLOOKUP($F768, accounts!$A$2:$A$86, accounts!$E$2:$E$86, 0)&gt;=1000, "Enterprise", _xlfn.XLOOKUP($F768, accounts!$A$2:$A$86, accounts!$E$2:$E$86, 0)&gt;=100, "Mid-Market", TRUE, "SMB"))</f>
        <v/>
      </c>
      <c r="I768" s="1" t="str">
        <f t="array" ref="I768">IF($F768="", "", _xlfn.XLOOKUP($F768,accounts!$A$2:$A$86,accounts!$F$2:$F$86, "Other"))</f>
        <v/>
      </c>
      <c r="J768" s="1" t="s">
        <v>189</v>
      </c>
      <c r="K768" s="3">
        <v>42774.0</v>
      </c>
    </row>
    <row r="769">
      <c r="A769" s="1" t="s">
        <v>974</v>
      </c>
      <c r="B769" s="1" t="s">
        <v>52</v>
      </c>
      <c r="C769" s="1" t="str">
        <f t="array" ref="C769">_xlfn.XLOOKUP($B769, sales_teams!$A$2:$A$36, sales_teams!$B$2:$B$36)</f>
        <v>Rocco Neubert</v>
      </c>
      <c r="D769" s="1" t="str">
        <f t="array" ref="D769">_xlfn.XLOOKUP($B769, sales_teams!$A$2:$A$36, sales_teams!$C$2:$C$36)</f>
        <v>East</v>
      </c>
      <c r="E769" s="1" t="s">
        <v>181</v>
      </c>
      <c r="F769" s="1" t="s">
        <v>144</v>
      </c>
      <c r="G769" s="1" t="str">
        <f t="array" ref="G769">IF($F769="", "", _xlfn.XLOOKUP($F769,accounts!$A$2:$A$86,accounts!$B$2:$B$86, "Other"))</f>
        <v>retail</v>
      </c>
      <c r="H769" s="1" t="str">
        <f t="array" ref="H769">IF($F769="", "", IFS(_xlfn.XLOOKUP($F769, accounts!$A$2:$A$86, accounts!$E$2:$E$86, 0)&gt;=1000, "Enterprise", _xlfn.XLOOKUP($F769, accounts!$A$2:$A$86, accounts!$E$2:$E$86, 0)&gt;=100, "Mid-Market", TRUE, "SMB"))</f>
        <v>Enterprise</v>
      </c>
      <c r="I769" s="1" t="str">
        <f t="array" ref="I769">IF($F769="", "", _xlfn.XLOOKUP($F769,accounts!$A$2:$A$86,accounts!$F$2:$F$86, "Other"))</f>
        <v>United States</v>
      </c>
      <c r="J769" s="1" t="s">
        <v>131</v>
      </c>
      <c r="K769" s="3">
        <v>42774.0</v>
      </c>
      <c r="L769" s="3">
        <v>42856.0</v>
      </c>
      <c r="M769" s="1">
        <v>623.0</v>
      </c>
    </row>
    <row r="770">
      <c r="A770" s="1" t="s">
        <v>975</v>
      </c>
      <c r="B770" s="1" t="s">
        <v>39</v>
      </c>
      <c r="C770" s="1" t="str">
        <f t="array" ref="C770">_xlfn.XLOOKUP($B770, sales_teams!$A$2:$A$36, sales_teams!$B$2:$B$36)</f>
        <v>Cara Losch</v>
      </c>
      <c r="D770" s="1" t="str">
        <f t="array" ref="D770">_xlfn.XLOOKUP($B770, sales_teams!$A$2:$A$36, sales_teams!$C$2:$C$36)</f>
        <v>East</v>
      </c>
      <c r="E770" s="1" t="s">
        <v>179</v>
      </c>
      <c r="F770" s="1" t="s">
        <v>166</v>
      </c>
      <c r="G770" s="1" t="str">
        <f t="array" ref="G770">IF($F770="", "", _xlfn.XLOOKUP($F770,accounts!$A$2:$A$86,accounts!$B$2:$B$86, "Other"))</f>
        <v>finance</v>
      </c>
      <c r="H770" s="1" t="str">
        <f t="array" ref="H770">IF($F770="", "", IFS(_xlfn.XLOOKUP($F770, accounts!$A$2:$A$86, accounts!$E$2:$E$86, 0)&gt;=1000, "Enterprise", _xlfn.XLOOKUP($F770, accounts!$A$2:$A$86, accounts!$E$2:$E$86, 0)&gt;=100, "Mid-Market", TRUE, "SMB"))</f>
        <v>Enterprise</v>
      </c>
      <c r="I770" s="1" t="str">
        <f t="array" ref="I770">IF($F770="", "", _xlfn.XLOOKUP($F770,accounts!$A$2:$A$86,accounts!$F$2:$F$86, "Other"))</f>
        <v>United States</v>
      </c>
      <c r="J770" s="1" t="s">
        <v>192</v>
      </c>
      <c r="K770" s="3">
        <v>42774.0</v>
      </c>
      <c r="L770" s="3">
        <v>42825.0</v>
      </c>
      <c r="M770" s="1">
        <v>0.0</v>
      </c>
    </row>
    <row r="771">
      <c r="A771" s="1" t="s">
        <v>976</v>
      </c>
      <c r="B771" s="1" t="s">
        <v>30</v>
      </c>
      <c r="C771" s="1" t="str">
        <f t="array" ref="C771">_xlfn.XLOOKUP($B771, sales_teams!$A$2:$A$36, sales_teams!$B$2:$B$36)</f>
        <v>Melvin Marxen</v>
      </c>
      <c r="D771" s="1" t="str">
        <f t="array" ref="D771">_xlfn.XLOOKUP($B771, sales_teams!$A$2:$A$36, sales_teams!$C$2:$C$36)</f>
        <v>Central</v>
      </c>
      <c r="E771" s="1" t="s">
        <v>188</v>
      </c>
      <c r="F771" s="1" t="s">
        <v>152</v>
      </c>
      <c r="G771" s="1" t="str">
        <f t="array" ref="G771">IF($F771="", "", _xlfn.XLOOKUP($F771,accounts!$A$2:$A$86,accounts!$B$2:$B$86, "Other"))</f>
        <v>marketing</v>
      </c>
      <c r="H771" s="1" t="str">
        <f t="array" ref="H771">IF($F771="", "", IFS(_xlfn.XLOOKUP($F771, accounts!$A$2:$A$86, accounts!$E$2:$E$86, 0)&gt;=1000, "Enterprise", _xlfn.XLOOKUP($F771, accounts!$A$2:$A$86, accounts!$E$2:$E$86, 0)&gt;=100, "Mid-Market", TRUE, "SMB"))</f>
        <v>Mid-Market</v>
      </c>
      <c r="I771" s="1" t="str">
        <f t="array" ref="I771">IF($F771="", "", _xlfn.XLOOKUP($F771,accounts!$A$2:$A$86,accounts!$F$2:$F$86, "Other"))</f>
        <v>United States</v>
      </c>
      <c r="J771" s="1" t="s">
        <v>192</v>
      </c>
      <c r="K771" s="3">
        <v>42774.0</v>
      </c>
      <c r="L771" s="3">
        <v>42859.0</v>
      </c>
      <c r="M771" s="1">
        <v>0.0</v>
      </c>
    </row>
    <row r="772">
      <c r="A772" s="1" t="s">
        <v>977</v>
      </c>
      <c r="B772" s="1" t="s">
        <v>94</v>
      </c>
      <c r="C772" s="1" t="str">
        <f t="array" ref="C772">_xlfn.XLOOKUP($B772, sales_teams!$A$2:$A$36, sales_teams!$B$2:$B$36)</f>
        <v>Celia Rouche</v>
      </c>
      <c r="D772" s="1" t="str">
        <f t="array" ref="D772">_xlfn.XLOOKUP($B772, sales_teams!$A$2:$A$36, sales_teams!$C$2:$C$36)</f>
        <v>West</v>
      </c>
      <c r="E772" s="1" t="s">
        <v>181</v>
      </c>
      <c r="F772" s="1" t="s">
        <v>106</v>
      </c>
      <c r="G772" s="1" t="str">
        <f t="array" ref="G772">IF($F772="", "", _xlfn.XLOOKUP($F772,accounts!$A$2:$A$86,accounts!$B$2:$B$86, "Other"))</f>
        <v>retail</v>
      </c>
      <c r="H772" s="1" t="str">
        <f t="array" ref="H772">IF($F772="", "", IFS(_xlfn.XLOOKUP($F772, accounts!$A$2:$A$86, accounts!$E$2:$E$86, 0)&gt;=1000, "Enterprise", _xlfn.XLOOKUP($F772, accounts!$A$2:$A$86, accounts!$E$2:$E$86, 0)&gt;=100, "Mid-Market", TRUE, "SMB"))</f>
        <v>Enterprise</v>
      </c>
      <c r="I772" s="1" t="str">
        <f t="array" ref="I772">IF($F772="", "", _xlfn.XLOOKUP($F772,accounts!$A$2:$A$86,accounts!$F$2:$F$86, "Other"))</f>
        <v>Italy</v>
      </c>
      <c r="J772" s="1" t="s">
        <v>189</v>
      </c>
      <c r="K772" s="3">
        <v>42774.0</v>
      </c>
    </row>
    <row r="773">
      <c r="A773" s="1" t="s">
        <v>978</v>
      </c>
      <c r="B773" s="1" t="s">
        <v>99</v>
      </c>
      <c r="C773" s="1" t="str">
        <f t="array" ref="C773">_xlfn.XLOOKUP($B773, sales_teams!$A$2:$A$36, sales_teams!$B$2:$B$36)</f>
        <v>Summer Sewald</v>
      </c>
      <c r="D773" s="1" t="str">
        <f t="array" ref="D773">_xlfn.XLOOKUP($B773, sales_teams!$A$2:$A$36, sales_teams!$C$2:$C$36)</f>
        <v>West</v>
      </c>
      <c r="E773" s="1" t="s">
        <v>179</v>
      </c>
      <c r="F773" s="1" t="s">
        <v>151</v>
      </c>
      <c r="G773" s="1" t="str">
        <f t="array" ref="G773">IF($F773="", "", _xlfn.XLOOKUP($F773,accounts!$A$2:$A$86,accounts!$B$2:$B$86, "Other"))</f>
        <v>software</v>
      </c>
      <c r="H773" s="1" t="str">
        <f t="array" ref="H773">IF($F773="", "", IFS(_xlfn.XLOOKUP($F773, accounts!$A$2:$A$86, accounts!$E$2:$E$86, 0)&gt;=1000, "Enterprise", _xlfn.XLOOKUP($F773, accounts!$A$2:$A$86, accounts!$E$2:$E$86, 0)&gt;=100, "Mid-Market", TRUE, "SMB"))</f>
        <v>Enterprise</v>
      </c>
      <c r="I773" s="1" t="str">
        <f t="array" ref="I773">IF($F773="", "", _xlfn.XLOOKUP($F773,accounts!$A$2:$A$86,accounts!$F$2:$F$86, "Other"))</f>
        <v>United States</v>
      </c>
      <c r="J773" s="1" t="s">
        <v>131</v>
      </c>
      <c r="K773" s="3">
        <v>42774.0</v>
      </c>
      <c r="L773" s="3">
        <v>42859.0</v>
      </c>
      <c r="M773" s="1">
        <v>49.0</v>
      </c>
    </row>
    <row r="774">
      <c r="A774" s="1" t="s">
        <v>979</v>
      </c>
      <c r="B774" s="1" t="s">
        <v>19</v>
      </c>
      <c r="C774" s="1" t="str">
        <f t="array" ref="C774">_xlfn.XLOOKUP($B774, sales_teams!$A$2:$A$36, sales_teams!$B$2:$B$36)</f>
        <v>Melvin Marxen</v>
      </c>
      <c r="D774" s="1" t="str">
        <f t="array" ref="D774">_xlfn.XLOOKUP($B774, sales_teams!$A$2:$A$36, sales_teams!$C$2:$C$36)</f>
        <v>Central</v>
      </c>
      <c r="E774" s="1" t="s">
        <v>181</v>
      </c>
      <c r="F774" s="1" t="s">
        <v>155</v>
      </c>
      <c r="G774" s="1" t="str">
        <f t="array" ref="G774">IF($F774="", "", _xlfn.XLOOKUP($F774,accounts!$A$2:$A$86,accounts!$B$2:$B$86, "Other"))</f>
        <v>finance</v>
      </c>
      <c r="H774" s="1" t="str">
        <f t="array" ref="H774">IF($F774="", "", IFS(_xlfn.XLOOKUP($F774, accounts!$A$2:$A$86, accounts!$E$2:$E$86, 0)&gt;=1000, "Enterprise", _xlfn.XLOOKUP($F774, accounts!$A$2:$A$86, accounts!$E$2:$E$86, 0)&gt;=100, "Mid-Market", TRUE, "SMB"))</f>
        <v>Enterprise</v>
      </c>
      <c r="I774" s="1" t="str">
        <f t="array" ref="I774">IF($F774="", "", _xlfn.XLOOKUP($F774,accounts!$A$2:$A$86,accounts!$F$2:$F$86, "Other"))</f>
        <v>United States</v>
      </c>
      <c r="J774" s="1" t="s">
        <v>192</v>
      </c>
      <c r="K774" s="3">
        <v>42774.0</v>
      </c>
      <c r="L774" s="3">
        <v>42879.0</v>
      </c>
      <c r="M774" s="1">
        <v>0.0</v>
      </c>
    </row>
    <row r="775">
      <c r="A775" s="1" t="s">
        <v>980</v>
      </c>
      <c r="B775" s="1" t="s">
        <v>19</v>
      </c>
      <c r="C775" s="1" t="str">
        <f t="array" ref="C775">_xlfn.XLOOKUP($B775, sales_teams!$A$2:$A$36, sales_teams!$B$2:$B$36)</f>
        <v>Melvin Marxen</v>
      </c>
      <c r="D775" s="1" t="str">
        <f t="array" ref="D775">_xlfn.XLOOKUP($B775, sales_teams!$A$2:$A$36, sales_teams!$C$2:$C$36)</f>
        <v>Central</v>
      </c>
      <c r="E775" s="1" t="s">
        <v>181</v>
      </c>
      <c r="F775" s="1" t="s">
        <v>56</v>
      </c>
      <c r="G775" s="1" t="str">
        <f t="array" ref="G775">IF($F775="", "", _xlfn.XLOOKUP($F775,accounts!$A$2:$A$86,accounts!$B$2:$B$86, "Other"))</f>
        <v>software</v>
      </c>
      <c r="H775" s="1" t="str">
        <f t="array" ref="H775">IF($F775="", "", IFS(_xlfn.XLOOKUP($F775, accounts!$A$2:$A$86, accounts!$E$2:$E$86, 0)&gt;=1000, "Enterprise", _xlfn.XLOOKUP($F775, accounts!$A$2:$A$86, accounts!$E$2:$E$86, 0)&gt;=100, "Mid-Market", TRUE, "SMB"))</f>
        <v>Enterprise</v>
      </c>
      <c r="I775" s="1" t="str">
        <f t="array" ref="I775">IF($F775="", "", _xlfn.XLOOKUP($F775,accounts!$A$2:$A$86,accounts!$F$2:$F$86, "Other"))</f>
        <v>United States</v>
      </c>
      <c r="J775" s="1" t="s">
        <v>131</v>
      </c>
      <c r="K775" s="3">
        <v>42774.0</v>
      </c>
      <c r="L775" s="3">
        <v>42859.0</v>
      </c>
      <c r="M775" s="1">
        <v>612.0</v>
      </c>
    </row>
    <row r="776">
      <c r="A776" s="1" t="s">
        <v>981</v>
      </c>
      <c r="B776" s="1" t="s">
        <v>104</v>
      </c>
      <c r="C776" s="1" t="str">
        <f t="array" ref="C776">_xlfn.XLOOKUP($B776, sales_teams!$A$2:$A$36, sales_teams!$B$2:$B$36)</f>
        <v>Summer Sewald</v>
      </c>
      <c r="D776" s="1" t="str">
        <f t="array" ref="D776">_xlfn.XLOOKUP($B776, sales_teams!$A$2:$A$36, sales_teams!$C$2:$C$36)</f>
        <v>West</v>
      </c>
      <c r="E776" s="1" t="s">
        <v>109</v>
      </c>
      <c r="G776" s="1" t="str">
        <f t="array" ref="G776">IF($F776="", "", _xlfn.XLOOKUP($F776,accounts!$A$2:$A$86,accounts!$B$2:$B$86, "Other"))</f>
        <v/>
      </c>
      <c r="H776" s="1" t="str">
        <f t="array" ref="H776">IF($F776="", "", IFS(_xlfn.XLOOKUP($F776, accounts!$A$2:$A$86, accounts!$E$2:$E$86, 0)&gt;=1000, "Enterprise", _xlfn.XLOOKUP($F776, accounts!$A$2:$A$86, accounts!$E$2:$E$86, 0)&gt;=100, "Mid-Market", TRUE, "SMB"))</f>
        <v/>
      </c>
      <c r="I776" s="1" t="str">
        <f t="array" ref="I776">IF($F776="", "", _xlfn.XLOOKUP($F776,accounts!$A$2:$A$86,accounts!$F$2:$F$86, "Other"))</f>
        <v/>
      </c>
      <c r="J776" s="1" t="s">
        <v>189</v>
      </c>
      <c r="K776" s="3">
        <v>42774.0</v>
      </c>
    </row>
    <row r="777">
      <c r="A777" s="1" t="s">
        <v>982</v>
      </c>
      <c r="B777" s="1" t="s">
        <v>104</v>
      </c>
      <c r="C777" s="1" t="str">
        <f t="array" ref="C777">_xlfn.XLOOKUP($B777, sales_teams!$A$2:$A$36, sales_teams!$B$2:$B$36)</f>
        <v>Summer Sewald</v>
      </c>
      <c r="D777" s="1" t="str">
        <f t="array" ref="D777">_xlfn.XLOOKUP($B777, sales_teams!$A$2:$A$36, sales_teams!$C$2:$C$36)</f>
        <v>West</v>
      </c>
      <c r="E777" s="1" t="s">
        <v>181</v>
      </c>
      <c r="F777" s="1" t="s">
        <v>119</v>
      </c>
      <c r="G777" s="1" t="str">
        <f t="array" ref="G777">IF($F777="", "", _xlfn.XLOOKUP($F777,accounts!$A$2:$A$86,accounts!$B$2:$B$86, "Other"))</f>
        <v>technology</v>
      </c>
      <c r="H777" s="1" t="str">
        <f t="array" ref="H777">IF($F777="", "", IFS(_xlfn.XLOOKUP($F777, accounts!$A$2:$A$86, accounts!$E$2:$E$86, 0)&gt;=1000, "Enterprise", _xlfn.XLOOKUP($F777, accounts!$A$2:$A$86, accounts!$E$2:$E$86, 0)&gt;=100, "Mid-Market", TRUE, "SMB"))</f>
        <v>Enterprise</v>
      </c>
      <c r="I777" s="1" t="str">
        <f t="array" ref="I777">IF($F777="", "", _xlfn.XLOOKUP($F777,accounts!$A$2:$A$86,accounts!$F$2:$F$86, "Other"))</f>
        <v>Korea</v>
      </c>
      <c r="J777" s="1" t="s">
        <v>131</v>
      </c>
      <c r="K777" s="3">
        <v>42774.0</v>
      </c>
      <c r="L777" s="3">
        <v>42812.0</v>
      </c>
      <c r="M777" s="1">
        <v>534.0</v>
      </c>
    </row>
    <row r="778">
      <c r="A778" s="1" t="s">
        <v>983</v>
      </c>
      <c r="B778" s="1" t="s">
        <v>104</v>
      </c>
      <c r="C778" s="1" t="str">
        <f t="array" ref="C778">_xlfn.XLOOKUP($B778, sales_teams!$A$2:$A$36, sales_teams!$B$2:$B$36)</f>
        <v>Summer Sewald</v>
      </c>
      <c r="D778" s="1" t="str">
        <f t="array" ref="D778">_xlfn.XLOOKUP($B778, sales_teams!$A$2:$A$36, sales_teams!$C$2:$C$36)</f>
        <v>West</v>
      </c>
      <c r="E778" s="1" t="s">
        <v>109</v>
      </c>
      <c r="F778" s="1" t="s">
        <v>59</v>
      </c>
      <c r="G778" s="1" t="str">
        <f t="array" ref="G778">IF($F778="", "", _xlfn.XLOOKUP($F778,accounts!$A$2:$A$86,accounts!$B$2:$B$86, "Other"))</f>
        <v>medical</v>
      </c>
      <c r="H778" s="1" t="str">
        <f t="array" ref="H778">IF($F778="", "", IFS(_xlfn.XLOOKUP($F778, accounts!$A$2:$A$86, accounts!$E$2:$E$86, 0)&gt;=1000, "Enterprise", _xlfn.XLOOKUP($F778, accounts!$A$2:$A$86, accounts!$E$2:$E$86, 0)&gt;=100, "Mid-Market", TRUE, "SMB"))</f>
        <v>SMB</v>
      </c>
      <c r="I778" s="1" t="str">
        <f t="array" ref="I778">IF($F778="", "", _xlfn.XLOOKUP($F778,accounts!$A$2:$A$86,accounts!$F$2:$F$86, "Other"))</f>
        <v>United States</v>
      </c>
      <c r="J778" s="1" t="s">
        <v>131</v>
      </c>
      <c r="K778" s="3">
        <v>42774.0</v>
      </c>
      <c r="L778" s="3">
        <v>42893.0</v>
      </c>
      <c r="M778" s="1">
        <v>1103.0</v>
      </c>
    </row>
    <row r="779">
      <c r="A779" s="1" t="s">
        <v>984</v>
      </c>
      <c r="B779" s="1" t="s">
        <v>102</v>
      </c>
      <c r="C779" s="1" t="str">
        <f t="array" ref="C779">_xlfn.XLOOKUP($B779, sales_teams!$A$2:$A$36, sales_teams!$B$2:$B$36)</f>
        <v>Summer Sewald</v>
      </c>
      <c r="D779" s="1" t="str">
        <f t="array" ref="D779">_xlfn.XLOOKUP($B779, sales_teams!$A$2:$A$36, sales_teams!$C$2:$C$36)</f>
        <v>West</v>
      </c>
      <c r="E779" s="1" t="s">
        <v>148</v>
      </c>
      <c r="G779" s="1" t="str">
        <f t="array" ref="G779">IF($F779="", "", _xlfn.XLOOKUP($F779,accounts!$A$2:$A$86,accounts!$B$2:$B$86, "Other"))</f>
        <v/>
      </c>
      <c r="H779" s="1" t="str">
        <f t="array" ref="H779">IF($F779="", "", IFS(_xlfn.XLOOKUP($F779, accounts!$A$2:$A$86, accounts!$E$2:$E$86, 0)&gt;=1000, "Enterprise", _xlfn.XLOOKUP($F779, accounts!$A$2:$A$86, accounts!$E$2:$E$86, 0)&gt;=100, "Mid-Market", TRUE, "SMB"))</f>
        <v/>
      </c>
      <c r="I779" s="1" t="str">
        <f t="array" ref="I779">IF($F779="", "", _xlfn.XLOOKUP($F779,accounts!$A$2:$A$86,accounts!$F$2:$F$86, "Other"))</f>
        <v/>
      </c>
      <c r="J779" s="1" t="s">
        <v>189</v>
      </c>
      <c r="K779" s="3">
        <v>42774.0</v>
      </c>
    </row>
    <row r="780">
      <c r="A780" s="1" t="s">
        <v>985</v>
      </c>
      <c r="B780" s="1" t="s">
        <v>17</v>
      </c>
      <c r="C780" s="1" t="str">
        <f t="array" ref="C780">_xlfn.XLOOKUP($B780, sales_teams!$A$2:$A$36, sales_teams!$B$2:$B$36)</f>
        <v>Dustin Brinkmann</v>
      </c>
      <c r="D780" s="1" t="str">
        <f t="array" ref="D780">_xlfn.XLOOKUP($B780, sales_teams!$A$2:$A$36, sales_teams!$C$2:$C$36)</f>
        <v>Central</v>
      </c>
      <c r="E780" s="1" t="s">
        <v>181</v>
      </c>
      <c r="F780" s="1" t="s">
        <v>64</v>
      </c>
      <c r="G780" s="1" t="str">
        <f t="array" ref="G780">IF($F780="", "", _xlfn.XLOOKUP($F780,accounts!$A$2:$A$86,accounts!$B$2:$B$86, "Other"))</f>
        <v>technology</v>
      </c>
      <c r="H780" s="1" t="str">
        <f t="array" ref="H780">IF($F780="", "", IFS(_xlfn.XLOOKUP($F780, accounts!$A$2:$A$86, accounts!$E$2:$E$86, 0)&gt;=1000, "Enterprise", _xlfn.XLOOKUP($F780, accounts!$A$2:$A$86, accounts!$E$2:$E$86, 0)&gt;=100, "Mid-Market", TRUE, "SMB"))</f>
        <v>Enterprise</v>
      </c>
      <c r="I780" s="1" t="str">
        <f t="array" ref="I780">IF($F780="", "", _xlfn.XLOOKUP($F780,accounts!$A$2:$A$86,accounts!$F$2:$F$86, "Other"))</f>
        <v>United States</v>
      </c>
      <c r="J780" s="1" t="s">
        <v>131</v>
      </c>
      <c r="K780" s="3">
        <v>42774.0</v>
      </c>
      <c r="L780" s="3">
        <v>42865.0</v>
      </c>
      <c r="M780" s="1">
        <v>582.0</v>
      </c>
    </row>
    <row r="781">
      <c r="A781" s="1" t="s">
        <v>986</v>
      </c>
      <c r="B781" s="1" t="s">
        <v>24</v>
      </c>
      <c r="C781" s="1" t="str">
        <f t="array" ref="C781">_xlfn.XLOOKUP($B781, sales_teams!$A$2:$A$36, sales_teams!$B$2:$B$36)</f>
        <v>Melvin Marxen</v>
      </c>
      <c r="D781" s="1" t="str">
        <f t="array" ref="D781">_xlfn.XLOOKUP($B781, sales_teams!$A$2:$A$36, sales_teams!$C$2:$C$36)</f>
        <v>Central</v>
      </c>
      <c r="E781" s="1" t="s">
        <v>188</v>
      </c>
      <c r="F781" s="1" t="s">
        <v>59</v>
      </c>
      <c r="G781" s="1" t="str">
        <f t="array" ref="G781">IF($F781="", "", _xlfn.XLOOKUP($F781,accounts!$A$2:$A$86,accounts!$B$2:$B$86, "Other"))</f>
        <v>medical</v>
      </c>
      <c r="H781" s="1" t="str">
        <f t="array" ref="H781">IF($F781="", "", IFS(_xlfn.XLOOKUP($F781, accounts!$A$2:$A$86, accounts!$E$2:$E$86, 0)&gt;=1000, "Enterprise", _xlfn.XLOOKUP($F781, accounts!$A$2:$A$86, accounts!$E$2:$E$86, 0)&gt;=100, "Mid-Market", TRUE, "SMB"))</f>
        <v>SMB</v>
      </c>
      <c r="I781" s="1" t="str">
        <f t="array" ref="I781">IF($F781="", "", _xlfn.XLOOKUP($F781,accounts!$A$2:$A$86,accounts!$F$2:$F$86, "Other"))</f>
        <v>United States</v>
      </c>
      <c r="J781" s="1" t="s">
        <v>192</v>
      </c>
      <c r="K781" s="3">
        <v>42774.0</v>
      </c>
      <c r="L781" s="3">
        <v>42868.0</v>
      </c>
      <c r="M781" s="1">
        <v>0.0</v>
      </c>
    </row>
    <row r="782">
      <c r="A782" s="1" t="s">
        <v>987</v>
      </c>
      <c r="B782" s="1" t="s">
        <v>24</v>
      </c>
      <c r="C782" s="1" t="str">
        <f t="array" ref="C782">_xlfn.XLOOKUP($B782, sales_teams!$A$2:$A$36, sales_teams!$B$2:$B$36)</f>
        <v>Melvin Marxen</v>
      </c>
      <c r="D782" s="1" t="str">
        <f t="array" ref="D782">_xlfn.XLOOKUP($B782, sales_teams!$A$2:$A$36, sales_teams!$C$2:$C$36)</f>
        <v>Central</v>
      </c>
      <c r="E782" s="1" t="s">
        <v>194</v>
      </c>
      <c r="F782" s="1" t="s">
        <v>47</v>
      </c>
      <c r="G782" s="1" t="str">
        <f t="array" ref="G782">IF($F782="", "", _xlfn.XLOOKUP($F782,accounts!$A$2:$A$86,accounts!$B$2:$B$86, "Other"))</f>
        <v>retail</v>
      </c>
      <c r="H782" s="1" t="str">
        <f t="array" ref="H782">IF($F782="", "", IFS(_xlfn.XLOOKUP($F782, accounts!$A$2:$A$86, accounts!$E$2:$E$86, 0)&gt;=1000, "Enterprise", _xlfn.XLOOKUP($F782, accounts!$A$2:$A$86, accounts!$E$2:$E$86, 0)&gt;=100, "Mid-Market", TRUE, "SMB"))</f>
        <v>Enterprise</v>
      </c>
      <c r="I782" s="1" t="str">
        <f t="array" ref="I782">IF($F782="", "", _xlfn.XLOOKUP($F782,accounts!$A$2:$A$86,accounts!$F$2:$F$86, "Other"))</f>
        <v>United States</v>
      </c>
      <c r="J782" s="1" t="s">
        <v>131</v>
      </c>
      <c r="K782" s="3">
        <v>42774.0</v>
      </c>
      <c r="L782" s="3">
        <v>42859.0</v>
      </c>
      <c r="M782" s="1">
        <v>6292.0</v>
      </c>
    </row>
    <row r="783">
      <c r="A783" s="1" t="s">
        <v>988</v>
      </c>
      <c r="B783" s="1" t="s">
        <v>28</v>
      </c>
      <c r="C783" s="1" t="str">
        <f t="array" ref="C783">_xlfn.XLOOKUP($B783, sales_teams!$A$2:$A$36, sales_teams!$B$2:$B$36)</f>
        <v>Melvin Marxen</v>
      </c>
      <c r="D783" s="1" t="str">
        <f t="array" ref="D783">_xlfn.XLOOKUP($B783, sales_teams!$A$2:$A$36, sales_teams!$C$2:$C$36)</f>
        <v>Central</v>
      </c>
      <c r="E783" s="1" t="s">
        <v>179</v>
      </c>
      <c r="F783" s="1" t="s">
        <v>95</v>
      </c>
      <c r="G783" s="1" t="str">
        <f t="array" ref="G783">IF($F783="", "", _xlfn.XLOOKUP($F783,accounts!$A$2:$A$86,accounts!$B$2:$B$86, "Other"))</f>
        <v>finance</v>
      </c>
      <c r="H783" s="1" t="str">
        <f t="array" ref="H783">IF($F783="", "", IFS(_xlfn.XLOOKUP($F783, accounts!$A$2:$A$86, accounts!$E$2:$E$86, 0)&gt;=1000, "Enterprise", _xlfn.XLOOKUP($F783, accounts!$A$2:$A$86, accounts!$E$2:$E$86, 0)&gt;=100, "Mid-Market", TRUE, "SMB"))</f>
        <v>Enterprise</v>
      </c>
      <c r="I783" s="1" t="str">
        <f t="array" ref="I783">IF($F783="", "", _xlfn.XLOOKUP($F783,accounts!$A$2:$A$86,accounts!$F$2:$F$86, "Other"))</f>
        <v>United States</v>
      </c>
      <c r="J783" s="1" t="s">
        <v>192</v>
      </c>
      <c r="K783" s="3">
        <v>42774.0</v>
      </c>
      <c r="L783" s="3">
        <v>42911.0</v>
      </c>
      <c r="M783" s="1">
        <v>0.0</v>
      </c>
    </row>
    <row r="784">
      <c r="A784" s="1" t="s">
        <v>989</v>
      </c>
      <c r="B784" s="1" t="s">
        <v>65</v>
      </c>
      <c r="C784" s="1" t="str">
        <f t="array" ref="C784">_xlfn.XLOOKUP($B784, sales_teams!$A$2:$A$36, sales_teams!$B$2:$B$36)</f>
        <v>Celia Rouche</v>
      </c>
      <c r="D784" s="1" t="str">
        <f t="array" ref="D784">_xlfn.XLOOKUP($B784, sales_teams!$A$2:$A$36, sales_teams!$C$2:$C$36)</f>
        <v>West</v>
      </c>
      <c r="E784" s="1" t="s">
        <v>179</v>
      </c>
      <c r="F784" s="1" t="s">
        <v>117</v>
      </c>
      <c r="G784" s="1" t="str">
        <f t="array" ref="G784">IF($F784="", "", _xlfn.XLOOKUP($F784,accounts!$A$2:$A$86,accounts!$B$2:$B$86, "Other"))</f>
        <v>retail</v>
      </c>
      <c r="H784" s="1" t="str">
        <f t="array" ref="H784">IF($F784="", "", IFS(_xlfn.XLOOKUP($F784, accounts!$A$2:$A$86, accounts!$E$2:$E$86, 0)&gt;=1000, "Enterprise", _xlfn.XLOOKUP($F784, accounts!$A$2:$A$86, accounts!$E$2:$E$86, 0)&gt;=100, "Mid-Market", TRUE, "SMB"))</f>
        <v>Mid-Market</v>
      </c>
      <c r="I784" s="1" t="str">
        <f t="array" ref="I784">IF($F784="", "", _xlfn.XLOOKUP($F784,accounts!$A$2:$A$86,accounts!$F$2:$F$86, "Other"))</f>
        <v>United States</v>
      </c>
      <c r="J784" s="1" t="s">
        <v>131</v>
      </c>
      <c r="K784" s="3">
        <v>42774.0</v>
      </c>
      <c r="L784" s="3">
        <v>42879.0</v>
      </c>
      <c r="M784" s="1">
        <v>63.0</v>
      </c>
    </row>
    <row r="785">
      <c r="A785" s="1" t="s">
        <v>990</v>
      </c>
      <c r="B785" s="1" t="s">
        <v>15</v>
      </c>
      <c r="C785" s="1" t="str">
        <f t="array" ref="C785">_xlfn.XLOOKUP($B785, sales_teams!$A$2:$A$36, sales_teams!$B$2:$B$36)</f>
        <v>Dustin Brinkmann</v>
      </c>
      <c r="D785" s="1" t="str">
        <f t="array" ref="D785">_xlfn.XLOOKUP($B785, sales_teams!$A$2:$A$36, sales_teams!$C$2:$C$36)</f>
        <v>Central</v>
      </c>
      <c r="E785" s="1" t="s">
        <v>188</v>
      </c>
      <c r="F785" s="1" t="s">
        <v>110</v>
      </c>
      <c r="G785" s="1" t="str">
        <f t="array" ref="G785">IF($F785="", "", _xlfn.XLOOKUP($F785,accounts!$A$2:$A$86,accounts!$B$2:$B$86, "Other"))</f>
        <v>technology</v>
      </c>
      <c r="H785" s="1" t="str">
        <f t="array" ref="H785">IF($F785="", "", IFS(_xlfn.XLOOKUP($F785, accounts!$A$2:$A$86, accounts!$E$2:$E$86, 0)&gt;=1000, "Enterprise", _xlfn.XLOOKUP($F785, accounts!$A$2:$A$86, accounts!$E$2:$E$86, 0)&gt;=100, "Mid-Market", TRUE, "SMB"))</f>
        <v>Enterprise</v>
      </c>
      <c r="I785" s="1" t="str">
        <f t="array" ref="I785">IF($F785="", "", _xlfn.XLOOKUP($F785,accounts!$A$2:$A$86,accounts!$F$2:$F$86, "Other"))</f>
        <v>Norway</v>
      </c>
      <c r="J785" s="1" t="s">
        <v>131</v>
      </c>
      <c r="K785" s="3">
        <v>42774.0</v>
      </c>
      <c r="L785" s="3">
        <v>42868.0</v>
      </c>
      <c r="M785" s="1">
        <v>3522.0</v>
      </c>
    </row>
    <row r="786">
      <c r="A786" s="1" t="s">
        <v>991</v>
      </c>
      <c r="B786" s="1" t="s">
        <v>60</v>
      </c>
      <c r="C786" s="1" t="str">
        <f t="array" ref="C786">_xlfn.XLOOKUP($B786, sales_teams!$A$2:$A$36, sales_teams!$B$2:$B$36)</f>
        <v>Celia Rouche</v>
      </c>
      <c r="D786" s="1" t="str">
        <f t="array" ref="D786">_xlfn.XLOOKUP($B786, sales_teams!$A$2:$A$36, sales_teams!$C$2:$C$36)</f>
        <v>West</v>
      </c>
      <c r="E786" s="1" t="s">
        <v>179</v>
      </c>
      <c r="F786" s="1" t="s">
        <v>127</v>
      </c>
      <c r="G786" s="1" t="str">
        <f t="array" ref="G786">IF($F786="", "", _xlfn.XLOOKUP($F786,accounts!$A$2:$A$86,accounts!$B$2:$B$86, "Other"))</f>
        <v>technology</v>
      </c>
      <c r="H786" s="1" t="str">
        <f t="array" ref="H786">IF($F786="", "", IFS(_xlfn.XLOOKUP($F786, accounts!$A$2:$A$86, accounts!$E$2:$E$86, 0)&gt;=1000, "Enterprise", _xlfn.XLOOKUP($F786, accounts!$A$2:$A$86, accounts!$E$2:$E$86, 0)&gt;=100, "Mid-Market", TRUE, "SMB"))</f>
        <v>Enterprise</v>
      </c>
      <c r="I786" s="1" t="str">
        <f t="array" ref="I786">IF($F786="", "", _xlfn.XLOOKUP($F786,accounts!$A$2:$A$86,accounts!$F$2:$F$86, "Other"))</f>
        <v>United States</v>
      </c>
      <c r="J786" s="1" t="s">
        <v>192</v>
      </c>
      <c r="K786" s="3">
        <v>42774.0</v>
      </c>
      <c r="L786" s="3">
        <v>42884.0</v>
      </c>
      <c r="M786" s="1">
        <v>0.0</v>
      </c>
    </row>
    <row r="787">
      <c r="A787" s="1" t="s">
        <v>992</v>
      </c>
      <c r="B787" s="1" t="s">
        <v>60</v>
      </c>
      <c r="C787" s="1" t="str">
        <f t="array" ref="C787">_xlfn.XLOOKUP($B787, sales_teams!$A$2:$A$36, sales_teams!$B$2:$B$36)</f>
        <v>Celia Rouche</v>
      </c>
      <c r="D787" s="1" t="str">
        <f t="array" ref="D787">_xlfn.XLOOKUP($B787, sales_teams!$A$2:$A$36, sales_teams!$C$2:$C$36)</f>
        <v>West</v>
      </c>
      <c r="E787" s="1" t="s">
        <v>181</v>
      </c>
      <c r="F787" s="1" t="s">
        <v>142</v>
      </c>
      <c r="G787" s="1" t="str">
        <f t="array" ref="G787">IF($F787="", "", _xlfn.XLOOKUP($F787,accounts!$A$2:$A$86,accounts!$B$2:$B$86, "Other"))</f>
        <v>retail</v>
      </c>
      <c r="H787" s="1" t="str">
        <f t="array" ref="H787">IF($F787="", "", IFS(_xlfn.XLOOKUP($F787, accounts!$A$2:$A$86, accounts!$E$2:$E$86, 0)&gt;=1000, "Enterprise", _xlfn.XLOOKUP($F787, accounts!$A$2:$A$86, accounts!$E$2:$E$86, 0)&gt;=100, "Mid-Market", TRUE, "SMB"))</f>
        <v>Enterprise</v>
      </c>
      <c r="I787" s="1" t="str">
        <f t="array" ref="I787">IF($F787="", "", _xlfn.XLOOKUP($F787,accounts!$A$2:$A$86,accounts!$F$2:$F$86, "Other"))</f>
        <v>United States</v>
      </c>
      <c r="J787" s="1" t="s">
        <v>131</v>
      </c>
      <c r="K787" s="3">
        <v>42774.0</v>
      </c>
      <c r="L787" s="3">
        <v>42859.0</v>
      </c>
      <c r="M787" s="1">
        <v>532.0</v>
      </c>
    </row>
    <row r="788">
      <c r="A788" s="1" t="s">
        <v>993</v>
      </c>
      <c r="B788" s="1" t="s">
        <v>34</v>
      </c>
      <c r="C788" s="1" t="str">
        <f t="array" ref="C788">_xlfn.XLOOKUP($B788, sales_teams!$A$2:$A$36, sales_teams!$B$2:$B$36)</f>
        <v>Cara Losch</v>
      </c>
      <c r="D788" s="1" t="str">
        <f t="array" ref="D788">_xlfn.XLOOKUP($B788, sales_teams!$A$2:$A$36, sales_teams!$C$2:$C$36)</f>
        <v>East</v>
      </c>
      <c r="E788" s="1" t="s">
        <v>179</v>
      </c>
      <c r="F788" s="1" t="s">
        <v>123</v>
      </c>
      <c r="G788" s="1" t="str">
        <f t="array" ref="G788">IF($F788="", "", _xlfn.XLOOKUP($F788,accounts!$A$2:$A$86,accounts!$B$2:$B$86, "Other"))</f>
        <v>technology</v>
      </c>
      <c r="H788" s="1" t="str">
        <f t="array" ref="H788">IF($F788="", "", IFS(_xlfn.XLOOKUP($F788, accounts!$A$2:$A$86, accounts!$E$2:$E$86, 0)&gt;=1000, "Enterprise", _xlfn.XLOOKUP($F788, accounts!$A$2:$A$86, accounts!$E$2:$E$86, 0)&gt;=100, "Mid-Market", TRUE, "SMB"))</f>
        <v>Enterprise</v>
      </c>
      <c r="I788" s="1" t="str">
        <f t="array" ref="I788">IF($F788="", "", _xlfn.XLOOKUP($F788,accounts!$A$2:$A$86,accounts!$F$2:$F$86, "Other"))</f>
        <v>United States</v>
      </c>
      <c r="J788" s="1" t="s">
        <v>192</v>
      </c>
      <c r="K788" s="3">
        <v>42774.0</v>
      </c>
      <c r="L788" s="3">
        <v>42859.0</v>
      </c>
      <c r="M788" s="1">
        <v>0.0</v>
      </c>
    </row>
    <row r="789">
      <c r="A789" s="1" t="s">
        <v>994</v>
      </c>
      <c r="B789" s="1" t="s">
        <v>45</v>
      </c>
      <c r="C789" s="1" t="str">
        <f t="array" ref="C789">_xlfn.XLOOKUP($B789, sales_teams!$A$2:$A$36, sales_teams!$B$2:$B$36)</f>
        <v>Cara Losch</v>
      </c>
      <c r="D789" s="1" t="str">
        <f t="array" ref="D789">_xlfn.XLOOKUP($B789, sales_teams!$A$2:$A$36, sales_teams!$C$2:$C$36)</f>
        <v>East</v>
      </c>
      <c r="E789" s="1" t="s">
        <v>188</v>
      </c>
      <c r="F789" s="1" t="s">
        <v>126</v>
      </c>
      <c r="G789" s="1" t="str">
        <f t="array" ref="G789">IF($F789="", "", _xlfn.XLOOKUP($F789,accounts!$A$2:$A$86,accounts!$B$2:$B$86, "Other"))</f>
        <v>retail</v>
      </c>
      <c r="H789" s="1" t="str">
        <f t="array" ref="H789">IF($F789="", "", IFS(_xlfn.XLOOKUP($F789, accounts!$A$2:$A$86, accounts!$E$2:$E$86, 0)&gt;=1000, "Enterprise", _xlfn.XLOOKUP($F789, accounts!$A$2:$A$86, accounts!$E$2:$E$86, 0)&gt;=100, "Mid-Market", TRUE, "SMB"))</f>
        <v>Enterprise</v>
      </c>
      <c r="I789" s="1" t="str">
        <f t="array" ref="I789">IF($F789="", "", _xlfn.XLOOKUP($F789,accounts!$A$2:$A$86,accounts!$F$2:$F$86, "Other"))</f>
        <v>United States</v>
      </c>
      <c r="J789" s="1" t="s">
        <v>131</v>
      </c>
      <c r="K789" s="3">
        <v>42774.0</v>
      </c>
      <c r="L789" s="3">
        <v>42877.0</v>
      </c>
      <c r="M789" s="1">
        <v>3645.0</v>
      </c>
    </row>
    <row r="790">
      <c r="A790" s="1" t="s">
        <v>995</v>
      </c>
      <c r="B790" s="1" t="s">
        <v>105</v>
      </c>
      <c r="C790" s="1" t="str">
        <f t="array" ref="C790">_xlfn.XLOOKUP($B790, sales_teams!$A$2:$A$36, sales_teams!$B$2:$B$36)</f>
        <v>Summer Sewald</v>
      </c>
      <c r="D790" s="1" t="str">
        <f t="array" ref="D790">_xlfn.XLOOKUP($B790, sales_teams!$A$2:$A$36, sales_teams!$C$2:$C$36)</f>
        <v>West</v>
      </c>
      <c r="E790" s="1" t="s">
        <v>148</v>
      </c>
      <c r="F790" s="1" t="s">
        <v>170</v>
      </c>
      <c r="G790" s="1" t="str">
        <f t="array" ref="G790">IF($F790="", "", _xlfn.XLOOKUP($F790,accounts!$A$2:$A$86,accounts!$B$2:$B$86, "Other"))</f>
        <v>employment</v>
      </c>
      <c r="H790" s="1" t="str">
        <f t="array" ref="H790">IF($F790="", "", IFS(_xlfn.XLOOKUP($F790, accounts!$A$2:$A$86, accounts!$E$2:$E$86, 0)&gt;=1000, "Enterprise", _xlfn.XLOOKUP($F790, accounts!$A$2:$A$86, accounts!$E$2:$E$86, 0)&gt;=100, "Mid-Market", TRUE, "SMB"))</f>
        <v>Enterprise</v>
      </c>
      <c r="I790" s="1" t="str">
        <f t="array" ref="I790">IF($F790="", "", _xlfn.XLOOKUP($F790,accounts!$A$2:$A$86,accounts!$F$2:$F$86, "Other"))</f>
        <v>United States</v>
      </c>
      <c r="J790" s="1" t="s">
        <v>192</v>
      </c>
      <c r="K790" s="3">
        <v>42774.0</v>
      </c>
      <c r="L790" s="3">
        <v>42865.0</v>
      </c>
      <c r="M790" s="1">
        <v>0.0</v>
      </c>
    </row>
    <row r="791">
      <c r="A791" s="1" t="s">
        <v>996</v>
      </c>
      <c r="B791" s="1" t="s">
        <v>7</v>
      </c>
      <c r="C791" s="1" t="str">
        <f t="array" ref="C791">_xlfn.XLOOKUP($B791, sales_teams!$A$2:$A$36, sales_teams!$B$2:$B$36)</f>
        <v>Dustin Brinkmann</v>
      </c>
      <c r="D791" s="1" t="str">
        <f t="array" ref="D791">_xlfn.XLOOKUP($B791, sales_teams!$A$2:$A$36, sales_teams!$C$2:$C$36)</f>
        <v>Central</v>
      </c>
      <c r="E791" s="1" t="s">
        <v>194</v>
      </c>
      <c r="F791" s="1" t="s">
        <v>113</v>
      </c>
      <c r="G791" s="1" t="str">
        <f t="array" ref="G791">IF($F791="", "", _xlfn.XLOOKUP($F791,accounts!$A$2:$A$86,accounts!$B$2:$B$86, "Other"))</f>
        <v>telecommunications</v>
      </c>
      <c r="H791" s="1" t="str">
        <f t="array" ref="H791">IF($F791="", "", IFS(_xlfn.XLOOKUP($F791, accounts!$A$2:$A$86, accounts!$E$2:$E$86, 0)&gt;=1000, "Enterprise", _xlfn.XLOOKUP($F791, accounts!$A$2:$A$86, accounts!$E$2:$E$86, 0)&gt;=100, "Mid-Market", TRUE, "SMB"))</f>
        <v>Mid-Market</v>
      </c>
      <c r="I791" s="1" t="str">
        <f t="array" ref="I791">IF($F791="", "", _xlfn.XLOOKUP($F791,accounts!$A$2:$A$86,accounts!$F$2:$F$86, "Other"))</f>
        <v>United States</v>
      </c>
      <c r="J791" s="1" t="s">
        <v>131</v>
      </c>
      <c r="K791" s="3">
        <v>42775.0</v>
      </c>
      <c r="L791" s="3">
        <v>42795.0</v>
      </c>
      <c r="M791" s="1">
        <v>4760.0</v>
      </c>
    </row>
    <row r="792">
      <c r="A792" s="1" t="s">
        <v>997</v>
      </c>
      <c r="B792" s="1" t="s">
        <v>39</v>
      </c>
      <c r="C792" s="1" t="str">
        <f t="array" ref="C792">_xlfn.XLOOKUP($B792, sales_teams!$A$2:$A$36, sales_teams!$B$2:$B$36)</f>
        <v>Cara Losch</v>
      </c>
      <c r="D792" s="1" t="str">
        <f t="array" ref="D792">_xlfn.XLOOKUP($B792, sales_teams!$A$2:$A$36, sales_teams!$C$2:$C$36)</f>
        <v>East</v>
      </c>
      <c r="E792" s="1" t="s">
        <v>181</v>
      </c>
      <c r="F792" s="1" t="s">
        <v>22</v>
      </c>
      <c r="G792" s="1" t="str">
        <f t="array" ref="G792">IF($F792="", "", _xlfn.XLOOKUP($F792,accounts!$A$2:$A$86,accounts!$B$2:$B$86, "Other"))</f>
        <v>medical</v>
      </c>
      <c r="H792" s="1" t="str">
        <f t="array" ref="H792">IF($F792="", "", IFS(_xlfn.XLOOKUP($F792, accounts!$A$2:$A$86, accounts!$E$2:$E$86, 0)&gt;=1000, "Enterprise", _xlfn.XLOOKUP($F792, accounts!$A$2:$A$86, accounts!$E$2:$E$86, 0)&gt;=100, "Mid-Market", TRUE, "SMB"))</f>
        <v>Mid-Market</v>
      </c>
      <c r="I792" s="1" t="str">
        <f t="array" ref="I792">IF($F792="", "", _xlfn.XLOOKUP($F792,accounts!$A$2:$A$86,accounts!$F$2:$F$86, "Other"))</f>
        <v>United States</v>
      </c>
      <c r="J792" s="1" t="s">
        <v>131</v>
      </c>
      <c r="K792" s="3">
        <v>42775.0</v>
      </c>
      <c r="L792" s="3">
        <v>42880.0</v>
      </c>
      <c r="M792" s="1">
        <v>603.0</v>
      </c>
    </row>
    <row r="793">
      <c r="A793" s="1" t="s">
        <v>998</v>
      </c>
      <c r="B793" s="1" t="s">
        <v>48</v>
      </c>
      <c r="C793" s="1" t="str">
        <f t="array" ref="C793">_xlfn.XLOOKUP($B793, sales_teams!$A$2:$A$36, sales_teams!$B$2:$B$36)</f>
        <v>Rocco Neubert</v>
      </c>
      <c r="D793" s="1" t="str">
        <f t="array" ref="D793">_xlfn.XLOOKUP($B793, sales_teams!$A$2:$A$36, sales_teams!$C$2:$C$36)</f>
        <v>East</v>
      </c>
      <c r="E793" s="1" t="s">
        <v>181</v>
      </c>
      <c r="F793" s="1" t="s">
        <v>32</v>
      </c>
      <c r="G793" s="1" t="str">
        <f t="array" ref="G793">IF($F793="", "", _xlfn.XLOOKUP($F793,accounts!$A$2:$A$86,accounts!$B$2:$B$86, "Other"))</f>
        <v>medical</v>
      </c>
      <c r="H793" s="1" t="str">
        <f t="array" ref="H793">IF($F793="", "", IFS(_xlfn.XLOOKUP($F793, accounts!$A$2:$A$86, accounts!$E$2:$E$86, 0)&gt;=1000, "Enterprise", _xlfn.XLOOKUP($F793, accounts!$A$2:$A$86, accounts!$E$2:$E$86, 0)&gt;=100, "Mid-Market", TRUE, "SMB"))</f>
        <v>Enterprise</v>
      </c>
      <c r="I793" s="1" t="str">
        <f t="array" ref="I793">IF($F793="", "", _xlfn.XLOOKUP($F793,accounts!$A$2:$A$86,accounts!$F$2:$F$86, "Other"))</f>
        <v>United States</v>
      </c>
      <c r="J793" s="1" t="s">
        <v>192</v>
      </c>
      <c r="K793" s="3">
        <v>42775.0</v>
      </c>
      <c r="L793" s="3">
        <v>42877.0</v>
      </c>
      <c r="M793" s="1">
        <v>0.0</v>
      </c>
    </row>
    <row r="794">
      <c r="A794" s="1" t="s">
        <v>999</v>
      </c>
      <c r="B794" s="1" t="s">
        <v>48</v>
      </c>
      <c r="C794" s="1" t="str">
        <f t="array" ref="C794">_xlfn.XLOOKUP($B794, sales_teams!$A$2:$A$36, sales_teams!$B$2:$B$36)</f>
        <v>Rocco Neubert</v>
      </c>
      <c r="D794" s="1" t="str">
        <f t="array" ref="D794">_xlfn.XLOOKUP($B794, sales_teams!$A$2:$A$36, sales_teams!$C$2:$C$36)</f>
        <v>East</v>
      </c>
      <c r="E794" s="1" t="s">
        <v>188</v>
      </c>
      <c r="F794" s="1" t="s">
        <v>171</v>
      </c>
      <c r="G794" s="1" t="str">
        <f t="array" ref="G794">IF($F794="", "", _xlfn.XLOOKUP($F794,accounts!$A$2:$A$86,accounts!$B$2:$B$86, "Other"))</f>
        <v>retail</v>
      </c>
      <c r="H794" s="1" t="str">
        <f t="array" ref="H794">IF($F794="", "", IFS(_xlfn.XLOOKUP($F794, accounts!$A$2:$A$86, accounts!$E$2:$E$86, 0)&gt;=1000, "Enterprise", _xlfn.XLOOKUP($F794, accounts!$A$2:$A$86, accounts!$E$2:$E$86, 0)&gt;=100, "Mid-Market", TRUE, "SMB"))</f>
        <v>Enterprise</v>
      </c>
      <c r="I794" s="1" t="str">
        <f t="array" ref="I794">IF($F794="", "", _xlfn.XLOOKUP($F794,accounts!$A$2:$A$86,accounts!$F$2:$F$86, "Other"))</f>
        <v>United States</v>
      </c>
      <c r="J794" s="1" t="s">
        <v>131</v>
      </c>
      <c r="K794" s="3">
        <v>42775.0</v>
      </c>
      <c r="L794" s="3">
        <v>42796.0</v>
      </c>
      <c r="M794" s="1">
        <v>3249.0</v>
      </c>
    </row>
    <row r="795">
      <c r="A795" s="1" t="s">
        <v>1000</v>
      </c>
      <c r="B795" s="1" t="s">
        <v>30</v>
      </c>
      <c r="C795" s="1" t="str">
        <f t="array" ref="C795">_xlfn.XLOOKUP($B795, sales_teams!$A$2:$A$36, sales_teams!$B$2:$B$36)</f>
        <v>Melvin Marxen</v>
      </c>
      <c r="D795" s="1" t="str">
        <f t="array" ref="D795">_xlfn.XLOOKUP($B795, sales_teams!$A$2:$A$36, sales_teams!$C$2:$C$36)</f>
        <v>Central</v>
      </c>
      <c r="E795" s="1" t="s">
        <v>148</v>
      </c>
      <c r="F795" s="1" t="s">
        <v>82</v>
      </c>
      <c r="G795" s="1" t="str">
        <f t="array" ref="G795">IF($F795="", "", _xlfn.XLOOKUP($F795,accounts!$A$2:$A$86,accounts!$B$2:$B$86, "Other"))</f>
        <v>software</v>
      </c>
      <c r="H795" s="1" t="str">
        <f t="array" ref="H795">IF($F795="", "", IFS(_xlfn.XLOOKUP($F795, accounts!$A$2:$A$86, accounts!$E$2:$E$86, 0)&gt;=1000, "Enterprise", _xlfn.XLOOKUP($F795, accounts!$A$2:$A$86, accounts!$E$2:$E$86, 0)&gt;=100, "Mid-Market", TRUE, "SMB"))</f>
        <v>Enterprise</v>
      </c>
      <c r="I795" s="1" t="str">
        <f t="array" ref="I795">IF($F795="", "", _xlfn.XLOOKUP($F795,accounts!$A$2:$A$86,accounts!$F$2:$F$86, "Other"))</f>
        <v>United States</v>
      </c>
      <c r="J795" s="1" t="s">
        <v>192</v>
      </c>
      <c r="K795" s="3">
        <v>42775.0</v>
      </c>
      <c r="L795" s="3">
        <v>42811.0</v>
      </c>
      <c r="M795" s="1">
        <v>0.0</v>
      </c>
    </row>
    <row r="796">
      <c r="A796" s="1" t="s">
        <v>1001</v>
      </c>
      <c r="B796" s="1" t="s">
        <v>30</v>
      </c>
      <c r="C796" s="1" t="str">
        <f t="array" ref="C796">_xlfn.XLOOKUP($B796, sales_teams!$A$2:$A$36, sales_teams!$B$2:$B$36)</f>
        <v>Melvin Marxen</v>
      </c>
      <c r="D796" s="1" t="str">
        <f t="array" ref="D796">_xlfn.XLOOKUP($B796, sales_teams!$A$2:$A$36, sales_teams!$C$2:$C$36)</f>
        <v>Central</v>
      </c>
      <c r="E796" s="1" t="s">
        <v>148</v>
      </c>
      <c r="F796" s="1" t="s">
        <v>156</v>
      </c>
      <c r="G796" s="1" t="str">
        <f t="array" ref="G796">IF($F796="", "", _xlfn.XLOOKUP($F796,accounts!$A$2:$A$86,accounts!$B$2:$B$86, "Other"))</f>
        <v>employment</v>
      </c>
      <c r="H796" s="1" t="str">
        <f t="array" ref="H796">IF($F796="", "", IFS(_xlfn.XLOOKUP($F796, accounts!$A$2:$A$86, accounts!$E$2:$E$86, 0)&gt;=1000, "Enterprise", _xlfn.XLOOKUP($F796, accounts!$A$2:$A$86, accounts!$E$2:$E$86, 0)&gt;=100, "Mid-Market", TRUE, "SMB"))</f>
        <v>Mid-Market</v>
      </c>
      <c r="I796" s="1" t="str">
        <f t="array" ref="I796">IF($F796="", "", _xlfn.XLOOKUP($F796,accounts!$A$2:$A$86,accounts!$F$2:$F$86, "Other"))</f>
        <v>United States</v>
      </c>
      <c r="J796" s="1" t="s">
        <v>192</v>
      </c>
      <c r="K796" s="3">
        <v>42775.0</v>
      </c>
      <c r="L796" s="3">
        <v>42873.0</v>
      </c>
      <c r="M796" s="1">
        <v>0.0</v>
      </c>
    </row>
    <row r="797">
      <c r="A797" s="1" t="s">
        <v>1002</v>
      </c>
      <c r="B797" s="1" t="s">
        <v>30</v>
      </c>
      <c r="C797" s="1" t="str">
        <f t="array" ref="C797">_xlfn.XLOOKUP($B797, sales_teams!$A$2:$A$36, sales_teams!$B$2:$B$36)</f>
        <v>Melvin Marxen</v>
      </c>
      <c r="D797" s="1" t="str">
        <f t="array" ref="D797">_xlfn.XLOOKUP($B797, sales_teams!$A$2:$A$36, sales_teams!$C$2:$C$36)</f>
        <v>Central</v>
      </c>
      <c r="E797" s="1" t="s">
        <v>148</v>
      </c>
      <c r="F797" s="1" t="s">
        <v>178</v>
      </c>
      <c r="G797" s="1" t="str">
        <f t="array" ref="G797">IF($F797="", "", _xlfn.XLOOKUP($F797,accounts!$A$2:$A$86,accounts!$B$2:$B$86, "Other"))</f>
        <v>medical</v>
      </c>
      <c r="H797" s="1" t="str">
        <f t="array" ref="H797">IF($F797="", "", IFS(_xlfn.XLOOKUP($F797, accounts!$A$2:$A$86, accounts!$E$2:$E$86, 0)&gt;=1000, "Enterprise", _xlfn.XLOOKUP($F797, accounts!$A$2:$A$86, accounts!$E$2:$E$86, 0)&gt;=100, "Mid-Market", TRUE, "SMB"))</f>
        <v>Enterprise</v>
      </c>
      <c r="I797" s="1" t="str">
        <f t="array" ref="I797">IF($F797="", "", _xlfn.XLOOKUP($F797,accounts!$A$2:$A$86,accounts!$F$2:$F$86, "Other"))</f>
        <v>United States</v>
      </c>
      <c r="J797" s="1" t="s">
        <v>192</v>
      </c>
      <c r="K797" s="3">
        <v>42775.0</v>
      </c>
      <c r="L797" s="3">
        <v>42864.0</v>
      </c>
      <c r="M797" s="1">
        <v>0.0</v>
      </c>
    </row>
    <row r="798">
      <c r="A798" s="1" t="s">
        <v>1003</v>
      </c>
      <c r="B798" s="1" t="s">
        <v>53</v>
      </c>
      <c r="C798" s="1" t="str">
        <f t="array" ref="C798">_xlfn.XLOOKUP($B798, sales_teams!$A$2:$A$36, sales_teams!$B$2:$B$36)</f>
        <v>Rocco Neubert</v>
      </c>
      <c r="D798" s="1" t="str">
        <f t="array" ref="D798">_xlfn.XLOOKUP($B798, sales_teams!$A$2:$A$36, sales_teams!$C$2:$C$36)</f>
        <v>East</v>
      </c>
      <c r="E798" s="1" t="s">
        <v>194</v>
      </c>
      <c r="F798" s="1" t="s">
        <v>14</v>
      </c>
      <c r="G798" s="1" t="str">
        <f t="array" ref="G798">IF($F798="", "", _xlfn.XLOOKUP($F798,accounts!$A$2:$A$86,accounts!$B$2:$B$86, "Other"))</f>
        <v>technology</v>
      </c>
      <c r="H798" s="1" t="str">
        <f t="array" ref="H798">IF($F798="", "", IFS(_xlfn.XLOOKUP($F798, accounts!$A$2:$A$86, accounts!$E$2:$E$86, 0)&gt;=1000, "Enterprise", _xlfn.XLOOKUP($F798, accounts!$A$2:$A$86, accounts!$E$2:$E$86, 0)&gt;=100, "Mid-Market", TRUE, "SMB"))</f>
        <v>Enterprise</v>
      </c>
      <c r="I798" s="1" t="str">
        <f t="array" ref="I798">IF($F798="", "", _xlfn.XLOOKUP($F798,accounts!$A$2:$A$86,accounts!$F$2:$F$86, "Other"))</f>
        <v>United States</v>
      </c>
      <c r="J798" s="1" t="s">
        <v>131</v>
      </c>
      <c r="K798" s="3">
        <v>42775.0</v>
      </c>
      <c r="L798" s="3">
        <v>42897.0</v>
      </c>
      <c r="M798" s="1">
        <v>5724.0</v>
      </c>
    </row>
    <row r="799">
      <c r="A799" s="1" t="s">
        <v>1004</v>
      </c>
      <c r="B799" s="1" t="s">
        <v>88</v>
      </c>
      <c r="C799" s="1" t="str">
        <f t="array" ref="C799">_xlfn.XLOOKUP($B799, sales_teams!$A$2:$A$36, sales_teams!$B$2:$B$36)</f>
        <v>Celia Rouche</v>
      </c>
      <c r="D799" s="1" t="str">
        <f t="array" ref="D799">_xlfn.XLOOKUP($B799, sales_teams!$A$2:$A$36, sales_teams!$C$2:$C$36)</f>
        <v>West</v>
      </c>
      <c r="E799" s="1" t="s">
        <v>109</v>
      </c>
      <c r="F799" s="1" t="s">
        <v>117</v>
      </c>
      <c r="G799" s="1" t="str">
        <f t="array" ref="G799">IF($F799="", "", _xlfn.XLOOKUP($F799,accounts!$A$2:$A$86,accounts!$B$2:$B$86, "Other"))</f>
        <v>retail</v>
      </c>
      <c r="H799" s="1" t="str">
        <f t="array" ref="H799">IF($F799="", "", IFS(_xlfn.XLOOKUP($F799, accounts!$A$2:$A$86, accounts!$E$2:$E$86, 0)&gt;=1000, "Enterprise", _xlfn.XLOOKUP($F799, accounts!$A$2:$A$86, accounts!$E$2:$E$86, 0)&gt;=100, "Mid-Market", TRUE, "SMB"))</f>
        <v>Mid-Market</v>
      </c>
      <c r="I799" s="1" t="str">
        <f t="array" ref="I799">IF($F799="", "", _xlfn.XLOOKUP($F799,accounts!$A$2:$A$86,accounts!$F$2:$F$86, "Other"))</f>
        <v>United States</v>
      </c>
      <c r="J799" s="1" t="s">
        <v>192</v>
      </c>
      <c r="K799" s="3">
        <v>42775.0</v>
      </c>
      <c r="L799" s="3">
        <v>42857.0</v>
      </c>
      <c r="M799" s="1">
        <v>0.0</v>
      </c>
    </row>
    <row r="800">
      <c r="A800" s="1" t="s">
        <v>1005</v>
      </c>
      <c r="B800" s="1" t="s">
        <v>88</v>
      </c>
      <c r="C800" s="1" t="str">
        <f t="array" ref="C800">_xlfn.XLOOKUP($B800, sales_teams!$A$2:$A$36, sales_teams!$B$2:$B$36)</f>
        <v>Celia Rouche</v>
      </c>
      <c r="D800" s="1" t="str">
        <f t="array" ref="D800">_xlfn.XLOOKUP($B800, sales_teams!$A$2:$A$36, sales_teams!$C$2:$C$36)</f>
        <v>West</v>
      </c>
      <c r="E800" s="1" t="s">
        <v>109</v>
      </c>
      <c r="F800" s="1" t="s">
        <v>142</v>
      </c>
      <c r="G800" s="1" t="str">
        <f t="array" ref="G800">IF($F800="", "", _xlfn.XLOOKUP($F800,accounts!$A$2:$A$86,accounts!$B$2:$B$86, "Other"))</f>
        <v>retail</v>
      </c>
      <c r="H800" s="1" t="str">
        <f t="array" ref="H800">IF($F800="", "", IFS(_xlfn.XLOOKUP($F800, accounts!$A$2:$A$86, accounts!$E$2:$E$86, 0)&gt;=1000, "Enterprise", _xlfn.XLOOKUP($F800, accounts!$A$2:$A$86, accounts!$E$2:$E$86, 0)&gt;=100, "Mid-Market", TRUE, "SMB"))</f>
        <v>Enterprise</v>
      </c>
      <c r="I800" s="1" t="str">
        <f t="array" ref="I800">IF($F800="", "", _xlfn.XLOOKUP($F800,accounts!$A$2:$A$86,accounts!$F$2:$F$86, "Other"))</f>
        <v>United States</v>
      </c>
      <c r="J800" s="1" t="s">
        <v>192</v>
      </c>
      <c r="K800" s="3">
        <v>42775.0</v>
      </c>
      <c r="L800" s="3">
        <v>42866.0</v>
      </c>
      <c r="M800" s="1">
        <v>0.0</v>
      </c>
    </row>
    <row r="801">
      <c r="A801" s="1" t="s">
        <v>1006</v>
      </c>
      <c r="B801" s="1" t="s">
        <v>102</v>
      </c>
      <c r="C801" s="1" t="str">
        <f t="array" ref="C801">_xlfn.XLOOKUP($B801, sales_teams!$A$2:$A$36, sales_teams!$B$2:$B$36)</f>
        <v>Summer Sewald</v>
      </c>
      <c r="D801" s="1" t="str">
        <f t="array" ref="D801">_xlfn.XLOOKUP($B801, sales_teams!$A$2:$A$36, sales_teams!$C$2:$C$36)</f>
        <v>West</v>
      </c>
      <c r="E801" s="1" t="s">
        <v>181</v>
      </c>
      <c r="F801" s="1" t="s">
        <v>85</v>
      </c>
      <c r="G801" s="1" t="str">
        <f t="array" ref="G801">IF($F801="", "", _xlfn.XLOOKUP($F801,accounts!$A$2:$A$86,accounts!$B$2:$B$86, "Other"))</f>
        <v>telecommunications</v>
      </c>
      <c r="H801" s="1" t="str">
        <f t="array" ref="H801">IF($F801="", "", IFS(_xlfn.XLOOKUP($F801, accounts!$A$2:$A$86, accounts!$E$2:$E$86, 0)&gt;=1000, "Enterprise", _xlfn.XLOOKUP($F801, accounts!$A$2:$A$86, accounts!$E$2:$E$86, 0)&gt;=100, "Mid-Market", TRUE, "SMB"))</f>
        <v>Enterprise</v>
      </c>
      <c r="I801" s="1" t="str">
        <f t="array" ref="I801">IF($F801="", "", _xlfn.XLOOKUP($F801,accounts!$A$2:$A$86,accounts!$F$2:$F$86, "Other"))</f>
        <v>United States</v>
      </c>
      <c r="J801" s="1" t="s">
        <v>131</v>
      </c>
      <c r="K801" s="3">
        <v>42775.0</v>
      </c>
      <c r="L801" s="3">
        <v>42857.0</v>
      </c>
      <c r="M801" s="1">
        <v>516.0</v>
      </c>
    </row>
    <row r="802">
      <c r="A802" s="1" t="s">
        <v>1007</v>
      </c>
      <c r="B802" s="1" t="s">
        <v>24</v>
      </c>
      <c r="C802" s="1" t="str">
        <f t="array" ref="C802">_xlfn.XLOOKUP($B802, sales_teams!$A$2:$A$36, sales_teams!$B$2:$B$36)</f>
        <v>Melvin Marxen</v>
      </c>
      <c r="D802" s="1" t="str">
        <f t="array" ref="D802">_xlfn.XLOOKUP($B802, sales_teams!$A$2:$A$36, sales_teams!$C$2:$C$36)</f>
        <v>Central</v>
      </c>
      <c r="E802" s="1" t="s">
        <v>109</v>
      </c>
      <c r="F802" s="1" t="s">
        <v>145</v>
      </c>
      <c r="G802" s="1" t="str">
        <f t="array" ref="G802">IF($F802="", "", _xlfn.XLOOKUP($F802,accounts!$A$2:$A$86,accounts!$B$2:$B$86, "Other"))</f>
        <v>technology</v>
      </c>
      <c r="H802" s="1" t="str">
        <f t="array" ref="H802">IF($F802="", "", IFS(_xlfn.XLOOKUP($F802, accounts!$A$2:$A$86, accounts!$E$2:$E$86, 0)&gt;=1000, "Enterprise", _xlfn.XLOOKUP($F802, accounts!$A$2:$A$86, accounts!$E$2:$E$86, 0)&gt;=100, "Mid-Market", TRUE, "SMB"))</f>
        <v>Enterprise</v>
      </c>
      <c r="I802" s="1" t="str">
        <f t="array" ref="I802">IF($F802="", "", _xlfn.XLOOKUP($F802,accounts!$A$2:$A$86,accounts!$F$2:$F$86, "Other"))</f>
        <v>Panama</v>
      </c>
      <c r="J802" s="1" t="s">
        <v>131</v>
      </c>
      <c r="K802" s="3">
        <v>42775.0</v>
      </c>
      <c r="L802" s="3">
        <v>42882.0</v>
      </c>
      <c r="M802" s="1">
        <v>1050.0</v>
      </c>
    </row>
    <row r="803">
      <c r="A803" s="1" t="s">
        <v>1008</v>
      </c>
      <c r="B803" s="1" t="s">
        <v>107</v>
      </c>
      <c r="C803" s="1" t="str">
        <f t="array" ref="C803">_xlfn.XLOOKUP($B803, sales_teams!$A$2:$A$36, sales_teams!$B$2:$B$36)</f>
        <v>Summer Sewald</v>
      </c>
      <c r="D803" s="1" t="str">
        <f t="array" ref="D803">_xlfn.XLOOKUP($B803, sales_teams!$A$2:$A$36, sales_teams!$C$2:$C$36)</f>
        <v>West</v>
      </c>
      <c r="E803" s="1" t="s">
        <v>194</v>
      </c>
      <c r="F803" s="1" t="s">
        <v>142</v>
      </c>
      <c r="G803" s="1" t="str">
        <f t="array" ref="G803">IF($F803="", "", _xlfn.XLOOKUP($F803,accounts!$A$2:$A$86,accounts!$B$2:$B$86, "Other"))</f>
        <v>retail</v>
      </c>
      <c r="H803" s="1" t="str">
        <f t="array" ref="H803">IF($F803="", "", IFS(_xlfn.XLOOKUP($F803, accounts!$A$2:$A$86, accounts!$E$2:$E$86, 0)&gt;=1000, "Enterprise", _xlfn.XLOOKUP($F803, accounts!$A$2:$A$86, accounts!$E$2:$E$86, 0)&gt;=100, "Mid-Market", TRUE, "SMB"))</f>
        <v>Enterprise</v>
      </c>
      <c r="I803" s="1" t="str">
        <f t="array" ref="I803">IF($F803="", "", _xlfn.XLOOKUP($F803,accounts!$A$2:$A$86,accounts!$F$2:$F$86, "Other"))</f>
        <v>United States</v>
      </c>
      <c r="J803" s="1" t="s">
        <v>131</v>
      </c>
      <c r="K803" s="3">
        <v>42775.0</v>
      </c>
      <c r="L803" s="3">
        <v>42878.0</v>
      </c>
      <c r="M803" s="1">
        <v>4519.0</v>
      </c>
    </row>
    <row r="804">
      <c r="A804" s="1" t="s">
        <v>1009</v>
      </c>
      <c r="B804" s="1" t="s">
        <v>28</v>
      </c>
      <c r="C804" s="1" t="str">
        <f t="array" ref="C804">_xlfn.XLOOKUP($B804, sales_teams!$A$2:$A$36, sales_teams!$B$2:$B$36)</f>
        <v>Melvin Marxen</v>
      </c>
      <c r="D804" s="1" t="str">
        <f t="array" ref="D804">_xlfn.XLOOKUP($B804, sales_teams!$A$2:$A$36, sales_teams!$C$2:$C$36)</f>
        <v>Central</v>
      </c>
      <c r="E804" s="1" t="s">
        <v>181</v>
      </c>
      <c r="F804" s="1" t="s">
        <v>95</v>
      </c>
      <c r="G804" s="1" t="str">
        <f t="array" ref="G804">IF($F804="", "", _xlfn.XLOOKUP($F804,accounts!$A$2:$A$86,accounts!$B$2:$B$86, "Other"))</f>
        <v>finance</v>
      </c>
      <c r="H804" s="1" t="str">
        <f t="array" ref="H804">IF($F804="", "", IFS(_xlfn.XLOOKUP($F804, accounts!$A$2:$A$86, accounts!$E$2:$E$86, 0)&gt;=1000, "Enterprise", _xlfn.XLOOKUP($F804, accounts!$A$2:$A$86, accounts!$E$2:$E$86, 0)&gt;=100, "Mid-Market", TRUE, "SMB"))</f>
        <v>Enterprise</v>
      </c>
      <c r="I804" s="1" t="str">
        <f t="array" ref="I804">IF($F804="", "", _xlfn.XLOOKUP($F804,accounts!$A$2:$A$86,accounts!$F$2:$F$86, "Other"))</f>
        <v>United States</v>
      </c>
      <c r="J804" s="1" t="s">
        <v>192</v>
      </c>
      <c r="K804" s="3">
        <v>42775.0</v>
      </c>
      <c r="L804" s="3">
        <v>42880.0</v>
      </c>
      <c r="M804" s="1">
        <v>0.0</v>
      </c>
    </row>
    <row r="805">
      <c r="A805" s="1" t="s">
        <v>1010</v>
      </c>
      <c r="B805" s="1" t="s">
        <v>28</v>
      </c>
      <c r="C805" s="1" t="str">
        <f t="array" ref="C805">_xlfn.XLOOKUP($B805, sales_teams!$A$2:$A$36, sales_teams!$B$2:$B$36)</f>
        <v>Melvin Marxen</v>
      </c>
      <c r="D805" s="1" t="str">
        <f t="array" ref="D805">_xlfn.XLOOKUP($B805, sales_teams!$A$2:$A$36, sales_teams!$C$2:$C$36)</f>
        <v>Central</v>
      </c>
      <c r="E805" s="1" t="s">
        <v>181</v>
      </c>
      <c r="F805" s="1" t="s">
        <v>82</v>
      </c>
      <c r="G805" s="1" t="str">
        <f t="array" ref="G805">IF($F805="", "", _xlfn.XLOOKUP($F805,accounts!$A$2:$A$86,accounts!$B$2:$B$86, "Other"))</f>
        <v>software</v>
      </c>
      <c r="H805" s="1" t="str">
        <f t="array" ref="H805">IF($F805="", "", IFS(_xlfn.XLOOKUP($F805, accounts!$A$2:$A$86, accounts!$E$2:$E$86, 0)&gt;=1000, "Enterprise", _xlfn.XLOOKUP($F805, accounts!$A$2:$A$86, accounts!$E$2:$E$86, 0)&gt;=100, "Mid-Market", TRUE, "SMB"))</f>
        <v>Enterprise</v>
      </c>
      <c r="I805" s="1" t="str">
        <f t="array" ref="I805">IF($F805="", "", _xlfn.XLOOKUP($F805,accounts!$A$2:$A$86,accounts!$F$2:$F$86, "Other"))</f>
        <v>United States</v>
      </c>
      <c r="J805" s="1" t="s">
        <v>131</v>
      </c>
      <c r="K805" s="3">
        <v>42775.0</v>
      </c>
      <c r="L805" s="3">
        <v>42891.0</v>
      </c>
      <c r="M805" s="1">
        <v>672.0</v>
      </c>
    </row>
    <row r="806">
      <c r="A806" s="1" t="s">
        <v>1011</v>
      </c>
      <c r="B806" s="1" t="s">
        <v>54</v>
      </c>
      <c r="C806" s="1" t="str">
        <f t="array" ref="C806">_xlfn.XLOOKUP($B806, sales_teams!$A$2:$A$36, sales_teams!$B$2:$B$36)</f>
        <v>Rocco Neubert</v>
      </c>
      <c r="D806" s="1" t="str">
        <f t="array" ref="D806">_xlfn.XLOOKUP($B806, sales_teams!$A$2:$A$36, sales_teams!$C$2:$C$36)</f>
        <v>East</v>
      </c>
      <c r="E806" s="1" t="s">
        <v>109</v>
      </c>
      <c r="F806" s="1" t="s">
        <v>132</v>
      </c>
      <c r="G806" s="1" t="str">
        <f t="array" ref="G806">IF($F806="", "", _xlfn.XLOOKUP($F806,accounts!$A$2:$A$86,accounts!$B$2:$B$86, "Other"))</f>
        <v>marketing</v>
      </c>
      <c r="H806" s="1" t="str">
        <f t="array" ref="H806">IF($F806="", "", IFS(_xlfn.XLOOKUP($F806, accounts!$A$2:$A$86, accounts!$E$2:$E$86, 0)&gt;=1000, "Enterprise", _xlfn.XLOOKUP($F806, accounts!$A$2:$A$86, accounts!$E$2:$E$86, 0)&gt;=100, "Mid-Market", TRUE, "SMB"))</f>
        <v>Enterprise</v>
      </c>
      <c r="I806" s="1" t="str">
        <f t="array" ref="I806">IF($F806="", "", _xlfn.XLOOKUP($F806,accounts!$A$2:$A$86,accounts!$F$2:$F$86, "Other"))</f>
        <v>Jordan</v>
      </c>
      <c r="J806" s="1" t="s">
        <v>131</v>
      </c>
      <c r="K806" s="3">
        <v>42775.0</v>
      </c>
      <c r="L806" s="3">
        <v>42814.0</v>
      </c>
      <c r="M806" s="1">
        <v>896.0</v>
      </c>
    </row>
    <row r="807">
      <c r="A807" s="1" t="s">
        <v>1012</v>
      </c>
      <c r="B807" s="1" t="s">
        <v>60</v>
      </c>
      <c r="C807" s="1" t="str">
        <f t="array" ref="C807">_xlfn.XLOOKUP($B807, sales_teams!$A$2:$A$36, sales_teams!$B$2:$B$36)</f>
        <v>Celia Rouche</v>
      </c>
      <c r="D807" s="1" t="str">
        <f t="array" ref="D807">_xlfn.XLOOKUP($B807, sales_teams!$A$2:$A$36, sales_teams!$C$2:$C$36)</f>
        <v>West</v>
      </c>
      <c r="E807" s="1" t="s">
        <v>181</v>
      </c>
      <c r="F807" s="1" t="s">
        <v>127</v>
      </c>
      <c r="G807" s="1" t="str">
        <f t="array" ref="G807">IF($F807="", "", _xlfn.XLOOKUP($F807,accounts!$A$2:$A$86,accounts!$B$2:$B$86, "Other"))</f>
        <v>technology</v>
      </c>
      <c r="H807" s="1" t="str">
        <f t="array" ref="H807">IF($F807="", "", IFS(_xlfn.XLOOKUP($F807, accounts!$A$2:$A$86, accounts!$E$2:$E$86, 0)&gt;=1000, "Enterprise", _xlfn.XLOOKUP($F807, accounts!$A$2:$A$86, accounts!$E$2:$E$86, 0)&gt;=100, "Mid-Market", TRUE, "SMB"))</f>
        <v>Enterprise</v>
      </c>
      <c r="I807" s="1" t="str">
        <f t="array" ref="I807">IF($F807="", "", _xlfn.XLOOKUP($F807,accounts!$A$2:$A$86,accounts!$F$2:$F$86, "Other"))</f>
        <v>United States</v>
      </c>
      <c r="J807" s="1" t="s">
        <v>131</v>
      </c>
      <c r="K807" s="3">
        <v>42775.0</v>
      </c>
      <c r="L807" s="3">
        <v>42817.0</v>
      </c>
      <c r="M807" s="1">
        <v>587.0</v>
      </c>
    </row>
    <row r="808">
      <c r="A808" s="1" t="s">
        <v>1013</v>
      </c>
      <c r="B808" s="1" t="s">
        <v>60</v>
      </c>
      <c r="C808" s="1" t="str">
        <f t="array" ref="C808">_xlfn.XLOOKUP($B808, sales_teams!$A$2:$A$36, sales_teams!$B$2:$B$36)</f>
        <v>Celia Rouche</v>
      </c>
      <c r="D808" s="1" t="str">
        <f t="array" ref="D808">_xlfn.XLOOKUP($B808, sales_teams!$A$2:$A$36, sales_teams!$C$2:$C$36)</f>
        <v>West</v>
      </c>
      <c r="E808" s="1" t="s">
        <v>188</v>
      </c>
      <c r="F808" s="1" t="s">
        <v>87</v>
      </c>
      <c r="G808" s="1" t="str">
        <f t="array" ref="G808">IF($F808="", "", _xlfn.XLOOKUP($F808,accounts!$A$2:$A$86,accounts!$B$2:$B$86, "Other"))</f>
        <v>telecommunications</v>
      </c>
      <c r="H808" s="1" t="str">
        <f t="array" ref="H808">IF($F808="", "", IFS(_xlfn.XLOOKUP($F808, accounts!$A$2:$A$86, accounts!$E$2:$E$86, 0)&gt;=1000, "Enterprise", _xlfn.XLOOKUP($F808, accounts!$A$2:$A$86, accounts!$E$2:$E$86, 0)&gt;=100, "Mid-Market", TRUE, "SMB"))</f>
        <v>Enterprise</v>
      </c>
      <c r="I808" s="1" t="str">
        <f t="array" ref="I808">IF($F808="", "", _xlfn.XLOOKUP($F808,accounts!$A$2:$A$86,accounts!$F$2:$F$86, "Other"))</f>
        <v>United States</v>
      </c>
      <c r="J808" s="1" t="s">
        <v>131</v>
      </c>
      <c r="K808" s="3">
        <v>42775.0</v>
      </c>
      <c r="L808" s="3">
        <v>42899.0</v>
      </c>
      <c r="M808" s="1">
        <v>3426.0</v>
      </c>
    </row>
    <row r="809">
      <c r="A809" s="1" t="s">
        <v>1014</v>
      </c>
      <c r="B809" s="1" t="s">
        <v>57</v>
      </c>
      <c r="C809" s="1" t="str">
        <f t="array" ref="C809">_xlfn.XLOOKUP($B809, sales_teams!$A$2:$A$36, sales_teams!$B$2:$B$36)</f>
        <v>Rocco Neubert</v>
      </c>
      <c r="D809" s="1" t="str">
        <f t="array" ref="D809">_xlfn.XLOOKUP($B809, sales_teams!$A$2:$A$36, sales_teams!$C$2:$C$36)</f>
        <v>East</v>
      </c>
      <c r="E809" s="1" t="s">
        <v>188</v>
      </c>
      <c r="F809" s="1" t="s">
        <v>97</v>
      </c>
      <c r="G809" s="1" t="str">
        <f t="array" ref="G809">IF($F809="", "", _xlfn.XLOOKUP($F809,accounts!$A$2:$A$86,accounts!$B$2:$B$86, "Other"))</f>
        <v>finance</v>
      </c>
      <c r="H809" s="1" t="str">
        <f t="array" ref="H809">IF($F809="", "", IFS(_xlfn.XLOOKUP($F809, accounts!$A$2:$A$86, accounts!$E$2:$E$86, 0)&gt;=1000, "Enterprise", _xlfn.XLOOKUP($F809, accounts!$A$2:$A$86, accounts!$E$2:$E$86, 0)&gt;=100, "Mid-Market", TRUE, "SMB"))</f>
        <v>Mid-Market</v>
      </c>
      <c r="I809" s="1" t="str">
        <f t="array" ref="I809">IF($F809="", "", _xlfn.XLOOKUP($F809,accounts!$A$2:$A$86,accounts!$F$2:$F$86, "Other"))</f>
        <v>United States</v>
      </c>
      <c r="J809" s="1" t="s">
        <v>189</v>
      </c>
      <c r="K809" s="3">
        <v>42776.0</v>
      </c>
    </row>
    <row r="810">
      <c r="A810" s="1" t="s">
        <v>1015</v>
      </c>
      <c r="B810" s="1" t="s">
        <v>52</v>
      </c>
      <c r="C810" s="1" t="str">
        <f t="array" ref="C810">_xlfn.XLOOKUP($B810, sales_teams!$A$2:$A$36, sales_teams!$B$2:$B$36)</f>
        <v>Rocco Neubert</v>
      </c>
      <c r="D810" s="1" t="str">
        <f t="array" ref="D810">_xlfn.XLOOKUP($B810, sales_teams!$A$2:$A$36, sales_teams!$C$2:$C$36)</f>
        <v>East</v>
      </c>
      <c r="E810" s="1" t="s">
        <v>148</v>
      </c>
      <c r="F810" s="1" t="s">
        <v>140</v>
      </c>
      <c r="G810" s="1" t="str">
        <f t="array" ref="G810">IF($F810="", "", _xlfn.XLOOKUP($F810,accounts!$A$2:$A$86,accounts!$B$2:$B$86, "Other"))</f>
        <v>employment</v>
      </c>
      <c r="H810" s="1" t="str">
        <f t="array" ref="H810">IF($F810="", "", IFS(_xlfn.XLOOKUP($F810, accounts!$A$2:$A$86, accounts!$E$2:$E$86, 0)&gt;=1000, "Enterprise", _xlfn.XLOOKUP($F810, accounts!$A$2:$A$86, accounts!$E$2:$E$86, 0)&gt;=100, "Mid-Market", TRUE, "SMB"))</f>
        <v>Enterprise</v>
      </c>
      <c r="I810" s="1" t="str">
        <f t="array" ref="I810">IF($F810="", "", _xlfn.XLOOKUP($F810,accounts!$A$2:$A$86,accounts!$F$2:$F$86, "Other"))</f>
        <v>United States</v>
      </c>
      <c r="J810" s="1" t="s">
        <v>131</v>
      </c>
      <c r="K810" s="3">
        <v>42776.0</v>
      </c>
      <c r="L810" s="3">
        <v>42814.0</v>
      </c>
      <c r="M810" s="1">
        <v>5021.0</v>
      </c>
    </row>
    <row r="811">
      <c r="A811" s="1" t="s">
        <v>1016</v>
      </c>
      <c r="B811" s="1" t="s">
        <v>30</v>
      </c>
      <c r="C811" s="1" t="str">
        <f t="array" ref="C811">_xlfn.XLOOKUP($B811, sales_teams!$A$2:$A$36, sales_teams!$B$2:$B$36)</f>
        <v>Melvin Marxen</v>
      </c>
      <c r="D811" s="1" t="str">
        <f t="array" ref="D811">_xlfn.XLOOKUP($B811, sales_teams!$A$2:$A$36, sales_teams!$C$2:$C$36)</f>
        <v>Central</v>
      </c>
      <c r="E811" s="1" t="s">
        <v>109</v>
      </c>
      <c r="F811" s="1" t="s">
        <v>145</v>
      </c>
      <c r="G811" s="1" t="str">
        <f t="array" ref="G811">IF($F811="", "", _xlfn.XLOOKUP($F811,accounts!$A$2:$A$86,accounts!$B$2:$B$86, "Other"))</f>
        <v>technology</v>
      </c>
      <c r="H811" s="1" t="str">
        <f t="array" ref="H811">IF($F811="", "", IFS(_xlfn.XLOOKUP($F811, accounts!$A$2:$A$86, accounts!$E$2:$E$86, 0)&gt;=1000, "Enterprise", _xlfn.XLOOKUP($F811, accounts!$A$2:$A$86, accounts!$E$2:$E$86, 0)&gt;=100, "Mid-Market", TRUE, "SMB"))</f>
        <v>Enterprise</v>
      </c>
      <c r="I811" s="1" t="str">
        <f t="array" ref="I811">IF($F811="", "", _xlfn.XLOOKUP($F811,accounts!$A$2:$A$86,accounts!$F$2:$F$86, "Other"))</f>
        <v>Panama</v>
      </c>
      <c r="J811" s="1" t="s">
        <v>131</v>
      </c>
      <c r="K811" s="3">
        <v>42776.0</v>
      </c>
      <c r="L811" s="3">
        <v>42824.0</v>
      </c>
      <c r="M811" s="1">
        <v>1126.0</v>
      </c>
    </row>
    <row r="812">
      <c r="A812" s="1" t="s">
        <v>1017</v>
      </c>
      <c r="B812" s="1" t="s">
        <v>53</v>
      </c>
      <c r="C812" s="1" t="str">
        <f t="array" ref="C812">_xlfn.XLOOKUP($B812, sales_teams!$A$2:$A$36, sales_teams!$B$2:$B$36)</f>
        <v>Rocco Neubert</v>
      </c>
      <c r="D812" s="1" t="str">
        <f t="array" ref="D812">_xlfn.XLOOKUP($B812, sales_teams!$A$2:$A$36, sales_teams!$C$2:$C$36)</f>
        <v>East</v>
      </c>
      <c r="E812" s="1" t="s">
        <v>148</v>
      </c>
      <c r="F812" s="1" t="s">
        <v>166</v>
      </c>
      <c r="G812" s="1" t="str">
        <f t="array" ref="G812">IF($F812="", "", _xlfn.XLOOKUP($F812,accounts!$A$2:$A$86,accounts!$B$2:$B$86, "Other"))</f>
        <v>finance</v>
      </c>
      <c r="H812" s="1" t="str">
        <f t="array" ref="H812">IF($F812="", "", IFS(_xlfn.XLOOKUP($F812, accounts!$A$2:$A$86, accounts!$E$2:$E$86, 0)&gt;=1000, "Enterprise", _xlfn.XLOOKUP($F812, accounts!$A$2:$A$86, accounts!$E$2:$E$86, 0)&gt;=100, "Mid-Market", TRUE, "SMB"))</f>
        <v>Enterprise</v>
      </c>
      <c r="I812" s="1" t="str">
        <f t="array" ref="I812">IF($F812="", "", _xlfn.XLOOKUP($F812,accounts!$A$2:$A$86,accounts!$F$2:$F$86, "Other"))</f>
        <v>United States</v>
      </c>
      <c r="J812" s="1" t="s">
        <v>131</v>
      </c>
      <c r="K812" s="3">
        <v>42776.0</v>
      </c>
      <c r="L812" s="3">
        <v>42870.0</v>
      </c>
      <c r="M812" s="1">
        <v>5473.0</v>
      </c>
    </row>
    <row r="813">
      <c r="A813" s="1" t="s">
        <v>1018</v>
      </c>
      <c r="B813" s="1" t="s">
        <v>94</v>
      </c>
      <c r="C813" s="1" t="str">
        <f t="array" ref="C813">_xlfn.XLOOKUP($B813, sales_teams!$A$2:$A$36, sales_teams!$B$2:$B$36)</f>
        <v>Celia Rouche</v>
      </c>
      <c r="D813" s="1" t="str">
        <f t="array" ref="D813">_xlfn.XLOOKUP($B813, sales_teams!$A$2:$A$36, sales_teams!$C$2:$C$36)</f>
        <v>West</v>
      </c>
      <c r="E813" s="1" t="s">
        <v>179</v>
      </c>
      <c r="F813" s="1" t="s">
        <v>161</v>
      </c>
      <c r="G813" s="1" t="str">
        <f t="array" ref="G813">IF($F813="", "", _xlfn.XLOOKUP($F813,accounts!$A$2:$A$86,accounts!$B$2:$B$86, "Other"))</f>
        <v>marketing</v>
      </c>
      <c r="H813" s="1" t="str">
        <f t="array" ref="H813">IF($F813="", "", IFS(_xlfn.XLOOKUP($F813, accounts!$A$2:$A$86, accounts!$E$2:$E$86, 0)&gt;=1000, "Enterprise", _xlfn.XLOOKUP($F813, accounts!$A$2:$A$86, accounts!$E$2:$E$86, 0)&gt;=100, "Mid-Market", TRUE, "SMB"))</f>
        <v>Enterprise</v>
      </c>
      <c r="I813" s="1" t="str">
        <f t="array" ref="I813">IF($F813="", "", _xlfn.XLOOKUP($F813,accounts!$A$2:$A$86,accounts!$F$2:$F$86, "Other"))</f>
        <v>Poland</v>
      </c>
      <c r="J813" s="1" t="s">
        <v>192</v>
      </c>
      <c r="K813" s="3">
        <v>42776.0</v>
      </c>
      <c r="L813" s="3">
        <v>42885.0</v>
      </c>
      <c r="M813" s="1">
        <v>0.0</v>
      </c>
    </row>
    <row r="814">
      <c r="A814" s="1" t="s">
        <v>1019</v>
      </c>
      <c r="B814" s="1" t="s">
        <v>94</v>
      </c>
      <c r="C814" s="1" t="str">
        <f t="array" ref="C814">_xlfn.XLOOKUP($B814, sales_teams!$A$2:$A$36, sales_teams!$B$2:$B$36)</f>
        <v>Celia Rouche</v>
      </c>
      <c r="D814" s="1" t="str">
        <f t="array" ref="D814">_xlfn.XLOOKUP($B814, sales_teams!$A$2:$A$36, sales_teams!$C$2:$C$36)</f>
        <v>West</v>
      </c>
      <c r="E814" s="1" t="s">
        <v>179</v>
      </c>
      <c r="F814" s="1" t="s">
        <v>147</v>
      </c>
      <c r="G814" s="1" t="str">
        <f t="array" ref="G814">IF($F814="", "", _xlfn.XLOOKUP($F814,accounts!$A$2:$A$86,accounts!$B$2:$B$86, "Other"))</f>
        <v>telecommunications</v>
      </c>
      <c r="H814" s="1" t="str">
        <f t="array" ref="H814">IF($F814="", "", IFS(_xlfn.XLOOKUP($F814, accounts!$A$2:$A$86, accounts!$E$2:$E$86, 0)&gt;=1000, "Enterprise", _xlfn.XLOOKUP($F814, accounts!$A$2:$A$86, accounts!$E$2:$E$86, 0)&gt;=100, "Mid-Market", TRUE, "SMB"))</f>
        <v>Enterprise</v>
      </c>
      <c r="I814" s="1" t="str">
        <f t="array" ref="I814">IF($F814="", "", _xlfn.XLOOKUP($F814,accounts!$A$2:$A$86,accounts!$F$2:$F$86, "Other"))</f>
        <v>United States</v>
      </c>
      <c r="J814" s="1" t="s">
        <v>131</v>
      </c>
      <c r="K814" s="3">
        <v>42776.0</v>
      </c>
      <c r="L814" s="3">
        <v>42864.0</v>
      </c>
      <c r="M814" s="1">
        <v>51.0</v>
      </c>
    </row>
    <row r="815">
      <c r="A815" s="1" t="s">
        <v>1020</v>
      </c>
      <c r="B815" s="1" t="s">
        <v>104</v>
      </c>
      <c r="C815" s="1" t="str">
        <f t="array" ref="C815">_xlfn.XLOOKUP($B815, sales_teams!$A$2:$A$36, sales_teams!$B$2:$B$36)</f>
        <v>Summer Sewald</v>
      </c>
      <c r="D815" s="1" t="str">
        <f t="array" ref="D815">_xlfn.XLOOKUP($B815, sales_teams!$A$2:$A$36, sales_teams!$C$2:$C$36)</f>
        <v>West</v>
      </c>
      <c r="E815" s="1" t="s">
        <v>181</v>
      </c>
      <c r="F815" s="1" t="s">
        <v>151</v>
      </c>
      <c r="G815" s="1" t="str">
        <f t="array" ref="G815">IF($F815="", "", _xlfn.XLOOKUP($F815,accounts!$A$2:$A$86,accounts!$B$2:$B$86, "Other"))</f>
        <v>software</v>
      </c>
      <c r="H815" s="1" t="str">
        <f t="array" ref="H815">IF($F815="", "", IFS(_xlfn.XLOOKUP($F815, accounts!$A$2:$A$86, accounts!$E$2:$E$86, 0)&gt;=1000, "Enterprise", _xlfn.XLOOKUP($F815, accounts!$A$2:$A$86, accounts!$E$2:$E$86, 0)&gt;=100, "Mid-Market", TRUE, "SMB"))</f>
        <v>Enterprise</v>
      </c>
      <c r="I815" s="1" t="str">
        <f t="array" ref="I815">IF($F815="", "", _xlfn.XLOOKUP($F815,accounts!$A$2:$A$86,accounts!$F$2:$F$86, "Other"))</f>
        <v>United States</v>
      </c>
      <c r="J815" s="1" t="s">
        <v>189</v>
      </c>
      <c r="K815" s="3">
        <v>42776.0</v>
      </c>
    </row>
    <row r="816">
      <c r="A816" s="1" t="s">
        <v>1021</v>
      </c>
      <c r="B816" s="1" t="s">
        <v>104</v>
      </c>
      <c r="C816" s="1" t="str">
        <f t="array" ref="C816">_xlfn.XLOOKUP($B816, sales_teams!$A$2:$A$36, sales_teams!$B$2:$B$36)</f>
        <v>Summer Sewald</v>
      </c>
      <c r="D816" s="1" t="str">
        <f t="array" ref="D816">_xlfn.XLOOKUP($B816, sales_teams!$A$2:$A$36, sales_teams!$C$2:$C$36)</f>
        <v>West</v>
      </c>
      <c r="E816" s="1" t="s">
        <v>181</v>
      </c>
      <c r="F816" s="1" t="s">
        <v>87</v>
      </c>
      <c r="G816" s="1" t="str">
        <f t="array" ref="G816">IF($F816="", "", _xlfn.XLOOKUP($F816,accounts!$A$2:$A$86,accounts!$B$2:$B$86, "Other"))</f>
        <v>telecommunications</v>
      </c>
      <c r="H816" s="1" t="str">
        <f t="array" ref="H816">IF($F816="", "", IFS(_xlfn.XLOOKUP($F816, accounts!$A$2:$A$86, accounts!$E$2:$E$86, 0)&gt;=1000, "Enterprise", _xlfn.XLOOKUP($F816, accounts!$A$2:$A$86, accounts!$E$2:$E$86, 0)&gt;=100, "Mid-Market", TRUE, "SMB"))</f>
        <v>Enterprise</v>
      </c>
      <c r="I816" s="1" t="str">
        <f t="array" ref="I816">IF($F816="", "", _xlfn.XLOOKUP($F816,accounts!$A$2:$A$86,accounts!$F$2:$F$86, "Other"))</f>
        <v>United States</v>
      </c>
      <c r="J816" s="1" t="s">
        <v>131</v>
      </c>
      <c r="K816" s="3">
        <v>42776.0</v>
      </c>
      <c r="L816" s="3">
        <v>42800.0</v>
      </c>
      <c r="M816" s="1">
        <v>563.0</v>
      </c>
    </row>
    <row r="817">
      <c r="A817" s="1" t="s">
        <v>1022</v>
      </c>
      <c r="B817" s="1" t="s">
        <v>17</v>
      </c>
      <c r="C817" s="1" t="str">
        <f t="array" ref="C817">_xlfn.XLOOKUP($B817, sales_teams!$A$2:$A$36, sales_teams!$B$2:$B$36)</f>
        <v>Dustin Brinkmann</v>
      </c>
      <c r="D817" s="1" t="str">
        <f t="array" ref="D817">_xlfn.XLOOKUP($B817, sales_teams!$A$2:$A$36, sales_teams!$C$2:$C$36)</f>
        <v>Central</v>
      </c>
      <c r="E817" s="1" t="s">
        <v>181</v>
      </c>
      <c r="F817" s="1" t="s">
        <v>122</v>
      </c>
      <c r="G817" s="1" t="str">
        <f t="array" ref="G817">IF($F817="", "", _xlfn.XLOOKUP($F817,accounts!$A$2:$A$86,accounts!$B$2:$B$86, "Other"))</f>
        <v>medical</v>
      </c>
      <c r="H817" s="1" t="str">
        <f t="array" ref="H817">IF($F817="", "", IFS(_xlfn.XLOOKUP($F817, accounts!$A$2:$A$86, accounts!$E$2:$E$86, 0)&gt;=1000, "Enterprise", _xlfn.XLOOKUP($F817, accounts!$A$2:$A$86, accounts!$E$2:$E$86, 0)&gt;=100, "Mid-Market", TRUE, "SMB"))</f>
        <v>Enterprise</v>
      </c>
      <c r="I817" s="1" t="str">
        <f t="array" ref="I817">IF($F817="", "", _xlfn.XLOOKUP($F817,accounts!$A$2:$A$86,accounts!$F$2:$F$86, "Other"))</f>
        <v>United States</v>
      </c>
      <c r="J817" s="1" t="s">
        <v>192</v>
      </c>
      <c r="K817" s="3">
        <v>42776.0</v>
      </c>
      <c r="L817" s="3">
        <v>42881.0</v>
      </c>
      <c r="M817" s="1">
        <v>0.0</v>
      </c>
    </row>
    <row r="818">
      <c r="A818" s="1" t="s">
        <v>1023</v>
      </c>
      <c r="B818" s="1" t="s">
        <v>54</v>
      </c>
      <c r="C818" s="1" t="str">
        <f t="array" ref="C818">_xlfn.XLOOKUP($B818, sales_teams!$A$2:$A$36, sales_teams!$B$2:$B$36)</f>
        <v>Rocco Neubert</v>
      </c>
      <c r="D818" s="1" t="str">
        <f t="array" ref="D818">_xlfn.XLOOKUP($B818, sales_teams!$A$2:$A$36, sales_teams!$C$2:$C$36)</f>
        <v>East</v>
      </c>
      <c r="E818" s="1" t="s">
        <v>181</v>
      </c>
      <c r="F818" s="1" t="s">
        <v>141</v>
      </c>
      <c r="G818" s="1" t="str">
        <f t="array" ref="G818">IF($F818="", "", _xlfn.XLOOKUP($F818,accounts!$A$2:$A$86,accounts!$B$2:$B$86, "Other"))</f>
        <v>finance</v>
      </c>
      <c r="H818" s="1" t="str">
        <f t="array" ref="H818">IF($F818="", "", IFS(_xlfn.XLOOKUP($F818, accounts!$A$2:$A$86, accounts!$E$2:$E$86, 0)&gt;=1000, "Enterprise", _xlfn.XLOOKUP($F818, accounts!$A$2:$A$86, accounts!$E$2:$E$86, 0)&gt;=100, "Mid-Market", TRUE, "SMB"))</f>
        <v>Mid-Market</v>
      </c>
      <c r="I818" s="1" t="str">
        <f t="array" ref="I818">IF($F818="", "", _xlfn.XLOOKUP($F818,accounts!$A$2:$A$86,accounts!$F$2:$F$86, "Other"))</f>
        <v>United States</v>
      </c>
      <c r="J818" s="1" t="s">
        <v>192</v>
      </c>
      <c r="K818" s="3">
        <v>42776.0</v>
      </c>
      <c r="L818" s="3">
        <v>42869.0</v>
      </c>
      <c r="M818" s="1">
        <v>0.0</v>
      </c>
    </row>
    <row r="819">
      <c r="A819" s="1" t="s">
        <v>1024</v>
      </c>
      <c r="B819" s="1" t="s">
        <v>54</v>
      </c>
      <c r="C819" s="1" t="str">
        <f t="array" ref="C819">_xlfn.XLOOKUP($B819, sales_teams!$A$2:$A$36, sales_teams!$B$2:$B$36)</f>
        <v>Rocco Neubert</v>
      </c>
      <c r="D819" s="1" t="str">
        <f t="array" ref="D819">_xlfn.XLOOKUP($B819, sales_teams!$A$2:$A$36, sales_teams!$C$2:$C$36)</f>
        <v>East</v>
      </c>
      <c r="E819" s="1" t="s">
        <v>188</v>
      </c>
      <c r="F819" s="1" t="s">
        <v>125</v>
      </c>
      <c r="G819" s="1" t="str">
        <f t="array" ref="G819">IF($F819="", "", _xlfn.XLOOKUP($F819,accounts!$A$2:$A$86,accounts!$B$2:$B$86, "Other"))</f>
        <v>software</v>
      </c>
      <c r="H819" s="1" t="str">
        <f t="array" ref="H819">IF($F819="", "", IFS(_xlfn.XLOOKUP($F819, accounts!$A$2:$A$86, accounts!$E$2:$E$86, 0)&gt;=1000, "Enterprise", _xlfn.XLOOKUP($F819, accounts!$A$2:$A$86, accounts!$E$2:$E$86, 0)&gt;=100, "Mid-Market", TRUE, "SMB"))</f>
        <v>Enterprise</v>
      </c>
      <c r="I819" s="1" t="str">
        <f t="array" ref="I819">IF($F819="", "", _xlfn.XLOOKUP($F819,accounts!$A$2:$A$86,accounts!$F$2:$F$86, "Other"))</f>
        <v>United States</v>
      </c>
      <c r="J819" s="1" t="s">
        <v>131</v>
      </c>
      <c r="K819" s="3">
        <v>42776.0</v>
      </c>
      <c r="L819" s="3">
        <v>42901.0</v>
      </c>
      <c r="M819" s="1">
        <v>2928.0</v>
      </c>
    </row>
    <row r="820">
      <c r="A820" s="1" t="s">
        <v>1025</v>
      </c>
      <c r="B820" s="1" t="s">
        <v>54</v>
      </c>
      <c r="C820" s="1" t="str">
        <f t="array" ref="C820">_xlfn.XLOOKUP($B820, sales_teams!$A$2:$A$36, sales_teams!$B$2:$B$36)</f>
        <v>Rocco Neubert</v>
      </c>
      <c r="D820" s="1" t="str">
        <f t="array" ref="D820">_xlfn.XLOOKUP($B820, sales_teams!$A$2:$A$36, sales_teams!$C$2:$C$36)</f>
        <v>East</v>
      </c>
      <c r="E820" s="1" t="s">
        <v>188</v>
      </c>
      <c r="F820" s="1" t="s">
        <v>172</v>
      </c>
      <c r="G820" s="1" t="str">
        <f t="array" ref="G820">IF($F820="", "", _xlfn.XLOOKUP($F820,accounts!$A$2:$A$86,accounts!$B$2:$B$86, "Other"))</f>
        <v>retail</v>
      </c>
      <c r="H820" s="1" t="str">
        <f t="array" ref="H820">IF($F820="", "", IFS(_xlfn.XLOOKUP($F820, accounts!$A$2:$A$86, accounts!$E$2:$E$86, 0)&gt;=1000, "Enterprise", _xlfn.XLOOKUP($F820, accounts!$A$2:$A$86, accounts!$E$2:$E$86, 0)&gt;=100, "Mid-Market", TRUE, "SMB"))</f>
        <v>Mid-Market</v>
      </c>
      <c r="I820" s="1" t="str">
        <f t="array" ref="I820">IF($F820="", "", _xlfn.XLOOKUP($F820,accounts!$A$2:$A$86,accounts!$F$2:$F$86, "Other"))</f>
        <v>United States</v>
      </c>
      <c r="J820" s="1" t="s">
        <v>131</v>
      </c>
      <c r="K820" s="3">
        <v>42776.0</v>
      </c>
      <c r="L820" s="3">
        <v>42891.0</v>
      </c>
      <c r="M820" s="1">
        <v>3618.0</v>
      </c>
    </row>
    <row r="821">
      <c r="A821" s="1" t="s">
        <v>1026</v>
      </c>
      <c r="B821" s="1" t="s">
        <v>30</v>
      </c>
      <c r="C821" s="1" t="str">
        <f t="array" ref="C821">_xlfn.XLOOKUP($B821, sales_teams!$A$2:$A$36, sales_teams!$B$2:$B$36)</f>
        <v>Melvin Marxen</v>
      </c>
      <c r="D821" s="1" t="str">
        <f t="array" ref="D821">_xlfn.XLOOKUP($B821, sales_teams!$A$2:$A$36, sales_teams!$C$2:$C$36)</f>
        <v>Central</v>
      </c>
      <c r="E821" s="1" t="s">
        <v>109</v>
      </c>
      <c r="F821" s="1" t="s">
        <v>78</v>
      </c>
      <c r="G821" s="1" t="str">
        <f t="array" ref="G821">IF($F821="", "", _xlfn.XLOOKUP($F821,accounts!$A$2:$A$86,accounts!$B$2:$B$86, "Other"))</f>
        <v>marketing</v>
      </c>
      <c r="H821" s="1" t="str">
        <f t="array" ref="H821">IF($F821="", "", IFS(_xlfn.XLOOKUP($F821, accounts!$A$2:$A$86, accounts!$E$2:$E$86, 0)&gt;=1000, "Enterprise", _xlfn.XLOOKUP($F821, accounts!$A$2:$A$86, accounts!$E$2:$E$86, 0)&gt;=100, "Mid-Market", TRUE, "SMB"))</f>
        <v>Enterprise</v>
      </c>
      <c r="I821" s="1" t="str">
        <f t="array" ref="I821">IF($F821="", "", _xlfn.XLOOKUP($F821,accounts!$A$2:$A$86,accounts!$F$2:$F$86, "Other"))</f>
        <v>United States</v>
      </c>
      <c r="J821" s="1" t="s">
        <v>131</v>
      </c>
      <c r="K821" s="3">
        <v>42777.0</v>
      </c>
      <c r="L821" s="3">
        <v>42871.0</v>
      </c>
      <c r="M821" s="1">
        <v>1189.0</v>
      </c>
    </row>
    <row r="822">
      <c r="A822" s="1" t="s">
        <v>1027</v>
      </c>
      <c r="B822" s="1" t="s">
        <v>53</v>
      </c>
      <c r="C822" s="1" t="str">
        <f t="array" ref="C822">_xlfn.XLOOKUP($B822, sales_teams!$A$2:$A$36, sales_teams!$B$2:$B$36)</f>
        <v>Rocco Neubert</v>
      </c>
      <c r="D822" s="1" t="str">
        <f t="array" ref="D822">_xlfn.XLOOKUP($B822, sales_teams!$A$2:$A$36, sales_teams!$C$2:$C$36)</f>
        <v>East</v>
      </c>
      <c r="E822" s="1" t="s">
        <v>181</v>
      </c>
      <c r="F822" s="1" t="s">
        <v>81</v>
      </c>
      <c r="G822" s="1" t="str">
        <f t="array" ref="G822">IF($F822="", "", _xlfn.XLOOKUP($F822,accounts!$A$2:$A$86,accounts!$B$2:$B$86, "Other"))</f>
        <v>technology</v>
      </c>
      <c r="H822" s="1" t="str">
        <f t="array" ref="H822">IF($F822="", "", IFS(_xlfn.XLOOKUP($F822, accounts!$A$2:$A$86, accounts!$E$2:$E$86, 0)&gt;=1000, "Enterprise", _xlfn.XLOOKUP($F822, accounts!$A$2:$A$86, accounts!$E$2:$E$86, 0)&gt;=100, "Mid-Market", TRUE, "SMB"))</f>
        <v>Enterprise</v>
      </c>
      <c r="I822" s="1" t="str">
        <f t="array" ref="I822">IF($F822="", "", _xlfn.XLOOKUP($F822,accounts!$A$2:$A$86,accounts!$F$2:$F$86, "Other"))</f>
        <v>United States</v>
      </c>
      <c r="J822" s="1" t="s">
        <v>192</v>
      </c>
      <c r="K822" s="3">
        <v>42777.0</v>
      </c>
      <c r="L822" s="3">
        <v>42862.0</v>
      </c>
      <c r="M822" s="1">
        <v>0.0</v>
      </c>
    </row>
    <row r="823">
      <c r="A823" s="1" t="s">
        <v>1028</v>
      </c>
      <c r="B823" s="1" t="s">
        <v>94</v>
      </c>
      <c r="C823" s="1" t="str">
        <f t="array" ref="C823">_xlfn.XLOOKUP($B823, sales_teams!$A$2:$A$36, sales_teams!$B$2:$B$36)</f>
        <v>Celia Rouche</v>
      </c>
      <c r="D823" s="1" t="str">
        <f t="array" ref="D823">_xlfn.XLOOKUP($B823, sales_teams!$A$2:$A$36, sales_teams!$C$2:$C$36)</f>
        <v>West</v>
      </c>
      <c r="E823" s="1" t="s">
        <v>179</v>
      </c>
      <c r="F823" s="1" t="s">
        <v>118</v>
      </c>
      <c r="G823" s="1" t="str">
        <f t="array" ref="G823">IF($F823="", "", _xlfn.XLOOKUP($F823,accounts!$A$2:$A$86,accounts!$B$2:$B$86, "Other"))</f>
        <v>services</v>
      </c>
      <c r="H823" s="1" t="str">
        <f t="array" ref="H823">IF($F823="", "", IFS(_xlfn.XLOOKUP($F823, accounts!$A$2:$A$86, accounts!$E$2:$E$86, 0)&gt;=1000, "Enterprise", _xlfn.XLOOKUP($F823, accounts!$A$2:$A$86, accounts!$E$2:$E$86, 0)&gt;=100, "Mid-Market", TRUE, "SMB"))</f>
        <v>Enterprise</v>
      </c>
      <c r="I823" s="1" t="str">
        <f t="array" ref="I823">IF($F823="", "", _xlfn.XLOOKUP($F823,accounts!$A$2:$A$86,accounts!$F$2:$F$86, "Other"))</f>
        <v>United States</v>
      </c>
      <c r="J823" s="1" t="s">
        <v>131</v>
      </c>
      <c r="K823" s="3">
        <v>42777.0</v>
      </c>
      <c r="L823" s="3">
        <v>42877.0</v>
      </c>
      <c r="M823" s="1">
        <v>60.0</v>
      </c>
    </row>
    <row r="824">
      <c r="A824" s="1" t="s">
        <v>1029</v>
      </c>
      <c r="B824" s="1" t="s">
        <v>99</v>
      </c>
      <c r="C824" s="1" t="str">
        <f t="array" ref="C824">_xlfn.XLOOKUP($B824, sales_teams!$A$2:$A$36, sales_teams!$B$2:$B$36)</f>
        <v>Summer Sewald</v>
      </c>
      <c r="D824" s="1" t="str">
        <f t="array" ref="D824">_xlfn.XLOOKUP($B824, sales_teams!$A$2:$A$36, sales_teams!$C$2:$C$36)</f>
        <v>West</v>
      </c>
      <c r="E824" s="1" t="s">
        <v>194</v>
      </c>
      <c r="G824" s="1" t="str">
        <f t="array" ref="G824">IF($F824="", "", _xlfn.XLOOKUP($F824,accounts!$A$2:$A$86,accounts!$B$2:$B$86, "Other"))</f>
        <v/>
      </c>
      <c r="H824" s="1" t="str">
        <f t="array" ref="H824">IF($F824="", "", IFS(_xlfn.XLOOKUP($F824, accounts!$A$2:$A$86, accounts!$E$2:$E$86, 0)&gt;=1000, "Enterprise", _xlfn.XLOOKUP($F824, accounts!$A$2:$A$86, accounts!$E$2:$E$86, 0)&gt;=100, "Mid-Market", TRUE, "SMB"))</f>
        <v/>
      </c>
      <c r="I824" s="1" t="str">
        <f t="array" ref="I824">IF($F824="", "", _xlfn.XLOOKUP($F824,accounts!$A$2:$A$86,accounts!$F$2:$F$86, "Other"))</f>
        <v/>
      </c>
      <c r="J824" s="1" t="s">
        <v>189</v>
      </c>
      <c r="K824" s="3">
        <v>42777.0</v>
      </c>
    </row>
    <row r="825">
      <c r="A825" s="1" t="s">
        <v>1030</v>
      </c>
      <c r="B825" s="1" t="s">
        <v>19</v>
      </c>
      <c r="C825" s="1" t="str">
        <f t="array" ref="C825">_xlfn.XLOOKUP($B825, sales_teams!$A$2:$A$36, sales_teams!$B$2:$B$36)</f>
        <v>Melvin Marxen</v>
      </c>
      <c r="D825" s="1" t="str">
        <f t="array" ref="D825">_xlfn.XLOOKUP($B825, sales_teams!$A$2:$A$36, sales_teams!$C$2:$C$36)</f>
        <v>Central</v>
      </c>
      <c r="E825" s="1" t="s">
        <v>109</v>
      </c>
      <c r="F825" s="1" t="s">
        <v>156</v>
      </c>
      <c r="G825" s="1" t="str">
        <f t="array" ref="G825">IF($F825="", "", _xlfn.XLOOKUP($F825,accounts!$A$2:$A$86,accounts!$B$2:$B$86, "Other"))</f>
        <v>employment</v>
      </c>
      <c r="H825" s="1" t="str">
        <f t="array" ref="H825">IF($F825="", "", IFS(_xlfn.XLOOKUP($F825, accounts!$A$2:$A$86, accounts!$E$2:$E$86, 0)&gt;=1000, "Enterprise", _xlfn.XLOOKUP($F825, accounts!$A$2:$A$86, accounts!$E$2:$E$86, 0)&gt;=100, "Mid-Market", TRUE, "SMB"))</f>
        <v>Mid-Market</v>
      </c>
      <c r="I825" s="1" t="str">
        <f t="array" ref="I825">IF($F825="", "", _xlfn.XLOOKUP($F825,accounts!$A$2:$A$86,accounts!$F$2:$F$86, "Other"))</f>
        <v>United States</v>
      </c>
      <c r="J825" s="1" t="s">
        <v>192</v>
      </c>
      <c r="K825" s="3">
        <v>42777.0</v>
      </c>
      <c r="L825" s="3">
        <v>42866.0</v>
      </c>
      <c r="M825" s="1">
        <v>0.0</v>
      </c>
    </row>
    <row r="826">
      <c r="A826" s="1" t="s">
        <v>1031</v>
      </c>
      <c r="B826" s="1" t="s">
        <v>104</v>
      </c>
      <c r="C826" s="1" t="str">
        <f t="array" ref="C826">_xlfn.XLOOKUP($B826, sales_teams!$A$2:$A$36, sales_teams!$B$2:$B$36)</f>
        <v>Summer Sewald</v>
      </c>
      <c r="D826" s="1" t="str">
        <f t="array" ref="D826">_xlfn.XLOOKUP($B826, sales_teams!$A$2:$A$36, sales_teams!$C$2:$C$36)</f>
        <v>West</v>
      </c>
      <c r="E826" s="1" t="s">
        <v>181</v>
      </c>
      <c r="F826" s="1" t="s">
        <v>50</v>
      </c>
      <c r="G826" s="1" t="str">
        <f t="array" ref="G826">IF($F826="", "", _xlfn.XLOOKUP($F826,accounts!$A$2:$A$86,accounts!$B$2:$B$86, "Other"))</f>
        <v>entertainment</v>
      </c>
      <c r="H826" s="1" t="str">
        <f t="array" ref="H826">IF($F826="", "", IFS(_xlfn.XLOOKUP($F826, accounts!$A$2:$A$86, accounts!$E$2:$E$86, 0)&gt;=1000, "Enterprise", _xlfn.XLOOKUP($F826, accounts!$A$2:$A$86, accounts!$E$2:$E$86, 0)&gt;=100, "Mid-Market", TRUE, "SMB"))</f>
        <v>Enterprise</v>
      </c>
      <c r="I826" s="1" t="str">
        <f t="array" ref="I826">IF($F826="", "", _xlfn.XLOOKUP($F826,accounts!$A$2:$A$86,accounts!$F$2:$F$86, "Other"))</f>
        <v>United States</v>
      </c>
      <c r="J826" s="1" t="s">
        <v>131</v>
      </c>
      <c r="K826" s="3">
        <v>42777.0</v>
      </c>
      <c r="L826" s="3">
        <v>42908.0</v>
      </c>
      <c r="M826" s="1">
        <v>545.0</v>
      </c>
    </row>
    <row r="827">
      <c r="A827" s="1" t="s">
        <v>1032</v>
      </c>
      <c r="B827" s="1" t="s">
        <v>104</v>
      </c>
      <c r="C827" s="1" t="str">
        <f t="array" ref="C827">_xlfn.XLOOKUP($B827, sales_teams!$A$2:$A$36, sales_teams!$B$2:$B$36)</f>
        <v>Summer Sewald</v>
      </c>
      <c r="D827" s="1" t="str">
        <f t="array" ref="D827">_xlfn.XLOOKUP($B827, sales_teams!$A$2:$A$36, sales_teams!$C$2:$C$36)</f>
        <v>West</v>
      </c>
      <c r="E827" s="1" t="s">
        <v>188</v>
      </c>
      <c r="F827" s="1" t="s">
        <v>129</v>
      </c>
      <c r="G827" s="1" t="str">
        <f t="array" ref="G827">IF($F827="", "", _xlfn.XLOOKUP($F827,accounts!$A$2:$A$86,accounts!$B$2:$B$86, "Other"))</f>
        <v>medical</v>
      </c>
      <c r="H827" s="1" t="str">
        <f t="array" ref="H827">IF($F827="", "", IFS(_xlfn.XLOOKUP($F827, accounts!$A$2:$A$86, accounts!$E$2:$E$86, 0)&gt;=1000, "Enterprise", _xlfn.XLOOKUP($F827, accounts!$A$2:$A$86, accounts!$E$2:$E$86, 0)&gt;=100, "Mid-Market", TRUE, "SMB"))</f>
        <v>Enterprise</v>
      </c>
      <c r="I827" s="1" t="str">
        <f t="array" ref="I827">IF($F827="", "", _xlfn.XLOOKUP($F827,accounts!$A$2:$A$86,accounts!$F$2:$F$86, "Other"))</f>
        <v>United States</v>
      </c>
      <c r="J827" s="1" t="s">
        <v>131</v>
      </c>
      <c r="K827" s="3">
        <v>42777.0</v>
      </c>
      <c r="L827" s="3">
        <v>42867.0</v>
      </c>
      <c r="M827" s="1">
        <v>3035.0</v>
      </c>
    </row>
    <row r="828">
      <c r="A828" s="1" t="s">
        <v>1033</v>
      </c>
      <c r="B828" s="1" t="s">
        <v>102</v>
      </c>
      <c r="C828" s="1" t="str">
        <f t="array" ref="C828">_xlfn.XLOOKUP($B828, sales_teams!$A$2:$A$36, sales_teams!$B$2:$B$36)</f>
        <v>Summer Sewald</v>
      </c>
      <c r="D828" s="1" t="str">
        <f t="array" ref="D828">_xlfn.XLOOKUP($B828, sales_teams!$A$2:$A$36, sales_teams!$C$2:$C$36)</f>
        <v>West</v>
      </c>
      <c r="E828" s="1" t="s">
        <v>181</v>
      </c>
      <c r="G828" s="1" t="str">
        <f t="array" ref="G828">IF($F828="", "", _xlfn.XLOOKUP($F828,accounts!$A$2:$A$86,accounts!$B$2:$B$86, "Other"))</f>
        <v/>
      </c>
      <c r="H828" s="1" t="str">
        <f t="array" ref="H828">IF($F828="", "", IFS(_xlfn.XLOOKUP($F828, accounts!$A$2:$A$86, accounts!$E$2:$E$86, 0)&gt;=1000, "Enterprise", _xlfn.XLOOKUP($F828, accounts!$A$2:$A$86, accounts!$E$2:$E$86, 0)&gt;=100, "Mid-Market", TRUE, "SMB"))</f>
        <v/>
      </c>
      <c r="I828" s="1" t="str">
        <f t="array" ref="I828">IF($F828="", "", _xlfn.XLOOKUP($F828,accounts!$A$2:$A$86,accounts!$F$2:$F$86, "Other"))</f>
        <v/>
      </c>
      <c r="J828" s="1" t="s">
        <v>189</v>
      </c>
      <c r="K828" s="3">
        <v>42777.0</v>
      </c>
    </row>
    <row r="829">
      <c r="A829" s="1" t="s">
        <v>1034</v>
      </c>
      <c r="B829" s="1" t="s">
        <v>102</v>
      </c>
      <c r="C829" s="1" t="str">
        <f t="array" ref="C829">_xlfn.XLOOKUP($B829, sales_teams!$A$2:$A$36, sales_teams!$B$2:$B$36)</f>
        <v>Summer Sewald</v>
      </c>
      <c r="D829" s="1" t="str">
        <f t="array" ref="D829">_xlfn.XLOOKUP($B829, sales_teams!$A$2:$A$36, sales_teams!$C$2:$C$36)</f>
        <v>West</v>
      </c>
      <c r="E829" s="1" t="s">
        <v>181</v>
      </c>
      <c r="F829" s="1" t="s">
        <v>127</v>
      </c>
      <c r="G829" s="1" t="str">
        <f t="array" ref="G829">IF($F829="", "", _xlfn.XLOOKUP($F829,accounts!$A$2:$A$86,accounts!$B$2:$B$86, "Other"))</f>
        <v>technology</v>
      </c>
      <c r="H829" s="1" t="str">
        <f t="array" ref="H829">IF($F829="", "", IFS(_xlfn.XLOOKUP($F829, accounts!$A$2:$A$86, accounts!$E$2:$E$86, 0)&gt;=1000, "Enterprise", _xlfn.XLOOKUP($F829, accounts!$A$2:$A$86, accounts!$E$2:$E$86, 0)&gt;=100, "Mid-Market", TRUE, "SMB"))</f>
        <v>Enterprise</v>
      </c>
      <c r="I829" s="1" t="str">
        <f t="array" ref="I829">IF($F829="", "", _xlfn.XLOOKUP($F829,accounts!$A$2:$A$86,accounts!$F$2:$F$86, "Other"))</f>
        <v>United States</v>
      </c>
      <c r="J829" s="1" t="s">
        <v>131</v>
      </c>
      <c r="K829" s="3">
        <v>42777.0</v>
      </c>
      <c r="L829" s="3">
        <v>42909.0</v>
      </c>
      <c r="M829" s="1">
        <v>584.0</v>
      </c>
    </row>
    <row r="830">
      <c r="A830" s="1" t="s">
        <v>1035</v>
      </c>
      <c r="B830" s="1" t="s">
        <v>92</v>
      </c>
      <c r="C830" s="1" t="str">
        <f t="array" ref="C830">_xlfn.XLOOKUP($B830, sales_teams!$A$2:$A$36, sales_teams!$B$2:$B$36)</f>
        <v>Celia Rouche</v>
      </c>
      <c r="D830" s="1" t="str">
        <f t="array" ref="D830">_xlfn.XLOOKUP($B830, sales_teams!$A$2:$A$36, sales_teams!$C$2:$C$36)</f>
        <v>West</v>
      </c>
      <c r="E830" s="1" t="s">
        <v>179</v>
      </c>
      <c r="F830" s="1" t="s">
        <v>151</v>
      </c>
      <c r="G830" s="1" t="str">
        <f t="array" ref="G830">IF($F830="", "", _xlfn.XLOOKUP($F830,accounts!$A$2:$A$86,accounts!$B$2:$B$86, "Other"))</f>
        <v>software</v>
      </c>
      <c r="H830" s="1" t="str">
        <f t="array" ref="H830">IF($F830="", "", IFS(_xlfn.XLOOKUP($F830, accounts!$A$2:$A$86, accounts!$E$2:$E$86, 0)&gt;=1000, "Enterprise", _xlfn.XLOOKUP($F830, accounts!$A$2:$A$86, accounts!$E$2:$E$86, 0)&gt;=100, "Mid-Market", TRUE, "SMB"))</f>
        <v>Enterprise</v>
      </c>
      <c r="I830" s="1" t="str">
        <f t="array" ref="I830">IF($F830="", "", _xlfn.XLOOKUP($F830,accounts!$A$2:$A$86,accounts!$F$2:$F$86, "Other"))</f>
        <v>United States</v>
      </c>
      <c r="J830" s="1" t="s">
        <v>192</v>
      </c>
      <c r="K830" s="3">
        <v>42777.0</v>
      </c>
      <c r="L830" s="3">
        <v>42870.0</v>
      </c>
      <c r="M830" s="1">
        <v>0.0</v>
      </c>
    </row>
    <row r="831">
      <c r="A831" s="1" t="s">
        <v>1036</v>
      </c>
      <c r="B831" s="1" t="s">
        <v>107</v>
      </c>
      <c r="C831" s="1" t="str">
        <f t="array" ref="C831">_xlfn.XLOOKUP($B831, sales_teams!$A$2:$A$36, sales_teams!$B$2:$B$36)</f>
        <v>Summer Sewald</v>
      </c>
      <c r="D831" s="1" t="str">
        <f t="array" ref="D831">_xlfn.XLOOKUP($B831, sales_teams!$A$2:$A$36, sales_teams!$C$2:$C$36)</f>
        <v>West</v>
      </c>
      <c r="E831" s="1" t="s">
        <v>109</v>
      </c>
      <c r="F831" s="1" t="s">
        <v>50</v>
      </c>
      <c r="G831" s="1" t="str">
        <f t="array" ref="G831">IF($F831="", "", _xlfn.XLOOKUP($F831,accounts!$A$2:$A$86,accounts!$B$2:$B$86, "Other"))</f>
        <v>entertainment</v>
      </c>
      <c r="H831" s="1" t="str">
        <f t="array" ref="H831">IF($F831="", "", IFS(_xlfn.XLOOKUP($F831, accounts!$A$2:$A$86, accounts!$E$2:$E$86, 0)&gt;=1000, "Enterprise", _xlfn.XLOOKUP($F831, accounts!$A$2:$A$86, accounts!$E$2:$E$86, 0)&gt;=100, "Mid-Market", TRUE, "SMB"))</f>
        <v>Enterprise</v>
      </c>
      <c r="I831" s="1" t="str">
        <f t="array" ref="I831">IF($F831="", "", _xlfn.XLOOKUP($F831,accounts!$A$2:$A$86,accounts!$F$2:$F$86, "Other"))</f>
        <v>United States</v>
      </c>
      <c r="J831" s="1" t="s">
        <v>131</v>
      </c>
      <c r="K831" s="3">
        <v>42777.0</v>
      </c>
      <c r="L831" s="3">
        <v>42909.0</v>
      </c>
      <c r="M831" s="1">
        <v>1069.0</v>
      </c>
    </row>
    <row r="832">
      <c r="A832" s="1" t="s">
        <v>1037</v>
      </c>
      <c r="B832" s="1" t="s">
        <v>107</v>
      </c>
      <c r="C832" s="1" t="str">
        <f t="array" ref="C832">_xlfn.XLOOKUP($B832, sales_teams!$A$2:$A$36, sales_teams!$B$2:$B$36)</f>
        <v>Summer Sewald</v>
      </c>
      <c r="D832" s="1" t="str">
        <f t="array" ref="D832">_xlfn.XLOOKUP($B832, sales_teams!$A$2:$A$36, sales_teams!$C$2:$C$36)</f>
        <v>West</v>
      </c>
      <c r="E832" s="1" t="s">
        <v>109</v>
      </c>
      <c r="F832" s="1" t="s">
        <v>168</v>
      </c>
      <c r="G832" s="1" t="str">
        <f t="array" ref="G832">IF($F832="", "", _xlfn.XLOOKUP($F832,accounts!$A$2:$A$86,accounts!$B$2:$B$86, "Other"))</f>
        <v>finance</v>
      </c>
      <c r="H832" s="1" t="str">
        <f t="array" ref="H832">IF($F832="", "", IFS(_xlfn.XLOOKUP($F832, accounts!$A$2:$A$86, accounts!$E$2:$E$86, 0)&gt;=1000, "Enterprise", _xlfn.XLOOKUP($F832, accounts!$A$2:$A$86, accounts!$E$2:$E$86, 0)&gt;=100, "Mid-Market", TRUE, "SMB"))</f>
        <v>Enterprise</v>
      </c>
      <c r="I832" s="1" t="str">
        <f t="array" ref="I832">IF($F832="", "", _xlfn.XLOOKUP($F832,accounts!$A$2:$A$86,accounts!$F$2:$F$86, "Other"))</f>
        <v>United States</v>
      </c>
      <c r="J832" s="1" t="s">
        <v>131</v>
      </c>
      <c r="K832" s="3">
        <v>42777.0</v>
      </c>
      <c r="L832" s="3">
        <v>42908.0</v>
      </c>
      <c r="M832" s="1">
        <v>1035.0</v>
      </c>
    </row>
    <row r="833">
      <c r="A833" s="1" t="s">
        <v>1038</v>
      </c>
      <c r="B833" s="1" t="s">
        <v>65</v>
      </c>
      <c r="C833" s="1" t="str">
        <f t="array" ref="C833">_xlfn.XLOOKUP($B833, sales_teams!$A$2:$A$36, sales_teams!$B$2:$B$36)</f>
        <v>Celia Rouche</v>
      </c>
      <c r="D833" s="1" t="str">
        <f t="array" ref="D833">_xlfn.XLOOKUP($B833, sales_teams!$A$2:$A$36, sales_teams!$C$2:$C$36)</f>
        <v>West</v>
      </c>
      <c r="E833" s="1" t="s">
        <v>188</v>
      </c>
      <c r="F833" s="1" t="s">
        <v>97</v>
      </c>
      <c r="G833" s="1" t="str">
        <f t="array" ref="G833">IF($F833="", "", _xlfn.XLOOKUP($F833,accounts!$A$2:$A$86,accounts!$B$2:$B$86, "Other"))</f>
        <v>finance</v>
      </c>
      <c r="H833" s="1" t="str">
        <f t="array" ref="H833">IF($F833="", "", IFS(_xlfn.XLOOKUP($F833, accounts!$A$2:$A$86, accounts!$E$2:$E$86, 0)&gt;=1000, "Enterprise", _xlfn.XLOOKUP($F833, accounts!$A$2:$A$86, accounts!$E$2:$E$86, 0)&gt;=100, "Mid-Market", TRUE, "SMB"))</f>
        <v>Mid-Market</v>
      </c>
      <c r="I833" s="1" t="str">
        <f t="array" ref="I833">IF($F833="", "", _xlfn.XLOOKUP($F833,accounts!$A$2:$A$86,accounts!$F$2:$F$86, "Other"))</f>
        <v>United States</v>
      </c>
      <c r="J833" s="1" t="s">
        <v>189</v>
      </c>
      <c r="K833" s="3">
        <v>42777.0</v>
      </c>
    </row>
    <row r="834">
      <c r="A834" s="1" t="s">
        <v>1039</v>
      </c>
      <c r="B834" s="1" t="s">
        <v>41</v>
      </c>
      <c r="C834" s="1" t="str">
        <f t="array" ref="C834">_xlfn.XLOOKUP($B834, sales_teams!$A$2:$A$36, sales_teams!$B$2:$B$36)</f>
        <v>Cara Losch</v>
      </c>
      <c r="D834" s="1" t="str">
        <f t="array" ref="D834">_xlfn.XLOOKUP($B834, sales_teams!$A$2:$A$36, sales_teams!$C$2:$C$36)</f>
        <v>East</v>
      </c>
      <c r="E834" s="1" t="s">
        <v>148</v>
      </c>
      <c r="F834" s="1" t="s">
        <v>98</v>
      </c>
      <c r="G834" s="1" t="str">
        <f t="array" ref="G834">IF($F834="", "", _xlfn.XLOOKUP($F834,accounts!$A$2:$A$86,accounts!$B$2:$B$86, "Other"))</f>
        <v>retail</v>
      </c>
      <c r="H834" s="1" t="str">
        <f t="array" ref="H834">IF($F834="", "", IFS(_xlfn.XLOOKUP($F834, accounts!$A$2:$A$86, accounts!$E$2:$E$86, 0)&gt;=1000, "Enterprise", _xlfn.XLOOKUP($F834, accounts!$A$2:$A$86, accounts!$E$2:$E$86, 0)&gt;=100, "Mid-Market", TRUE, "SMB"))</f>
        <v>Enterprise</v>
      </c>
      <c r="I834" s="1" t="str">
        <f t="array" ref="I834">IF($F834="", "", _xlfn.XLOOKUP($F834,accounts!$A$2:$A$86,accounts!$F$2:$F$86, "Other"))</f>
        <v>Japan</v>
      </c>
      <c r="J834" s="1" t="s">
        <v>192</v>
      </c>
      <c r="K834" s="3">
        <v>42777.0</v>
      </c>
      <c r="L834" s="3">
        <v>42796.0</v>
      </c>
      <c r="M834" s="1">
        <v>0.0</v>
      </c>
    </row>
    <row r="835">
      <c r="A835" s="1" t="s">
        <v>1040</v>
      </c>
      <c r="B835" s="1" t="s">
        <v>60</v>
      </c>
      <c r="C835" s="1" t="str">
        <f t="array" ref="C835">_xlfn.XLOOKUP($B835, sales_teams!$A$2:$A$36, sales_teams!$B$2:$B$36)</f>
        <v>Celia Rouche</v>
      </c>
      <c r="D835" s="1" t="str">
        <f t="array" ref="D835">_xlfn.XLOOKUP($B835, sales_teams!$A$2:$A$36, sales_teams!$C$2:$C$36)</f>
        <v>West</v>
      </c>
      <c r="E835" s="1" t="s">
        <v>148</v>
      </c>
      <c r="F835" s="1" t="s">
        <v>151</v>
      </c>
      <c r="G835" s="1" t="str">
        <f t="array" ref="G835">IF($F835="", "", _xlfn.XLOOKUP($F835,accounts!$A$2:$A$86,accounts!$B$2:$B$86, "Other"))</f>
        <v>software</v>
      </c>
      <c r="H835" s="1" t="str">
        <f t="array" ref="H835">IF($F835="", "", IFS(_xlfn.XLOOKUP($F835, accounts!$A$2:$A$86, accounts!$E$2:$E$86, 0)&gt;=1000, "Enterprise", _xlfn.XLOOKUP($F835, accounts!$A$2:$A$86, accounts!$E$2:$E$86, 0)&gt;=100, "Mid-Market", TRUE, "SMB"))</f>
        <v>Enterprise</v>
      </c>
      <c r="I835" s="1" t="str">
        <f t="array" ref="I835">IF($F835="", "", _xlfn.XLOOKUP($F835,accounts!$A$2:$A$86,accounts!$F$2:$F$86, "Other"))</f>
        <v>United States</v>
      </c>
      <c r="J835" s="1" t="s">
        <v>131</v>
      </c>
      <c r="K835" s="3">
        <v>42777.0</v>
      </c>
      <c r="L835" s="3">
        <v>42818.0</v>
      </c>
      <c r="M835" s="1">
        <v>4510.0</v>
      </c>
    </row>
    <row r="836">
      <c r="A836" s="1" t="s">
        <v>1041</v>
      </c>
      <c r="B836" s="1" t="s">
        <v>34</v>
      </c>
      <c r="C836" s="1" t="str">
        <f t="array" ref="C836">_xlfn.XLOOKUP($B836, sales_teams!$A$2:$A$36, sales_teams!$B$2:$B$36)</f>
        <v>Cara Losch</v>
      </c>
      <c r="D836" s="1" t="str">
        <f t="array" ref="D836">_xlfn.XLOOKUP($B836, sales_teams!$A$2:$A$36, sales_teams!$C$2:$C$36)</f>
        <v>East</v>
      </c>
      <c r="E836" s="1" t="s">
        <v>109</v>
      </c>
      <c r="F836" s="1" t="s">
        <v>167</v>
      </c>
      <c r="G836" s="1" t="str">
        <f t="array" ref="G836">IF($F836="", "", _xlfn.XLOOKUP($F836,accounts!$A$2:$A$86,accounts!$B$2:$B$86, "Other"))</f>
        <v>finance</v>
      </c>
      <c r="H836" s="1" t="str">
        <f t="array" ref="H836">IF($F836="", "", IFS(_xlfn.XLOOKUP($F836, accounts!$A$2:$A$86, accounts!$E$2:$E$86, 0)&gt;=1000, "Enterprise", _xlfn.XLOOKUP($F836, accounts!$A$2:$A$86, accounts!$E$2:$E$86, 0)&gt;=100, "Mid-Market", TRUE, "SMB"))</f>
        <v>Mid-Market</v>
      </c>
      <c r="I836" s="1" t="str">
        <f t="array" ref="I836">IF($F836="", "", _xlfn.XLOOKUP($F836,accounts!$A$2:$A$86,accounts!$F$2:$F$86, "Other"))</f>
        <v>United States</v>
      </c>
      <c r="J836" s="1" t="s">
        <v>192</v>
      </c>
      <c r="K836" s="3">
        <v>42777.0</v>
      </c>
      <c r="L836" s="3">
        <v>42891.0</v>
      </c>
      <c r="M836" s="1">
        <v>0.0</v>
      </c>
    </row>
    <row r="837">
      <c r="A837" s="1" t="s">
        <v>1042</v>
      </c>
      <c r="B837" s="1" t="s">
        <v>34</v>
      </c>
      <c r="C837" s="1" t="str">
        <f t="array" ref="C837">_xlfn.XLOOKUP($B837, sales_teams!$A$2:$A$36, sales_teams!$B$2:$B$36)</f>
        <v>Cara Losch</v>
      </c>
      <c r="D837" s="1" t="str">
        <f t="array" ref="D837">_xlfn.XLOOKUP($B837, sales_teams!$A$2:$A$36, sales_teams!$C$2:$C$36)</f>
        <v>East</v>
      </c>
      <c r="E837" s="1" t="s">
        <v>179</v>
      </c>
      <c r="F837" s="1" t="s">
        <v>177</v>
      </c>
      <c r="G837" s="1" t="str">
        <f t="array" ref="G837">IF($F837="", "", _xlfn.XLOOKUP($F837,accounts!$A$2:$A$86,accounts!$B$2:$B$86, "Other"))</f>
        <v>software</v>
      </c>
      <c r="H837" s="1" t="str">
        <f t="array" ref="H837">IF($F837="", "", IFS(_xlfn.XLOOKUP($F837, accounts!$A$2:$A$86, accounts!$E$2:$E$86, 0)&gt;=1000, "Enterprise", _xlfn.XLOOKUP($F837, accounts!$A$2:$A$86, accounts!$E$2:$E$86, 0)&gt;=100, "Mid-Market", TRUE, "SMB"))</f>
        <v>Enterprise</v>
      </c>
      <c r="I837" s="1" t="str">
        <f t="array" ref="I837">IF($F837="", "", _xlfn.XLOOKUP($F837,accounts!$A$2:$A$86,accounts!$F$2:$F$86, "Other"))</f>
        <v>United States</v>
      </c>
      <c r="J837" s="1" t="s">
        <v>131</v>
      </c>
      <c r="K837" s="3">
        <v>42777.0</v>
      </c>
      <c r="L837" s="3">
        <v>42863.0</v>
      </c>
      <c r="M837" s="1">
        <v>49.0</v>
      </c>
    </row>
    <row r="838">
      <c r="A838" s="1" t="s">
        <v>1043</v>
      </c>
      <c r="B838" s="1" t="s">
        <v>7</v>
      </c>
      <c r="C838" s="1" t="str">
        <f t="array" ref="C838">_xlfn.XLOOKUP($B838, sales_teams!$A$2:$A$36, sales_teams!$B$2:$B$36)</f>
        <v>Dustin Brinkmann</v>
      </c>
      <c r="D838" s="1" t="str">
        <f t="array" ref="D838">_xlfn.XLOOKUP($B838, sales_teams!$A$2:$A$36, sales_teams!$C$2:$C$36)</f>
        <v>Central</v>
      </c>
      <c r="E838" s="1" t="s">
        <v>179</v>
      </c>
      <c r="F838" s="1" t="s">
        <v>150</v>
      </c>
      <c r="G838" s="1" t="str">
        <f t="array" ref="G838">IF($F838="", "", _xlfn.XLOOKUP($F838,accounts!$A$2:$A$86,accounts!$B$2:$B$86, "Other"))</f>
        <v>technology</v>
      </c>
      <c r="H838" s="1" t="str">
        <f t="array" ref="H838">IF($F838="", "", IFS(_xlfn.XLOOKUP($F838, accounts!$A$2:$A$86, accounts!$E$2:$E$86, 0)&gt;=1000, "Enterprise", _xlfn.XLOOKUP($F838, accounts!$A$2:$A$86, accounts!$E$2:$E$86, 0)&gt;=100, "Mid-Market", TRUE, "SMB"))</f>
        <v>Enterprise</v>
      </c>
      <c r="I838" s="1" t="str">
        <f t="array" ref="I838">IF($F838="", "", _xlfn.XLOOKUP($F838,accounts!$A$2:$A$86,accounts!$F$2:$F$86, "Other"))</f>
        <v>United States</v>
      </c>
      <c r="J838" s="1" t="s">
        <v>131</v>
      </c>
      <c r="K838" s="3">
        <v>42778.0</v>
      </c>
      <c r="L838" s="3">
        <v>42893.0</v>
      </c>
      <c r="M838" s="1">
        <v>59.0</v>
      </c>
    </row>
    <row r="839">
      <c r="A839" s="1" t="s">
        <v>1044</v>
      </c>
      <c r="B839" s="1" t="s">
        <v>52</v>
      </c>
      <c r="C839" s="1" t="str">
        <f t="array" ref="C839">_xlfn.XLOOKUP($B839, sales_teams!$A$2:$A$36, sales_teams!$B$2:$B$36)</f>
        <v>Rocco Neubert</v>
      </c>
      <c r="D839" s="1" t="str">
        <f t="array" ref="D839">_xlfn.XLOOKUP($B839, sales_teams!$A$2:$A$36, sales_teams!$C$2:$C$36)</f>
        <v>East</v>
      </c>
      <c r="E839" s="1" t="s">
        <v>148</v>
      </c>
      <c r="F839" s="1" t="s">
        <v>125</v>
      </c>
      <c r="G839" s="1" t="str">
        <f t="array" ref="G839">IF($F839="", "", _xlfn.XLOOKUP($F839,accounts!$A$2:$A$86,accounts!$B$2:$B$86, "Other"))</f>
        <v>software</v>
      </c>
      <c r="H839" s="1" t="str">
        <f t="array" ref="H839">IF($F839="", "", IFS(_xlfn.XLOOKUP($F839, accounts!$A$2:$A$86, accounts!$E$2:$E$86, 0)&gt;=1000, "Enterprise", _xlfn.XLOOKUP($F839, accounts!$A$2:$A$86, accounts!$E$2:$E$86, 0)&gt;=100, "Mid-Market", TRUE, "SMB"))</f>
        <v>Enterprise</v>
      </c>
      <c r="I839" s="1" t="str">
        <f t="array" ref="I839">IF($F839="", "", _xlfn.XLOOKUP($F839,accounts!$A$2:$A$86,accounts!$F$2:$F$86, "Other"))</f>
        <v>United States</v>
      </c>
      <c r="J839" s="1" t="s">
        <v>131</v>
      </c>
      <c r="K839" s="3">
        <v>42778.0</v>
      </c>
      <c r="L839" s="3">
        <v>42798.0</v>
      </c>
      <c r="M839" s="1">
        <v>4705.0</v>
      </c>
    </row>
    <row r="840">
      <c r="A840" s="1" t="s">
        <v>1045</v>
      </c>
      <c r="B840" s="1" t="s">
        <v>12</v>
      </c>
      <c r="C840" s="1" t="str">
        <f t="array" ref="C840">_xlfn.XLOOKUP($B840, sales_teams!$A$2:$A$36, sales_teams!$B$2:$B$36)</f>
        <v>Dustin Brinkmann</v>
      </c>
      <c r="D840" s="1" t="str">
        <f t="array" ref="D840">_xlfn.XLOOKUP($B840, sales_teams!$A$2:$A$36, sales_teams!$C$2:$C$36)</f>
        <v>Central</v>
      </c>
      <c r="E840" s="1" t="s">
        <v>194</v>
      </c>
      <c r="F840" s="1" t="s">
        <v>178</v>
      </c>
      <c r="G840" s="1" t="str">
        <f t="array" ref="G840">IF($F840="", "", _xlfn.XLOOKUP($F840,accounts!$A$2:$A$86,accounts!$B$2:$B$86, "Other"))</f>
        <v>medical</v>
      </c>
      <c r="H840" s="1" t="str">
        <f t="array" ref="H840">IF($F840="", "", IFS(_xlfn.XLOOKUP($F840, accounts!$A$2:$A$86, accounts!$E$2:$E$86, 0)&gt;=1000, "Enterprise", _xlfn.XLOOKUP($F840, accounts!$A$2:$A$86, accounts!$E$2:$E$86, 0)&gt;=100, "Mid-Market", TRUE, "SMB"))</f>
        <v>Enterprise</v>
      </c>
      <c r="I840" s="1" t="str">
        <f t="array" ref="I840">IF($F840="", "", _xlfn.XLOOKUP($F840,accounts!$A$2:$A$86,accounts!$F$2:$F$86, "Other"))</f>
        <v>United States</v>
      </c>
      <c r="J840" s="1" t="s">
        <v>131</v>
      </c>
      <c r="K840" s="3">
        <v>42778.0</v>
      </c>
      <c r="L840" s="3">
        <v>42889.0</v>
      </c>
      <c r="M840" s="1">
        <v>5148.0</v>
      </c>
    </row>
    <row r="841">
      <c r="A841" s="1" t="s">
        <v>1046</v>
      </c>
      <c r="B841" s="1" t="s">
        <v>39</v>
      </c>
      <c r="C841" s="1" t="str">
        <f t="array" ref="C841">_xlfn.XLOOKUP($B841, sales_teams!$A$2:$A$36, sales_teams!$B$2:$B$36)</f>
        <v>Cara Losch</v>
      </c>
      <c r="D841" s="1" t="str">
        <f t="array" ref="D841">_xlfn.XLOOKUP($B841, sales_teams!$A$2:$A$36, sales_teams!$C$2:$C$36)</f>
        <v>East</v>
      </c>
      <c r="E841" s="1" t="s">
        <v>148</v>
      </c>
      <c r="F841" s="1" t="s">
        <v>98</v>
      </c>
      <c r="G841" s="1" t="str">
        <f t="array" ref="G841">IF($F841="", "", _xlfn.XLOOKUP($F841,accounts!$A$2:$A$86,accounts!$B$2:$B$86, "Other"))</f>
        <v>retail</v>
      </c>
      <c r="H841" s="1" t="str">
        <f t="array" ref="H841">IF($F841="", "", IFS(_xlfn.XLOOKUP($F841, accounts!$A$2:$A$86, accounts!$E$2:$E$86, 0)&gt;=1000, "Enterprise", _xlfn.XLOOKUP($F841, accounts!$A$2:$A$86, accounts!$E$2:$E$86, 0)&gt;=100, "Mid-Market", TRUE, "SMB"))</f>
        <v>Enterprise</v>
      </c>
      <c r="I841" s="1" t="str">
        <f t="array" ref="I841">IF($F841="", "", _xlfn.XLOOKUP($F841,accounts!$A$2:$A$86,accounts!$F$2:$F$86, "Other"))</f>
        <v>Japan</v>
      </c>
      <c r="J841" s="1" t="s">
        <v>131</v>
      </c>
      <c r="K841" s="3">
        <v>42778.0</v>
      </c>
      <c r="L841" s="3">
        <v>42863.0</v>
      </c>
      <c r="M841" s="1">
        <v>4833.0</v>
      </c>
    </row>
    <row r="842">
      <c r="A842" s="1" t="s">
        <v>1047</v>
      </c>
      <c r="B842" s="1" t="s">
        <v>48</v>
      </c>
      <c r="C842" s="1" t="str">
        <f t="array" ref="C842">_xlfn.XLOOKUP($B842, sales_teams!$A$2:$A$36, sales_teams!$B$2:$B$36)</f>
        <v>Rocco Neubert</v>
      </c>
      <c r="D842" s="1" t="str">
        <f t="array" ref="D842">_xlfn.XLOOKUP($B842, sales_teams!$A$2:$A$36, sales_teams!$C$2:$C$36)</f>
        <v>East</v>
      </c>
      <c r="E842" s="1" t="s">
        <v>148</v>
      </c>
      <c r="F842" s="1" t="s">
        <v>132</v>
      </c>
      <c r="G842" s="1" t="str">
        <f t="array" ref="G842">IF($F842="", "", _xlfn.XLOOKUP($F842,accounts!$A$2:$A$86,accounts!$B$2:$B$86, "Other"))</f>
        <v>marketing</v>
      </c>
      <c r="H842" s="1" t="str">
        <f t="array" ref="H842">IF($F842="", "", IFS(_xlfn.XLOOKUP($F842, accounts!$A$2:$A$86, accounts!$E$2:$E$86, 0)&gt;=1000, "Enterprise", _xlfn.XLOOKUP($F842, accounts!$A$2:$A$86, accounts!$E$2:$E$86, 0)&gt;=100, "Mid-Market", TRUE, "SMB"))</f>
        <v>Enterprise</v>
      </c>
      <c r="I842" s="1" t="str">
        <f t="array" ref="I842">IF($F842="", "", _xlfn.XLOOKUP($F842,accounts!$A$2:$A$86,accounts!$F$2:$F$86, "Other"))</f>
        <v>Jordan</v>
      </c>
      <c r="J842" s="1" t="s">
        <v>131</v>
      </c>
      <c r="K842" s="3">
        <v>42778.0</v>
      </c>
      <c r="L842" s="3">
        <v>42886.0</v>
      </c>
      <c r="M842" s="1">
        <v>4664.0</v>
      </c>
    </row>
    <row r="843">
      <c r="A843" s="1" t="s">
        <v>1048</v>
      </c>
      <c r="B843" s="1" t="s">
        <v>53</v>
      </c>
      <c r="C843" s="1" t="str">
        <f t="array" ref="C843">_xlfn.XLOOKUP($B843, sales_teams!$A$2:$A$36, sales_teams!$B$2:$B$36)</f>
        <v>Rocco Neubert</v>
      </c>
      <c r="D843" s="1" t="str">
        <f t="array" ref="D843">_xlfn.XLOOKUP($B843, sales_teams!$A$2:$A$36, sales_teams!$C$2:$C$36)</f>
        <v>East</v>
      </c>
      <c r="E843" s="1" t="s">
        <v>181</v>
      </c>
      <c r="F843" s="1" t="s">
        <v>144</v>
      </c>
      <c r="G843" s="1" t="str">
        <f t="array" ref="G843">IF($F843="", "", _xlfn.XLOOKUP($F843,accounts!$A$2:$A$86,accounts!$B$2:$B$86, "Other"))</f>
        <v>retail</v>
      </c>
      <c r="H843" s="1" t="str">
        <f t="array" ref="H843">IF($F843="", "", IFS(_xlfn.XLOOKUP($F843, accounts!$A$2:$A$86, accounts!$E$2:$E$86, 0)&gt;=1000, "Enterprise", _xlfn.XLOOKUP($F843, accounts!$A$2:$A$86, accounts!$E$2:$E$86, 0)&gt;=100, "Mid-Market", TRUE, "SMB"))</f>
        <v>Enterprise</v>
      </c>
      <c r="I843" s="1" t="str">
        <f t="array" ref="I843">IF($F843="", "", _xlfn.XLOOKUP($F843,accounts!$A$2:$A$86,accounts!$F$2:$F$86, "Other"))</f>
        <v>United States</v>
      </c>
      <c r="J843" s="1" t="s">
        <v>131</v>
      </c>
      <c r="K843" s="3">
        <v>42778.0</v>
      </c>
      <c r="L843" s="3">
        <v>42867.0</v>
      </c>
      <c r="M843" s="1">
        <v>475.0</v>
      </c>
    </row>
    <row r="844">
      <c r="A844" s="1" t="s">
        <v>1049</v>
      </c>
      <c r="B844" s="1" t="s">
        <v>88</v>
      </c>
      <c r="C844" s="1" t="str">
        <f t="array" ref="C844">_xlfn.XLOOKUP($B844, sales_teams!$A$2:$A$36, sales_teams!$B$2:$B$36)</f>
        <v>Celia Rouche</v>
      </c>
      <c r="D844" s="1" t="str">
        <f t="array" ref="D844">_xlfn.XLOOKUP($B844, sales_teams!$A$2:$A$36, sales_teams!$C$2:$C$36)</f>
        <v>West</v>
      </c>
      <c r="E844" s="1" t="s">
        <v>109</v>
      </c>
      <c r="G844" s="1" t="str">
        <f t="array" ref="G844">IF($F844="", "", _xlfn.XLOOKUP($F844,accounts!$A$2:$A$86,accounts!$B$2:$B$86, "Other"))</f>
        <v/>
      </c>
      <c r="H844" s="1" t="str">
        <f t="array" ref="H844">IF($F844="", "", IFS(_xlfn.XLOOKUP($F844, accounts!$A$2:$A$86, accounts!$E$2:$E$86, 0)&gt;=1000, "Enterprise", _xlfn.XLOOKUP($F844, accounts!$A$2:$A$86, accounts!$E$2:$E$86, 0)&gt;=100, "Mid-Market", TRUE, "SMB"))</f>
        <v/>
      </c>
      <c r="I844" s="1" t="str">
        <f t="array" ref="I844">IF($F844="", "", _xlfn.XLOOKUP($F844,accounts!$A$2:$A$86,accounts!$F$2:$F$86, "Other"))</f>
        <v/>
      </c>
      <c r="J844" s="1" t="s">
        <v>189</v>
      </c>
      <c r="K844" s="3">
        <v>42778.0</v>
      </c>
    </row>
    <row r="845">
      <c r="A845" s="1" t="s">
        <v>1050</v>
      </c>
      <c r="B845" s="1" t="s">
        <v>88</v>
      </c>
      <c r="C845" s="1" t="str">
        <f t="array" ref="C845">_xlfn.XLOOKUP($B845, sales_teams!$A$2:$A$36, sales_teams!$B$2:$B$36)</f>
        <v>Celia Rouche</v>
      </c>
      <c r="D845" s="1" t="str">
        <f t="array" ref="D845">_xlfn.XLOOKUP($B845, sales_teams!$A$2:$A$36, sales_teams!$C$2:$C$36)</f>
        <v>West</v>
      </c>
      <c r="E845" s="1" t="s">
        <v>188</v>
      </c>
      <c r="F845" s="1" t="s">
        <v>129</v>
      </c>
      <c r="G845" s="1" t="str">
        <f t="array" ref="G845">IF($F845="", "", _xlfn.XLOOKUP($F845,accounts!$A$2:$A$86,accounts!$B$2:$B$86, "Other"))</f>
        <v>medical</v>
      </c>
      <c r="H845" s="1" t="str">
        <f t="array" ref="H845">IF($F845="", "", IFS(_xlfn.XLOOKUP($F845, accounts!$A$2:$A$86, accounts!$E$2:$E$86, 0)&gt;=1000, "Enterprise", _xlfn.XLOOKUP($F845, accounts!$A$2:$A$86, accounts!$E$2:$E$86, 0)&gt;=100, "Mid-Market", TRUE, "SMB"))</f>
        <v>Enterprise</v>
      </c>
      <c r="I845" s="1" t="str">
        <f t="array" ref="I845">IF($F845="", "", _xlfn.XLOOKUP($F845,accounts!$A$2:$A$86,accounts!$F$2:$F$86, "Other"))</f>
        <v>United States</v>
      </c>
      <c r="J845" s="1" t="s">
        <v>131</v>
      </c>
      <c r="K845" s="3">
        <v>42778.0</v>
      </c>
      <c r="L845" s="3">
        <v>42899.0</v>
      </c>
      <c r="M845" s="1">
        <v>3807.0</v>
      </c>
    </row>
    <row r="846">
      <c r="A846" s="1" t="s">
        <v>1051</v>
      </c>
      <c r="B846" s="1" t="s">
        <v>99</v>
      </c>
      <c r="C846" s="1" t="str">
        <f t="array" ref="C846">_xlfn.XLOOKUP($B846, sales_teams!$A$2:$A$36, sales_teams!$B$2:$B$36)</f>
        <v>Summer Sewald</v>
      </c>
      <c r="D846" s="1" t="str">
        <f t="array" ref="D846">_xlfn.XLOOKUP($B846, sales_teams!$A$2:$A$36, sales_teams!$C$2:$C$36)</f>
        <v>West</v>
      </c>
      <c r="E846" s="1" t="s">
        <v>181</v>
      </c>
      <c r="F846" s="1" t="s">
        <v>85</v>
      </c>
      <c r="G846" s="1" t="str">
        <f t="array" ref="G846">IF($F846="", "", _xlfn.XLOOKUP($F846,accounts!$A$2:$A$86,accounts!$B$2:$B$86, "Other"))</f>
        <v>telecommunications</v>
      </c>
      <c r="H846" s="1" t="str">
        <f t="array" ref="H846">IF($F846="", "", IFS(_xlfn.XLOOKUP($F846, accounts!$A$2:$A$86, accounts!$E$2:$E$86, 0)&gt;=1000, "Enterprise", _xlfn.XLOOKUP($F846, accounts!$A$2:$A$86, accounts!$E$2:$E$86, 0)&gt;=100, "Mid-Market", TRUE, "SMB"))</f>
        <v>Enterprise</v>
      </c>
      <c r="I846" s="1" t="str">
        <f t="array" ref="I846">IF($F846="", "", _xlfn.XLOOKUP($F846,accounts!$A$2:$A$86,accounts!$F$2:$F$86, "Other"))</f>
        <v>United States</v>
      </c>
      <c r="J846" s="1" t="s">
        <v>189</v>
      </c>
      <c r="K846" s="3">
        <v>42778.0</v>
      </c>
    </row>
    <row r="847">
      <c r="A847" s="1" t="s">
        <v>1052</v>
      </c>
      <c r="B847" s="1" t="s">
        <v>19</v>
      </c>
      <c r="C847" s="1" t="str">
        <f t="array" ref="C847">_xlfn.XLOOKUP($B847, sales_teams!$A$2:$A$36, sales_teams!$B$2:$B$36)</f>
        <v>Melvin Marxen</v>
      </c>
      <c r="D847" s="1" t="str">
        <f t="array" ref="D847">_xlfn.XLOOKUP($B847, sales_teams!$A$2:$A$36, sales_teams!$C$2:$C$36)</f>
        <v>Central</v>
      </c>
      <c r="E847" s="1" t="s">
        <v>181</v>
      </c>
      <c r="F847" s="1" t="s">
        <v>155</v>
      </c>
      <c r="G847" s="1" t="str">
        <f t="array" ref="G847">IF($F847="", "", _xlfn.XLOOKUP($F847,accounts!$A$2:$A$86,accounts!$B$2:$B$86, "Other"))</f>
        <v>finance</v>
      </c>
      <c r="H847" s="1" t="str">
        <f t="array" ref="H847">IF($F847="", "", IFS(_xlfn.XLOOKUP($F847, accounts!$A$2:$A$86, accounts!$E$2:$E$86, 0)&gt;=1000, "Enterprise", _xlfn.XLOOKUP($F847, accounts!$A$2:$A$86, accounts!$E$2:$E$86, 0)&gt;=100, "Mid-Market", TRUE, "SMB"))</f>
        <v>Enterprise</v>
      </c>
      <c r="I847" s="1" t="str">
        <f t="array" ref="I847">IF($F847="", "", _xlfn.XLOOKUP($F847,accounts!$A$2:$A$86,accounts!$F$2:$F$86, "Other"))</f>
        <v>United States</v>
      </c>
      <c r="J847" s="1" t="s">
        <v>131</v>
      </c>
      <c r="K847" s="3">
        <v>42778.0</v>
      </c>
      <c r="L847" s="3">
        <v>42876.0</v>
      </c>
      <c r="M847" s="1">
        <v>518.0</v>
      </c>
    </row>
    <row r="848">
      <c r="A848" s="1" t="s">
        <v>1053</v>
      </c>
      <c r="B848" s="1" t="s">
        <v>104</v>
      </c>
      <c r="C848" s="1" t="str">
        <f t="array" ref="C848">_xlfn.XLOOKUP($B848, sales_teams!$A$2:$A$36, sales_teams!$B$2:$B$36)</f>
        <v>Summer Sewald</v>
      </c>
      <c r="D848" s="1" t="str">
        <f t="array" ref="D848">_xlfn.XLOOKUP($B848, sales_teams!$A$2:$A$36, sales_teams!$C$2:$C$36)</f>
        <v>West</v>
      </c>
      <c r="E848" s="1" t="s">
        <v>109</v>
      </c>
      <c r="F848" s="1" t="s">
        <v>75</v>
      </c>
      <c r="G848" s="1" t="str">
        <f t="array" ref="G848">IF($F848="", "", _xlfn.XLOOKUP($F848,accounts!$A$2:$A$86,accounts!$B$2:$B$86, "Other"))</f>
        <v>software</v>
      </c>
      <c r="H848" s="1" t="str">
        <f t="array" ref="H848">IF($F848="", "", IFS(_xlfn.XLOOKUP($F848, accounts!$A$2:$A$86, accounts!$E$2:$E$86, 0)&gt;=1000, "Enterprise", _xlfn.XLOOKUP($F848, accounts!$A$2:$A$86, accounts!$E$2:$E$86, 0)&gt;=100, "Mid-Market", TRUE, "SMB"))</f>
        <v>SMB</v>
      </c>
      <c r="I848" s="1" t="str">
        <f t="array" ref="I848">IF($F848="", "", _xlfn.XLOOKUP($F848,accounts!$A$2:$A$86,accounts!$F$2:$F$86, "Other"))</f>
        <v>United States</v>
      </c>
      <c r="J848" s="1" t="s">
        <v>131</v>
      </c>
      <c r="K848" s="3">
        <v>42778.0</v>
      </c>
      <c r="L848" s="3">
        <v>42864.0</v>
      </c>
      <c r="M848" s="1">
        <v>1050.0</v>
      </c>
    </row>
    <row r="849">
      <c r="A849" s="1" t="s">
        <v>1054</v>
      </c>
      <c r="B849" s="1" t="s">
        <v>107</v>
      </c>
      <c r="C849" s="1" t="str">
        <f t="array" ref="C849">_xlfn.XLOOKUP($B849, sales_teams!$A$2:$A$36, sales_teams!$B$2:$B$36)</f>
        <v>Summer Sewald</v>
      </c>
      <c r="D849" s="1" t="str">
        <f t="array" ref="D849">_xlfn.XLOOKUP($B849, sales_teams!$A$2:$A$36, sales_teams!$C$2:$C$36)</f>
        <v>West</v>
      </c>
      <c r="E849" s="1" t="s">
        <v>148</v>
      </c>
      <c r="F849" s="1" t="s">
        <v>170</v>
      </c>
      <c r="G849" s="1" t="str">
        <f t="array" ref="G849">IF($F849="", "", _xlfn.XLOOKUP($F849,accounts!$A$2:$A$86,accounts!$B$2:$B$86, "Other"))</f>
        <v>employment</v>
      </c>
      <c r="H849" s="1" t="str">
        <f t="array" ref="H849">IF($F849="", "", IFS(_xlfn.XLOOKUP($F849, accounts!$A$2:$A$86, accounts!$E$2:$E$86, 0)&gt;=1000, "Enterprise", _xlfn.XLOOKUP($F849, accounts!$A$2:$A$86, accounts!$E$2:$E$86, 0)&gt;=100, "Mid-Market", TRUE, "SMB"))</f>
        <v>Enterprise</v>
      </c>
      <c r="I849" s="1" t="str">
        <f t="array" ref="I849">IF($F849="", "", _xlfn.XLOOKUP($F849,accounts!$A$2:$A$86,accounts!$F$2:$F$86, "Other"))</f>
        <v>United States</v>
      </c>
      <c r="J849" s="1" t="s">
        <v>131</v>
      </c>
      <c r="K849" s="3">
        <v>42778.0</v>
      </c>
      <c r="L849" s="3">
        <v>42879.0</v>
      </c>
      <c r="M849" s="1">
        <v>4596.0</v>
      </c>
    </row>
    <row r="850">
      <c r="A850" s="1" t="s">
        <v>1055</v>
      </c>
      <c r="B850" s="1" t="s">
        <v>65</v>
      </c>
      <c r="C850" s="1" t="str">
        <f t="array" ref="C850">_xlfn.XLOOKUP($B850, sales_teams!$A$2:$A$36, sales_teams!$B$2:$B$36)</f>
        <v>Celia Rouche</v>
      </c>
      <c r="D850" s="1" t="str">
        <f t="array" ref="D850">_xlfn.XLOOKUP($B850, sales_teams!$A$2:$A$36, sales_teams!$C$2:$C$36)</f>
        <v>West</v>
      </c>
      <c r="E850" s="1" t="s">
        <v>188</v>
      </c>
      <c r="F850" s="1" t="s">
        <v>50</v>
      </c>
      <c r="G850" s="1" t="str">
        <f t="array" ref="G850">IF($F850="", "", _xlfn.XLOOKUP($F850,accounts!$A$2:$A$86,accounts!$B$2:$B$86, "Other"))</f>
        <v>entertainment</v>
      </c>
      <c r="H850" s="1" t="str">
        <f t="array" ref="H850">IF($F850="", "", IFS(_xlfn.XLOOKUP($F850, accounts!$A$2:$A$86, accounts!$E$2:$E$86, 0)&gt;=1000, "Enterprise", _xlfn.XLOOKUP($F850, accounts!$A$2:$A$86, accounts!$E$2:$E$86, 0)&gt;=100, "Mid-Market", TRUE, "SMB"))</f>
        <v>Enterprise</v>
      </c>
      <c r="I850" s="1" t="str">
        <f t="array" ref="I850">IF($F850="", "", _xlfn.XLOOKUP($F850,accounts!$A$2:$A$86,accounts!$F$2:$F$86, "Other"))</f>
        <v>United States</v>
      </c>
      <c r="J850" s="1" t="s">
        <v>189</v>
      </c>
      <c r="K850" s="3">
        <v>42778.0</v>
      </c>
    </row>
    <row r="851">
      <c r="A851" s="1" t="s">
        <v>1056</v>
      </c>
      <c r="B851" s="1" t="s">
        <v>34</v>
      </c>
      <c r="C851" s="1" t="str">
        <f t="array" ref="C851">_xlfn.XLOOKUP($B851, sales_teams!$A$2:$A$36, sales_teams!$B$2:$B$36)</f>
        <v>Cara Losch</v>
      </c>
      <c r="D851" s="1" t="str">
        <f t="array" ref="D851">_xlfn.XLOOKUP($B851, sales_teams!$A$2:$A$36, sales_teams!$C$2:$C$36)</f>
        <v>East</v>
      </c>
      <c r="E851" s="1" t="s">
        <v>179</v>
      </c>
      <c r="G851" s="1" t="str">
        <f t="array" ref="G851">IF($F851="", "", _xlfn.XLOOKUP($F851,accounts!$A$2:$A$86,accounts!$B$2:$B$86, "Other"))</f>
        <v/>
      </c>
      <c r="H851" s="1" t="str">
        <f t="array" ref="H851">IF($F851="", "", IFS(_xlfn.XLOOKUP($F851, accounts!$A$2:$A$86, accounts!$E$2:$E$86, 0)&gt;=1000, "Enterprise", _xlfn.XLOOKUP($F851, accounts!$A$2:$A$86, accounts!$E$2:$E$86, 0)&gt;=100, "Mid-Market", TRUE, "SMB"))</f>
        <v/>
      </c>
      <c r="I851" s="1" t="str">
        <f t="array" ref="I851">IF($F851="", "", _xlfn.XLOOKUP($F851,accounts!$A$2:$A$86,accounts!$F$2:$F$86, "Other"))</f>
        <v/>
      </c>
      <c r="J851" s="1" t="s">
        <v>189</v>
      </c>
      <c r="K851" s="3">
        <v>42778.0</v>
      </c>
    </row>
    <row r="852">
      <c r="A852" s="1" t="s">
        <v>1057</v>
      </c>
      <c r="B852" s="1" t="s">
        <v>105</v>
      </c>
      <c r="C852" s="1" t="str">
        <f t="array" ref="C852">_xlfn.XLOOKUP($B852, sales_teams!$A$2:$A$36, sales_teams!$B$2:$B$36)</f>
        <v>Summer Sewald</v>
      </c>
      <c r="D852" s="1" t="str">
        <f t="array" ref="D852">_xlfn.XLOOKUP($B852, sales_teams!$A$2:$A$36, sales_teams!$C$2:$C$36)</f>
        <v>West</v>
      </c>
      <c r="E852" s="1" t="s">
        <v>181</v>
      </c>
      <c r="F852" s="1" t="s">
        <v>170</v>
      </c>
      <c r="G852" s="1" t="str">
        <f t="array" ref="G852">IF($F852="", "", _xlfn.XLOOKUP($F852,accounts!$A$2:$A$86,accounts!$B$2:$B$86, "Other"))</f>
        <v>employment</v>
      </c>
      <c r="H852" s="1" t="str">
        <f t="array" ref="H852">IF($F852="", "", IFS(_xlfn.XLOOKUP($F852, accounts!$A$2:$A$86, accounts!$E$2:$E$86, 0)&gt;=1000, "Enterprise", _xlfn.XLOOKUP($F852, accounts!$A$2:$A$86, accounts!$E$2:$E$86, 0)&gt;=100, "Mid-Market", TRUE, "SMB"))</f>
        <v>Enterprise</v>
      </c>
      <c r="I852" s="1" t="str">
        <f t="array" ref="I852">IF($F852="", "", _xlfn.XLOOKUP($F852,accounts!$A$2:$A$86,accounts!$F$2:$F$86, "Other"))</f>
        <v>United States</v>
      </c>
      <c r="J852" s="1" t="s">
        <v>131</v>
      </c>
      <c r="K852" s="3">
        <v>42778.0</v>
      </c>
      <c r="L852" s="3">
        <v>42860.0</v>
      </c>
      <c r="M852" s="1">
        <v>618.0</v>
      </c>
    </row>
    <row r="853">
      <c r="A853" s="1" t="s">
        <v>1058</v>
      </c>
      <c r="B853" s="1" t="s">
        <v>105</v>
      </c>
      <c r="C853" s="1" t="str">
        <f t="array" ref="C853">_xlfn.XLOOKUP($B853, sales_teams!$A$2:$A$36, sales_teams!$B$2:$B$36)</f>
        <v>Summer Sewald</v>
      </c>
      <c r="D853" s="1" t="str">
        <f t="array" ref="D853">_xlfn.XLOOKUP($B853, sales_teams!$A$2:$A$36, sales_teams!$C$2:$C$36)</f>
        <v>West</v>
      </c>
      <c r="E853" s="1" t="s">
        <v>188</v>
      </c>
      <c r="F853" s="1" t="s">
        <v>154</v>
      </c>
      <c r="G853" s="1" t="str">
        <f t="array" ref="G853">IF($F853="", "", _xlfn.XLOOKUP($F853,accounts!$A$2:$A$86,accounts!$B$2:$B$86, "Other"))</f>
        <v>retail</v>
      </c>
      <c r="H853" s="1" t="str">
        <f t="array" ref="H853">IF($F853="", "", IFS(_xlfn.XLOOKUP($F853, accounts!$A$2:$A$86, accounts!$E$2:$E$86, 0)&gt;=1000, "Enterprise", _xlfn.XLOOKUP($F853, accounts!$A$2:$A$86, accounts!$E$2:$E$86, 0)&gt;=100, "Mid-Market", TRUE, "SMB"))</f>
        <v>Enterprise</v>
      </c>
      <c r="I853" s="1" t="str">
        <f t="array" ref="I853">IF($F853="", "", _xlfn.XLOOKUP($F853,accounts!$A$2:$A$86,accounts!$F$2:$F$86, "Other"))</f>
        <v>United States</v>
      </c>
      <c r="J853" s="1" t="s">
        <v>131</v>
      </c>
      <c r="K853" s="3">
        <v>42778.0</v>
      </c>
      <c r="L853" s="3">
        <v>42857.0</v>
      </c>
      <c r="M853" s="1">
        <v>3460.0</v>
      </c>
    </row>
    <row r="854">
      <c r="A854" s="1" t="s">
        <v>1059</v>
      </c>
      <c r="B854" s="1" t="s">
        <v>48</v>
      </c>
      <c r="C854" s="1" t="str">
        <f t="array" ref="C854">_xlfn.XLOOKUP($B854, sales_teams!$A$2:$A$36, sales_teams!$B$2:$B$36)</f>
        <v>Rocco Neubert</v>
      </c>
      <c r="D854" s="1" t="str">
        <f t="array" ref="D854">_xlfn.XLOOKUP($B854, sales_teams!$A$2:$A$36, sales_teams!$C$2:$C$36)</f>
        <v>East</v>
      </c>
      <c r="E854" s="1" t="s">
        <v>194</v>
      </c>
      <c r="F854" s="1" t="s">
        <v>140</v>
      </c>
      <c r="G854" s="1" t="str">
        <f t="array" ref="G854">IF($F854="", "", _xlfn.XLOOKUP($F854,accounts!$A$2:$A$86,accounts!$B$2:$B$86, "Other"))</f>
        <v>employment</v>
      </c>
      <c r="H854" s="1" t="str">
        <f t="array" ref="H854">IF($F854="", "", IFS(_xlfn.XLOOKUP($F854, accounts!$A$2:$A$86, accounts!$E$2:$E$86, 0)&gt;=1000, "Enterprise", _xlfn.XLOOKUP($F854, accounts!$A$2:$A$86, accounts!$E$2:$E$86, 0)&gt;=100, "Mid-Market", TRUE, "SMB"))</f>
        <v>Enterprise</v>
      </c>
      <c r="I854" s="1" t="str">
        <f t="array" ref="I854">IF($F854="", "", _xlfn.XLOOKUP($F854,accounts!$A$2:$A$86,accounts!$F$2:$F$86, "Other"))</f>
        <v>United States</v>
      </c>
      <c r="J854" s="1" t="s">
        <v>131</v>
      </c>
      <c r="K854" s="3">
        <v>42779.0</v>
      </c>
      <c r="L854" s="3">
        <v>42876.0</v>
      </c>
      <c r="M854" s="1">
        <v>5751.0</v>
      </c>
    </row>
    <row r="855">
      <c r="A855" s="1" t="s">
        <v>1060</v>
      </c>
      <c r="B855" s="1" t="s">
        <v>30</v>
      </c>
      <c r="C855" s="1" t="str">
        <f t="array" ref="C855">_xlfn.XLOOKUP($B855, sales_teams!$A$2:$A$36, sales_teams!$B$2:$B$36)</f>
        <v>Melvin Marxen</v>
      </c>
      <c r="D855" s="1" t="str">
        <f t="array" ref="D855">_xlfn.XLOOKUP($B855, sales_teams!$A$2:$A$36, sales_teams!$C$2:$C$36)</f>
        <v>Central</v>
      </c>
      <c r="E855" s="1" t="s">
        <v>194</v>
      </c>
      <c r="F855" s="1" t="s">
        <v>128</v>
      </c>
      <c r="G855" s="1" t="str">
        <f t="array" ref="G855">IF($F855="", "", _xlfn.XLOOKUP($F855,accounts!$A$2:$A$86,accounts!$B$2:$B$86, "Other"))</f>
        <v>marketing</v>
      </c>
      <c r="H855" s="1" t="str">
        <f t="array" ref="H855">IF($F855="", "", IFS(_xlfn.XLOOKUP($F855, accounts!$A$2:$A$86, accounts!$E$2:$E$86, 0)&gt;=1000, "Enterprise", _xlfn.XLOOKUP($F855, accounts!$A$2:$A$86, accounts!$E$2:$E$86, 0)&gt;=100, "Mid-Market", TRUE, "SMB"))</f>
        <v>Enterprise</v>
      </c>
      <c r="I855" s="1" t="str">
        <f t="array" ref="I855">IF($F855="", "", _xlfn.XLOOKUP($F855,accounts!$A$2:$A$86,accounts!$F$2:$F$86, "Other"))</f>
        <v>United States</v>
      </c>
      <c r="J855" s="1" t="s">
        <v>131</v>
      </c>
      <c r="K855" s="3">
        <v>42779.0</v>
      </c>
      <c r="L855" s="3">
        <v>42883.0</v>
      </c>
      <c r="M855" s="1">
        <v>5639.0</v>
      </c>
    </row>
    <row r="856">
      <c r="A856" s="1" t="s">
        <v>1061</v>
      </c>
      <c r="B856" s="1" t="s">
        <v>53</v>
      </c>
      <c r="C856" s="1" t="str">
        <f t="array" ref="C856">_xlfn.XLOOKUP($B856, sales_teams!$A$2:$A$36, sales_teams!$B$2:$B$36)</f>
        <v>Rocco Neubert</v>
      </c>
      <c r="D856" s="1" t="str">
        <f t="array" ref="D856">_xlfn.XLOOKUP($B856, sales_teams!$A$2:$A$36, sales_teams!$C$2:$C$36)</f>
        <v>East</v>
      </c>
      <c r="E856" s="1" t="s">
        <v>194</v>
      </c>
      <c r="F856" s="1" t="s">
        <v>32</v>
      </c>
      <c r="G856" s="1" t="str">
        <f t="array" ref="G856">IF($F856="", "", _xlfn.XLOOKUP($F856,accounts!$A$2:$A$86,accounts!$B$2:$B$86, "Other"))</f>
        <v>medical</v>
      </c>
      <c r="H856" s="1" t="str">
        <f t="array" ref="H856">IF($F856="", "", IFS(_xlfn.XLOOKUP($F856, accounts!$A$2:$A$86, accounts!$E$2:$E$86, 0)&gt;=1000, "Enterprise", _xlfn.XLOOKUP($F856, accounts!$A$2:$A$86, accounts!$E$2:$E$86, 0)&gt;=100, "Mid-Market", TRUE, "SMB"))</f>
        <v>Enterprise</v>
      </c>
      <c r="I856" s="1" t="str">
        <f t="array" ref="I856">IF($F856="", "", _xlfn.XLOOKUP($F856,accounts!$A$2:$A$86,accounts!$F$2:$F$86, "Other"))</f>
        <v>United States</v>
      </c>
      <c r="J856" s="1" t="s">
        <v>192</v>
      </c>
      <c r="K856" s="3">
        <v>42779.0</v>
      </c>
      <c r="L856" s="3">
        <v>42888.0</v>
      </c>
      <c r="M856" s="1">
        <v>0.0</v>
      </c>
    </row>
    <row r="857">
      <c r="A857" s="1" t="s">
        <v>1062</v>
      </c>
      <c r="B857" s="1" t="s">
        <v>42</v>
      </c>
      <c r="C857" s="1" t="str">
        <f t="array" ref="C857">_xlfn.XLOOKUP($B857, sales_teams!$A$2:$A$36, sales_teams!$B$2:$B$36)</f>
        <v>Cara Losch</v>
      </c>
      <c r="D857" s="1" t="str">
        <f t="array" ref="D857">_xlfn.XLOOKUP($B857, sales_teams!$A$2:$A$36, sales_teams!$C$2:$C$36)</f>
        <v>East</v>
      </c>
      <c r="E857" s="1" t="s">
        <v>194</v>
      </c>
      <c r="F857" s="1" t="s">
        <v>173</v>
      </c>
      <c r="G857" s="1" t="str">
        <f t="array" ref="G857">IF($F857="", "", _xlfn.XLOOKUP($F857,accounts!$A$2:$A$86,accounts!$B$2:$B$86, "Other"))</f>
        <v>technology</v>
      </c>
      <c r="H857" s="1" t="str">
        <f t="array" ref="H857">IF($F857="", "", IFS(_xlfn.XLOOKUP($F857, accounts!$A$2:$A$86, accounts!$E$2:$E$86, 0)&gt;=1000, "Enterprise", _xlfn.XLOOKUP($F857, accounts!$A$2:$A$86, accounts!$E$2:$E$86, 0)&gt;=100, "Mid-Market", TRUE, "SMB"))</f>
        <v>Mid-Market</v>
      </c>
      <c r="I857" s="1" t="str">
        <f t="array" ref="I857">IF($F857="", "", _xlfn.XLOOKUP($F857,accounts!$A$2:$A$86,accounts!$F$2:$F$86, "Other"))</f>
        <v>China</v>
      </c>
      <c r="J857" s="1" t="s">
        <v>131</v>
      </c>
      <c r="K857" s="3">
        <v>42779.0</v>
      </c>
      <c r="L857" s="3">
        <v>42873.0</v>
      </c>
      <c r="M857" s="1">
        <v>4766.0</v>
      </c>
    </row>
    <row r="858">
      <c r="A858" s="1" t="s">
        <v>1063</v>
      </c>
      <c r="B858" s="1" t="s">
        <v>88</v>
      </c>
      <c r="C858" s="1" t="str">
        <f t="array" ref="C858">_xlfn.XLOOKUP($B858, sales_teams!$A$2:$A$36, sales_teams!$B$2:$B$36)</f>
        <v>Celia Rouche</v>
      </c>
      <c r="D858" s="1" t="str">
        <f t="array" ref="D858">_xlfn.XLOOKUP($B858, sales_teams!$A$2:$A$36, sales_teams!$C$2:$C$36)</f>
        <v>West</v>
      </c>
      <c r="E858" s="1" t="s">
        <v>188</v>
      </c>
      <c r="F858" s="1" t="s">
        <v>141</v>
      </c>
      <c r="G858" s="1" t="str">
        <f t="array" ref="G858">IF($F858="", "", _xlfn.XLOOKUP($F858,accounts!$A$2:$A$86,accounts!$B$2:$B$86, "Other"))</f>
        <v>finance</v>
      </c>
      <c r="H858" s="1" t="str">
        <f t="array" ref="H858">IF($F858="", "", IFS(_xlfn.XLOOKUP($F858, accounts!$A$2:$A$86, accounts!$E$2:$E$86, 0)&gt;=1000, "Enterprise", _xlfn.XLOOKUP($F858, accounts!$A$2:$A$86, accounts!$E$2:$E$86, 0)&gt;=100, "Mid-Market", TRUE, "SMB"))</f>
        <v>Mid-Market</v>
      </c>
      <c r="I858" s="1" t="str">
        <f t="array" ref="I858">IF($F858="", "", _xlfn.XLOOKUP($F858,accounts!$A$2:$A$86,accounts!$F$2:$F$86, "Other"))</f>
        <v>United States</v>
      </c>
      <c r="J858" s="1" t="s">
        <v>189</v>
      </c>
      <c r="K858" s="3">
        <v>42779.0</v>
      </c>
    </row>
    <row r="859">
      <c r="A859" s="1" t="s">
        <v>1064</v>
      </c>
      <c r="B859" s="1" t="s">
        <v>104</v>
      </c>
      <c r="C859" s="1" t="str">
        <f t="array" ref="C859">_xlfn.XLOOKUP($B859, sales_teams!$A$2:$A$36, sales_teams!$B$2:$B$36)</f>
        <v>Summer Sewald</v>
      </c>
      <c r="D859" s="1" t="str">
        <f t="array" ref="D859">_xlfn.XLOOKUP($B859, sales_teams!$A$2:$A$36, sales_teams!$C$2:$C$36)</f>
        <v>West</v>
      </c>
      <c r="E859" s="1" t="s">
        <v>109</v>
      </c>
      <c r="F859" s="1" t="s">
        <v>151</v>
      </c>
      <c r="G859" s="1" t="str">
        <f t="array" ref="G859">IF($F859="", "", _xlfn.XLOOKUP($F859,accounts!$A$2:$A$86,accounts!$B$2:$B$86, "Other"))</f>
        <v>software</v>
      </c>
      <c r="H859" s="1" t="str">
        <f t="array" ref="H859">IF($F859="", "", IFS(_xlfn.XLOOKUP($F859, accounts!$A$2:$A$86, accounts!$E$2:$E$86, 0)&gt;=1000, "Enterprise", _xlfn.XLOOKUP($F859, accounts!$A$2:$A$86, accounts!$E$2:$E$86, 0)&gt;=100, "Mid-Market", TRUE, "SMB"))</f>
        <v>Enterprise</v>
      </c>
      <c r="I859" s="1" t="str">
        <f t="array" ref="I859">IF($F859="", "", _xlfn.XLOOKUP($F859,accounts!$A$2:$A$86,accounts!$F$2:$F$86, "Other"))</f>
        <v>United States</v>
      </c>
      <c r="J859" s="1" t="s">
        <v>192</v>
      </c>
      <c r="K859" s="3">
        <v>42779.0</v>
      </c>
      <c r="L859" s="3">
        <v>42864.0</v>
      </c>
      <c r="M859" s="1">
        <v>0.0</v>
      </c>
    </row>
    <row r="860">
      <c r="A860" s="1" t="s">
        <v>1065</v>
      </c>
      <c r="B860" s="1" t="s">
        <v>102</v>
      </c>
      <c r="C860" s="1" t="str">
        <f t="array" ref="C860">_xlfn.XLOOKUP($B860, sales_teams!$A$2:$A$36, sales_teams!$B$2:$B$36)</f>
        <v>Summer Sewald</v>
      </c>
      <c r="D860" s="1" t="str">
        <f t="array" ref="D860">_xlfn.XLOOKUP($B860, sales_teams!$A$2:$A$36, sales_teams!$C$2:$C$36)</f>
        <v>West</v>
      </c>
      <c r="E860" s="1" t="s">
        <v>181</v>
      </c>
      <c r="F860" s="1" t="s">
        <v>154</v>
      </c>
      <c r="G860" s="1" t="str">
        <f t="array" ref="G860">IF($F860="", "", _xlfn.XLOOKUP($F860,accounts!$A$2:$A$86,accounts!$B$2:$B$86, "Other"))</f>
        <v>retail</v>
      </c>
      <c r="H860" s="1" t="str">
        <f t="array" ref="H860">IF($F860="", "", IFS(_xlfn.XLOOKUP($F860, accounts!$A$2:$A$86, accounts!$E$2:$E$86, 0)&gt;=1000, "Enterprise", _xlfn.XLOOKUP($F860, accounts!$A$2:$A$86, accounts!$E$2:$E$86, 0)&gt;=100, "Mid-Market", TRUE, "SMB"))</f>
        <v>Enterprise</v>
      </c>
      <c r="I860" s="1" t="str">
        <f t="array" ref="I860">IF($F860="", "", _xlfn.XLOOKUP($F860,accounts!$A$2:$A$86,accounts!$F$2:$F$86, "Other"))</f>
        <v>United States</v>
      </c>
      <c r="J860" s="1" t="s">
        <v>131</v>
      </c>
      <c r="K860" s="3">
        <v>42779.0</v>
      </c>
      <c r="L860" s="3">
        <v>42866.0</v>
      </c>
      <c r="M860" s="1">
        <v>589.0</v>
      </c>
    </row>
    <row r="861">
      <c r="A861" s="1" t="s">
        <v>1066</v>
      </c>
      <c r="B861" s="1" t="s">
        <v>24</v>
      </c>
      <c r="C861" s="1" t="str">
        <f t="array" ref="C861">_xlfn.XLOOKUP($B861, sales_teams!$A$2:$A$36, sales_teams!$B$2:$B$36)</f>
        <v>Melvin Marxen</v>
      </c>
      <c r="D861" s="1" t="str">
        <f t="array" ref="D861">_xlfn.XLOOKUP($B861, sales_teams!$A$2:$A$36, sales_teams!$C$2:$C$36)</f>
        <v>Central</v>
      </c>
      <c r="E861" s="1" t="s">
        <v>194</v>
      </c>
      <c r="F861" s="1" t="s">
        <v>89</v>
      </c>
      <c r="G861" s="1" t="str">
        <f t="array" ref="G861">IF($F861="", "", _xlfn.XLOOKUP($F861,accounts!$A$2:$A$86,accounts!$B$2:$B$86, "Other"))</f>
        <v>finance</v>
      </c>
      <c r="H861" s="1" t="str">
        <f t="array" ref="H861">IF($F861="", "", IFS(_xlfn.XLOOKUP($F861, accounts!$A$2:$A$86, accounts!$E$2:$E$86, 0)&gt;=1000, "Enterprise", _xlfn.XLOOKUP($F861, accounts!$A$2:$A$86, accounts!$E$2:$E$86, 0)&gt;=100, "Mid-Market", TRUE, "SMB"))</f>
        <v>Enterprise</v>
      </c>
      <c r="I861" s="1" t="str">
        <f t="array" ref="I861">IF($F861="", "", _xlfn.XLOOKUP($F861,accounts!$A$2:$A$86,accounts!$F$2:$F$86, "Other"))</f>
        <v>United States</v>
      </c>
      <c r="J861" s="1" t="s">
        <v>192</v>
      </c>
      <c r="K861" s="3">
        <v>42779.0</v>
      </c>
      <c r="L861" s="3">
        <v>42886.0</v>
      </c>
      <c r="M861" s="1">
        <v>0.0</v>
      </c>
    </row>
    <row r="862">
      <c r="A862" s="1" t="s">
        <v>1067</v>
      </c>
      <c r="B862" s="1" t="s">
        <v>18</v>
      </c>
      <c r="C862" s="1" t="str">
        <f t="array" ref="C862">_xlfn.XLOOKUP($B862, sales_teams!$A$2:$A$36, sales_teams!$B$2:$B$36)</f>
        <v>Dustin Brinkmann</v>
      </c>
      <c r="D862" s="1" t="str">
        <f t="array" ref="D862">_xlfn.XLOOKUP($B862, sales_teams!$A$2:$A$36, sales_teams!$C$2:$C$36)</f>
        <v>Central</v>
      </c>
      <c r="E862" s="1" t="s">
        <v>181</v>
      </c>
      <c r="F862" s="1" t="s">
        <v>119</v>
      </c>
      <c r="G862" s="1" t="str">
        <f t="array" ref="G862">IF($F862="", "", _xlfn.XLOOKUP($F862,accounts!$A$2:$A$86,accounts!$B$2:$B$86, "Other"))</f>
        <v>technology</v>
      </c>
      <c r="H862" s="1" t="str">
        <f t="array" ref="H862">IF($F862="", "", IFS(_xlfn.XLOOKUP($F862, accounts!$A$2:$A$86, accounts!$E$2:$E$86, 0)&gt;=1000, "Enterprise", _xlfn.XLOOKUP($F862, accounts!$A$2:$A$86, accounts!$E$2:$E$86, 0)&gt;=100, "Mid-Market", TRUE, "SMB"))</f>
        <v>Enterprise</v>
      </c>
      <c r="I862" s="1" t="str">
        <f t="array" ref="I862">IF($F862="", "", _xlfn.XLOOKUP($F862,accounts!$A$2:$A$86,accounts!$F$2:$F$86, "Other"))</f>
        <v>Korea</v>
      </c>
      <c r="J862" s="1" t="s">
        <v>192</v>
      </c>
      <c r="K862" s="3">
        <v>42779.0</v>
      </c>
      <c r="L862" s="3">
        <v>42871.0</v>
      </c>
      <c r="M862" s="1">
        <v>0.0</v>
      </c>
    </row>
    <row r="863">
      <c r="A863" s="1" t="s">
        <v>1068</v>
      </c>
      <c r="B863" s="1" t="s">
        <v>60</v>
      </c>
      <c r="C863" s="1" t="str">
        <f t="array" ref="C863">_xlfn.XLOOKUP($B863, sales_teams!$A$2:$A$36, sales_teams!$B$2:$B$36)</f>
        <v>Celia Rouche</v>
      </c>
      <c r="D863" s="1" t="str">
        <f t="array" ref="D863">_xlfn.XLOOKUP($B863, sales_teams!$A$2:$A$36, sales_teams!$C$2:$C$36)</f>
        <v>West</v>
      </c>
      <c r="E863" s="1" t="s">
        <v>148</v>
      </c>
      <c r="F863" s="1" t="s">
        <v>85</v>
      </c>
      <c r="G863" s="1" t="str">
        <f t="array" ref="G863">IF($F863="", "", _xlfn.XLOOKUP($F863,accounts!$A$2:$A$86,accounts!$B$2:$B$86, "Other"))</f>
        <v>telecommunications</v>
      </c>
      <c r="H863" s="1" t="str">
        <f t="array" ref="H863">IF($F863="", "", IFS(_xlfn.XLOOKUP($F863, accounts!$A$2:$A$86, accounts!$E$2:$E$86, 0)&gt;=1000, "Enterprise", _xlfn.XLOOKUP($F863, accounts!$A$2:$A$86, accounts!$E$2:$E$86, 0)&gt;=100, "Mid-Market", TRUE, "SMB"))</f>
        <v>Enterprise</v>
      </c>
      <c r="I863" s="1" t="str">
        <f t="array" ref="I863">IF($F863="", "", _xlfn.XLOOKUP($F863,accounts!$A$2:$A$86,accounts!$F$2:$F$86, "Other"))</f>
        <v>United States</v>
      </c>
      <c r="J863" s="1" t="s">
        <v>189</v>
      </c>
      <c r="K863" s="3">
        <v>42779.0</v>
      </c>
    </row>
    <row r="864">
      <c r="A864" s="1" t="s">
        <v>1069</v>
      </c>
      <c r="B864" s="1" t="s">
        <v>34</v>
      </c>
      <c r="C864" s="1" t="str">
        <f t="array" ref="C864">_xlfn.XLOOKUP($B864, sales_teams!$A$2:$A$36, sales_teams!$B$2:$B$36)</f>
        <v>Cara Losch</v>
      </c>
      <c r="D864" s="1" t="str">
        <f t="array" ref="D864">_xlfn.XLOOKUP($B864, sales_teams!$A$2:$A$36, sales_teams!$C$2:$C$36)</f>
        <v>East</v>
      </c>
      <c r="E864" s="1" t="s">
        <v>181</v>
      </c>
      <c r="G864" s="1" t="str">
        <f t="array" ref="G864">IF($F864="", "", _xlfn.XLOOKUP($F864,accounts!$A$2:$A$86,accounts!$B$2:$B$86, "Other"))</f>
        <v/>
      </c>
      <c r="H864" s="1" t="str">
        <f t="array" ref="H864">IF($F864="", "", IFS(_xlfn.XLOOKUP($F864, accounts!$A$2:$A$86, accounts!$E$2:$E$86, 0)&gt;=1000, "Enterprise", _xlfn.XLOOKUP($F864, accounts!$A$2:$A$86, accounts!$E$2:$E$86, 0)&gt;=100, "Mid-Market", TRUE, "SMB"))</f>
        <v/>
      </c>
      <c r="I864" s="1" t="str">
        <f t="array" ref="I864">IF($F864="", "", _xlfn.XLOOKUP($F864,accounts!$A$2:$A$86,accounts!$F$2:$F$86, "Other"))</f>
        <v/>
      </c>
      <c r="J864" s="1" t="s">
        <v>189</v>
      </c>
      <c r="K864" s="3">
        <v>42779.0</v>
      </c>
    </row>
    <row r="865">
      <c r="A865" s="1" t="s">
        <v>1070</v>
      </c>
      <c r="B865" s="1" t="s">
        <v>34</v>
      </c>
      <c r="C865" s="1" t="str">
        <f t="array" ref="C865">_xlfn.XLOOKUP($B865, sales_teams!$A$2:$A$36, sales_teams!$B$2:$B$36)</f>
        <v>Cara Losch</v>
      </c>
      <c r="D865" s="1" t="str">
        <f t="array" ref="D865">_xlfn.XLOOKUP($B865, sales_teams!$A$2:$A$36, sales_teams!$C$2:$C$36)</f>
        <v>East</v>
      </c>
      <c r="E865" s="1" t="s">
        <v>181</v>
      </c>
      <c r="F865" s="1" t="s">
        <v>55</v>
      </c>
      <c r="G865" s="1" t="str">
        <f t="array" ref="G865">IF($F865="", "", _xlfn.XLOOKUP($F865,accounts!$A$2:$A$86,accounts!$B$2:$B$86, "Other"))</f>
        <v>entertainment</v>
      </c>
      <c r="H865" s="1" t="str">
        <f t="array" ref="H865">IF($F865="", "", IFS(_xlfn.XLOOKUP($F865, accounts!$A$2:$A$86, accounts!$E$2:$E$86, 0)&gt;=1000, "Enterprise", _xlfn.XLOOKUP($F865, accounts!$A$2:$A$86, accounts!$E$2:$E$86, 0)&gt;=100, "Mid-Market", TRUE, "SMB"))</f>
        <v>Enterprise</v>
      </c>
      <c r="I865" s="1" t="str">
        <f t="array" ref="I865">IF($F865="", "", _xlfn.XLOOKUP($F865,accounts!$A$2:$A$86,accounts!$F$2:$F$86, "Other"))</f>
        <v>United States</v>
      </c>
      <c r="J865" s="1" t="s">
        <v>131</v>
      </c>
      <c r="K865" s="3">
        <v>42779.0</v>
      </c>
      <c r="L865" s="3">
        <v>42873.0</v>
      </c>
      <c r="M865" s="1">
        <v>533.0</v>
      </c>
    </row>
    <row r="866">
      <c r="A866" s="1" t="s">
        <v>1071</v>
      </c>
      <c r="B866" s="1" t="s">
        <v>7</v>
      </c>
      <c r="C866" s="1" t="str">
        <f t="array" ref="C866">_xlfn.XLOOKUP($B866, sales_teams!$A$2:$A$36, sales_teams!$B$2:$B$36)</f>
        <v>Dustin Brinkmann</v>
      </c>
      <c r="D866" s="1" t="str">
        <f t="array" ref="D866">_xlfn.XLOOKUP($B866, sales_teams!$A$2:$A$36, sales_teams!$C$2:$C$36)</f>
        <v>Central</v>
      </c>
      <c r="E866" s="1" t="s">
        <v>181</v>
      </c>
      <c r="F866" s="1" t="s">
        <v>64</v>
      </c>
      <c r="G866" s="1" t="str">
        <f t="array" ref="G866">IF($F866="", "", _xlfn.XLOOKUP($F866,accounts!$A$2:$A$86,accounts!$B$2:$B$86, "Other"))</f>
        <v>technology</v>
      </c>
      <c r="H866" s="1" t="str">
        <f t="array" ref="H866">IF($F866="", "", IFS(_xlfn.XLOOKUP($F866, accounts!$A$2:$A$86, accounts!$E$2:$E$86, 0)&gt;=1000, "Enterprise", _xlfn.XLOOKUP($F866, accounts!$A$2:$A$86, accounts!$E$2:$E$86, 0)&gt;=100, "Mid-Market", TRUE, "SMB"))</f>
        <v>Enterprise</v>
      </c>
      <c r="I866" s="1" t="str">
        <f t="array" ref="I866">IF($F866="", "", _xlfn.XLOOKUP($F866,accounts!$A$2:$A$86,accounts!$F$2:$F$86, "Other"))</f>
        <v>United States</v>
      </c>
      <c r="J866" s="1" t="s">
        <v>192</v>
      </c>
      <c r="K866" s="3">
        <v>42780.0</v>
      </c>
      <c r="L866" s="3">
        <v>42860.0</v>
      </c>
      <c r="M866" s="1">
        <v>0.0</v>
      </c>
    </row>
    <row r="867">
      <c r="A867" s="1" t="s">
        <v>1072</v>
      </c>
      <c r="B867" s="1" t="s">
        <v>7</v>
      </c>
      <c r="C867" s="1" t="str">
        <f t="array" ref="C867">_xlfn.XLOOKUP($B867, sales_teams!$A$2:$A$36, sales_teams!$B$2:$B$36)</f>
        <v>Dustin Brinkmann</v>
      </c>
      <c r="D867" s="1" t="str">
        <f t="array" ref="D867">_xlfn.XLOOKUP($B867, sales_teams!$A$2:$A$36, sales_teams!$C$2:$C$36)</f>
        <v>Central</v>
      </c>
      <c r="E867" s="1" t="s">
        <v>179</v>
      </c>
      <c r="F867" s="1" t="s">
        <v>79</v>
      </c>
      <c r="G867" s="1" t="str">
        <f t="array" ref="G867">IF($F867="", "", _xlfn.XLOOKUP($F867,accounts!$A$2:$A$86,accounts!$B$2:$B$86, "Other"))</f>
        <v>entertainment</v>
      </c>
      <c r="H867" s="1" t="str">
        <f t="array" ref="H867">IF($F867="", "", IFS(_xlfn.XLOOKUP($F867, accounts!$A$2:$A$86, accounts!$E$2:$E$86, 0)&gt;=1000, "Enterprise", _xlfn.XLOOKUP($F867, accounts!$A$2:$A$86, accounts!$E$2:$E$86, 0)&gt;=100, "Mid-Market", TRUE, "SMB"))</f>
        <v>Mid-Market</v>
      </c>
      <c r="I867" s="1" t="str">
        <f t="array" ref="I867">IF($F867="", "", _xlfn.XLOOKUP($F867,accounts!$A$2:$A$86,accounts!$F$2:$F$86, "Other"))</f>
        <v>United States</v>
      </c>
      <c r="J867" s="1" t="s">
        <v>131</v>
      </c>
      <c r="K867" s="3">
        <v>42780.0</v>
      </c>
      <c r="L867" s="3">
        <v>42885.0</v>
      </c>
      <c r="M867" s="1">
        <v>63.0</v>
      </c>
    </row>
    <row r="868">
      <c r="A868" s="1" t="s">
        <v>1073</v>
      </c>
      <c r="B868" s="1" t="s">
        <v>52</v>
      </c>
      <c r="C868" s="1" t="str">
        <f t="array" ref="C868">_xlfn.XLOOKUP($B868, sales_teams!$A$2:$A$36, sales_teams!$B$2:$B$36)</f>
        <v>Rocco Neubert</v>
      </c>
      <c r="D868" s="1" t="str">
        <f t="array" ref="D868">_xlfn.XLOOKUP($B868, sales_teams!$A$2:$A$36, sales_teams!$C$2:$C$36)</f>
        <v>East</v>
      </c>
      <c r="E868" s="1" t="s">
        <v>148</v>
      </c>
      <c r="F868" s="1" t="s">
        <v>32</v>
      </c>
      <c r="G868" s="1" t="str">
        <f t="array" ref="G868">IF($F868="", "", _xlfn.XLOOKUP($F868,accounts!$A$2:$A$86,accounts!$B$2:$B$86, "Other"))</f>
        <v>medical</v>
      </c>
      <c r="H868" s="1" t="str">
        <f t="array" ref="H868">IF($F868="", "", IFS(_xlfn.XLOOKUP($F868, accounts!$A$2:$A$86, accounts!$E$2:$E$86, 0)&gt;=1000, "Enterprise", _xlfn.XLOOKUP($F868, accounts!$A$2:$A$86, accounts!$E$2:$E$86, 0)&gt;=100, "Mid-Market", TRUE, "SMB"))</f>
        <v>Enterprise</v>
      </c>
      <c r="I868" s="1" t="str">
        <f t="array" ref="I868">IF($F868="", "", _xlfn.XLOOKUP($F868,accounts!$A$2:$A$86,accounts!$F$2:$F$86, "Other"))</f>
        <v>United States</v>
      </c>
      <c r="J868" s="1" t="s">
        <v>131</v>
      </c>
      <c r="K868" s="3">
        <v>42780.0</v>
      </c>
      <c r="L868" s="3">
        <v>42863.0</v>
      </c>
      <c r="M868" s="1">
        <v>4942.0</v>
      </c>
    </row>
    <row r="869">
      <c r="A869" s="1" t="s">
        <v>1074</v>
      </c>
      <c r="B869" s="1" t="s">
        <v>30</v>
      </c>
      <c r="C869" s="1" t="str">
        <f t="array" ref="C869">_xlfn.XLOOKUP($B869, sales_teams!$A$2:$A$36, sales_teams!$B$2:$B$36)</f>
        <v>Melvin Marxen</v>
      </c>
      <c r="D869" s="1" t="str">
        <f t="array" ref="D869">_xlfn.XLOOKUP($B869, sales_teams!$A$2:$A$36, sales_teams!$C$2:$C$36)</f>
        <v>Central</v>
      </c>
      <c r="E869" s="1" t="s">
        <v>148</v>
      </c>
      <c r="F869" s="1" t="s">
        <v>76</v>
      </c>
      <c r="G869" s="1" t="str">
        <f t="array" ref="G869">IF($F869="", "", _xlfn.XLOOKUP($F869,accounts!$A$2:$A$86,accounts!$B$2:$B$86, "Other"))</f>
        <v>marketing</v>
      </c>
      <c r="H869" s="1" t="str">
        <f t="array" ref="H869">IF($F869="", "", IFS(_xlfn.XLOOKUP($F869, accounts!$A$2:$A$86, accounts!$E$2:$E$86, 0)&gt;=1000, "Enterprise", _xlfn.XLOOKUP($F869, accounts!$A$2:$A$86, accounts!$E$2:$E$86, 0)&gt;=100, "Mid-Market", TRUE, "SMB"))</f>
        <v>Enterprise</v>
      </c>
      <c r="I869" s="1" t="str">
        <f t="array" ref="I869">IF($F869="", "", _xlfn.XLOOKUP($F869,accounts!$A$2:$A$86,accounts!$F$2:$F$86, "Other"))</f>
        <v>United States</v>
      </c>
      <c r="J869" s="1" t="s">
        <v>131</v>
      </c>
      <c r="K869" s="3">
        <v>42780.0</v>
      </c>
      <c r="L869" s="3">
        <v>42898.0</v>
      </c>
      <c r="M869" s="1">
        <v>4650.0</v>
      </c>
    </row>
    <row r="870">
      <c r="A870" s="1" t="s">
        <v>1075</v>
      </c>
      <c r="B870" s="1" t="s">
        <v>30</v>
      </c>
      <c r="C870" s="1" t="str">
        <f t="array" ref="C870">_xlfn.XLOOKUP($B870, sales_teams!$A$2:$A$36, sales_teams!$B$2:$B$36)</f>
        <v>Melvin Marxen</v>
      </c>
      <c r="D870" s="1" t="str">
        <f t="array" ref="D870">_xlfn.XLOOKUP($B870, sales_teams!$A$2:$A$36, sales_teams!$C$2:$C$36)</f>
        <v>Central</v>
      </c>
      <c r="E870" s="1" t="s">
        <v>148</v>
      </c>
      <c r="F870" s="1" t="s">
        <v>128</v>
      </c>
      <c r="G870" s="1" t="str">
        <f t="array" ref="G870">IF($F870="", "", _xlfn.XLOOKUP($F870,accounts!$A$2:$A$86,accounts!$B$2:$B$86, "Other"))</f>
        <v>marketing</v>
      </c>
      <c r="H870" s="1" t="str">
        <f t="array" ref="H870">IF($F870="", "", IFS(_xlfn.XLOOKUP($F870, accounts!$A$2:$A$86, accounts!$E$2:$E$86, 0)&gt;=1000, "Enterprise", _xlfn.XLOOKUP($F870, accounts!$A$2:$A$86, accounts!$E$2:$E$86, 0)&gt;=100, "Mid-Market", TRUE, "SMB"))</f>
        <v>Enterprise</v>
      </c>
      <c r="I870" s="1" t="str">
        <f t="array" ref="I870">IF($F870="", "", _xlfn.XLOOKUP($F870,accounts!$A$2:$A$86,accounts!$F$2:$F$86, "Other"))</f>
        <v>United States</v>
      </c>
      <c r="J870" s="1" t="s">
        <v>131</v>
      </c>
      <c r="K870" s="3">
        <v>42780.0</v>
      </c>
      <c r="L870" s="3">
        <v>42902.0</v>
      </c>
      <c r="M870" s="1">
        <v>4829.0</v>
      </c>
    </row>
    <row r="871">
      <c r="A871" s="1" t="s">
        <v>1076</v>
      </c>
      <c r="B871" s="1" t="s">
        <v>53</v>
      </c>
      <c r="C871" s="1" t="str">
        <f t="array" ref="C871">_xlfn.XLOOKUP($B871, sales_teams!$A$2:$A$36, sales_teams!$B$2:$B$36)</f>
        <v>Rocco Neubert</v>
      </c>
      <c r="D871" s="1" t="str">
        <f t="array" ref="D871">_xlfn.XLOOKUP($B871, sales_teams!$A$2:$A$36, sales_teams!$C$2:$C$36)</f>
        <v>East</v>
      </c>
      <c r="E871" s="1" t="s">
        <v>109</v>
      </c>
      <c r="F871" s="1" t="s">
        <v>22</v>
      </c>
      <c r="G871" s="1" t="str">
        <f t="array" ref="G871">IF($F871="", "", _xlfn.XLOOKUP($F871,accounts!$A$2:$A$86,accounts!$B$2:$B$86, "Other"))</f>
        <v>medical</v>
      </c>
      <c r="H871" s="1" t="str">
        <f t="array" ref="H871">IF($F871="", "", IFS(_xlfn.XLOOKUP($F871, accounts!$A$2:$A$86, accounts!$E$2:$E$86, 0)&gt;=1000, "Enterprise", _xlfn.XLOOKUP($F871, accounts!$A$2:$A$86, accounts!$E$2:$E$86, 0)&gt;=100, "Mid-Market", TRUE, "SMB"))</f>
        <v>Mid-Market</v>
      </c>
      <c r="I871" s="1" t="str">
        <f t="array" ref="I871">IF($F871="", "", _xlfn.XLOOKUP($F871,accounts!$A$2:$A$86,accounts!$F$2:$F$86, "Other"))</f>
        <v>United States</v>
      </c>
      <c r="J871" s="1" t="s">
        <v>131</v>
      </c>
      <c r="K871" s="3">
        <v>42780.0</v>
      </c>
      <c r="L871" s="3">
        <v>42884.0</v>
      </c>
      <c r="M871" s="1">
        <v>987.0</v>
      </c>
    </row>
    <row r="872">
      <c r="A872" s="1" t="s">
        <v>1077</v>
      </c>
      <c r="B872" s="1" t="s">
        <v>53</v>
      </c>
      <c r="C872" s="1" t="str">
        <f t="array" ref="C872">_xlfn.XLOOKUP($B872, sales_teams!$A$2:$A$36, sales_teams!$B$2:$B$36)</f>
        <v>Rocco Neubert</v>
      </c>
      <c r="D872" s="1" t="str">
        <f t="array" ref="D872">_xlfn.XLOOKUP($B872, sales_teams!$A$2:$A$36, sales_teams!$C$2:$C$36)</f>
        <v>East</v>
      </c>
      <c r="E872" s="1" t="s">
        <v>194</v>
      </c>
      <c r="F872" s="1" t="s">
        <v>103</v>
      </c>
      <c r="G872" s="1" t="str">
        <f t="array" ref="G872">IF($F872="", "", _xlfn.XLOOKUP($F872,accounts!$A$2:$A$86,accounts!$B$2:$B$86, "Other"))</f>
        <v>retail</v>
      </c>
      <c r="H872" s="1" t="str">
        <f t="array" ref="H872">IF($F872="", "", IFS(_xlfn.XLOOKUP($F872, accounts!$A$2:$A$86, accounts!$E$2:$E$86, 0)&gt;=1000, "Enterprise", _xlfn.XLOOKUP($F872, accounts!$A$2:$A$86, accounts!$E$2:$E$86, 0)&gt;=100, "Mid-Market", TRUE, "SMB"))</f>
        <v>Enterprise</v>
      </c>
      <c r="I872" s="1" t="str">
        <f t="array" ref="I872">IF($F872="", "", _xlfn.XLOOKUP($F872,accounts!$A$2:$A$86,accounts!$F$2:$F$86, "Other"))</f>
        <v>United States</v>
      </c>
      <c r="J872" s="1" t="s">
        <v>131</v>
      </c>
      <c r="K872" s="3">
        <v>42780.0</v>
      </c>
      <c r="L872" s="3">
        <v>42796.0</v>
      </c>
      <c r="M872" s="1">
        <v>4246.0</v>
      </c>
    </row>
    <row r="873">
      <c r="A873" s="1" t="s">
        <v>1078</v>
      </c>
      <c r="B873" s="1" t="s">
        <v>53</v>
      </c>
      <c r="C873" s="1" t="str">
        <f t="array" ref="C873">_xlfn.XLOOKUP($B873, sales_teams!$A$2:$A$36, sales_teams!$B$2:$B$36)</f>
        <v>Rocco Neubert</v>
      </c>
      <c r="D873" s="1" t="str">
        <f t="array" ref="D873">_xlfn.XLOOKUP($B873, sales_teams!$A$2:$A$36, sales_teams!$C$2:$C$36)</f>
        <v>East</v>
      </c>
      <c r="E873" s="1" t="s">
        <v>194</v>
      </c>
      <c r="F873" s="1" t="s">
        <v>123</v>
      </c>
      <c r="G873" s="1" t="str">
        <f t="array" ref="G873">IF($F873="", "", _xlfn.XLOOKUP($F873,accounts!$A$2:$A$86,accounts!$B$2:$B$86, "Other"))</f>
        <v>technology</v>
      </c>
      <c r="H873" s="1" t="str">
        <f t="array" ref="H873">IF($F873="", "", IFS(_xlfn.XLOOKUP($F873, accounts!$A$2:$A$86, accounts!$E$2:$E$86, 0)&gt;=1000, "Enterprise", _xlfn.XLOOKUP($F873, accounts!$A$2:$A$86, accounts!$E$2:$E$86, 0)&gt;=100, "Mid-Market", TRUE, "SMB"))</f>
        <v>Enterprise</v>
      </c>
      <c r="I873" s="1" t="str">
        <f t="array" ref="I873">IF($F873="", "", _xlfn.XLOOKUP($F873,accounts!$A$2:$A$86,accounts!$F$2:$F$86, "Other"))</f>
        <v>United States</v>
      </c>
      <c r="J873" s="1" t="s">
        <v>131</v>
      </c>
      <c r="K873" s="3">
        <v>42780.0</v>
      </c>
      <c r="L873" s="3">
        <v>42861.0</v>
      </c>
      <c r="M873" s="1">
        <v>5702.0</v>
      </c>
    </row>
    <row r="874">
      <c r="A874" s="1" t="s">
        <v>1079</v>
      </c>
      <c r="B874" s="1" t="s">
        <v>53</v>
      </c>
      <c r="C874" s="1" t="str">
        <f t="array" ref="C874">_xlfn.XLOOKUP($B874, sales_teams!$A$2:$A$36, sales_teams!$B$2:$B$36)</f>
        <v>Rocco Neubert</v>
      </c>
      <c r="D874" s="1" t="str">
        <f t="array" ref="D874">_xlfn.XLOOKUP($B874, sales_teams!$A$2:$A$36, sales_teams!$C$2:$C$36)</f>
        <v>East</v>
      </c>
      <c r="E874" s="1" t="s">
        <v>188</v>
      </c>
      <c r="F874" s="1" t="s">
        <v>153</v>
      </c>
      <c r="G874" s="1" t="str">
        <f t="array" ref="G874">IF($F874="", "", _xlfn.XLOOKUP($F874,accounts!$A$2:$A$86,accounts!$B$2:$B$86, "Other"))</f>
        <v>medical</v>
      </c>
      <c r="H874" s="1" t="str">
        <f t="array" ref="H874">IF($F874="", "", IFS(_xlfn.XLOOKUP($F874, accounts!$A$2:$A$86, accounts!$E$2:$E$86, 0)&gt;=1000, "Enterprise", _xlfn.XLOOKUP($F874, accounts!$A$2:$A$86, accounts!$E$2:$E$86, 0)&gt;=100, "Mid-Market", TRUE, "SMB"))</f>
        <v>Enterprise</v>
      </c>
      <c r="I874" s="1" t="str">
        <f t="array" ref="I874">IF($F874="", "", _xlfn.XLOOKUP($F874,accounts!$A$2:$A$86,accounts!$F$2:$F$86, "Other"))</f>
        <v>United States</v>
      </c>
      <c r="J874" s="1" t="s">
        <v>131</v>
      </c>
      <c r="K874" s="3">
        <v>42780.0</v>
      </c>
      <c r="L874" s="3">
        <v>42900.0</v>
      </c>
      <c r="M874" s="1">
        <v>2981.0</v>
      </c>
    </row>
    <row r="875">
      <c r="A875" s="1" t="s">
        <v>1080</v>
      </c>
      <c r="B875" s="1" t="s">
        <v>26</v>
      </c>
      <c r="C875" s="1" t="str">
        <f t="array" ref="C875">_xlfn.XLOOKUP($B875, sales_teams!$A$2:$A$36, sales_teams!$B$2:$B$36)</f>
        <v>Melvin Marxen</v>
      </c>
      <c r="D875" s="1" t="str">
        <f t="array" ref="D875">_xlfn.XLOOKUP($B875, sales_teams!$A$2:$A$36, sales_teams!$C$2:$C$36)</f>
        <v>Central</v>
      </c>
      <c r="E875" s="1" t="s">
        <v>188</v>
      </c>
      <c r="F875" s="1" t="s">
        <v>119</v>
      </c>
      <c r="G875" s="1" t="str">
        <f t="array" ref="G875">IF($F875="", "", _xlfn.XLOOKUP($F875,accounts!$A$2:$A$86,accounts!$B$2:$B$86, "Other"))</f>
        <v>technology</v>
      </c>
      <c r="H875" s="1" t="str">
        <f t="array" ref="H875">IF($F875="", "", IFS(_xlfn.XLOOKUP($F875, accounts!$A$2:$A$86, accounts!$E$2:$E$86, 0)&gt;=1000, "Enterprise", _xlfn.XLOOKUP($F875, accounts!$A$2:$A$86, accounts!$E$2:$E$86, 0)&gt;=100, "Mid-Market", TRUE, "SMB"))</f>
        <v>Enterprise</v>
      </c>
      <c r="I875" s="1" t="str">
        <f t="array" ref="I875">IF($F875="", "", _xlfn.XLOOKUP($F875,accounts!$A$2:$A$86,accounts!$F$2:$F$86, "Other"))</f>
        <v>Korea</v>
      </c>
      <c r="J875" s="1" t="s">
        <v>192</v>
      </c>
      <c r="K875" s="3">
        <v>42780.0</v>
      </c>
      <c r="L875" s="3">
        <v>42868.0</v>
      </c>
      <c r="M875" s="1">
        <v>0.0</v>
      </c>
    </row>
    <row r="876">
      <c r="A876" s="1" t="s">
        <v>1081</v>
      </c>
      <c r="B876" s="1" t="s">
        <v>88</v>
      </c>
      <c r="C876" s="1" t="str">
        <f t="array" ref="C876">_xlfn.XLOOKUP($B876, sales_teams!$A$2:$A$36, sales_teams!$B$2:$B$36)</f>
        <v>Celia Rouche</v>
      </c>
      <c r="D876" s="1" t="str">
        <f t="array" ref="D876">_xlfn.XLOOKUP($B876, sales_teams!$A$2:$A$36, sales_teams!$C$2:$C$36)</f>
        <v>West</v>
      </c>
      <c r="E876" s="1" t="s">
        <v>188</v>
      </c>
      <c r="F876" s="1" t="s">
        <v>127</v>
      </c>
      <c r="G876" s="1" t="str">
        <f t="array" ref="G876">IF($F876="", "", _xlfn.XLOOKUP($F876,accounts!$A$2:$A$86,accounts!$B$2:$B$86, "Other"))</f>
        <v>technology</v>
      </c>
      <c r="H876" s="1" t="str">
        <f t="array" ref="H876">IF($F876="", "", IFS(_xlfn.XLOOKUP($F876, accounts!$A$2:$A$86, accounts!$E$2:$E$86, 0)&gt;=1000, "Enterprise", _xlfn.XLOOKUP($F876, accounts!$A$2:$A$86, accounts!$E$2:$E$86, 0)&gt;=100, "Mid-Market", TRUE, "SMB"))</f>
        <v>Enterprise</v>
      </c>
      <c r="I876" s="1" t="str">
        <f t="array" ref="I876">IF($F876="", "", _xlfn.XLOOKUP($F876,accounts!$A$2:$A$86,accounts!$F$2:$F$86, "Other"))</f>
        <v>United States</v>
      </c>
      <c r="J876" s="1" t="s">
        <v>131</v>
      </c>
      <c r="K876" s="3">
        <v>42780.0</v>
      </c>
      <c r="L876" s="3">
        <v>42856.0</v>
      </c>
      <c r="M876" s="1">
        <v>2873.0</v>
      </c>
    </row>
    <row r="877">
      <c r="A877" s="1" t="s">
        <v>1082</v>
      </c>
      <c r="B877" s="1" t="s">
        <v>19</v>
      </c>
      <c r="C877" s="1" t="str">
        <f t="array" ref="C877">_xlfn.XLOOKUP($B877, sales_teams!$A$2:$A$36, sales_teams!$B$2:$B$36)</f>
        <v>Melvin Marxen</v>
      </c>
      <c r="D877" s="1" t="str">
        <f t="array" ref="D877">_xlfn.XLOOKUP($B877, sales_teams!$A$2:$A$36, sales_teams!$C$2:$C$36)</f>
        <v>Central</v>
      </c>
      <c r="E877" s="1" t="s">
        <v>188</v>
      </c>
      <c r="F877" s="1" t="s">
        <v>165</v>
      </c>
      <c r="G877" s="1" t="str">
        <f t="array" ref="G877">IF($F877="", "", _xlfn.XLOOKUP($F877,accounts!$A$2:$A$86,accounts!$B$2:$B$86, "Other"))</f>
        <v>telecommunications</v>
      </c>
      <c r="H877" s="1" t="str">
        <f t="array" ref="H877">IF($F877="", "", IFS(_xlfn.XLOOKUP($F877, accounts!$A$2:$A$86, accounts!$E$2:$E$86, 0)&gt;=1000, "Enterprise", _xlfn.XLOOKUP($F877, accounts!$A$2:$A$86, accounts!$E$2:$E$86, 0)&gt;=100, "Mid-Market", TRUE, "SMB"))</f>
        <v>Enterprise</v>
      </c>
      <c r="I877" s="1" t="str">
        <f t="array" ref="I877">IF($F877="", "", _xlfn.XLOOKUP($F877,accounts!$A$2:$A$86,accounts!$F$2:$F$86, "Other"))</f>
        <v>United States</v>
      </c>
      <c r="J877" s="1" t="s">
        <v>192</v>
      </c>
      <c r="K877" s="3">
        <v>42780.0</v>
      </c>
      <c r="L877" s="3">
        <v>42866.0</v>
      </c>
      <c r="M877" s="1">
        <v>0.0</v>
      </c>
    </row>
    <row r="878">
      <c r="A878" s="1" t="s">
        <v>1083</v>
      </c>
      <c r="B878" s="1" t="s">
        <v>92</v>
      </c>
      <c r="C878" s="1" t="str">
        <f t="array" ref="C878">_xlfn.XLOOKUP($B878, sales_teams!$A$2:$A$36, sales_teams!$B$2:$B$36)</f>
        <v>Celia Rouche</v>
      </c>
      <c r="D878" s="1" t="str">
        <f t="array" ref="D878">_xlfn.XLOOKUP($B878, sales_teams!$A$2:$A$36, sales_teams!$C$2:$C$36)</f>
        <v>West</v>
      </c>
      <c r="E878" s="1" t="s">
        <v>242</v>
      </c>
      <c r="F878" s="1" t="s">
        <v>167</v>
      </c>
      <c r="G878" s="1" t="str">
        <f t="array" ref="G878">IF($F878="", "", _xlfn.XLOOKUP($F878,accounts!$A$2:$A$86,accounts!$B$2:$B$86, "Other"))</f>
        <v>finance</v>
      </c>
      <c r="H878" s="1" t="str">
        <f t="array" ref="H878">IF($F878="", "", IFS(_xlfn.XLOOKUP($F878, accounts!$A$2:$A$86, accounts!$E$2:$E$86, 0)&gt;=1000, "Enterprise", _xlfn.XLOOKUP($F878, accounts!$A$2:$A$86, accounts!$E$2:$E$86, 0)&gt;=100, "Mid-Market", TRUE, "SMB"))</f>
        <v>Mid-Market</v>
      </c>
      <c r="I878" s="1" t="str">
        <f t="array" ref="I878">IF($F878="", "", _xlfn.XLOOKUP($F878,accounts!$A$2:$A$86,accounts!$F$2:$F$86, "Other"))</f>
        <v>United States</v>
      </c>
      <c r="J878" s="1" t="s">
        <v>189</v>
      </c>
      <c r="K878" s="3">
        <v>42780.0</v>
      </c>
    </row>
    <row r="879">
      <c r="A879" s="1" t="s">
        <v>1084</v>
      </c>
      <c r="B879" s="1" t="s">
        <v>92</v>
      </c>
      <c r="C879" s="1" t="str">
        <f t="array" ref="C879">_xlfn.XLOOKUP($B879, sales_teams!$A$2:$A$36, sales_teams!$B$2:$B$36)</f>
        <v>Celia Rouche</v>
      </c>
      <c r="D879" s="1" t="str">
        <f t="array" ref="D879">_xlfn.XLOOKUP($B879, sales_teams!$A$2:$A$36, sales_teams!$C$2:$C$36)</f>
        <v>West</v>
      </c>
      <c r="E879" s="1" t="s">
        <v>188</v>
      </c>
      <c r="F879" s="1" t="s">
        <v>29</v>
      </c>
      <c r="G879" s="1" t="str">
        <f t="array" ref="G879">IF($F879="", "", _xlfn.XLOOKUP($F879,accounts!$A$2:$A$86,accounts!$B$2:$B$86, "Other"))</f>
        <v>medical</v>
      </c>
      <c r="H879" s="1" t="str">
        <f t="array" ref="H879">IF($F879="", "", IFS(_xlfn.XLOOKUP($F879, accounts!$A$2:$A$86, accounts!$E$2:$E$86, 0)&gt;=1000, "Enterprise", _xlfn.XLOOKUP($F879, accounts!$A$2:$A$86, accounts!$E$2:$E$86, 0)&gt;=100, "Mid-Market", TRUE, "SMB"))</f>
        <v>Enterprise</v>
      </c>
      <c r="I879" s="1" t="str">
        <f t="array" ref="I879">IF($F879="", "", _xlfn.XLOOKUP($F879,accounts!$A$2:$A$86,accounts!$F$2:$F$86, "Other"))</f>
        <v>Philipines</v>
      </c>
      <c r="J879" s="1" t="s">
        <v>189</v>
      </c>
      <c r="K879" s="3">
        <v>42780.0</v>
      </c>
    </row>
    <row r="880">
      <c r="A880" s="1" t="s">
        <v>1085</v>
      </c>
      <c r="B880" s="1" t="s">
        <v>41</v>
      </c>
      <c r="C880" s="1" t="str">
        <f t="array" ref="C880">_xlfn.XLOOKUP($B880, sales_teams!$A$2:$A$36, sales_teams!$B$2:$B$36)</f>
        <v>Cara Losch</v>
      </c>
      <c r="D880" s="1" t="str">
        <f t="array" ref="D880">_xlfn.XLOOKUP($B880, sales_teams!$A$2:$A$36, sales_teams!$C$2:$C$36)</f>
        <v>East</v>
      </c>
      <c r="E880" s="1" t="s">
        <v>179</v>
      </c>
      <c r="F880" s="1" t="s">
        <v>163</v>
      </c>
      <c r="G880" s="1" t="str">
        <f t="array" ref="G880">IF($F880="", "", _xlfn.XLOOKUP($F880,accounts!$A$2:$A$86,accounts!$B$2:$B$86, "Other"))</f>
        <v>medical</v>
      </c>
      <c r="H880" s="1" t="str">
        <f t="array" ref="H880">IF($F880="", "", IFS(_xlfn.XLOOKUP($F880, accounts!$A$2:$A$86, accounts!$E$2:$E$86, 0)&gt;=1000, "Enterprise", _xlfn.XLOOKUP($F880, accounts!$A$2:$A$86, accounts!$E$2:$E$86, 0)&gt;=100, "Mid-Market", TRUE, "SMB"))</f>
        <v>Mid-Market</v>
      </c>
      <c r="I880" s="1" t="str">
        <f t="array" ref="I880">IF($F880="", "", _xlfn.XLOOKUP($F880,accounts!$A$2:$A$86,accounts!$F$2:$F$86, "Other"))</f>
        <v>United States</v>
      </c>
      <c r="J880" s="1" t="s">
        <v>192</v>
      </c>
      <c r="K880" s="3">
        <v>42780.0</v>
      </c>
      <c r="L880" s="3">
        <v>42862.0</v>
      </c>
      <c r="M880" s="1">
        <v>0.0</v>
      </c>
    </row>
    <row r="881">
      <c r="A881" s="1" t="s">
        <v>1086</v>
      </c>
      <c r="B881" s="1" t="s">
        <v>15</v>
      </c>
      <c r="C881" s="1" t="str">
        <f t="array" ref="C881">_xlfn.XLOOKUP($B881, sales_teams!$A$2:$A$36, sales_teams!$B$2:$B$36)</f>
        <v>Dustin Brinkmann</v>
      </c>
      <c r="D881" s="1" t="str">
        <f t="array" ref="D881">_xlfn.XLOOKUP($B881, sales_teams!$A$2:$A$36, sales_teams!$C$2:$C$36)</f>
        <v>Central</v>
      </c>
      <c r="E881" s="1" t="s">
        <v>181</v>
      </c>
      <c r="F881" s="1" t="s">
        <v>113</v>
      </c>
      <c r="G881" s="1" t="str">
        <f t="array" ref="G881">IF($F881="", "", _xlfn.XLOOKUP($F881,accounts!$A$2:$A$86,accounts!$B$2:$B$86, "Other"))</f>
        <v>telecommunications</v>
      </c>
      <c r="H881" s="1" t="str">
        <f t="array" ref="H881">IF($F881="", "", IFS(_xlfn.XLOOKUP($F881, accounts!$A$2:$A$86, accounts!$E$2:$E$86, 0)&gt;=1000, "Enterprise", _xlfn.XLOOKUP($F881, accounts!$A$2:$A$86, accounts!$E$2:$E$86, 0)&gt;=100, "Mid-Market", TRUE, "SMB"))</f>
        <v>Mid-Market</v>
      </c>
      <c r="I881" s="1" t="str">
        <f t="array" ref="I881">IF($F881="", "", _xlfn.XLOOKUP($F881,accounts!$A$2:$A$86,accounts!$F$2:$F$86, "Other"))</f>
        <v>United States</v>
      </c>
      <c r="J881" s="1" t="s">
        <v>131</v>
      </c>
      <c r="K881" s="3">
        <v>42780.0</v>
      </c>
      <c r="L881" s="3">
        <v>42889.0</v>
      </c>
      <c r="M881" s="1">
        <v>528.0</v>
      </c>
    </row>
    <row r="882">
      <c r="A882" s="1" t="s">
        <v>1087</v>
      </c>
      <c r="B882" s="1" t="s">
        <v>15</v>
      </c>
      <c r="C882" s="1" t="str">
        <f t="array" ref="C882">_xlfn.XLOOKUP($B882, sales_teams!$A$2:$A$36, sales_teams!$B$2:$B$36)</f>
        <v>Dustin Brinkmann</v>
      </c>
      <c r="D882" s="1" t="str">
        <f t="array" ref="D882">_xlfn.XLOOKUP($B882, sales_teams!$A$2:$A$36, sales_teams!$C$2:$C$36)</f>
        <v>Central</v>
      </c>
      <c r="E882" s="1" t="s">
        <v>109</v>
      </c>
      <c r="F882" s="1" t="s">
        <v>152</v>
      </c>
      <c r="G882" s="1" t="str">
        <f t="array" ref="G882">IF($F882="", "", _xlfn.XLOOKUP($F882,accounts!$A$2:$A$86,accounts!$B$2:$B$86, "Other"))</f>
        <v>marketing</v>
      </c>
      <c r="H882" s="1" t="str">
        <f t="array" ref="H882">IF($F882="", "", IFS(_xlfn.XLOOKUP($F882, accounts!$A$2:$A$86, accounts!$E$2:$E$86, 0)&gt;=1000, "Enterprise", _xlfn.XLOOKUP($F882, accounts!$A$2:$A$86, accounts!$E$2:$E$86, 0)&gt;=100, "Mid-Market", TRUE, "SMB"))</f>
        <v>Mid-Market</v>
      </c>
      <c r="I882" s="1" t="str">
        <f t="array" ref="I882">IF($F882="", "", _xlfn.XLOOKUP($F882,accounts!$A$2:$A$86,accounts!$F$2:$F$86, "Other"))</f>
        <v>United States</v>
      </c>
      <c r="J882" s="1" t="s">
        <v>131</v>
      </c>
      <c r="K882" s="3">
        <v>42780.0</v>
      </c>
      <c r="L882" s="3">
        <v>42904.0</v>
      </c>
      <c r="M882" s="1">
        <v>1199.0</v>
      </c>
    </row>
    <row r="883">
      <c r="A883" s="1" t="s">
        <v>1088</v>
      </c>
      <c r="B883" s="1" t="s">
        <v>105</v>
      </c>
      <c r="C883" s="1" t="str">
        <f t="array" ref="C883">_xlfn.XLOOKUP($B883, sales_teams!$A$2:$A$36, sales_teams!$B$2:$B$36)</f>
        <v>Summer Sewald</v>
      </c>
      <c r="D883" s="1" t="str">
        <f t="array" ref="D883">_xlfn.XLOOKUP($B883, sales_teams!$A$2:$A$36, sales_teams!$C$2:$C$36)</f>
        <v>West</v>
      </c>
      <c r="E883" s="1" t="s">
        <v>148</v>
      </c>
      <c r="F883" s="1" t="s">
        <v>176</v>
      </c>
      <c r="G883" s="1" t="str">
        <f t="array" ref="G883">IF($F883="", "", _xlfn.XLOOKUP($F883,accounts!$A$2:$A$86,accounts!$B$2:$B$86, "Other"))</f>
        <v>entertainment</v>
      </c>
      <c r="H883" s="1" t="str">
        <f t="array" ref="H883">IF($F883="", "", IFS(_xlfn.XLOOKUP($F883, accounts!$A$2:$A$86, accounts!$E$2:$E$86, 0)&gt;=1000, "Enterprise", _xlfn.XLOOKUP($F883, accounts!$A$2:$A$86, accounts!$E$2:$E$86, 0)&gt;=100, "Mid-Market", TRUE, "SMB"))</f>
        <v>Mid-Market</v>
      </c>
      <c r="I883" s="1" t="str">
        <f t="array" ref="I883">IF($F883="", "", _xlfn.XLOOKUP($F883,accounts!$A$2:$A$86,accounts!$F$2:$F$86, "Other"))</f>
        <v>United States</v>
      </c>
      <c r="J883" s="1" t="s">
        <v>192</v>
      </c>
      <c r="K883" s="3">
        <v>42780.0</v>
      </c>
      <c r="L883" s="3">
        <v>42795.0</v>
      </c>
      <c r="M883" s="1">
        <v>0.0</v>
      </c>
    </row>
    <row r="884">
      <c r="A884" s="1" t="s">
        <v>1089</v>
      </c>
      <c r="B884" s="1" t="s">
        <v>7</v>
      </c>
      <c r="C884" s="1" t="str">
        <f t="array" ref="C884">_xlfn.XLOOKUP($B884, sales_teams!$A$2:$A$36, sales_teams!$B$2:$B$36)</f>
        <v>Dustin Brinkmann</v>
      </c>
      <c r="D884" s="1" t="str">
        <f t="array" ref="D884">_xlfn.XLOOKUP($B884, sales_teams!$A$2:$A$36, sales_teams!$C$2:$C$36)</f>
        <v>Central</v>
      </c>
      <c r="E884" s="1" t="s">
        <v>181</v>
      </c>
      <c r="F884" s="1" t="s">
        <v>157</v>
      </c>
      <c r="G884" s="1" t="str">
        <f t="array" ref="G884">IF($F884="", "", _xlfn.XLOOKUP($F884,accounts!$A$2:$A$86,accounts!$B$2:$B$86, "Other"))</f>
        <v>retail</v>
      </c>
      <c r="H884" s="1" t="str">
        <f t="array" ref="H884">IF($F884="", "", IFS(_xlfn.XLOOKUP($F884, accounts!$A$2:$A$86, accounts!$E$2:$E$86, 0)&gt;=1000, "Enterprise", _xlfn.XLOOKUP($F884, accounts!$A$2:$A$86, accounts!$E$2:$E$86, 0)&gt;=100, "Mid-Market", TRUE, "SMB"))</f>
        <v>Enterprise</v>
      </c>
      <c r="I884" s="1" t="str">
        <f t="array" ref="I884">IF($F884="", "", _xlfn.XLOOKUP($F884,accounts!$A$2:$A$86,accounts!$F$2:$F$86, "Other"))</f>
        <v>Belgium</v>
      </c>
      <c r="J884" s="1" t="s">
        <v>192</v>
      </c>
      <c r="K884" s="3">
        <v>42781.0</v>
      </c>
      <c r="L884" s="3">
        <v>42868.0</v>
      </c>
      <c r="M884" s="1">
        <v>0.0</v>
      </c>
    </row>
    <row r="885">
      <c r="A885" s="1" t="s">
        <v>1090</v>
      </c>
      <c r="B885" s="1" t="s">
        <v>39</v>
      </c>
      <c r="C885" s="1" t="str">
        <f t="array" ref="C885">_xlfn.XLOOKUP($B885, sales_teams!$A$2:$A$36, sales_teams!$B$2:$B$36)</f>
        <v>Cara Losch</v>
      </c>
      <c r="D885" s="1" t="str">
        <f t="array" ref="D885">_xlfn.XLOOKUP($B885, sales_teams!$A$2:$A$36, sales_teams!$C$2:$C$36)</f>
        <v>East</v>
      </c>
      <c r="E885" s="1" t="s">
        <v>194</v>
      </c>
      <c r="G885" s="1" t="str">
        <f t="array" ref="G885">IF($F885="", "", _xlfn.XLOOKUP($F885,accounts!$A$2:$A$86,accounts!$B$2:$B$86, "Other"))</f>
        <v/>
      </c>
      <c r="H885" s="1" t="str">
        <f t="array" ref="H885">IF($F885="", "", IFS(_xlfn.XLOOKUP($F885, accounts!$A$2:$A$86, accounts!$E$2:$E$86, 0)&gt;=1000, "Enterprise", _xlfn.XLOOKUP($F885, accounts!$A$2:$A$86, accounts!$E$2:$E$86, 0)&gt;=100, "Mid-Market", TRUE, "SMB"))</f>
        <v/>
      </c>
      <c r="I885" s="1" t="str">
        <f t="array" ref="I885">IF($F885="", "", _xlfn.XLOOKUP($F885,accounts!$A$2:$A$86,accounts!$F$2:$F$86, "Other"))</f>
        <v/>
      </c>
      <c r="J885" s="1" t="s">
        <v>189</v>
      </c>
      <c r="K885" s="3">
        <v>42781.0</v>
      </c>
    </row>
    <row r="886">
      <c r="A886" s="1" t="s">
        <v>1091</v>
      </c>
      <c r="B886" s="1" t="s">
        <v>30</v>
      </c>
      <c r="C886" s="1" t="str">
        <f t="array" ref="C886">_xlfn.XLOOKUP($B886, sales_teams!$A$2:$A$36, sales_teams!$B$2:$B$36)</f>
        <v>Melvin Marxen</v>
      </c>
      <c r="D886" s="1" t="str">
        <f t="array" ref="D886">_xlfn.XLOOKUP($B886, sales_teams!$A$2:$A$36, sales_teams!$C$2:$C$36)</f>
        <v>Central</v>
      </c>
      <c r="E886" s="1" t="s">
        <v>194</v>
      </c>
      <c r="F886" s="1" t="s">
        <v>157</v>
      </c>
      <c r="G886" s="1" t="str">
        <f t="array" ref="G886">IF($F886="", "", _xlfn.XLOOKUP($F886,accounts!$A$2:$A$86,accounts!$B$2:$B$86, "Other"))</f>
        <v>retail</v>
      </c>
      <c r="H886" s="1" t="str">
        <f t="array" ref="H886">IF($F886="", "", IFS(_xlfn.XLOOKUP($F886, accounts!$A$2:$A$86, accounts!$E$2:$E$86, 0)&gt;=1000, "Enterprise", _xlfn.XLOOKUP($F886, accounts!$A$2:$A$86, accounts!$E$2:$E$86, 0)&gt;=100, "Mid-Market", TRUE, "SMB"))</f>
        <v>Enterprise</v>
      </c>
      <c r="I886" s="1" t="str">
        <f t="array" ref="I886">IF($F886="", "", _xlfn.XLOOKUP($F886,accounts!$A$2:$A$86,accounts!$F$2:$F$86, "Other"))</f>
        <v>Belgium</v>
      </c>
      <c r="J886" s="1" t="s">
        <v>192</v>
      </c>
      <c r="K886" s="3">
        <v>42781.0</v>
      </c>
      <c r="L886" s="3">
        <v>42863.0</v>
      </c>
      <c r="M886" s="1">
        <v>0.0</v>
      </c>
    </row>
    <row r="887">
      <c r="A887" s="1" t="s">
        <v>1092</v>
      </c>
      <c r="B887" s="1" t="s">
        <v>42</v>
      </c>
      <c r="C887" s="1" t="str">
        <f t="array" ref="C887">_xlfn.XLOOKUP($B887, sales_teams!$A$2:$A$36, sales_teams!$B$2:$B$36)</f>
        <v>Cara Losch</v>
      </c>
      <c r="D887" s="1" t="str">
        <f t="array" ref="D887">_xlfn.XLOOKUP($B887, sales_teams!$A$2:$A$36, sales_teams!$C$2:$C$36)</f>
        <v>East</v>
      </c>
      <c r="E887" s="1" t="s">
        <v>181</v>
      </c>
      <c r="F887" s="1" t="s">
        <v>40</v>
      </c>
      <c r="G887" s="1" t="str">
        <f t="array" ref="G887">IF($F887="", "", _xlfn.XLOOKUP($F887,accounts!$A$2:$A$86,accounts!$B$2:$B$86, "Other"))</f>
        <v>technology</v>
      </c>
      <c r="H887" s="1" t="str">
        <f t="array" ref="H887">IF($F887="", "", IFS(_xlfn.XLOOKUP($F887, accounts!$A$2:$A$86, accounts!$E$2:$E$86, 0)&gt;=1000, "Enterprise", _xlfn.XLOOKUP($F887, accounts!$A$2:$A$86, accounts!$E$2:$E$86, 0)&gt;=100, "Mid-Market", TRUE, "SMB"))</f>
        <v>Enterprise</v>
      </c>
      <c r="I887" s="1" t="str">
        <f t="array" ref="I887">IF($F887="", "", _xlfn.XLOOKUP($F887,accounts!$A$2:$A$86,accounts!$F$2:$F$86, "Other"))</f>
        <v>United States</v>
      </c>
      <c r="J887" s="1" t="s">
        <v>192</v>
      </c>
      <c r="K887" s="3">
        <v>42781.0</v>
      </c>
      <c r="L887" s="3">
        <v>42817.0</v>
      </c>
      <c r="M887" s="1">
        <v>0.0</v>
      </c>
    </row>
    <row r="888">
      <c r="A888" s="1" t="s">
        <v>1093</v>
      </c>
      <c r="B888" s="1" t="s">
        <v>42</v>
      </c>
      <c r="C888" s="1" t="str">
        <f t="array" ref="C888">_xlfn.XLOOKUP($B888, sales_teams!$A$2:$A$36, sales_teams!$B$2:$B$36)</f>
        <v>Cara Losch</v>
      </c>
      <c r="D888" s="1" t="str">
        <f t="array" ref="D888">_xlfn.XLOOKUP($B888, sales_teams!$A$2:$A$36, sales_teams!$C$2:$C$36)</f>
        <v>East</v>
      </c>
      <c r="E888" s="1" t="s">
        <v>194</v>
      </c>
      <c r="F888" s="1" t="s">
        <v>140</v>
      </c>
      <c r="G888" s="1" t="str">
        <f t="array" ref="G888">IF($F888="", "", _xlfn.XLOOKUP($F888,accounts!$A$2:$A$86,accounts!$B$2:$B$86, "Other"))</f>
        <v>employment</v>
      </c>
      <c r="H888" s="1" t="str">
        <f t="array" ref="H888">IF($F888="", "", IFS(_xlfn.XLOOKUP($F888, accounts!$A$2:$A$86, accounts!$E$2:$E$86, 0)&gt;=1000, "Enterprise", _xlfn.XLOOKUP($F888, accounts!$A$2:$A$86, accounts!$E$2:$E$86, 0)&gt;=100, "Mid-Market", TRUE, "SMB"))</f>
        <v>Enterprise</v>
      </c>
      <c r="I888" s="1" t="str">
        <f t="array" ref="I888">IF($F888="", "", _xlfn.XLOOKUP($F888,accounts!$A$2:$A$86,accounts!$F$2:$F$86, "Other"))</f>
        <v>United States</v>
      </c>
      <c r="J888" s="1" t="s">
        <v>192</v>
      </c>
      <c r="K888" s="3">
        <v>42781.0</v>
      </c>
      <c r="L888" s="3">
        <v>42798.0</v>
      </c>
      <c r="M888" s="1">
        <v>0.0</v>
      </c>
    </row>
    <row r="889">
      <c r="A889" s="1" t="s">
        <v>1094</v>
      </c>
      <c r="B889" s="1" t="s">
        <v>42</v>
      </c>
      <c r="C889" s="1" t="str">
        <f t="array" ref="C889">_xlfn.XLOOKUP($B889, sales_teams!$A$2:$A$36, sales_teams!$B$2:$B$36)</f>
        <v>Cara Losch</v>
      </c>
      <c r="D889" s="1" t="str">
        <f t="array" ref="D889">_xlfn.XLOOKUP($B889, sales_teams!$A$2:$A$36, sales_teams!$C$2:$C$36)</f>
        <v>East</v>
      </c>
      <c r="E889" s="1" t="s">
        <v>188</v>
      </c>
      <c r="F889" s="1" t="s">
        <v>98</v>
      </c>
      <c r="G889" s="1" t="str">
        <f t="array" ref="G889">IF($F889="", "", _xlfn.XLOOKUP($F889,accounts!$A$2:$A$86,accounts!$B$2:$B$86, "Other"))</f>
        <v>retail</v>
      </c>
      <c r="H889" s="1" t="str">
        <f t="array" ref="H889">IF($F889="", "", IFS(_xlfn.XLOOKUP($F889, accounts!$A$2:$A$86, accounts!$E$2:$E$86, 0)&gt;=1000, "Enterprise", _xlfn.XLOOKUP($F889, accounts!$A$2:$A$86, accounts!$E$2:$E$86, 0)&gt;=100, "Mid-Market", TRUE, "SMB"))</f>
        <v>Enterprise</v>
      </c>
      <c r="I889" s="1" t="str">
        <f t="array" ref="I889">IF($F889="", "", _xlfn.XLOOKUP($F889,accounts!$A$2:$A$86,accounts!$F$2:$F$86, "Other"))</f>
        <v>Japan</v>
      </c>
      <c r="J889" s="1" t="s">
        <v>131</v>
      </c>
      <c r="K889" s="3">
        <v>42781.0</v>
      </c>
      <c r="L889" s="3">
        <v>42800.0</v>
      </c>
      <c r="M889" s="1">
        <v>3507.0</v>
      </c>
    </row>
    <row r="890">
      <c r="A890" s="1" t="s">
        <v>1095</v>
      </c>
      <c r="B890" s="1" t="s">
        <v>99</v>
      </c>
      <c r="C890" s="1" t="str">
        <f t="array" ref="C890">_xlfn.XLOOKUP($B890, sales_teams!$A$2:$A$36, sales_teams!$B$2:$B$36)</f>
        <v>Summer Sewald</v>
      </c>
      <c r="D890" s="1" t="str">
        <f t="array" ref="D890">_xlfn.XLOOKUP($B890, sales_teams!$A$2:$A$36, sales_teams!$C$2:$C$36)</f>
        <v>West</v>
      </c>
      <c r="E890" s="1" t="s">
        <v>181</v>
      </c>
      <c r="F890" s="1" t="s">
        <v>84</v>
      </c>
      <c r="G890" s="1" t="str">
        <f t="array" ref="G890">IF($F890="", "", _xlfn.XLOOKUP($F890,accounts!$A$2:$A$86,accounts!$B$2:$B$86, "Other"))</f>
        <v>retail</v>
      </c>
      <c r="H890" s="1" t="str">
        <f t="array" ref="H890">IF($F890="", "", IFS(_xlfn.XLOOKUP($F890, accounts!$A$2:$A$86, accounts!$E$2:$E$86, 0)&gt;=1000, "Enterprise", _xlfn.XLOOKUP($F890, accounts!$A$2:$A$86, accounts!$E$2:$E$86, 0)&gt;=100, "Mid-Market", TRUE, "SMB"))</f>
        <v>Enterprise</v>
      </c>
      <c r="I890" s="1" t="str">
        <f t="array" ref="I890">IF($F890="", "", _xlfn.XLOOKUP($F890,accounts!$A$2:$A$86,accounts!$F$2:$F$86, "Other"))</f>
        <v>United States</v>
      </c>
      <c r="J890" s="1" t="s">
        <v>192</v>
      </c>
      <c r="K890" s="3">
        <v>42781.0</v>
      </c>
      <c r="L890" s="3">
        <v>42875.0</v>
      </c>
      <c r="M890" s="1">
        <v>0.0</v>
      </c>
    </row>
    <row r="891">
      <c r="A891" s="1" t="s">
        <v>1096</v>
      </c>
      <c r="B891" s="1" t="s">
        <v>99</v>
      </c>
      <c r="C891" s="1" t="str">
        <f t="array" ref="C891">_xlfn.XLOOKUP($B891, sales_teams!$A$2:$A$36, sales_teams!$B$2:$B$36)</f>
        <v>Summer Sewald</v>
      </c>
      <c r="D891" s="1" t="str">
        <f t="array" ref="D891">_xlfn.XLOOKUP($B891, sales_teams!$A$2:$A$36, sales_teams!$C$2:$C$36)</f>
        <v>West</v>
      </c>
      <c r="E891" s="1" t="s">
        <v>148</v>
      </c>
      <c r="F891" s="1" t="s">
        <v>115</v>
      </c>
      <c r="G891" s="1" t="str">
        <f t="array" ref="G891">IF($F891="", "", _xlfn.XLOOKUP($F891,accounts!$A$2:$A$86,accounts!$B$2:$B$86, "Other"))</f>
        <v>services</v>
      </c>
      <c r="H891" s="1" t="str">
        <f t="array" ref="H891">IF($F891="", "", IFS(_xlfn.XLOOKUP($F891, accounts!$A$2:$A$86, accounts!$E$2:$E$86, 0)&gt;=1000, "Enterprise", _xlfn.XLOOKUP($F891, accounts!$A$2:$A$86, accounts!$E$2:$E$86, 0)&gt;=100, "Mid-Market", TRUE, "SMB"))</f>
        <v>Enterprise</v>
      </c>
      <c r="I891" s="1" t="str">
        <f t="array" ref="I891">IF($F891="", "", _xlfn.XLOOKUP($F891,accounts!$A$2:$A$86,accounts!$F$2:$F$86, "Other"))</f>
        <v>United States</v>
      </c>
      <c r="J891" s="1" t="s">
        <v>131</v>
      </c>
      <c r="K891" s="3">
        <v>42781.0</v>
      </c>
      <c r="L891" s="3">
        <v>42876.0</v>
      </c>
      <c r="M891" s="1">
        <v>4542.0</v>
      </c>
    </row>
    <row r="892">
      <c r="A892" s="1" t="s">
        <v>1097</v>
      </c>
      <c r="B892" s="1" t="s">
        <v>19</v>
      </c>
      <c r="C892" s="1" t="str">
        <f t="array" ref="C892">_xlfn.XLOOKUP($B892, sales_teams!$A$2:$A$36, sales_teams!$B$2:$B$36)</f>
        <v>Melvin Marxen</v>
      </c>
      <c r="D892" s="1" t="str">
        <f t="array" ref="D892">_xlfn.XLOOKUP($B892, sales_teams!$A$2:$A$36, sales_teams!$C$2:$C$36)</f>
        <v>Central</v>
      </c>
      <c r="E892" s="1" t="s">
        <v>181</v>
      </c>
      <c r="F892" s="1" t="s">
        <v>110</v>
      </c>
      <c r="G892" s="1" t="str">
        <f t="array" ref="G892">IF($F892="", "", _xlfn.XLOOKUP($F892,accounts!$A$2:$A$86,accounts!$B$2:$B$86, "Other"))</f>
        <v>technology</v>
      </c>
      <c r="H892" s="1" t="str">
        <f t="array" ref="H892">IF($F892="", "", IFS(_xlfn.XLOOKUP($F892, accounts!$A$2:$A$86, accounts!$E$2:$E$86, 0)&gt;=1000, "Enterprise", _xlfn.XLOOKUP($F892, accounts!$A$2:$A$86, accounts!$E$2:$E$86, 0)&gt;=100, "Mid-Market", TRUE, "SMB"))</f>
        <v>Enterprise</v>
      </c>
      <c r="I892" s="1" t="str">
        <f t="array" ref="I892">IF($F892="", "", _xlfn.XLOOKUP($F892,accounts!$A$2:$A$86,accounts!$F$2:$F$86, "Other"))</f>
        <v>Norway</v>
      </c>
      <c r="J892" s="1" t="s">
        <v>131</v>
      </c>
      <c r="K892" s="3">
        <v>42781.0</v>
      </c>
      <c r="L892" s="3">
        <v>42883.0</v>
      </c>
      <c r="M892" s="1">
        <v>505.0</v>
      </c>
    </row>
    <row r="893">
      <c r="A893" s="1" t="s">
        <v>1098</v>
      </c>
      <c r="B893" s="1" t="s">
        <v>104</v>
      </c>
      <c r="C893" s="1" t="str">
        <f t="array" ref="C893">_xlfn.XLOOKUP($B893, sales_teams!$A$2:$A$36, sales_teams!$B$2:$B$36)</f>
        <v>Summer Sewald</v>
      </c>
      <c r="D893" s="1" t="str">
        <f t="array" ref="D893">_xlfn.XLOOKUP($B893, sales_teams!$A$2:$A$36, sales_teams!$C$2:$C$36)</f>
        <v>West</v>
      </c>
      <c r="E893" s="1" t="s">
        <v>194</v>
      </c>
      <c r="G893" s="1" t="str">
        <f t="array" ref="G893">IF($F893="", "", _xlfn.XLOOKUP($F893,accounts!$A$2:$A$86,accounts!$B$2:$B$86, "Other"))</f>
        <v/>
      </c>
      <c r="H893" s="1" t="str">
        <f t="array" ref="H893">IF($F893="", "", IFS(_xlfn.XLOOKUP($F893, accounts!$A$2:$A$86, accounts!$E$2:$E$86, 0)&gt;=1000, "Enterprise", _xlfn.XLOOKUP($F893, accounts!$A$2:$A$86, accounts!$E$2:$E$86, 0)&gt;=100, "Mid-Market", TRUE, "SMB"))</f>
        <v/>
      </c>
      <c r="I893" s="1" t="str">
        <f t="array" ref="I893">IF($F893="", "", _xlfn.XLOOKUP($F893,accounts!$A$2:$A$86,accounts!$F$2:$F$86, "Other"))</f>
        <v/>
      </c>
      <c r="J893" s="1" t="s">
        <v>189</v>
      </c>
      <c r="K893" s="3">
        <v>42781.0</v>
      </c>
    </row>
    <row r="894">
      <c r="A894" s="1" t="s">
        <v>1099</v>
      </c>
      <c r="B894" s="1" t="s">
        <v>102</v>
      </c>
      <c r="C894" s="1" t="str">
        <f t="array" ref="C894">_xlfn.XLOOKUP($B894, sales_teams!$A$2:$A$36, sales_teams!$B$2:$B$36)</f>
        <v>Summer Sewald</v>
      </c>
      <c r="D894" s="1" t="str">
        <f t="array" ref="D894">_xlfn.XLOOKUP($B894, sales_teams!$A$2:$A$36, sales_teams!$C$2:$C$36)</f>
        <v>West</v>
      </c>
      <c r="E894" s="1" t="s">
        <v>181</v>
      </c>
      <c r="G894" s="1" t="str">
        <f t="array" ref="G894">IF($F894="", "", _xlfn.XLOOKUP($F894,accounts!$A$2:$A$86,accounts!$B$2:$B$86, "Other"))</f>
        <v/>
      </c>
      <c r="H894" s="1" t="str">
        <f t="array" ref="H894">IF($F894="", "", IFS(_xlfn.XLOOKUP($F894, accounts!$A$2:$A$86, accounts!$E$2:$E$86, 0)&gt;=1000, "Enterprise", _xlfn.XLOOKUP($F894, accounts!$A$2:$A$86, accounts!$E$2:$E$86, 0)&gt;=100, "Mid-Market", TRUE, "SMB"))</f>
        <v/>
      </c>
      <c r="I894" s="1" t="str">
        <f t="array" ref="I894">IF($F894="", "", _xlfn.XLOOKUP($F894,accounts!$A$2:$A$86,accounts!$F$2:$F$86, "Other"))</f>
        <v/>
      </c>
      <c r="J894" s="1" t="s">
        <v>189</v>
      </c>
      <c r="K894" s="3">
        <v>42781.0</v>
      </c>
    </row>
    <row r="895">
      <c r="A895" s="1" t="s">
        <v>1100</v>
      </c>
      <c r="B895" s="1" t="s">
        <v>102</v>
      </c>
      <c r="C895" s="1" t="str">
        <f t="array" ref="C895">_xlfn.XLOOKUP($B895, sales_teams!$A$2:$A$36, sales_teams!$B$2:$B$36)</f>
        <v>Summer Sewald</v>
      </c>
      <c r="D895" s="1" t="str">
        <f t="array" ref="D895">_xlfn.XLOOKUP($B895, sales_teams!$A$2:$A$36, sales_teams!$C$2:$C$36)</f>
        <v>West</v>
      </c>
      <c r="E895" s="1" t="s">
        <v>109</v>
      </c>
      <c r="F895" s="1" t="s">
        <v>50</v>
      </c>
      <c r="G895" s="1" t="str">
        <f t="array" ref="G895">IF($F895="", "", _xlfn.XLOOKUP($F895,accounts!$A$2:$A$86,accounts!$B$2:$B$86, "Other"))</f>
        <v>entertainment</v>
      </c>
      <c r="H895" s="1" t="str">
        <f t="array" ref="H895">IF($F895="", "", IFS(_xlfn.XLOOKUP($F895, accounts!$A$2:$A$86, accounts!$E$2:$E$86, 0)&gt;=1000, "Enterprise", _xlfn.XLOOKUP($F895, accounts!$A$2:$A$86, accounts!$E$2:$E$86, 0)&gt;=100, "Mid-Market", TRUE, "SMB"))</f>
        <v>Enterprise</v>
      </c>
      <c r="I895" s="1" t="str">
        <f t="array" ref="I895">IF($F895="", "", _xlfn.XLOOKUP($F895,accounts!$A$2:$A$86,accounts!$F$2:$F$86, "Other"))</f>
        <v>United States</v>
      </c>
      <c r="J895" s="1" t="s">
        <v>192</v>
      </c>
      <c r="K895" s="3">
        <v>42781.0</v>
      </c>
      <c r="L895" s="3">
        <v>42862.0</v>
      </c>
      <c r="M895" s="1">
        <v>0.0</v>
      </c>
    </row>
    <row r="896">
      <c r="A896" s="1" t="s">
        <v>1101</v>
      </c>
      <c r="B896" s="1" t="s">
        <v>92</v>
      </c>
      <c r="C896" s="1" t="str">
        <f t="array" ref="C896">_xlfn.XLOOKUP($B896, sales_teams!$A$2:$A$36, sales_teams!$B$2:$B$36)</f>
        <v>Celia Rouche</v>
      </c>
      <c r="D896" s="1" t="str">
        <f t="array" ref="D896">_xlfn.XLOOKUP($B896, sales_teams!$A$2:$A$36, sales_teams!$C$2:$C$36)</f>
        <v>West</v>
      </c>
      <c r="E896" s="1" t="s">
        <v>109</v>
      </c>
      <c r="G896" s="1" t="str">
        <f t="array" ref="G896">IF($F896="", "", _xlfn.XLOOKUP($F896,accounts!$A$2:$A$86,accounts!$B$2:$B$86, "Other"))</f>
        <v/>
      </c>
      <c r="H896" s="1" t="str">
        <f t="array" ref="H896">IF($F896="", "", IFS(_xlfn.XLOOKUP($F896, accounts!$A$2:$A$86, accounts!$E$2:$E$86, 0)&gt;=1000, "Enterprise", _xlfn.XLOOKUP($F896, accounts!$A$2:$A$86, accounts!$E$2:$E$86, 0)&gt;=100, "Mid-Market", TRUE, "SMB"))</f>
        <v/>
      </c>
      <c r="I896" s="1" t="str">
        <f t="array" ref="I896">IF($F896="", "", _xlfn.XLOOKUP($F896,accounts!$A$2:$A$86,accounts!$F$2:$F$86, "Other"))</f>
        <v/>
      </c>
      <c r="J896" s="1" t="s">
        <v>189</v>
      </c>
      <c r="K896" s="3">
        <v>42781.0</v>
      </c>
    </row>
    <row r="897">
      <c r="A897" s="1" t="s">
        <v>1102</v>
      </c>
      <c r="B897" s="1" t="s">
        <v>92</v>
      </c>
      <c r="C897" s="1" t="str">
        <f t="array" ref="C897">_xlfn.XLOOKUP($B897, sales_teams!$A$2:$A$36, sales_teams!$B$2:$B$36)</f>
        <v>Celia Rouche</v>
      </c>
      <c r="D897" s="1" t="str">
        <f t="array" ref="D897">_xlfn.XLOOKUP($B897, sales_teams!$A$2:$A$36, sales_teams!$C$2:$C$36)</f>
        <v>West</v>
      </c>
      <c r="E897" s="1" t="s">
        <v>148</v>
      </c>
      <c r="F897" s="1" t="s">
        <v>87</v>
      </c>
      <c r="G897" s="1" t="str">
        <f t="array" ref="G897">IF($F897="", "", _xlfn.XLOOKUP($F897,accounts!$A$2:$A$86,accounts!$B$2:$B$86, "Other"))</f>
        <v>telecommunications</v>
      </c>
      <c r="H897" s="1" t="str">
        <f t="array" ref="H897">IF($F897="", "", IFS(_xlfn.XLOOKUP($F897, accounts!$A$2:$A$86, accounts!$E$2:$E$86, 0)&gt;=1000, "Enterprise", _xlfn.XLOOKUP($F897, accounts!$A$2:$A$86, accounts!$E$2:$E$86, 0)&gt;=100, "Mid-Market", TRUE, "SMB"))</f>
        <v>Enterprise</v>
      </c>
      <c r="I897" s="1" t="str">
        <f t="array" ref="I897">IF($F897="", "", _xlfn.XLOOKUP($F897,accounts!$A$2:$A$86,accounts!$F$2:$F$86, "Other"))</f>
        <v>United States</v>
      </c>
      <c r="J897" s="1" t="s">
        <v>192</v>
      </c>
      <c r="K897" s="3">
        <v>42781.0</v>
      </c>
      <c r="L897" s="3">
        <v>42886.0</v>
      </c>
      <c r="M897" s="1">
        <v>0.0</v>
      </c>
    </row>
    <row r="898">
      <c r="A898" s="1" t="s">
        <v>1103</v>
      </c>
      <c r="B898" s="1" t="s">
        <v>107</v>
      </c>
      <c r="C898" s="1" t="str">
        <f t="array" ref="C898">_xlfn.XLOOKUP($B898, sales_teams!$A$2:$A$36, sales_teams!$B$2:$B$36)</f>
        <v>Summer Sewald</v>
      </c>
      <c r="D898" s="1" t="str">
        <f t="array" ref="D898">_xlfn.XLOOKUP($B898, sales_teams!$A$2:$A$36, sales_teams!$C$2:$C$36)</f>
        <v>West</v>
      </c>
      <c r="E898" s="1" t="s">
        <v>181</v>
      </c>
      <c r="G898" s="1" t="str">
        <f t="array" ref="G898">IF($F898="", "", _xlfn.XLOOKUP($F898,accounts!$A$2:$A$86,accounts!$B$2:$B$86, "Other"))</f>
        <v/>
      </c>
      <c r="H898" s="1" t="str">
        <f t="array" ref="H898">IF($F898="", "", IFS(_xlfn.XLOOKUP($F898, accounts!$A$2:$A$86, accounts!$E$2:$E$86, 0)&gt;=1000, "Enterprise", _xlfn.XLOOKUP($F898, accounts!$A$2:$A$86, accounts!$E$2:$E$86, 0)&gt;=100, "Mid-Market", TRUE, "SMB"))</f>
        <v/>
      </c>
      <c r="I898" s="1" t="str">
        <f t="array" ref="I898">IF($F898="", "", _xlfn.XLOOKUP($F898,accounts!$A$2:$A$86,accounts!$F$2:$F$86, "Other"))</f>
        <v/>
      </c>
      <c r="J898" s="1" t="s">
        <v>189</v>
      </c>
      <c r="K898" s="3">
        <v>42781.0</v>
      </c>
    </row>
    <row r="899">
      <c r="A899" s="1" t="s">
        <v>1104</v>
      </c>
      <c r="B899" s="1" t="s">
        <v>107</v>
      </c>
      <c r="C899" s="1" t="str">
        <f t="array" ref="C899">_xlfn.XLOOKUP($B899, sales_teams!$A$2:$A$36, sales_teams!$B$2:$B$36)</f>
        <v>Summer Sewald</v>
      </c>
      <c r="D899" s="1" t="str">
        <f t="array" ref="D899">_xlfn.XLOOKUP($B899, sales_teams!$A$2:$A$36, sales_teams!$C$2:$C$36)</f>
        <v>West</v>
      </c>
      <c r="E899" s="1" t="s">
        <v>188</v>
      </c>
      <c r="G899" s="1" t="str">
        <f t="array" ref="G899">IF($F899="", "", _xlfn.XLOOKUP($F899,accounts!$A$2:$A$86,accounts!$B$2:$B$86, "Other"))</f>
        <v/>
      </c>
      <c r="H899" s="1" t="str">
        <f t="array" ref="H899">IF($F899="", "", IFS(_xlfn.XLOOKUP($F899, accounts!$A$2:$A$86, accounts!$E$2:$E$86, 0)&gt;=1000, "Enterprise", _xlfn.XLOOKUP($F899, accounts!$A$2:$A$86, accounts!$E$2:$E$86, 0)&gt;=100, "Mid-Market", TRUE, "SMB"))</f>
        <v/>
      </c>
      <c r="I899" s="1" t="str">
        <f t="array" ref="I899">IF($F899="", "", _xlfn.XLOOKUP($F899,accounts!$A$2:$A$86,accounts!$F$2:$F$86, "Other"))</f>
        <v/>
      </c>
      <c r="J899" s="1" t="s">
        <v>189</v>
      </c>
      <c r="K899" s="3">
        <v>42781.0</v>
      </c>
    </row>
    <row r="900">
      <c r="A900" s="1" t="s">
        <v>1105</v>
      </c>
      <c r="B900" s="1" t="s">
        <v>18</v>
      </c>
      <c r="C900" s="1" t="str">
        <f t="array" ref="C900">_xlfn.XLOOKUP($B900, sales_teams!$A$2:$A$36, sales_teams!$B$2:$B$36)</f>
        <v>Dustin Brinkmann</v>
      </c>
      <c r="D900" s="1" t="str">
        <f t="array" ref="D900">_xlfn.XLOOKUP($B900, sales_teams!$A$2:$A$36, sales_teams!$C$2:$C$36)</f>
        <v>Central</v>
      </c>
      <c r="E900" s="1" t="s">
        <v>181</v>
      </c>
      <c r="F900" s="1" t="s">
        <v>106</v>
      </c>
      <c r="G900" s="1" t="str">
        <f t="array" ref="G900">IF($F900="", "", _xlfn.XLOOKUP($F900,accounts!$A$2:$A$86,accounts!$B$2:$B$86, "Other"))</f>
        <v>retail</v>
      </c>
      <c r="H900" s="1" t="str">
        <f t="array" ref="H900">IF($F900="", "", IFS(_xlfn.XLOOKUP($F900, accounts!$A$2:$A$86, accounts!$E$2:$E$86, 0)&gt;=1000, "Enterprise", _xlfn.XLOOKUP($F900, accounts!$A$2:$A$86, accounts!$E$2:$E$86, 0)&gt;=100, "Mid-Market", TRUE, "SMB"))</f>
        <v>Enterprise</v>
      </c>
      <c r="I900" s="1" t="str">
        <f t="array" ref="I900">IF($F900="", "", _xlfn.XLOOKUP($F900,accounts!$A$2:$A$86,accounts!$F$2:$F$86, "Other"))</f>
        <v>Italy</v>
      </c>
      <c r="J900" s="1" t="s">
        <v>131</v>
      </c>
      <c r="K900" s="3">
        <v>42781.0</v>
      </c>
      <c r="L900" s="3">
        <v>42868.0</v>
      </c>
      <c r="M900" s="1">
        <v>455.0</v>
      </c>
    </row>
    <row r="901">
      <c r="A901" s="1" t="s">
        <v>1106</v>
      </c>
      <c r="B901" s="1" t="s">
        <v>54</v>
      </c>
      <c r="C901" s="1" t="str">
        <f t="array" ref="C901">_xlfn.XLOOKUP($B901, sales_teams!$A$2:$A$36, sales_teams!$B$2:$B$36)</f>
        <v>Rocco Neubert</v>
      </c>
      <c r="D901" s="1" t="str">
        <f t="array" ref="D901">_xlfn.XLOOKUP($B901, sales_teams!$A$2:$A$36, sales_teams!$C$2:$C$36)</f>
        <v>East</v>
      </c>
      <c r="E901" s="1" t="s">
        <v>181</v>
      </c>
      <c r="F901" s="1" t="s">
        <v>121</v>
      </c>
      <c r="G901" s="1" t="str">
        <f t="array" ref="G901">IF($F901="", "", _xlfn.XLOOKUP($F901,accounts!$A$2:$A$86,accounts!$B$2:$B$86, "Other"))</f>
        <v>telecommunications</v>
      </c>
      <c r="H901" s="1" t="str">
        <f t="array" ref="H901">IF($F901="", "", IFS(_xlfn.XLOOKUP($F901, accounts!$A$2:$A$86, accounts!$E$2:$E$86, 0)&gt;=1000, "Enterprise", _xlfn.XLOOKUP($F901, accounts!$A$2:$A$86, accounts!$E$2:$E$86, 0)&gt;=100, "Mid-Market", TRUE, "SMB"))</f>
        <v>Enterprise</v>
      </c>
      <c r="I901" s="1" t="str">
        <f t="array" ref="I901">IF($F901="", "", _xlfn.XLOOKUP($F901,accounts!$A$2:$A$86,accounts!$F$2:$F$86, "Other"))</f>
        <v>United States</v>
      </c>
      <c r="J901" s="1" t="s">
        <v>131</v>
      </c>
      <c r="K901" s="3">
        <v>42781.0</v>
      </c>
      <c r="L901" s="3">
        <v>42797.0</v>
      </c>
      <c r="M901" s="1">
        <v>537.0</v>
      </c>
    </row>
    <row r="902">
      <c r="A902" s="1" t="s">
        <v>1107</v>
      </c>
      <c r="B902" s="1" t="s">
        <v>54</v>
      </c>
      <c r="C902" s="1" t="str">
        <f t="array" ref="C902">_xlfn.XLOOKUP($B902, sales_teams!$A$2:$A$36, sales_teams!$B$2:$B$36)</f>
        <v>Rocco Neubert</v>
      </c>
      <c r="D902" s="1" t="str">
        <f t="array" ref="D902">_xlfn.XLOOKUP($B902, sales_teams!$A$2:$A$36, sales_teams!$C$2:$C$36)</f>
        <v>East</v>
      </c>
      <c r="E902" s="1" t="s">
        <v>109</v>
      </c>
      <c r="F902" s="1" t="s">
        <v>141</v>
      </c>
      <c r="G902" s="1" t="str">
        <f t="array" ref="G902">IF($F902="", "", _xlfn.XLOOKUP($F902,accounts!$A$2:$A$86,accounts!$B$2:$B$86, "Other"))</f>
        <v>finance</v>
      </c>
      <c r="H902" s="1" t="str">
        <f t="array" ref="H902">IF($F902="", "", IFS(_xlfn.XLOOKUP($F902, accounts!$A$2:$A$86, accounts!$E$2:$E$86, 0)&gt;=1000, "Enterprise", _xlfn.XLOOKUP($F902, accounts!$A$2:$A$86, accounts!$E$2:$E$86, 0)&gt;=100, "Mid-Market", TRUE, "SMB"))</f>
        <v>Mid-Market</v>
      </c>
      <c r="I902" s="1" t="str">
        <f t="array" ref="I902">IF($F902="", "", _xlfn.XLOOKUP($F902,accounts!$A$2:$A$86,accounts!$F$2:$F$86, "Other"))</f>
        <v>United States</v>
      </c>
      <c r="J902" s="1" t="s">
        <v>131</v>
      </c>
      <c r="K902" s="3">
        <v>42781.0</v>
      </c>
      <c r="L902" s="3">
        <v>42798.0</v>
      </c>
      <c r="M902" s="1">
        <v>1090.0</v>
      </c>
    </row>
    <row r="903">
      <c r="A903" s="1" t="s">
        <v>1108</v>
      </c>
      <c r="B903" s="1" t="s">
        <v>15</v>
      </c>
      <c r="C903" s="1" t="str">
        <f t="array" ref="C903">_xlfn.XLOOKUP($B903, sales_teams!$A$2:$A$36, sales_teams!$B$2:$B$36)</f>
        <v>Dustin Brinkmann</v>
      </c>
      <c r="D903" s="1" t="str">
        <f t="array" ref="D903">_xlfn.XLOOKUP($B903, sales_teams!$A$2:$A$36, sales_teams!$C$2:$C$36)</f>
        <v>Central</v>
      </c>
      <c r="E903" s="1" t="s">
        <v>188</v>
      </c>
      <c r="F903" s="1" t="s">
        <v>155</v>
      </c>
      <c r="G903" s="1" t="str">
        <f t="array" ref="G903">IF($F903="", "", _xlfn.XLOOKUP($F903,accounts!$A$2:$A$86,accounts!$B$2:$B$86, "Other"))</f>
        <v>finance</v>
      </c>
      <c r="H903" s="1" t="str">
        <f t="array" ref="H903">IF($F903="", "", IFS(_xlfn.XLOOKUP($F903, accounts!$A$2:$A$86, accounts!$E$2:$E$86, 0)&gt;=1000, "Enterprise", _xlfn.XLOOKUP($F903, accounts!$A$2:$A$86, accounts!$E$2:$E$86, 0)&gt;=100, "Mid-Market", TRUE, "SMB"))</f>
        <v>Enterprise</v>
      </c>
      <c r="I903" s="1" t="str">
        <f t="array" ref="I903">IF($F903="", "", _xlfn.XLOOKUP($F903,accounts!$A$2:$A$86,accounts!$F$2:$F$86, "Other"))</f>
        <v>United States</v>
      </c>
      <c r="J903" s="1" t="s">
        <v>192</v>
      </c>
      <c r="K903" s="3">
        <v>42781.0</v>
      </c>
      <c r="L903" s="3">
        <v>42879.0</v>
      </c>
      <c r="M903" s="1">
        <v>0.0</v>
      </c>
    </row>
    <row r="904">
      <c r="A904" s="1" t="s">
        <v>1109</v>
      </c>
      <c r="B904" s="1" t="s">
        <v>15</v>
      </c>
      <c r="C904" s="1" t="str">
        <f t="array" ref="C904">_xlfn.XLOOKUP($B904, sales_teams!$A$2:$A$36, sales_teams!$B$2:$B$36)</f>
        <v>Dustin Brinkmann</v>
      </c>
      <c r="D904" s="1" t="str">
        <f t="array" ref="D904">_xlfn.XLOOKUP($B904, sales_teams!$A$2:$A$36, sales_teams!$C$2:$C$36)</f>
        <v>Central</v>
      </c>
      <c r="E904" s="1" t="s">
        <v>179</v>
      </c>
      <c r="F904" s="1" t="s">
        <v>106</v>
      </c>
      <c r="G904" s="1" t="str">
        <f t="array" ref="G904">IF($F904="", "", _xlfn.XLOOKUP($F904,accounts!$A$2:$A$86,accounts!$B$2:$B$86, "Other"))</f>
        <v>retail</v>
      </c>
      <c r="H904" s="1" t="str">
        <f t="array" ref="H904">IF($F904="", "", IFS(_xlfn.XLOOKUP($F904, accounts!$A$2:$A$86, accounts!$E$2:$E$86, 0)&gt;=1000, "Enterprise", _xlfn.XLOOKUP($F904, accounts!$A$2:$A$86, accounts!$E$2:$E$86, 0)&gt;=100, "Mid-Market", TRUE, "SMB"))</f>
        <v>Enterprise</v>
      </c>
      <c r="I904" s="1" t="str">
        <f t="array" ref="I904">IF($F904="", "", _xlfn.XLOOKUP($F904,accounts!$A$2:$A$86,accounts!$F$2:$F$86, "Other"))</f>
        <v>Italy</v>
      </c>
      <c r="J904" s="1" t="s">
        <v>131</v>
      </c>
      <c r="K904" s="3">
        <v>42781.0</v>
      </c>
      <c r="L904" s="3">
        <v>42811.0</v>
      </c>
      <c r="M904" s="1">
        <v>60.0</v>
      </c>
    </row>
    <row r="905">
      <c r="A905" s="1" t="s">
        <v>1110</v>
      </c>
      <c r="B905" s="1" t="s">
        <v>60</v>
      </c>
      <c r="C905" s="1" t="str">
        <f t="array" ref="C905">_xlfn.XLOOKUP($B905, sales_teams!$A$2:$A$36, sales_teams!$B$2:$B$36)</f>
        <v>Celia Rouche</v>
      </c>
      <c r="D905" s="1" t="str">
        <f t="array" ref="D905">_xlfn.XLOOKUP($B905, sales_teams!$A$2:$A$36, sales_teams!$C$2:$C$36)</f>
        <v>West</v>
      </c>
      <c r="E905" s="1" t="s">
        <v>109</v>
      </c>
      <c r="F905" s="1" t="s">
        <v>85</v>
      </c>
      <c r="G905" s="1" t="str">
        <f t="array" ref="G905">IF($F905="", "", _xlfn.XLOOKUP($F905,accounts!$A$2:$A$86,accounts!$B$2:$B$86, "Other"))</f>
        <v>telecommunications</v>
      </c>
      <c r="H905" s="1" t="str">
        <f t="array" ref="H905">IF($F905="", "", IFS(_xlfn.XLOOKUP($F905, accounts!$A$2:$A$86, accounts!$E$2:$E$86, 0)&gt;=1000, "Enterprise", _xlfn.XLOOKUP($F905, accounts!$A$2:$A$86, accounts!$E$2:$E$86, 0)&gt;=100, "Mid-Market", TRUE, "SMB"))</f>
        <v>Enterprise</v>
      </c>
      <c r="I905" s="1" t="str">
        <f t="array" ref="I905">IF($F905="", "", _xlfn.XLOOKUP($F905,accounts!$A$2:$A$86,accounts!$F$2:$F$86, "Other"))</f>
        <v>United States</v>
      </c>
      <c r="J905" s="1" t="s">
        <v>192</v>
      </c>
      <c r="K905" s="3">
        <v>42781.0</v>
      </c>
      <c r="L905" s="3">
        <v>42872.0</v>
      </c>
      <c r="M905" s="1">
        <v>0.0</v>
      </c>
    </row>
    <row r="906">
      <c r="A906" s="1" t="s">
        <v>1111</v>
      </c>
      <c r="B906" s="1" t="s">
        <v>105</v>
      </c>
      <c r="C906" s="1" t="str">
        <f t="array" ref="C906">_xlfn.XLOOKUP($B906, sales_teams!$A$2:$A$36, sales_teams!$B$2:$B$36)</f>
        <v>Summer Sewald</v>
      </c>
      <c r="D906" s="1" t="str">
        <f t="array" ref="D906">_xlfn.XLOOKUP($B906, sales_teams!$A$2:$A$36, sales_teams!$C$2:$C$36)</f>
        <v>West</v>
      </c>
      <c r="E906" s="1" t="s">
        <v>181</v>
      </c>
      <c r="G906" s="1" t="str">
        <f t="array" ref="G906">IF($F906="", "", _xlfn.XLOOKUP($F906,accounts!$A$2:$A$86,accounts!$B$2:$B$86, "Other"))</f>
        <v/>
      </c>
      <c r="H906" s="1" t="str">
        <f t="array" ref="H906">IF($F906="", "", IFS(_xlfn.XLOOKUP($F906, accounts!$A$2:$A$86, accounts!$E$2:$E$86, 0)&gt;=1000, "Enterprise", _xlfn.XLOOKUP($F906, accounts!$A$2:$A$86, accounts!$E$2:$E$86, 0)&gt;=100, "Mid-Market", TRUE, "SMB"))</f>
        <v/>
      </c>
      <c r="I906" s="1" t="str">
        <f t="array" ref="I906">IF($F906="", "", _xlfn.XLOOKUP($F906,accounts!$A$2:$A$86,accounts!$F$2:$F$86, "Other"))</f>
        <v/>
      </c>
      <c r="J906" s="1" t="s">
        <v>189</v>
      </c>
      <c r="K906" s="3">
        <v>42781.0</v>
      </c>
    </row>
    <row r="907">
      <c r="A907" s="1" t="s">
        <v>1112</v>
      </c>
      <c r="B907" s="1" t="s">
        <v>52</v>
      </c>
      <c r="C907" s="1" t="str">
        <f t="array" ref="C907">_xlfn.XLOOKUP($B907, sales_teams!$A$2:$A$36, sales_teams!$B$2:$B$36)</f>
        <v>Rocco Neubert</v>
      </c>
      <c r="D907" s="1" t="str">
        <f t="array" ref="D907">_xlfn.XLOOKUP($B907, sales_teams!$A$2:$A$36, sales_teams!$C$2:$C$36)</f>
        <v>East</v>
      </c>
      <c r="E907" s="1" t="s">
        <v>194</v>
      </c>
      <c r="F907" s="1" t="s">
        <v>144</v>
      </c>
      <c r="G907" s="1" t="str">
        <f t="array" ref="G907">IF($F907="", "", _xlfn.XLOOKUP($F907,accounts!$A$2:$A$86,accounts!$B$2:$B$86, "Other"))</f>
        <v>retail</v>
      </c>
      <c r="H907" s="1" t="str">
        <f t="array" ref="H907">IF($F907="", "", IFS(_xlfn.XLOOKUP($F907, accounts!$A$2:$A$86, accounts!$E$2:$E$86, 0)&gt;=1000, "Enterprise", _xlfn.XLOOKUP($F907, accounts!$A$2:$A$86, accounts!$E$2:$E$86, 0)&gt;=100, "Mid-Market", TRUE, "SMB"))</f>
        <v>Enterprise</v>
      </c>
      <c r="I907" s="1" t="str">
        <f t="array" ref="I907">IF($F907="", "", _xlfn.XLOOKUP($F907,accounts!$A$2:$A$86,accounts!$F$2:$F$86, "Other"))</f>
        <v>United States</v>
      </c>
      <c r="J907" s="1" t="s">
        <v>131</v>
      </c>
      <c r="K907" s="3">
        <v>42782.0</v>
      </c>
      <c r="L907" s="3">
        <v>42901.0</v>
      </c>
      <c r="M907" s="1">
        <v>6509.0</v>
      </c>
    </row>
    <row r="908">
      <c r="A908" s="1" t="s">
        <v>1113</v>
      </c>
      <c r="B908" s="1" t="s">
        <v>12</v>
      </c>
      <c r="C908" s="1" t="str">
        <f t="array" ref="C908">_xlfn.XLOOKUP($B908, sales_teams!$A$2:$A$36, sales_teams!$B$2:$B$36)</f>
        <v>Dustin Brinkmann</v>
      </c>
      <c r="D908" s="1" t="str">
        <f t="array" ref="D908">_xlfn.XLOOKUP($B908, sales_teams!$A$2:$A$36, sales_teams!$C$2:$C$36)</f>
        <v>Central</v>
      </c>
      <c r="E908" s="1" t="s">
        <v>109</v>
      </c>
      <c r="F908" s="1" t="s">
        <v>149</v>
      </c>
      <c r="G908" s="1" t="str">
        <f t="array" ref="G908">IF($F908="", "", _xlfn.XLOOKUP($F908,accounts!$A$2:$A$86,accounts!$B$2:$B$86, "Other"))</f>
        <v>medical</v>
      </c>
      <c r="H908" s="1" t="str">
        <f t="array" ref="H908">IF($F908="", "", IFS(_xlfn.XLOOKUP($F908, accounts!$A$2:$A$86, accounts!$E$2:$E$86, 0)&gt;=1000, "Enterprise", _xlfn.XLOOKUP($F908, accounts!$A$2:$A$86, accounts!$E$2:$E$86, 0)&gt;=100, "Mid-Market", TRUE, "SMB"))</f>
        <v>Enterprise</v>
      </c>
      <c r="I908" s="1" t="str">
        <f t="array" ref="I908">IF($F908="", "", _xlfn.XLOOKUP($F908,accounts!$A$2:$A$86,accounts!$F$2:$F$86, "Other"))</f>
        <v>United States</v>
      </c>
      <c r="J908" s="1" t="s">
        <v>131</v>
      </c>
      <c r="K908" s="3">
        <v>42782.0</v>
      </c>
      <c r="L908" s="3">
        <v>42873.0</v>
      </c>
      <c r="M908" s="1">
        <v>1079.0</v>
      </c>
    </row>
    <row r="909">
      <c r="A909" s="1" t="s">
        <v>1114</v>
      </c>
      <c r="B909" s="1" t="s">
        <v>39</v>
      </c>
      <c r="C909" s="1" t="str">
        <f t="array" ref="C909">_xlfn.XLOOKUP($B909, sales_teams!$A$2:$A$36, sales_teams!$B$2:$B$36)</f>
        <v>Cara Losch</v>
      </c>
      <c r="D909" s="1" t="str">
        <f t="array" ref="D909">_xlfn.XLOOKUP($B909, sales_teams!$A$2:$A$36, sales_teams!$C$2:$C$36)</f>
        <v>East</v>
      </c>
      <c r="E909" s="1" t="s">
        <v>109</v>
      </c>
      <c r="F909" s="1" t="s">
        <v>153</v>
      </c>
      <c r="G909" s="1" t="str">
        <f t="array" ref="G909">IF($F909="", "", _xlfn.XLOOKUP($F909,accounts!$A$2:$A$86,accounts!$B$2:$B$86, "Other"))</f>
        <v>medical</v>
      </c>
      <c r="H909" s="1" t="str">
        <f t="array" ref="H909">IF($F909="", "", IFS(_xlfn.XLOOKUP($F909, accounts!$A$2:$A$86, accounts!$E$2:$E$86, 0)&gt;=1000, "Enterprise", _xlfn.XLOOKUP($F909, accounts!$A$2:$A$86, accounts!$E$2:$E$86, 0)&gt;=100, "Mid-Market", TRUE, "SMB"))</f>
        <v>Enterprise</v>
      </c>
      <c r="I909" s="1" t="str">
        <f t="array" ref="I909">IF($F909="", "", _xlfn.XLOOKUP($F909,accounts!$A$2:$A$86,accounts!$F$2:$F$86, "Other"))</f>
        <v>United States</v>
      </c>
      <c r="J909" s="1" t="s">
        <v>131</v>
      </c>
      <c r="K909" s="3">
        <v>42782.0</v>
      </c>
      <c r="L909" s="3">
        <v>42884.0</v>
      </c>
      <c r="M909" s="1">
        <v>1111.0</v>
      </c>
    </row>
    <row r="910">
      <c r="A910" s="1" t="s">
        <v>1115</v>
      </c>
      <c r="B910" s="1" t="s">
        <v>53</v>
      </c>
      <c r="C910" s="1" t="str">
        <f t="array" ref="C910">_xlfn.XLOOKUP($B910, sales_teams!$A$2:$A$36, sales_teams!$B$2:$B$36)</f>
        <v>Rocco Neubert</v>
      </c>
      <c r="D910" s="1" t="str">
        <f t="array" ref="D910">_xlfn.XLOOKUP($B910, sales_teams!$A$2:$A$36, sales_teams!$C$2:$C$36)</f>
        <v>East</v>
      </c>
      <c r="E910" s="1" t="s">
        <v>148</v>
      </c>
      <c r="F910" s="1" t="s">
        <v>132</v>
      </c>
      <c r="G910" s="1" t="str">
        <f t="array" ref="G910">IF($F910="", "", _xlfn.XLOOKUP($F910,accounts!$A$2:$A$86,accounts!$B$2:$B$86, "Other"))</f>
        <v>marketing</v>
      </c>
      <c r="H910" s="1" t="str">
        <f t="array" ref="H910">IF($F910="", "", IFS(_xlfn.XLOOKUP($F910, accounts!$A$2:$A$86, accounts!$E$2:$E$86, 0)&gt;=1000, "Enterprise", _xlfn.XLOOKUP($F910, accounts!$A$2:$A$86, accounts!$E$2:$E$86, 0)&gt;=100, "Mid-Market", TRUE, "SMB"))</f>
        <v>Enterprise</v>
      </c>
      <c r="I910" s="1" t="str">
        <f t="array" ref="I910">IF($F910="", "", _xlfn.XLOOKUP($F910,accounts!$A$2:$A$86,accounts!$F$2:$F$86, "Other"))</f>
        <v>Jordan</v>
      </c>
      <c r="J910" s="1" t="s">
        <v>192</v>
      </c>
      <c r="K910" s="3">
        <v>42782.0</v>
      </c>
      <c r="L910" s="3">
        <v>42876.0</v>
      </c>
      <c r="M910" s="1">
        <v>0.0</v>
      </c>
    </row>
    <row r="911">
      <c r="A911" s="1" t="s">
        <v>1116</v>
      </c>
      <c r="B911" s="1" t="s">
        <v>53</v>
      </c>
      <c r="C911" s="1" t="str">
        <f t="array" ref="C911">_xlfn.XLOOKUP($B911, sales_teams!$A$2:$A$36, sales_teams!$B$2:$B$36)</f>
        <v>Rocco Neubert</v>
      </c>
      <c r="D911" s="1" t="str">
        <f t="array" ref="D911">_xlfn.XLOOKUP($B911, sales_teams!$A$2:$A$36, sales_teams!$C$2:$C$36)</f>
        <v>East</v>
      </c>
      <c r="E911" s="1" t="s">
        <v>181</v>
      </c>
      <c r="F911" s="1" t="s">
        <v>81</v>
      </c>
      <c r="G911" s="1" t="str">
        <f t="array" ref="G911">IF($F911="", "", _xlfn.XLOOKUP($F911,accounts!$A$2:$A$86,accounts!$B$2:$B$86, "Other"))</f>
        <v>technology</v>
      </c>
      <c r="H911" s="1" t="str">
        <f t="array" ref="H911">IF($F911="", "", IFS(_xlfn.XLOOKUP($F911, accounts!$A$2:$A$86, accounts!$E$2:$E$86, 0)&gt;=1000, "Enterprise", _xlfn.XLOOKUP($F911, accounts!$A$2:$A$86, accounts!$E$2:$E$86, 0)&gt;=100, "Mid-Market", TRUE, "SMB"))</f>
        <v>Enterprise</v>
      </c>
      <c r="I911" s="1" t="str">
        <f t="array" ref="I911">IF($F911="", "", _xlfn.XLOOKUP($F911,accounts!$A$2:$A$86,accounts!$F$2:$F$86, "Other"))</f>
        <v>United States</v>
      </c>
      <c r="J911" s="1" t="s">
        <v>131</v>
      </c>
      <c r="K911" s="3">
        <v>42782.0</v>
      </c>
      <c r="L911" s="3">
        <v>42796.0</v>
      </c>
      <c r="M911" s="1">
        <v>462.0</v>
      </c>
    </row>
    <row r="912">
      <c r="A912" s="1" t="s">
        <v>1117</v>
      </c>
      <c r="B912" s="1" t="s">
        <v>53</v>
      </c>
      <c r="C912" s="1" t="str">
        <f t="array" ref="C912">_xlfn.XLOOKUP($B912, sales_teams!$A$2:$A$36, sales_teams!$B$2:$B$36)</f>
        <v>Rocco Neubert</v>
      </c>
      <c r="D912" s="1" t="str">
        <f t="array" ref="D912">_xlfn.XLOOKUP($B912, sales_teams!$A$2:$A$36, sales_teams!$C$2:$C$36)</f>
        <v>East</v>
      </c>
      <c r="E912" s="1" t="s">
        <v>181</v>
      </c>
      <c r="F912" s="1" t="s">
        <v>169</v>
      </c>
      <c r="G912" s="1" t="str">
        <f t="array" ref="G912">IF($F912="", "", _xlfn.XLOOKUP($F912,accounts!$A$2:$A$86,accounts!$B$2:$B$86, "Other"))</f>
        <v>entertainment</v>
      </c>
      <c r="H912" s="1" t="str">
        <f t="array" ref="H912">IF($F912="", "", IFS(_xlfn.XLOOKUP($F912, accounts!$A$2:$A$86, accounts!$E$2:$E$86, 0)&gt;=1000, "Enterprise", _xlfn.XLOOKUP($F912, accounts!$A$2:$A$86, accounts!$E$2:$E$86, 0)&gt;=100, "Mid-Market", TRUE, "SMB"))</f>
        <v>Enterprise</v>
      </c>
      <c r="I912" s="1" t="str">
        <f t="array" ref="I912">IF($F912="", "", _xlfn.XLOOKUP($F912,accounts!$A$2:$A$86,accounts!$F$2:$F$86, "Other"))</f>
        <v>United States</v>
      </c>
      <c r="J912" s="1" t="s">
        <v>131</v>
      </c>
      <c r="K912" s="3">
        <v>42782.0</v>
      </c>
      <c r="L912" s="3">
        <v>42798.0</v>
      </c>
      <c r="M912" s="1">
        <v>555.0</v>
      </c>
    </row>
    <row r="913">
      <c r="A913" s="1" t="s">
        <v>1118</v>
      </c>
      <c r="B913" s="1" t="s">
        <v>26</v>
      </c>
      <c r="C913" s="1" t="str">
        <f t="array" ref="C913">_xlfn.XLOOKUP($B913, sales_teams!$A$2:$A$36, sales_teams!$B$2:$B$36)</f>
        <v>Melvin Marxen</v>
      </c>
      <c r="D913" s="1" t="str">
        <f t="array" ref="D913">_xlfn.XLOOKUP($B913, sales_teams!$A$2:$A$36, sales_teams!$C$2:$C$36)</f>
        <v>Central</v>
      </c>
      <c r="E913" s="1" t="s">
        <v>194</v>
      </c>
      <c r="F913" s="1" t="s">
        <v>64</v>
      </c>
      <c r="G913" s="1" t="str">
        <f t="array" ref="G913">IF($F913="", "", _xlfn.XLOOKUP($F913,accounts!$A$2:$A$86,accounts!$B$2:$B$86, "Other"))</f>
        <v>technology</v>
      </c>
      <c r="H913" s="1" t="str">
        <f t="array" ref="H913">IF($F913="", "", IFS(_xlfn.XLOOKUP($F913, accounts!$A$2:$A$86, accounts!$E$2:$E$86, 0)&gt;=1000, "Enterprise", _xlfn.XLOOKUP($F913, accounts!$A$2:$A$86, accounts!$E$2:$E$86, 0)&gt;=100, "Mid-Market", TRUE, "SMB"))</f>
        <v>Enterprise</v>
      </c>
      <c r="I913" s="1" t="str">
        <f t="array" ref="I913">IF($F913="", "", _xlfn.XLOOKUP($F913,accounts!$A$2:$A$86,accounts!$F$2:$F$86, "Other"))</f>
        <v>United States</v>
      </c>
      <c r="J913" s="1" t="s">
        <v>131</v>
      </c>
      <c r="K913" s="3">
        <v>42782.0</v>
      </c>
      <c r="L913" s="3">
        <v>42795.0</v>
      </c>
      <c r="M913" s="1">
        <v>6719.0</v>
      </c>
    </row>
    <row r="914">
      <c r="A914" s="1" t="s">
        <v>1119</v>
      </c>
      <c r="B914" s="1" t="s">
        <v>88</v>
      </c>
      <c r="C914" s="1" t="str">
        <f t="array" ref="C914">_xlfn.XLOOKUP($B914, sales_teams!$A$2:$A$36, sales_teams!$B$2:$B$36)</f>
        <v>Celia Rouche</v>
      </c>
      <c r="D914" s="1" t="str">
        <f t="array" ref="D914">_xlfn.XLOOKUP($B914, sales_teams!$A$2:$A$36, sales_teams!$C$2:$C$36)</f>
        <v>West</v>
      </c>
      <c r="E914" s="1" t="s">
        <v>188</v>
      </c>
      <c r="F914" s="1" t="s">
        <v>85</v>
      </c>
      <c r="G914" s="1" t="str">
        <f t="array" ref="G914">IF($F914="", "", _xlfn.XLOOKUP($F914,accounts!$A$2:$A$86,accounts!$B$2:$B$86, "Other"))</f>
        <v>telecommunications</v>
      </c>
      <c r="H914" s="1" t="str">
        <f t="array" ref="H914">IF($F914="", "", IFS(_xlfn.XLOOKUP($F914, accounts!$A$2:$A$86, accounts!$E$2:$E$86, 0)&gt;=1000, "Enterprise", _xlfn.XLOOKUP($F914, accounts!$A$2:$A$86, accounts!$E$2:$E$86, 0)&gt;=100, "Mid-Market", TRUE, "SMB"))</f>
        <v>Enterprise</v>
      </c>
      <c r="I914" s="1" t="str">
        <f t="array" ref="I914">IF($F914="", "", _xlfn.XLOOKUP($F914,accounts!$A$2:$A$86,accounts!$F$2:$F$86, "Other"))</f>
        <v>United States</v>
      </c>
      <c r="J914" s="1" t="s">
        <v>131</v>
      </c>
      <c r="K914" s="3">
        <v>42782.0</v>
      </c>
      <c r="L914" s="3">
        <v>42888.0</v>
      </c>
      <c r="M914" s="1">
        <v>3281.0</v>
      </c>
    </row>
    <row r="915">
      <c r="A915" s="1" t="s">
        <v>1120</v>
      </c>
      <c r="B915" s="1" t="s">
        <v>99</v>
      </c>
      <c r="C915" s="1" t="str">
        <f t="array" ref="C915">_xlfn.XLOOKUP($B915, sales_teams!$A$2:$A$36, sales_teams!$B$2:$B$36)</f>
        <v>Summer Sewald</v>
      </c>
      <c r="D915" s="1" t="str">
        <f t="array" ref="D915">_xlfn.XLOOKUP($B915, sales_teams!$A$2:$A$36, sales_teams!$C$2:$C$36)</f>
        <v>West</v>
      </c>
      <c r="E915" s="1" t="s">
        <v>109</v>
      </c>
      <c r="G915" s="1" t="str">
        <f t="array" ref="G915">IF($F915="", "", _xlfn.XLOOKUP($F915,accounts!$A$2:$A$86,accounts!$B$2:$B$86, "Other"))</f>
        <v/>
      </c>
      <c r="H915" s="1" t="str">
        <f t="array" ref="H915">IF($F915="", "", IFS(_xlfn.XLOOKUP($F915, accounts!$A$2:$A$86, accounts!$E$2:$E$86, 0)&gt;=1000, "Enterprise", _xlfn.XLOOKUP($F915, accounts!$A$2:$A$86, accounts!$E$2:$E$86, 0)&gt;=100, "Mid-Market", TRUE, "SMB"))</f>
        <v/>
      </c>
      <c r="I915" s="1" t="str">
        <f t="array" ref="I915">IF($F915="", "", _xlfn.XLOOKUP($F915,accounts!$A$2:$A$86,accounts!$F$2:$F$86, "Other"))</f>
        <v/>
      </c>
      <c r="J915" s="1" t="s">
        <v>189</v>
      </c>
      <c r="K915" s="3">
        <v>42782.0</v>
      </c>
    </row>
    <row r="916">
      <c r="A916" s="1" t="s">
        <v>1121</v>
      </c>
      <c r="B916" s="1" t="s">
        <v>99</v>
      </c>
      <c r="C916" s="1" t="str">
        <f t="array" ref="C916">_xlfn.XLOOKUP($B916, sales_teams!$A$2:$A$36, sales_teams!$B$2:$B$36)</f>
        <v>Summer Sewald</v>
      </c>
      <c r="D916" s="1" t="str">
        <f t="array" ref="D916">_xlfn.XLOOKUP($B916, sales_teams!$A$2:$A$36, sales_teams!$C$2:$C$36)</f>
        <v>West</v>
      </c>
      <c r="E916" s="1" t="s">
        <v>188</v>
      </c>
      <c r="F916" s="1" t="s">
        <v>125</v>
      </c>
      <c r="G916" s="1" t="str">
        <f t="array" ref="G916">IF($F916="", "", _xlfn.XLOOKUP($F916,accounts!$A$2:$A$86,accounts!$B$2:$B$86, "Other"))</f>
        <v>software</v>
      </c>
      <c r="H916" s="1" t="str">
        <f t="array" ref="H916">IF($F916="", "", IFS(_xlfn.XLOOKUP($F916, accounts!$A$2:$A$86, accounts!$E$2:$E$86, 0)&gt;=1000, "Enterprise", _xlfn.XLOOKUP($F916, accounts!$A$2:$A$86, accounts!$E$2:$E$86, 0)&gt;=100, "Mid-Market", TRUE, "SMB"))</f>
        <v>Enterprise</v>
      </c>
      <c r="I916" s="1" t="str">
        <f t="array" ref="I916">IF($F916="", "", _xlfn.XLOOKUP($F916,accounts!$A$2:$A$86,accounts!$F$2:$F$86, "Other"))</f>
        <v>United States</v>
      </c>
      <c r="J916" s="1" t="s">
        <v>131</v>
      </c>
      <c r="K916" s="3">
        <v>42782.0</v>
      </c>
      <c r="L916" s="3">
        <v>42862.0</v>
      </c>
      <c r="M916" s="1">
        <v>3398.0</v>
      </c>
    </row>
    <row r="917">
      <c r="A917" s="1" t="s">
        <v>1122</v>
      </c>
      <c r="B917" s="1" t="s">
        <v>102</v>
      </c>
      <c r="C917" s="1" t="str">
        <f t="array" ref="C917">_xlfn.XLOOKUP($B917, sales_teams!$A$2:$A$36, sales_teams!$B$2:$B$36)</f>
        <v>Summer Sewald</v>
      </c>
      <c r="D917" s="1" t="str">
        <f t="array" ref="D917">_xlfn.XLOOKUP($B917, sales_teams!$A$2:$A$36, sales_teams!$C$2:$C$36)</f>
        <v>West</v>
      </c>
      <c r="E917" s="1" t="s">
        <v>181</v>
      </c>
      <c r="F917" s="1" t="s">
        <v>129</v>
      </c>
      <c r="G917" s="1" t="str">
        <f t="array" ref="G917">IF($F917="", "", _xlfn.XLOOKUP($F917,accounts!$A$2:$A$86,accounts!$B$2:$B$86, "Other"))</f>
        <v>medical</v>
      </c>
      <c r="H917" s="1" t="str">
        <f t="array" ref="H917">IF($F917="", "", IFS(_xlfn.XLOOKUP($F917, accounts!$A$2:$A$86, accounts!$E$2:$E$86, 0)&gt;=1000, "Enterprise", _xlfn.XLOOKUP($F917, accounts!$A$2:$A$86, accounts!$E$2:$E$86, 0)&gt;=100, "Mid-Market", TRUE, "SMB"))</f>
        <v>Enterprise</v>
      </c>
      <c r="I917" s="1" t="str">
        <f t="array" ref="I917">IF($F917="", "", _xlfn.XLOOKUP($F917,accounts!$A$2:$A$86,accounts!$F$2:$F$86, "Other"))</f>
        <v>United States</v>
      </c>
      <c r="J917" s="1" t="s">
        <v>189</v>
      </c>
      <c r="K917" s="3">
        <v>42782.0</v>
      </c>
    </row>
    <row r="918">
      <c r="A918" s="1" t="s">
        <v>1123</v>
      </c>
      <c r="B918" s="1" t="s">
        <v>102</v>
      </c>
      <c r="C918" s="1" t="str">
        <f t="array" ref="C918">_xlfn.XLOOKUP($B918, sales_teams!$A$2:$A$36, sales_teams!$B$2:$B$36)</f>
        <v>Summer Sewald</v>
      </c>
      <c r="D918" s="1" t="str">
        <f t="array" ref="D918">_xlfn.XLOOKUP($B918, sales_teams!$A$2:$A$36, sales_teams!$C$2:$C$36)</f>
        <v>West</v>
      </c>
      <c r="E918" s="1" t="s">
        <v>148</v>
      </c>
      <c r="G918" s="1" t="str">
        <f t="array" ref="G918">IF($F918="", "", _xlfn.XLOOKUP($F918,accounts!$A$2:$A$86,accounts!$B$2:$B$86, "Other"))</f>
        <v/>
      </c>
      <c r="H918" s="1" t="str">
        <f t="array" ref="H918">IF($F918="", "", IFS(_xlfn.XLOOKUP($F918, accounts!$A$2:$A$86, accounts!$E$2:$E$86, 0)&gt;=1000, "Enterprise", _xlfn.XLOOKUP($F918, accounts!$A$2:$A$86, accounts!$E$2:$E$86, 0)&gt;=100, "Mid-Market", TRUE, "SMB"))</f>
        <v/>
      </c>
      <c r="I918" s="1" t="str">
        <f t="array" ref="I918">IF($F918="", "", _xlfn.XLOOKUP($F918,accounts!$A$2:$A$86,accounts!$F$2:$F$86, "Other"))</f>
        <v/>
      </c>
      <c r="J918" s="1" t="s">
        <v>189</v>
      </c>
      <c r="K918" s="3">
        <v>42782.0</v>
      </c>
    </row>
    <row r="919">
      <c r="A919" s="1" t="s">
        <v>1124</v>
      </c>
      <c r="B919" s="1" t="s">
        <v>102</v>
      </c>
      <c r="C919" s="1" t="str">
        <f t="array" ref="C919">_xlfn.XLOOKUP($B919, sales_teams!$A$2:$A$36, sales_teams!$B$2:$B$36)</f>
        <v>Summer Sewald</v>
      </c>
      <c r="D919" s="1" t="str">
        <f t="array" ref="D919">_xlfn.XLOOKUP($B919, sales_teams!$A$2:$A$36, sales_teams!$C$2:$C$36)</f>
        <v>West</v>
      </c>
      <c r="E919" s="1" t="s">
        <v>148</v>
      </c>
      <c r="F919" s="1" t="s">
        <v>119</v>
      </c>
      <c r="G919" s="1" t="str">
        <f t="array" ref="G919">IF($F919="", "", _xlfn.XLOOKUP($F919,accounts!$A$2:$A$86,accounts!$B$2:$B$86, "Other"))</f>
        <v>technology</v>
      </c>
      <c r="H919" s="1" t="str">
        <f t="array" ref="H919">IF($F919="", "", IFS(_xlfn.XLOOKUP($F919, accounts!$A$2:$A$86, accounts!$E$2:$E$86, 0)&gt;=1000, "Enterprise", _xlfn.XLOOKUP($F919, accounts!$A$2:$A$86, accounts!$E$2:$E$86, 0)&gt;=100, "Mid-Market", TRUE, "SMB"))</f>
        <v>Enterprise</v>
      </c>
      <c r="I919" s="1" t="str">
        <f t="array" ref="I919">IF($F919="", "", _xlfn.XLOOKUP($F919,accounts!$A$2:$A$86,accounts!$F$2:$F$86, "Other"))</f>
        <v>Korea</v>
      </c>
      <c r="J919" s="1" t="s">
        <v>192</v>
      </c>
      <c r="K919" s="3">
        <v>42782.0</v>
      </c>
      <c r="L919" s="3">
        <v>42869.0</v>
      </c>
      <c r="M919" s="1">
        <v>0.0</v>
      </c>
    </row>
    <row r="920">
      <c r="A920" s="1" t="s">
        <v>1125</v>
      </c>
      <c r="B920" s="1" t="s">
        <v>24</v>
      </c>
      <c r="C920" s="1" t="str">
        <f t="array" ref="C920">_xlfn.XLOOKUP($B920, sales_teams!$A$2:$A$36, sales_teams!$B$2:$B$36)</f>
        <v>Melvin Marxen</v>
      </c>
      <c r="D920" s="1" t="str">
        <f t="array" ref="D920">_xlfn.XLOOKUP($B920, sales_teams!$A$2:$A$36, sales_teams!$C$2:$C$36)</f>
        <v>Central</v>
      </c>
      <c r="E920" s="1" t="s">
        <v>181</v>
      </c>
      <c r="F920" s="1" t="s">
        <v>79</v>
      </c>
      <c r="G920" s="1" t="str">
        <f t="array" ref="G920">IF($F920="", "", _xlfn.XLOOKUP($F920,accounts!$A$2:$A$86,accounts!$B$2:$B$86, "Other"))</f>
        <v>entertainment</v>
      </c>
      <c r="H920" s="1" t="str">
        <f t="array" ref="H920">IF($F920="", "", IFS(_xlfn.XLOOKUP($F920, accounts!$A$2:$A$86, accounts!$E$2:$E$86, 0)&gt;=1000, "Enterprise", _xlfn.XLOOKUP($F920, accounts!$A$2:$A$86, accounts!$E$2:$E$86, 0)&gt;=100, "Mid-Market", TRUE, "SMB"))</f>
        <v>Mid-Market</v>
      </c>
      <c r="I920" s="1" t="str">
        <f t="array" ref="I920">IF($F920="", "", _xlfn.XLOOKUP($F920,accounts!$A$2:$A$86,accounts!$F$2:$F$86, "Other"))</f>
        <v>United States</v>
      </c>
      <c r="J920" s="1" t="s">
        <v>131</v>
      </c>
      <c r="K920" s="3">
        <v>42782.0</v>
      </c>
      <c r="L920" s="3">
        <v>42795.0</v>
      </c>
      <c r="M920" s="1">
        <v>608.0</v>
      </c>
    </row>
    <row r="921">
      <c r="A921" s="1" t="s">
        <v>1126</v>
      </c>
      <c r="B921" s="1" t="s">
        <v>28</v>
      </c>
      <c r="C921" s="1" t="str">
        <f t="array" ref="C921">_xlfn.XLOOKUP($B921, sales_teams!$A$2:$A$36, sales_teams!$B$2:$B$36)</f>
        <v>Melvin Marxen</v>
      </c>
      <c r="D921" s="1" t="str">
        <f t="array" ref="D921">_xlfn.XLOOKUP($B921, sales_teams!$A$2:$A$36, sales_teams!$C$2:$C$36)</f>
        <v>Central</v>
      </c>
      <c r="E921" s="1" t="s">
        <v>148</v>
      </c>
      <c r="F921" s="1" t="s">
        <v>110</v>
      </c>
      <c r="G921" s="1" t="str">
        <f t="array" ref="G921">IF($F921="", "", _xlfn.XLOOKUP($F921,accounts!$A$2:$A$86,accounts!$B$2:$B$86, "Other"))</f>
        <v>technology</v>
      </c>
      <c r="H921" s="1" t="str">
        <f t="array" ref="H921">IF($F921="", "", IFS(_xlfn.XLOOKUP($F921, accounts!$A$2:$A$86, accounts!$E$2:$E$86, 0)&gt;=1000, "Enterprise", _xlfn.XLOOKUP($F921, accounts!$A$2:$A$86, accounts!$E$2:$E$86, 0)&gt;=100, "Mid-Market", TRUE, "SMB"))</f>
        <v>Enterprise</v>
      </c>
      <c r="I921" s="1" t="str">
        <f t="array" ref="I921">IF($F921="", "", _xlfn.XLOOKUP($F921,accounts!$A$2:$A$86,accounts!$F$2:$F$86, "Other"))</f>
        <v>Norway</v>
      </c>
      <c r="J921" s="1" t="s">
        <v>192</v>
      </c>
      <c r="K921" s="3">
        <v>42782.0</v>
      </c>
      <c r="L921" s="3">
        <v>42872.0</v>
      </c>
      <c r="M921" s="1">
        <v>0.0</v>
      </c>
    </row>
    <row r="922">
      <c r="A922" s="1" t="s">
        <v>1127</v>
      </c>
      <c r="B922" s="1" t="s">
        <v>54</v>
      </c>
      <c r="C922" s="1" t="str">
        <f t="array" ref="C922">_xlfn.XLOOKUP($B922, sales_teams!$A$2:$A$36, sales_teams!$B$2:$B$36)</f>
        <v>Rocco Neubert</v>
      </c>
      <c r="D922" s="1" t="str">
        <f t="array" ref="D922">_xlfn.XLOOKUP($B922, sales_teams!$A$2:$A$36, sales_teams!$C$2:$C$36)</f>
        <v>East</v>
      </c>
      <c r="E922" s="1" t="s">
        <v>109</v>
      </c>
      <c r="F922" s="1" t="s">
        <v>81</v>
      </c>
      <c r="G922" s="1" t="str">
        <f t="array" ref="G922">IF($F922="", "", _xlfn.XLOOKUP($F922,accounts!$A$2:$A$86,accounts!$B$2:$B$86, "Other"))</f>
        <v>technology</v>
      </c>
      <c r="H922" s="1" t="str">
        <f t="array" ref="H922">IF($F922="", "", IFS(_xlfn.XLOOKUP($F922, accounts!$A$2:$A$86, accounts!$E$2:$E$86, 0)&gt;=1000, "Enterprise", _xlfn.XLOOKUP($F922, accounts!$A$2:$A$86, accounts!$E$2:$E$86, 0)&gt;=100, "Mid-Market", TRUE, "SMB"))</f>
        <v>Enterprise</v>
      </c>
      <c r="I922" s="1" t="str">
        <f t="array" ref="I922">IF($F922="", "", _xlfn.XLOOKUP($F922,accounts!$A$2:$A$86,accounts!$F$2:$F$86, "Other"))</f>
        <v>United States</v>
      </c>
      <c r="J922" s="1" t="s">
        <v>131</v>
      </c>
      <c r="K922" s="3">
        <v>42782.0</v>
      </c>
      <c r="L922" s="3">
        <v>42885.0</v>
      </c>
      <c r="M922" s="1">
        <v>1187.0</v>
      </c>
    </row>
    <row r="923">
      <c r="A923" s="1" t="s">
        <v>1128</v>
      </c>
      <c r="B923" s="1" t="s">
        <v>41</v>
      </c>
      <c r="C923" s="1" t="str">
        <f t="array" ref="C923">_xlfn.XLOOKUP($B923, sales_teams!$A$2:$A$36, sales_teams!$B$2:$B$36)</f>
        <v>Cara Losch</v>
      </c>
      <c r="D923" s="1" t="str">
        <f t="array" ref="D923">_xlfn.XLOOKUP($B923, sales_teams!$A$2:$A$36, sales_teams!$C$2:$C$36)</f>
        <v>East</v>
      </c>
      <c r="E923" s="1" t="s">
        <v>181</v>
      </c>
      <c r="G923" s="1" t="str">
        <f t="array" ref="G923">IF($F923="", "", _xlfn.XLOOKUP($F923,accounts!$A$2:$A$86,accounts!$B$2:$B$86, "Other"))</f>
        <v/>
      </c>
      <c r="H923" s="1" t="str">
        <f t="array" ref="H923">IF($F923="", "", IFS(_xlfn.XLOOKUP($F923, accounts!$A$2:$A$86, accounts!$E$2:$E$86, 0)&gt;=1000, "Enterprise", _xlfn.XLOOKUP($F923, accounts!$A$2:$A$86, accounts!$E$2:$E$86, 0)&gt;=100, "Mid-Market", TRUE, "SMB"))</f>
        <v/>
      </c>
      <c r="I923" s="1" t="str">
        <f t="array" ref="I923">IF($F923="", "", _xlfn.XLOOKUP($F923,accounts!$A$2:$A$86,accounts!$F$2:$F$86, "Other"))</f>
        <v/>
      </c>
      <c r="J923" s="1" t="s">
        <v>189</v>
      </c>
      <c r="K923" s="3">
        <v>42782.0</v>
      </c>
    </row>
    <row r="924">
      <c r="A924" s="1" t="s">
        <v>1129</v>
      </c>
      <c r="B924" s="1" t="s">
        <v>34</v>
      </c>
      <c r="C924" s="1" t="str">
        <f t="array" ref="C924">_xlfn.XLOOKUP($B924, sales_teams!$A$2:$A$36, sales_teams!$B$2:$B$36)</f>
        <v>Cara Losch</v>
      </c>
      <c r="D924" s="1" t="str">
        <f t="array" ref="D924">_xlfn.XLOOKUP($B924, sales_teams!$A$2:$A$36, sales_teams!$C$2:$C$36)</f>
        <v>East</v>
      </c>
      <c r="E924" s="1" t="s">
        <v>194</v>
      </c>
      <c r="F924" s="1" t="s">
        <v>121</v>
      </c>
      <c r="G924" s="1" t="str">
        <f t="array" ref="G924">IF($F924="", "", _xlfn.XLOOKUP($F924,accounts!$A$2:$A$86,accounts!$B$2:$B$86, "Other"))</f>
        <v>telecommunications</v>
      </c>
      <c r="H924" s="1" t="str">
        <f t="array" ref="H924">IF($F924="", "", IFS(_xlfn.XLOOKUP($F924, accounts!$A$2:$A$86, accounts!$E$2:$E$86, 0)&gt;=1000, "Enterprise", _xlfn.XLOOKUP($F924, accounts!$A$2:$A$86, accounts!$E$2:$E$86, 0)&gt;=100, "Mid-Market", TRUE, "SMB"))</f>
        <v>Enterprise</v>
      </c>
      <c r="I924" s="1" t="str">
        <f t="array" ref="I924">IF($F924="", "", _xlfn.XLOOKUP($F924,accounts!$A$2:$A$86,accounts!$F$2:$F$86, "Other"))</f>
        <v>United States</v>
      </c>
      <c r="J924" s="1" t="s">
        <v>131</v>
      </c>
      <c r="K924" s="3">
        <v>42782.0</v>
      </c>
      <c r="L924" s="3">
        <v>42908.0</v>
      </c>
      <c r="M924" s="1">
        <v>5855.0</v>
      </c>
    </row>
    <row r="925">
      <c r="A925" s="1" t="s">
        <v>1130</v>
      </c>
      <c r="B925" s="1" t="s">
        <v>105</v>
      </c>
      <c r="C925" s="1" t="str">
        <f t="array" ref="C925">_xlfn.XLOOKUP($B925, sales_teams!$A$2:$A$36, sales_teams!$B$2:$B$36)</f>
        <v>Summer Sewald</v>
      </c>
      <c r="D925" s="1" t="str">
        <f t="array" ref="D925">_xlfn.XLOOKUP($B925, sales_teams!$A$2:$A$36, sales_teams!$C$2:$C$36)</f>
        <v>West</v>
      </c>
      <c r="E925" s="1" t="s">
        <v>181</v>
      </c>
      <c r="G925" s="1" t="str">
        <f t="array" ref="G925">IF($F925="", "", _xlfn.XLOOKUP($F925,accounts!$A$2:$A$86,accounts!$B$2:$B$86, "Other"))</f>
        <v/>
      </c>
      <c r="H925" s="1" t="str">
        <f t="array" ref="H925">IF($F925="", "", IFS(_xlfn.XLOOKUP($F925, accounts!$A$2:$A$86, accounts!$E$2:$E$86, 0)&gt;=1000, "Enterprise", _xlfn.XLOOKUP($F925, accounts!$A$2:$A$86, accounts!$E$2:$E$86, 0)&gt;=100, "Mid-Market", TRUE, "SMB"))</f>
        <v/>
      </c>
      <c r="I925" s="1" t="str">
        <f t="array" ref="I925">IF($F925="", "", _xlfn.XLOOKUP($F925,accounts!$A$2:$A$86,accounts!$F$2:$F$86, "Other"))</f>
        <v/>
      </c>
      <c r="J925" s="1" t="s">
        <v>189</v>
      </c>
      <c r="K925" s="3">
        <v>42782.0</v>
      </c>
    </row>
    <row r="926">
      <c r="A926" s="1" t="s">
        <v>1131</v>
      </c>
      <c r="B926" s="1" t="s">
        <v>30</v>
      </c>
      <c r="C926" s="1" t="str">
        <f t="array" ref="C926">_xlfn.XLOOKUP($B926, sales_teams!$A$2:$A$36, sales_teams!$B$2:$B$36)</f>
        <v>Melvin Marxen</v>
      </c>
      <c r="D926" s="1" t="str">
        <f t="array" ref="D926">_xlfn.XLOOKUP($B926, sales_teams!$A$2:$A$36, sales_teams!$C$2:$C$36)</f>
        <v>Central</v>
      </c>
      <c r="E926" s="1" t="s">
        <v>148</v>
      </c>
      <c r="F926" s="1" t="s">
        <v>47</v>
      </c>
      <c r="G926" s="1" t="str">
        <f t="array" ref="G926">IF($F926="", "", _xlfn.XLOOKUP($F926,accounts!$A$2:$A$86,accounts!$B$2:$B$86, "Other"))</f>
        <v>retail</v>
      </c>
      <c r="H926" s="1" t="str">
        <f t="array" ref="H926">IF($F926="", "", IFS(_xlfn.XLOOKUP($F926, accounts!$A$2:$A$86, accounts!$E$2:$E$86, 0)&gt;=1000, "Enterprise", _xlfn.XLOOKUP($F926, accounts!$A$2:$A$86, accounts!$E$2:$E$86, 0)&gt;=100, "Mid-Market", TRUE, "SMB"))</f>
        <v>Enterprise</v>
      </c>
      <c r="I926" s="1" t="str">
        <f t="array" ref="I926">IF($F926="", "", _xlfn.XLOOKUP($F926,accounts!$A$2:$A$86,accounts!$F$2:$F$86, "Other"))</f>
        <v>United States</v>
      </c>
      <c r="J926" s="1" t="s">
        <v>131</v>
      </c>
      <c r="K926" s="3">
        <v>42783.0</v>
      </c>
      <c r="L926" s="3">
        <v>42865.0</v>
      </c>
      <c r="M926" s="1">
        <v>5068.0</v>
      </c>
    </row>
    <row r="927">
      <c r="A927" s="1" t="s">
        <v>1132</v>
      </c>
      <c r="B927" s="1" t="s">
        <v>53</v>
      </c>
      <c r="C927" s="1" t="str">
        <f t="array" ref="C927">_xlfn.XLOOKUP($B927, sales_teams!$A$2:$A$36, sales_teams!$B$2:$B$36)</f>
        <v>Rocco Neubert</v>
      </c>
      <c r="D927" s="1" t="str">
        <f t="array" ref="D927">_xlfn.XLOOKUP($B927, sales_teams!$A$2:$A$36, sales_teams!$C$2:$C$36)</f>
        <v>East</v>
      </c>
      <c r="E927" s="1" t="s">
        <v>109</v>
      </c>
      <c r="F927" s="1" t="s">
        <v>103</v>
      </c>
      <c r="G927" s="1" t="str">
        <f t="array" ref="G927">IF($F927="", "", _xlfn.XLOOKUP($F927,accounts!$A$2:$A$86,accounts!$B$2:$B$86, "Other"))</f>
        <v>retail</v>
      </c>
      <c r="H927" s="1" t="str">
        <f t="array" ref="H927">IF($F927="", "", IFS(_xlfn.XLOOKUP($F927, accounts!$A$2:$A$86, accounts!$E$2:$E$86, 0)&gt;=1000, "Enterprise", _xlfn.XLOOKUP($F927, accounts!$A$2:$A$86, accounts!$E$2:$E$86, 0)&gt;=100, "Mid-Market", TRUE, "SMB"))</f>
        <v>Enterprise</v>
      </c>
      <c r="I927" s="1" t="str">
        <f t="array" ref="I927">IF($F927="", "", _xlfn.XLOOKUP($F927,accounts!$A$2:$A$86,accounts!$F$2:$F$86, "Other"))</f>
        <v>United States</v>
      </c>
      <c r="J927" s="1" t="s">
        <v>192</v>
      </c>
      <c r="K927" s="3">
        <v>42783.0</v>
      </c>
      <c r="L927" s="3">
        <v>42899.0</v>
      </c>
      <c r="M927" s="1">
        <v>0.0</v>
      </c>
    </row>
    <row r="928">
      <c r="A928" s="1" t="s">
        <v>1133</v>
      </c>
      <c r="B928" s="1" t="s">
        <v>94</v>
      </c>
      <c r="C928" s="1" t="str">
        <f t="array" ref="C928">_xlfn.XLOOKUP($B928, sales_teams!$A$2:$A$36, sales_teams!$B$2:$B$36)</f>
        <v>Celia Rouche</v>
      </c>
      <c r="D928" s="1" t="str">
        <f t="array" ref="D928">_xlfn.XLOOKUP($B928, sales_teams!$A$2:$A$36, sales_teams!$C$2:$C$36)</f>
        <v>West</v>
      </c>
      <c r="E928" s="1" t="s">
        <v>179</v>
      </c>
      <c r="F928" s="1" t="s">
        <v>22</v>
      </c>
      <c r="G928" s="1" t="str">
        <f t="array" ref="G928">IF($F928="", "", _xlfn.XLOOKUP($F928,accounts!$A$2:$A$86,accounts!$B$2:$B$86, "Other"))</f>
        <v>medical</v>
      </c>
      <c r="H928" s="1" t="str">
        <f t="array" ref="H928">IF($F928="", "", IFS(_xlfn.XLOOKUP($F928, accounts!$A$2:$A$86, accounts!$E$2:$E$86, 0)&gt;=1000, "Enterprise", _xlfn.XLOOKUP($F928, accounts!$A$2:$A$86, accounts!$E$2:$E$86, 0)&gt;=100, "Mid-Market", TRUE, "SMB"))</f>
        <v>Mid-Market</v>
      </c>
      <c r="I928" s="1" t="str">
        <f t="array" ref="I928">IF($F928="", "", _xlfn.XLOOKUP($F928,accounts!$A$2:$A$86,accounts!$F$2:$F$86, "Other"))</f>
        <v>United States</v>
      </c>
      <c r="J928" s="1" t="s">
        <v>189</v>
      </c>
      <c r="K928" s="3">
        <v>42783.0</v>
      </c>
    </row>
    <row r="929">
      <c r="A929" s="1" t="s">
        <v>1134</v>
      </c>
      <c r="B929" s="1" t="s">
        <v>99</v>
      </c>
      <c r="C929" s="1" t="str">
        <f t="array" ref="C929">_xlfn.XLOOKUP($B929, sales_teams!$A$2:$A$36, sales_teams!$B$2:$B$36)</f>
        <v>Summer Sewald</v>
      </c>
      <c r="D929" s="1" t="str">
        <f t="array" ref="D929">_xlfn.XLOOKUP($B929, sales_teams!$A$2:$A$36, sales_teams!$C$2:$C$36)</f>
        <v>West</v>
      </c>
      <c r="E929" s="1" t="s">
        <v>194</v>
      </c>
      <c r="F929" s="1" t="s">
        <v>124</v>
      </c>
      <c r="G929" s="1" t="str">
        <f t="array" ref="G929">IF($F929="", "", _xlfn.XLOOKUP($F929,accounts!$A$2:$A$86,accounts!$B$2:$B$86, "Other"))</f>
        <v>retail</v>
      </c>
      <c r="H929" s="1" t="str">
        <f t="array" ref="H929">IF($F929="", "", IFS(_xlfn.XLOOKUP($F929, accounts!$A$2:$A$86, accounts!$E$2:$E$86, 0)&gt;=1000, "Enterprise", _xlfn.XLOOKUP($F929, accounts!$A$2:$A$86, accounts!$E$2:$E$86, 0)&gt;=100, "Mid-Market", TRUE, "SMB"))</f>
        <v>Enterprise</v>
      </c>
      <c r="I929" s="1" t="str">
        <f t="array" ref="I929">IF($F929="", "", _xlfn.XLOOKUP($F929,accounts!$A$2:$A$86,accounts!$F$2:$F$86, "Other"))</f>
        <v>United States</v>
      </c>
      <c r="J929" s="1" t="s">
        <v>131</v>
      </c>
      <c r="K929" s="3">
        <v>42783.0</v>
      </c>
      <c r="L929" s="3">
        <v>42905.0</v>
      </c>
      <c r="M929" s="1">
        <v>4066.0</v>
      </c>
    </row>
    <row r="930">
      <c r="A930" s="1" t="s">
        <v>1135</v>
      </c>
      <c r="B930" s="1" t="s">
        <v>19</v>
      </c>
      <c r="C930" s="1" t="str">
        <f t="array" ref="C930">_xlfn.XLOOKUP($B930, sales_teams!$A$2:$A$36, sales_teams!$B$2:$B$36)</f>
        <v>Melvin Marxen</v>
      </c>
      <c r="D930" s="1" t="str">
        <f t="array" ref="D930">_xlfn.XLOOKUP($B930, sales_teams!$A$2:$A$36, sales_teams!$C$2:$C$36)</f>
        <v>Central</v>
      </c>
      <c r="E930" s="1" t="s">
        <v>148</v>
      </c>
      <c r="F930" s="1" t="s">
        <v>122</v>
      </c>
      <c r="G930" s="1" t="str">
        <f t="array" ref="G930">IF($F930="", "", _xlfn.XLOOKUP($F930,accounts!$A$2:$A$86,accounts!$B$2:$B$86, "Other"))</f>
        <v>medical</v>
      </c>
      <c r="H930" s="1" t="str">
        <f t="array" ref="H930">IF($F930="", "", IFS(_xlfn.XLOOKUP($F930, accounts!$A$2:$A$86, accounts!$E$2:$E$86, 0)&gt;=1000, "Enterprise", _xlfn.XLOOKUP($F930, accounts!$A$2:$A$86, accounts!$E$2:$E$86, 0)&gt;=100, "Mid-Market", TRUE, "SMB"))</f>
        <v>Enterprise</v>
      </c>
      <c r="I930" s="1" t="str">
        <f t="array" ref="I930">IF($F930="", "", _xlfn.XLOOKUP($F930,accounts!$A$2:$A$86,accounts!$F$2:$F$86, "Other"))</f>
        <v>United States</v>
      </c>
      <c r="J930" s="1" t="s">
        <v>131</v>
      </c>
      <c r="K930" s="3">
        <v>42783.0</v>
      </c>
      <c r="L930" s="3">
        <v>42893.0</v>
      </c>
      <c r="M930" s="1">
        <v>4494.0</v>
      </c>
    </row>
    <row r="931">
      <c r="A931" s="1" t="s">
        <v>1136</v>
      </c>
      <c r="B931" s="1" t="s">
        <v>104</v>
      </c>
      <c r="C931" s="1" t="str">
        <f t="array" ref="C931">_xlfn.XLOOKUP($B931, sales_teams!$A$2:$A$36, sales_teams!$B$2:$B$36)</f>
        <v>Summer Sewald</v>
      </c>
      <c r="D931" s="1" t="str">
        <f t="array" ref="D931">_xlfn.XLOOKUP($B931, sales_teams!$A$2:$A$36, sales_teams!$C$2:$C$36)</f>
        <v>West</v>
      </c>
      <c r="E931" s="1" t="s">
        <v>181</v>
      </c>
      <c r="F931" s="1" t="s">
        <v>91</v>
      </c>
      <c r="G931" s="1" t="str">
        <f t="array" ref="G931">IF($F931="", "", _xlfn.XLOOKUP($F931,accounts!$A$2:$A$86,accounts!$B$2:$B$86, "Other"))</f>
        <v>employment</v>
      </c>
      <c r="H931" s="1" t="str">
        <f t="array" ref="H931">IF($F931="", "", IFS(_xlfn.XLOOKUP($F931, accounts!$A$2:$A$86, accounts!$E$2:$E$86, 0)&gt;=1000, "Enterprise", _xlfn.XLOOKUP($F931, accounts!$A$2:$A$86, accounts!$E$2:$E$86, 0)&gt;=100, "Mid-Market", TRUE, "SMB"))</f>
        <v>Enterprise</v>
      </c>
      <c r="I931" s="1" t="str">
        <f t="array" ref="I931">IF($F931="", "", _xlfn.XLOOKUP($F931,accounts!$A$2:$A$86,accounts!$F$2:$F$86, "Other"))</f>
        <v>United States</v>
      </c>
      <c r="J931" s="1" t="s">
        <v>192</v>
      </c>
      <c r="K931" s="3">
        <v>42783.0</v>
      </c>
      <c r="L931" s="3">
        <v>42859.0</v>
      </c>
      <c r="M931" s="1">
        <v>0.0</v>
      </c>
    </row>
    <row r="932">
      <c r="A932" s="1" t="s">
        <v>1137</v>
      </c>
      <c r="B932" s="1" t="s">
        <v>104</v>
      </c>
      <c r="C932" s="1" t="str">
        <f t="array" ref="C932">_xlfn.XLOOKUP($B932, sales_teams!$A$2:$A$36, sales_teams!$B$2:$B$36)</f>
        <v>Summer Sewald</v>
      </c>
      <c r="D932" s="1" t="str">
        <f t="array" ref="D932">_xlfn.XLOOKUP($B932, sales_teams!$A$2:$A$36, sales_teams!$C$2:$C$36)</f>
        <v>West</v>
      </c>
      <c r="E932" s="1" t="s">
        <v>148</v>
      </c>
      <c r="F932" s="1" t="s">
        <v>134</v>
      </c>
      <c r="G932" s="1" t="str">
        <f t="array" ref="G932">IF($F932="", "", _xlfn.XLOOKUP($F932,accounts!$A$2:$A$86,accounts!$B$2:$B$86, "Other"))</f>
        <v>services</v>
      </c>
      <c r="H932" s="1" t="str">
        <f t="array" ref="H932">IF($F932="", "", IFS(_xlfn.XLOOKUP($F932, accounts!$A$2:$A$86, accounts!$E$2:$E$86, 0)&gt;=1000, "Enterprise", _xlfn.XLOOKUP($F932, accounts!$A$2:$A$86, accounts!$E$2:$E$86, 0)&gt;=100, "Mid-Market", TRUE, "SMB"))</f>
        <v>Enterprise</v>
      </c>
      <c r="I932" s="1" t="str">
        <f t="array" ref="I932">IF($F932="", "", _xlfn.XLOOKUP($F932,accounts!$A$2:$A$86,accounts!$F$2:$F$86, "Other"))</f>
        <v>Brazil</v>
      </c>
      <c r="J932" s="1" t="s">
        <v>192</v>
      </c>
      <c r="K932" s="3">
        <v>42783.0</v>
      </c>
      <c r="L932" s="3">
        <v>42883.0</v>
      </c>
      <c r="M932" s="1">
        <v>0.0</v>
      </c>
    </row>
    <row r="933">
      <c r="A933" s="1" t="s">
        <v>1138</v>
      </c>
      <c r="B933" s="1" t="s">
        <v>104</v>
      </c>
      <c r="C933" s="1" t="str">
        <f t="array" ref="C933">_xlfn.XLOOKUP($B933, sales_teams!$A$2:$A$36, sales_teams!$B$2:$B$36)</f>
        <v>Summer Sewald</v>
      </c>
      <c r="D933" s="1" t="str">
        <f t="array" ref="D933">_xlfn.XLOOKUP($B933, sales_teams!$A$2:$A$36, sales_teams!$C$2:$C$36)</f>
        <v>West</v>
      </c>
      <c r="E933" s="1" t="s">
        <v>181</v>
      </c>
      <c r="F933" s="1" t="s">
        <v>142</v>
      </c>
      <c r="G933" s="1" t="str">
        <f t="array" ref="G933">IF($F933="", "", _xlfn.XLOOKUP($F933,accounts!$A$2:$A$86,accounts!$B$2:$B$86, "Other"))</f>
        <v>retail</v>
      </c>
      <c r="H933" s="1" t="str">
        <f t="array" ref="H933">IF($F933="", "", IFS(_xlfn.XLOOKUP($F933, accounts!$A$2:$A$86, accounts!$E$2:$E$86, 0)&gt;=1000, "Enterprise", _xlfn.XLOOKUP($F933, accounts!$A$2:$A$86, accounts!$E$2:$E$86, 0)&gt;=100, "Mid-Market", TRUE, "SMB"))</f>
        <v>Enterprise</v>
      </c>
      <c r="I933" s="1" t="str">
        <f t="array" ref="I933">IF($F933="", "", _xlfn.XLOOKUP($F933,accounts!$A$2:$A$86,accounts!$F$2:$F$86, "Other"))</f>
        <v>United States</v>
      </c>
      <c r="J933" s="1" t="s">
        <v>131</v>
      </c>
      <c r="K933" s="3">
        <v>42783.0</v>
      </c>
      <c r="L933" s="3">
        <v>42864.0</v>
      </c>
      <c r="M933" s="1">
        <v>540.0</v>
      </c>
    </row>
    <row r="934">
      <c r="A934" s="1" t="s">
        <v>1139</v>
      </c>
      <c r="B934" s="1" t="s">
        <v>28</v>
      </c>
      <c r="C934" s="1" t="str">
        <f t="array" ref="C934">_xlfn.XLOOKUP($B934, sales_teams!$A$2:$A$36, sales_teams!$B$2:$B$36)</f>
        <v>Melvin Marxen</v>
      </c>
      <c r="D934" s="1" t="str">
        <f t="array" ref="D934">_xlfn.XLOOKUP($B934, sales_teams!$A$2:$A$36, sales_teams!$C$2:$C$36)</f>
        <v>Central</v>
      </c>
      <c r="E934" s="1" t="s">
        <v>188</v>
      </c>
      <c r="F934" s="1" t="s">
        <v>64</v>
      </c>
      <c r="G934" s="1" t="str">
        <f t="array" ref="G934">IF($F934="", "", _xlfn.XLOOKUP($F934,accounts!$A$2:$A$86,accounts!$B$2:$B$86, "Other"))</f>
        <v>technology</v>
      </c>
      <c r="H934" s="1" t="str">
        <f t="array" ref="H934">IF($F934="", "", IFS(_xlfn.XLOOKUP($F934, accounts!$A$2:$A$86, accounts!$E$2:$E$86, 0)&gt;=1000, "Enterprise", _xlfn.XLOOKUP($F934, accounts!$A$2:$A$86, accounts!$E$2:$E$86, 0)&gt;=100, "Mid-Market", TRUE, "SMB"))</f>
        <v>Enterprise</v>
      </c>
      <c r="I934" s="1" t="str">
        <f t="array" ref="I934">IF($F934="", "", _xlfn.XLOOKUP($F934,accounts!$A$2:$A$86,accounts!$F$2:$F$86, "Other"))</f>
        <v>United States</v>
      </c>
      <c r="J934" s="1" t="s">
        <v>192</v>
      </c>
      <c r="K934" s="3">
        <v>42783.0</v>
      </c>
      <c r="L934" s="3">
        <v>42869.0</v>
      </c>
      <c r="M934" s="1">
        <v>0.0</v>
      </c>
    </row>
    <row r="935">
      <c r="A935" s="1" t="s">
        <v>1140</v>
      </c>
      <c r="B935" s="1" t="s">
        <v>15</v>
      </c>
      <c r="C935" s="1" t="str">
        <f t="array" ref="C935">_xlfn.XLOOKUP($B935, sales_teams!$A$2:$A$36, sales_teams!$B$2:$B$36)</f>
        <v>Dustin Brinkmann</v>
      </c>
      <c r="D935" s="1" t="str">
        <f t="array" ref="D935">_xlfn.XLOOKUP($B935, sales_teams!$A$2:$A$36, sales_teams!$C$2:$C$36)</f>
        <v>Central</v>
      </c>
      <c r="E935" s="1" t="s">
        <v>179</v>
      </c>
      <c r="F935" s="1" t="s">
        <v>79</v>
      </c>
      <c r="G935" s="1" t="str">
        <f t="array" ref="G935">IF($F935="", "", _xlfn.XLOOKUP($F935,accounts!$A$2:$A$86,accounts!$B$2:$B$86, "Other"))</f>
        <v>entertainment</v>
      </c>
      <c r="H935" s="1" t="str">
        <f t="array" ref="H935">IF($F935="", "", IFS(_xlfn.XLOOKUP($F935, accounts!$A$2:$A$86, accounts!$E$2:$E$86, 0)&gt;=1000, "Enterprise", _xlfn.XLOOKUP($F935, accounts!$A$2:$A$86, accounts!$E$2:$E$86, 0)&gt;=100, "Mid-Market", TRUE, "SMB"))</f>
        <v>Mid-Market</v>
      </c>
      <c r="I935" s="1" t="str">
        <f t="array" ref="I935">IF($F935="", "", _xlfn.XLOOKUP($F935,accounts!$A$2:$A$86,accounts!$F$2:$F$86, "Other"))</f>
        <v>United States</v>
      </c>
      <c r="J935" s="1" t="s">
        <v>131</v>
      </c>
      <c r="K935" s="3">
        <v>42783.0</v>
      </c>
      <c r="L935" s="3">
        <v>42874.0</v>
      </c>
      <c r="M935" s="1">
        <v>54.0</v>
      </c>
    </row>
    <row r="936">
      <c r="A936" s="1" t="s">
        <v>1141</v>
      </c>
      <c r="B936" s="1" t="s">
        <v>60</v>
      </c>
      <c r="C936" s="1" t="str">
        <f t="array" ref="C936">_xlfn.XLOOKUP($B936, sales_teams!$A$2:$A$36, sales_teams!$B$2:$B$36)</f>
        <v>Celia Rouche</v>
      </c>
      <c r="D936" s="1" t="str">
        <f t="array" ref="D936">_xlfn.XLOOKUP($B936, sales_teams!$A$2:$A$36, sales_teams!$C$2:$C$36)</f>
        <v>West</v>
      </c>
      <c r="E936" s="1" t="s">
        <v>188</v>
      </c>
      <c r="G936" s="1" t="str">
        <f t="array" ref="G936">IF($F936="", "", _xlfn.XLOOKUP($F936,accounts!$A$2:$A$86,accounts!$B$2:$B$86, "Other"))</f>
        <v/>
      </c>
      <c r="H936" s="1" t="str">
        <f t="array" ref="H936">IF($F936="", "", IFS(_xlfn.XLOOKUP($F936, accounts!$A$2:$A$86, accounts!$E$2:$E$86, 0)&gt;=1000, "Enterprise", _xlfn.XLOOKUP($F936, accounts!$A$2:$A$86, accounts!$E$2:$E$86, 0)&gt;=100, "Mid-Market", TRUE, "SMB"))</f>
        <v/>
      </c>
      <c r="I936" s="1" t="str">
        <f t="array" ref="I936">IF($F936="", "", _xlfn.XLOOKUP($F936,accounts!$A$2:$A$86,accounts!$F$2:$F$86, "Other"))</f>
        <v/>
      </c>
      <c r="J936" s="1" t="s">
        <v>189</v>
      </c>
      <c r="K936" s="3">
        <v>42783.0</v>
      </c>
    </row>
    <row r="937">
      <c r="A937" s="1" t="s">
        <v>1142</v>
      </c>
      <c r="B937" s="1" t="s">
        <v>105</v>
      </c>
      <c r="C937" s="1" t="str">
        <f t="array" ref="C937">_xlfn.XLOOKUP($B937, sales_teams!$A$2:$A$36, sales_teams!$B$2:$B$36)</f>
        <v>Summer Sewald</v>
      </c>
      <c r="D937" s="1" t="str">
        <f t="array" ref="D937">_xlfn.XLOOKUP($B937, sales_teams!$A$2:$A$36, sales_teams!$C$2:$C$36)</f>
        <v>West</v>
      </c>
      <c r="E937" s="1" t="s">
        <v>148</v>
      </c>
      <c r="F937" s="1" t="s">
        <v>130</v>
      </c>
      <c r="G937" s="1" t="str">
        <f t="array" ref="G937">IF($F937="", "", _xlfn.XLOOKUP($F937,accounts!$A$2:$A$86,accounts!$B$2:$B$86, "Other"))</f>
        <v>medical</v>
      </c>
      <c r="H937" s="1" t="str">
        <f t="array" ref="H937">IF($F937="", "", IFS(_xlfn.XLOOKUP($F937, accounts!$A$2:$A$86, accounts!$E$2:$E$86, 0)&gt;=1000, "Enterprise", _xlfn.XLOOKUP($F937, accounts!$A$2:$A$86, accounts!$E$2:$E$86, 0)&gt;=100, "Mid-Market", TRUE, "SMB"))</f>
        <v>Enterprise</v>
      </c>
      <c r="I937" s="1" t="str">
        <f t="array" ref="I937">IF($F937="", "", _xlfn.XLOOKUP($F937,accounts!$A$2:$A$86,accounts!$F$2:$F$86, "Other"))</f>
        <v>United States</v>
      </c>
      <c r="J937" s="1" t="s">
        <v>192</v>
      </c>
      <c r="K937" s="3">
        <v>42783.0</v>
      </c>
      <c r="L937" s="3">
        <v>42883.0</v>
      </c>
      <c r="M937" s="1">
        <v>0.0</v>
      </c>
    </row>
    <row r="938">
      <c r="A938" s="1" t="s">
        <v>1143</v>
      </c>
      <c r="B938" s="1" t="s">
        <v>52</v>
      </c>
      <c r="C938" s="1" t="str">
        <f t="array" ref="C938">_xlfn.XLOOKUP($B938, sales_teams!$A$2:$A$36, sales_teams!$B$2:$B$36)</f>
        <v>Rocco Neubert</v>
      </c>
      <c r="D938" s="1" t="str">
        <f t="array" ref="D938">_xlfn.XLOOKUP($B938, sales_teams!$A$2:$A$36, sales_teams!$C$2:$C$36)</f>
        <v>East</v>
      </c>
      <c r="E938" s="1" t="s">
        <v>179</v>
      </c>
      <c r="G938" s="1" t="str">
        <f t="array" ref="G938">IF($F938="", "", _xlfn.XLOOKUP($F938,accounts!$A$2:$A$86,accounts!$B$2:$B$86, "Other"))</f>
        <v/>
      </c>
      <c r="H938" s="1" t="str">
        <f t="array" ref="H938">IF($F938="", "", IFS(_xlfn.XLOOKUP($F938, accounts!$A$2:$A$86, accounts!$E$2:$E$86, 0)&gt;=1000, "Enterprise", _xlfn.XLOOKUP($F938, accounts!$A$2:$A$86, accounts!$E$2:$E$86, 0)&gt;=100, "Mid-Market", TRUE, "SMB"))</f>
        <v/>
      </c>
      <c r="I938" s="1" t="str">
        <f t="array" ref="I938">IF($F938="", "", _xlfn.XLOOKUP($F938,accounts!$A$2:$A$86,accounts!$F$2:$F$86, "Other"))</f>
        <v/>
      </c>
      <c r="J938" s="1" t="s">
        <v>189</v>
      </c>
      <c r="K938" s="3">
        <v>42784.0</v>
      </c>
    </row>
    <row r="939">
      <c r="A939" s="1" t="s">
        <v>1144</v>
      </c>
      <c r="B939" s="1" t="s">
        <v>39</v>
      </c>
      <c r="C939" s="1" t="str">
        <f t="array" ref="C939">_xlfn.XLOOKUP($B939, sales_teams!$A$2:$A$36, sales_teams!$B$2:$B$36)</f>
        <v>Cara Losch</v>
      </c>
      <c r="D939" s="1" t="str">
        <f t="array" ref="D939">_xlfn.XLOOKUP($B939, sales_teams!$A$2:$A$36, sales_teams!$C$2:$C$36)</f>
        <v>East</v>
      </c>
      <c r="E939" s="1" t="s">
        <v>179</v>
      </c>
      <c r="F939" s="1" t="s">
        <v>172</v>
      </c>
      <c r="G939" s="1" t="str">
        <f t="array" ref="G939">IF($F939="", "", _xlfn.XLOOKUP($F939,accounts!$A$2:$A$86,accounts!$B$2:$B$86, "Other"))</f>
        <v>retail</v>
      </c>
      <c r="H939" s="1" t="str">
        <f t="array" ref="H939">IF($F939="", "", IFS(_xlfn.XLOOKUP($F939, accounts!$A$2:$A$86, accounts!$E$2:$E$86, 0)&gt;=1000, "Enterprise", _xlfn.XLOOKUP($F939, accounts!$A$2:$A$86, accounts!$E$2:$E$86, 0)&gt;=100, "Mid-Market", TRUE, "SMB"))</f>
        <v>Mid-Market</v>
      </c>
      <c r="I939" s="1" t="str">
        <f t="array" ref="I939">IF($F939="", "", _xlfn.XLOOKUP($F939,accounts!$A$2:$A$86,accounts!$F$2:$F$86, "Other"))</f>
        <v>United States</v>
      </c>
      <c r="J939" s="1" t="s">
        <v>192</v>
      </c>
      <c r="K939" s="3">
        <v>42784.0</v>
      </c>
      <c r="L939" s="3">
        <v>42881.0</v>
      </c>
      <c r="M939" s="1">
        <v>0.0</v>
      </c>
    </row>
    <row r="940">
      <c r="A940" s="1" t="s">
        <v>1145</v>
      </c>
      <c r="B940" s="1" t="s">
        <v>30</v>
      </c>
      <c r="C940" s="1" t="str">
        <f t="array" ref="C940">_xlfn.XLOOKUP($B940, sales_teams!$A$2:$A$36, sales_teams!$B$2:$B$36)</f>
        <v>Melvin Marxen</v>
      </c>
      <c r="D940" s="1" t="str">
        <f t="array" ref="D940">_xlfn.XLOOKUP($B940, sales_teams!$A$2:$A$36, sales_teams!$C$2:$C$36)</f>
        <v>Central</v>
      </c>
      <c r="E940" s="1" t="s">
        <v>148</v>
      </c>
      <c r="F940" s="1" t="s">
        <v>119</v>
      </c>
      <c r="G940" s="1" t="str">
        <f t="array" ref="G940">IF($F940="", "", _xlfn.XLOOKUP($F940,accounts!$A$2:$A$86,accounts!$B$2:$B$86, "Other"))</f>
        <v>technology</v>
      </c>
      <c r="H940" s="1" t="str">
        <f t="array" ref="H940">IF($F940="", "", IFS(_xlfn.XLOOKUP($F940, accounts!$A$2:$A$86, accounts!$E$2:$E$86, 0)&gt;=1000, "Enterprise", _xlfn.XLOOKUP($F940, accounts!$A$2:$A$86, accounts!$E$2:$E$86, 0)&gt;=100, "Mid-Market", TRUE, "SMB"))</f>
        <v>Enterprise</v>
      </c>
      <c r="I940" s="1" t="str">
        <f t="array" ref="I940">IF($F940="", "", _xlfn.XLOOKUP($F940,accounts!$A$2:$A$86,accounts!$F$2:$F$86, "Other"))</f>
        <v>Korea</v>
      </c>
      <c r="J940" s="1" t="s">
        <v>192</v>
      </c>
      <c r="K940" s="3">
        <v>42784.0</v>
      </c>
      <c r="L940" s="3">
        <v>42875.0</v>
      </c>
      <c r="M940" s="1">
        <v>0.0</v>
      </c>
    </row>
    <row r="941">
      <c r="A941" s="1" t="s">
        <v>1146</v>
      </c>
      <c r="B941" s="1" t="s">
        <v>53</v>
      </c>
      <c r="C941" s="1" t="str">
        <f t="array" ref="C941">_xlfn.XLOOKUP($B941, sales_teams!$A$2:$A$36, sales_teams!$B$2:$B$36)</f>
        <v>Rocco Neubert</v>
      </c>
      <c r="D941" s="1" t="str">
        <f t="array" ref="D941">_xlfn.XLOOKUP($B941, sales_teams!$A$2:$A$36, sales_teams!$C$2:$C$36)</f>
        <v>East</v>
      </c>
      <c r="E941" s="1" t="s">
        <v>188</v>
      </c>
      <c r="F941" s="1" t="s">
        <v>22</v>
      </c>
      <c r="G941" s="1" t="str">
        <f t="array" ref="G941">IF($F941="", "", _xlfn.XLOOKUP($F941,accounts!$A$2:$A$86,accounts!$B$2:$B$86, "Other"))</f>
        <v>medical</v>
      </c>
      <c r="H941" s="1" t="str">
        <f t="array" ref="H941">IF($F941="", "", IFS(_xlfn.XLOOKUP($F941, accounts!$A$2:$A$86, accounts!$E$2:$E$86, 0)&gt;=1000, "Enterprise", _xlfn.XLOOKUP($F941, accounts!$A$2:$A$86, accounts!$E$2:$E$86, 0)&gt;=100, "Mid-Market", TRUE, "SMB"))</f>
        <v>Mid-Market</v>
      </c>
      <c r="I941" s="1" t="str">
        <f t="array" ref="I941">IF($F941="", "", _xlfn.XLOOKUP($F941,accounts!$A$2:$A$86,accounts!$F$2:$F$86, "Other"))</f>
        <v>United States</v>
      </c>
      <c r="J941" s="1" t="s">
        <v>131</v>
      </c>
      <c r="K941" s="3">
        <v>42784.0</v>
      </c>
      <c r="L941" s="3">
        <v>42863.0</v>
      </c>
      <c r="M941" s="1">
        <v>3602.0</v>
      </c>
    </row>
    <row r="942">
      <c r="A942" s="1" t="s">
        <v>1147</v>
      </c>
      <c r="B942" s="1" t="s">
        <v>17</v>
      </c>
      <c r="C942" s="1" t="str">
        <f t="array" ref="C942">_xlfn.XLOOKUP($B942, sales_teams!$A$2:$A$36, sales_teams!$B$2:$B$36)</f>
        <v>Dustin Brinkmann</v>
      </c>
      <c r="D942" s="1" t="str">
        <f t="array" ref="D942">_xlfn.XLOOKUP($B942, sales_teams!$A$2:$A$36, sales_teams!$C$2:$C$36)</f>
        <v>Central</v>
      </c>
      <c r="E942" s="1" t="s">
        <v>188</v>
      </c>
      <c r="F942" s="1" t="s">
        <v>25</v>
      </c>
      <c r="G942" s="1" t="str">
        <f t="array" ref="G942">IF($F942="", "", _xlfn.XLOOKUP($F942,accounts!$A$2:$A$86,accounts!$B$2:$B$86, "Other"))</f>
        <v>medical</v>
      </c>
      <c r="H942" s="1" t="str">
        <f t="array" ref="H942">IF($F942="", "", IFS(_xlfn.XLOOKUP($F942, accounts!$A$2:$A$86, accounts!$E$2:$E$86, 0)&gt;=1000, "Enterprise", _xlfn.XLOOKUP($F942, accounts!$A$2:$A$86, accounts!$E$2:$E$86, 0)&gt;=100, "Mid-Market", TRUE, "SMB"))</f>
        <v>Enterprise</v>
      </c>
      <c r="I942" s="1" t="str">
        <f t="array" ref="I942">IF($F942="", "", _xlfn.XLOOKUP($F942,accounts!$A$2:$A$86,accounts!$F$2:$F$86, "Other"))</f>
        <v>Kenya</v>
      </c>
      <c r="J942" s="1" t="s">
        <v>131</v>
      </c>
      <c r="K942" s="3">
        <v>42784.0</v>
      </c>
      <c r="L942" s="3">
        <v>42862.0</v>
      </c>
      <c r="M942" s="1">
        <v>2904.0</v>
      </c>
    </row>
    <row r="943">
      <c r="A943" s="1" t="s">
        <v>1148</v>
      </c>
      <c r="B943" s="1" t="s">
        <v>92</v>
      </c>
      <c r="C943" s="1" t="str">
        <f t="array" ref="C943">_xlfn.XLOOKUP($B943, sales_teams!$A$2:$A$36, sales_teams!$B$2:$B$36)</f>
        <v>Celia Rouche</v>
      </c>
      <c r="D943" s="1" t="str">
        <f t="array" ref="D943">_xlfn.XLOOKUP($B943, sales_teams!$A$2:$A$36, sales_teams!$C$2:$C$36)</f>
        <v>West</v>
      </c>
      <c r="E943" s="1" t="s">
        <v>181</v>
      </c>
      <c r="F943" s="1" t="s">
        <v>87</v>
      </c>
      <c r="G943" s="1" t="str">
        <f t="array" ref="G943">IF($F943="", "", _xlfn.XLOOKUP($F943,accounts!$A$2:$A$86,accounts!$B$2:$B$86, "Other"))</f>
        <v>telecommunications</v>
      </c>
      <c r="H943" s="1" t="str">
        <f t="array" ref="H943">IF($F943="", "", IFS(_xlfn.XLOOKUP($F943, accounts!$A$2:$A$86, accounts!$E$2:$E$86, 0)&gt;=1000, "Enterprise", _xlfn.XLOOKUP($F943, accounts!$A$2:$A$86, accounts!$E$2:$E$86, 0)&gt;=100, "Mid-Market", TRUE, "SMB"))</f>
        <v>Enterprise</v>
      </c>
      <c r="I943" s="1" t="str">
        <f t="array" ref="I943">IF($F943="", "", _xlfn.XLOOKUP($F943,accounts!$A$2:$A$86,accounts!$F$2:$F$86, "Other"))</f>
        <v>United States</v>
      </c>
      <c r="J943" s="1" t="s">
        <v>131</v>
      </c>
      <c r="K943" s="3">
        <v>42784.0</v>
      </c>
      <c r="L943" s="3">
        <v>42886.0</v>
      </c>
      <c r="M943" s="1">
        <v>571.0</v>
      </c>
    </row>
    <row r="944">
      <c r="A944" s="1" t="s">
        <v>1149</v>
      </c>
      <c r="B944" s="1" t="s">
        <v>24</v>
      </c>
      <c r="C944" s="1" t="str">
        <f t="array" ref="C944">_xlfn.XLOOKUP($B944, sales_teams!$A$2:$A$36, sales_teams!$B$2:$B$36)</f>
        <v>Melvin Marxen</v>
      </c>
      <c r="D944" s="1" t="str">
        <f t="array" ref="D944">_xlfn.XLOOKUP($B944, sales_teams!$A$2:$A$36, sales_teams!$C$2:$C$36)</f>
        <v>Central</v>
      </c>
      <c r="E944" s="1" t="s">
        <v>179</v>
      </c>
      <c r="F944" s="1" t="s">
        <v>106</v>
      </c>
      <c r="G944" s="1" t="str">
        <f t="array" ref="G944">IF($F944="", "", _xlfn.XLOOKUP($F944,accounts!$A$2:$A$86,accounts!$B$2:$B$86, "Other"))</f>
        <v>retail</v>
      </c>
      <c r="H944" s="1" t="str">
        <f t="array" ref="H944">IF($F944="", "", IFS(_xlfn.XLOOKUP($F944, accounts!$A$2:$A$86, accounts!$E$2:$E$86, 0)&gt;=1000, "Enterprise", _xlfn.XLOOKUP($F944, accounts!$A$2:$A$86, accounts!$E$2:$E$86, 0)&gt;=100, "Mid-Market", TRUE, "SMB"))</f>
        <v>Enterprise</v>
      </c>
      <c r="I944" s="1" t="str">
        <f t="array" ref="I944">IF($F944="", "", _xlfn.XLOOKUP($F944,accounts!$A$2:$A$86,accounts!$F$2:$F$86, "Other"))</f>
        <v>Italy</v>
      </c>
      <c r="J944" s="1" t="s">
        <v>192</v>
      </c>
      <c r="K944" s="3">
        <v>42784.0</v>
      </c>
      <c r="L944" s="3">
        <v>42885.0</v>
      </c>
      <c r="M944" s="1">
        <v>0.0</v>
      </c>
    </row>
    <row r="945">
      <c r="A945" s="1" t="s">
        <v>1150</v>
      </c>
      <c r="B945" s="1" t="s">
        <v>54</v>
      </c>
      <c r="C945" s="1" t="str">
        <f t="array" ref="C945">_xlfn.XLOOKUP($B945, sales_teams!$A$2:$A$36, sales_teams!$B$2:$B$36)</f>
        <v>Rocco Neubert</v>
      </c>
      <c r="D945" s="1" t="str">
        <f t="array" ref="D945">_xlfn.XLOOKUP($B945, sales_teams!$A$2:$A$36, sales_teams!$C$2:$C$36)</f>
        <v>East</v>
      </c>
      <c r="E945" s="1" t="s">
        <v>181</v>
      </c>
      <c r="F945" s="1" t="s">
        <v>172</v>
      </c>
      <c r="G945" s="1" t="str">
        <f t="array" ref="G945">IF($F945="", "", _xlfn.XLOOKUP($F945,accounts!$A$2:$A$86,accounts!$B$2:$B$86, "Other"))</f>
        <v>retail</v>
      </c>
      <c r="H945" s="1" t="str">
        <f t="array" ref="H945">IF($F945="", "", IFS(_xlfn.XLOOKUP($F945, accounts!$A$2:$A$86, accounts!$E$2:$E$86, 0)&gt;=1000, "Enterprise", _xlfn.XLOOKUP($F945, accounts!$A$2:$A$86, accounts!$E$2:$E$86, 0)&gt;=100, "Mid-Market", TRUE, "SMB"))</f>
        <v>Mid-Market</v>
      </c>
      <c r="I945" s="1" t="str">
        <f t="array" ref="I945">IF($F945="", "", _xlfn.XLOOKUP($F945,accounts!$A$2:$A$86,accounts!$F$2:$F$86, "Other"))</f>
        <v>United States</v>
      </c>
      <c r="J945" s="1" t="s">
        <v>131</v>
      </c>
      <c r="K945" s="3">
        <v>42784.0</v>
      </c>
      <c r="L945" s="3">
        <v>42904.0</v>
      </c>
      <c r="M945" s="1">
        <v>492.0</v>
      </c>
    </row>
    <row r="946">
      <c r="A946" s="1" t="s">
        <v>1151</v>
      </c>
      <c r="B946" s="1" t="s">
        <v>54</v>
      </c>
      <c r="C946" s="1" t="str">
        <f t="array" ref="C946">_xlfn.XLOOKUP($B946, sales_teams!$A$2:$A$36, sales_teams!$B$2:$B$36)</f>
        <v>Rocco Neubert</v>
      </c>
      <c r="D946" s="1" t="str">
        <f t="array" ref="D946">_xlfn.XLOOKUP($B946, sales_teams!$A$2:$A$36, sales_teams!$C$2:$C$36)</f>
        <v>East</v>
      </c>
      <c r="E946" s="1" t="s">
        <v>148</v>
      </c>
      <c r="F946" s="1" t="s">
        <v>172</v>
      </c>
      <c r="G946" s="1" t="str">
        <f t="array" ref="G946">IF($F946="", "", _xlfn.XLOOKUP($F946,accounts!$A$2:$A$86,accounts!$B$2:$B$86, "Other"))</f>
        <v>retail</v>
      </c>
      <c r="H946" s="1" t="str">
        <f t="array" ref="H946">IF($F946="", "", IFS(_xlfn.XLOOKUP($F946, accounts!$A$2:$A$86, accounts!$E$2:$E$86, 0)&gt;=1000, "Enterprise", _xlfn.XLOOKUP($F946, accounts!$A$2:$A$86, accounts!$E$2:$E$86, 0)&gt;=100, "Mid-Market", TRUE, "SMB"))</f>
        <v>Mid-Market</v>
      </c>
      <c r="I946" s="1" t="str">
        <f t="array" ref="I946">IF($F946="", "", _xlfn.XLOOKUP($F946,accounts!$A$2:$A$86,accounts!$F$2:$F$86, "Other"))</f>
        <v>United States</v>
      </c>
      <c r="J946" s="1" t="s">
        <v>131</v>
      </c>
      <c r="K946" s="3">
        <v>42784.0</v>
      </c>
      <c r="L946" s="3">
        <v>42882.0</v>
      </c>
      <c r="M946" s="1">
        <v>4545.0</v>
      </c>
    </row>
    <row r="947">
      <c r="A947" s="1" t="s">
        <v>1152</v>
      </c>
      <c r="B947" s="1" t="s">
        <v>15</v>
      </c>
      <c r="C947" s="1" t="str">
        <f t="array" ref="C947">_xlfn.XLOOKUP($B947, sales_teams!$A$2:$A$36, sales_teams!$B$2:$B$36)</f>
        <v>Dustin Brinkmann</v>
      </c>
      <c r="D947" s="1" t="str">
        <f t="array" ref="D947">_xlfn.XLOOKUP($B947, sales_teams!$A$2:$A$36, sales_teams!$C$2:$C$36)</f>
        <v>Central</v>
      </c>
      <c r="E947" s="1" t="s">
        <v>194</v>
      </c>
      <c r="F947" s="1" t="s">
        <v>47</v>
      </c>
      <c r="G947" s="1" t="str">
        <f t="array" ref="G947">IF($F947="", "", _xlfn.XLOOKUP($F947,accounts!$A$2:$A$86,accounts!$B$2:$B$86, "Other"))</f>
        <v>retail</v>
      </c>
      <c r="H947" s="1" t="str">
        <f t="array" ref="H947">IF($F947="", "", IFS(_xlfn.XLOOKUP($F947, accounts!$A$2:$A$86, accounts!$E$2:$E$86, 0)&gt;=1000, "Enterprise", _xlfn.XLOOKUP($F947, accounts!$A$2:$A$86, accounts!$E$2:$E$86, 0)&gt;=100, "Mid-Market", TRUE, "SMB"))</f>
        <v>Enterprise</v>
      </c>
      <c r="I947" s="1" t="str">
        <f t="array" ref="I947">IF($F947="", "", _xlfn.XLOOKUP($F947,accounts!$A$2:$A$86,accounts!$F$2:$F$86, "Other"))</f>
        <v>United States</v>
      </c>
      <c r="J947" s="1" t="s">
        <v>131</v>
      </c>
      <c r="K947" s="3">
        <v>42784.0</v>
      </c>
      <c r="L947" s="3">
        <v>42819.0</v>
      </c>
      <c r="M947" s="1">
        <v>5614.0</v>
      </c>
    </row>
    <row r="948">
      <c r="A948" s="1" t="s">
        <v>1153</v>
      </c>
      <c r="B948" s="1" t="s">
        <v>7</v>
      </c>
      <c r="C948" s="1" t="str">
        <f t="array" ref="C948">_xlfn.XLOOKUP($B948, sales_teams!$A$2:$A$36, sales_teams!$B$2:$B$36)</f>
        <v>Dustin Brinkmann</v>
      </c>
      <c r="D948" s="1" t="str">
        <f t="array" ref="D948">_xlfn.XLOOKUP($B948, sales_teams!$A$2:$A$36, sales_teams!$C$2:$C$36)</f>
        <v>Central</v>
      </c>
      <c r="E948" s="1" t="s">
        <v>194</v>
      </c>
      <c r="F948" s="1" t="s">
        <v>25</v>
      </c>
      <c r="G948" s="1" t="str">
        <f t="array" ref="G948">IF($F948="", "", _xlfn.XLOOKUP($F948,accounts!$A$2:$A$86,accounts!$B$2:$B$86, "Other"))</f>
        <v>medical</v>
      </c>
      <c r="H948" s="1" t="str">
        <f t="array" ref="H948">IF($F948="", "", IFS(_xlfn.XLOOKUP($F948, accounts!$A$2:$A$86, accounts!$E$2:$E$86, 0)&gt;=1000, "Enterprise", _xlfn.XLOOKUP($F948, accounts!$A$2:$A$86, accounts!$E$2:$E$86, 0)&gt;=100, "Mid-Market", TRUE, "SMB"))</f>
        <v>Enterprise</v>
      </c>
      <c r="I948" s="1" t="str">
        <f t="array" ref="I948">IF($F948="", "", _xlfn.XLOOKUP($F948,accounts!$A$2:$A$86,accounts!$F$2:$F$86, "Other"))</f>
        <v>Kenya</v>
      </c>
      <c r="J948" s="1" t="s">
        <v>131</v>
      </c>
      <c r="K948" s="3">
        <v>42785.0</v>
      </c>
      <c r="L948" s="3">
        <v>42898.0</v>
      </c>
      <c r="M948" s="1">
        <v>5370.0</v>
      </c>
    </row>
    <row r="949">
      <c r="A949" s="1" t="s">
        <v>1154</v>
      </c>
      <c r="B949" s="1" t="s">
        <v>57</v>
      </c>
      <c r="C949" s="1" t="str">
        <f t="array" ref="C949">_xlfn.XLOOKUP($B949, sales_teams!$A$2:$A$36, sales_teams!$B$2:$B$36)</f>
        <v>Rocco Neubert</v>
      </c>
      <c r="D949" s="1" t="str">
        <f t="array" ref="D949">_xlfn.XLOOKUP($B949, sales_teams!$A$2:$A$36, sales_teams!$C$2:$C$36)</f>
        <v>East</v>
      </c>
      <c r="E949" s="1" t="s">
        <v>181</v>
      </c>
      <c r="F949" s="1" t="s">
        <v>173</v>
      </c>
      <c r="G949" s="1" t="str">
        <f t="array" ref="G949">IF($F949="", "", _xlfn.XLOOKUP($F949,accounts!$A$2:$A$86,accounts!$B$2:$B$86, "Other"))</f>
        <v>technology</v>
      </c>
      <c r="H949" s="1" t="str">
        <f t="array" ref="H949">IF($F949="", "", IFS(_xlfn.XLOOKUP($F949, accounts!$A$2:$A$86, accounts!$E$2:$E$86, 0)&gt;=1000, "Enterprise", _xlfn.XLOOKUP($F949, accounts!$A$2:$A$86, accounts!$E$2:$E$86, 0)&gt;=100, "Mid-Market", TRUE, "SMB"))</f>
        <v>Mid-Market</v>
      </c>
      <c r="I949" s="1" t="str">
        <f t="array" ref="I949">IF($F949="", "", _xlfn.XLOOKUP($F949,accounts!$A$2:$A$86,accounts!$F$2:$F$86, "Other"))</f>
        <v>China</v>
      </c>
      <c r="J949" s="1" t="s">
        <v>131</v>
      </c>
      <c r="K949" s="3">
        <v>42785.0</v>
      </c>
      <c r="L949" s="3">
        <v>42857.0</v>
      </c>
      <c r="M949" s="1">
        <v>550.0</v>
      </c>
    </row>
    <row r="950">
      <c r="A950" s="1" t="s">
        <v>1155</v>
      </c>
      <c r="B950" s="1" t="s">
        <v>52</v>
      </c>
      <c r="C950" s="1" t="str">
        <f t="array" ref="C950">_xlfn.XLOOKUP($B950, sales_teams!$A$2:$A$36, sales_teams!$B$2:$B$36)</f>
        <v>Rocco Neubert</v>
      </c>
      <c r="D950" s="1" t="str">
        <f t="array" ref="D950">_xlfn.XLOOKUP($B950, sales_teams!$A$2:$A$36, sales_teams!$C$2:$C$36)</f>
        <v>East</v>
      </c>
      <c r="E950" s="1" t="s">
        <v>109</v>
      </c>
      <c r="F950" s="1" t="s">
        <v>171</v>
      </c>
      <c r="G950" s="1" t="str">
        <f t="array" ref="G950">IF($F950="", "", _xlfn.XLOOKUP($F950,accounts!$A$2:$A$86,accounts!$B$2:$B$86, "Other"))</f>
        <v>retail</v>
      </c>
      <c r="H950" s="1" t="str">
        <f t="array" ref="H950">IF($F950="", "", IFS(_xlfn.XLOOKUP($F950, accounts!$A$2:$A$86, accounts!$E$2:$E$86, 0)&gt;=1000, "Enterprise", _xlfn.XLOOKUP($F950, accounts!$A$2:$A$86, accounts!$E$2:$E$86, 0)&gt;=100, "Mid-Market", TRUE, "SMB"))</f>
        <v>Enterprise</v>
      </c>
      <c r="I950" s="1" t="str">
        <f t="array" ref="I950">IF($F950="", "", _xlfn.XLOOKUP($F950,accounts!$A$2:$A$86,accounts!$F$2:$F$86, "Other"))</f>
        <v>United States</v>
      </c>
      <c r="J950" s="1" t="s">
        <v>131</v>
      </c>
      <c r="K950" s="3">
        <v>42785.0</v>
      </c>
      <c r="L950" s="3">
        <v>42796.0</v>
      </c>
      <c r="M950" s="1">
        <v>1011.0</v>
      </c>
    </row>
    <row r="951">
      <c r="A951" s="1" t="s">
        <v>1156</v>
      </c>
      <c r="B951" s="1" t="s">
        <v>39</v>
      </c>
      <c r="C951" s="1" t="str">
        <f t="array" ref="C951">_xlfn.XLOOKUP($B951, sales_teams!$A$2:$A$36, sales_teams!$B$2:$B$36)</f>
        <v>Cara Losch</v>
      </c>
      <c r="D951" s="1" t="str">
        <f t="array" ref="D951">_xlfn.XLOOKUP($B951, sales_teams!$A$2:$A$36, sales_teams!$C$2:$C$36)</f>
        <v>East</v>
      </c>
      <c r="E951" s="1" t="s">
        <v>179</v>
      </c>
      <c r="F951" s="1" t="s">
        <v>159</v>
      </c>
      <c r="G951" s="1" t="str">
        <f t="array" ref="G951">IF($F951="", "", _xlfn.XLOOKUP($F951,accounts!$A$2:$A$86,accounts!$B$2:$B$86, "Other"))</f>
        <v>retail</v>
      </c>
      <c r="H951" s="1" t="str">
        <f t="array" ref="H951">IF($F951="", "", IFS(_xlfn.XLOOKUP($F951, accounts!$A$2:$A$86, accounts!$E$2:$E$86, 0)&gt;=1000, "Enterprise", _xlfn.XLOOKUP($F951, accounts!$A$2:$A$86, accounts!$E$2:$E$86, 0)&gt;=100, "Mid-Market", TRUE, "SMB"))</f>
        <v>Mid-Market</v>
      </c>
      <c r="I951" s="1" t="str">
        <f t="array" ref="I951">IF($F951="", "", _xlfn.XLOOKUP($F951,accounts!$A$2:$A$86,accounts!$F$2:$F$86, "Other"))</f>
        <v>Romania</v>
      </c>
      <c r="J951" s="1" t="s">
        <v>131</v>
      </c>
      <c r="K951" s="3">
        <v>42785.0</v>
      </c>
      <c r="L951" s="3">
        <v>42904.0</v>
      </c>
      <c r="M951" s="1">
        <v>56.0</v>
      </c>
    </row>
    <row r="952">
      <c r="A952" s="1" t="s">
        <v>1157</v>
      </c>
      <c r="B952" s="1" t="s">
        <v>48</v>
      </c>
      <c r="C952" s="1" t="str">
        <f t="array" ref="C952">_xlfn.XLOOKUP($B952, sales_teams!$A$2:$A$36, sales_teams!$B$2:$B$36)</f>
        <v>Rocco Neubert</v>
      </c>
      <c r="D952" s="1" t="str">
        <f t="array" ref="D952">_xlfn.XLOOKUP($B952, sales_teams!$A$2:$A$36, sales_teams!$C$2:$C$36)</f>
        <v>East</v>
      </c>
      <c r="E952" s="1" t="s">
        <v>179</v>
      </c>
      <c r="G952" s="1" t="str">
        <f t="array" ref="G952">IF($F952="", "", _xlfn.XLOOKUP($F952,accounts!$A$2:$A$86,accounts!$B$2:$B$86, "Other"))</f>
        <v/>
      </c>
      <c r="H952" s="1" t="str">
        <f t="array" ref="H952">IF($F952="", "", IFS(_xlfn.XLOOKUP($F952, accounts!$A$2:$A$86, accounts!$E$2:$E$86, 0)&gt;=1000, "Enterprise", _xlfn.XLOOKUP($F952, accounts!$A$2:$A$86, accounts!$E$2:$E$86, 0)&gt;=100, "Mid-Market", TRUE, "SMB"))</f>
        <v/>
      </c>
      <c r="I952" s="1" t="str">
        <f t="array" ref="I952">IF($F952="", "", _xlfn.XLOOKUP($F952,accounts!$A$2:$A$86,accounts!$F$2:$F$86, "Other"))</f>
        <v/>
      </c>
      <c r="J952" s="1" t="s">
        <v>189</v>
      </c>
      <c r="K952" s="3">
        <v>42785.0</v>
      </c>
    </row>
    <row r="953">
      <c r="A953" s="1" t="s">
        <v>1158</v>
      </c>
      <c r="B953" s="1" t="s">
        <v>30</v>
      </c>
      <c r="C953" s="1" t="str">
        <f t="array" ref="C953">_xlfn.XLOOKUP($B953, sales_teams!$A$2:$A$36, sales_teams!$B$2:$B$36)</f>
        <v>Melvin Marxen</v>
      </c>
      <c r="D953" s="1" t="str">
        <f t="array" ref="D953">_xlfn.XLOOKUP($B953, sales_teams!$A$2:$A$36, sales_teams!$C$2:$C$36)</f>
        <v>Central</v>
      </c>
      <c r="E953" s="1" t="s">
        <v>109</v>
      </c>
      <c r="F953" s="1" t="s">
        <v>56</v>
      </c>
      <c r="G953" s="1" t="str">
        <f t="array" ref="G953">IF($F953="", "", _xlfn.XLOOKUP($F953,accounts!$A$2:$A$86,accounts!$B$2:$B$86, "Other"))</f>
        <v>software</v>
      </c>
      <c r="H953" s="1" t="str">
        <f t="array" ref="H953">IF($F953="", "", IFS(_xlfn.XLOOKUP($F953, accounts!$A$2:$A$86, accounts!$E$2:$E$86, 0)&gt;=1000, "Enterprise", _xlfn.XLOOKUP($F953, accounts!$A$2:$A$86, accounts!$E$2:$E$86, 0)&gt;=100, "Mid-Market", TRUE, "SMB"))</f>
        <v>Enterprise</v>
      </c>
      <c r="I953" s="1" t="str">
        <f t="array" ref="I953">IF($F953="", "", _xlfn.XLOOKUP($F953,accounts!$A$2:$A$86,accounts!$F$2:$F$86, "Other"))</f>
        <v>United States</v>
      </c>
      <c r="J953" s="1" t="s">
        <v>131</v>
      </c>
      <c r="K953" s="3">
        <v>42785.0</v>
      </c>
      <c r="L953" s="3">
        <v>42798.0</v>
      </c>
      <c r="M953" s="1">
        <v>1217.0</v>
      </c>
    </row>
    <row r="954">
      <c r="A954" s="1" t="s">
        <v>1159</v>
      </c>
      <c r="B954" s="1" t="s">
        <v>53</v>
      </c>
      <c r="C954" s="1" t="str">
        <f t="array" ref="C954">_xlfn.XLOOKUP($B954, sales_teams!$A$2:$A$36, sales_teams!$B$2:$B$36)</f>
        <v>Rocco Neubert</v>
      </c>
      <c r="D954" s="1" t="str">
        <f t="array" ref="D954">_xlfn.XLOOKUP($B954, sales_teams!$A$2:$A$36, sales_teams!$C$2:$C$36)</f>
        <v>East</v>
      </c>
      <c r="E954" s="1" t="s">
        <v>181</v>
      </c>
      <c r="F954" s="1" t="s">
        <v>43</v>
      </c>
      <c r="G954" s="1" t="str">
        <f t="array" ref="G954">IF($F954="", "", _xlfn.XLOOKUP($F954,accounts!$A$2:$A$86,accounts!$B$2:$B$86, "Other"))</f>
        <v>software</v>
      </c>
      <c r="H954" s="1" t="str">
        <f t="array" ref="H954">IF($F954="", "", IFS(_xlfn.XLOOKUP($F954, accounts!$A$2:$A$86, accounts!$E$2:$E$86, 0)&gt;=1000, "Enterprise", _xlfn.XLOOKUP($F954, accounts!$A$2:$A$86, accounts!$E$2:$E$86, 0)&gt;=100, "Mid-Market", TRUE, "SMB"))</f>
        <v>Enterprise</v>
      </c>
      <c r="I954" s="1" t="str">
        <f t="array" ref="I954">IF($F954="", "", _xlfn.XLOOKUP($F954,accounts!$A$2:$A$86,accounts!$F$2:$F$86, "Other"))</f>
        <v>United States</v>
      </c>
      <c r="J954" s="1" t="s">
        <v>192</v>
      </c>
      <c r="K954" s="3">
        <v>42785.0</v>
      </c>
      <c r="L954" s="3">
        <v>42874.0</v>
      </c>
      <c r="M954" s="1">
        <v>0.0</v>
      </c>
    </row>
    <row r="955">
      <c r="A955" s="1" t="s">
        <v>1160</v>
      </c>
      <c r="B955" s="1" t="s">
        <v>53</v>
      </c>
      <c r="C955" s="1" t="str">
        <f t="array" ref="C955">_xlfn.XLOOKUP($B955, sales_teams!$A$2:$A$36, sales_teams!$B$2:$B$36)</f>
        <v>Rocco Neubert</v>
      </c>
      <c r="D955" s="1" t="str">
        <f t="array" ref="D955">_xlfn.XLOOKUP($B955, sales_teams!$A$2:$A$36, sales_teams!$C$2:$C$36)</f>
        <v>East</v>
      </c>
      <c r="E955" s="1" t="s">
        <v>188</v>
      </c>
      <c r="F955" s="1" t="s">
        <v>125</v>
      </c>
      <c r="G955" s="1" t="str">
        <f t="array" ref="G955">IF($F955="", "", _xlfn.XLOOKUP($F955,accounts!$A$2:$A$86,accounts!$B$2:$B$86, "Other"))</f>
        <v>software</v>
      </c>
      <c r="H955" s="1" t="str">
        <f t="array" ref="H955">IF($F955="", "", IFS(_xlfn.XLOOKUP($F955, accounts!$A$2:$A$86, accounts!$E$2:$E$86, 0)&gt;=1000, "Enterprise", _xlfn.XLOOKUP($F955, accounts!$A$2:$A$86, accounts!$E$2:$E$86, 0)&gt;=100, "Mid-Market", TRUE, "SMB"))</f>
        <v>Enterprise</v>
      </c>
      <c r="I955" s="1" t="str">
        <f t="array" ref="I955">IF($F955="", "", _xlfn.XLOOKUP($F955,accounts!$A$2:$A$86,accounts!$F$2:$F$86, "Other"))</f>
        <v>United States</v>
      </c>
      <c r="J955" s="1" t="s">
        <v>131</v>
      </c>
      <c r="K955" s="3">
        <v>42785.0</v>
      </c>
      <c r="L955" s="3">
        <v>42865.0</v>
      </c>
      <c r="M955" s="1">
        <v>3222.0</v>
      </c>
    </row>
    <row r="956">
      <c r="A956" s="1" t="s">
        <v>1161</v>
      </c>
      <c r="B956" s="1" t="s">
        <v>42</v>
      </c>
      <c r="C956" s="1" t="str">
        <f t="array" ref="C956">_xlfn.XLOOKUP($B956, sales_teams!$A$2:$A$36, sales_teams!$B$2:$B$36)</f>
        <v>Cara Losch</v>
      </c>
      <c r="D956" s="1" t="str">
        <f t="array" ref="D956">_xlfn.XLOOKUP($B956, sales_teams!$A$2:$A$36, sales_teams!$C$2:$C$36)</f>
        <v>East</v>
      </c>
      <c r="E956" s="1" t="s">
        <v>181</v>
      </c>
      <c r="F956" s="1" t="s">
        <v>32</v>
      </c>
      <c r="G956" s="1" t="str">
        <f t="array" ref="G956">IF($F956="", "", _xlfn.XLOOKUP($F956,accounts!$A$2:$A$86,accounts!$B$2:$B$86, "Other"))</f>
        <v>medical</v>
      </c>
      <c r="H956" s="1" t="str">
        <f t="array" ref="H956">IF($F956="", "", IFS(_xlfn.XLOOKUP($F956, accounts!$A$2:$A$86, accounts!$E$2:$E$86, 0)&gt;=1000, "Enterprise", _xlfn.XLOOKUP($F956, accounts!$A$2:$A$86, accounts!$E$2:$E$86, 0)&gt;=100, "Mid-Market", TRUE, "SMB"))</f>
        <v>Enterprise</v>
      </c>
      <c r="I956" s="1" t="str">
        <f t="array" ref="I956">IF($F956="", "", _xlfn.XLOOKUP($F956,accounts!$A$2:$A$86,accounts!$F$2:$F$86, "Other"))</f>
        <v>United States</v>
      </c>
      <c r="J956" s="1" t="s">
        <v>192</v>
      </c>
      <c r="K956" s="3">
        <v>42785.0</v>
      </c>
      <c r="L956" s="3">
        <v>42869.0</v>
      </c>
      <c r="M956" s="1">
        <v>0.0</v>
      </c>
    </row>
    <row r="957">
      <c r="A957" s="1" t="s">
        <v>1162</v>
      </c>
      <c r="B957" s="1" t="s">
        <v>42</v>
      </c>
      <c r="C957" s="1" t="str">
        <f t="array" ref="C957">_xlfn.XLOOKUP($B957, sales_teams!$A$2:$A$36, sales_teams!$B$2:$B$36)</f>
        <v>Cara Losch</v>
      </c>
      <c r="D957" s="1" t="str">
        <f t="array" ref="D957">_xlfn.XLOOKUP($B957, sales_teams!$A$2:$A$36, sales_teams!$C$2:$C$36)</f>
        <v>East</v>
      </c>
      <c r="E957" s="1" t="s">
        <v>181</v>
      </c>
      <c r="F957" s="1" t="s">
        <v>55</v>
      </c>
      <c r="G957" s="1" t="str">
        <f t="array" ref="G957">IF($F957="", "", _xlfn.XLOOKUP($F957,accounts!$A$2:$A$86,accounts!$B$2:$B$86, "Other"))</f>
        <v>entertainment</v>
      </c>
      <c r="H957" s="1" t="str">
        <f t="array" ref="H957">IF($F957="", "", IFS(_xlfn.XLOOKUP($F957, accounts!$A$2:$A$86, accounts!$E$2:$E$86, 0)&gt;=1000, "Enterprise", _xlfn.XLOOKUP($F957, accounts!$A$2:$A$86, accounts!$E$2:$E$86, 0)&gt;=100, "Mid-Market", TRUE, "SMB"))</f>
        <v>Enterprise</v>
      </c>
      <c r="I957" s="1" t="str">
        <f t="array" ref="I957">IF($F957="", "", _xlfn.XLOOKUP($F957,accounts!$A$2:$A$86,accounts!$F$2:$F$86, "Other"))</f>
        <v>United States</v>
      </c>
      <c r="J957" s="1" t="s">
        <v>192</v>
      </c>
      <c r="K957" s="3">
        <v>42785.0</v>
      </c>
      <c r="L957" s="3">
        <v>42860.0</v>
      </c>
      <c r="M957" s="1">
        <v>0.0</v>
      </c>
    </row>
    <row r="958">
      <c r="A958" s="1" t="s">
        <v>1163</v>
      </c>
      <c r="B958" s="1" t="s">
        <v>42</v>
      </c>
      <c r="C958" s="1" t="str">
        <f t="array" ref="C958">_xlfn.XLOOKUP($B958, sales_teams!$A$2:$A$36, sales_teams!$B$2:$B$36)</f>
        <v>Cara Losch</v>
      </c>
      <c r="D958" s="1" t="str">
        <f t="array" ref="D958">_xlfn.XLOOKUP($B958, sales_teams!$A$2:$A$36, sales_teams!$C$2:$C$36)</f>
        <v>East</v>
      </c>
      <c r="E958" s="1" t="s">
        <v>188</v>
      </c>
      <c r="F958" s="1" t="s">
        <v>141</v>
      </c>
      <c r="G958" s="1" t="str">
        <f t="array" ref="G958">IF($F958="", "", _xlfn.XLOOKUP($F958,accounts!$A$2:$A$86,accounts!$B$2:$B$86, "Other"))</f>
        <v>finance</v>
      </c>
      <c r="H958" s="1" t="str">
        <f t="array" ref="H958">IF($F958="", "", IFS(_xlfn.XLOOKUP($F958, accounts!$A$2:$A$86, accounts!$E$2:$E$86, 0)&gt;=1000, "Enterprise", _xlfn.XLOOKUP($F958, accounts!$A$2:$A$86, accounts!$E$2:$E$86, 0)&gt;=100, "Mid-Market", TRUE, "SMB"))</f>
        <v>Mid-Market</v>
      </c>
      <c r="I958" s="1" t="str">
        <f t="array" ref="I958">IF($F958="", "", _xlfn.XLOOKUP($F958,accounts!$A$2:$A$86,accounts!$F$2:$F$86, "Other"))</f>
        <v>United States</v>
      </c>
      <c r="J958" s="1" t="s">
        <v>131</v>
      </c>
      <c r="K958" s="3">
        <v>42785.0</v>
      </c>
      <c r="L958" s="3">
        <v>42795.0</v>
      </c>
      <c r="M958" s="1">
        <v>3348.0</v>
      </c>
    </row>
    <row r="959">
      <c r="A959" s="1" t="s">
        <v>1164</v>
      </c>
      <c r="B959" s="1" t="s">
        <v>19</v>
      </c>
      <c r="C959" s="1" t="str">
        <f t="array" ref="C959">_xlfn.XLOOKUP($B959, sales_teams!$A$2:$A$36, sales_teams!$B$2:$B$36)</f>
        <v>Melvin Marxen</v>
      </c>
      <c r="D959" s="1" t="str">
        <f t="array" ref="D959">_xlfn.XLOOKUP($B959, sales_teams!$A$2:$A$36, sales_teams!$C$2:$C$36)</f>
        <v>Central</v>
      </c>
      <c r="E959" s="1" t="s">
        <v>181</v>
      </c>
      <c r="F959" s="1" t="s">
        <v>64</v>
      </c>
      <c r="G959" s="1" t="str">
        <f t="array" ref="G959">IF($F959="", "", _xlfn.XLOOKUP($F959,accounts!$A$2:$A$86,accounts!$B$2:$B$86, "Other"))</f>
        <v>technology</v>
      </c>
      <c r="H959" s="1" t="str">
        <f t="array" ref="H959">IF($F959="", "", IFS(_xlfn.XLOOKUP($F959, accounts!$A$2:$A$86, accounts!$E$2:$E$86, 0)&gt;=1000, "Enterprise", _xlfn.XLOOKUP($F959, accounts!$A$2:$A$86, accounts!$E$2:$E$86, 0)&gt;=100, "Mid-Market", TRUE, "SMB"))</f>
        <v>Enterprise</v>
      </c>
      <c r="I959" s="1" t="str">
        <f t="array" ref="I959">IF($F959="", "", _xlfn.XLOOKUP($F959,accounts!$A$2:$A$86,accounts!$F$2:$F$86, "Other"))</f>
        <v>United States</v>
      </c>
      <c r="J959" s="1" t="s">
        <v>192</v>
      </c>
      <c r="K959" s="3">
        <v>42785.0</v>
      </c>
      <c r="L959" s="3">
        <v>42880.0</v>
      </c>
      <c r="M959" s="1">
        <v>0.0</v>
      </c>
    </row>
    <row r="960">
      <c r="A960" s="1" t="s">
        <v>1165</v>
      </c>
      <c r="B960" s="1" t="s">
        <v>104</v>
      </c>
      <c r="C960" s="1" t="str">
        <f t="array" ref="C960">_xlfn.XLOOKUP($B960, sales_teams!$A$2:$A$36, sales_teams!$B$2:$B$36)</f>
        <v>Summer Sewald</v>
      </c>
      <c r="D960" s="1" t="str">
        <f t="array" ref="D960">_xlfn.XLOOKUP($B960, sales_teams!$A$2:$A$36, sales_teams!$C$2:$C$36)</f>
        <v>West</v>
      </c>
      <c r="E960" s="1" t="s">
        <v>181</v>
      </c>
      <c r="F960" s="1" t="s">
        <v>85</v>
      </c>
      <c r="G960" s="1" t="str">
        <f t="array" ref="G960">IF($F960="", "", _xlfn.XLOOKUP($F960,accounts!$A$2:$A$86,accounts!$B$2:$B$86, "Other"))</f>
        <v>telecommunications</v>
      </c>
      <c r="H960" s="1" t="str">
        <f t="array" ref="H960">IF($F960="", "", IFS(_xlfn.XLOOKUP($F960, accounts!$A$2:$A$86, accounts!$E$2:$E$86, 0)&gt;=1000, "Enterprise", _xlfn.XLOOKUP($F960, accounts!$A$2:$A$86, accounts!$E$2:$E$86, 0)&gt;=100, "Mid-Market", TRUE, "SMB"))</f>
        <v>Enterprise</v>
      </c>
      <c r="I960" s="1" t="str">
        <f t="array" ref="I960">IF($F960="", "", _xlfn.XLOOKUP($F960,accounts!$A$2:$A$86,accounts!$F$2:$F$86, "Other"))</f>
        <v>United States</v>
      </c>
      <c r="J960" s="1" t="s">
        <v>189</v>
      </c>
      <c r="K960" s="3">
        <v>42785.0</v>
      </c>
    </row>
    <row r="961">
      <c r="A961" s="1" t="s">
        <v>1166</v>
      </c>
      <c r="B961" s="1" t="s">
        <v>104</v>
      </c>
      <c r="C961" s="1" t="str">
        <f t="array" ref="C961">_xlfn.XLOOKUP($B961, sales_teams!$A$2:$A$36, sales_teams!$B$2:$B$36)</f>
        <v>Summer Sewald</v>
      </c>
      <c r="D961" s="1" t="str">
        <f t="array" ref="D961">_xlfn.XLOOKUP($B961, sales_teams!$A$2:$A$36, sales_teams!$C$2:$C$36)</f>
        <v>West</v>
      </c>
      <c r="E961" s="1" t="s">
        <v>148</v>
      </c>
      <c r="F961" s="1" t="s">
        <v>137</v>
      </c>
      <c r="G961" s="1" t="str">
        <f t="array" ref="G961">IF($F961="", "", _xlfn.XLOOKUP($F961,accounts!$A$2:$A$86,accounts!$B$2:$B$86, "Other"))</f>
        <v>services</v>
      </c>
      <c r="H961" s="1" t="str">
        <f t="array" ref="H961">IF($F961="", "", IFS(_xlfn.XLOOKUP($F961, accounts!$A$2:$A$86, accounts!$E$2:$E$86, 0)&gt;=1000, "Enterprise", _xlfn.XLOOKUP($F961, accounts!$A$2:$A$86, accounts!$E$2:$E$86, 0)&gt;=100, "Mid-Market", TRUE, "SMB"))</f>
        <v>Enterprise</v>
      </c>
      <c r="I961" s="1" t="str">
        <f t="array" ref="I961">IF($F961="", "", _xlfn.XLOOKUP($F961,accounts!$A$2:$A$86,accounts!$F$2:$F$86, "Other"))</f>
        <v>Germany</v>
      </c>
      <c r="J961" s="1" t="s">
        <v>131</v>
      </c>
      <c r="K961" s="3">
        <v>42785.0</v>
      </c>
      <c r="L961" s="3">
        <v>42799.0</v>
      </c>
      <c r="M961" s="1">
        <v>4216.0</v>
      </c>
    </row>
    <row r="962">
      <c r="A962" s="1" t="s">
        <v>1167</v>
      </c>
      <c r="B962" s="1" t="s">
        <v>92</v>
      </c>
      <c r="C962" s="1" t="str">
        <f t="array" ref="C962">_xlfn.XLOOKUP($B962, sales_teams!$A$2:$A$36, sales_teams!$B$2:$B$36)</f>
        <v>Celia Rouche</v>
      </c>
      <c r="D962" s="1" t="str">
        <f t="array" ref="D962">_xlfn.XLOOKUP($B962, sales_teams!$A$2:$A$36, sales_teams!$C$2:$C$36)</f>
        <v>West</v>
      </c>
      <c r="E962" s="1" t="s">
        <v>109</v>
      </c>
      <c r="G962" s="1" t="str">
        <f t="array" ref="G962">IF($F962="", "", _xlfn.XLOOKUP($F962,accounts!$A$2:$A$86,accounts!$B$2:$B$86, "Other"))</f>
        <v/>
      </c>
      <c r="H962" s="1" t="str">
        <f t="array" ref="H962">IF($F962="", "", IFS(_xlfn.XLOOKUP($F962, accounts!$A$2:$A$86, accounts!$E$2:$E$86, 0)&gt;=1000, "Enterprise", _xlfn.XLOOKUP($F962, accounts!$A$2:$A$86, accounts!$E$2:$E$86, 0)&gt;=100, "Mid-Market", TRUE, "SMB"))</f>
        <v/>
      </c>
      <c r="I962" s="1" t="str">
        <f t="array" ref="I962">IF($F962="", "", _xlfn.XLOOKUP($F962,accounts!$A$2:$A$86,accounts!$F$2:$F$86, "Other"))</f>
        <v/>
      </c>
      <c r="J962" s="1" t="s">
        <v>189</v>
      </c>
      <c r="K962" s="3">
        <v>42785.0</v>
      </c>
    </row>
    <row r="963">
      <c r="A963" s="1" t="s">
        <v>1168</v>
      </c>
      <c r="B963" s="1" t="s">
        <v>92</v>
      </c>
      <c r="C963" s="1" t="str">
        <f t="array" ref="C963">_xlfn.XLOOKUP($B963, sales_teams!$A$2:$A$36, sales_teams!$B$2:$B$36)</f>
        <v>Celia Rouche</v>
      </c>
      <c r="D963" s="1" t="str">
        <f t="array" ref="D963">_xlfn.XLOOKUP($B963, sales_teams!$A$2:$A$36, sales_teams!$C$2:$C$36)</f>
        <v>West</v>
      </c>
      <c r="E963" s="1" t="s">
        <v>188</v>
      </c>
      <c r="G963" s="1" t="str">
        <f t="array" ref="G963">IF($F963="", "", _xlfn.XLOOKUP($F963,accounts!$A$2:$A$86,accounts!$B$2:$B$86, "Other"))</f>
        <v/>
      </c>
      <c r="H963" s="1" t="str">
        <f t="array" ref="H963">IF($F963="", "", IFS(_xlfn.XLOOKUP($F963, accounts!$A$2:$A$86, accounts!$E$2:$E$86, 0)&gt;=1000, "Enterprise", _xlfn.XLOOKUP($F963, accounts!$A$2:$A$86, accounts!$E$2:$E$86, 0)&gt;=100, "Mid-Market", TRUE, "SMB"))</f>
        <v/>
      </c>
      <c r="I963" s="1" t="str">
        <f t="array" ref="I963">IF($F963="", "", _xlfn.XLOOKUP($F963,accounts!$A$2:$A$86,accounts!$F$2:$F$86, "Other"))</f>
        <v/>
      </c>
      <c r="J963" s="1" t="s">
        <v>189</v>
      </c>
      <c r="K963" s="3">
        <v>42785.0</v>
      </c>
    </row>
    <row r="964">
      <c r="A964" s="1" t="s">
        <v>1169</v>
      </c>
      <c r="B964" s="1" t="s">
        <v>18</v>
      </c>
      <c r="C964" s="1" t="str">
        <f t="array" ref="C964">_xlfn.XLOOKUP($B964, sales_teams!$A$2:$A$36, sales_teams!$B$2:$B$36)</f>
        <v>Dustin Brinkmann</v>
      </c>
      <c r="D964" s="1" t="str">
        <f t="array" ref="D964">_xlfn.XLOOKUP($B964, sales_teams!$A$2:$A$36, sales_teams!$C$2:$C$36)</f>
        <v>Central</v>
      </c>
      <c r="E964" s="1" t="s">
        <v>181</v>
      </c>
      <c r="F964" s="1" t="s">
        <v>155</v>
      </c>
      <c r="G964" s="1" t="str">
        <f t="array" ref="G964">IF($F964="", "", _xlfn.XLOOKUP($F964,accounts!$A$2:$A$86,accounts!$B$2:$B$86, "Other"))</f>
        <v>finance</v>
      </c>
      <c r="H964" s="1" t="str">
        <f t="array" ref="H964">IF($F964="", "", IFS(_xlfn.XLOOKUP($F964, accounts!$A$2:$A$86, accounts!$E$2:$E$86, 0)&gt;=1000, "Enterprise", _xlfn.XLOOKUP($F964, accounts!$A$2:$A$86, accounts!$E$2:$E$86, 0)&gt;=100, "Mid-Market", TRUE, "SMB"))</f>
        <v>Enterprise</v>
      </c>
      <c r="I964" s="1" t="str">
        <f t="array" ref="I964">IF($F964="", "", _xlfn.XLOOKUP($F964,accounts!$A$2:$A$86,accounts!$F$2:$F$86, "Other"))</f>
        <v>United States</v>
      </c>
      <c r="J964" s="1" t="s">
        <v>131</v>
      </c>
      <c r="K964" s="3">
        <v>42785.0</v>
      </c>
      <c r="L964" s="3">
        <v>42883.0</v>
      </c>
      <c r="M964" s="1">
        <v>404.0</v>
      </c>
    </row>
    <row r="965">
      <c r="A965" s="1" t="s">
        <v>1170</v>
      </c>
      <c r="B965" s="1" t="s">
        <v>41</v>
      </c>
      <c r="C965" s="1" t="str">
        <f t="array" ref="C965">_xlfn.XLOOKUP($B965, sales_teams!$A$2:$A$36, sales_teams!$B$2:$B$36)</f>
        <v>Cara Losch</v>
      </c>
      <c r="D965" s="1" t="str">
        <f t="array" ref="D965">_xlfn.XLOOKUP($B965, sales_teams!$A$2:$A$36, sales_teams!$C$2:$C$36)</f>
        <v>East</v>
      </c>
      <c r="E965" s="1" t="s">
        <v>194</v>
      </c>
      <c r="F965" s="1" t="s">
        <v>121</v>
      </c>
      <c r="G965" s="1" t="str">
        <f t="array" ref="G965">IF($F965="", "", _xlfn.XLOOKUP($F965,accounts!$A$2:$A$86,accounts!$B$2:$B$86, "Other"))</f>
        <v>telecommunications</v>
      </c>
      <c r="H965" s="1" t="str">
        <f t="array" ref="H965">IF($F965="", "", IFS(_xlfn.XLOOKUP($F965, accounts!$A$2:$A$86, accounts!$E$2:$E$86, 0)&gt;=1000, "Enterprise", _xlfn.XLOOKUP($F965, accounts!$A$2:$A$86, accounts!$E$2:$E$86, 0)&gt;=100, "Mid-Market", TRUE, "SMB"))</f>
        <v>Enterprise</v>
      </c>
      <c r="I965" s="1" t="str">
        <f t="array" ref="I965">IF($F965="", "", _xlfn.XLOOKUP($F965,accounts!$A$2:$A$86,accounts!$F$2:$F$86, "Other"))</f>
        <v>United States</v>
      </c>
      <c r="J965" s="1" t="s">
        <v>192</v>
      </c>
      <c r="K965" s="3">
        <v>42785.0</v>
      </c>
      <c r="L965" s="3">
        <v>42894.0</v>
      </c>
      <c r="M965" s="1">
        <v>0.0</v>
      </c>
    </row>
    <row r="966">
      <c r="A966" s="1" t="s">
        <v>1171</v>
      </c>
      <c r="B966" s="1" t="s">
        <v>41</v>
      </c>
      <c r="C966" s="1" t="str">
        <f t="array" ref="C966">_xlfn.XLOOKUP($B966, sales_teams!$A$2:$A$36, sales_teams!$B$2:$B$36)</f>
        <v>Cara Losch</v>
      </c>
      <c r="D966" s="1" t="str">
        <f t="array" ref="D966">_xlfn.XLOOKUP($B966, sales_teams!$A$2:$A$36, sales_teams!$C$2:$C$36)</f>
        <v>East</v>
      </c>
      <c r="E966" s="1" t="s">
        <v>179</v>
      </c>
      <c r="F966" s="1" t="s">
        <v>172</v>
      </c>
      <c r="G966" s="1" t="str">
        <f t="array" ref="G966">IF($F966="", "", _xlfn.XLOOKUP($F966,accounts!$A$2:$A$86,accounts!$B$2:$B$86, "Other"))</f>
        <v>retail</v>
      </c>
      <c r="H966" s="1" t="str">
        <f t="array" ref="H966">IF($F966="", "", IFS(_xlfn.XLOOKUP($F966, accounts!$A$2:$A$86, accounts!$E$2:$E$86, 0)&gt;=1000, "Enterprise", _xlfn.XLOOKUP($F966, accounts!$A$2:$A$86, accounts!$E$2:$E$86, 0)&gt;=100, "Mid-Market", TRUE, "SMB"))</f>
        <v>Mid-Market</v>
      </c>
      <c r="I966" s="1" t="str">
        <f t="array" ref="I966">IF($F966="", "", _xlfn.XLOOKUP($F966,accounts!$A$2:$A$86,accounts!$F$2:$F$86, "Other"))</f>
        <v>United States</v>
      </c>
      <c r="J966" s="1" t="s">
        <v>192</v>
      </c>
      <c r="K966" s="3">
        <v>42785.0</v>
      </c>
      <c r="L966" s="3">
        <v>42900.0</v>
      </c>
      <c r="M966" s="1">
        <v>0.0</v>
      </c>
    </row>
    <row r="967">
      <c r="A967" s="1" t="s">
        <v>1172</v>
      </c>
      <c r="B967" s="1" t="s">
        <v>41</v>
      </c>
      <c r="C967" s="1" t="str">
        <f t="array" ref="C967">_xlfn.XLOOKUP($B967, sales_teams!$A$2:$A$36, sales_teams!$B$2:$B$36)</f>
        <v>Cara Losch</v>
      </c>
      <c r="D967" s="1" t="str">
        <f t="array" ref="D967">_xlfn.XLOOKUP($B967, sales_teams!$A$2:$A$36, sales_teams!$C$2:$C$36)</f>
        <v>East</v>
      </c>
      <c r="E967" s="1" t="s">
        <v>148</v>
      </c>
      <c r="F967" s="1" t="s">
        <v>159</v>
      </c>
      <c r="G967" s="1" t="str">
        <f t="array" ref="G967">IF($F967="", "", _xlfn.XLOOKUP($F967,accounts!$A$2:$A$86,accounts!$B$2:$B$86, "Other"))</f>
        <v>retail</v>
      </c>
      <c r="H967" s="1" t="str">
        <f t="array" ref="H967">IF($F967="", "", IFS(_xlfn.XLOOKUP($F967, accounts!$A$2:$A$86, accounts!$E$2:$E$86, 0)&gt;=1000, "Enterprise", _xlfn.XLOOKUP($F967, accounts!$A$2:$A$86, accounts!$E$2:$E$86, 0)&gt;=100, "Mid-Market", TRUE, "SMB"))</f>
        <v>Mid-Market</v>
      </c>
      <c r="I967" s="1" t="str">
        <f t="array" ref="I967">IF($F967="", "", _xlfn.XLOOKUP($F967,accounts!$A$2:$A$86,accounts!$F$2:$F$86, "Other"))</f>
        <v>Romania</v>
      </c>
      <c r="J967" s="1" t="s">
        <v>131</v>
      </c>
      <c r="K967" s="3">
        <v>42785.0</v>
      </c>
      <c r="L967" s="3">
        <v>42798.0</v>
      </c>
      <c r="M967" s="1">
        <v>5260.0</v>
      </c>
    </row>
    <row r="968">
      <c r="A968" s="1" t="s">
        <v>1173</v>
      </c>
      <c r="B968" s="1" t="s">
        <v>60</v>
      </c>
      <c r="C968" s="1" t="str">
        <f t="array" ref="C968">_xlfn.XLOOKUP($B968, sales_teams!$A$2:$A$36, sales_teams!$B$2:$B$36)</f>
        <v>Celia Rouche</v>
      </c>
      <c r="D968" s="1" t="str">
        <f t="array" ref="D968">_xlfn.XLOOKUP($B968, sales_teams!$A$2:$A$36, sales_teams!$C$2:$C$36)</f>
        <v>West</v>
      </c>
      <c r="E968" s="1" t="s">
        <v>188</v>
      </c>
      <c r="G968" s="1" t="str">
        <f t="array" ref="G968">IF($F968="", "", _xlfn.XLOOKUP($F968,accounts!$A$2:$A$86,accounts!$B$2:$B$86, "Other"))</f>
        <v/>
      </c>
      <c r="H968" s="1" t="str">
        <f t="array" ref="H968">IF($F968="", "", IFS(_xlfn.XLOOKUP($F968, accounts!$A$2:$A$86, accounts!$E$2:$E$86, 0)&gt;=1000, "Enterprise", _xlfn.XLOOKUP($F968, accounts!$A$2:$A$86, accounts!$E$2:$E$86, 0)&gt;=100, "Mid-Market", TRUE, "SMB"))</f>
        <v/>
      </c>
      <c r="I968" s="1" t="str">
        <f t="array" ref="I968">IF($F968="", "", _xlfn.XLOOKUP($F968,accounts!$A$2:$A$86,accounts!$F$2:$F$86, "Other"))</f>
        <v/>
      </c>
      <c r="J968" s="1" t="s">
        <v>189</v>
      </c>
      <c r="K968" s="3">
        <v>42785.0</v>
      </c>
    </row>
    <row r="969">
      <c r="A969" s="1" t="s">
        <v>1174</v>
      </c>
      <c r="B969" s="1" t="s">
        <v>60</v>
      </c>
      <c r="C969" s="1" t="str">
        <f t="array" ref="C969">_xlfn.XLOOKUP($B969, sales_teams!$A$2:$A$36, sales_teams!$B$2:$B$36)</f>
        <v>Celia Rouche</v>
      </c>
      <c r="D969" s="1" t="str">
        <f t="array" ref="D969">_xlfn.XLOOKUP($B969, sales_teams!$A$2:$A$36, sales_teams!$C$2:$C$36)</f>
        <v>West</v>
      </c>
      <c r="E969" s="1" t="s">
        <v>109</v>
      </c>
      <c r="F969" s="1" t="s">
        <v>125</v>
      </c>
      <c r="G969" s="1" t="str">
        <f t="array" ref="G969">IF($F969="", "", _xlfn.XLOOKUP($F969,accounts!$A$2:$A$86,accounts!$B$2:$B$86, "Other"))</f>
        <v>software</v>
      </c>
      <c r="H969" s="1" t="str">
        <f t="array" ref="H969">IF($F969="", "", IFS(_xlfn.XLOOKUP($F969, accounts!$A$2:$A$86, accounts!$E$2:$E$86, 0)&gt;=1000, "Enterprise", _xlfn.XLOOKUP($F969, accounts!$A$2:$A$86, accounts!$E$2:$E$86, 0)&gt;=100, "Mid-Market", TRUE, "SMB"))</f>
        <v>Enterprise</v>
      </c>
      <c r="I969" s="1" t="str">
        <f t="array" ref="I969">IF($F969="", "", _xlfn.XLOOKUP($F969,accounts!$A$2:$A$86,accounts!$F$2:$F$86, "Other"))</f>
        <v>United States</v>
      </c>
      <c r="J969" s="1" t="s">
        <v>192</v>
      </c>
      <c r="K969" s="3">
        <v>42785.0</v>
      </c>
      <c r="L969" s="3">
        <v>42801.0</v>
      </c>
      <c r="M969" s="1">
        <v>0.0</v>
      </c>
    </row>
    <row r="970">
      <c r="A970" s="1" t="s">
        <v>1175</v>
      </c>
      <c r="B970" s="1" t="s">
        <v>34</v>
      </c>
      <c r="C970" s="1" t="str">
        <f t="array" ref="C970">_xlfn.XLOOKUP($B970, sales_teams!$A$2:$A$36, sales_teams!$B$2:$B$36)</f>
        <v>Cara Losch</v>
      </c>
      <c r="D970" s="1" t="str">
        <f t="array" ref="D970">_xlfn.XLOOKUP($B970, sales_teams!$A$2:$A$36, sales_teams!$C$2:$C$36)</f>
        <v>East</v>
      </c>
      <c r="E970" s="1" t="s">
        <v>179</v>
      </c>
      <c r="F970" s="1" t="s">
        <v>81</v>
      </c>
      <c r="G970" s="1" t="str">
        <f t="array" ref="G970">IF($F970="", "", _xlfn.XLOOKUP($F970,accounts!$A$2:$A$86,accounts!$B$2:$B$86, "Other"))</f>
        <v>technology</v>
      </c>
      <c r="H970" s="1" t="str">
        <f t="array" ref="H970">IF($F970="", "", IFS(_xlfn.XLOOKUP($F970, accounts!$A$2:$A$86, accounts!$E$2:$E$86, 0)&gt;=1000, "Enterprise", _xlfn.XLOOKUP($F970, accounts!$A$2:$A$86, accounts!$E$2:$E$86, 0)&gt;=100, "Mid-Market", TRUE, "SMB"))</f>
        <v>Enterprise</v>
      </c>
      <c r="I970" s="1" t="str">
        <f t="array" ref="I970">IF($F970="", "", _xlfn.XLOOKUP($F970,accounts!$A$2:$A$86,accounts!$F$2:$F$86, "Other"))</f>
        <v>United States</v>
      </c>
      <c r="J970" s="1" t="s">
        <v>131</v>
      </c>
      <c r="K970" s="3">
        <v>42785.0</v>
      </c>
      <c r="L970" s="3">
        <v>42861.0</v>
      </c>
      <c r="M970" s="1">
        <v>51.0</v>
      </c>
    </row>
    <row r="971">
      <c r="A971" s="1" t="s">
        <v>1176</v>
      </c>
      <c r="B971" s="1" t="s">
        <v>105</v>
      </c>
      <c r="C971" s="1" t="str">
        <f t="array" ref="C971">_xlfn.XLOOKUP($B971, sales_teams!$A$2:$A$36, sales_teams!$B$2:$B$36)</f>
        <v>Summer Sewald</v>
      </c>
      <c r="D971" s="1" t="str">
        <f t="array" ref="D971">_xlfn.XLOOKUP($B971, sales_teams!$A$2:$A$36, sales_teams!$C$2:$C$36)</f>
        <v>West</v>
      </c>
      <c r="E971" s="1" t="s">
        <v>181</v>
      </c>
      <c r="G971" s="1" t="str">
        <f t="array" ref="G971">IF($F971="", "", _xlfn.XLOOKUP($F971,accounts!$A$2:$A$86,accounts!$B$2:$B$86, "Other"))</f>
        <v/>
      </c>
      <c r="H971" s="1" t="str">
        <f t="array" ref="H971">IF($F971="", "", IFS(_xlfn.XLOOKUP($F971, accounts!$A$2:$A$86, accounts!$E$2:$E$86, 0)&gt;=1000, "Enterprise", _xlfn.XLOOKUP($F971, accounts!$A$2:$A$86, accounts!$E$2:$E$86, 0)&gt;=100, "Mid-Market", TRUE, "SMB"))</f>
        <v/>
      </c>
      <c r="I971" s="1" t="str">
        <f t="array" ref="I971">IF($F971="", "", _xlfn.XLOOKUP($F971,accounts!$A$2:$A$86,accounts!$F$2:$F$86, "Other"))</f>
        <v/>
      </c>
      <c r="J971" s="1" t="s">
        <v>189</v>
      </c>
      <c r="K971" s="3">
        <v>42785.0</v>
      </c>
    </row>
    <row r="972">
      <c r="A972" s="1" t="s">
        <v>1177</v>
      </c>
      <c r="B972" s="1" t="s">
        <v>105</v>
      </c>
      <c r="C972" s="1" t="str">
        <f t="array" ref="C972">_xlfn.XLOOKUP($B972, sales_teams!$A$2:$A$36, sales_teams!$B$2:$B$36)</f>
        <v>Summer Sewald</v>
      </c>
      <c r="D972" s="1" t="str">
        <f t="array" ref="D972">_xlfn.XLOOKUP($B972, sales_teams!$A$2:$A$36, sales_teams!$C$2:$C$36)</f>
        <v>West</v>
      </c>
      <c r="E972" s="1" t="s">
        <v>181</v>
      </c>
      <c r="F972" s="1" t="s">
        <v>151</v>
      </c>
      <c r="G972" s="1" t="str">
        <f t="array" ref="G972">IF($F972="", "", _xlfn.XLOOKUP($F972,accounts!$A$2:$A$86,accounts!$B$2:$B$86, "Other"))</f>
        <v>software</v>
      </c>
      <c r="H972" s="1" t="str">
        <f t="array" ref="H972">IF($F972="", "", IFS(_xlfn.XLOOKUP($F972, accounts!$A$2:$A$86, accounts!$E$2:$E$86, 0)&gt;=1000, "Enterprise", _xlfn.XLOOKUP($F972, accounts!$A$2:$A$86, accounts!$E$2:$E$86, 0)&gt;=100, "Mid-Market", TRUE, "SMB"))</f>
        <v>Enterprise</v>
      </c>
      <c r="I972" s="1" t="str">
        <f t="array" ref="I972">IF($F972="", "", _xlfn.XLOOKUP($F972,accounts!$A$2:$A$86,accounts!$F$2:$F$86, "Other"))</f>
        <v>United States</v>
      </c>
      <c r="J972" s="1" t="s">
        <v>131</v>
      </c>
      <c r="K972" s="3">
        <v>42785.0</v>
      </c>
      <c r="L972" s="3">
        <v>42911.0</v>
      </c>
      <c r="M972" s="1">
        <v>598.0</v>
      </c>
    </row>
    <row r="973">
      <c r="A973" s="1" t="s">
        <v>1178</v>
      </c>
      <c r="B973" s="1" t="s">
        <v>57</v>
      </c>
      <c r="C973" s="1" t="str">
        <f t="array" ref="C973">_xlfn.XLOOKUP($B973, sales_teams!$A$2:$A$36, sales_teams!$B$2:$B$36)</f>
        <v>Rocco Neubert</v>
      </c>
      <c r="D973" s="1" t="str">
        <f t="array" ref="D973">_xlfn.XLOOKUP($B973, sales_teams!$A$2:$A$36, sales_teams!$C$2:$C$36)</f>
        <v>East</v>
      </c>
      <c r="E973" s="1" t="s">
        <v>109</v>
      </c>
      <c r="F973" s="1" t="s">
        <v>127</v>
      </c>
      <c r="G973" s="1" t="str">
        <f t="array" ref="G973">IF($F973="", "", _xlfn.XLOOKUP($F973,accounts!$A$2:$A$86,accounts!$B$2:$B$86, "Other"))</f>
        <v>technology</v>
      </c>
      <c r="H973" s="1" t="str">
        <f t="array" ref="H973">IF($F973="", "", IFS(_xlfn.XLOOKUP($F973, accounts!$A$2:$A$86, accounts!$E$2:$E$86, 0)&gt;=1000, "Enterprise", _xlfn.XLOOKUP($F973, accounts!$A$2:$A$86, accounts!$E$2:$E$86, 0)&gt;=100, "Mid-Market", TRUE, "SMB"))</f>
        <v>Enterprise</v>
      </c>
      <c r="I973" s="1" t="str">
        <f t="array" ref="I973">IF($F973="", "", _xlfn.XLOOKUP($F973,accounts!$A$2:$A$86,accounts!$F$2:$F$86, "Other"))</f>
        <v>United States</v>
      </c>
      <c r="J973" s="1" t="s">
        <v>192</v>
      </c>
      <c r="K973" s="3">
        <v>42786.0</v>
      </c>
      <c r="L973" s="3">
        <v>42880.0</v>
      </c>
      <c r="M973" s="1">
        <v>0.0</v>
      </c>
    </row>
    <row r="974">
      <c r="A974" s="1" t="s">
        <v>1179</v>
      </c>
      <c r="B974" s="1" t="s">
        <v>57</v>
      </c>
      <c r="C974" s="1" t="str">
        <f t="array" ref="C974">_xlfn.XLOOKUP($B974, sales_teams!$A$2:$A$36, sales_teams!$B$2:$B$36)</f>
        <v>Rocco Neubert</v>
      </c>
      <c r="D974" s="1" t="str">
        <f t="array" ref="D974">_xlfn.XLOOKUP($B974, sales_teams!$A$2:$A$36, sales_teams!$C$2:$C$36)</f>
        <v>East</v>
      </c>
      <c r="E974" s="1" t="s">
        <v>179</v>
      </c>
      <c r="F974" s="1" t="s">
        <v>172</v>
      </c>
      <c r="G974" s="1" t="str">
        <f t="array" ref="G974">IF($F974="", "", _xlfn.XLOOKUP($F974,accounts!$A$2:$A$86,accounts!$B$2:$B$86, "Other"))</f>
        <v>retail</v>
      </c>
      <c r="H974" s="1" t="str">
        <f t="array" ref="H974">IF($F974="", "", IFS(_xlfn.XLOOKUP($F974, accounts!$A$2:$A$86, accounts!$E$2:$E$86, 0)&gt;=1000, "Enterprise", _xlfn.XLOOKUP($F974, accounts!$A$2:$A$86, accounts!$E$2:$E$86, 0)&gt;=100, "Mid-Market", TRUE, "SMB"))</f>
        <v>Mid-Market</v>
      </c>
      <c r="I974" s="1" t="str">
        <f t="array" ref="I974">IF($F974="", "", _xlfn.XLOOKUP($F974,accounts!$A$2:$A$86,accounts!$F$2:$F$86, "Other"))</f>
        <v>United States</v>
      </c>
      <c r="J974" s="1" t="s">
        <v>131</v>
      </c>
      <c r="K974" s="3">
        <v>42786.0</v>
      </c>
      <c r="L974" s="3">
        <v>42879.0</v>
      </c>
      <c r="M974" s="1">
        <v>42.0</v>
      </c>
    </row>
    <row r="975">
      <c r="A975" s="1" t="s">
        <v>1180</v>
      </c>
      <c r="B975" s="1" t="s">
        <v>52</v>
      </c>
      <c r="C975" s="1" t="str">
        <f t="array" ref="C975">_xlfn.XLOOKUP($B975, sales_teams!$A$2:$A$36, sales_teams!$B$2:$B$36)</f>
        <v>Rocco Neubert</v>
      </c>
      <c r="D975" s="1" t="str">
        <f t="array" ref="D975">_xlfn.XLOOKUP($B975, sales_teams!$A$2:$A$36, sales_teams!$C$2:$C$36)</f>
        <v>East</v>
      </c>
      <c r="E975" s="1" t="s">
        <v>148</v>
      </c>
      <c r="F975" s="1" t="s">
        <v>167</v>
      </c>
      <c r="G975" s="1" t="str">
        <f t="array" ref="G975">IF($F975="", "", _xlfn.XLOOKUP($F975,accounts!$A$2:$A$86,accounts!$B$2:$B$86, "Other"))</f>
        <v>finance</v>
      </c>
      <c r="H975" s="1" t="str">
        <f t="array" ref="H975">IF($F975="", "", IFS(_xlfn.XLOOKUP($F975, accounts!$A$2:$A$86, accounts!$E$2:$E$86, 0)&gt;=1000, "Enterprise", _xlfn.XLOOKUP($F975, accounts!$A$2:$A$86, accounts!$E$2:$E$86, 0)&gt;=100, "Mid-Market", TRUE, "SMB"))</f>
        <v>Mid-Market</v>
      </c>
      <c r="I975" s="1" t="str">
        <f t="array" ref="I975">IF($F975="", "", _xlfn.XLOOKUP($F975,accounts!$A$2:$A$86,accounts!$F$2:$F$86, "Other"))</f>
        <v>United States</v>
      </c>
      <c r="J975" s="1" t="s">
        <v>131</v>
      </c>
      <c r="K975" s="3">
        <v>42786.0</v>
      </c>
      <c r="L975" s="3">
        <v>42893.0</v>
      </c>
      <c r="M975" s="1">
        <v>4689.0</v>
      </c>
    </row>
    <row r="976">
      <c r="A976" s="1" t="s">
        <v>1181</v>
      </c>
      <c r="B976" s="1" t="s">
        <v>12</v>
      </c>
      <c r="C976" s="1" t="str">
        <f t="array" ref="C976">_xlfn.XLOOKUP($B976, sales_teams!$A$2:$A$36, sales_teams!$B$2:$B$36)</f>
        <v>Dustin Brinkmann</v>
      </c>
      <c r="D976" s="1" t="str">
        <f t="array" ref="D976">_xlfn.XLOOKUP($B976, sales_teams!$A$2:$A$36, sales_teams!$C$2:$C$36)</f>
        <v>Central</v>
      </c>
      <c r="E976" s="1" t="s">
        <v>194</v>
      </c>
      <c r="F976" s="1" t="s">
        <v>156</v>
      </c>
      <c r="G976" s="1" t="str">
        <f t="array" ref="G976">IF($F976="", "", _xlfn.XLOOKUP($F976,accounts!$A$2:$A$86,accounts!$B$2:$B$86, "Other"))</f>
        <v>employment</v>
      </c>
      <c r="H976" s="1" t="str">
        <f t="array" ref="H976">IF($F976="", "", IFS(_xlfn.XLOOKUP($F976, accounts!$A$2:$A$86, accounts!$E$2:$E$86, 0)&gt;=1000, "Enterprise", _xlfn.XLOOKUP($F976, accounts!$A$2:$A$86, accounts!$E$2:$E$86, 0)&gt;=100, "Mid-Market", TRUE, "SMB"))</f>
        <v>Mid-Market</v>
      </c>
      <c r="I976" s="1" t="str">
        <f t="array" ref="I976">IF($F976="", "", _xlfn.XLOOKUP($F976,accounts!$A$2:$A$86,accounts!$F$2:$F$86, "Other"))</f>
        <v>United States</v>
      </c>
      <c r="J976" s="1" t="s">
        <v>131</v>
      </c>
      <c r="K976" s="3">
        <v>42786.0</v>
      </c>
      <c r="L976" s="3">
        <v>42912.0</v>
      </c>
      <c r="M976" s="1">
        <v>5154.0</v>
      </c>
    </row>
    <row r="977">
      <c r="A977" s="1" t="s">
        <v>1182</v>
      </c>
      <c r="B977" s="1" t="s">
        <v>30</v>
      </c>
      <c r="C977" s="1" t="str">
        <f t="array" ref="C977">_xlfn.XLOOKUP($B977, sales_teams!$A$2:$A$36, sales_teams!$B$2:$B$36)</f>
        <v>Melvin Marxen</v>
      </c>
      <c r="D977" s="1" t="str">
        <f t="array" ref="D977">_xlfn.XLOOKUP($B977, sales_teams!$A$2:$A$36, sales_teams!$C$2:$C$36)</f>
        <v>Central</v>
      </c>
      <c r="E977" s="1" t="s">
        <v>148</v>
      </c>
      <c r="F977" s="1" t="s">
        <v>113</v>
      </c>
      <c r="G977" s="1" t="str">
        <f t="array" ref="G977">IF($F977="", "", _xlfn.XLOOKUP($F977,accounts!$A$2:$A$86,accounts!$B$2:$B$86, "Other"))</f>
        <v>telecommunications</v>
      </c>
      <c r="H977" s="1" t="str">
        <f t="array" ref="H977">IF($F977="", "", IFS(_xlfn.XLOOKUP($F977, accounts!$A$2:$A$86, accounts!$E$2:$E$86, 0)&gt;=1000, "Enterprise", _xlfn.XLOOKUP($F977, accounts!$A$2:$A$86, accounts!$E$2:$E$86, 0)&gt;=100, "Mid-Market", TRUE, "SMB"))</f>
        <v>Mid-Market</v>
      </c>
      <c r="I977" s="1" t="str">
        <f t="array" ref="I977">IF($F977="", "", _xlfn.XLOOKUP($F977,accounts!$A$2:$A$86,accounts!$F$2:$F$86, "Other"))</f>
        <v>United States</v>
      </c>
      <c r="J977" s="1" t="s">
        <v>192</v>
      </c>
      <c r="K977" s="3">
        <v>42786.0</v>
      </c>
      <c r="L977" s="3">
        <v>42871.0</v>
      </c>
      <c r="M977" s="1">
        <v>0.0</v>
      </c>
    </row>
    <row r="978">
      <c r="A978" s="1" t="s">
        <v>1183</v>
      </c>
      <c r="B978" s="1" t="s">
        <v>53</v>
      </c>
      <c r="C978" s="1" t="str">
        <f t="array" ref="C978">_xlfn.XLOOKUP($B978, sales_teams!$A$2:$A$36, sales_teams!$B$2:$B$36)</f>
        <v>Rocco Neubert</v>
      </c>
      <c r="D978" s="1" t="str">
        <f t="array" ref="D978">_xlfn.XLOOKUP($B978, sales_teams!$A$2:$A$36, sales_teams!$C$2:$C$36)</f>
        <v>East</v>
      </c>
      <c r="E978" s="1" t="s">
        <v>148</v>
      </c>
      <c r="F978" s="1" t="s">
        <v>173</v>
      </c>
      <c r="G978" s="1" t="str">
        <f t="array" ref="G978">IF($F978="", "", _xlfn.XLOOKUP($F978,accounts!$A$2:$A$86,accounts!$B$2:$B$86, "Other"))</f>
        <v>technology</v>
      </c>
      <c r="H978" s="1" t="str">
        <f t="array" ref="H978">IF($F978="", "", IFS(_xlfn.XLOOKUP($F978, accounts!$A$2:$A$86, accounts!$E$2:$E$86, 0)&gt;=1000, "Enterprise", _xlfn.XLOOKUP($F978, accounts!$A$2:$A$86, accounts!$E$2:$E$86, 0)&gt;=100, "Mid-Market", TRUE, "SMB"))</f>
        <v>Mid-Market</v>
      </c>
      <c r="I978" s="1" t="str">
        <f t="array" ref="I978">IF($F978="", "", _xlfn.XLOOKUP($F978,accounts!$A$2:$A$86,accounts!$F$2:$F$86, "Other"))</f>
        <v>China</v>
      </c>
      <c r="J978" s="1" t="s">
        <v>131</v>
      </c>
      <c r="K978" s="3">
        <v>42786.0</v>
      </c>
      <c r="L978" s="3">
        <v>42860.0</v>
      </c>
      <c r="M978" s="1">
        <v>5010.0</v>
      </c>
    </row>
    <row r="979">
      <c r="A979" s="1" t="s">
        <v>1184</v>
      </c>
      <c r="B979" s="1" t="s">
        <v>26</v>
      </c>
      <c r="C979" s="1" t="str">
        <f t="array" ref="C979">_xlfn.XLOOKUP($B979, sales_teams!$A$2:$A$36, sales_teams!$B$2:$B$36)</f>
        <v>Melvin Marxen</v>
      </c>
      <c r="D979" s="1" t="str">
        <f t="array" ref="D979">_xlfn.XLOOKUP($B979, sales_teams!$A$2:$A$36, sales_teams!$C$2:$C$36)</f>
        <v>Central</v>
      </c>
      <c r="E979" s="1" t="s">
        <v>188</v>
      </c>
      <c r="F979" s="1" t="s">
        <v>89</v>
      </c>
      <c r="G979" s="1" t="str">
        <f t="array" ref="G979">IF($F979="", "", _xlfn.XLOOKUP($F979,accounts!$A$2:$A$86,accounts!$B$2:$B$86, "Other"))</f>
        <v>finance</v>
      </c>
      <c r="H979" s="1" t="str">
        <f t="array" ref="H979">IF($F979="", "", IFS(_xlfn.XLOOKUP($F979, accounts!$A$2:$A$86, accounts!$E$2:$E$86, 0)&gt;=1000, "Enterprise", _xlfn.XLOOKUP($F979, accounts!$A$2:$A$86, accounts!$E$2:$E$86, 0)&gt;=100, "Mid-Market", TRUE, "SMB"))</f>
        <v>Enterprise</v>
      </c>
      <c r="I979" s="1" t="str">
        <f t="array" ref="I979">IF($F979="", "", _xlfn.XLOOKUP($F979,accounts!$A$2:$A$86,accounts!$F$2:$F$86, "Other"))</f>
        <v>United States</v>
      </c>
      <c r="J979" s="1" t="s">
        <v>131</v>
      </c>
      <c r="K979" s="3">
        <v>42786.0</v>
      </c>
      <c r="L979" s="3">
        <v>42900.0</v>
      </c>
      <c r="M979" s="1">
        <v>3215.0</v>
      </c>
    </row>
    <row r="980">
      <c r="A980" s="1" t="s">
        <v>1185</v>
      </c>
      <c r="B980" s="1" t="s">
        <v>104</v>
      </c>
      <c r="C980" s="1" t="str">
        <f t="array" ref="C980">_xlfn.XLOOKUP($B980, sales_teams!$A$2:$A$36, sales_teams!$B$2:$B$36)</f>
        <v>Summer Sewald</v>
      </c>
      <c r="D980" s="1" t="str">
        <f t="array" ref="D980">_xlfn.XLOOKUP($B980, sales_teams!$A$2:$A$36, sales_teams!$C$2:$C$36)</f>
        <v>West</v>
      </c>
      <c r="E980" s="1" t="s">
        <v>181</v>
      </c>
      <c r="F980" s="1" t="s">
        <v>134</v>
      </c>
      <c r="G980" s="1" t="str">
        <f t="array" ref="G980">IF($F980="", "", _xlfn.XLOOKUP($F980,accounts!$A$2:$A$86,accounts!$B$2:$B$86, "Other"))</f>
        <v>services</v>
      </c>
      <c r="H980" s="1" t="str">
        <f t="array" ref="H980">IF($F980="", "", IFS(_xlfn.XLOOKUP($F980, accounts!$A$2:$A$86, accounts!$E$2:$E$86, 0)&gt;=1000, "Enterprise", _xlfn.XLOOKUP($F980, accounts!$A$2:$A$86, accounts!$E$2:$E$86, 0)&gt;=100, "Mid-Market", TRUE, "SMB"))</f>
        <v>Enterprise</v>
      </c>
      <c r="I980" s="1" t="str">
        <f t="array" ref="I980">IF($F980="", "", _xlfn.XLOOKUP($F980,accounts!$A$2:$A$86,accounts!$F$2:$F$86, "Other"))</f>
        <v>Brazil</v>
      </c>
      <c r="J980" s="1" t="s">
        <v>192</v>
      </c>
      <c r="K980" s="3">
        <v>42786.0</v>
      </c>
      <c r="L980" s="3">
        <v>42889.0</v>
      </c>
      <c r="M980" s="1">
        <v>0.0</v>
      </c>
    </row>
    <row r="981">
      <c r="A981" s="1" t="s">
        <v>1186</v>
      </c>
      <c r="B981" s="1" t="s">
        <v>102</v>
      </c>
      <c r="C981" s="1" t="str">
        <f t="array" ref="C981">_xlfn.XLOOKUP($B981, sales_teams!$A$2:$A$36, sales_teams!$B$2:$B$36)</f>
        <v>Summer Sewald</v>
      </c>
      <c r="D981" s="1" t="str">
        <f t="array" ref="D981">_xlfn.XLOOKUP($B981, sales_teams!$A$2:$A$36, sales_teams!$C$2:$C$36)</f>
        <v>West</v>
      </c>
      <c r="E981" s="1" t="s">
        <v>109</v>
      </c>
      <c r="F981" s="1" t="s">
        <v>81</v>
      </c>
      <c r="G981" s="1" t="str">
        <f t="array" ref="G981">IF($F981="", "", _xlfn.XLOOKUP($F981,accounts!$A$2:$A$86,accounts!$B$2:$B$86, "Other"))</f>
        <v>technology</v>
      </c>
      <c r="H981" s="1" t="str">
        <f t="array" ref="H981">IF($F981="", "", IFS(_xlfn.XLOOKUP($F981, accounts!$A$2:$A$86, accounts!$E$2:$E$86, 0)&gt;=1000, "Enterprise", _xlfn.XLOOKUP($F981, accounts!$A$2:$A$86, accounts!$E$2:$E$86, 0)&gt;=100, "Mid-Market", TRUE, "SMB"))</f>
        <v>Enterprise</v>
      </c>
      <c r="I981" s="1" t="str">
        <f t="array" ref="I981">IF($F981="", "", _xlfn.XLOOKUP($F981,accounts!$A$2:$A$86,accounts!$F$2:$F$86, "Other"))</f>
        <v>United States</v>
      </c>
      <c r="J981" s="1" t="s">
        <v>189</v>
      </c>
      <c r="K981" s="3">
        <v>42786.0</v>
      </c>
    </row>
    <row r="982">
      <c r="A982" s="1" t="s">
        <v>1187</v>
      </c>
      <c r="B982" s="1" t="s">
        <v>102</v>
      </c>
      <c r="C982" s="1" t="str">
        <f t="array" ref="C982">_xlfn.XLOOKUP($B982, sales_teams!$A$2:$A$36, sales_teams!$B$2:$B$36)</f>
        <v>Summer Sewald</v>
      </c>
      <c r="D982" s="1" t="str">
        <f t="array" ref="D982">_xlfn.XLOOKUP($B982, sales_teams!$A$2:$A$36, sales_teams!$C$2:$C$36)</f>
        <v>West</v>
      </c>
      <c r="E982" s="1" t="s">
        <v>148</v>
      </c>
      <c r="F982" s="1" t="s">
        <v>118</v>
      </c>
      <c r="G982" s="1" t="str">
        <f t="array" ref="G982">IF($F982="", "", _xlfn.XLOOKUP($F982,accounts!$A$2:$A$86,accounts!$B$2:$B$86, "Other"))</f>
        <v>services</v>
      </c>
      <c r="H982" s="1" t="str">
        <f t="array" ref="H982">IF($F982="", "", IFS(_xlfn.XLOOKUP($F982, accounts!$A$2:$A$86, accounts!$E$2:$E$86, 0)&gt;=1000, "Enterprise", _xlfn.XLOOKUP($F982, accounts!$A$2:$A$86, accounts!$E$2:$E$86, 0)&gt;=100, "Mid-Market", TRUE, "SMB"))</f>
        <v>Enterprise</v>
      </c>
      <c r="I982" s="1" t="str">
        <f t="array" ref="I982">IF($F982="", "", _xlfn.XLOOKUP($F982,accounts!$A$2:$A$86,accounts!$F$2:$F$86, "Other"))</f>
        <v>United States</v>
      </c>
      <c r="J982" s="1" t="s">
        <v>131</v>
      </c>
      <c r="K982" s="3">
        <v>42786.0</v>
      </c>
      <c r="L982" s="3">
        <v>42912.0</v>
      </c>
      <c r="M982" s="1">
        <v>3169.0</v>
      </c>
    </row>
    <row r="983">
      <c r="A983" s="1" t="s">
        <v>1188</v>
      </c>
      <c r="B983" s="1" t="s">
        <v>92</v>
      </c>
      <c r="C983" s="1" t="str">
        <f t="array" ref="C983">_xlfn.XLOOKUP($B983, sales_teams!$A$2:$A$36, sales_teams!$B$2:$B$36)</f>
        <v>Celia Rouche</v>
      </c>
      <c r="D983" s="1" t="str">
        <f t="array" ref="D983">_xlfn.XLOOKUP($B983, sales_teams!$A$2:$A$36, sales_teams!$C$2:$C$36)</f>
        <v>West</v>
      </c>
      <c r="E983" s="1" t="s">
        <v>109</v>
      </c>
      <c r="F983" s="1" t="s">
        <v>151</v>
      </c>
      <c r="G983" s="1" t="str">
        <f t="array" ref="G983">IF($F983="", "", _xlfn.XLOOKUP($F983,accounts!$A$2:$A$86,accounts!$B$2:$B$86, "Other"))</f>
        <v>software</v>
      </c>
      <c r="H983" s="1" t="str">
        <f t="array" ref="H983">IF($F983="", "", IFS(_xlfn.XLOOKUP($F983, accounts!$A$2:$A$86, accounts!$E$2:$E$86, 0)&gt;=1000, "Enterprise", _xlfn.XLOOKUP($F983, accounts!$A$2:$A$86, accounts!$E$2:$E$86, 0)&gt;=100, "Mid-Market", TRUE, "SMB"))</f>
        <v>Enterprise</v>
      </c>
      <c r="I983" s="1" t="str">
        <f t="array" ref="I983">IF($F983="", "", _xlfn.XLOOKUP($F983,accounts!$A$2:$A$86,accounts!$F$2:$F$86, "Other"))</f>
        <v>United States</v>
      </c>
      <c r="J983" s="1" t="s">
        <v>192</v>
      </c>
      <c r="K983" s="3">
        <v>42786.0</v>
      </c>
      <c r="L983" s="3">
        <v>42913.0</v>
      </c>
      <c r="M983" s="1">
        <v>0.0</v>
      </c>
    </row>
    <row r="984">
      <c r="A984" s="1" t="s">
        <v>1189</v>
      </c>
      <c r="B984" s="1" t="s">
        <v>24</v>
      </c>
      <c r="C984" s="1" t="str">
        <f t="array" ref="C984">_xlfn.XLOOKUP($B984, sales_teams!$A$2:$A$36, sales_teams!$B$2:$B$36)</f>
        <v>Melvin Marxen</v>
      </c>
      <c r="D984" s="1" t="str">
        <f t="array" ref="D984">_xlfn.XLOOKUP($B984, sales_teams!$A$2:$A$36, sales_teams!$C$2:$C$36)</f>
        <v>Central</v>
      </c>
      <c r="E984" s="1" t="s">
        <v>194</v>
      </c>
      <c r="F984" s="1" t="s">
        <v>95</v>
      </c>
      <c r="G984" s="1" t="str">
        <f t="array" ref="G984">IF($F984="", "", _xlfn.XLOOKUP($F984,accounts!$A$2:$A$86,accounts!$B$2:$B$86, "Other"))</f>
        <v>finance</v>
      </c>
      <c r="H984" s="1" t="str">
        <f t="array" ref="H984">IF($F984="", "", IFS(_xlfn.XLOOKUP($F984, accounts!$A$2:$A$86, accounts!$E$2:$E$86, 0)&gt;=1000, "Enterprise", _xlfn.XLOOKUP($F984, accounts!$A$2:$A$86, accounts!$E$2:$E$86, 0)&gt;=100, "Mid-Market", TRUE, "SMB"))</f>
        <v>Enterprise</v>
      </c>
      <c r="I984" s="1" t="str">
        <f t="array" ref="I984">IF($F984="", "", _xlfn.XLOOKUP($F984,accounts!$A$2:$A$86,accounts!$F$2:$F$86, "Other"))</f>
        <v>United States</v>
      </c>
      <c r="J984" s="1" t="s">
        <v>131</v>
      </c>
      <c r="K984" s="3">
        <v>42786.0</v>
      </c>
      <c r="L984" s="3">
        <v>42889.0</v>
      </c>
      <c r="M984" s="1">
        <v>5015.0</v>
      </c>
    </row>
    <row r="985">
      <c r="A985" s="1" t="s">
        <v>1190</v>
      </c>
      <c r="B985" s="1" t="s">
        <v>107</v>
      </c>
      <c r="C985" s="1" t="str">
        <f t="array" ref="C985">_xlfn.XLOOKUP($B985, sales_teams!$A$2:$A$36, sales_teams!$B$2:$B$36)</f>
        <v>Summer Sewald</v>
      </c>
      <c r="D985" s="1" t="str">
        <f t="array" ref="D985">_xlfn.XLOOKUP($B985, sales_teams!$A$2:$A$36, sales_teams!$C$2:$C$36)</f>
        <v>West</v>
      </c>
      <c r="E985" s="1" t="s">
        <v>181</v>
      </c>
      <c r="F985" s="1" t="s">
        <v>75</v>
      </c>
      <c r="G985" s="1" t="str">
        <f t="array" ref="G985">IF($F985="", "", _xlfn.XLOOKUP($F985,accounts!$A$2:$A$86,accounts!$B$2:$B$86, "Other"))</f>
        <v>software</v>
      </c>
      <c r="H985" s="1" t="str">
        <f t="array" ref="H985">IF($F985="", "", IFS(_xlfn.XLOOKUP($F985, accounts!$A$2:$A$86, accounts!$E$2:$E$86, 0)&gt;=1000, "Enterprise", _xlfn.XLOOKUP($F985, accounts!$A$2:$A$86, accounts!$E$2:$E$86, 0)&gt;=100, "Mid-Market", TRUE, "SMB"))</f>
        <v>SMB</v>
      </c>
      <c r="I985" s="1" t="str">
        <f t="array" ref="I985">IF($F985="", "", _xlfn.XLOOKUP($F985,accounts!$A$2:$A$86,accounts!$F$2:$F$86, "Other"))</f>
        <v>United States</v>
      </c>
      <c r="J985" s="1" t="s">
        <v>131</v>
      </c>
      <c r="K985" s="3">
        <v>42786.0</v>
      </c>
      <c r="L985" s="3">
        <v>42795.0</v>
      </c>
      <c r="M985" s="1">
        <v>571.0</v>
      </c>
    </row>
    <row r="986">
      <c r="A986" s="1" t="s">
        <v>1191</v>
      </c>
      <c r="B986" s="1" t="s">
        <v>54</v>
      </c>
      <c r="C986" s="1" t="str">
        <f t="array" ref="C986">_xlfn.XLOOKUP($B986, sales_teams!$A$2:$A$36, sales_teams!$B$2:$B$36)</f>
        <v>Rocco Neubert</v>
      </c>
      <c r="D986" s="1" t="str">
        <f t="array" ref="D986">_xlfn.XLOOKUP($B986, sales_teams!$A$2:$A$36, sales_teams!$C$2:$C$36)</f>
        <v>East</v>
      </c>
      <c r="E986" s="1" t="s">
        <v>148</v>
      </c>
      <c r="F986" s="1" t="s">
        <v>43</v>
      </c>
      <c r="G986" s="1" t="str">
        <f t="array" ref="G986">IF($F986="", "", _xlfn.XLOOKUP($F986,accounts!$A$2:$A$86,accounts!$B$2:$B$86, "Other"))</f>
        <v>software</v>
      </c>
      <c r="H986" s="1" t="str">
        <f t="array" ref="H986">IF($F986="", "", IFS(_xlfn.XLOOKUP($F986, accounts!$A$2:$A$86, accounts!$E$2:$E$86, 0)&gt;=1000, "Enterprise", _xlfn.XLOOKUP($F986, accounts!$A$2:$A$86, accounts!$E$2:$E$86, 0)&gt;=100, "Mid-Market", TRUE, "SMB"))</f>
        <v>Enterprise</v>
      </c>
      <c r="I986" s="1" t="str">
        <f t="array" ref="I986">IF($F986="", "", _xlfn.XLOOKUP($F986,accounts!$A$2:$A$86,accounts!$F$2:$F$86, "Other"))</f>
        <v>United States</v>
      </c>
      <c r="J986" s="1" t="s">
        <v>131</v>
      </c>
      <c r="K986" s="3">
        <v>42786.0</v>
      </c>
      <c r="L986" s="3">
        <v>42871.0</v>
      </c>
      <c r="M986" s="1">
        <v>4839.0</v>
      </c>
    </row>
    <row r="987">
      <c r="A987" s="1" t="s">
        <v>1192</v>
      </c>
      <c r="B987" s="1" t="s">
        <v>54</v>
      </c>
      <c r="C987" s="1" t="str">
        <f t="array" ref="C987">_xlfn.XLOOKUP($B987, sales_teams!$A$2:$A$36, sales_teams!$B$2:$B$36)</f>
        <v>Rocco Neubert</v>
      </c>
      <c r="D987" s="1" t="str">
        <f t="array" ref="D987">_xlfn.XLOOKUP($B987, sales_teams!$A$2:$A$36, sales_teams!$C$2:$C$36)</f>
        <v>East</v>
      </c>
      <c r="E987" s="1" t="s">
        <v>188</v>
      </c>
      <c r="F987" s="1" t="s">
        <v>55</v>
      </c>
      <c r="G987" s="1" t="str">
        <f t="array" ref="G987">IF($F987="", "", _xlfn.XLOOKUP($F987,accounts!$A$2:$A$86,accounts!$B$2:$B$86, "Other"))</f>
        <v>entertainment</v>
      </c>
      <c r="H987" s="1" t="str">
        <f t="array" ref="H987">IF($F987="", "", IFS(_xlfn.XLOOKUP($F987, accounts!$A$2:$A$86, accounts!$E$2:$E$86, 0)&gt;=1000, "Enterprise", _xlfn.XLOOKUP($F987, accounts!$A$2:$A$86, accounts!$E$2:$E$86, 0)&gt;=100, "Mid-Market", TRUE, "SMB"))</f>
        <v>Enterprise</v>
      </c>
      <c r="I987" s="1" t="str">
        <f t="array" ref="I987">IF($F987="", "", _xlfn.XLOOKUP($F987,accounts!$A$2:$A$86,accounts!$F$2:$F$86, "Other"))</f>
        <v>United States</v>
      </c>
      <c r="J987" s="1" t="s">
        <v>131</v>
      </c>
      <c r="K987" s="3">
        <v>42786.0</v>
      </c>
      <c r="L987" s="3">
        <v>42799.0</v>
      </c>
      <c r="M987" s="1">
        <v>3315.0</v>
      </c>
    </row>
    <row r="988">
      <c r="A988" s="1" t="s">
        <v>1193</v>
      </c>
      <c r="B988" s="1" t="s">
        <v>15</v>
      </c>
      <c r="C988" s="1" t="str">
        <f t="array" ref="C988">_xlfn.XLOOKUP($B988, sales_teams!$A$2:$A$36, sales_teams!$B$2:$B$36)</f>
        <v>Dustin Brinkmann</v>
      </c>
      <c r="D988" s="1" t="str">
        <f t="array" ref="D988">_xlfn.XLOOKUP($B988, sales_teams!$A$2:$A$36, sales_teams!$C$2:$C$36)</f>
        <v>Central</v>
      </c>
      <c r="E988" s="1" t="s">
        <v>179</v>
      </c>
      <c r="F988" s="1" t="s">
        <v>136</v>
      </c>
      <c r="G988" s="1" t="str">
        <f t="array" ref="G988">IF($F988="", "", _xlfn.XLOOKUP($F988,accounts!$A$2:$A$86,accounts!$B$2:$B$86, "Other"))</f>
        <v>services</v>
      </c>
      <c r="H988" s="1" t="str">
        <f t="array" ref="H988">IF($F988="", "", IFS(_xlfn.XLOOKUP($F988, accounts!$A$2:$A$86, accounts!$E$2:$E$86, 0)&gt;=1000, "Enterprise", _xlfn.XLOOKUP($F988, accounts!$A$2:$A$86, accounts!$E$2:$E$86, 0)&gt;=100, "Mid-Market", TRUE, "SMB"))</f>
        <v>Enterprise</v>
      </c>
      <c r="I988" s="1" t="str">
        <f t="array" ref="I988">IF($F988="", "", _xlfn.XLOOKUP($F988,accounts!$A$2:$A$86,accounts!$F$2:$F$86, "Other"))</f>
        <v>United States</v>
      </c>
      <c r="J988" s="1" t="s">
        <v>131</v>
      </c>
      <c r="K988" s="3">
        <v>42786.0</v>
      </c>
      <c r="L988" s="3">
        <v>42879.0</v>
      </c>
      <c r="M988" s="1">
        <v>60.0</v>
      </c>
    </row>
    <row r="989">
      <c r="A989" s="1" t="s">
        <v>1194</v>
      </c>
      <c r="B989" s="1" t="s">
        <v>60</v>
      </c>
      <c r="C989" s="1" t="str">
        <f t="array" ref="C989">_xlfn.XLOOKUP($B989, sales_teams!$A$2:$A$36, sales_teams!$B$2:$B$36)</f>
        <v>Celia Rouche</v>
      </c>
      <c r="D989" s="1" t="str">
        <f t="array" ref="D989">_xlfn.XLOOKUP($B989, sales_teams!$A$2:$A$36, sales_teams!$C$2:$C$36)</f>
        <v>West</v>
      </c>
      <c r="E989" s="1" t="s">
        <v>148</v>
      </c>
      <c r="G989" s="1" t="str">
        <f t="array" ref="G989">IF($F989="", "", _xlfn.XLOOKUP($F989,accounts!$A$2:$A$86,accounts!$B$2:$B$86, "Other"))</f>
        <v/>
      </c>
      <c r="H989" s="1" t="str">
        <f t="array" ref="H989">IF($F989="", "", IFS(_xlfn.XLOOKUP($F989, accounts!$A$2:$A$86, accounts!$E$2:$E$86, 0)&gt;=1000, "Enterprise", _xlfn.XLOOKUP($F989, accounts!$A$2:$A$86, accounts!$E$2:$E$86, 0)&gt;=100, "Mid-Market", TRUE, "SMB"))</f>
        <v/>
      </c>
      <c r="I989" s="1" t="str">
        <f t="array" ref="I989">IF($F989="", "", _xlfn.XLOOKUP($F989,accounts!$A$2:$A$86,accounts!$F$2:$F$86, "Other"))</f>
        <v/>
      </c>
      <c r="J989" s="1" t="s">
        <v>189</v>
      </c>
      <c r="K989" s="3">
        <v>42786.0</v>
      </c>
    </row>
    <row r="990">
      <c r="A990" s="1" t="s">
        <v>1195</v>
      </c>
      <c r="B990" s="1" t="s">
        <v>45</v>
      </c>
      <c r="C990" s="1" t="str">
        <f t="array" ref="C990">_xlfn.XLOOKUP($B990, sales_teams!$A$2:$A$36, sales_teams!$B$2:$B$36)</f>
        <v>Cara Losch</v>
      </c>
      <c r="D990" s="1" t="str">
        <f t="array" ref="D990">_xlfn.XLOOKUP($B990, sales_teams!$A$2:$A$36, sales_teams!$C$2:$C$36)</f>
        <v>East</v>
      </c>
      <c r="E990" s="1" t="s">
        <v>188</v>
      </c>
      <c r="G990" s="1" t="str">
        <f t="array" ref="G990">IF($F990="", "", _xlfn.XLOOKUP($F990,accounts!$A$2:$A$86,accounts!$B$2:$B$86, "Other"))</f>
        <v/>
      </c>
      <c r="H990" s="1" t="str">
        <f t="array" ref="H990">IF($F990="", "", IFS(_xlfn.XLOOKUP($F990, accounts!$A$2:$A$86, accounts!$E$2:$E$86, 0)&gt;=1000, "Enterprise", _xlfn.XLOOKUP($F990, accounts!$A$2:$A$86, accounts!$E$2:$E$86, 0)&gt;=100, "Mid-Market", TRUE, "SMB"))</f>
        <v/>
      </c>
      <c r="I990" s="1" t="str">
        <f t="array" ref="I990">IF($F990="", "", _xlfn.XLOOKUP($F990,accounts!$A$2:$A$86,accounts!$F$2:$F$86, "Other"))</f>
        <v/>
      </c>
      <c r="J990" s="1" t="s">
        <v>189</v>
      </c>
      <c r="K990" s="3">
        <v>42786.0</v>
      </c>
    </row>
    <row r="991">
      <c r="A991" s="1" t="s">
        <v>1196</v>
      </c>
      <c r="B991" s="1" t="s">
        <v>7</v>
      </c>
      <c r="C991" s="1" t="str">
        <f t="array" ref="C991">_xlfn.XLOOKUP($B991, sales_teams!$A$2:$A$36, sales_teams!$B$2:$B$36)</f>
        <v>Dustin Brinkmann</v>
      </c>
      <c r="D991" s="1" t="str">
        <f t="array" ref="D991">_xlfn.XLOOKUP($B991, sales_teams!$A$2:$A$36, sales_teams!$C$2:$C$36)</f>
        <v>Central</v>
      </c>
      <c r="E991" s="1" t="s">
        <v>109</v>
      </c>
      <c r="F991" s="1" t="s">
        <v>165</v>
      </c>
      <c r="G991" s="1" t="str">
        <f t="array" ref="G991">IF($F991="", "", _xlfn.XLOOKUP($F991,accounts!$A$2:$A$86,accounts!$B$2:$B$86, "Other"))</f>
        <v>telecommunications</v>
      </c>
      <c r="H991" s="1" t="str">
        <f t="array" ref="H991">IF($F991="", "", IFS(_xlfn.XLOOKUP($F991, accounts!$A$2:$A$86, accounts!$E$2:$E$86, 0)&gt;=1000, "Enterprise", _xlfn.XLOOKUP($F991, accounts!$A$2:$A$86, accounts!$E$2:$E$86, 0)&gt;=100, "Mid-Market", TRUE, "SMB"))</f>
        <v>Enterprise</v>
      </c>
      <c r="I991" s="1" t="str">
        <f t="array" ref="I991">IF($F991="", "", _xlfn.XLOOKUP($F991,accounts!$A$2:$A$86,accounts!$F$2:$F$86, "Other"))</f>
        <v>United States</v>
      </c>
      <c r="J991" s="1" t="s">
        <v>131</v>
      </c>
      <c r="K991" s="3">
        <v>42787.0</v>
      </c>
      <c r="L991" s="3">
        <v>42798.0</v>
      </c>
      <c r="M991" s="1">
        <v>999.0</v>
      </c>
    </row>
    <row r="992">
      <c r="A992" s="1" t="s">
        <v>1197</v>
      </c>
      <c r="B992" s="1" t="s">
        <v>57</v>
      </c>
      <c r="C992" s="1" t="str">
        <f t="array" ref="C992">_xlfn.XLOOKUP($B992, sales_teams!$A$2:$A$36, sales_teams!$B$2:$B$36)</f>
        <v>Rocco Neubert</v>
      </c>
      <c r="D992" s="1" t="str">
        <f t="array" ref="D992">_xlfn.XLOOKUP($B992, sales_teams!$A$2:$A$36, sales_teams!$C$2:$C$36)</f>
        <v>East</v>
      </c>
      <c r="E992" s="1" t="s">
        <v>148</v>
      </c>
      <c r="G992" s="1" t="str">
        <f t="array" ref="G992">IF($F992="", "", _xlfn.XLOOKUP($F992,accounts!$A$2:$A$86,accounts!$B$2:$B$86, "Other"))</f>
        <v/>
      </c>
      <c r="H992" s="1" t="str">
        <f t="array" ref="H992">IF($F992="", "", IFS(_xlfn.XLOOKUP($F992, accounts!$A$2:$A$86, accounts!$E$2:$E$86, 0)&gt;=1000, "Enterprise", _xlfn.XLOOKUP($F992, accounts!$A$2:$A$86, accounts!$E$2:$E$86, 0)&gt;=100, "Mid-Market", TRUE, "SMB"))</f>
        <v/>
      </c>
      <c r="I992" s="1" t="str">
        <f t="array" ref="I992">IF($F992="", "", _xlfn.XLOOKUP($F992,accounts!$A$2:$A$86,accounts!$F$2:$F$86, "Other"))</f>
        <v/>
      </c>
      <c r="J992" s="1" t="s">
        <v>189</v>
      </c>
      <c r="K992" s="3">
        <v>42787.0</v>
      </c>
    </row>
    <row r="993">
      <c r="A993" s="1" t="s">
        <v>1198</v>
      </c>
      <c r="B993" s="1" t="s">
        <v>30</v>
      </c>
      <c r="C993" s="1" t="str">
        <f t="array" ref="C993">_xlfn.XLOOKUP($B993, sales_teams!$A$2:$A$36, sales_teams!$B$2:$B$36)</f>
        <v>Melvin Marxen</v>
      </c>
      <c r="D993" s="1" t="str">
        <f t="array" ref="D993">_xlfn.XLOOKUP($B993, sales_teams!$A$2:$A$36, sales_teams!$C$2:$C$36)</f>
        <v>Central</v>
      </c>
      <c r="E993" s="1" t="s">
        <v>181</v>
      </c>
      <c r="F993" s="1" t="s">
        <v>156</v>
      </c>
      <c r="G993" s="1" t="str">
        <f t="array" ref="G993">IF($F993="", "", _xlfn.XLOOKUP($F993,accounts!$A$2:$A$86,accounts!$B$2:$B$86, "Other"))</f>
        <v>employment</v>
      </c>
      <c r="H993" s="1" t="str">
        <f t="array" ref="H993">IF($F993="", "", IFS(_xlfn.XLOOKUP($F993, accounts!$A$2:$A$86, accounts!$E$2:$E$86, 0)&gt;=1000, "Enterprise", _xlfn.XLOOKUP($F993, accounts!$A$2:$A$86, accounts!$E$2:$E$86, 0)&gt;=100, "Mid-Market", TRUE, "SMB"))</f>
        <v>Mid-Market</v>
      </c>
      <c r="I993" s="1" t="str">
        <f t="array" ref="I993">IF($F993="", "", _xlfn.XLOOKUP($F993,accounts!$A$2:$A$86,accounts!$F$2:$F$86, "Other"))</f>
        <v>United States</v>
      </c>
      <c r="J993" s="1" t="s">
        <v>192</v>
      </c>
      <c r="K993" s="3">
        <v>42787.0</v>
      </c>
      <c r="L993" s="3">
        <v>42897.0</v>
      </c>
      <c r="M993" s="1">
        <v>0.0</v>
      </c>
    </row>
    <row r="994">
      <c r="A994" s="1" t="s">
        <v>1199</v>
      </c>
      <c r="B994" s="1" t="s">
        <v>17</v>
      </c>
      <c r="C994" s="1" t="str">
        <f t="array" ref="C994">_xlfn.XLOOKUP($B994, sales_teams!$A$2:$A$36, sales_teams!$B$2:$B$36)</f>
        <v>Dustin Brinkmann</v>
      </c>
      <c r="D994" s="1" t="str">
        <f t="array" ref="D994">_xlfn.XLOOKUP($B994, sales_teams!$A$2:$A$36, sales_teams!$C$2:$C$36)</f>
        <v>Central</v>
      </c>
      <c r="E994" s="1" t="s">
        <v>194</v>
      </c>
      <c r="F994" s="1" t="s">
        <v>89</v>
      </c>
      <c r="G994" s="1" t="str">
        <f t="array" ref="G994">IF($F994="", "", _xlfn.XLOOKUP($F994,accounts!$A$2:$A$86,accounts!$B$2:$B$86, "Other"))</f>
        <v>finance</v>
      </c>
      <c r="H994" s="1" t="str">
        <f t="array" ref="H994">IF($F994="", "", IFS(_xlfn.XLOOKUP($F994, accounts!$A$2:$A$86, accounts!$E$2:$E$86, 0)&gt;=1000, "Enterprise", _xlfn.XLOOKUP($F994, accounts!$A$2:$A$86, accounts!$E$2:$E$86, 0)&gt;=100, "Mid-Market", TRUE, "SMB"))</f>
        <v>Enterprise</v>
      </c>
      <c r="I994" s="1" t="str">
        <f t="array" ref="I994">IF($F994="", "", _xlfn.XLOOKUP($F994,accounts!$A$2:$A$86,accounts!$F$2:$F$86, "Other"))</f>
        <v>United States</v>
      </c>
      <c r="J994" s="1" t="s">
        <v>131</v>
      </c>
      <c r="K994" s="3">
        <v>42787.0</v>
      </c>
      <c r="L994" s="3">
        <v>42890.0</v>
      </c>
      <c r="M994" s="1">
        <v>5401.0</v>
      </c>
    </row>
    <row r="995">
      <c r="A995" s="1" t="s">
        <v>1200</v>
      </c>
      <c r="B995" s="1" t="s">
        <v>92</v>
      </c>
      <c r="C995" s="1" t="str">
        <f t="array" ref="C995">_xlfn.XLOOKUP($B995, sales_teams!$A$2:$A$36, sales_teams!$B$2:$B$36)</f>
        <v>Celia Rouche</v>
      </c>
      <c r="D995" s="1" t="str">
        <f t="array" ref="D995">_xlfn.XLOOKUP($B995, sales_teams!$A$2:$A$36, sales_teams!$C$2:$C$36)</f>
        <v>West</v>
      </c>
      <c r="E995" s="1" t="s">
        <v>188</v>
      </c>
      <c r="F995" s="1" t="s">
        <v>137</v>
      </c>
      <c r="G995" s="1" t="str">
        <f t="array" ref="G995">IF($F995="", "", _xlfn.XLOOKUP($F995,accounts!$A$2:$A$86,accounts!$B$2:$B$86, "Other"))</f>
        <v>services</v>
      </c>
      <c r="H995" s="1" t="str">
        <f t="array" ref="H995">IF($F995="", "", IFS(_xlfn.XLOOKUP($F995, accounts!$A$2:$A$86, accounts!$E$2:$E$86, 0)&gt;=1000, "Enterprise", _xlfn.XLOOKUP($F995, accounts!$A$2:$A$86, accounts!$E$2:$E$86, 0)&gt;=100, "Mid-Market", TRUE, "SMB"))</f>
        <v>Enterprise</v>
      </c>
      <c r="I995" s="1" t="str">
        <f t="array" ref="I995">IF($F995="", "", _xlfn.XLOOKUP($F995,accounts!$A$2:$A$86,accounts!$F$2:$F$86, "Other"))</f>
        <v>Germany</v>
      </c>
      <c r="J995" s="1" t="s">
        <v>189</v>
      </c>
      <c r="K995" s="3">
        <v>42787.0</v>
      </c>
    </row>
    <row r="996">
      <c r="A996" s="1" t="s">
        <v>1201</v>
      </c>
      <c r="B996" s="1" t="s">
        <v>107</v>
      </c>
      <c r="C996" s="1" t="str">
        <f t="array" ref="C996">_xlfn.XLOOKUP($B996, sales_teams!$A$2:$A$36, sales_teams!$B$2:$B$36)</f>
        <v>Summer Sewald</v>
      </c>
      <c r="D996" s="1" t="str">
        <f t="array" ref="D996">_xlfn.XLOOKUP($B996, sales_teams!$A$2:$A$36, sales_teams!$C$2:$C$36)</f>
        <v>West</v>
      </c>
      <c r="E996" s="1" t="s">
        <v>194</v>
      </c>
      <c r="G996" s="1" t="str">
        <f t="array" ref="G996">IF($F996="", "", _xlfn.XLOOKUP($F996,accounts!$A$2:$A$86,accounts!$B$2:$B$86, "Other"))</f>
        <v/>
      </c>
      <c r="H996" s="1" t="str">
        <f t="array" ref="H996">IF($F996="", "", IFS(_xlfn.XLOOKUP($F996, accounts!$A$2:$A$86, accounts!$E$2:$E$86, 0)&gt;=1000, "Enterprise", _xlfn.XLOOKUP($F996, accounts!$A$2:$A$86, accounts!$E$2:$E$86, 0)&gt;=100, "Mid-Market", TRUE, "SMB"))</f>
        <v/>
      </c>
      <c r="I996" s="1" t="str">
        <f t="array" ref="I996">IF($F996="", "", _xlfn.XLOOKUP($F996,accounts!$A$2:$A$86,accounts!$F$2:$F$86, "Other"))</f>
        <v/>
      </c>
      <c r="J996" s="1" t="s">
        <v>189</v>
      </c>
      <c r="K996" s="3">
        <v>42787.0</v>
      </c>
    </row>
    <row r="997">
      <c r="A997" s="1" t="s">
        <v>1202</v>
      </c>
      <c r="B997" s="1" t="s">
        <v>18</v>
      </c>
      <c r="C997" s="1" t="str">
        <f t="array" ref="C997">_xlfn.XLOOKUP($B997, sales_teams!$A$2:$A$36, sales_teams!$B$2:$B$36)</f>
        <v>Dustin Brinkmann</v>
      </c>
      <c r="D997" s="1" t="str">
        <f t="array" ref="D997">_xlfn.XLOOKUP($B997, sales_teams!$A$2:$A$36, sales_teams!$C$2:$C$36)</f>
        <v>Central</v>
      </c>
      <c r="E997" s="1" t="s">
        <v>181</v>
      </c>
      <c r="F997" s="1" t="s">
        <v>150</v>
      </c>
      <c r="G997" s="1" t="str">
        <f t="array" ref="G997">IF($F997="", "", _xlfn.XLOOKUP($F997,accounts!$A$2:$A$86,accounts!$B$2:$B$86, "Other"))</f>
        <v>technology</v>
      </c>
      <c r="H997" s="1" t="str">
        <f t="array" ref="H997">IF($F997="", "", IFS(_xlfn.XLOOKUP($F997, accounts!$A$2:$A$86, accounts!$E$2:$E$86, 0)&gt;=1000, "Enterprise", _xlfn.XLOOKUP($F997, accounts!$A$2:$A$86, accounts!$E$2:$E$86, 0)&gt;=100, "Mid-Market", TRUE, "SMB"))</f>
        <v>Enterprise</v>
      </c>
      <c r="I997" s="1" t="str">
        <f t="array" ref="I997">IF($F997="", "", _xlfn.XLOOKUP($F997,accounts!$A$2:$A$86,accounts!$F$2:$F$86, "Other"))</f>
        <v>United States</v>
      </c>
      <c r="J997" s="1" t="s">
        <v>131</v>
      </c>
      <c r="K997" s="3">
        <v>42787.0</v>
      </c>
      <c r="L997" s="3">
        <v>42904.0</v>
      </c>
      <c r="M997" s="1">
        <v>551.0</v>
      </c>
    </row>
    <row r="998">
      <c r="A998" s="1" t="s">
        <v>1203</v>
      </c>
      <c r="B998" s="1" t="s">
        <v>54</v>
      </c>
      <c r="C998" s="1" t="str">
        <f t="array" ref="C998">_xlfn.XLOOKUP($B998, sales_teams!$A$2:$A$36, sales_teams!$B$2:$B$36)</f>
        <v>Rocco Neubert</v>
      </c>
      <c r="D998" s="1" t="str">
        <f t="array" ref="D998">_xlfn.XLOOKUP($B998, sales_teams!$A$2:$A$36, sales_teams!$C$2:$C$36)</f>
        <v>East</v>
      </c>
      <c r="E998" s="1" t="s">
        <v>194</v>
      </c>
      <c r="F998" s="1" t="s">
        <v>132</v>
      </c>
      <c r="G998" s="1" t="str">
        <f t="array" ref="G998">IF($F998="", "", _xlfn.XLOOKUP($F998,accounts!$A$2:$A$86,accounts!$B$2:$B$86, "Other"))</f>
        <v>marketing</v>
      </c>
      <c r="H998" s="1" t="str">
        <f t="array" ref="H998">IF($F998="", "", IFS(_xlfn.XLOOKUP($F998, accounts!$A$2:$A$86, accounts!$E$2:$E$86, 0)&gt;=1000, "Enterprise", _xlfn.XLOOKUP($F998, accounts!$A$2:$A$86, accounts!$E$2:$E$86, 0)&gt;=100, "Mid-Market", TRUE, "SMB"))</f>
        <v>Enterprise</v>
      </c>
      <c r="I998" s="1" t="str">
        <f t="array" ref="I998">IF($F998="", "", _xlfn.XLOOKUP($F998,accounts!$A$2:$A$86,accounts!$F$2:$F$86, "Other"))</f>
        <v>Jordan</v>
      </c>
      <c r="J998" s="1" t="s">
        <v>192</v>
      </c>
      <c r="K998" s="3">
        <v>42787.0</v>
      </c>
      <c r="L998" s="3">
        <v>42878.0</v>
      </c>
      <c r="M998" s="1">
        <v>0.0</v>
      </c>
    </row>
    <row r="999">
      <c r="A999" s="1" t="s">
        <v>1204</v>
      </c>
      <c r="B999" s="1" t="s">
        <v>60</v>
      </c>
      <c r="C999" s="1" t="str">
        <f t="array" ref="C999">_xlfn.XLOOKUP($B999, sales_teams!$A$2:$A$36, sales_teams!$B$2:$B$36)</f>
        <v>Celia Rouche</v>
      </c>
      <c r="D999" s="1" t="str">
        <f t="array" ref="D999">_xlfn.XLOOKUP($B999, sales_teams!$A$2:$A$36, sales_teams!$C$2:$C$36)</f>
        <v>West</v>
      </c>
      <c r="E999" s="1" t="s">
        <v>181</v>
      </c>
      <c r="F999" s="1" t="s">
        <v>85</v>
      </c>
      <c r="G999" s="1" t="str">
        <f t="array" ref="G999">IF($F999="", "", _xlfn.XLOOKUP($F999,accounts!$A$2:$A$86,accounts!$B$2:$B$86, "Other"))</f>
        <v>telecommunications</v>
      </c>
      <c r="H999" s="1" t="str">
        <f t="array" ref="H999">IF($F999="", "", IFS(_xlfn.XLOOKUP($F999, accounts!$A$2:$A$86, accounts!$E$2:$E$86, 0)&gt;=1000, "Enterprise", _xlfn.XLOOKUP($F999, accounts!$A$2:$A$86, accounts!$E$2:$E$86, 0)&gt;=100, "Mid-Market", TRUE, "SMB"))</f>
        <v>Enterprise</v>
      </c>
      <c r="I999" s="1" t="str">
        <f t="array" ref="I999">IF($F999="", "", _xlfn.XLOOKUP($F999,accounts!$A$2:$A$86,accounts!$F$2:$F$86, "Other"))</f>
        <v>United States</v>
      </c>
      <c r="J999" s="1" t="s">
        <v>131</v>
      </c>
      <c r="K999" s="3">
        <v>42787.0</v>
      </c>
      <c r="L999" s="3">
        <v>42814.0</v>
      </c>
      <c r="M999" s="1">
        <v>600.0</v>
      </c>
    </row>
    <row r="1000">
      <c r="A1000" s="1" t="s">
        <v>1205</v>
      </c>
      <c r="B1000" s="1" t="s">
        <v>34</v>
      </c>
      <c r="C1000" s="1" t="str">
        <f t="array" ref="C1000">_xlfn.XLOOKUP($B1000, sales_teams!$A$2:$A$36, sales_teams!$B$2:$B$36)</f>
        <v>Cara Losch</v>
      </c>
      <c r="D1000" s="1" t="str">
        <f t="array" ref="D1000">_xlfn.XLOOKUP($B1000, sales_teams!$A$2:$A$36, sales_teams!$C$2:$C$36)</f>
        <v>East</v>
      </c>
      <c r="E1000" s="1" t="s">
        <v>148</v>
      </c>
      <c r="F1000" s="1" t="s">
        <v>114</v>
      </c>
      <c r="G1000" s="1" t="str">
        <f t="array" ref="G1000">IF($F1000="", "", _xlfn.XLOOKUP($F1000,accounts!$A$2:$A$86,accounts!$B$2:$B$86, "Other"))</f>
        <v>marketing</v>
      </c>
      <c r="H1000" s="1" t="str">
        <f t="array" ref="H1000">IF($F1000="", "", IFS(_xlfn.XLOOKUP($F1000, accounts!$A$2:$A$86, accounts!$E$2:$E$86, 0)&gt;=1000, "Enterprise", _xlfn.XLOOKUP($F1000, accounts!$A$2:$A$86, accounts!$E$2:$E$86, 0)&gt;=100, "Mid-Market", TRUE, "SMB"))</f>
        <v>Enterprise</v>
      </c>
      <c r="I1000" s="1" t="str">
        <f t="array" ref="I1000">IF($F1000="", "", _xlfn.XLOOKUP($F1000,accounts!$A$2:$A$86,accounts!$F$2:$F$86, "Other"))</f>
        <v>United States</v>
      </c>
      <c r="J1000" s="1" t="s">
        <v>189</v>
      </c>
      <c r="K1000" s="3">
        <v>42787.0</v>
      </c>
    </row>
    <row r="1001">
      <c r="A1001" s="1" t="s">
        <v>1206</v>
      </c>
      <c r="B1001" s="1" t="s">
        <v>34</v>
      </c>
      <c r="C1001" s="1" t="str">
        <f t="array" ref="C1001">_xlfn.XLOOKUP($B1001, sales_teams!$A$2:$A$36, sales_teams!$B$2:$B$36)</f>
        <v>Cara Losch</v>
      </c>
      <c r="D1001" s="1" t="str">
        <f t="array" ref="D1001">_xlfn.XLOOKUP($B1001, sales_teams!$A$2:$A$36, sales_teams!$C$2:$C$36)</f>
        <v>East</v>
      </c>
      <c r="E1001" s="1" t="s">
        <v>194</v>
      </c>
      <c r="F1001" s="1" t="s">
        <v>32</v>
      </c>
      <c r="G1001" s="1" t="str">
        <f t="array" ref="G1001">IF($F1001="", "", _xlfn.XLOOKUP($F1001,accounts!$A$2:$A$86,accounts!$B$2:$B$86, "Other"))</f>
        <v>medical</v>
      </c>
      <c r="H1001" s="1" t="str">
        <f t="array" ref="H1001">IF($F1001="", "", IFS(_xlfn.XLOOKUP($F1001, accounts!$A$2:$A$86, accounts!$E$2:$E$86, 0)&gt;=1000, "Enterprise", _xlfn.XLOOKUP($F1001, accounts!$A$2:$A$86, accounts!$E$2:$E$86, 0)&gt;=100, "Mid-Market", TRUE, "SMB"))</f>
        <v>Enterprise</v>
      </c>
      <c r="I1001" s="1" t="str">
        <f t="array" ref="I1001">IF($F1001="", "", _xlfn.XLOOKUP($F1001,accounts!$A$2:$A$86,accounts!$F$2:$F$86, "Other"))</f>
        <v>United States</v>
      </c>
      <c r="J1001" s="1" t="s">
        <v>192</v>
      </c>
      <c r="K1001" s="3">
        <v>42787.0</v>
      </c>
      <c r="L1001" s="3">
        <v>42860.0</v>
      </c>
      <c r="M1001" s="1">
        <v>0.0</v>
      </c>
    </row>
    <row r="1002">
      <c r="A1002" s="1" t="s">
        <v>1207</v>
      </c>
      <c r="B1002" s="1" t="s">
        <v>57</v>
      </c>
      <c r="C1002" s="1" t="str">
        <f t="array" ref="C1002">_xlfn.XLOOKUP($B1002, sales_teams!$A$2:$A$36, sales_teams!$B$2:$B$36)</f>
        <v>Rocco Neubert</v>
      </c>
      <c r="D1002" s="1" t="str">
        <f t="array" ref="D1002">_xlfn.XLOOKUP($B1002, sales_teams!$A$2:$A$36, sales_teams!$C$2:$C$36)</f>
        <v>East</v>
      </c>
      <c r="E1002" s="1" t="s">
        <v>179</v>
      </c>
      <c r="F1002" s="1" t="s">
        <v>163</v>
      </c>
      <c r="G1002" s="1" t="str">
        <f t="array" ref="G1002">IF($F1002="", "", _xlfn.XLOOKUP($F1002,accounts!$A$2:$A$86,accounts!$B$2:$B$86, "Other"))</f>
        <v>medical</v>
      </c>
      <c r="H1002" s="1" t="str">
        <f t="array" ref="H1002">IF($F1002="", "", IFS(_xlfn.XLOOKUP($F1002, accounts!$A$2:$A$86, accounts!$E$2:$E$86, 0)&gt;=1000, "Enterprise", _xlfn.XLOOKUP($F1002, accounts!$A$2:$A$86, accounts!$E$2:$E$86, 0)&gt;=100, "Mid-Market", TRUE, "SMB"))</f>
        <v>Mid-Market</v>
      </c>
      <c r="I1002" s="1" t="str">
        <f t="array" ref="I1002">IF($F1002="", "", _xlfn.XLOOKUP($F1002,accounts!$A$2:$A$86,accounts!$F$2:$F$86, "Other"))</f>
        <v>United States</v>
      </c>
      <c r="J1002" s="1" t="s">
        <v>192</v>
      </c>
      <c r="K1002" s="3">
        <v>42788.0</v>
      </c>
      <c r="L1002" s="3">
        <v>42877.0</v>
      </c>
      <c r="M1002" s="1">
        <v>0.0</v>
      </c>
    </row>
    <row r="1003">
      <c r="A1003" s="1" t="s">
        <v>1208</v>
      </c>
      <c r="B1003" s="1" t="s">
        <v>52</v>
      </c>
      <c r="C1003" s="1" t="str">
        <f t="array" ref="C1003">_xlfn.XLOOKUP($B1003, sales_teams!$A$2:$A$36, sales_teams!$B$2:$B$36)</f>
        <v>Rocco Neubert</v>
      </c>
      <c r="D1003" s="1" t="str">
        <f t="array" ref="D1003">_xlfn.XLOOKUP($B1003, sales_teams!$A$2:$A$36, sales_teams!$C$2:$C$36)</f>
        <v>East</v>
      </c>
      <c r="E1003" s="1" t="s">
        <v>148</v>
      </c>
      <c r="F1003" s="1" t="s">
        <v>159</v>
      </c>
      <c r="G1003" s="1" t="str">
        <f t="array" ref="G1003">IF($F1003="", "", _xlfn.XLOOKUP($F1003,accounts!$A$2:$A$86,accounts!$B$2:$B$86, "Other"))</f>
        <v>retail</v>
      </c>
      <c r="H1003" s="1" t="str">
        <f t="array" ref="H1003">IF($F1003="", "", IFS(_xlfn.XLOOKUP($F1003, accounts!$A$2:$A$86, accounts!$E$2:$E$86, 0)&gt;=1000, "Enterprise", _xlfn.XLOOKUP($F1003, accounts!$A$2:$A$86, accounts!$E$2:$E$86, 0)&gt;=100, "Mid-Market", TRUE, "SMB"))</f>
        <v>Mid-Market</v>
      </c>
      <c r="I1003" s="1" t="str">
        <f t="array" ref="I1003">IF($F1003="", "", _xlfn.XLOOKUP($F1003,accounts!$A$2:$A$86,accounts!$F$2:$F$86, "Other"))</f>
        <v>Romania</v>
      </c>
      <c r="J1003" s="1" t="s">
        <v>131</v>
      </c>
      <c r="K1003" s="3">
        <v>42788.0</v>
      </c>
      <c r="L1003" s="3">
        <v>42796.0</v>
      </c>
      <c r="M1003" s="1">
        <v>4711.0</v>
      </c>
    </row>
    <row r="1004">
      <c r="A1004" s="1" t="s">
        <v>1209</v>
      </c>
      <c r="B1004" s="1" t="s">
        <v>39</v>
      </c>
      <c r="C1004" s="1" t="str">
        <f t="array" ref="C1004">_xlfn.XLOOKUP($B1004, sales_teams!$A$2:$A$36, sales_teams!$B$2:$B$36)</f>
        <v>Cara Losch</v>
      </c>
      <c r="D1004" s="1" t="str">
        <f t="array" ref="D1004">_xlfn.XLOOKUP($B1004, sales_teams!$A$2:$A$36, sales_teams!$C$2:$C$36)</f>
        <v>East</v>
      </c>
      <c r="E1004" s="1" t="s">
        <v>188</v>
      </c>
      <c r="F1004" s="1" t="s">
        <v>167</v>
      </c>
      <c r="G1004" s="1" t="str">
        <f t="array" ref="G1004">IF($F1004="", "", _xlfn.XLOOKUP($F1004,accounts!$A$2:$A$86,accounts!$B$2:$B$86, "Other"))</f>
        <v>finance</v>
      </c>
      <c r="H1004" s="1" t="str">
        <f t="array" ref="H1004">IF($F1004="", "", IFS(_xlfn.XLOOKUP($F1004, accounts!$A$2:$A$86, accounts!$E$2:$E$86, 0)&gt;=1000, "Enterprise", _xlfn.XLOOKUP($F1004, accounts!$A$2:$A$86, accounts!$E$2:$E$86, 0)&gt;=100, "Mid-Market", TRUE, "SMB"))</f>
        <v>Mid-Market</v>
      </c>
      <c r="I1004" s="1" t="str">
        <f t="array" ref="I1004">IF($F1004="", "", _xlfn.XLOOKUP($F1004,accounts!$A$2:$A$86,accounts!$F$2:$F$86, "Other"))</f>
        <v>United States</v>
      </c>
      <c r="J1004" s="1" t="s">
        <v>192</v>
      </c>
      <c r="K1004" s="3">
        <v>42788.0</v>
      </c>
      <c r="L1004" s="3">
        <v>42894.0</v>
      </c>
      <c r="M1004" s="1">
        <v>0.0</v>
      </c>
    </row>
    <row r="1005">
      <c r="A1005" s="1" t="s">
        <v>1210</v>
      </c>
      <c r="B1005" s="1" t="s">
        <v>39</v>
      </c>
      <c r="C1005" s="1" t="str">
        <f t="array" ref="C1005">_xlfn.XLOOKUP($B1005, sales_teams!$A$2:$A$36, sales_teams!$B$2:$B$36)</f>
        <v>Cara Losch</v>
      </c>
      <c r="D1005" s="1" t="str">
        <f t="array" ref="D1005">_xlfn.XLOOKUP($B1005, sales_teams!$A$2:$A$36, sales_teams!$C$2:$C$36)</f>
        <v>East</v>
      </c>
      <c r="E1005" s="1" t="s">
        <v>148</v>
      </c>
      <c r="F1005" s="1" t="s">
        <v>173</v>
      </c>
      <c r="G1005" s="1" t="str">
        <f t="array" ref="G1005">IF($F1005="", "", _xlfn.XLOOKUP($F1005,accounts!$A$2:$A$86,accounts!$B$2:$B$86, "Other"))</f>
        <v>technology</v>
      </c>
      <c r="H1005" s="1" t="str">
        <f t="array" ref="H1005">IF($F1005="", "", IFS(_xlfn.XLOOKUP($F1005, accounts!$A$2:$A$86, accounts!$E$2:$E$86, 0)&gt;=1000, "Enterprise", _xlfn.XLOOKUP($F1005, accounts!$A$2:$A$86, accounts!$E$2:$E$86, 0)&gt;=100, "Mid-Market", TRUE, "SMB"))</f>
        <v>Mid-Market</v>
      </c>
      <c r="I1005" s="1" t="str">
        <f t="array" ref="I1005">IF($F1005="", "", _xlfn.XLOOKUP($F1005,accounts!$A$2:$A$86,accounts!$F$2:$F$86, "Other"))</f>
        <v>China</v>
      </c>
      <c r="J1005" s="1" t="s">
        <v>131</v>
      </c>
      <c r="K1005" s="3">
        <v>42788.0</v>
      </c>
      <c r="L1005" s="3">
        <v>42914.0</v>
      </c>
      <c r="M1005" s="1">
        <v>5133.0</v>
      </c>
    </row>
    <row r="1006">
      <c r="A1006" s="1" t="s">
        <v>1211</v>
      </c>
      <c r="B1006" s="1" t="s">
        <v>48</v>
      </c>
      <c r="C1006" s="1" t="str">
        <f t="array" ref="C1006">_xlfn.XLOOKUP($B1006, sales_teams!$A$2:$A$36, sales_teams!$B$2:$B$36)</f>
        <v>Rocco Neubert</v>
      </c>
      <c r="D1006" s="1" t="str">
        <f t="array" ref="D1006">_xlfn.XLOOKUP($B1006, sales_teams!$A$2:$A$36, sales_teams!$C$2:$C$36)</f>
        <v>East</v>
      </c>
      <c r="E1006" s="1" t="s">
        <v>181</v>
      </c>
      <c r="F1006" s="1" t="s">
        <v>84</v>
      </c>
      <c r="G1006" s="1" t="str">
        <f t="array" ref="G1006">IF($F1006="", "", _xlfn.XLOOKUP($F1006,accounts!$A$2:$A$86,accounts!$B$2:$B$86, "Other"))</f>
        <v>retail</v>
      </c>
      <c r="H1006" s="1" t="str">
        <f t="array" ref="H1006">IF($F1006="", "", IFS(_xlfn.XLOOKUP($F1006, accounts!$A$2:$A$86, accounts!$E$2:$E$86, 0)&gt;=1000, "Enterprise", _xlfn.XLOOKUP($F1006, accounts!$A$2:$A$86, accounts!$E$2:$E$86, 0)&gt;=100, "Mid-Market", TRUE, "SMB"))</f>
        <v>Enterprise</v>
      </c>
      <c r="I1006" s="1" t="str">
        <f t="array" ref="I1006">IF($F1006="", "", _xlfn.XLOOKUP($F1006,accounts!$A$2:$A$86,accounts!$F$2:$F$86, "Other"))</f>
        <v>United States</v>
      </c>
      <c r="J1006" s="1" t="s">
        <v>189</v>
      </c>
      <c r="K1006" s="3">
        <v>42788.0</v>
      </c>
    </row>
    <row r="1007">
      <c r="A1007" s="1" t="s">
        <v>1212</v>
      </c>
      <c r="B1007" s="1" t="s">
        <v>48</v>
      </c>
      <c r="C1007" s="1" t="str">
        <f t="array" ref="C1007">_xlfn.XLOOKUP($B1007, sales_teams!$A$2:$A$36, sales_teams!$B$2:$B$36)</f>
        <v>Rocco Neubert</v>
      </c>
      <c r="D1007" s="1" t="str">
        <f t="array" ref="D1007">_xlfn.XLOOKUP($B1007, sales_teams!$A$2:$A$36, sales_teams!$C$2:$C$36)</f>
        <v>East</v>
      </c>
      <c r="E1007" s="1" t="s">
        <v>194</v>
      </c>
      <c r="F1007" s="1" t="s">
        <v>159</v>
      </c>
      <c r="G1007" s="1" t="str">
        <f t="array" ref="G1007">IF($F1007="", "", _xlfn.XLOOKUP($F1007,accounts!$A$2:$A$86,accounts!$B$2:$B$86, "Other"))</f>
        <v>retail</v>
      </c>
      <c r="H1007" s="1" t="str">
        <f t="array" ref="H1007">IF($F1007="", "", IFS(_xlfn.XLOOKUP($F1007, accounts!$A$2:$A$86, accounts!$E$2:$E$86, 0)&gt;=1000, "Enterprise", _xlfn.XLOOKUP($F1007, accounts!$A$2:$A$86, accounts!$E$2:$E$86, 0)&gt;=100, "Mid-Market", TRUE, "SMB"))</f>
        <v>Mid-Market</v>
      </c>
      <c r="I1007" s="1" t="str">
        <f t="array" ref="I1007">IF($F1007="", "", _xlfn.XLOOKUP($F1007,accounts!$A$2:$A$86,accounts!$F$2:$F$86, "Other"))</f>
        <v>Romania</v>
      </c>
      <c r="J1007" s="1" t="s">
        <v>192</v>
      </c>
      <c r="K1007" s="3">
        <v>42788.0</v>
      </c>
      <c r="L1007" s="3">
        <v>42872.0</v>
      </c>
      <c r="M1007" s="1">
        <v>0.0</v>
      </c>
    </row>
    <row r="1008">
      <c r="A1008" s="1" t="s">
        <v>1213</v>
      </c>
      <c r="B1008" s="1" t="s">
        <v>48</v>
      </c>
      <c r="C1008" s="1" t="str">
        <f t="array" ref="C1008">_xlfn.XLOOKUP($B1008, sales_teams!$A$2:$A$36, sales_teams!$B$2:$B$36)</f>
        <v>Rocco Neubert</v>
      </c>
      <c r="D1008" s="1" t="str">
        <f t="array" ref="D1008">_xlfn.XLOOKUP($B1008, sales_teams!$A$2:$A$36, sales_teams!$C$2:$C$36)</f>
        <v>East</v>
      </c>
      <c r="E1008" s="1" t="s">
        <v>194</v>
      </c>
      <c r="F1008" s="1" t="s">
        <v>172</v>
      </c>
      <c r="G1008" s="1" t="str">
        <f t="array" ref="G1008">IF($F1008="", "", _xlfn.XLOOKUP($F1008,accounts!$A$2:$A$86,accounts!$B$2:$B$86, "Other"))</f>
        <v>retail</v>
      </c>
      <c r="H1008" s="1" t="str">
        <f t="array" ref="H1008">IF($F1008="", "", IFS(_xlfn.XLOOKUP($F1008, accounts!$A$2:$A$86, accounts!$E$2:$E$86, 0)&gt;=1000, "Enterprise", _xlfn.XLOOKUP($F1008, accounts!$A$2:$A$86, accounts!$E$2:$E$86, 0)&gt;=100, "Mid-Market", TRUE, "SMB"))</f>
        <v>Mid-Market</v>
      </c>
      <c r="I1008" s="1" t="str">
        <f t="array" ref="I1008">IF($F1008="", "", _xlfn.XLOOKUP($F1008,accounts!$A$2:$A$86,accounts!$F$2:$F$86, "Other"))</f>
        <v>United States</v>
      </c>
      <c r="J1008" s="1" t="s">
        <v>131</v>
      </c>
      <c r="K1008" s="3">
        <v>42788.0</v>
      </c>
      <c r="L1008" s="3">
        <v>42870.0</v>
      </c>
      <c r="M1008" s="1">
        <v>4848.0</v>
      </c>
    </row>
    <row r="1009">
      <c r="A1009" s="1" t="s">
        <v>1214</v>
      </c>
      <c r="B1009" s="1" t="s">
        <v>48</v>
      </c>
      <c r="C1009" s="1" t="str">
        <f t="array" ref="C1009">_xlfn.XLOOKUP($B1009, sales_teams!$A$2:$A$36, sales_teams!$B$2:$B$36)</f>
        <v>Rocco Neubert</v>
      </c>
      <c r="D1009" s="1" t="str">
        <f t="array" ref="D1009">_xlfn.XLOOKUP($B1009, sales_teams!$A$2:$A$36, sales_teams!$C$2:$C$36)</f>
        <v>East</v>
      </c>
      <c r="E1009" s="1" t="s">
        <v>148</v>
      </c>
      <c r="F1009" s="1" t="s">
        <v>132</v>
      </c>
      <c r="G1009" s="1" t="str">
        <f t="array" ref="G1009">IF($F1009="", "", _xlfn.XLOOKUP($F1009,accounts!$A$2:$A$86,accounts!$B$2:$B$86, "Other"))</f>
        <v>marketing</v>
      </c>
      <c r="H1009" s="1" t="str">
        <f t="array" ref="H1009">IF($F1009="", "", IFS(_xlfn.XLOOKUP($F1009, accounts!$A$2:$A$86, accounts!$E$2:$E$86, 0)&gt;=1000, "Enterprise", _xlfn.XLOOKUP($F1009, accounts!$A$2:$A$86, accounts!$E$2:$E$86, 0)&gt;=100, "Mid-Market", TRUE, "SMB"))</f>
        <v>Enterprise</v>
      </c>
      <c r="I1009" s="1" t="str">
        <f t="array" ref="I1009">IF($F1009="", "", _xlfn.XLOOKUP($F1009,accounts!$A$2:$A$86,accounts!$F$2:$F$86, "Other"))</f>
        <v>Jordan</v>
      </c>
      <c r="J1009" s="1" t="s">
        <v>131</v>
      </c>
      <c r="K1009" s="3">
        <v>42788.0</v>
      </c>
      <c r="L1009" s="3">
        <v>42797.0</v>
      </c>
      <c r="M1009" s="1">
        <v>4475.0</v>
      </c>
    </row>
    <row r="1010">
      <c r="A1010" s="1" t="s">
        <v>1215</v>
      </c>
      <c r="B1010" s="1" t="s">
        <v>30</v>
      </c>
      <c r="C1010" s="1" t="str">
        <f t="array" ref="C1010">_xlfn.XLOOKUP($B1010, sales_teams!$A$2:$A$36, sales_teams!$B$2:$B$36)</f>
        <v>Melvin Marxen</v>
      </c>
      <c r="D1010" s="1" t="str">
        <f t="array" ref="D1010">_xlfn.XLOOKUP($B1010, sales_teams!$A$2:$A$36, sales_teams!$C$2:$C$36)</f>
        <v>Central</v>
      </c>
      <c r="E1010" s="1" t="s">
        <v>181</v>
      </c>
      <c r="F1010" s="1" t="s">
        <v>25</v>
      </c>
      <c r="G1010" s="1" t="str">
        <f t="array" ref="G1010">IF($F1010="", "", _xlfn.XLOOKUP($F1010,accounts!$A$2:$A$86,accounts!$B$2:$B$86, "Other"))</f>
        <v>medical</v>
      </c>
      <c r="H1010" s="1" t="str">
        <f t="array" ref="H1010">IF($F1010="", "", IFS(_xlfn.XLOOKUP($F1010, accounts!$A$2:$A$86, accounts!$E$2:$E$86, 0)&gt;=1000, "Enterprise", _xlfn.XLOOKUP($F1010, accounts!$A$2:$A$86, accounts!$E$2:$E$86, 0)&gt;=100, "Mid-Market", TRUE, "SMB"))</f>
        <v>Enterprise</v>
      </c>
      <c r="I1010" s="1" t="str">
        <f t="array" ref="I1010">IF($F1010="", "", _xlfn.XLOOKUP($F1010,accounts!$A$2:$A$86,accounts!$F$2:$F$86, "Other"))</f>
        <v>Kenya</v>
      </c>
      <c r="J1010" s="1" t="s">
        <v>192</v>
      </c>
      <c r="K1010" s="3">
        <v>42788.0</v>
      </c>
      <c r="L1010" s="3">
        <v>42799.0</v>
      </c>
      <c r="M1010" s="1">
        <v>0.0</v>
      </c>
    </row>
    <row r="1011">
      <c r="A1011" s="1" t="s">
        <v>1216</v>
      </c>
      <c r="B1011" s="1" t="s">
        <v>30</v>
      </c>
      <c r="C1011" s="1" t="str">
        <f t="array" ref="C1011">_xlfn.XLOOKUP($B1011, sales_teams!$A$2:$A$36, sales_teams!$B$2:$B$36)</f>
        <v>Melvin Marxen</v>
      </c>
      <c r="D1011" s="1" t="str">
        <f t="array" ref="D1011">_xlfn.XLOOKUP($B1011, sales_teams!$A$2:$A$36, sales_teams!$C$2:$C$36)</f>
        <v>Central</v>
      </c>
      <c r="E1011" s="1" t="s">
        <v>148</v>
      </c>
      <c r="F1011" s="1" t="s">
        <v>106</v>
      </c>
      <c r="G1011" s="1" t="str">
        <f t="array" ref="G1011">IF($F1011="", "", _xlfn.XLOOKUP($F1011,accounts!$A$2:$A$86,accounts!$B$2:$B$86, "Other"))</f>
        <v>retail</v>
      </c>
      <c r="H1011" s="1" t="str">
        <f t="array" ref="H1011">IF($F1011="", "", IFS(_xlfn.XLOOKUP($F1011, accounts!$A$2:$A$86, accounts!$E$2:$E$86, 0)&gt;=1000, "Enterprise", _xlfn.XLOOKUP($F1011, accounts!$A$2:$A$86, accounts!$E$2:$E$86, 0)&gt;=100, "Mid-Market", TRUE, "SMB"))</f>
        <v>Enterprise</v>
      </c>
      <c r="I1011" s="1" t="str">
        <f t="array" ref="I1011">IF($F1011="", "", _xlfn.XLOOKUP($F1011,accounts!$A$2:$A$86,accounts!$F$2:$F$86, "Other"))</f>
        <v>Italy</v>
      </c>
      <c r="J1011" s="1" t="s">
        <v>131</v>
      </c>
      <c r="K1011" s="3">
        <v>42788.0</v>
      </c>
      <c r="L1011" s="3">
        <v>42804.0</v>
      </c>
      <c r="M1011" s="1">
        <v>3763.0</v>
      </c>
    </row>
    <row r="1012">
      <c r="A1012" s="1" t="s">
        <v>1217</v>
      </c>
      <c r="B1012" s="1" t="s">
        <v>30</v>
      </c>
      <c r="C1012" s="1" t="str">
        <f t="array" ref="C1012">_xlfn.XLOOKUP($B1012, sales_teams!$A$2:$A$36, sales_teams!$B$2:$B$36)</f>
        <v>Melvin Marxen</v>
      </c>
      <c r="D1012" s="1" t="str">
        <f t="array" ref="D1012">_xlfn.XLOOKUP($B1012, sales_teams!$A$2:$A$36, sales_teams!$C$2:$C$36)</f>
        <v>Central</v>
      </c>
      <c r="E1012" s="1" t="s">
        <v>148</v>
      </c>
      <c r="F1012" s="1" t="s">
        <v>149</v>
      </c>
      <c r="G1012" s="1" t="str">
        <f t="array" ref="G1012">IF($F1012="", "", _xlfn.XLOOKUP($F1012,accounts!$A$2:$A$86,accounts!$B$2:$B$86, "Other"))</f>
        <v>medical</v>
      </c>
      <c r="H1012" s="1" t="str">
        <f t="array" ref="H1012">IF($F1012="", "", IFS(_xlfn.XLOOKUP($F1012, accounts!$A$2:$A$86, accounts!$E$2:$E$86, 0)&gt;=1000, "Enterprise", _xlfn.XLOOKUP($F1012, accounts!$A$2:$A$86, accounts!$E$2:$E$86, 0)&gt;=100, "Mid-Market", TRUE, "SMB"))</f>
        <v>Enterprise</v>
      </c>
      <c r="I1012" s="1" t="str">
        <f t="array" ref="I1012">IF($F1012="", "", _xlfn.XLOOKUP($F1012,accounts!$A$2:$A$86,accounts!$F$2:$F$86, "Other"))</f>
        <v>United States</v>
      </c>
      <c r="J1012" s="1" t="s">
        <v>131</v>
      </c>
      <c r="K1012" s="3">
        <v>42788.0</v>
      </c>
      <c r="L1012" s="3">
        <v>42799.0</v>
      </c>
      <c r="M1012" s="1">
        <v>5006.0</v>
      </c>
    </row>
    <row r="1013">
      <c r="A1013" s="1" t="s">
        <v>1218</v>
      </c>
      <c r="B1013" s="1" t="s">
        <v>26</v>
      </c>
      <c r="C1013" s="1" t="str">
        <f t="array" ref="C1013">_xlfn.XLOOKUP($B1013, sales_teams!$A$2:$A$36, sales_teams!$B$2:$B$36)</f>
        <v>Melvin Marxen</v>
      </c>
      <c r="D1013" s="1" t="str">
        <f t="array" ref="D1013">_xlfn.XLOOKUP($B1013, sales_teams!$A$2:$A$36, sales_teams!$C$2:$C$36)</f>
        <v>Central</v>
      </c>
      <c r="E1013" s="1" t="s">
        <v>148</v>
      </c>
      <c r="F1013" s="1" t="s">
        <v>164</v>
      </c>
      <c r="G1013" s="1" t="str">
        <f t="array" ref="G1013">IF($F1013="", "", _xlfn.XLOOKUP($F1013,accounts!$A$2:$A$86,accounts!$B$2:$B$86, "Other"))</f>
        <v>retail</v>
      </c>
      <c r="H1013" s="1" t="str">
        <f t="array" ref="H1013">IF($F1013="", "", IFS(_xlfn.XLOOKUP($F1013, accounts!$A$2:$A$86, accounts!$E$2:$E$86, 0)&gt;=1000, "Enterprise", _xlfn.XLOOKUP($F1013, accounts!$A$2:$A$86, accounts!$E$2:$E$86, 0)&gt;=100, "Mid-Market", TRUE, "SMB"))</f>
        <v>Mid-Market</v>
      </c>
      <c r="I1013" s="1" t="str">
        <f t="array" ref="I1013">IF($F1013="", "", _xlfn.XLOOKUP($F1013,accounts!$A$2:$A$86,accounts!$F$2:$F$86, "Other"))</f>
        <v>United States</v>
      </c>
      <c r="J1013" s="1" t="s">
        <v>131</v>
      </c>
      <c r="K1013" s="3">
        <v>42788.0</v>
      </c>
      <c r="L1013" s="3">
        <v>42901.0</v>
      </c>
      <c r="M1013" s="1">
        <v>4498.0</v>
      </c>
    </row>
    <row r="1014">
      <c r="A1014" s="1" t="s">
        <v>1219</v>
      </c>
      <c r="B1014" s="1" t="s">
        <v>26</v>
      </c>
      <c r="C1014" s="1" t="str">
        <f t="array" ref="C1014">_xlfn.XLOOKUP($B1014, sales_teams!$A$2:$A$36, sales_teams!$B$2:$B$36)</f>
        <v>Melvin Marxen</v>
      </c>
      <c r="D1014" s="1" t="str">
        <f t="array" ref="D1014">_xlfn.XLOOKUP($B1014, sales_teams!$A$2:$A$36, sales_teams!$C$2:$C$36)</f>
        <v>Central</v>
      </c>
      <c r="E1014" s="1" t="s">
        <v>148</v>
      </c>
      <c r="F1014" s="1" t="s">
        <v>136</v>
      </c>
      <c r="G1014" s="1" t="str">
        <f t="array" ref="G1014">IF($F1014="", "", _xlfn.XLOOKUP($F1014,accounts!$A$2:$A$86,accounts!$B$2:$B$86, "Other"))</f>
        <v>services</v>
      </c>
      <c r="H1014" s="1" t="str">
        <f t="array" ref="H1014">IF($F1014="", "", IFS(_xlfn.XLOOKUP($F1014, accounts!$A$2:$A$86, accounts!$E$2:$E$86, 0)&gt;=1000, "Enterprise", _xlfn.XLOOKUP($F1014, accounts!$A$2:$A$86, accounts!$E$2:$E$86, 0)&gt;=100, "Mid-Market", TRUE, "SMB"))</f>
        <v>Enterprise</v>
      </c>
      <c r="I1014" s="1" t="str">
        <f t="array" ref="I1014">IF($F1014="", "", _xlfn.XLOOKUP($F1014,accounts!$A$2:$A$86,accounts!$F$2:$F$86, "Other"))</f>
        <v>United States</v>
      </c>
      <c r="J1014" s="1" t="s">
        <v>131</v>
      </c>
      <c r="K1014" s="3">
        <v>42788.0</v>
      </c>
      <c r="L1014" s="3">
        <v>42818.0</v>
      </c>
      <c r="M1014" s="1">
        <v>4375.0</v>
      </c>
    </row>
    <row r="1015">
      <c r="A1015" s="1" t="s">
        <v>1220</v>
      </c>
      <c r="B1015" s="1" t="s">
        <v>88</v>
      </c>
      <c r="C1015" s="1" t="str">
        <f t="array" ref="C1015">_xlfn.XLOOKUP($B1015, sales_teams!$A$2:$A$36, sales_teams!$B$2:$B$36)</f>
        <v>Celia Rouche</v>
      </c>
      <c r="D1015" s="1" t="str">
        <f t="array" ref="D1015">_xlfn.XLOOKUP($B1015, sales_teams!$A$2:$A$36, sales_teams!$C$2:$C$36)</f>
        <v>West</v>
      </c>
      <c r="E1015" s="1" t="s">
        <v>188</v>
      </c>
      <c r="G1015" s="1" t="str">
        <f t="array" ref="G1015">IF($F1015="", "", _xlfn.XLOOKUP($F1015,accounts!$A$2:$A$86,accounts!$B$2:$B$86, "Other"))</f>
        <v/>
      </c>
      <c r="H1015" s="1" t="str">
        <f t="array" ref="H1015">IF($F1015="", "", IFS(_xlfn.XLOOKUP($F1015, accounts!$A$2:$A$86, accounts!$E$2:$E$86, 0)&gt;=1000, "Enterprise", _xlfn.XLOOKUP($F1015, accounts!$A$2:$A$86, accounts!$E$2:$E$86, 0)&gt;=100, "Mid-Market", TRUE, "SMB"))</f>
        <v/>
      </c>
      <c r="I1015" s="1" t="str">
        <f t="array" ref="I1015">IF($F1015="", "", _xlfn.XLOOKUP($F1015,accounts!$A$2:$A$86,accounts!$F$2:$F$86, "Other"))</f>
        <v/>
      </c>
      <c r="J1015" s="1" t="s">
        <v>189</v>
      </c>
      <c r="K1015" s="3">
        <v>42788.0</v>
      </c>
    </row>
    <row r="1016">
      <c r="A1016" s="1" t="s">
        <v>1221</v>
      </c>
      <c r="B1016" s="1" t="s">
        <v>88</v>
      </c>
      <c r="C1016" s="1" t="str">
        <f t="array" ref="C1016">_xlfn.XLOOKUP($B1016, sales_teams!$A$2:$A$36, sales_teams!$B$2:$B$36)</f>
        <v>Celia Rouche</v>
      </c>
      <c r="D1016" s="1" t="str">
        <f t="array" ref="D1016">_xlfn.XLOOKUP($B1016, sales_teams!$A$2:$A$36, sales_teams!$C$2:$C$36)</f>
        <v>West</v>
      </c>
      <c r="E1016" s="1" t="s">
        <v>109</v>
      </c>
      <c r="F1016" s="1" t="s">
        <v>124</v>
      </c>
      <c r="G1016" s="1" t="str">
        <f t="array" ref="G1016">IF($F1016="", "", _xlfn.XLOOKUP($F1016,accounts!$A$2:$A$86,accounts!$B$2:$B$86, "Other"))</f>
        <v>retail</v>
      </c>
      <c r="H1016" s="1" t="str">
        <f t="array" ref="H1016">IF($F1016="", "", IFS(_xlfn.XLOOKUP($F1016, accounts!$A$2:$A$86, accounts!$E$2:$E$86, 0)&gt;=1000, "Enterprise", _xlfn.XLOOKUP($F1016, accounts!$A$2:$A$86, accounts!$E$2:$E$86, 0)&gt;=100, "Mid-Market", TRUE, "SMB"))</f>
        <v>Enterprise</v>
      </c>
      <c r="I1016" s="1" t="str">
        <f t="array" ref="I1016">IF($F1016="", "", _xlfn.XLOOKUP($F1016,accounts!$A$2:$A$86,accounts!$F$2:$F$86, "Other"))</f>
        <v>United States</v>
      </c>
      <c r="J1016" s="1" t="s">
        <v>192</v>
      </c>
      <c r="K1016" s="3">
        <v>42788.0</v>
      </c>
      <c r="L1016" s="3">
        <v>42882.0</v>
      </c>
      <c r="M1016" s="1">
        <v>0.0</v>
      </c>
    </row>
    <row r="1017">
      <c r="A1017" s="1" t="s">
        <v>1222</v>
      </c>
      <c r="B1017" s="1" t="s">
        <v>88</v>
      </c>
      <c r="C1017" s="1" t="str">
        <f t="array" ref="C1017">_xlfn.XLOOKUP($B1017, sales_teams!$A$2:$A$36, sales_teams!$B$2:$B$36)</f>
        <v>Celia Rouche</v>
      </c>
      <c r="D1017" s="1" t="str">
        <f t="array" ref="D1017">_xlfn.XLOOKUP($B1017, sales_teams!$A$2:$A$36, sales_teams!$C$2:$C$36)</f>
        <v>West</v>
      </c>
      <c r="E1017" s="1" t="s">
        <v>188</v>
      </c>
      <c r="F1017" s="1" t="s">
        <v>84</v>
      </c>
      <c r="G1017" s="1" t="str">
        <f t="array" ref="G1017">IF($F1017="", "", _xlfn.XLOOKUP($F1017,accounts!$A$2:$A$86,accounts!$B$2:$B$86, "Other"))</f>
        <v>retail</v>
      </c>
      <c r="H1017" s="1" t="str">
        <f t="array" ref="H1017">IF($F1017="", "", IFS(_xlfn.XLOOKUP($F1017, accounts!$A$2:$A$86, accounts!$E$2:$E$86, 0)&gt;=1000, "Enterprise", _xlfn.XLOOKUP($F1017, accounts!$A$2:$A$86, accounts!$E$2:$E$86, 0)&gt;=100, "Mid-Market", TRUE, "SMB"))</f>
        <v>Enterprise</v>
      </c>
      <c r="I1017" s="1" t="str">
        <f t="array" ref="I1017">IF($F1017="", "", _xlfn.XLOOKUP($F1017,accounts!$A$2:$A$86,accounts!$F$2:$F$86, "Other"))</f>
        <v>United States</v>
      </c>
      <c r="J1017" s="1" t="s">
        <v>131</v>
      </c>
      <c r="K1017" s="3">
        <v>42788.0</v>
      </c>
      <c r="L1017" s="3">
        <v>42890.0</v>
      </c>
      <c r="M1017" s="1">
        <v>3763.0</v>
      </c>
    </row>
    <row r="1018">
      <c r="A1018" s="1" t="s">
        <v>1223</v>
      </c>
      <c r="B1018" s="1" t="s">
        <v>104</v>
      </c>
      <c r="C1018" s="1" t="str">
        <f t="array" ref="C1018">_xlfn.XLOOKUP($B1018, sales_teams!$A$2:$A$36, sales_teams!$B$2:$B$36)</f>
        <v>Summer Sewald</v>
      </c>
      <c r="D1018" s="1" t="str">
        <f t="array" ref="D1018">_xlfn.XLOOKUP($B1018, sales_teams!$A$2:$A$36, sales_teams!$C$2:$C$36)</f>
        <v>West</v>
      </c>
      <c r="E1018" s="1" t="s">
        <v>148</v>
      </c>
      <c r="F1018" s="1" t="s">
        <v>124</v>
      </c>
      <c r="G1018" s="1" t="str">
        <f t="array" ref="G1018">IF($F1018="", "", _xlfn.XLOOKUP($F1018,accounts!$A$2:$A$86,accounts!$B$2:$B$86, "Other"))</f>
        <v>retail</v>
      </c>
      <c r="H1018" s="1" t="str">
        <f t="array" ref="H1018">IF($F1018="", "", IFS(_xlfn.XLOOKUP($F1018, accounts!$A$2:$A$86, accounts!$E$2:$E$86, 0)&gt;=1000, "Enterprise", _xlfn.XLOOKUP($F1018, accounts!$A$2:$A$86, accounts!$E$2:$E$86, 0)&gt;=100, "Mid-Market", TRUE, "SMB"))</f>
        <v>Enterprise</v>
      </c>
      <c r="I1018" s="1" t="str">
        <f t="array" ref="I1018">IF($F1018="", "", _xlfn.XLOOKUP($F1018,accounts!$A$2:$A$86,accounts!$F$2:$F$86, "Other"))</f>
        <v>United States</v>
      </c>
      <c r="J1018" s="1" t="s">
        <v>192</v>
      </c>
      <c r="K1018" s="3">
        <v>42788.0</v>
      </c>
      <c r="L1018" s="3">
        <v>42808.0</v>
      </c>
      <c r="M1018" s="1">
        <v>0.0</v>
      </c>
    </row>
    <row r="1019">
      <c r="A1019" s="1" t="s">
        <v>1224</v>
      </c>
      <c r="B1019" s="1" t="s">
        <v>104</v>
      </c>
      <c r="C1019" s="1" t="str">
        <f t="array" ref="C1019">_xlfn.XLOOKUP($B1019, sales_teams!$A$2:$A$36, sales_teams!$B$2:$B$36)</f>
        <v>Summer Sewald</v>
      </c>
      <c r="D1019" s="1" t="str">
        <f t="array" ref="D1019">_xlfn.XLOOKUP($B1019, sales_teams!$A$2:$A$36, sales_teams!$C$2:$C$36)</f>
        <v>West</v>
      </c>
      <c r="E1019" s="1" t="s">
        <v>194</v>
      </c>
      <c r="F1019" s="1" t="s">
        <v>87</v>
      </c>
      <c r="G1019" s="1" t="str">
        <f t="array" ref="G1019">IF($F1019="", "", _xlfn.XLOOKUP($F1019,accounts!$A$2:$A$86,accounts!$B$2:$B$86, "Other"))</f>
        <v>telecommunications</v>
      </c>
      <c r="H1019" s="1" t="str">
        <f t="array" ref="H1019">IF($F1019="", "", IFS(_xlfn.XLOOKUP($F1019, accounts!$A$2:$A$86, accounts!$E$2:$E$86, 0)&gt;=1000, "Enterprise", _xlfn.XLOOKUP($F1019, accounts!$A$2:$A$86, accounts!$E$2:$E$86, 0)&gt;=100, "Mid-Market", TRUE, "SMB"))</f>
        <v>Enterprise</v>
      </c>
      <c r="I1019" s="1" t="str">
        <f t="array" ref="I1019">IF($F1019="", "", _xlfn.XLOOKUP($F1019,accounts!$A$2:$A$86,accounts!$F$2:$F$86, "Other"))</f>
        <v>United States</v>
      </c>
      <c r="J1019" s="1" t="s">
        <v>131</v>
      </c>
      <c r="K1019" s="3">
        <v>42788.0</v>
      </c>
      <c r="L1019" s="3">
        <v>42865.0</v>
      </c>
      <c r="M1019" s="1">
        <v>5491.0</v>
      </c>
    </row>
    <row r="1020">
      <c r="A1020" s="1" t="s">
        <v>1225</v>
      </c>
      <c r="B1020" s="1" t="s">
        <v>17</v>
      </c>
      <c r="C1020" s="1" t="str">
        <f t="array" ref="C1020">_xlfn.XLOOKUP($B1020, sales_teams!$A$2:$A$36, sales_teams!$B$2:$B$36)</f>
        <v>Dustin Brinkmann</v>
      </c>
      <c r="D1020" s="1" t="str">
        <f t="array" ref="D1020">_xlfn.XLOOKUP($B1020, sales_teams!$A$2:$A$36, sales_teams!$C$2:$C$36)</f>
        <v>Central</v>
      </c>
      <c r="E1020" s="1" t="s">
        <v>181</v>
      </c>
      <c r="F1020" s="1" t="s">
        <v>29</v>
      </c>
      <c r="G1020" s="1" t="str">
        <f t="array" ref="G1020">IF($F1020="", "", _xlfn.XLOOKUP($F1020,accounts!$A$2:$A$86,accounts!$B$2:$B$86, "Other"))</f>
        <v>medical</v>
      </c>
      <c r="H1020" s="1" t="str">
        <f t="array" ref="H1020">IF($F1020="", "", IFS(_xlfn.XLOOKUP($F1020, accounts!$A$2:$A$86, accounts!$E$2:$E$86, 0)&gt;=1000, "Enterprise", _xlfn.XLOOKUP($F1020, accounts!$A$2:$A$86, accounts!$E$2:$E$86, 0)&gt;=100, "Mid-Market", TRUE, "SMB"))</f>
        <v>Enterprise</v>
      </c>
      <c r="I1020" s="1" t="str">
        <f t="array" ref="I1020">IF($F1020="", "", _xlfn.XLOOKUP($F1020,accounts!$A$2:$A$86,accounts!$F$2:$F$86, "Other"))</f>
        <v>Philipines</v>
      </c>
      <c r="J1020" s="1" t="s">
        <v>192</v>
      </c>
      <c r="K1020" s="3">
        <v>42788.0</v>
      </c>
      <c r="L1020" s="3">
        <v>42877.0</v>
      </c>
      <c r="M1020" s="1">
        <v>0.0</v>
      </c>
    </row>
    <row r="1021">
      <c r="A1021" s="1" t="s">
        <v>1226</v>
      </c>
      <c r="B1021" s="1" t="s">
        <v>92</v>
      </c>
      <c r="C1021" s="1" t="str">
        <f t="array" ref="C1021">_xlfn.XLOOKUP($B1021, sales_teams!$A$2:$A$36, sales_teams!$B$2:$B$36)</f>
        <v>Celia Rouche</v>
      </c>
      <c r="D1021" s="1" t="str">
        <f t="array" ref="D1021">_xlfn.XLOOKUP($B1021, sales_teams!$A$2:$A$36, sales_teams!$C$2:$C$36)</f>
        <v>West</v>
      </c>
      <c r="E1021" s="1" t="s">
        <v>194</v>
      </c>
      <c r="F1021" s="1" t="s">
        <v>170</v>
      </c>
      <c r="G1021" s="1" t="str">
        <f t="array" ref="G1021">IF($F1021="", "", _xlfn.XLOOKUP($F1021,accounts!$A$2:$A$86,accounts!$B$2:$B$86, "Other"))</f>
        <v>employment</v>
      </c>
      <c r="H1021" s="1" t="str">
        <f t="array" ref="H1021">IF($F1021="", "", IFS(_xlfn.XLOOKUP($F1021, accounts!$A$2:$A$86, accounts!$E$2:$E$86, 0)&gt;=1000, "Enterprise", _xlfn.XLOOKUP($F1021, accounts!$A$2:$A$86, accounts!$E$2:$E$86, 0)&gt;=100, "Mid-Market", TRUE, "SMB"))</f>
        <v>Enterprise</v>
      </c>
      <c r="I1021" s="1" t="str">
        <f t="array" ref="I1021">IF($F1021="", "", _xlfn.XLOOKUP($F1021,accounts!$A$2:$A$86,accounts!$F$2:$F$86, "Other"))</f>
        <v>United States</v>
      </c>
      <c r="J1021" s="1" t="s">
        <v>131</v>
      </c>
      <c r="K1021" s="3">
        <v>42788.0</v>
      </c>
      <c r="L1021" s="3">
        <v>42903.0</v>
      </c>
      <c r="M1021" s="1">
        <v>5503.0</v>
      </c>
    </row>
    <row r="1022">
      <c r="A1022" s="1" t="s">
        <v>1227</v>
      </c>
      <c r="B1022" s="1" t="s">
        <v>18</v>
      </c>
      <c r="C1022" s="1" t="str">
        <f t="array" ref="C1022">_xlfn.XLOOKUP($B1022, sales_teams!$A$2:$A$36, sales_teams!$B$2:$B$36)</f>
        <v>Dustin Brinkmann</v>
      </c>
      <c r="D1022" s="1" t="str">
        <f t="array" ref="D1022">_xlfn.XLOOKUP($B1022, sales_teams!$A$2:$A$36, sales_teams!$C$2:$C$36)</f>
        <v>Central</v>
      </c>
      <c r="E1022" s="1" t="s">
        <v>109</v>
      </c>
      <c r="F1022" s="1" t="s">
        <v>145</v>
      </c>
      <c r="G1022" s="1" t="str">
        <f t="array" ref="G1022">IF($F1022="", "", _xlfn.XLOOKUP($F1022,accounts!$A$2:$A$86,accounts!$B$2:$B$86, "Other"))</f>
        <v>technology</v>
      </c>
      <c r="H1022" s="1" t="str">
        <f t="array" ref="H1022">IF($F1022="", "", IFS(_xlfn.XLOOKUP($F1022, accounts!$A$2:$A$86, accounts!$E$2:$E$86, 0)&gt;=1000, "Enterprise", _xlfn.XLOOKUP($F1022, accounts!$A$2:$A$86, accounts!$E$2:$E$86, 0)&gt;=100, "Mid-Market", TRUE, "SMB"))</f>
        <v>Enterprise</v>
      </c>
      <c r="I1022" s="1" t="str">
        <f t="array" ref="I1022">IF($F1022="", "", _xlfn.XLOOKUP($F1022,accounts!$A$2:$A$86,accounts!$F$2:$F$86, "Other"))</f>
        <v>Panama</v>
      </c>
      <c r="J1022" s="1" t="s">
        <v>192</v>
      </c>
      <c r="K1022" s="3">
        <v>42788.0</v>
      </c>
      <c r="L1022" s="3">
        <v>42885.0</v>
      </c>
      <c r="M1022" s="1">
        <v>0.0</v>
      </c>
    </row>
    <row r="1023">
      <c r="A1023" s="1" t="s">
        <v>1228</v>
      </c>
      <c r="B1023" s="1" t="s">
        <v>18</v>
      </c>
      <c r="C1023" s="1" t="str">
        <f t="array" ref="C1023">_xlfn.XLOOKUP($B1023, sales_teams!$A$2:$A$36, sales_teams!$B$2:$B$36)</f>
        <v>Dustin Brinkmann</v>
      </c>
      <c r="D1023" s="1" t="str">
        <f t="array" ref="D1023">_xlfn.XLOOKUP($B1023, sales_teams!$A$2:$A$36, sales_teams!$C$2:$C$36)</f>
        <v>Central</v>
      </c>
      <c r="E1023" s="1" t="s">
        <v>179</v>
      </c>
      <c r="F1023" s="1" t="s">
        <v>156</v>
      </c>
      <c r="G1023" s="1" t="str">
        <f t="array" ref="G1023">IF($F1023="", "", _xlfn.XLOOKUP($F1023,accounts!$A$2:$A$86,accounts!$B$2:$B$86, "Other"))</f>
        <v>employment</v>
      </c>
      <c r="H1023" s="1" t="str">
        <f t="array" ref="H1023">IF($F1023="", "", IFS(_xlfn.XLOOKUP($F1023, accounts!$A$2:$A$86, accounts!$E$2:$E$86, 0)&gt;=1000, "Enterprise", _xlfn.XLOOKUP($F1023, accounts!$A$2:$A$86, accounts!$E$2:$E$86, 0)&gt;=100, "Mid-Market", TRUE, "SMB"))</f>
        <v>Mid-Market</v>
      </c>
      <c r="I1023" s="1" t="str">
        <f t="array" ref="I1023">IF($F1023="", "", _xlfn.XLOOKUP($F1023,accounts!$A$2:$A$86,accounts!$F$2:$F$86, "Other"))</f>
        <v>United States</v>
      </c>
      <c r="J1023" s="1" t="s">
        <v>131</v>
      </c>
      <c r="K1023" s="3">
        <v>42788.0</v>
      </c>
      <c r="L1023" s="3">
        <v>42870.0</v>
      </c>
      <c r="M1023" s="1">
        <v>58.0</v>
      </c>
    </row>
    <row r="1024">
      <c r="A1024" s="1" t="s">
        <v>1229</v>
      </c>
      <c r="B1024" s="1" t="s">
        <v>28</v>
      </c>
      <c r="C1024" s="1" t="str">
        <f t="array" ref="C1024">_xlfn.XLOOKUP($B1024, sales_teams!$A$2:$A$36, sales_teams!$B$2:$B$36)</f>
        <v>Melvin Marxen</v>
      </c>
      <c r="D1024" s="1" t="str">
        <f t="array" ref="D1024">_xlfn.XLOOKUP($B1024, sales_teams!$A$2:$A$36, sales_teams!$C$2:$C$36)</f>
        <v>Central</v>
      </c>
      <c r="E1024" s="1" t="s">
        <v>109</v>
      </c>
      <c r="F1024" s="1" t="s">
        <v>106</v>
      </c>
      <c r="G1024" s="1" t="str">
        <f t="array" ref="G1024">IF($F1024="", "", _xlfn.XLOOKUP($F1024,accounts!$A$2:$A$86,accounts!$B$2:$B$86, "Other"))</f>
        <v>retail</v>
      </c>
      <c r="H1024" s="1" t="str">
        <f t="array" ref="H1024">IF($F1024="", "", IFS(_xlfn.XLOOKUP($F1024, accounts!$A$2:$A$86, accounts!$E$2:$E$86, 0)&gt;=1000, "Enterprise", _xlfn.XLOOKUP($F1024, accounts!$A$2:$A$86, accounts!$E$2:$E$86, 0)&gt;=100, "Mid-Market", TRUE, "SMB"))</f>
        <v>Enterprise</v>
      </c>
      <c r="I1024" s="1" t="str">
        <f t="array" ref="I1024">IF($F1024="", "", _xlfn.XLOOKUP($F1024,accounts!$A$2:$A$86,accounts!$F$2:$F$86, "Other"))</f>
        <v>Italy</v>
      </c>
      <c r="J1024" s="1" t="s">
        <v>131</v>
      </c>
      <c r="K1024" s="3">
        <v>42788.0</v>
      </c>
      <c r="L1024" s="3">
        <v>42882.0</v>
      </c>
      <c r="M1024" s="1">
        <v>1051.0</v>
      </c>
    </row>
    <row r="1025">
      <c r="A1025" s="1" t="s">
        <v>1230</v>
      </c>
      <c r="B1025" s="1" t="s">
        <v>28</v>
      </c>
      <c r="C1025" s="1" t="str">
        <f t="array" ref="C1025">_xlfn.XLOOKUP($B1025, sales_teams!$A$2:$A$36, sales_teams!$B$2:$B$36)</f>
        <v>Melvin Marxen</v>
      </c>
      <c r="D1025" s="1" t="str">
        <f t="array" ref="D1025">_xlfn.XLOOKUP($B1025, sales_teams!$A$2:$A$36, sales_teams!$C$2:$C$36)</f>
        <v>Central</v>
      </c>
      <c r="E1025" s="1" t="s">
        <v>194</v>
      </c>
      <c r="F1025" s="1" t="s">
        <v>64</v>
      </c>
      <c r="G1025" s="1" t="str">
        <f t="array" ref="G1025">IF($F1025="", "", _xlfn.XLOOKUP($F1025,accounts!$A$2:$A$86,accounts!$B$2:$B$86, "Other"))</f>
        <v>technology</v>
      </c>
      <c r="H1025" s="1" t="str">
        <f t="array" ref="H1025">IF($F1025="", "", IFS(_xlfn.XLOOKUP($F1025, accounts!$A$2:$A$86, accounts!$E$2:$E$86, 0)&gt;=1000, "Enterprise", _xlfn.XLOOKUP($F1025, accounts!$A$2:$A$86, accounts!$E$2:$E$86, 0)&gt;=100, "Mid-Market", TRUE, "SMB"))</f>
        <v>Enterprise</v>
      </c>
      <c r="I1025" s="1" t="str">
        <f t="array" ref="I1025">IF($F1025="", "", _xlfn.XLOOKUP($F1025,accounts!$A$2:$A$86,accounts!$F$2:$F$86, "Other"))</f>
        <v>United States</v>
      </c>
      <c r="J1025" s="1" t="s">
        <v>131</v>
      </c>
      <c r="K1025" s="3">
        <v>42788.0</v>
      </c>
      <c r="L1025" s="3">
        <v>42801.0</v>
      </c>
      <c r="M1025" s="1">
        <v>5604.0</v>
      </c>
    </row>
    <row r="1026">
      <c r="A1026" s="1" t="s">
        <v>1231</v>
      </c>
      <c r="B1026" s="1" t="s">
        <v>54</v>
      </c>
      <c r="C1026" s="1" t="str">
        <f t="array" ref="C1026">_xlfn.XLOOKUP($B1026, sales_teams!$A$2:$A$36, sales_teams!$B$2:$B$36)</f>
        <v>Rocco Neubert</v>
      </c>
      <c r="D1026" s="1" t="str">
        <f t="array" ref="D1026">_xlfn.XLOOKUP($B1026, sales_teams!$A$2:$A$36, sales_teams!$C$2:$C$36)</f>
        <v>East</v>
      </c>
      <c r="E1026" s="1" t="s">
        <v>188</v>
      </c>
      <c r="F1026" s="1" t="s">
        <v>169</v>
      </c>
      <c r="G1026" s="1" t="str">
        <f t="array" ref="G1026">IF($F1026="", "", _xlfn.XLOOKUP($F1026,accounts!$A$2:$A$86,accounts!$B$2:$B$86, "Other"))</f>
        <v>entertainment</v>
      </c>
      <c r="H1026" s="1" t="str">
        <f t="array" ref="H1026">IF($F1026="", "", IFS(_xlfn.XLOOKUP($F1026, accounts!$A$2:$A$86, accounts!$E$2:$E$86, 0)&gt;=1000, "Enterprise", _xlfn.XLOOKUP($F1026, accounts!$A$2:$A$86, accounts!$E$2:$E$86, 0)&gt;=100, "Mid-Market", TRUE, "SMB"))</f>
        <v>Enterprise</v>
      </c>
      <c r="I1026" s="1" t="str">
        <f t="array" ref="I1026">IF($F1026="", "", _xlfn.XLOOKUP($F1026,accounts!$A$2:$A$86,accounts!$F$2:$F$86, "Other"))</f>
        <v>United States</v>
      </c>
      <c r="J1026" s="1" t="s">
        <v>131</v>
      </c>
      <c r="K1026" s="3">
        <v>42788.0</v>
      </c>
      <c r="L1026" s="3">
        <v>42870.0</v>
      </c>
      <c r="M1026" s="1">
        <v>3273.0</v>
      </c>
    </row>
    <row r="1027">
      <c r="A1027" s="1" t="s">
        <v>1232</v>
      </c>
      <c r="B1027" s="1" t="s">
        <v>65</v>
      </c>
      <c r="C1027" s="1" t="str">
        <f t="array" ref="C1027">_xlfn.XLOOKUP($B1027, sales_teams!$A$2:$A$36, sales_teams!$B$2:$B$36)</f>
        <v>Celia Rouche</v>
      </c>
      <c r="D1027" s="1" t="str">
        <f t="array" ref="D1027">_xlfn.XLOOKUP($B1027, sales_teams!$A$2:$A$36, sales_teams!$C$2:$C$36)</f>
        <v>West</v>
      </c>
      <c r="E1027" s="1" t="s">
        <v>181</v>
      </c>
      <c r="G1027" s="1" t="str">
        <f t="array" ref="G1027">IF($F1027="", "", _xlfn.XLOOKUP($F1027,accounts!$A$2:$A$86,accounts!$B$2:$B$86, "Other"))</f>
        <v/>
      </c>
      <c r="H1027" s="1" t="str">
        <f t="array" ref="H1027">IF($F1027="", "", IFS(_xlfn.XLOOKUP($F1027, accounts!$A$2:$A$86, accounts!$E$2:$E$86, 0)&gt;=1000, "Enterprise", _xlfn.XLOOKUP($F1027, accounts!$A$2:$A$86, accounts!$E$2:$E$86, 0)&gt;=100, "Mid-Market", TRUE, "SMB"))</f>
        <v/>
      </c>
      <c r="I1027" s="1" t="str">
        <f t="array" ref="I1027">IF($F1027="", "", _xlfn.XLOOKUP($F1027,accounts!$A$2:$A$86,accounts!$F$2:$F$86, "Other"))</f>
        <v/>
      </c>
      <c r="J1027" s="1" t="s">
        <v>189</v>
      </c>
      <c r="K1027" s="3">
        <v>42788.0</v>
      </c>
    </row>
    <row r="1028">
      <c r="A1028" s="1" t="s">
        <v>1233</v>
      </c>
      <c r="B1028" s="1" t="s">
        <v>60</v>
      </c>
      <c r="C1028" s="1" t="str">
        <f t="array" ref="C1028">_xlfn.XLOOKUP($B1028, sales_teams!$A$2:$A$36, sales_teams!$B$2:$B$36)</f>
        <v>Celia Rouche</v>
      </c>
      <c r="D1028" s="1" t="str">
        <f t="array" ref="D1028">_xlfn.XLOOKUP($B1028, sales_teams!$A$2:$A$36, sales_teams!$C$2:$C$36)</f>
        <v>West</v>
      </c>
      <c r="E1028" s="1" t="s">
        <v>181</v>
      </c>
      <c r="F1028" s="1" t="s">
        <v>150</v>
      </c>
      <c r="G1028" s="1" t="str">
        <f t="array" ref="G1028">IF($F1028="", "", _xlfn.XLOOKUP($F1028,accounts!$A$2:$A$86,accounts!$B$2:$B$86, "Other"))</f>
        <v>technology</v>
      </c>
      <c r="H1028" s="1" t="str">
        <f t="array" ref="H1028">IF($F1028="", "", IFS(_xlfn.XLOOKUP($F1028, accounts!$A$2:$A$86, accounts!$E$2:$E$86, 0)&gt;=1000, "Enterprise", _xlfn.XLOOKUP($F1028, accounts!$A$2:$A$86, accounts!$E$2:$E$86, 0)&gt;=100, "Mid-Market", TRUE, "SMB"))</f>
        <v>Enterprise</v>
      </c>
      <c r="I1028" s="1" t="str">
        <f t="array" ref="I1028">IF($F1028="", "", _xlfn.XLOOKUP($F1028,accounts!$A$2:$A$86,accounts!$F$2:$F$86, "Other"))</f>
        <v>United States</v>
      </c>
      <c r="J1028" s="1" t="s">
        <v>189</v>
      </c>
      <c r="K1028" s="3">
        <v>42788.0</v>
      </c>
    </row>
    <row r="1029">
      <c r="A1029" s="1" t="s">
        <v>1234</v>
      </c>
      <c r="B1029" s="1" t="s">
        <v>60</v>
      </c>
      <c r="C1029" s="1" t="str">
        <f t="array" ref="C1029">_xlfn.XLOOKUP($B1029, sales_teams!$A$2:$A$36, sales_teams!$B$2:$B$36)</f>
        <v>Celia Rouche</v>
      </c>
      <c r="D1029" s="1" t="str">
        <f t="array" ref="D1029">_xlfn.XLOOKUP($B1029, sales_teams!$A$2:$A$36, sales_teams!$C$2:$C$36)</f>
        <v>West</v>
      </c>
      <c r="E1029" s="1" t="s">
        <v>109</v>
      </c>
      <c r="F1029" s="1" t="s">
        <v>151</v>
      </c>
      <c r="G1029" s="1" t="str">
        <f t="array" ref="G1029">IF($F1029="", "", _xlfn.XLOOKUP($F1029,accounts!$A$2:$A$86,accounts!$B$2:$B$86, "Other"))</f>
        <v>software</v>
      </c>
      <c r="H1029" s="1" t="str">
        <f t="array" ref="H1029">IF($F1029="", "", IFS(_xlfn.XLOOKUP($F1029, accounts!$A$2:$A$86, accounts!$E$2:$E$86, 0)&gt;=1000, "Enterprise", _xlfn.XLOOKUP($F1029, accounts!$A$2:$A$86, accounts!$E$2:$E$86, 0)&gt;=100, "Mid-Market", TRUE, "SMB"))</f>
        <v>Enterprise</v>
      </c>
      <c r="I1029" s="1" t="str">
        <f t="array" ref="I1029">IF($F1029="", "", _xlfn.XLOOKUP($F1029,accounts!$A$2:$A$86,accounts!$F$2:$F$86, "Other"))</f>
        <v>United States</v>
      </c>
      <c r="J1029" s="1" t="s">
        <v>192</v>
      </c>
      <c r="K1029" s="3">
        <v>42788.0</v>
      </c>
      <c r="L1029" s="3">
        <v>42866.0</v>
      </c>
      <c r="M1029" s="1">
        <v>0.0</v>
      </c>
    </row>
    <row r="1030">
      <c r="A1030" s="1" t="s">
        <v>1235</v>
      </c>
      <c r="B1030" s="1" t="s">
        <v>105</v>
      </c>
      <c r="C1030" s="1" t="str">
        <f t="array" ref="C1030">_xlfn.XLOOKUP($B1030, sales_teams!$A$2:$A$36, sales_teams!$B$2:$B$36)</f>
        <v>Summer Sewald</v>
      </c>
      <c r="D1030" s="1" t="str">
        <f t="array" ref="D1030">_xlfn.XLOOKUP($B1030, sales_teams!$A$2:$A$36, sales_teams!$C$2:$C$36)</f>
        <v>West</v>
      </c>
      <c r="E1030" s="1" t="s">
        <v>109</v>
      </c>
      <c r="F1030" s="1" t="s">
        <v>151</v>
      </c>
      <c r="G1030" s="1" t="str">
        <f t="array" ref="G1030">IF($F1030="", "", _xlfn.XLOOKUP($F1030,accounts!$A$2:$A$86,accounts!$B$2:$B$86, "Other"))</f>
        <v>software</v>
      </c>
      <c r="H1030" s="1" t="str">
        <f t="array" ref="H1030">IF($F1030="", "", IFS(_xlfn.XLOOKUP($F1030, accounts!$A$2:$A$86, accounts!$E$2:$E$86, 0)&gt;=1000, "Enterprise", _xlfn.XLOOKUP($F1030, accounts!$A$2:$A$86, accounts!$E$2:$E$86, 0)&gt;=100, "Mid-Market", TRUE, "SMB"))</f>
        <v>Enterprise</v>
      </c>
      <c r="I1030" s="1" t="str">
        <f t="array" ref="I1030">IF($F1030="", "", _xlfn.XLOOKUP($F1030,accounts!$A$2:$A$86,accounts!$F$2:$F$86, "Other"))</f>
        <v>United States</v>
      </c>
      <c r="J1030" s="1" t="s">
        <v>131</v>
      </c>
      <c r="K1030" s="3">
        <v>42788.0</v>
      </c>
      <c r="L1030" s="3">
        <v>42888.0</v>
      </c>
      <c r="M1030" s="1">
        <v>1220.0</v>
      </c>
    </row>
    <row r="1031">
      <c r="A1031" s="1" t="s">
        <v>1236</v>
      </c>
      <c r="B1031" s="1" t="s">
        <v>105</v>
      </c>
      <c r="C1031" s="1" t="str">
        <f t="array" ref="C1031">_xlfn.XLOOKUP($B1031, sales_teams!$A$2:$A$36, sales_teams!$B$2:$B$36)</f>
        <v>Summer Sewald</v>
      </c>
      <c r="D1031" s="1" t="str">
        <f t="array" ref="D1031">_xlfn.XLOOKUP($B1031, sales_teams!$A$2:$A$36, sales_teams!$C$2:$C$36)</f>
        <v>West</v>
      </c>
      <c r="E1031" s="1" t="s">
        <v>194</v>
      </c>
      <c r="F1031" s="1" t="s">
        <v>154</v>
      </c>
      <c r="G1031" s="1" t="str">
        <f t="array" ref="G1031">IF($F1031="", "", _xlfn.XLOOKUP($F1031,accounts!$A$2:$A$86,accounts!$B$2:$B$86, "Other"))</f>
        <v>retail</v>
      </c>
      <c r="H1031" s="1" t="str">
        <f t="array" ref="H1031">IF($F1031="", "", IFS(_xlfn.XLOOKUP($F1031, accounts!$A$2:$A$86, accounts!$E$2:$E$86, 0)&gt;=1000, "Enterprise", _xlfn.XLOOKUP($F1031, accounts!$A$2:$A$86, accounts!$E$2:$E$86, 0)&gt;=100, "Mid-Market", TRUE, "SMB"))</f>
        <v>Enterprise</v>
      </c>
      <c r="I1031" s="1" t="str">
        <f t="array" ref="I1031">IF($F1031="", "", _xlfn.XLOOKUP($F1031,accounts!$A$2:$A$86,accounts!$F$2:$F$86, "Other"))</f>
        <v>United States</v>
      </c>
      <c r="J1031" s="1" t="s">
        <v>131</v>
      </c>
      <c r="K1031" s="3">
        <v>42788.0</v>
      </c>
      <c r="L1031" s="3">
        <v>42796.0</v>
      </c>
      <c r="M1031" s="1">
        <v>5497.0</v>
      </c>
    </row>
    <row r="1032">
      <c r="A1032" s="1" t="s">
        <v>1237</v>
      </c>
      <c r="B1032" s="1" t="s">
        <v>7</v>
      </c>
      <c r="C1032" s="1" t="str">
        <f t="array" ref="C1032">_xlfn.XLOOKUP($B1032, sales_teams!$A$2:$A$36, sales_teams!$B$2:$B$36)</f>
        <v>Dustin Brinkmann</v>
      </c>
      <c r="D1032" s="1" t="str">
        <f t="array" ref="D1032">_xlfn.XLOOKUP($B1032, sales_teams!$A$2:$A$36, sales_teams!$C$2:$C$36)</f>
        <v>Central</v>
      </c>
      <c r="E1032" s="1" t="s">
        <v>109</v>
      </c>
      <c r="F1032" s="1" t="s">
        <v>64</v>
      </c>
      <c r="G1032" s="1" t="str">
        <f t="array" ref="G1032">IF($F1032="", "", _xlfn.XLOOKUP($F1032,accounts!$A$2:$A$86,accounts!$B$2:$B$86, "Other"))</f>
        <v>technology</v>
      </c>
      <c r="H1032" s="1" t="str">
        <f t="array" ref="H1032">IF($F1032="", "", IFS(_xlfn.XLOOKUP($F1032, accounts!$A$2:$A$86, accounts!$E$2:$E$86, 0)&gt;=1000, "Enterprise", _xlfn.XLOOKUP($F1032, accounts!$A$2:$A$86, accounts!$E$2:$E$86, 0)&gt;=100, "Mid-Market", TRUE, "SMB"))</f>
        <v>Enterprise</v>
      </c>
      <c r="I1032" s="1" t="str">
        <f t="array" ref="I1032">IF($F1032="", "", _xlfn.XLOOKUP($F1032,accounts!$A$2:$A$86,accounts!$F$2:$F$86, "Other"))</f>
        <v>United States</v>
      </c>
      <c r="J1032" s="1" t="s">
        <v>131</v>
      </c>
      <c r="K1032" s="3">
        <v>42789.0</v>
      </c>
      <c r="L1032" s="3">
        <v>42896.0</v>
      </c>
      <c r="M1032" s="1">
        <v>1056.0</v>
      </c>
    </row>
    <row r="1033">
      <c r="A1033" s="1" t="s">
        <v>1238</v>
      </c>
      <c r="B1033" s="1" t="s">
        <v>57</v>
      </c>
      <c r="C1033" s="1" t="str">
        <f t="array" ref="C1033">_xlfn.XLOOKUP($B1033, sales_teams!$A$2:$A$36, sales_teams!$B$2:$B$36)</f>
        <v>Rocco Neubert</v>
      </c>
      <c r="D1033" s="1" t="str">
        <f t="array" ref="D1033">_xlfn.XLOOKUP($B1033, sales_teams!$A$2:$A$36, sales_teams!$C$2:$C$36)</f>
        <v>East</v>
      </c>
      <c r="E1033" s="1" t="s">
        <v>181</v>
      </c>
      <c r="F1033" s="1" t="s">
        <v>125</v>
      </c>
      <c r="G1033" s="1" t="str">
        <f t="array" ref="G1033">IF($F1033="", "", _xlfn.XLOOKUP($F1033,accounts!$A$2:$A$86,accounts!$B$2:$B$86, "Other"))</f>
        <v>software</v>
      </c>
      <c r="H1033" s="1" t="str">
        <f t="array" ref="H1033">IF($F1033="", "", IFS(_xlfn.XLOOKUP($F1033, accounts!$A$2:$A$86, accounts!$E$2:$E$86, 0)&gt;=1000, "Enterprise", _xlfn.XLOOKUP($F1033, accounts!$A$2:$A$86, accounts!$E$2:$E$86, 0)&gt;=100, "Mid-Market", TRUE, "SMB"))</f>
        <v>Enterprise</v>
      </c>
      <c r="I1033" s="1" t="str">
        <f t="array" ref="I1033">IF($F1033="", "", _xlfn.XLOOKUP($F1033,accounts!$A$2:$A$86,accounts!$F$2:$F$86, "Other"))</f>
        <v>United States</v>
      </c>
      <c r="J1033" s="1" t="s">
        <v>192</v>
      </c>
      <c r="K1033" s="3">
        <v>42789.0</v>
      </c>
      <c r="L1033" s="3">
        <v>42902.0</v>
      </c>
      <c r="M1033" s="1">
        <v>0.0</v>
      </c>
    </row>
    <row r="1034">
      <c r="A1034" s="1" t="s">
        <v>1239</v>
      </c>
      <c r="B1034" s="1" t="s">
        <v>52</v>
      </c>
      <c r="C1034" s="1" t="str">
        <f t="array" ref="C1034">_xlfn.XLOOKUP($B1034, sales_teams!$A$2:$A$36, sales_teams!$B$2:$B$36)</f>
        <v>Rocco Neubert</v>
      </c>
      <c r="D1034" s="1" t="str">
        <f t="array" ref="D1034">_xlfn.XLOOKUP($B1034, sales_teams!$A$2:$A$36, sales_teams!$C$2:$C$36)</f>
        <v>East</v>
      </c>
      <c r="E1034" s="1" t="s">
        <v>181</v>
      </c>
      <c r="F1034" s="1" t="s">
        <v>55</v>
      </c>
      <c r="G1034" s="1" t="str">
        <f t="array" ref="G1034">IF($F1034="", "", _xlfn.XLOOKUP($F1034,accounts!$A$2:$A$86,accounts!$B$2:$B$86, "Other"))</f>
        <v>entertainment</v>
      </c>
      <c r="H1034" s="1" t="str">
        <f t="array" ref="H1034">IF($F1034="", "", IFS(_xlfn.XLOOKUP($F1034, accounts!$A$2:$A$86, accounts!$E$2:$E$86, 0)&gt;=1000, "Enterprise", _xlfn.XLOOKUP($F1034, accounts!$A$2:$A$86, accounts!$E$2:$E$86, 0)&gt;=100, "Mid-Market", TRUE, "SMB"))</f>
        <v>Enterprise</v>
      </c>
      <c r="I1034" s="1" t="str">
        <f t="array" ref="I1034">IF($F1034="", "", _xlfn.XLOOKUP($F1034,accounts!$A$2:$A$86,accounts!$F$2:$F$86, "Other"))</f>
        <v>United States</v>
      </c>
      <c r="J1034" s="1" t="s">
        <v>131</v>
      </c>
      <c r="K1034" s="3">
        <v>42789.0</v>
      </c>
      <c r="L1034" s="3">
        <v>42806.0</v>
      </c>
      <c r="M1034" s="1">
        <v>572.0</v>
      </c>
    </row>
    <row r="1035">
      <c r="A1035" s="1" t="s">
        <v>1240</v>
      </c>
      <c r="B1035" s="1" t="s">
        <v>12</v>
      </c>
      <c r="C1035" s="1" t="str">
        <f t="array" ref="C1035">_xlfn.XLOOKUP($B1035, sales_teams!$A$2:$A$36, sales_teams!$B$2:$B$36)</f>
        <v>Dustin Brinkmann</v>
      </c>
      <c r="D1035" s="1" t="str">
        <f t="array" ref="D1035">_xlfn.XLOOKUP($B1035, sales_teams!$A$2:$A$36, sales_teams!$C$2:$C$36)</f>
        <v>Central</v>
      </c>
      <c r="E1035" s="1" t="s">
        <v>188</v>
      </c>
      <c r="F1035" s="1" t="s">
        <v>95</v>
      </c>
      <c r="G1035" s="1" t="str">
        <f t="array" ref="G1035">IF($F1035="", "", _xlfn.XLOOKUP($F1035,accounts!$A$2:$A$86,accounts!$B$2:$B$86, "Other"))</f>
        <v>finance</v>
      </c>
      <c r="H1035" s="1" t="str">
        <f t="array" ref="H1035">IF($F1035="", "", IFS(_xlfn.XLOOKUP($F1035, accounts!$A$2:$A$86, accounts!$E$2:$E$86, 0)&gt;=1000, "Enterprise", _xlfn.XLOOKUP($F1035, accounts!$A$2:$A$86, accounts!$E$2:$E$86, 0)&gt;=100, "Mid-Market", TRUE, "SMB"))</f>
        <v>Enterprise</v>
      </c>
      <c r="I1035" s="1" t="str">
        <f t="array" ref="I1035">IF($F1035="", "", _xlfn.XLOOKUP($F1035,accounts!$A$2:$A$86,accounts!$F$2:$F$86, "Other"))</f>
        <v>United States</v>
      </c>
      <c r="J1035" s="1" t="s">
        <v>131</v>
      </c>
      <c r="K1035" s="3">
        <v>42789.0</v>
      </c>
      <c r="L1035" s="3">
        <v>42878.0</v>
      </c>
      <c r="M1035" s="1">
        <v>3668.0</v>
      </c>
    </row>
    <row r="1036">
      <c r="A1036" s="1" t="s">
        <v>1241</v>
      </c>
      <c r="B1036" s="1" t="s">
        <v>39</v>
      </c>
      <c r="C1036" s="1" t="str">
        <f t="array" ref="C1036">_xlfn.XLOOKUP($B1036, sales_teams!$A$2:$A$36, sales_teams!$B$2:$B$36)</f>
        <v>Cara Losch</v>
      </c>
      <c r="D1036" s="1" t="str">
        <f t="array" ref="D1036">_xlfn.XLOOKUP($B1036, sales_teams!$A$2:$A$36, sales_teams!$C$2:$C$36)</f>
        <v>East</v>
      </c>
      <c r="E1036" s="1" t="s">
        <v>181</v>
      </c>
      <c r="G1036" s="1" t="str">
        <f t="array" ref="G1036">IF($F1036="", "", _xlfn.XLOOKUP($F1036,accounts!$A$2:$A$86,accounts!$B$2:$B$86, "Other"))</f>
        <v/>
      </c>
      <c r="H1036" s="1" t="str">
        <f t="array" ref="H1036">IF($F1036="", "", IFS(_xlfn.XLOOKUP($F1036, accounts!$A$2:$A$86, accounts!$E$2:$E$86, 0)&gt;=1000, "Enterprise", _xlfn.XLOOKUP($F1036, accounts!$A$2:$A$86, accounts!$E$2:$E$86, 0)&gt;=100, "Mid-Market", TRUE, "SMB"))</f>
        <v/>
      </c>
      <c r="I1036" s="1" t="str">
        <f t="array" ref="I1036">IF($F1036="", "", _xlfn.XLOOKUP($F1036,accounts!$A$2:$A$86,accounts!$F$2:$F$86, "Other"))</f>
        <v/>
      </c>
      <c r="J1036" s="1" t="s">
        <v>189</v>
      </c>
      <c r="K1036" s="3">
        <v>42789.0</v>
      </c>
    </row>
    <row r="1037">
      <c r="A1037" s="1" t="s">
        <v>1242</v>
      </c>
      <c r="B1037" s="1" t="s">
        <v>39</v>
      </c>
      <c r="C1037" s="1" t="str">
        <f t="array" ref="C1037">_xlfn.XLOOKUP($B1037, sales_teams!$A$2:$A$36, sales_teams!$B$2:$B$36)</f>
        <v>Cara Losch</v>
      </c>
      <c r="D1037" s="1" t="str">
        <f t="array" ref="D1037">_xlfn.XLOOKUP($B1037, sales_teams!$A$2:$A$36, sales_teams!$C$2:$C$36)</f>
        <v>East</v>
      </c>
      <c r="E1037" s="1" t="s">
        <v>179</v>
      </c>
      <c r="F1037" s="1" t="s">
        <v>126</v>
      </c>
      <c r="G1037" s="1" t="str">
        <f t="array" ref="G1037">IF($F1037="", "", _xlfn.XLOOKUP($F1037,accounts!$A$2:$A$86,accounts!$B$2:$B$86, "Other"))</f>
        <v>retail</v>
      </c>
      <c r="H1037" s="1" t="str">
        <f t="array" ref="H1037">IF($F1037="", "", IFS(_xlfn.XLOOKUP($F1037, accounts!$A$2:$A$86, accounts!$E$2:$E$86, 0)&gt;=1000, "Enterprise", _xlfn.XLOOKUP($F1037, accounts!$A$2:$A$86, accounts!$E$2:$E$86, 0)&gt;=100, "Mid-Market", TRUE, "SMB"))</f>
        <v>Enterprise</v>
      </c>
      <c r="I1037" s="1" t="str">
        <f t="array" ref="I1037">IF($F1037="", "", _xlfn.XLOOKUP($F1037,accounts!$A$2:$A$86,accounts!$F$2:$F$86, "Other"))</f>
        <v>United States</v>
      </c>
      <c r="J1037" s="1" t="s">
        <v>131</v>
      </c>
      <c r="K1037" s="3">
        <v>42789.0</v>
      </c>
      <c r="L1037" s="3">
        <v>42796.0</v>
      </c>
      <c r="M1037" s="1">
        <v>50.0</v>
      </c>
    </row>
    <row r="1038">
      <c r="A1038" s="1" t="s">
        <v>1243</v>
      </c>
      <c r="B1038" s="1" t="s">
        <v>48</v>
      </c>
      <c r="C1038" s="1" t="str">
        <f t="array" ref="C1038">_xlfn.XLOOKUP($B1038, sales_teams!$A$2:$A$36, sales_teams!$B$2:$B$36)</f>
        <v>Rocco Neubert</v>
      </c>
      <c r="D1038" s="1" t="str">
        <f t="array" ref="D1038">_xlfn.XLOOKUP($B1038, sales_teams!$A$2:$A$36, sales_teams!$C$2:$C$36)</f>
        <v>East</v>
      </c>
      <c r="E1038" s="1" t="s">
        <v>188</v>
      </c>
      <c r="F1038" s="1" t="s">
        <v>153</v>
      </c>
      <c r="G1038" s="1" t="str">
        <f t="array" ref="G1038">IF($F1038="", "", _xlfn.XLOOKUP($F1038,accounts!$A$2:$A$86,accounts!$B$2:$B$86, "Other"))</f>
        <v>medical</v>
      </c>
      <c r="H1038" s="1" t="str">
        <f t="array" ref="H1038">IF($F1038="", "", IFS(_xlfn.XLOOKUP($F1038, accounts!$A$2:$A$86, accounts!$E$2:$E$86, 0)&gt;=1000, "Enterprise", _xlfn.XLOOKUP($F1038, accounts!$A$2:$A$86, accounts!$E$2:$E$86, 0)&gt;=100, "Mid-Market", TRUE, "SMB"))</f>
        <v>Enterprise</v>
      </c>
      <c r="I1038" s="1" t="str">
        <f t="array" ref="I1038">IF($F1038="", "", _xlfn.XLOOKUP($F1038,accounts!$A$2:$A$86,accounts!$F$2:$F$86, "Other"))</f>
        <v>United States</v>
      </c>
      <c r="J1038" s="1" t="s">
        <v>131</v>
      </c>
      <c r="K1038" s="3">
        <v>42789.0</v>
      </c>
      <c r="L1038" s="3">
        <v>42877.0</v>
      </c>
      <c r="M1038" s="1">
        <v>3509.0</v>
      </c>
    </row>
    <row r="1039">
      <c r="A1039" s="1" t="s">
        <v>1244</v>
      </c>
      <c r="B1039" s="1" t="s">
        <v>30</v>
      </c>
      <c r="C1039" s="1" t="str">
        <f t="array" ref="C1039">_xlfn.XLOOKUP($B1039, sales_teams!$A$2:$A$36, sales_teams!$B$2:$B$36)</f>
        <v>Melvin Marxen</v>
      </c>
      <c r="D1039" s="1" t="str">
        <f t="array" ref="D1039">_xlfn.XLOOKUP($B1039, sales_teams!$A$2:$A$36, sales_teams!$C$2:$C$36)</f>
        <v>Central</v>
      </c>
      <c r="E1039" s="1" t="s">
        <v>148</v>
      </c>
      <c r="F1039" s="1" t="s">
        <v>113</v>
      </c>
      <c r="G1039" s="1" t="str">
        <f t="array" ref="G1039">IF($F1039="", "", _xlfn.XLOOKUP($F1039,accounts!$A$2:$A$86,accounts!$B$2:$B$86, "Other"))</f>
        <v>telecommunications</v>
      </c>
      <c r="H1039" s="1" t="str">
        <f t="array" ref="H1039">IF($F1039="", "", IFS(_xlfn.XLOOKUP($F1039, accounts!$A$2:$A$86, accounts!$E$2:$E$86, 0)&gt;=1000, "Enterprise", _xlfn.XLOOKUP($F1039, accounts!$A$2:$A$86, accounts!$E$2:$E$86, 0)&gt;=100, "Mid-Market", TRUE, "SMB"))</f>
        <v>Mid-Market</v>
      </c>
      <c r="I1039" s="1" t="str">
        <f t="array" ref="I1039">IF($F1039="", "", _xlfn.XLOOKUP($F1039,accounts!$A$2:$A$86,accounts!$F$2:$F$86, "Other"))</f>
        <v>United States</v>
      </c>
      <c r="J1039" s="1" t="s">
        <v>131</v>
      </c>
      <c r="K1039" s="3">
        <v>42789.0</v>
      </c>
      <c r="L1039" s="3">
        <v>42914.0</v>
      </c>
      <c r="M1039" s="1">
        <v>5643.0</v>
      </c>
    </row>
    <row r="1040">
      <c r="A1040" s="1" t="s">
        <v>1245</v>
      </c>
      <c r="B1040" s="1" t="s">
        <v>94</v>
      </c>
      <c r="C1040" s="1" t="str">
        <f t="array" ref="C1040">_xlfn.XLOOKUP($B1040, sales_teams!$A$2:$A$36, sales_teams!$B$2:$B$36)</f>
        <v>Celia Rouche</v>
      </c>
      <c r="D1040" s="1" t="str">
        <f t="array" ref="D1040">_xlfn.XLOOKUP($B1040, sales_teams!$A$2:$A$36, sales_teams!$C$2:$C$36)</f>
        <v>West</v>
      </c>
      <c r="E1040" s="1" t="s">
        <v>179</v>
      </c>
      <c r="F1040" s="1" t="s">
        <v>75</v>
      </c>
      <c r="G1040" s="1" t="str">
        <f t="array" ref="G1040">IF($F1040="", "", _xlfn.XLOOKUP($F1040,accounts!$A$2:$A$86,accounts!$B$2:$B$86, "Other"))</f>
        <v>software</v>
      </c>
      <c r="H1040" s="1" t="str">
        <f t="array" ref="H1040">IF($F1040="", "", IFS(_xlfn.XLOOKUP($F1040, accounts!$A$2:$A$86, accounts!$E$2:$E$86, 0)&gt;=1000, "Enterprise", _xlfn.XLOOKUP($F1040, accounts!$A$2:$A$86, accounts!$E$2:$E$86, 0)&gt;=100, "Mid-Market", TRUE, "SMB"))</f>
        <v>SMB</v>
      </c>
      <c r="I1040" s="1" t="str">
        <f t="array" ref="I1040">IF($F1040="", "", _xlfn.XLOOKUP($F1040,accounts!$A$2:$A$86,accounts!$F$2:$F$86, "Other"))</f>
        <v>United States</v>
      </c>
      <c r="J1040" s="1" t="s">
        <v>131</v>
      </c>
      <c r="K1040" s="3">
        <v>42789.0</v>
      </c>
      <c r="L1040" s="3">
        <v>42804.0</v>
      </c>
      <c r="M1040" s="1">
        <v>47.0</v>
      </c>
    </row>
    <row r="1041">
      <c r="A1041" s="1" t="s">
        <v>1246</v>
      </c>
      <c r="B1041" s="1" t="s">
        <v>88</v>
      </c>
      <c r="C1041" s="1" t="str">
        <f t="array" ref="C1041">_xlfn.XLOOKUP($B1041, sales_teams!$A$2:$A$36, sales_teams!$B$2:$B$36)</f>
        <v>Celia Rouche</v>
      </c>
      <c r="D1041" s="1" t="str">
        <f t="array" ref="D1041">_xlfn.XLOOKUP($B1041, sales_teams!$A$2:$A$36, sales_teams!$C$2:$C$36)</f>
        <v>West</v>
      </c>
      <c r="E1041" s="1" t="s">
        <v>188</v>
      </c>
      <c r="F1041" s="1" t="s">
        <v>91</v>
      </c>
      <c r="G1041" s="1" t="str">
        <f t="array" ref="G1041">IF($F1041="", "", _xlfn.XLOOKUP($F1041,accounts!$A$2:$A$86,accounts!$B$2:$B$86, "Other"))</f>
        <v>employment</v>
      </c>
      <c r="H1041" s="1" t="str">
        <f t="array" ref="H1041">IF($F1041="", "", IFS(_xlfn.XLOOKUP($F1041, accounts!$A$2:$A$86, accounts!$E$2:$E$86, 0)&gt;=1000, "Enterprise", _xlfn.XLOOKUP($F1041, accounts!$A$2:$A$86, accounts!$E$2:$E$86, 0)&gt;=100, "Mid-Market", TRUE, "SMB"))</f>
        <v>Enterprise</v>
      </c>
      <c r="I1041" s="1" t="str">
        <f t="array" ref="I1041">IF($F1041="", "", _xlfn.XLOOKUP($F1041,accounts!$A$2:$A$86,accounts!$F$2:$F$86, "Other"))</f>
        <v>United States</v>
      </c>
      <c r="J1041" s="1" t="s">
        <v>131</v>
      </c>
      <c r="K1041" s="3">
        <v>42789.0</v>
      </c>
      <c r="L1041" s="3">
        <v>42802.0</v>
      </c>
      <c r="M1041" s="1">
        <v>3312.0</v>
      </c>
    </row>
    <row r="1042">
      <c r="A1042" s="1" t="s">
        <v>1247</v>
      </c>
      <c r="B1042" s="1" t="s">
        <v>99</v>
      </c>
      <c r="C1042" s="1" t="str">
        <f t="array" ref="C1042">_xlfn.XLOOKUP($B1042, sales_teams!$A$2:$A$36, sales_teams!$B$2:$B$36)</f>
        <v>Summer Sewald</v>
      </c>
      <c r="D1042" s="1" t="str">
        <f t="array" ref="D1042">_xlfn.XLOOKUP($B1042, sales_teams!$A$2:$A$36, sales_teams!$C$2:$C$36)</f>
        <v>West</v>
      </c>
      <c r="E1042" s="1" t="s">
        <v>194</v>
      </c>
      <c r="F1042" s="1" t="s">
        <v>114</v>
      </c>
      <c r="G1042" s="1" t="str">
        <f t="array" ref="G1042">IF($F1042="", "", _xlfn.XLOOKUP($F1042,accounts!$A$2:$A$86,accounts!$B$2:$B$86, "Other"))</f>
        <v>marketing</v>
      </c>
      <c r="H1042" s="1" t="str">
        <f t="array" ref="H1042">IF($F1042="", "", IFS(_xlfn.XLOOKUP($F1042, accounts!$A$2:$A$86, accounts!$E$2:$E$86, 0)&gt;=1000, "Enterprise", _xlfn.XLOOKUP($F1042, accounts!$A$2:$A$86, accounts!$E$2:$E$86, 0)&gt;=100, "Mid-Market", TRUE, "SMB"))</f>
        <v>Enterprise</v>
      </c>
      <c r="I1042" s="1" t="str">
        <f t="array" ref="I1042">IF($F1042="", "", _xlfn.XLOOKUP($F1042,accounts!$A$2:$A$86,accounts!$F$2:$F$86, "Other"))</f>
        <v>United States</v>
      </c>
      <c r="J1042" s="1" t="s">
        <v>192</v>
      </c>
      <c r="K1042" s="3">
        <v>42789.0</v>
      </c>
      <c r="L1042" s="3">
        <v>42909.0</v>
      </c>
      <c r="M1042" s="1">
        <v>0.0</v>
      </c>
    </row>
    <row r="1043">
      <c r="A1043" s="1" t="s">
        <v>1248</v>
      </c>
      <c r="B1043" s="1" t="s">
        <v>104</v>
      </c>
      <c r="C1043" s="1" t="str">
        <f t="array" ref="C1043">_xlfn.XLOOKUP($B1043, sales_teams!$A$2:$A$36, sales_teams!$B$2:$B$36)</f>
        <v>Summer Sewald</v>
      </c>
      <c r="D1043" s="1" t="str">
        <f t="array" ref="D1043">_xlfn.XLOOKUP($B1043, sales_teams!$A$2:$A$36, sales_teams!$C$2:$C$36)</f>
        <v>West</v>
      </c>
      <c r="E1043" s="1" t="s">
        <v>188</v>
      </c>
      <c r="G1043" s="1" t="str">
        <f t="array" ref="G1043">IF($F1043="", "", _xlfn.XLOOKUP($F1043,accounts!$A$2:$A$86,accounts!$B$2:$B$86, "Other"))</f>
        <v/>
      </c>
      <c r="H1043" s="1" t="str">
        <f t="array" ref="H1043">IF($F1043="", "", IFS(_xlfn.XLOOKUP($F1043, accounts!$A$2:$A$86, accounts!$E$2:$E$86, 0)&gt;=1000, "Enterprise", _xlfn.XLOOKUP($F1043, accounts!$A$2:$A$86, accounts!$E$2:$E$86, 0)&gt;=100, "Mid-Market", TRUE, "SMB"))</f>
        <v/>
      </c>
      <c r="I1043" s="1" t="str">
        <f t="array" ref="I1043">IF($F1043="", "", _xlfn.XLOOKUP($F1043,accounts!$A$2:$A$86,accounts!$F$2:$F$86, "Other"))</f>
        <v/>
      </c>
      <c r="J1043" s="1" t="s">
        <v>189</v>
      </c>
      <c r="K1043" s="3">
        <v>42789.0</v>
      </c>
    </row>
    <row r="1044">
      <c r="A1044" s="1" t="s">
        <v>1249</v>
      </c>
      <c r="B1044" s="1" t="s">
        <v>104</v>
      </c>
      <c r="C1044" s="1" t="str">
        <f t="array" ref="C1044">_xlfn.XLOOKUP($B1044, sales_teams!$A$2:$A$36, sales_teams!$B$2:$B$36)</f>
        <v>Summer Sewald</v>
      </c>
      <c r="D1044" s="1" t="str">
        <f t="array" ref="D1044">_xlfn.XLOOKUP($B1044, sales_teams!$A$2:$A$36, sales_teams!$C$2:$C$36)</f>
        <v>West</v>
      </c>
      <c r="E1044" s="1" t="s">
        <v>181</v>
      </c>
      <c r="F1044" s="1" t="s">
        <v>129</v>
      </c>
      <c r="G1044" s="1" t="str">
        <f t="array" ref="G1044">IF($F1044="", "", _xlfn.XLOOKUP($F1044,accounts!$A$2:$A$86,accounts!$B$2:$B$86, "Other"))</f>
        <v>medical</v>
      </c>
      <c r="H1044" s="1" t="str">
        <f t="array" ref="H1044">IF($F1044="", "", IFS(_xlfn.XLOOKUP($F1044, accounts!$A$2:$A$86, accounts!$E$2:$E$86, 0)&gt;=1000, "Enterprise", _xlfn.XLOOKUP($F1044, accounts!$A$2:$A$86, accounts!$E$2:$E$86, 0)&gt;=100, "Mid-Market", TRUE, "SMB"))</f>
        <v>Enterprise</v>
      </c>
      <c r="I1044" s="1" t="str">
        <f t="array" ref="I1044">IF($F1044="", "", _xlfn.XLOOKUP($F1044,accounts!$A$2:$A$86,accounts!$F$2:$F$86, "Other"))</f>
        <v>United States</v>
      </c>
      <c r="J1044" s="1" t="s">
        <v>131</v>
      </c>
      <c r="K1044" s="3">
        <v>42789.0</v>
      </c>
      <c r="L1044" s="3">
        <v>42805.0</v>
      </c>
      <c r="M1044" s="1">
        <v>480.0</v>
      </c>
    </row>
    <row r="1045">
      <c r="A1045" s="1" t="s">
        <v>1250</v>
      </c>
      <c r="B1045" s="1" t="s">
        <v>104</v>
      </c>
      <c r="C1045" s="1" t="str">
        <f t="array" ref="C1045">_xlfn.XLOOKUP($B1045, sales_teams!$A$2:$A$36, sales_teams!$B$2:$B$36)</f>
        <v>Summer Sewald</v>
      </c>
      <c r="D1045" s="1" t="str">
        <f t="array" ref="D1045">_xlfn.XLOOKUP($B1045, sales_teams!$A$2:$A$36, sales_teams!$C$2:$C$36)</f>
        <v>West</v>
      </c>
      <c r="E1045" s="1" t="s">
        <v>188</v>
      </c>
      <c r="F1045" s="1" t="s">
        <v>134</v>
      </c>
      <c r="G1045" s="1" t="str">
        <f t="array" ref="G1045">IF($F1045="", "", _xlfn.XLOOKUP($F1045,accounts!$A$2:$A$86,accounts!$B$2:$B$86, "Other"))</f>
        <v>services</v>
      </c>
      <c r="H1045" s="1" t="str">
        <f t="array" ref="H1045">IF($F1045="", "", IFS(_xlfn.XLOOKUP($F1045, accounts!$A$2:$A$86, accounts!$E$2:$E$86, 0)&gt;=1000, "Enterprise", _xlfn.XLOOKUP($F1045, accounts!$A$2:$A$86, accounts!$E$2:$E$86, 0)&gt;=100, "Mid-Market", TRUE, "SMB"))</f>
        <v>Enterprise</v>
      </c>
      <c r="I1045" s="1" t="str">
        <f t="array" ref="I1045">IF($F1045="", "", _xlfn.XLOOKUP($F1045,accounts!$A$2:$A$86,accounts!$F$2:$F$86, "Other"))</f>
        <v>Brazil</v>
      </c>
      <c r="J1045" s="1" t="s">
        <v>131</v>
      </c>
      <c r="K1045" s="3">
        <v>42789.0</v>
      </c>
      <c r="L1045" s="3">
        <v>42861.0</v>
      </c>
      <c r="M1045" s="1">
        <v>3208.0</v>
      </c>
    </row>
    <row r="1046">
      <c r="A1046" s="1" t="s">
        <v>1251</v>
      </c>
      <c r="B1046" s="1" t="s">
        <v>102</v>
      </c>
      <c r="C1046" s="1" t="str">
        <f t="array" ref="C1046">_xlfn.XLOOKUP($B1046, sales_teams!$A$2:$A$36, sales_teams!$B$2:$B$36)</f>
        <v>Summer Sewald</v>
      </c>
      <c r="D1046" s="1" t="str">
        <f t="array" ref="D1046">_xlfn.XLOOKUP($B1046, sales_teams!$A$2:$A$36, sales_teams!$C$2:$C$36)</f>
        <v>West</v>
      </c>
      <c r="E1046" s="1" t="s">
        <v>181</v>
      </c>
      <c r="F1046" s="1" t="s">
        <v>170</v>
      </c>
      <c r="G1046" s="1" t="str">
        <f t="array" ref="G1046">IF($F1046="", "", _xlfn.XLOOKUP($F1046,accounts!$A$2:$A$86,accounts!$B$2:$B$86, "Other"))</f>
        <v>employment</v>
      </c>
      <c r="H1046" s="1" t="str">
        <f t="array" ref="H1046">IF($F1046="", "", IFS(_xlfn.XLOOKUP($F1046, accounts!$A$2:$A$86, accounts!$E$2:$E$86, 0)&gt;=1000, "Enterprise", _xlfn.XLOOKUP($F1046, accounts!$A$2:$A$86, accounts!$E$2:$E$86, 0)&gt;=100, "Mid-Market", TRUE, "SMB"))</f>
        <v>Enterprise</v>
      </c>
      <c r="I1046" s="1" t="str">
        <f t="array" ref="I1046">IF($F1046="", "", _xlfn.XLOOKUP($F1046,accounts!$A$2:$A$86,accounts!$F$2:$F$86, "Other"))</f>
        <v>United States</v>
      </c>
      <c r="J1046" s="1" t="s">
        <v>192</v>
      </c>
      <c r="K1046" s="3">
        <v>42789.0</v>
      </c>
      <c r="L1046" s="3">
        <v>42859.0</v>
      </c>
      <c r="M1046" s="1">
        <v>0.0</v>
      </c>
    </row>
    <row r="1047">
      <c r="A1047" s="1" t="s">
        <v>1252</v>
      </c>
      <c r="B1047" s="1" t="s">
        <v>102</v>
      </c>
      <c r="C1047" s="1" t="str">
        <f t="array" ref="C1047">_xlfn.XLOOKUP($B1047, sales_teams!$A$2:$A$36, sales_teams!$B$2:$B$36)</f>
        <v>Summer Sewald</v>
      </c>
      <c r="D1047" s="1" t="str">
        <f t="array" ref="D1047">_xlfn.XLOOKUP($B1047, sales_teams!$A$2:$A$36, sales_teams!$C$2:$C$36)</f>
        <v>West</v>
      </c>
      <c r="E1047" s="1" t="s">
        <v>194</v>
      </c>
      <c r="F1047" s="1" t="s">
        <v>125</v>
      </c>
      <c r="G1047" s="1" t="str">
        <f t="array" ref="G1047">IF($F1047="", "", _xlfn.XLOOKUP($F1047,accounts!$A$2:$A$86,accounts!$B$2:$B$86, "Other"))</f>
        <v>software</v>
      </c>
      <c r="H1047" s="1" t="str">
        <f t="array" ref="H1047">IF($F1047="", "", IFS(_xlfn.XLOOKUP($F1047, accounts!$A$2:$A$86, accounts!$E$2:$E$86, 0)&gt;=1000, "Enterprise", _xlfn.XLOOKUP($F1047, accounts!$A$2:$A$86, accounts!$E$2:$E$86, 0)&gt;=100, "Mid-Market", TRUE, "SMB"))</f>
        <v>Enterprise</v>
      </c>
      <c r="I1047" s="1" t="str">
        <f t="array" ref="I1047">IF($F1047="", "", _xlfn.XLOOKUP($F1047,accounts!$A$2:$A$86,accounts!$F$2:$F$86, "Other"))</f>
        <v>United States</v>
      </c>
      <c r="J1047" s="1" t="s">
        <v>131</v>
      </c>
      <c r="K1047" s="3">
        <v>42789.0</v>
      </c>
      <c r="L1047" s="3">
        <v>42859.0</v>
      </c>
      <c r="M1047" s="1">
        <v>5782.0</v>
      </c>
    </row>
    <row r="1048">
      <c r="A1048" s="1" t="s">
        <v>1253</v>
      </c>
      <c r="B1048" s="1" t="s">
        <v>17</v>
      </c>
      <c r="C1048" s="1" t="str">
        <f t="array" ref="C1048">_xlfn.XLOOKUP($B1048, sales_teams!$A$2:$A$36, sales_teams!$B$2:$B$36)</f>
        <v>Dustin Brinkmann</v>
      </c>
      <c r="D1048" s="1" t="str">
        <f t="array" ref="D1048">_xlfn.XLOOKUP($B1048, sales_teams!$A$2:$A$36, sales_teams!$C$2:$C$36)</f>
        <v>Central</v>
      </c>
      <c r="E1048" s="1" t="s">
        <v>194</v>
      </c>
      <c r="F1048" s="1" t="s">
        <v>145</v>
      </c>
      <c r="G1048" s="1" t="str">
        <f t="array" ref="G1048">IF($F1048="", "", _xlfn.XLOOKUP($F1048,accounts!$A$2:$A$86,accounts!$B$2:$B$86, "Other"))</f>
        <v>technology</v>
      </c>
      <c r="H1048" s="1" t="str">
        <f t="array" ref="H1048">IF($F1048="", "", IFS(_xlfn.XLOOKUP($F1048, accounts!$A$2:$A$86, accounts!$E$2:$E$86, 0)&gt;=1000, "Enterprise", _xlfn.XLOOKUP($F1048, accounts!$A$2:$A$86, accounts!$E$2:$E$86, 0)&gt;=100, "Mid-Market", TRUE, "SMB"))</f>
        <v>Enterprise</v>
      </c>
      <c r="I1048" s="1" t="str">
        <f t="array" ref="I1048">IF($F1048="", "", _xlfn.XLOOKUP($F1048,accounts!$A$2:$A$86,accounts!$F$2:$F$86, "Other"))</f>
        <v>Panama</v>
      </c>
      <c r="J1048" s="1" t="s">
        <v>131</v>
      </c>
      <c r="K1048" s="3">
        <v>42789.0</v>
      </c>
      <c r="L1048" s="3">
        <v>42878.0</v>
      </c>
      <c r="M1048" s="1">
        <v>5827.0</v>
      </c>
    </row>
    <row r="1049">
      <c r="A1049" s="1" t="s">
        <v>1254</v>
      </c>
      <c r="B1049" s="1" t="s">
        <v>107</v>
      </c>
      <c r="C1049" s="1" t="str">
        <f t="array" ref="C1049">_xlfn.XLOOKUP($B1049, sales_teams!$A$2:$A$36, sales_teams!$B$2:$B$36)</f>
        <v>Summer Sewald</v>
      </c>
      <c r="D1049" s="1" t="str">
        <f t="array" ref="D1049">_xlfn.XLOOKUP($B1049, sales_teams!$A$2:$A$36, sales_teams!$C$2:$C$36)</f>
        <v>West</v>
      </c>
      <c r="E1049" s="1" t="s">
        <v>148</v>
      </c>
      <c r="G1049" s="1" t="str">
        <f t="array" ref="G1049">IF($F1049="", "", _xlfn.XLOOKUP($F1049,accounts!$A$2:$A$86,accounts!$B$2:$B$86, "Other"))</f>
        <v/>
      </c>
      <c r="H1049" s="1" t="str">
        <f t="array" ref="H1049">IF($F1049="", "", IFS(_xlfn.XLOOKUP($F1049, accounts!$A$2:$A$86, accounts!$E$2:$E$86, 0)&gt;=1000, "Enterprise", _xlfn.XLOOKUP($F1049, accounts!$A$2:$A$86, accounts!$E$2:$E$86, 0)&gt;=100, "Mid-Market", TRUE, "SMB"))</f>
        <v/>
      </c>
      <c r="I1049" s="1" t="str">
        <f t="array" ref="I1049">IF($F1049="", "", _xlfn.XLOOKUP($F1049,accounts!$A$2:$A$86,accounts!$F$2:$F$86, "Other"))</f>
        <v/>
      </c>
      <c r="J1049" s="1" t="s">
        <v>189</v>
      </c>
      <c r="K1049" s="3">
        <v>42789.0</v>
      </c>
    </row>
    <row r="1050">
      <c r="A1050" s="1" t="s">
        <v>1255</v>
      </c>
      <c r="B1050" s="1" t="s">
        <v>107</v>
      </c>
      <c r="C1050" s="1" t="str">
        <f t="array" ref="C1050">_xlfn.XLOOKUP($B1050, sales_teams!$A$2:$A$36, sales_teams!$B$2:$B$36)</f>
        <v>Summer Sewald</v>
      </c>
      <c r="D1050" s="1" t="str">
        <f t="array" ref="D1050">_xlfn.XLOOKUP($B1050, sales_teams!$A$2:$A$36, sales_teams!$C$2:$C$36)</f>
        <v>West</v>
      </c>
      <c r="E1050" s="1" t="s">
        <v>181</v>
      </c>
      <c r="F1050" s="1" t="s">
        <v>137</v>
      </c>
      <c r="G1050" s="1" t="str">
        <f t="array" ref="G1050">IF($F1050="", "", _xlfn.XLOOKUP($F1050,accounts!$A$2:$A$86,accounts!$B$2:$B$86, "Other"))</f>
        <v>services</v>
      </c>
      <c r="H1050" s="1" t="str">
        <f t="array" ref="H1050">IF($F1050="", "", IFS(_xlfn.XLOOKUP($F1050, accounts!$A$2:$A$86, accounts!$E$2:$E$86, 0)&gt;=1000, "Enterprise", _xlfn.XLOOKUP($F1050, accounts!$A$2:$A$86, accounts!$E$2:$E$86, 0)&gt;=100, "Mid-Market", TRUE, "SMB"))</f>
        <v>Enterprise</v>
      </c>
      <c r="I1050" s="1" t="str">
        <f t="array" ref="I1050">IF($F1050="", "", _xlfn.XLOOKUP($F1050,accounts!$A$2:$A$86,accounts!$F$2:$F$86, "Other"))</f>
        <v>Germany</v>
      </c>
      <c r="J1050" s="1" t="s">
        <v>192</v>
      </c>
      <c r="K1050" s="3">
        <v>42789.0</v>
      </c>
      <c r="L1050" s="3">
        <v>42903.0</v>
      </c>
      <c r="M1050" s="1">
        <v>0.0</v>
      </c>
    </row>
    <row r="1051">
      <c r="A1051" s="1" t="s">
        <v>1256</v>
      </c>
      <c r="B1051" s="1" t="s">
        <v>18</v>
      </c>
      <c r="C1051" s="1" t="str">
        <f t="array" ref="C1051">_xlfn.XLOOKUP($B1051, sales_teams!$A$2:$A$36, sales_teams!$B$2:$B$36)</f>
        <v>Dustin Brinkmann</v>
      </c>
      <c r="D1051" s="1" t="str">
        <f t="array" ref="D1051">_xlfn.XLOOKUP($B1051, sales_teams!$A$2:$A$36, sales_teams!$C$2:$C$36)</f>
        <v>Central</v>
      </c>
      <c r="E1051" s="1" t="s">
        <v>181</v>
      </c>
      <c r="F1051" s="1" t="s">
        <v>29</v>
      </c>
      <c r="G1051" s="1" t="str">
        <f t="array" ref="G1051">IF($F1051="", "", _xlfn.XLOOKUP($F1051,accounts!$A$2:$A$86,accounts!$B$2:$B$86, "Other"))</f>
        <v>medical</v>
      </c>
      <c r="H1051" s="1" t="str">
        <f t="array" ref="H1051">IF($F1051="", "", IFS(_xlfn.XLOOKUP($F1051, accounts!$A$2:$A$86, accounts!$E$2:$E$86, 0)&gt;=1000, "Enterprise", _xlfn.XLOOKUP($F1051, accounts!$A$2:$A$86, accounts!$E$2:$E$86, 0)&gt;=100, "Mid-Market", TRUE, "SMB"))</f>
        <v>Enterprise</v>
      </c>
      <c r="I1051" s="1" t="str">
        <f t="array" ref="I1051">IF($F1051="", "", _xlfn.XLOOKUP($F1051,accounts!$A$2:$A$86,accounts!$F$2:$F$86, "Other"))</f>
        <v>Philipines</v>
      </c>
      <c r="J1051" s="1" t="s">
        <v>131</v>
      </c>
      <c r="K1051" s="3">
        <v>42789.0</v>
      </c>
      <c r="L1051" s="3">
        <v>42902.0</v>
      </c>
      <c r="M1051" s="1">
        <v>516.0</v>
      </c>
    </row>
    <row r="1052">
      <c r="A1052" s="1" t="s">
        <v>1257</v>
      </c>
      <c r="B1052" s="1" t="s">
        <v>18</v>
      </c>
      <c r="C1052" s="1" t="str">
        <f t="array" ref="C1052">_xlfn.XLOOKUP($B1052, sales_teams!$A$2:$A$36, sales_teams!$B$2:$B$36)</f>
        <v>Dustin Brinkmann</v>
      </c>
      <c r="D1052" s="1" t="str">
        <f t="array" ref="D1052">_xlfn.XLOOKUP($B1052, sales_teams!$A$2:$A$36, sales_teams!$C$2:$C$36)</f>
        <v>Central</v>
      </c>
      <c r="E1052" s="1" t="s">
        <v>109</v>
      </c>
      <c r="F1052" s="1" t="s">
        <v>59</v>
      </c>
      <c r="G1052" s="1" t="str">
        <f t="array" ref="G1052">IF($F1052="", "", _xlfn.XLOOKUP($F1052,accounts!$A$2:$A$86,accounts!$B$2:$B$86, "Other"))</f>
        <v>medical</v>
      </c>
      <c r="H1052" s="1" t="str">
        <f t="array" ref="H1052">IF($F1052="", "", IFS(_xlfn.XLOOKUP($F1052, accounts!$A$2:$A$86, accounts!$E$2:$E$86, 0)&gt;=1000, "Enterprise", _xlfn.XLOOKUP($F1052, accounts!$A$2:$A$86, accounts!$E$2:$E$86, 0)&gt;=100, "Mid-Market", TRUE, "SMB"))</f>
        <v>SMB</v>
      </c>
      <c r="I1052" s="1" t="str">
        <f t="array" ref="I1052">IF($F1052="", "", _xlfn.XLOOKUP($F1052,accounts!$A$2:$A$86,accounts!$F$2:$F$86, "Other"))</f>
        <v>United States</v>
      </c>
      <c r="J1052" s="1" t="s">
        <v>131</v>
      </c>
      <c r="K1052" s="3">
        <v>42789.0</v>
      </c>
      <c r="L1052" s="3">
        <v>42892.0</v>
      </c>
      <c r="M1052" s="1">
        <v>956.0</v>
      </c>
    </row>
    <row r="1053">
      <c r="A1053" s="1" t="s">
        <v>1258</v>
      </c>
      <c r="B1053" s="1" t="s">
        <v>18</v>
      </c>
      <c r="C1053" s="1" t="str">
        <f t="array" ref="C1053">_xlfn.XLOOKUP($B1053, sales_teams!$A$2:$A$36, sales_teams!$B$2:$B$36)</f>
        <v>Dustin Brinkmann</v>
      </c>
      <c r="D1053" s="1" t="str">
        <f t="array" ref="D1053">_xlfn.XLOOKUP($B1053, sales_teams!$A$2:$A$36, sales_teams!$C$2:$C$36)</f>
        <v>Central</v>
      </c>
      <c r="E1053" s="1" t="s">
        <v>179</v>
      </c>
      <c r="F1053" s="1" t="s">
        <v>155</v>
      </c>
      <c r="G1053" s="1" t="str">
        <f t="array" ref="G1053">IF($F1053="", "", _xlfn.XLOOKUP($F1053,accounts!$A$2:$A$86,accounts!$B$2:$B$86, "Other"))</f>
        <v>finance</v>
      </c>
      <c r="H1053" s="1" t="str">
        <f t="array" ref="H1053">IF($F1053="", "", IFS(_xlfn.XLOOKUP($F1053, accounts!$A$2:$A$86, accounts!$E$2:$E$86, 0)&gt;=1000, "Enterprise", _xlfn.XLOOKUP($F1053, accounts!$A$2:$A$86, accounts!$E$2:$E$86, 0)&gt;=100, "Mid-Market", TRUE, "SMB"))</f>
        <v>Enterprise</v>
      </c>
      <c r="I1053" s="1" t="str">
        <f t="array" ref="I1053">IF($F1053="", "", _xlfn.XLOOKUP($F1053,accounts!$A$2:$A$86,accounts!$F$2:$F$86, "Other"))</f>
        <v>United States</v>
      </c>
      <c r="J1053" s="1" t="s">
        <v>131</v>
      </c>
      <c r="K1053" s="3">
        <v>42789.0</v>
      </c>
      <c r="L1053" s="3">
        <v>42809.0</v>
      </c>
      <c r="M1053" s="1">
        <v>52.0</v>
      </c>
    </row>
    <row r="1054">
      <c r="A1054" s="1" t="s">
        <v>1259</v>
      </c>
      <c r="B1054" s="1" t="s">
        <v>18</v>
      </c>
      <c r="C1054" s="1" t="str">
        <f t="array" ref="C1054">_xlfn.XLOOKUP($B1054, sales_teams!$A$2:$A$36, sales_teams!$B$2:$B$36)</f>
        <v>Dustin Brinkmann</v>
      </c>
      <c r="D1054" s="1" t="str">
        <f t="array" ref="D1054">_xlfn.XLOOKUP($B1054, sales_teams!$A$2:$A$36, sales_teams!$C$2:$C$36)</f>
        <v>Central</v>
      </c>
      <c r="E1054" s="1" t="s">
        <v>188</v>
      </c>
      <c r="F1054" s="1" t="s">
        <v>164</v>
      </c>
      <c r="G1054" s="1" t="str">
        <f t="array" ref="G1054">IF($F1054="", "", _xlfn.XLOOKUP($F1054,accounts!$A$2:$A$86,accounts!$B$2:$B$86, "Other"))</f>
        <v>retail</v>
      </c>
      <c r="H1054" s="1" t="str">
        <f t="array" ref="H1054">IF($F1054="", "", IFS(_xlfn.XLOOKUP($F1054, accounts!$A$2:$A$86, accounts!$E$2:$E$86, 0)&gt;=1000, "Enterprise", _xlfn.XLOOKUP($F1054, accounts!$A$2:$A$86, accounts!$E$2:$E$86, 0)&gt;=100, "Mid-Market", TRUE, "SMB"))</f>
        <v>Mid-Market</v>
      </c>
      <c r="I1054" s="1" t="str">
        <f t="array" ref="I1054">IF($F1054="", "", _xlfn.XLOOKUP($F1054,accounts!$A$2:$A$86,accounts!$F$2:$F$86, "Other"))</f>
        <v>United States</v>
      </c>
      <c r="J1054" s="1" t="s">
        <v>131</v>
      </c>
      <c r="K1054" s="3">
        <v>42789.0</v>
      </c>
      <c r="L1054" s="3">
        <v>42866.0</v>
      </c>
      <c r="M1054" s="1">
        <v>3025.0</v>
      </c>
    </row>
    <row r="1055">
      <c r="A1055" s="1" t="s">
        <v>1260</v>
      </c>
      <c r="B1055" s="1" t="s">
        <v>54</v>
      </c>
      <c r="C1055" s="1" t="str">
        <f t="array" ref="C1055">_xlfn.XLOOKUP($B1055, sales_teams!$A$2:$A$36, sales_teams!$B$2:$B$36)</f>
        <v>Rocco Neubert</v>
      </c>
      <c r="D1055" s="1" t="str">
        <f t="array" ref="D1055">_xlfn.XLOOKUP($B1055, sales_teams!$A$2:$A$36, sales_teams!$C$2:$C$36)</f>
        <v>East</v>
      </c>
      <c r="E1055" s="1" t="s">
        <v>148</v>
      </c>
      <c r="F1055" s="1" t="s">
        <v>163</v>
      </c>
      <c r="G1055" s="1" t="str">
        <f t="array" ref="G1055">IF($F1055="", "", _xlfn.XLOOKUP($F1055,accounts!$A$2:$A$86,accounts!$B$2:$B$86, "Other"))</f>
        <v>medical</v>
      </c>
      <c r="H1055" s="1" t="str">
        <f t="array" ref="H1055">IF($F1055="", "", IFS(_xlfn.XLOOKUP($F1055, accounts!$A$2:$A$86, accounts!$E$2:$E$86, 0)&gt;=1000, "Enterprise", _xlfn.XLOOKUP($F1055, accounts!$A$2:$A$86, accounts!$E$2:$E$86, 0)&gt;=100, "Mid-Market", TRUE, "SMB"))</f>
        <v>Mid-Market</v>
      </c>
      <c r="I1055" s="1" t="str">
        <f t="array" ref="I1055">IF($F1055="", "", _xlfn.XLOOKUP($F1055,accounts!$A$2:$A$86,accounts!$F$2:$F$86, "Other"))</f>
        <v>United States</v>
      </c>
      <c r="J1055" s="1" t="s">
        <v>131</v>
      </c>
      <c r="K1055" s="3">
        <v>42789.0</v>
      </c>
      <c r="L1055" s="3">
        <v>42896.0</v>
      </c>
      <c r="M1055" s="1">
        <v>5618.0</v>
      </c>
    </row>
    <row r="1056">
      <c r="A1056" s="1" t="s">
        <v>1261</v>
      </c>
      <c r="B1056" s="1" t="s">
        <v>41</v>
      </c>
      <c r="C1056" s="1" t="str">
        <f t="array" ref="C1056">_xlfn.XLOOKUP($B1056, sales_teams!$A$2:$A$36, sales_teams!$B$2:$B$36)</f>
        <v>Cara Losch</v>
      </c>
      <c r="D1056" s="1" t="str">
        <f t="array" ref="D1056">_xlfn.XLOOKUP($B1056, sales_teams!$A$2:$A$36, sales_teams!$C$2:$C$36)</f>
        <v>East</v>
      </c>
      <c r="E1056" s="1" t="s">
        <v>148</v>
      </c>
      <c r="F1056" s="1" t="s">
        <v>166</v>
      </c>
      <c r="G1056" s="1" t="str">
        <f t="array" ref="G1056">IF($F1056="", "", _xlfn.XLOOKUP($F1056,accounts!$A$2:$A$86,accounts!$B$2:$B$86, "Other"))</f>
        <v>finance</v>
      </c>
      <c r="H1056" s="1" t="str">
        <f t="array" ref="H1056">IF($F1056="", "", IFS(_xlfn.XLOOKUP($F1056, accounts!$A$2:$A$86, accounts!$E$2:$E$86, 0)&gt;=1000, "Enterprise", _xlfn.XLOOKUP($F1056, accounts!$A$2:$A$86, accounts!$E$2:$E$86, 0)&gt;=100, "Mid-Market", TRUE, "SMB"))</f>
        <v>Enterprise</v>
      </c>
      <c r="I1056" s="1" t="str">
        <f t="array" ref="I1056">IF($F1056="", "", _xlfn.XLOOKUP($F1056,accounts!$A$2:$A$86,accounts!$F$2:$F$86, "Other"))</f>
        <v>United States</v>
      </c>
      <c r="J1056" s="1" t="s">
        <v>131</v>
      </c>
      <c r="K1056" s="3">
        <v>42789.0</v>
      </c>
      <c r="L1056" s="3">
        <v>42864.0</v>
      </c>
      <c r="M1056" s="1">
        <v>4867.0</v>
      </c>
    </row>
    <row r="1057">
      <c r="A1057" s="1" t="s">
        <v>1262</v>
      </c>
      <c r="B1057" s="1" t="s">
        <v>105</v>
      </c>
      <c r="C1057" s="1" t="str">
        <f t="array" ref="C1057">_xlfn.XLOOKUP($B1057, sales_teams!$A$2:$A$36, sales_teams!$B$2:$B$36)</f>
        <v>Summer Sewald</v>
      </c>
      <c r="D1057" s="1" t="str">
        <f t="array" ref="D1057">_xlfn.XLOOKUP($B1057, sales_teams!$A$2:$A$36, sales_teams!$C$2:$C$36)</f>
        <v>West</v>
      </c>
      <c r="E1057" s="1" t="s">
        <v>109</v>
      </c>
      <c r="F1057" s="1" t="s">
        <v>125</v>
      </c>
      <c r="G1057" s="1" t="str">
        <f t="array" ref="G1057">IF($F1057="", "", _xlfn.XLOOKUP($F1057,accounts!$A$2:$A$86,accounts!$B$2:$B$86, "Other"))</f>
        <v>software</v>
      </c>
      <c r="H1057" s="1" t="str">
        <f t="array" ref="H1057">IF($F1057="", "", IFS(_xlfn.XLOOKUP($F1057, accounts!$A$2:$A$86, accounts!$E$2:$E$86, 0)&gt;=1000, "Enterprise", _xlfn.XLOOKUP($F1057, accounts!$A$2:$A$86, accounts!$E$2:$E$86, 0)&gt;=100, "Mid-Market", TRUE, "SMB"))</f>
        <v>Enterprise</v>
      </c>
      <c r="I1057" s="1" t="str">
        <f t="array" ref="I1057">IF($F1057="", "", _xlfn.XLOOKUP($F1057,accounts!$A$2:$A$86,accounts!$F$2:$F$86, "Other"))</f>
        <v>United States</v>
      </c>
      <c r="J1057" s="1" t="s">
        <v>131</v>
      </c>
      <c r="K1057" s="3">
        <v>42789.0</v>
      </c>
      <c r="L1057" s="3">
        <v>42808.0</v>
      </c>
      <c r="M1057" s="1">
        <v>929.0</v>
      </c>
    </row>
    <row r="1058">
      <c r="A1058" s="1" t="s">
        <v>1263</v>
      </c>
      <c r="B1058" s="1" t="s">
        <v>52</v>
      </c>
      <c r="C1058" s="1" t="str">
        <f t="array" ref="C1058">_xlfn.XLOOKUP($B1058, sales_teams!$A$2:$A$36, sales_teams!$B$2:$B$36)</f>
        <v>Rocco Neubert</v>
      </c>
      <c r="D1058" s="1" t="str">
        <f t="array" ref="D1058">_xlfn.XLOOKUP($B1058, sales_teams!$A$2:$A$36, sales_teams!$C$2:$C$36)</f>
        <v>East</v>
      </c>
      <c r="E1058" s="1" t="s">
        <v>181</v>
      </c>
      <c r="G1058" s="1" t="str">
        <f t="array" ref="G1058">IF($F1058="", "", _xlfn.XLOOKUP($F1058,accounts!$A$2:$A$86,accounts!$B$2:$B$86, "Other"))</f>
        <v/>
      </c>
      <c r="H1058" s="1" t="str">
        <f t="array" ref="H1058">IF($F1058="", "", IFS(_xlfn.XLOOKUP($F1058, accounts!$A$2:$A$86, accounts!$E$2:$E$86, 0)&gt;=1000, "Enterprise", _xlfn.XLOOKUP($F1058, accounts!$A$2:$A$86, accounts!$E$2:$E$86, 0)&gt;=100, "Mid-Market", TRUE, "SMB"))</f>
        <v/>
      </c>
      <c r="I1058" s="1" t="str">
        <f t="array" ref="I1058">IF($F1058="", "", _xlfn.XLOOKUP($F1058,accounts!$A$2:$A$86,accounts!$F$2:$F$86, "Other"))</f>
        <v/>
      </c>
      <c r="J1058" s="1" t="s">
        <v>189</v>
      </c>
      <c r="K1058" s="3">
        <v>42790.0</v>
      </c>
    </row>
    <row r="1059">
      <c r="A1059" s="1" t="s">
        <v>1264</v>
      </c>
      <c r="B1059" s="1" t="s">
        <v>12</v>
      </c>
      <c r="C1059" s="1" t="str">
        <f t="array" ref="C1059">_xlfn.XLOOKUP($B1059, sales_teams!$A$2:$A$36, sales_teams!$B$2:$B$36)</f>
        <v>Dustin Brinkmann</v>
      </c>
      <c r="D1059" s="1" t="str">
        <f t="array" ref="D1059">_xlfn.XLOOKUP($B1059, sales_teams!$A$2:$A$36, sales_teams!$C$2:$C$36)</f>
        <v>Central</v>
      </c>
      <c r="E1059" s="1" t="s">
        <v>179</v>
      </c>
      <c r="F1059" s="1" t="s">
        <v>76</v>
      </c>
      <c r="G1059" s="1" t="str">
        <f t="array" ref="G1059">IF($F1059="", "", _xlfn.XLOOKUP($F1059,accounts!$A$2:$A$86,accounts!$B$2:$B$86, "Other"))</f>
        <v>marketing</v>
      </c>
      <c r="H1059" s="1" t="str">
        <f t="array" ref="H1059">IF($F1059="", "", IFS(_xlfn.XLOOKUP($F1059, accounts!$A$2:$A$86, accounts!$E$2:$E$86, 0)&gt;=1000, "Enterprise", _xlfn.XLOOKUP($F1059, accounts!$A$2:$A$86, accounts!$E$2:$E$86, 0)&gt;=100, "Mid-Market", TRUE, "SMB"))</f>
        <v>Enterprise</v>
      </c>
      <c r="I1059" s="1" t="str">
        <f t="array" ref="I1059">IF($F1059="", "", _xlfn.XLOOKUP($F1059,accounts!$A$2:$A$86,accounts!$F$2:$F$86, "Other"))</f>
        <v>United States</v>
      </c>
      <c r="J1059" s="1" t="s">
        <v>192</v>
      </c>
      <c r="K1059" s="3">
        <v>42790.0</v>
      </c>
      <c r="L1059" s="3">
        <v>42891.0</v>
      </c>
      <c r="M1059" s="1">
        <v>0.0</v>
      </c>
    </row>
    <row r="1060">
      <c r="A1060" s="1" t="s">
        <v>1265</v>
      </c>
      <c r="B1060" s="1" t="s">
        <v>39</v>
      </c>
      <c r="C1060" s="1" t="str">
        <f t="array" ref="C1060">_xlfn.XLOOKUP($B1060, sales_teams!$A$2:$A$36, sales_teams!$B$2:$B$36)</f>
        <v>Cara Losch</v>
      </c>
      <c r="D1060" s="1" t="str">
        <f t="array" ref="D1060">_xlfn.XLOOKUP($B1060, sales_teams!$A$2:$A$36, sales_teams!$C$2:$C$36)</f>
        <v>East</v>
      </c>
      <c r="E1060" s="1" t="s">
        <v>181</v>
      </c>
      <c r="G1060" s="1" t="str">
        <f t="array" ref="G1060">IF($F1060="", "", _xlfn.XLOOKUP($F1060,accounts!$A$2:$A$86,accounts!$B$2:$B$86, "Other"))</f>
        <v/>
      </c>
      <c r="H1060" s="1" t="str">
        <f t="array" ref="H1060">IF($F1060="", "", IFS(_xlfn.XLOOKUP($F1060, accounts!$A$2:$A$86, accounts!$E$2:$E$86, 0)&gt;=1000, "Enterprise", _xlfn.XLOOKUP($F1060, accounts!$A$2:$A$86, accounts!$E$2:$E$86, 0)&gt;=100, "Mid-Market", TRUE, "SMB"))</f>
        <v/>
      </c>
      <c r="I1060" s="1" t="str">
        <f t="array" ref="I1060">IF($F1060="", "", _xlfn.XLOOKUP($F1060,accounts!$A$2:$A$86,accounts!$F$2:$F$86, "Other"))</f>
        <v/>
      </c>
      <c r="J1060" s="1" t="s">
        <v>189</v>
      </c>
      <c r="K1060" s="3">
        <v>42790.0</v>
      </c>
    </row>
    <row r="1061">
      <c r="A1061" s="1" t="s">
        <v>1266</v>
      </c>
      <c r="B1061" s="1" t="s">
        <v>39</v>
      </c>
      <c r="C1061" s="1" t="str">
        <f t="array" ref="C1061">_xlfn.XLOOKUP($B1061, sales_teams!$A$2:$A$36, sales_teams!$B$2:$B$36)</f>
        <v>Cara Losch</v>
      </c>
      <c r="D1061" s="1" t="str">
        <f t="array" ref="D1061">_xlfn.XLOOKUP($B1061, sales_teams!$A$2:$A$36, sales_teams!$C$2:$C$36)</f>
        <v>East</v>
      </c>
      <c r="E1061" s="1" t="s">
        <v>188</v>
      </c>
      <c r="F1061" s="1" t="s">
        <v>169</v>
      </c>
      <c r="G1061" s="1" t="str">
        <f t="array" ref="G1061">IF($F1061="", "", _xlfn.XLOOKUP($F1061,accounts!$A$2:$A$86,accounts!$B$2:$B$86, "Other"))</f>
        <v>entertainment</v>
      </c>
      <c r="H1061" s="1" t="str">
        <f t="array" ref="H1061">IF($F1061="", "", IFS(_xlfn.XLOOKUP($F1061, accounts!$A$2:$A$86, accounts!$E$2:$E$86, 0)&gt;=1000, "Enterprise", _xlfn.XLOOKUP($F1061, accounts!$A$2:$A$86, accounts!$E$2:$E$86, 0)&gt;=100, "Mid-Market", TRUE, "SMB"))</f>
        <v>Enterprise</v>
      </c>
      <c r="I1061" s="1" t="str">
        <f t="array" ref="I1061">IF($F1061="", "", _xlfn.XLOOKUP($F1061,accounts!$A$2:$A$86,accounts!$F$2:$F$86, "Other"))</f>
        <v>United States</v>
      </c>
      <c r="J1061" s="1" t="s">
        <v>192</v>
      </c>
      <c r="K1061" s="3">
        <v>42790.0</v>
      </c>
      <c r="L1061" s="3">
        <v>42866.0</v>
      </c>
      <c r="M1061" s="1">
        <v>0.0</v>
      </c>
    </row>
    <row r="1062">
      <c r="A1062" s="1" t="s">
        <v>1267</v>
      </c>
      <c r="B1062" s="1" t="s">
        <v>30</v>
      </c>
      <c r="C1062" s="1" t="str">
        <f t="array" ref="C1062">_xlfn.XLOOKUP($B1062, sales_teams!$A$2:$A$36, sales_teams!$B$2:$B$36)</f>
        <v>Melvin Marxen</v>
      </c>
      <c r="D1062" s="1" t="str">
        <f t="array" ref="D1062">_xlfn.XLOOKUP($B1062, sales_teams!$A$2:$A$36, sales_teams!$C$2:$C$36)</f>
        <v>Central</v>
      </c>
      <c r="E1062" s="1" t="s">
        <v>148</v>
      </c>
      <c r="F1062" s="1" t="s">
        <v>164</v>
      </c>
      <c r="G1062" s="1" t="str">
        <f t="array" ref="G1062">IF($F1062="", "", _xlfn.XLOOKUP($F1062,accounts!$A$2:$A$86,accounts!$B$2:$B$86, "Other"))</f>
        <v>retail</v>
      </c>
      <c r="H1062" s="1" t="str">
        <f t="array" ref="H1062">IF($F1062="", "", IFS(_xlfn.XLOOKUP($F1062, accounts!$A$2:$A$86, accounts!$E$2:$E$86, 0)&gt;=1000, "Enterprise", _xlfn.XLOOKUP($F1062, accounts!$A$2:$A$86, accounts!$E$2:$E$86, 0)&gt;=100, "Mid-Market", TRUE, "SMB"))</f>
        <v>Mid-Market</v>
      </c>
      <c r="I1062" s="1" t="str">
        <f t="array" ref="I1062">IF($F1062="", "", _xlfn.XLOOKUP($F1062,accounts!$A$2:$A$86,accounts!$F$2:$F$86, "Other"))</f>
        <v>United States</v>
      </c>
      <c r="J1062" s="1" t="s">
        <v>131</v>
      </c>
      <c r="K1062" s="3">
        <v>42790.0</v>
      </c>
      <c r="L1062" s="3">
        <v>42860.0</v>
      </c>
      <c r="M1062" s="1">
        <v>5010.0</v>
      </c>
    </row>
    <row r="1063">
      <c r="A1063" s="1" t="s">
        <v>1268</v>
      </c>
      <c r="B1063" s="1" t="s">
        <v>53</v>
      </c>
      <c r="C1063" s="1" t="str">
        <f t="array" ref="C1063">_xlfn.XLOOKUP($B1063, sales_teams!$A$2:$A$36, sales_teams!$B$2:$B$36)</f>
        <v>Rocco Neubert</v>
      </c>
      <c r="D1063" s="1" t="str">
        <f t="array" ref="D1063">_xlfn.XLOOKUP($B1063, sales_teams!$A$2:$A$36, sales_teams!$C$2:$C$36)</f>
        <v>East</v>
      </c>
      <c r="E1063" s="1" t="s">
        <v>148</v>
      </c>
      <c r="F1063" s="1" t="s">
        <v>40</v>
      </c>
      <c r="G1063" s="1" t="str">
        <f t="array" ref="G1063">IF($F1063="", "", _xlfn.XLOOKUP($F1063,accounts!$A$2:$A$86,accounts!$B$2:$B$86, "Other"))</f>
        <v>technology</v>
      </c>
      <c r="H1063" s="1" t="str">
        <f t="array" ref="H1063">IF($F1063="", "", IFS(_xlfn.XLOOKUP($F1063, accounts!$A$2:$A$86, accounts!$E$2:$E$86, 0)&gt;=1000, "Enterprise", _xlfn.XLOOKUP($F1063, accounts!$A$2:$A$86, accounts!$E$2:$E$86, 0)&gt;=100, "Mid-Market", TRUE, "SMB"))</f>
        <v>Enterprise</v>
      </c>
      <c r="I1063" s="1" t="str">
        <f t="array" ref="I1063">IF($F1063="", "", _xlfn.XLOOKUP($F1063,accounts!$A$2:$A$86,accounts!$F$2:$F$86, "Other"))</f>
        <v>United States</v>
      </c>
      <c r="J1063" s="1" t="s">
        <v>131</v>
      </c>
      <c r="K1063" s="3">
        <v>42790.0</v>
      </c>
      <c r="L1063" s="3">
        <v>42870.0</v>
      </c>
      <c r="M1063" s="1">
        <v>5621.0</v>
      </c>
    </row>
    <row r="1064">
      <c r="A1064" s="1" t="s">
        <v>1269</v>
      </c>
      <c r="B1064" s="1" t="s">
        <v>53</v>
      </c>
      <c r="C1064" s="1" t="str">
        <f t="array" ref="C1064">_xlfn.XLOOKUP($B1064, sales_teams!$A$2:$A$36, sales_teams!$B$2:$B$36)</f>
        <v>Rocco Neubert</v>
      </c>
      <c r="D1064" s="1" t="str">
        <f t="array" ref="D1064">_xlfn.XLOOKUP($B1064, sales_teams!$A$2:$A$36, sales_teams!$C$2:$C$36)</f>
        <v>East</v>
      </c>
      <c r="E1064" s="1" t="s">
        <v>188</v>
      </c>
      <c r="F1064" s="1" t="s">
        <v>123</v>
      </c>
      <c r="G1064" s="1" t="str">
        <f t="array" ref="G1064">IF($F1064="", "", _xlfn.XLOOKUP($F1064,accounts!$A$2:$A$86,accounts!$B$2:$B$86, "Other"))</f>
        <v>technology</v>
      </c>
      <c r="H1064" s="1" t="str">
        <f t="array" ref="H1064">IF($F1064="", "", IFS(_xlfn.XLOOKUP($F1064, accounts!$A$2:$A$86, accounts!$E$2:$E$86, 0)&gt;=1000, "Enterprise", _xlfn.XLOOKUP($F1064, accounts!$A$2:$A$86, accounts!$E$2:$E$86, 0)&gt;=100, "Mid-Market", TRUE, "SMB"))</f>
        <v>Enterprise</v>
      </c>
      <c r="I1064" s="1" t="str">
        <f t="array" ref="I1064">IF($F1064="", "", _xlfn.XLOOKUP($F1064,accounts!$A$2:$A$86,accounts!$F$2:$F$86, "Other"))</f>
        <v>United States</v>
      </c>
      <c r="J1064" s="1" t="s">
        <v>131</v>
      </c>
      <c r="K1064" s="3">
        <v>42790.0</v>
      </c>
      <c r="L1064" s="3">
        <v>42857.0</v>
      </c>
      <c r="M1064" s="1">
        <v>3233.0</v>
      </c>
    </row>
    <row r="1065">
      <c r="A1065" s="1" t="s">
        <v>1270</v>
      </c>
      <c r="B1065" s="1" t="s">
        <v>42</v>
      </c>
      <c r="C1065" s="1" t="str">
        <f t="array" ref="C1065">_xlfn.XLOOKUP($B1065, sales_teams!$A$2:$A$36, sales_teams!$B$2:$B$36)</f>
        <v>Cara Losch</v>
      </c>
      <c r="D1065" s="1" t="str">
        <f t="array" ref="D1065">_xlfn.XLOOKUP($B1065, sales_teams!$A$2:$A$36, sales_teams!$C$2:$C$36)</f>
        <v>East</v>
      </c>
      <c r="E1065" s="1" t="s">
        <v>179</v>
      </c>
      <c r="F1065" s="1" t="s">
        <v>14</v>
      </c>
      <c r="G1065" s="1" t="str">
        <f t="array" ref="G1065">IF($F1065="", "", _xlfn.XLOOKUP($F1065,accounts!$A$2:$A$86,accounts!$B$2:$B$86, "Other"))</f>
        <v>technology</v>
      </c>
      <c r="H1065" s="1" t="str">
        <f t="array" ref="H1065">IF($F1065="", "", IFS(_xlfn.XLOOKUP($F1065, accounts!$A$2:$A$86, accounts!$E$2:$E$86, 0)&gt;=1000, "Enterprise", _xlfn.XLOOKUP($F1065, accounts!$A$2:$A$86, accounts!$E$2:$E$86, 0)&gt;=100, "Mid-Market", TRUE, "SMB"))</f>
        <v>Enterprise</v>
      </c>
      <c r="I1065" s="1" t="str">
        <f t="array" ref="I1065">IF($F1065="", "", _xlfn.XLOOKUP($F1065,accounts!$A$2:$A$86,accounts!$F$2:$F$86, "Other"))</f>
        <v>United States</v>
      </c>
      <c r="J1065" s="1" t="s">
        <v>131</v>
      </c>
      <c r="K1065" s="3">
        <v>42790.0</v>
      </c>
      <c r="L1065" s="3">
        <v>42883.0</v>
      </c>
      <c r="M1065" s="1">
        <v>55.0</v>
      </c>
    </row>
    <row r="1066">
      <c r="A1066" s="1" t="s">
        <v>1271</v>
      </c>
      <c r="B1066" s="1" t="s">
        <v>42</v>
      </c>
      <c r="C1066" s="1" t="str">
        <f t="array" ref="C1066">_xlfn.XLOOKUP($B1066, sales_teams!$A$2:$A$36, sales_teams!$B$2:$B$36)</f>
        <v>Cara Losch</v>
      </c>
      <c r="D1066" s="1" t="str">
        <f t="array" ref="D1066">_xlfn.XLOOKUP($B1066, sales_teams!$A$2:$A$36, sales_teams!$C$2:$C$36)</f>
        <v>East</v>
      </c>
      <c r="E1066" s="1" t="s">
        <v>188</v>
      </c>
      <c r="F1066" s="1" t="s">
        <v>32</v>
      </c>
      <c r="G1066" s="1" t="str">
        <f t="array" ref="G1066">IF($F1066="", "", _xlfn.XLOOKUP($F1066,accounts!$A$2:$A$86,accounts!$B$2:$B$86, "Other"))</f>
        <v>medical</v>
      </c>
      <c r="H1066" s="1" t="str">
        <f t="array" ref="H1066">IF($F1066="", "", IFS(_xlfn.XLOOKUP($F1066, accounts!$A$2:$A$86, accounts!$E$2:$E$86, 0)&gt;=1000, "Enterprise", _xlfn.XLOOKUP($F1066, accounts!$A$2:$A$86, accounts!$E$2:$E$86, 0)&gt;=100, "Mid-Market", TRUE, "SMB"))</f>
        <v>Enterprise</v>
      </c>
      <c r="I1066" s="1" t="str">
        <f t="array" ref="I1066">IF($F1066="", "", _xlfn.XLOOKUP($F1066,accounts!$A$2:$A$86,accounts!$F$2:$F$86, "Other"))</f>
        <v>United States</v>
      </c>
      <c r="J1066" s="1" t="s">
        <v>131</v>
      </c>
      <c r="K1066" s="3">
        <v>42790.0</v>
      </c>
      <c r="L1066" s="3">
        <v>42801.0</v>
      </c>
      <c r="M1066" s="1">
        <v>3278.0</v>
      </c>
    </row>
    <row r="1067">
      <c r="A1067" s="1" t="s">
        <v>1272</v>
      </c>
      <c r="B1067" s="1" t="s">
        <v>26</v>
      </c>
      <c r="C1067" s="1" t="str">
        <f t="array" ref="C1067">_xlfn.XLOOKUP($B1067, sales_teams!$A$2:$A$36, sales_teams!$B$2:$B$36)</f>
        <v>Melvin Marxen</v>
      </c>
      <c r="D1067" s="1" t="str">
        <f t="array" ref="D1067">_xlfn.XLOOKUP($B1067, sales_teams!$A$2:$A$36, sales_teams!$C$2:$C$36)</f>
        <v>Central</v>
      </c>
      <c r="E1067" s="1" t="s">
        <v>109</v>
      </c>
      <c r="F1067" s="1" t="s">
        <v>79</v>
      </c>
      <c r="G1067" s="1" t="str">
        <f t="array" ref="G1067">IF($F1067="", "", _xlfn.XLOOKUP($F1067,accounts!$A$2:$A$86,accounts!$B$2:$B$86, "Other"))</f>
        <v>entertainment</v>
      </c>
      <c r="H1067" s="1" t="str">
        <f t="array" ref="H1067">IF($F1067="", "", IFS(_xlfn.XLOOKUP($F1067, accounts!$A$2:$A$86, accounts!$E$2:$E$86, 0)&gt;=1000, "Enterprise", _xlfn.XLOOKUP($F1067, accounts!$A$2:$A$86, accounts!$E$2:$E$86, 0)&gt;=100, "Mid-Market", TRUE, "SMB"))</f>
        <v>Mid-Market</v>
      </c>
      <c r="I1067" s="1" t="str">
        <f t="array" ref="I1067">IF($F1067="", "", _xlfn.XLOOKUP($F1067,accounts!$A$2:$A$86,accounts!$F$2:$F$86, "Other"))</f>
        <v>United States</v>
      </c>
      <c r="J1067" s="1" t="s">
        <v>131</v>
      </c>
      <c r="K1067" s="3">
        <v>42790.0</v>
      </c>
      <c r="L1067" s="3">
        <v>42804.0</v>
      </c>
      <c r="M1067" s="1">
        <v>1155.0</v>
      </c>
    </row>
    <row r="1068">
      <c r="A1068" s="1" t="s">
        <v>1273</v>
      </c>
      <c r="B1068" s="1" t="s">
        <v>88</v>
      </c>
      <c r="C1068" s="1" t="str">
        <f t="array" ref="C1068">_xlfn.XLOOKUP($B1068, sales_teams!$A$2:$A$36, sales_teams!$B$2:$B$36)</f>
        <v>Celia Rouche</v>
      </c>
      <c r="D1068" s="1" t="str">
        <f t="array" ref="D1068">_xlfn.XLOOKUP($B1068, sales_teams!$A$2:$A$36, sales_teams!$C$2:$C$36)</f>
        <v>West</v>
      </c>
      <c r="E1068" s="1" t="s">
        <v>188</v>
      </c>
      <c r="F1068" s="1" t="s">
        <v>114</v>
      </c>
      <c r="G1068" s="1" t="str">
        <f t="array" ref="G1068">IF($F1068="", "", _xlfn.XLOOKUP($F1068,accounts!$A$2:$A$86,accounts!$B$2:$B$86, "Other"))</f>
        <v>marketing</v>
      </c>
      <c r="H1068" s="1" t="str">
        <f t="array" ref="H1068">IF($F1068="", "", IFS(_xlfn.XLOOKUP($F1068, accounts!$A$2:$A$86, accounts!$E$2:$E$86, 0)&gt;=1000, "Enterprise", _xlfn.XLOOKUP($F1068, accounts!$A$2:$A$86, accounts!$E$2:$E$86, 0)&gt;=100, "Mid-Market", TRUE, "SMB"))</f>
        <v>Enterprise</v>
      </c>
      <c r="I1068" s="1" t="str">
        <f t="array" ref="I1068">IF($F1068="", "", _xlfn.XLOOKUP($F1068,accounts!$A$2:$A$86,accounts!$F$2:$F$86, "Other"))</f>
        <v>United States</v>
      </c>
      <c r="J1068" s="1" t="s">
        <v>131</v>
      </c>
      <c r="K1068" s="3">
        <v>42790.0</v>
      </c>
      <c r="L1068" s="3">
        <v>42805.0</v>
      </c>
      <c r="M1068" s="1">
        <v>3550.0</v>
      </c>
    </row>
    <row r="1069">
      <c r="A1069" s="1" t="s">
        <v>1274</v>
      </c>
      <c r="B1069" s="1" t="s">
        <v>19</v>
      </c>
      <c r="C1069" s="1" t="str">
        <f t="array" ref="C1069">_xlfn.XLOOKUP($B1069, sales_teams!$A$2:$A$36, sales_teams!$B$2:$B$36)</f>
        <v>Melvin Marxen</v>
      </c>
      <c r="D1069" s="1" t="str">
        <f t="array" ref="D1069">_xlfn.XLOOKUP($B1069, sales_teams!$A$2:$A$36, sales_teams!$C$2:$C$36)</f>
        <v>Central</v>
      </c>
      <c r="E1069" s="1" t="s">
        <v>188</v>
      </c>
      <c r="F1069" s="1" t="s">
        <v>155</v>
      </c>
      <c r="G1069" s="1" t="str">
        <f t="array" ref="G1069">IF($F1069="", "", _xlfn.XLOOKUP($F1069,accounts!$A$2:$A$86,accounts!$B$2:$B$86, "Other"))</f>
        <v>finance</v>
      </c>
      <c r="H1069" s="1" t="str">
        <f t="array" ref="H1069">IF($F1069="", "", IFS(_xlfn.XLOOKUP($F1069, accounts!$A$2:$A$86, accounts!$E$2:$E$86, 0)&gt;=1000, "Enterprise", _xlfn.XLOOKUP($F1069, accounts!$A$2:$A$86, accounts!$E$2:$E$86, 0)&gt;=100, "Mid-Market", TRUE, "SMB"))</f>
        <v>Enterprise</v>
      </c>
      <c r="I1069" s="1" t="str">
        <f t="array" ref="I1069">IF($F1069="", "", _xlfn.XLOOKUP($F1069,accounts!$A$2:$A$86,accounts!$F$2:$F$86, "Other"))</f>
        <v>United States</v>
      </c>
      <c r="J1069" s="1" t="s">
        <v>192</v>
      </c>
      <c r="K1069" s="3">
        <v>42790.0</v>
      </c>
      <c r="L1069" s="3">
        <v>42865.0</v>
      </c>
      <c r="M1069" s="1">
        <v>0.0</v>
      </c>
    </row>
    <row r="1070">
      <c r="A1070" s="1" t="s">
        <v>1275</v>
      </c>
      <c r="B1070" s="1" t="s">
        <v>19</v>
      </c>
      <c r="C1070" s="1" t="str">
        <f t="array" ref="C1070">_xlfn.XLOOKUP($B1070, sales_teams!$A$2:$A$36, sales_teams!$B$2:$B$36)</f>
        <v>Melvin Marxen</v>
      </c>
      <c r="D1070" s="1" t="str">
        <f t="array" ref="D1070">_xlfn.XLOOKUP($B1070, sales_teams!$A$2:$A$36, sales_teams!$C$2:$C$36)</f>
        <v>Central</v>
      </c>
      <c r="E1070" s="1" t="s">
        <v>109</v>
      </c>
      <c r="F1070" s="1" t="s">
        <v>119</v>
      </c>
      <c r="G1070" s="1" t="str">
        <f t="array" ref="G1070">IF($F1070="", "", _xlfn.XLOOKUP($F1070,accounts!$A$2:$A$86,accounts!$B$2:$B$86, "Other"))</f>
        <v>technology</v>
      </c>
      <c r="H1070" s="1" t="str">
        <f t="array" ref="H1070">IF($F1070="", "", IFS(_xlfn.XLOOKUP($F1070, accounts!$A$2:$A$86, accounts!$E$2:$E$86, 0)&gt;=1000, "Enterprise", _xlfn.XLOOKUP($F1070, accounts!$A$2:$A$86, accounts!$E$2:$E$86, 0)&gt;=100, "Mid-Market", TRUE, "SMB"))</f>
        <v>Enterprise</v>
      </c>
      <c r="I1070" s="1" t="str">
        <f t="array" ref="I1070">IF($F1070="", "", _xlfn.XLOOKUP($F1070,accounts!$A$2:$A$86,accounts!$F$2:$F$86, "Other"))</f>
        <v>Korea</v>
      </c>
      <c r="J1070" s="1" t="s">
        <v>131</v>
      </c>
      <c r="K1070" s="3">
        <v>42790.0</v>
      </c>
      <c r="L1070" s="3">
        <v>42902.0</v>
      </c>
      <c r="M1070" s="1">
        <v>1055.0</v>
      </c>
    </row>
    <row r="1071">
      <c r="A1071" s="1" t="s">
        <v>1276</v>
      </c>
      <c r="B1071" s="1" t="s">
        <v>104</v>
      </c>
      <c r="C1071" s="1" t="str">
        <f t="array" ref="C1071">_xlfn.XLOOKUP($B1071, sales_teams!$A$2:$A$36, sales_teams!$B$2:$B$36)</f>
        <v>Summer Sewald</v>
      </c>
      <c r="D1071" s="1" t="str">
        <f t="array" ref="D1071">_xlfn.XLOOKUP($B1071, sales_teams!$A$2:$A$36, sales_teams!$C$2:$C$36)</f>
        <v>West</v>
      </c>
      <c r="E1071" s="1" t="s">
        <v>148</v>
      </c>
      <c r="G1071" s="1" t="str">
        <f t="array" ref="G1071">IF($F1071="", "", _xlfn.XLOOKUP($F1071,accounts!$A$2:$A$86,accounts!$B$2:$B$86, "Other"))</f>
        <v/>
      </c>
      <c r="H1071" s="1" t="str">
        <f t="array" ref="H1071">IF($F1071="", "", IFS(_xlfn.XLOOKUP($F1071, accounts!$A$2:$A$86, accounts!$E$2:$E$86, 0)&gt;=1000, "Enterprise", _xlfn.XLOOKUP($F1071, accounts!$A$2:$A$86, accounts!$E$2:$E$86, 0)&gt;=100, "Mid-Market", TRUE, "SMB"))</f>
        <v/>
      </c>
      <c r="I1071" s="1" t="str">
        <f t="array" ref="I1071">IF($F1071="", "", _xlfn.XLOOKUP($F1071,accounts!$A$2:$A$86,accounts!$F$2:$F$86, "Other"))</f>
        <v/>
      </c>
      <c r="J1071" s="1" t="s">
        <v>189</v>
      </c>
      <c r="K1071" s="3">
        <v>42790.0</v>
      </c>
    </row>
    <row r="1072">
      <c r="A1072" s="1" t="s">
        <v>1277</v>
      </c>
      <c r="B1072" s="1" t="s">
        <v>92</v>
      </c>
      <c r="C1072" s="1" t="str">
        <f t="array" ref="C1072">_xlfn.XLOOKUP($B1072, sales_teams!$A$2:$A$36, sales_teams!$B$2:$B$36)</f>
        <v>Celia Rouche</v>
      </c>
      <c r="D1072" s="1" t="str">
        <f t="array" ref="D1072">_xlfn.XLOOKUP($B1072, sales_teams!$A$2:$A$36, sales_teams!$C$2:$C$36)</f>
        <v>West</v>
      </c>
      <c r="E1072" s="1" t="s">
        <v>148</v>
      </c>
      <c r="G1072" s="1" t="str">
        <f t="array" ref="G1072">IF($F1072="", "", _xlfn.XLOOKUP($F1072,accounts!$A$2:$A$86,accounts!$B$2:$B$86, "Other"))</f>
        <v/>
      </c>
      <c r="H1072" s="1" t="str">
        <f t="array" ref="H1072">IF($F1072="", "", IFS(_xlfn.XLOOKUP($F1072, accounts!$A$2:$A$86, accounts!$E$2:$E$86, 0)&gt;=1000, "Enterprise", _xlfn.XLOOKUP($F1072, accounts!$A$2:$A$86, accounts!$E$2:$E$86, 0)&gt;=100, "Mid-Market", TRUE, "SMB"))</f>
        <v/>
      </c>
      <c r="I1072" s="1" t="str">
        <f t="array" ref="I1072">IF($F1072="", "", _xlfn.XLOOKUP($F1072,accounts!$A$2:$A$86,accounts!$F$2:$F$86, "Other"))</f>
        <v/>
      </c>
      <c r="J1072" s="1" t="s">
        <v>189</v>
      </c>
      <c r="K1072" s="3">
        <v>42790.0</v>
      </c>
    </row>
    <row r="1073">
      <c r="A1073" s="1" t="s">
        <v>1278</v>
      </c>
      <c r="B1073" s="1" t="s">
        <v>92</v>
      </c>
      <c r="C1073" s="1" t="str">
        <f t="array" ref="C1073">_xlfn.XLOOKUP($B1073, sales_teams!$A$2:$A$36, sales_teams!$B$2:$B$36)</f>
        <v>Celia Rouche</v>
      </c>
      <c r="D1073" s="1" t="str">
        <f t="array" ref="D1073">_xlfn.XLOOKUP($B1073, sales_teams!$A$2:$A$36, sales_teams!$C$2:$C$36)</f>
        <v>West</v>
      </c>
      <c r="E1073" s="1" t="s">
        <v>109</v>
      </c>
      <c r="F1073" s="1" t="s">
        <v>87</v>
      </c>
      <c r="G1073" s="1" t="str">
        <f t="array" ref="G1073">IF($F1073="", "", _xlfn.XLOOKUP($F1073,accounts!$A$2:$A$86,accounts!$B$2:$B$86, "Other"))</f>
        <v>telecommunications</v>
      </c>
      <c r="H1073" s="1" t="str">
        <f t="array" ref="H1073">IF($F1073="", "", IFS(_xlfn.XLOOKUP($F1073, accounts!$A$2:$A$86, accounts!$E$2:$E$86, 0)&gt;=1000, "Enterprise", _xlfn.XLOOKUP($F1073, accounts!$A$2:$A$86, accounts!$E$2:$E$86, 0)&gt;=100, "Mid-Market", TRUE, "SMB"))</f>
        <v>Enterprise</v>
      </c>
      <c r="I1073" s="1" t="str">
        <f t="array" ref="I1073">IF($F1073="", "", _xlfn.XLOOKUP($F1073,accounts!$A$2:$A$86,accounts!$F$2:$F$86, "Other"))</f>
        <v>United States</v>
      </c>
      <c r="J1073" s="1" t="s">
        <v>192</v>
      </c>
      <c r="K1073" s="3">
        <v>42790.0</v>
      </c>
      <c r="L1073" s="3">
        <v>42906.0</v>
      </c>
      <c r="M1073" s="1">
        <v>0.0</v>
      </c>
    </row>
    <row r="1074">
      <c r="A1074" s="1" t="s">
        <v>1279</v>
      </c>
      <c r="B1074" s="1" t="s">
        <v>92</v>
      </c>
      <c r="C1074" s="1" t="str">
        <f t="array" ref="C1074">_xlfn.XLOOKUP($B1074, sales_teams!$A$2:$A$36, sales_teams!$B$2:$B$36)</f>
        <v>Celia Rouche</v>
      </c>
      <c r="D1074" s="1" t="str">
        <f t="array" ref="D1074">_xlfn.XLOOKUP($B1074, sales_teams!$A$2:$A$36, sales_teams!$C$2:$C$36)</f>
        <v>West</v>
      </c>
      <c r="E1074" s="1" t="s">
        <v>181</v>
      </c>
      <c r="F1074" s="1" t="s">
        <v>170</v>
      </c>
      <c r="G1074" s="1" t="str">
        <f t="array" ref="G1074">IF($F1074="", "", _xlfn.XLOOKUP($F1074,accounts!$A$2:$A$86,accounts!$B$2:$B$86, "Other"))</f>
        <v>employment</v>
      </c>
      <c r="H1074" s="1" t="str">
        <f t="array" ref="H1074">IF($F1074="", "", IFS(_xlfn.XLOOKUP($F1074, accounts!$A$2:$A$86, accounts!$E$2:$E$86, 0)&gt;=1000, "Enterprise", _xlfn.XLOOKUP($F1074, accounts!$A$2:$A$86, accounts!$E$2:$E$86, 0)&gt;=100, "Mid-Market", TRUE, "SMB"))</f>
        <v>Enterprise</v>
      </c>
      <c r="I1074" s="1" t="str">
        <f t="array" ref="I1074">IF($F1074="", "", _xlfn.XLOOKUP($F1074,accounts!$A$2:$A$86,accounts!$F$2:$F$86, "Other"))</f>
        <v>United States</v>
      </c>
      <c r="J1074" s="1" t="s">
        <v>131</v>
      </c>
      <c r="K1074" s="3">
        <v>42790.0</v>
      </c>
      <c r="L1074" s="3">
        <v>42860.0</v>
      </c>
      <c r="M1074" s="1">
        <v>595.0</v>
      </c>
    </row>
    <row r="1075">
      <c r="A1075" s="1" t="s">
        <v>1280</v>
      </c>
      <c r="B1075" s="1" t="s">
        <v>18</v>
      </c>
      <c r="C1075" s="1" t="str">
        <f t="array" ref="C1075">_xlfn.XLOOKUP($B1075, sales_teams!$A$2:$A$36, sales_teams!$B$2:$B$36)</f>
        <v>Dustin Brinkmann</v>
      </c>
      <c r="D1075" s="1" t="str">
        <f t="array" ref="D1075">_xlfn.XLOOKUP($B1075, sales_teams!$A$2:$A$36, sales_teams!$C$2:$C$36)</f>
        <v>Central</v>
      </c>
      <c r="E1075" s="1" t="s">
        <v>188</v>
      </c>
      <c r="F1075" s="1" t="s">
        <v>136</v>
      </c>
      <c r="G1075" s="1" t="str">
        <f t="array" ref="G1075">IF($F1075="", "", _xlfn.XLOOKUP($F1075,accounts!$A$2:$A$86,accounts!$B$2:$B$86, "Other"))</f>
        <v>services</v>
      </c>
      <c r="H1075" s="1" t="str">
        <f t="array" ref="H1075">IF($F1075="", "", IFS(_xlfn.XLOOKUP($F1075, accounts!$A$2:$A$86, accounts!$E$2:$E$86, 0)&gt;=1000, "Enterprise", _xlfn.XLOOKUP($F1075, accounts!$A$2:$A$86, accounts!$E$2:$E$86, 0)&gt;=100, "Mid-Market", TRUE, "SMB"))</f>
        <v>Enterprise</v>
      </c>
      <c r="I1075" s="1" t="str">
        <f t="array" ref="I1075">IF($F1075="", "", _xlfn.XLOOKUP($F1075,accounts!$A$2:$A$86,accounts!$F$2:$F$86, "Other"))</f>
        <v>United States</v>
      </c>
      <c r="J1075" s="1" t="s">
        <v>131</v>
      </c>
      <c r="K1075" s="3">
        <v>42790.0</v>
      </c>
      <c r="L1075" s="3">
        <v>42861.0</v>
      </c>
      <c r="M1075" s="1">
        <v>3063.0</v>
      </c>
    </row>
    <row r="1076">
      <c r="A1076" s="1" t="s">
        <v>1281</v>
      </c>
      <c r="B1076" s="1" t="s">
        <v>60</v>
      </c>
      <c r="C1076" s="1" t="str">
        <f t="array" ref="C1076">_xlfn.XLOOKUP($B1076, sales_teams!$A$2:$A$36, sales_teams!$B$2:$B$36)</f>
        <v>Celia Rouche</v>
      </c>
      <c r="D1076" s="1" t="str">
        <f t="array" ref="D1076">_xlfn.XLOOKUP($B1076, sales_teams!$A$2:$A$36, sales_teams!$C$2:$C$36)</f>
        <v>West</v>
      </c>
      <c r="E1076" s="1" t="s">
        <v>188</v>
      </c>
      <c r="F1076" s="1" t="s">
        <v>127</v>
      </c>
      <c r="G1076" s="1" t="str">
        <f t="array" ref="G1076">IF($F1076="", "", _xlfn.XLOOKUP($F1076,accounts!$A$2:$A$86,accounts!$B$2:$B$86, "Other"))</f>
        <v>technology</v>
      </c>
      <c r="H1076" s="1" t="str">
        <f t="array" ref="H1076">IF($F1076="", "", IFS(_xlfn.XLOOKUP($F1076, accounts!$A$2:$A$86, accounts!$E$2:$E$86, 0)&gt;=1000, "Enterprise", _xlfn.XLOOKUP($F1076, accounts!$A$2:$A$86, accounts!$E$2:$E$86, 0)&gt;=100, "Mid-Market", TRUE, "SMB"))</f>
        <v>Enterprise</v>
      </c>
      <c r="I1076" s="1" t="str">
        <f t="array" ref="I1076">IF($F1076="", "", _xlfn.XLOOKUP($F1076,accounts!$A$2:$A$86,accounts!$F$2:$F$86, "Other"))</f>
        <v>United States</v>
      </c>
      <c r="J1076" s="1" t="s">
        <v>192</v>
      </c>
      <c r="K1076" s="3">
        <v>42790.0</v>
      </c>
      <c r="L1076" s="3">
        <v>42868.0</v>
      </c>
      <c r="M1076" s="1">
        <v>0.0</v>
      </c>
    </row>
    <row r="1077">
      <c r="A1077" s="1" t="s">
        <v>1282</v>
      </c>
      <c r="B1077" s="1" t="s">
        <v>34</v>
      </c>
      <c r="C1077" s="1" t="str">
        <f t="array" ref="C1077">_xlfn.XLOOKUP($B1077, sales_teams!$A$2:$A$36, sales_teams!$B$2:$B$36)</f>
        <v>Cara Losch</v>
      </c>
      <c r="D1077" s="1" t="str">
        <f t="array" ref="D1077">_xlfn.XLOOKUP($B1077, sales_teams!$A$2:$A$36, sales_teams!$C$2:$C$36)</f>
        <v>East</v>
      </c>
      <c r="E1077" s="1" t="s">
        <v>188</v>
      </c>
      <c r="F1077" s="1" t="s">
        <v>55</v>
      </c>
      <c r="G1077" s="1" t="str">
        <f t="array" ref="G1077">IF($F1077="", "", _xlfn.XLOOKUP($F1077,accounts!$A$2:$A$86,accounts!$B$2:$B$86, "Other"))</f>
        <v>entertainment</v>
      </c>
      <c r="H1077" s="1" t="str">
        <f t="array" ref="H1077">IF($F1077="", "", IFS(_xlfn.XLOOKUP($F1077, accounts!$A$2:$A$86, accounts!$E$2:$E$86, 0)&gt;=1000, "Enterprise", _xlfn.XLOOKUP($F1077, accounts!$A$2:$A$86, accounts!$E$2:$E$86, 0)&gt;=100, "Mid-Market", TRUE, "SMB"))</f>
        <v>Enterprise</v>
      </c>
      <c r="I1077" s="1" t="str">
        <f t="array" ref="I1077">IF($F1077="", "", _xlfn.XLOOKUP($F1077,accounts!$A$2:$A$86,accounts!$F$2:$F$86, "Other"))</f>
        <v>United States</v>
      </c>
      <c r="J1077" s="1" t="s">
        <v>131</v>
      </c>
      <c r="K1077" s="3">
        <v>42790.0</v>
      </c>
      <c r="L1077" s="3">
        <v>42892.0</v>
      </c>
      <c r="M1077" s="1">
        <v>3246.0</v>
      </c>
    </row>
    <row r="1078">
      <c r="A1078" s="1" t="s">
        <v>1283</v>
      </c>
      <c r="B1078" s="1" t="s">
        <v>7</v>
      </c>
      <c r="C1078" s="1" t="str">
        <f t="array" ref="C1078">_xlfn.XLOOKUP($B1078, sales_teams!$A$2:$A$36, sales_teams!$B$2:$B$36)</f>
        <v>Dustin Brinkmann</v>
      </c>
      <c r="D1078" s="1" t="str">
        <f t="array" ref="D1078">_xlfn.XLOOKUP($B1078, sales_teams!$A$2:$A$36, sales_teams!$C$2:$C$36)</f>
        <v>Central</v>
      </c>
      <c r="E1078" s="1" t="s">
        <v>181</v>
      </c>
      <c r="F1078" s="1" t="s">
        <v>152</v>
      </c>
      <c r="G1078" s="1" t="str">
        <f t="array" ref="G1078">IF($F1078="", "", _xlfn.XLOOKUP($F1078,accounts!$A$2:$A$86,accounts!$B$2:$B$86, "Other"))</f>
        <v>marketing</v>
      </c>
      <c r="H1078" s="1" t="str">
        <f t="array" ref="H1078">IF($F1078="", "", IFS(_xlfn.XLOOKUP($F1078, accounts!$A$2:$A$86, accounts!$E$2:$E$86, 0)&gt;=1000, "Enterprise", _xlfn.XLOOKUP($F1078, accounts!$A$2:$A$86, accounts!$E$2:$E$86, 0)&gt;=100, "Mid-Market", TRUE, "SMB"))</f>
        <v>Mid-Market</v>
      </c>
      <c r="I1078" s="1" t="str">
        <f t="array" ref="I1078">IF($F1078="", "", _xlfn.XLOOKUP($F1078,accounts!$A$2:$A$86,accounts!$F$2:$F$86, "Other"))</f>
        <v>United States</v>
      </c>
      <c r="J1078" s="1" t="s">
        <v>131</v>
      </c>
      <c r="K1078" s="3">
        <v>42791.0</v>
      </c>
      <c r="L1078" s="3">
        <v>42796.0</v>
      </c>
      <c r="M1078" s="1">
        <v>423.0</v>
      </c>
    </row>
    <row r="1079">
      <c r="A1079" s="1" t="s">
        <v>1284</v>
      </c>
      <c r="B1079" s="1" t="s">
        <v>57</v>
      </c>
      <c r="C1079" s="1" t="str">
        <f t="array" ref="C1079">_xlfn.XLOOKUP($B1079, sales_teams!$A$2:$A$36, sales_teams!$B$2:$B$36)</f>
        <v>Rocco Neubert</v>
      </c>
      <c r="D1079" s="1" t="str">
        <f t="array" ref="D1079">_xlfn.XLOOKUP($B1079, sales_teams!$A$2:$A$36, sales_teams!$C$2:$C$36)</f>
        <v>East</v>
      </c>
      <c r="E1079" s="1" t="s">
        <v>194</v>
      </c>
      <c r="G1079" s="1" t="str">
        <f t="array" ref="G1079">IF($F1079="", "", _xlfn.XLOOKUP($F1079,accounts!$A$2:$A$86,accounts!$B$2:$B$86, "Other"))</f>
        <v/>
      </c>
      <c r="H1079" s="1" t="str">
        <f t="array" ref="H1079">IF($F1079="", "", IFS(_xlfn.XLOOKUP($F1079, accounts!$A$2:$A$86, accounts!$E$2:$E$86, 0)&gt;=1000, "Enterprise", _xlfn.XLOOKUP($F1079, accounts!$A$2:$A$86, accounts!$E$2:$E$86, 0)&gt;=100, "Mid-Market", TRUE, "SMB"))</f>
        <v/>
      </c>
      <c r="I1079" s="1" t="str">
        <f t="array" ref="I1079">IF($F1079="", "", _xlfn.XLOOKUP($F1079,accounts!$A$2:$A$86,accounts!$F$2:$F$86, "Other"))</f>
        <v/>
      </c>
      <c r="J1079" s="1" t="s">
        <v>189</v>
      </c>
      <c r="K1079" s="3">
        <v>42791.0</v>
      </c>
    </row>
    <row r="1080">
      <c r="A1080" s="1" t="s">
        <v>1285</v>
      </c>
      <c r="B1080" s="1" t="s">
        <v>52</v>
      </c>
      <c r="C1080" s="1" t="str">
        <f t="array" ref="C1080">_xlfn.XLOOKUP($B1080, sales_teams!$A$2:$A$36, sales_teams!$B$2:$B$36)</f>
        <v>Rocco Neubert</v>
      </c>
      <c r="D1080" s="1" t="str">
        <f t="array" ref="D1080">_xlfn.XLOOKUP($B1080, sales_teams!$A$2:$A$36, sales_teams!$C$2:$C$36)</f>
        <v>East</v>
      </c>
      <c r="E1080" s="1" t="s">
        <v>181</v>
      </c>
      <c r="F1080" s="1" t="s">
        <v>121</v>
      </c>
      <c r="G1080" s="1" t="str">
        <f t="array" ref="G1080">IF($F1080="", "", _xlfn.XLOOKUP($F1080,accounts!$A$2:$A$86,accounts!$B$2:$B$86, "Other"))</f>
        <v>telecommunications</v>
      </c>
      <c r="H1080" s="1" t="str">
        <f t="array" ref="H1080">IF($F1080="", "", IFS(_xlfn.XLOOKUP($F1080, accounts!$A$2:$A$86, accounts!$E$2:$E$86, 0)&gt;=1000, "Enterprise", _xlfn.XLOOKUP($F1080, accounts!$A$2:$A$86, accounts!$E$2:$E$86, 0)&gt;=100, "Mid-Market", TRUE, "SMB"))</f>
        <v>Enterprise</v>
      </c>
      <c r="I1080" s="1" t="str">
        <f t="array" ref="I1080">IF($F1080="", "", _xlfn.XLOOKUP($F1080,accounts!$A$2:$A$86,accounts!$F$2:$F$86, "Other"))</f>
        <v>United States</v>
      </c>
      <c r="J1080" s="1" t="s">
        <v>131</v>
      </c>
      <c r="K1080" s="3">
        <v>42791.0</v>
      </c>
      <c r="L1080" s="3">
        <v>42904.0</v>
      </c>
      <c r="M1080" s="1">
        <v>542.0</v>
      </c>
    </row>
    <row r="1081">
      <c r="A1081" s="1" t="s">
        <v>1286</v>
      </c>
      <c r="B1081" s="1" t="s">
        <v>52</v>
      </c>
      <c r="C1081" s="1" t="str">
        <f t="array" ref="C1081">_xlfn.XLOOKUP($B1081, sales_teams!$A$2:$A$36, sales_teams!$B$2:$B$36)</f>
        <v>Rocco Neubert</v>
      </c>
      <c r="D1081" s="1" t="str">
        <f t="array" ref="D1081">_xlfn.XLOOKUP($B1081, sales_teams!$A$2:$A$36, sales_teams!$C$2:$C$36)</f>
        <v>East</v>
      </c>
      <c r="E1081" s="1" t="s">
        <v>148</v>
      </c>
      <c r="F1081" s="1" t="s">
        <v>140</v>
      </c>
      <c r="G1081" s="1" t="str">
        <f t="array" ref="G1081">IF($F1081="", "", _xlfn.XLOOKUP($F1081,accounts!$A$2:$A$86,accounts!$B$2:$B$86, "Other"))</f>
        <v>employment</v>
      </c>
      <c r="H1081" s="1" t="str">
        <f t="array" ref="H1081">IF($F1081="", "", IFS(_xlfn.XLOOKUP($F1081, accounts!$A$2:$A$86, accounts!$E$2:$E$86, 0)&gt;=1000, "Enterprise", _xlfn.XLOOKUP($F1081, accounts!$A$2:$A$86, accounts!$E$2:$E$86, 0)&gt;=100, "Mid-Market", TRUE, "SMB"))</f>
        <v>Enterprise</v>
      </c>
      <c r="I1081" s="1" t="str">
        <f t="array" ref="I1081">IF($F1081="", "", _xlfn.XLOOKUP($F1081,accounts!$A$2:$A$86,accounts!$F$2:$F$86, "Other"))</f>
        <v>United States</v>
      </c>
      <c r="J1081" s="1" t="s">
        <v>131</v>
      </c>
      <c r="K1081" s="3">
        <v>42791.0</v>
      </c>
      <c r="L1081" s="3">
        <v>42802.0</v>
      </c>
      <c r="M1081" s="1">
        <v>5040.0</v>
      </c>
    </row>
    <row r="1082">
      <c r="A1082" s="1" t="s">
        <v>1287</v>
      </c>
      <c r="B1082" s="1" t="s">
        <v>39</v>
      </c>
      <c r="C1082" s="1" t="str">
        <f t="array" ref="C1082">_xlfn.XLOOKUP($B1082, sales_teams!$A$2:$A$36, sales_teams!$B$2:$B$36)</f>
        <v>Cara Losch</v>
      </c>
      <c r="D1082" s="1" t="str">
        <f t="array" ref="D1082">_xlfn.XLOOKUP($B1082, sales_teams!$A$2:$A$36, sales_teams!$C$2:$C$36)</f>
        <v>East</v>
      </c>
      <c r="E1082" s="1" t="s">
        <v>109</v>
      </c>
      <c r="F1082" s="1" t="s">
        <v>125</v>
      </c>
      <c r="G1082" s="1" t="str">
        <f t="array" ref="G1082">IF($F1082="", "", _xlfn.XLOOKUP($F1082,accounts!$A$2:$A$86,accounts!$B$2:$B$86, "Other"))</f>
        <v>software</v>
      </c>
      <c r="H1082" s="1" t="str">
        <f t="array" ref="H1082">IF($F1082="", "", IFS(_xlfn.XLOOKUP($F1082, accounts!$A$2:$A$86, accounts!$E$2:$E$86, 0)&gt;=1000, "Enterprise", _xlfn.XLOOKUP($F1082, accounts!$A$2:$A$86, accounts!$E$2:$E$86, 0)&gt;=100, "Mid-Market", TRUE, "SMB"))</f>
        <v>Enterprise</v>
      </c>
      <c r="I1082" s="1" t="str">
        <f t="array" ref="I1082">IF($F1082="", "", _xlfn.XLOOKUP($F1082,accounts!$A$2:$A$86,accounts!$F$2:$F$86, "Other"))</f>
        <v>United States</v>
      </c>
      <c r="J1082" s="1" t="s">
        <v>192</v>
      </c>
      <c r="K1082" s="3">
        <v>42791.0</v>
      </c>
      <c r="L1082" s="3">
        <v>42876.0</v>
      </c>
      <c r="M1082" s="1">
        <v>0.0</v>
      </c>
    </row>
    <row r="1083">
      <c r="A1083" s="1" t="s">
        <v>1288</v>
      </c>
      <c r="B1083" s="1" t="s">
        <v>30</v>
      </c>
      <c r="C1083" s="1" t="str">
        <f t="array" ref="C1083">_xlfn.XLOOKUP($B1083, sales_teams!$A$2:$A$36, sales_teams!$B$2:$B$36)</f>
        <v>Melvin Marxen</v>
      </c>
      <c r="D1083" s="1" t="str">
        <f t="array" ref="D1083">_xlfn.XLOOKUP($B1083, sales_teams!$A$2:$A$36, sales_teams!$C$2:$C$36)</f>
        <v>Central</v>
      </c>
      <c r="E1083" s="1" t="s">
        <v>194</v>
      </c>
      <c r="F1083" s="1" t="s">
        <v>145</v>
      </c>
      <c r="G1083" s="1" t="str">
        <f t="array" ref="G1083">IF($F1083="", "", _xlfn.XLOOKUP($F1083,accounts!$A$2:$A$86,accounts!$B$2:$B$86, "Other"))</f>
        <v>technology</v>
      </c>
      <c r="H1083" s="1" t="str">
        <f t="array" ref="H1083">IF($F1083="", "", IFS(_xlfn.XLOOKUP($F1083, accounts!$A$2:$A$86, accounts!$E$2:$E$86, 0)&gt;=1000, "Enterprise", _xlfn.XLOOKUP($F1083, accounts!$A$2:$A$86, accounts!$E$2:$E$86, 0)&gt;=100, "Mid-Market", TRUE, "SMB"))</f>
        <v>Enterprise</v>
      </c>
      <c r="I1083" s="1" t="str">
        <f t="array" ref="I1083">IF($F1083="", "", _xlfn.XLOOKUP($F1083,accounts!$A$2:$A$86,accounts!$F$2:$F$86, "Other"))</f>
        <v>Panama</v>
      </c>
      <c r="J1083" s="1" t="s">
        <v>192</v>
      </c>
      <c r="K1083" s="3">
        <v>42791.0</v>
      </c>
      <c r="L1083" s="3">
        <v>42903.0</v>
      </c>
      <c r="M1083" s="1">
        <v>0.0</v>
      </c>
    </row>
    <row r="1084">
      <c r="A1084" s="1" t="s">
        <v>1289</v>
      </c>
      <c r="B1084" s="1" t="s">
        <v>30</v>
      </c>
      <c r="C1084" s="1" t="str">
        <f t="array" ref="C1084">_xlfn.XLOOKUP($B1084, sales_teams!$A$2:$A$36, sales_teams!$B$2:$B$36)</f>
        <v>Melvin Marxen</v>
      </c>
      <c r="D1084" s="1" t="str">
        <f t="array" ref="D1084">_xlfn.XLOOKUP($B1084, sales_teams!$A$2:$A$36, sales_teams!$C$2:$C$36)</f>
        <v>Central</v>
      </c>
      <c r="E1084" s="1" t="s">
        <v>148</v>
      </c>
      <c r="F1084" s="1" t="s">
        <v>156</v>
      </c>
      <c r="G1084" s="1" t="str">
        <f t="array" ref="G1084">IF($F1084="", "", _xlfn.XLOOKUP($F1084,accounts!$A$2:$A$86,accounts!$B$2:$B$86, "Other"))</f>
        <v>employment</v>
      </c>
      <c r="H1084" s="1" t="str">
        <f t="array" ref="H1084">IF($F1084="", "", IFS(_xlfn.XLOOKUP($F1084, accounts!$A$2:$A$86, accounts!$E$2:$E$86, 0)&gt;=1000, "Enterprise", _xlfn.XLOOKUP($F1084, accounts!$A$2:$A$86, accounts!$E$2:$E$86, 0)&gt;=100, "Mid-Market", TRUE, "SMB"))</f>
        <v>Mid-Market</v>
      </c>
      <c r="I1084" s="1" t="str">
        <f t="array" ref="I1084">IF($F1084="", "", _xlfn.XLOOKUP($F1084,accounts!$A$2:$A$86,accounts!$F$2:$F$86, "Other"))</f>
        <v>United States</v>
      </c>
      <c r="J1084" s="1" t="s">
        <v>131</v>
      </c>
      <c r="K1084" s="3">
        <v>42791.0</v>
      </c>
      <c r="L1084" s="3">
        <v>42864.0</v>
      </c>
      <c r="M1084" s="1">
        <v>5423.0</v>
      </c>
    </row>
    <row r="1085">
      <c r="A1085" s="1" t="s">
        <v>1290</v>
      </c>
      <c r="B1085" s="1" t="s">
        <v>30</v>
      </c>
      <c r="C1085" s="1" t="str">
        <f t="array" ref="C1085">_xlfn.XLOOKUP($B1085, sales_teams!$A$2:$A$36, sales_teams!$B$2:$B$36)</f>
        <v>Melvin Marxen</v>
      </c>
      <c r="D1085" s="1" t="str">
        <f t="array" ref="D1085">_xlfn.XLOOKUP($B1085, sales_teams!$A$2:$A$36, sales_teams!$C$2:$C$36)</f>
        <v>Central</v>
      </c>
      <c r="E1085" s="1" t="s">
        <v>188</v>
      </c>
      <c r="F1085" s="1" t="s">
        <v>47</v>
      </c>
      <c r="G1085" s="1" t="str">
        <f t="array" ref="G1085">IF($F1085="", "", _xlfn.XLOOKUP($F1085,accounts!$A$2:$A$86,accounts!$B$2:$B$86, "Other"))</f>
        <v>retail</v>
      </c>
      <c r="H1085" s="1" t="str">
        <f t="array" ref="H1085">IF($F1085="", "", IFS(_xlfn.XLOOKUP($F1085, accounts!$A$2:$A$86, accounts!$E$2:$E$86, 0)&gt;=1000, "Enterprise", _xlfn.XLOOKUP($F1085, accounts!$A$2:$A$86, accounts!$E$2:$E$86, 0)&gt;=100, "Mid-Market", TRUE, "SMB"))</f>
        <v>Enterprise</v>
      </c>
      <c r="I1085" s="1" t="str">
        <f t="array" ref="I1085">IF($F1085="", "", _xlfn.XLOOKUP($F1085,accounts!$A$2:$A$86,accounts!$F$2:$F$86, "Other"))</f>
        <v>United States</v>
      </c>
      <c r="J1085" s="1" t="s">
        <v>131</v>
      </c>
      <c r="K1085" s="3">
        <v>42791.0</v>
      </c>
      <c r="L1085" s="3">
        <v>42899.0</v>
      </c>
      <c r="M1085" s="1">
        <v>3295.0</v>
      </c>
    </row>
    <row r="1086">
      <c r="A1086" s="1" t="s">
        <v>1291</v>
      </c>
      <c r="B1086" s="1" t="s">
        <v>53</v>
      </c>
      <c r="C1086" s="1" t="str">
        <f t="array" ref="C1086">_xlfn.XLOOKUP($B1086, sales_teams!$A$2:$A$36, sales_teams!$B$2:$B$36)</f>
        <v>Rocco Neubert</v>
      </c>
      <c r="D1086" s="1" t="str">
        <f t="array" ref="D1086">_xlfn.XLOOKUP($B1086, sales_teams!$A$2:$A$36, sales_teams!$C$2:$C$36)</f>
        <v>East</v>
      </c>
      <c r="E1086" s="1" t="s">
        <v>181</v>
      </c>
      <c r="F1086" s="1" t="s">
        <v>144</v>
      </c>
      <c r="G1086" s="1" t="str">
        <f t="array" ref="G1086">IF($F1086="", "", _xlfn.XLOOKUP($F1086,accounts!$A$2:$A$86,accounts!$B$2:$B$86, "Other"))</f>
        <v>retail</v>
      </c>
      <c r="H1086" s="1" t="str">
        <f t="array" ref="H1086">IF($F1086="", "", IFS(_xlfn.XLOOKUP($F1086, accounts!$A$2:$A$86, accounts!$E$2:$E$86, 0)&gt;=1000, "Enterprise", _xlfn.XLOOKUP($F1086, accounts!$A$2:$A$86, accounts!$E$2:$E$86, 0)&gt;=100, "Mid-Market", TRUE, "SMB"))</f>
        <v>Enterprise</v>
      </c>
      <c r="I1086" s="1" t="str">
        <f t="array" ref="I1086">IF($F1086="", "", _xlfn.XLOOKUP($F1086,accounts!$A$2:$A$86,accounts!$F$2:$F$86, "Other"))</f>
        <v>United States</v>
      </c>
      <c r="J1086" s="1" t="s">
        <v>131</v>
      </c>
      <c r="K1086" s="3">
        <v>42791.0</v>
      </c>
      <c r="L1086" s="3">
        <v>42888.0</v>
      </c>
      <c r="M1086" s="1">
        <v>568.0</v>
      </c>
    </row>
    <row r="1087">
      <c r="A1087" s="1" t="s">
        <v>1292</v>
      </c>
      <c r="B1087" s="1" t="s">
        <v>53</v>
      </c>
      <c r="C1087" s="1" t="str">
        <f t="array" ref="C1087">_xlfn.XLOOKUP($B1087, sales_teams!$A$2:$A$36, sales_teams!$B$2:$B$36)</f>
        <v>Rocco Neubert</v>
      </c>
      <c r="D1087" s="1" t="str">
        <f t="array" ref="D1087">_xlfn.XLOOKUP($B1087, sales_teams!$A$2:$A$36, sales_teams!$C$2:$C$36)</f>
        <v>East</v>
      </c>
      <c r="E1087" s="1" t="s">
        <v>181</v>
      </c>
      <c r="F1087" s="1" t="s">
        <v>169</v>
      </c>
      <c r="G1087" s="1" t="str">
        <f t="array" ref="G1087">IF($F1087="", "", _xlfn.XLOOKUP($F1087,accounts!$A$2:$A$86,accounts!$B$2:$B$86, "Other"))</f>
        <v>entertainment</v>
      </c>
      <c r="H1087" s="1" t="str">
        <f t="array" ref="H1087">IF($F1087="", "", IFS(_xlfn.XLOOKUP($F1087, accounts!$A$2:$A$86, accounts!$E$2:$E$86, 0)&gt;=1000, "Enterprise", _xlfn.XLOOKUP($F1087, accounts!$A$2:$A$86, accounts!$E$2:$E$86, 0)&gt;=100, "Mid-Market", TRUE, "SMB"))</f>
        <v>Enterprise</v>
      </c>
      <c r="I1087" s="1" t="str">
        <f t="array" ref="I1087">IF($F1087="", "", _xlfn.XLOOKUP($F1087,accounts!$A$2:$A$86,accounts!$F$2:$F$86, "Other"))</f>
        <v>United States</v>
      </c>
      <c r="J1087" s="1" t="s">
        <v>131</v>
      </c>
      <c r="K1087" s="3">
        <v>42791.0</v>
      </c>
      <c r="L1087" s="3">
        <v>42881.0</v>
      </c>
      <c r="M1087" s="1">
        <v>640.0</v>
      </c>
    </row>
    <row r="1088">
      <c r="A1088" s="1" t="s">
        <v>1293</v>
      </c>
      <c r="B1088" s="1" t="s">
        <v>94</v>
      </c>
      <c r="C1088" s="1" t="str">
        <f t="array" ref="C1088">_xlfn.XLOOKUP($B1088, sales_teams!$A$2:$A$36, sales_teams!$B$2:$B$36)</f>
        <v>Celia Rouche</v>
      </c>
      <c r="D1088" s="1" t="str">
        <f t="array" ref="D1088">_xlfn.XLOOKUP($B1088, sales_teams!$A$2:$A$36, sales_teams!$C$2:$C$36)</f>
        <v>West</v>
      </c>
      <c r="E1088" s="1" t="s">
        <v>148</v>
      </c>
      <c r="F1088" s="1" t="s">
        <v>143</v>
      </c>
      <c r="G1088" s="1" t="str">
        <f t="array" ref="G1088">IF($F1088="", "", _xlfn.XLOOKUP($F1088,accounts!$A$2:$A$86,accounts!$B$2:$B$86, "Other"))</f>
        <v>entertainment</v>
      </c>
      <c r="H1088" s="1" t="str">
        <f t="array" ref="H1088">IF($F1088="", "", IFS(_xlfn.XLOOKUP($F1088, accounts!$A$2:$A$86, accounts!$E$2:$E$86, 0)&gt;=1000, "Enterprise", _xlfn.XLOOKUP($F1088, accounts!$A$2:$A$86, accounts!$E$2:$E$86, 0)&gt;=100, "Mid-Market", TRUE, "SMB"))</f>
        <v>Mid-Market</v>
      </c>
      <c r="I1088" s="1" t="str">
        <f t="array" ref="I1088">IF($F1088="", "", _xlfn.XLOOKUP($F1088,accounts!$A$2:$A$86,accounts!$F$2:$F$86, "Other"))</f>
        <v>United States</v>
      </c>
      <c r="J1088" s="1" t="s">
        <v>131</v>
      </c>
      <c r="K1088" s="3">
        <v>42791.0</v>
      </c>
      <c r="L1088" s="3">
        <v>42874.0</v>
      </c>
      <c r="M1088" s="1">
        <v>4612.0</v>
      </c>
    </row>
    <row r="1089">
      <c r="A1089" s="1" t="s">
        <v>1294</v>
      </c>
      <c r="B1089" s="1" t="s">
        <v>26</v>
      </c>
      <c r="C1089" s="1" t="str">
        <f t="array" ref="C1089">_xlfn.XLOOKUP($B1089, sales_teams!$A$2:$A$36, sales_teams!$B$2:$B$36)</f>
        <v>Melvin Marxen</v>
      </c>
      <c r="D1089" s="1" t="str">
        <f t="array" ref="D1089">_xlfn.XLOOKUP($B1089, sales_teams!$A$2:$A$36, sales_teams!$C$2:$C$36)</f>
        <v>Central</v>
      </c>
      <c r="E1089" s="1" t="s">
        <v>148</v>
      </c>
      <c r="F1089" s="1" t="s">
        <v>79</v>
      </c>
      <c r="G1089" s="1" t="str">
        <f t="array" ref="G1089">IF($F1089="", "", _xlfn.XLOOKUP($F1089,accounts!$A$2:$A$86,accounts!$B$2:$B$86, "Other"))</f>
        <v>entertainment</v>
      </c>
      <c r="H1089" s="1" t="str">
        <f t="array" ref="H1089">IF($F1089="", "", IFS(_xlfn.XLOOKUP($F1089, accounts!$A$2:$A$86, accounts!$E$2:$E$86, 0)&gt;=1000, "Enterprise", _xlfn.XLOOKUP($F1089, accounts!$A$2:$A$86, accounts!$E$2:$E$86, 0)&gt;=100, "Mid-Market", TRUE, "SMB"))</f>
        <v>Mid-Market</v>
      </c>
      <c r="I1089" s="1" t="str">
        <f t="array" ref="I1089">IF($F1089="", "", _xlfn.XLOOKUP($F1089,accounts!$A$2:$A$86,accounts!$F$2:$F$86, "Other"))</f>
        <v>United States</v>
      </c>
      <c r="J1089" s="1" t="s">
        <v>192</v>
      </c>
      <c r="K1089" s="3">
        <v>42791.0</v>
      </c>
      <c r="L1089" s="3">
        <v>42881.0</v>
      </c>
      <c r="M1089" s="1">
        <v>0.0</v>
      </c>
    </row>
    <row r="1090">
      <c r="A1090" s="1" t="s">
        <v>1295</v>
      </c>
      <c r="B1090" s="1" t="s">
        <v>99</v>
      </c>
      <c r="C1090" s="1" t="str">
        <f t="array" ref="C1090">_xlfn.XLOOKUP($B1090, sales_teams!$A$2:$A$36, sales_teams!$B$2:$B$36)</f>
        <v>Summer Sewald</v>
      </c>
      <c r="D1090" s="1" t="str">
        <f t="array" ref="D1090">_xlfn.XLOOKUP($B1090, sales_teams!$A$2:$A$36, sales_teams!$C$2:$C$36)</f>
        <v>West</v>
      </c>
      <c r="E1090" s="1" t="s">
        <v>194</v>
      </c>
      <c r="G1090" s="1" t="str">
        <f t="array" ref="G1090">IF($F1090="", "", _xlfn.XLOOKUP($F1090,accounts!$A$2:$A$86,accounts!$B$2:$B$86, "Other"))</f>
        <v/>
      </c>
      <c r="H1090" s="1" t="str">
        <f t="array" ref="H1090">IF($F1090="", "", IFS(_xlfn.XLOOKUP($F1090, accounts!$A$2:$A$86, accounts!$E$2:$E$86, 0)&gt;=1000, "Enterprise", _xlfn.XLOOKUP($F1090, accounts!$A$2:$A$86, accounts!$E$2:$E$86, 0)&gt;=100, "Mid-Market", TRUE, "SMB"))</f>
        <v/>
      </c>
      <c r="I1090" s="1" t="str">
        <f t="array" ref="I1090">IF($F1090="", "", _xlfn.XLOOKUP($F1090,accounts!$A$2:$A$86,accounts!$F$2:$F$86, "Other"))</f>
        <v/>
      </c>
      <c r="J1090" s="1" t="s">
        <v>189</v>
      </c>
      <c r="K1090" s="3">
        <v>42791.0</v>
      </c>
    </row>
    <row r="1091">
      <c r="A1091" s="1" t="s">
        <v>1296</v>
      </c>
      <c r="B1091" s="1" t="s">
        <v>99</v>
      </c>
      <c r="C1091" s="1" t="str">
        <f t="array" ref="C1091">_xlfn.XLOOKUP($B1091, sales_teams!$A$2:$A$36, sales_teams!$B$2:$B$36)</f>
        <v>Summer Sewald</v>
      </c>
      <c r="D1091" s="1" t="str">
        <f t="array" ref="D1091">_xlfn.XLOOKUP($B1091, sales_teams!$A$2:$A$36, sales_teams!$C$2:$C$36)</f>
        <v>West</v>
      </c>
      <c r="E1091" s="1" t="s">
        <v>109</v>
      </c>
      <c r="F1091" s="1" t="s">
        <v>114</v>
      </c>
      <c r="G1091" s="1" t="str">
        <f t="array" ref="G1091">IF($F1091="", "", _xlfn.XLOOKUP($F1091,accounts!$A$2:$A$86,accounts!$B$2:$B$86, "Other"))</f>
        <v>marketing</v>
      </c>
      <c r="H1091" s="1" t="str">
        <f t="array" ref="H1091">IF($F1091="", "", IFS(_xlfn.XLOOKUP($F1091, accounts!$A$2:$A$86, accounts!$E$2:$E$86, 0)&gt;=1000, "Enterprise", _xlfn.XLOOKUP($F1091, accounts!$A$2:$A$86, accounts!$E$2:$E$86, 0)&gt;=100, "Mid-Market", TRUE, "SMB"))</f>
        <v>Enterprise</v>
      </c>
      <c r="I1091" s="1" t="str">
        <f t="array" ref="I1091">IF($F1091="", "", _xlfn.XLOOKUP($F1091,accounts!$A$2:$A$86,accounts!$F$2:$F$86, "Other"))</f>
        <v>United States</v>
      </c>
      <c r="J1091" s="1" t="s">
        <v>192</v>
      </c>
      <c r="K1091" s="3">
        <v>42791.0</v>
      </c>
      <c r="L1091" s="3">
        <v>42881.0</v>
      </c>
      <c r="M1091" s="1">
        <v>0.0</v>
      </c>
    </row>
    <row r="1092">
      <c r="A1092" s="1" t="s">
        <v>1297</v>
      </c>
      <c r="B1092" s="1" t="s">
        <v>19</v>
      </c>
      <c r="C1092" s="1" t="str">
        <f t="array" ref="C1092">_xlfn.XLOOKUP($B1092, sales_teams!$A$2:$A$36, sales_teams!$B$2:$B$36)</f>
        <v>Melvin Marxen</v>
      </c>
      <c r="D1092" s="1" t="str">
        <f t="array" ref="D1092">_xlfn.XLOOKUP($B1092, sales_teams!$A$2:$A$36, sales_teams!$C$2:$C$36)</f>
        <v>Central</v>
      </c>
      <c r="E1092" s="1" t="s">
        <v>188</v>
      </c>
      <c r="F1092" s="1" t="s">
        <v>82</v>
      </c>
      <c r="G1092" s="1" t="str">
        <f t="array" ref="G1092">IF($F1092="", "", _xlfn.XLOOKUP($F1092,accounts!$A$2:$A$86,accounts!$B$2:$B$86, "Other"))</f>
        <v>software</v>
      </c>
      <c r="H1092" s="1" t="str">
        <f t="array" ref="H1092">IF($F1092="", "", IFS(_xlfn.XLOOKUP($F1092, accounts!$A$2:$A$86, accounts!$E$2:$E$86, 0)&gt;=1000, "Enterprise", _xlfn.XLOOKUP($F1092, accounts!$A$2:$A$86, accounts!$E$2:$E$86, 0)&gt;=100, "Mid-Market", TRUE, "SMB"))</f>
        <v>Enterprise</v>
      </c>
      <c r="I1092" s="1" t="str">
        <f t="array" ref="I1092">IF($F1092="", "", _xlfn.XLOOKUP($F1092,accounts!$A$2:$A$86,accounts!$F$2:$F$86, "Other"))</f>
        <v>United States</v>
      </c>
      <c r="J1092" s="1" t="s">
        <v>131</v>
      </c>
      <c r="K1092" s="3">
        <v>42791.0</v>
      </c>
      <c r="L1092" s="3">
        <v>42861.0</v>
      </c>
      <c r="M1092" s="1">
        <v>3281.0</v>
      </c>
    </row>
    <row r="1093">
      <c r="A1093" s="1" t="s">
        <v>1298</v>
      </c>
      <c r="B1093" s="1" t="s">
        <v>104</v>
      </c>
      <c r="C1093" s="1" t="str">
        <f t="array" ref="C1093">_xlfn.XLOOKUP($B1093, sales_teams!$A$2:$A$36, sales_teams!$B$2:$B$36)</f>
        <v>Summer Sewald</v>
      </c>
      <c r="D1093" s="1" t="str">
        <f t="array" ref="D1093">_xlfn.XLOOKUP($B1093, sales_teams!$A$2:$A$36, sales_teams!$C$2:$C$36)</f>
        <v>West</v>
      </c>
      <c r="E1093" s="1" t="s">
        <v>181</v>
      </c>
      <c r="F1093" s="1" t="s">
        <v>91</v>
      </c>
      <c r="G1093" s="1" t="str">
        <f t="array" ref="G1093">IF($F1093="", "", _xlfn.XLOOKUP($F1093,accounts!$A$2:$A$86,accounts!$B$2:$B$86, "Other"))</f>
        <v>employment</v>
      </c>
      <c r="H1093" s="1" t="str">
        <f t="array" ref="H1093">IF($F1093="", "", IFS(_xlfn.XLOOKUP($F1093, accounts!$A$2:$A$86, accounts!$E$2:$E$86, 0)&gt;=1000, "Enterprise", _xlfn.XLOOKUP($F1093, accounts!$A$2:$A$86, accounts!$E$2:$E$86, 0)&gt;=100, "Mid-Market", TRUE, "SMB"))</f>
        <v>Enterprise</v>
      </c>
      <c r="I1093" s="1" t="str">
        <f t="array" ref="I1093">IF($F1093="", "", _xlfn.XLOOKUP($F1093,accounts!$A$2:$A$86,accounts!$F$2:$F$86, "Other"))</f>
        <v>United States</v>
      </c>
      <c r="J1093" s="1" t="s">
        <v>192</v>
      </c>
      <c r="K1093" s="3">
        <v>42791.0</v>
      </c>
      <c r="L1093" s="3">
        <v>42806.0</v>
      </c>
      <c r="M1093" s="1">
        <v>0.0</v>
      </c>
    </row>
    <row r="1094">
      <c r="A1094" s="1" t="s">
        <v>1299</v>
      </c>
      <c r="B1094" s="1" t="s">
        <v>104</v>
      </c>
      <c r="C1094" s="1" t="str">
        <f t="array" ref="C1094">_xlfn.XLOOKUP($B1094, sales_teams!$A$2:$A$36, sales_teams!$B$2:$B$36)</f>
        <v>Summer Sewald</v>
      </c>
      <c r="D1094" s="1" t="str">
        <f t="array" ref="D1094">_xlfn.XLOOKUP($B1094, sales_teams!$A$2:$A$36, sales_teams!$C$2:$C$36)</f>
        <v>West</v>
      </c>
      <c r="E1094" s="1" t="s">
        <v>109</v>
      </c>
      <c r="F1094" s="1" t="s">
        <v>129</v>
      </c>
      <c r="G1094" s="1" t="str">
        <f t="array" ref="G1094">IF($F1094="", "", _xlfn.XLOOKUP($F1094,accounts!$A$2:$A$86,accounts!$B$2:$B$86, "Other"))</f>
        <v>medical</v>
      </c>
      <c r="H1094" s="1" t="str">
        <f t="array" ref="H1094">IF($F1094="", "", IFS(_xlfn.XLOOKUP($F1094, accounts!$A$2:$A$86, accounts!$E$2:$E$86, 0)&gt;=1000, "Enterprise", _xlfn.XLOOKUP($F1094, accounts!$A$2:$A$86, accounts!$E$2:$E$86, 0)&gt;=100, "Mid-Market", TRUE, "SMB"))</f>
        <v>Enterprise</v>
      </c>
      <c r="I1094" s="1" t="str">
        <f t="array" ref="I1094">IF($F1094="", "", _xlfn.XLOOKUP($F1094,accounts!$A$2:$A$86,accounts!$F$2:$F$86, "Other"))</f>
        <v>United States</v>
      </c>
      <c r="J1094" s="1" t="s">
        <v>192</v>
      </c>
      <c r="K1094" s="3">
        <v>42791.0</v>
      </c>
      <c r="L1094" s="3">
        <v>42802.0</v>
      </c>
      <c r="M1094" s="1">
        <v>0.0</v>
      </c>
    </row>
    <row r="1095">
      <c r="A1095" s="1" t="s">
        <v>1300</v>
      </c>
      <c r="B1095" s="1" t="s">
        <v>104</v>
      </c>
      <c r="C1095" s="1" t="str">
        <f t="array" ref="C1095">_xlfn.XLOOKUP($B1095, sales_teams!$A$2:$A$36, sales_teams!$B$2:$B$36)</f>
        <v>Summer Sewald</v>
      </c>
      <c r="D1095" s="1" t="str">
        <f t="array" ref="D1095">_xlfn.XLOOKUP($B1095, sales_teams!$A$2:$A$36, sales_teams!$C$2:$C$36)</f>
        <v>West</v>
      </c>
      <c r="E1095" s="1" t="s">
        <v>179</v>
      </c>
      <c r="F1095" s="1" t="s">
        <v>147</v>
      </c>
      <c r="G1095" s="1" t="str">
        <f t="array" ref="G1095">IF($F1095="", "", _xlfn.XLOOKUP($F1095,accounts!$A$2:$A$86,accounts!$B$2:$B$86, "Other"))</f>
        <v>telecommunications</v>
      </c>
      <c r="H1095" s="1" t="str">
        <f t="array" ref="H1095">IF($F1095="", "", IFS(_xlfn.XLOOKUP($F1095, accounts!$A$2:$A$86, accounts!$E$2:$E$86, 0)&gt;=1000, "Enterprise", _xlfn.XLOOKUP($F1095, accounts!$A$2:$A$86, accounts!$E$2:$E$86, 0)&gt;=100, "Mid-Market", TRUE, "SMB"))</f>
        <v>Enterprise</v>
      </c>
      <c r="I1095" s="1" t="str">
        <f t="array" ref="I1095">IF($F1095="", "", _xlfn.XLOOKUP($F1095,accounts!$A$2:$A$86,accounts!$F$2:$F$86, "Other"))</f>
        <v>United States</v>
      </c>
      <c r="J1095" s="1" t="s">
        <v>131</v>
      </c>
      <c r="K1095" s="3">
        <v>42791.0</v>
      </c>
      <c r="L1095" s="3">
        <v>42805.0</v>
      </c>
      <c r="M1095" s="1">
        <v>59.0</v>
      </c>
    </row>
    <row r="1096">
      <c r="A1096" s="1" t="s">
        <v>1301</v>
      </c>
      <c r="B1096" s="1" t="s">
        <v>24</v>
      </c>
      <c r="C1096" s="1" t="str">
        <f t="array" ref="C1096">_xlfn.XLOOKUP($B1096, sales_teams!$A$2:$A$36, sales_teams!$B$2:$B$36)</f>
        <v>Melvin Marxen</v>
      </c>
      <c r="D1096" s="1" t="str">
        <f t="array" ref="D1096">_xlfn.XLOOKUP($B1096, sales_teams!$A$2:$A$36, sales_teams!$C$2:$C$36)</f>
        <v>Central</v>
      </c>
      <c r="E1096" s="1" t="s">
        <v>109</v>
      </c>
      <c r="F1096" s="1" t="s">
        <v>152</v>
      </c>
      <c r="G1096" s="1" t="str">
        <f t="array" ref="G1096">IF($F1096="", "", _xlfn.XLOOKUP($F1096,accounts!$A$2:$A$86,accounts!$B$2:$B$86, "Other"))</f>
        <v>marketing</v>
      </c>
      <c r="H1096" s="1" t="str">
        <f t="array" ref="H1096">IF($F1096="", "", IFS(_xlfn.XLOOKUP($F1096, accounts!$A$2:$A$86, accounts!$E$2:$E$86, 0)&gt;=1000, "Enterprise", _xlfn.XLOOKUP($F1096, accounts!$A$2:$A$86, accounts!$E$2:$E$86, 0)&gt;=100, "Mid-Market", TRUE, "SMB"))</f>
        <v>Mid-Market</v>
      </c>
      <c r="I1096" s="1" t="str">
        <f t="array" ref="I1096">IF($F1096="", "", _xlfn.XLOOKUP($F1096,accounts!$A$2:$A$86,accounts!$F$2:$F$86, "Other"))</f>
        <v>United States</v>
      </c>
      <c r="J1096" s="1" t="s">
        <v>131</v>
      </c>
      <c r="K1096" s="3">
        <v>42791.0</v>
      </c>
      <c r="L1096" s="3">
        <v>42916.0</v>
      </c>
      <c r="M1096" s="1">
        <v>1081.0</v>
      </c>
    </row>
    <row r="1097">
      <c r="A1097" s="1" t="s">
        <v>1302</v>
      </c>
      <c r="B1097" s="1" t="s">
        <v>24</v>
      </c>
      <c r="C1097" s="1" t="str">
        <f t="array" ref="C1097">_xlfn.XLOOKUP($B1097, sales_teams!$A$2:$A$36, sales_teams!$B$2:$B$36)</f>
        <v>Melvin Marxen</v>
      </c>
      <c r="D1097" s="1" t="str">
        <f t="array" ref="D1097">_xlfn.XLOOKUP($B1097, sales_teams!$A$2:$A$36, sales_teams!$C$2:$C$36)</f>
        <v>Central</v>
      </c>
      <c r="E1097" s="1" t="s">
        <v>109</v>
      </c>
      <c r="F1097" s="1" t="s">
        <v>178</v>
      </c>
      <c r="G1097" s="1" t="str">
        <f t="array" ref="G1097">IF($F1097="", "", _xlfn.XLOOKUP($F1097,accounts!$A$2:$A$86,accounts!$B$2:$B$86, "Other"))</f>
        <v>medical</v>
      </c>
      <c r="H1097" s="1" t="str">
        <f t="array" ref="H1097">IF($F1097="", "", IFS(_xlfn.XLOOKUP($F1097, accounts!$A$2:$A$86, accounts!$E$2:$E$86, 0)&gt;=1000, "Enterprise", _xlfn.XLOOKUP($F1097, accounts!$A$2:$A$86, accounts!$E$2:$E$86, 0)&gt;=100, "Mid-Market", TRUE, "SMB"))</f>
        <v>Enterprise</v>
      </c>
      <c r="I1097" s="1" t="str">
        <f t="array" ref="I1097">IF($F1097="", "", _xlfn.XLOOKUP($F1097,accounts!$A$2:$A$86,accounts!$F$2:$F$86, "Other"))</f>
        <v>United States</v>
      </c>
      <c r="J1097" s="1" t="s">
        <v>131</v>
      </c>
      <c r="K1097" s="3">
        <v>42791.0</v>
      </c>
      <c r="L1097" s="3">
        <v>42864.0</v>
      </c>
      <c r="M1097" s="1">
        <v>962.0</v>
      </c>
    </row>
    <row r="1098">
      <c r="A1098" s="1" t="s">
        <v>1303</v>
      </c>
      <c r="B1098" s="1" t="s">
        <v>28</v>
      </c>
      <c r="C1098" s="1" t="str">
        <f t="array" ref="C1098">_xlfn.XLOOKUP($B1098, sales_teams!$A$2:$A$36, sales_teams!$B$2:$B$36)</f>
        <v>Melvin Marxen</v>
      </c>
      <c r="D1098" s="1" t="str">
        <f t="array" ref="D1098">_xlfn.XLOOKUP($B1098, sales_teams!$A$2:$A$36, sales_teams!$C$2:$C$36)</f>
        <v>Central</v>
      </c>
      <c r="E1098" s="1" t="s">
        <v>109</v>
      </c>
      <c r="F1098" s="1" t="s">
        <v>56</v>
      </c>
      <c r="G1098" s="1" t="str">
        <f t="array" ref="G1098">IF($F1098="", "", _xlfn.XLOOKUP($F1098,accounts!$A$2:$A$86,accounts!$B$2:$B$86, "Other"))</f>
        <v>software</v>
      </c>
      <c r="H1098" s="1" t="str">
        <f t="array" ref="H1098">IF($F1098="", "", IFS(_xlfn.XLOOKUP($F1098, accounts!$A$2:$A$86, accounts!$E$2:$E$86, 0)&gt;=1000, "Enterprise", _xlfn.XLOOKUP($F1098, accounts!$A$2:$A$86, accounts!$E$2:$E$86, 0)&gt;=100, "Mid-Market", TRUE, "SMB"))</f>
        <v>Enterprise</v>
      </c>
      <c r="I1098" s="1" t="str">
        <f t="array" ref="I1098">IF($F1098="", "", _xlfn.XLOOKUP($F1098,accounts!$A$2:$A$86,accounts!$F$2:$F$86, "Other"))</f>
        <v>United States</v>
      </c>
      <c r="J1098" s="1" t="s">
        <v>131</v>
      </c>
      <c r="K1098" s="3">
        <v>42791.0</v>
      </c>
      <c r="L1098" s="3">
        <v>42800.0</v>
      </c>
      <c r="M1098" s="1">
        <v>1123.0</v>
      </c>
    </row>
    <row r="1099">
      <c r="A1099" s="1" t="s">
        <v>1304</v>
      </c>
      <c r="B1099" s="1" t="s">
        <v>54</v>
      </c>
      <c r="C1099" s="1" t="str">
        <f t="array" ref="C1099">_xlfn.XLOOKUP($B1099, sales_teams!$A$2:$A$36, sales_teams!$B$2:$B$36)</f>
        <v>Rocco Neubert</v>
      </c>
      <c r="D1099" s="1" t="str">
        <f t="array" ref="D1099">_xlfn.XLOOKUP($B1099, sales_teams!$A$2:$A$36, sales_teams!$C$2:$C$36)</f>
        <v>East</v>
      </c>
      <c r="E1099" s="1" t="s">
        <v>188</v>
      </c>
      <c r="F1099" s="1" t="s">
        <v>169</v>
      </c>
      <c r="G1099" s="1" t="str">
        <f t="array" ref="G1099">IF($F1099="", "", _xlfn.XLOOKUP($F1099,accounts!$A$2:$A$86,accounts!$B$2:$B$86, "Other"))</f>
        <v>entertainment</v>
      </c>
      <c r="H1099" s="1" t="str">
        <f t="array" ref="H1099">IF($F1099="", "", IFS(_xlfn.XLOOKUP($F1099, accounts!$A$2:$A$86, accounts!$E$2:$E$86, 0)&gt;=1000, "Enterprise", _xlfn.XLOOKUP($F1099, accounts!$A$2:$A$86, accounts!$E$2:$E$86, 0)&gt;=100, "Mid-Market", TRUE, "SMB"))</f>
        <v>Enterprise</v>
      </c>
      <c r="I1099" s="1" t="str">
        <f t="array" ref="I1099">IF($F1099="", "", _xlfn.XLOOKUP($F1099,accounts!$A$2:$A$86,accounts!$F$2:$F$86, "Other"))</f>
        <v>United States</v>
      </c>
      <c r="J1099" s="1" t="s">
        <v>131</v>
      </c>
      <c r="K1099" s="3">
        <v>42791.0</v>
      </c>
      <c r="L1099" s="3">
        <v>42896.0</v>
      </c>
      <c r="M1099" s="1">
        <v>3075.0</v>
      </c>
    </row>
    <row r="1100">
      <c r="A1100" s="1" t="s">
        <v>1305</v>
      </c>
      <c r="B1100" s="1" t="s">
        <v>65</v>
      </c>
      <c r="C1100" s="1" t="str">
        <f t="array" ref="C1100">_xlfn.XLOOKUP($B1100, sales_teams!$A$2:$A$36, sales_teams!$B$2:$B$36)</f>
        <v>Celia Rouche</v>
      </c>
      <c r="D1100" s="1" t="str">
        <f t="array" ref="D1100">_xlfn.XLOOKUP($B1100, sales_teams!$A$2:$A$36, sales_teams!$C$2:$C$36)</f>
        <v>West</v>
      </c>
      <c r="E1100" s="1" t="s">
        <v>179</v>
      </c>
      <c r="F1100" s="1" t="s">
        <v>59</v>
      </c>
      <c r="G1100" s="1" t="str">
        <f t="array" ref="G1100">IF($F1100="", "", _xlfn.XLOOKUP($F1100,accounts!$A$2:$A$86,accounts!$B$2:$B$86, "Other"))</f>
        <v>medical</v>
      </c>
      <c r="H1100" s="1" t="str">
        <f t="array" ref="H1100">IF($F1100="", "", IFS(_xlfn.XLOOKUP($F1100, accounts!$A$2:$A$86, accounts!$E$2:$E$86, 0)&gt;=1000, "Enterprise", _xlfn.XLOOKUP($F1100, accounts!$A$2:$A$86, accounts!$E$2:$E$86, 0)&gt;=100, "Mid-Market", TRUE, "SMB"))</f>
        <v>SMB</v>
      </c>
      <c r="I1100" s="1" t="str">
        <f t="array" ref="I1100">IF($F1100="", "", _xlfn.XLOOKUP($F1100,accounts!$A$2:$A$86,accounts!$F$2:$F$86, "Other"))</f>
        <v>United States</v>
      </c>
      <c r="J1100" s="1" t="s">
        <v>131</v>
      </c>
      <c r="K1100" s="3">
        <v>42791.0</v>
      </c>
      <c r="L1100" s="3">
        <v>42864.0</v>
      </c>
      <c r="M1100" s="1">
        <v>50.0</v>
      </c>
    </row>
    <row r="1101">
      <c r="A1101" s="1" t="s">
        <v>1306</v>
      </c>
      <c r="B1101" s="1" t="s">
        <v>65</v>
      </c>
      <c r="C1101" s="1" t="str">
        <f t="array" ref="C1101">_xlfn.XLOOKUP($B1101, sales_teams!$A$2:$A$36, sales_teams!$B$2:$B$36)</f>
        <v>Celia Rouche</v>
      </c>
      <c r="D1101" s="1" t="str">
        <f t="array" ref="D1101">_xlfn.XLOOKUP($B1101, sales_teams!$A$2:$A$36, sales_teams!$C$2:$C$36)</f>
        <v>West</v>
      </c>
      <c r="E1101" s="1" t="s">
        <v>179</v>
      </c>
      <c r="F1101" s="1" t="s">
        <v>75</v>
      </c>
      <c r="G1101" s="1" t="str">
        <f t="array" ref="G1101">IF($F1101="", "", _xlfn.XLOOKUP($F1101,accounts!$A$2:$A$86,accounts!$B$2:$B$86, "Other"))</f>
        <v>software</v>
      </c>
      <c r="H1101" s="1" t="str">
        <f t="array" ref="H1101">IF($F1101="", "", IFS(_xlfn.XLOOKUP($F1101, accounts!$A$2:$A$86, accounts!$E$2:$E$86, 0)&gt;=1000, "Enterprise", _xlfn.XLOOKUP($F1101, accounts!$A$2:$A$86, accounts!$E$2:$E$86, 0)&gt;=100, "Mid-Market", TRUE, "SMB"))</f>
        <v>SMB</v>
      </c>
      <c r="I1101" s="1" t="str">
        <f t="array" ref="I1101">IF($F1101="", "", _xlfn.XLOOKUP($F1101,accounts!$A$2:$A$86,accounts!$F$2:$F$86, "Other"))</f>
        <v>United States</v>
      </c>
      <c r="J1101" s="1" t="s">
        <v>131</v>
      </c>
      <c r="K1101" s="3">
        <v>42791.0</v>
      </c>
      <c r="L1101" s="3">
        <v>42800.0</v>
      </c>
      <c r="M1101" s="1">
        <v>47.0</v>
      </c>
    </row>
    <row r="1102">
      <c r="A1102" s="1" t="s">
        <v>1307</v>
      </c>
      <c r="B1102" s="1" t="s">
        <v>15</v>
      </c>
      <c r="C1102" s="1" t="str">
        <f t="array" ref="C1102">_xlfn.XLOOKUP($B1102, sales_teams!$A$2:$A$36, sales_teams!$B$2:$B$36)</f>
        <v>Dustin Brinkmann</v>
      </c>
      <c r="D1102" s="1" t="str">
        <f t="array" ref="D1102">_xlfn.XLOOKUP($B1102, sales_teams!$A$2:$A$36, sales_teams!$C$2:$C$36)</f>
        <v>Central</v>
      </c>
      <c r="E1102" s="1" t="s">
        <v>179</v>
      </c>
      <c r="F1102" s="1" t="s">
        <v>110</v>
      </c>
      <c r="G1102" s="1" t="str">
        <f t="array" ref="G1102">IF($F1102="", "", _xlfn.XLOOKUP($F1102,accounts!$A$2:$A$86,accounts!$B$2:$B$86, "Other"))</f>
        <v>technology</v>
      </c>
      <c r="H1102" s="1" t="str">
        <f t="array" ref="H1102">IF($F1102="", "", IFS(_xlfn.XLOOKUP($F1102, accounts!$A$2:$A$86, accounts!$E$2:$E$86, 0)&gt;=1000, "Enterprise", _xlfn.XLOOKUP($F1102, accounts!$A$2:$A$86, accounts!$E$2:$E$86, 0)&gt;=100, "Mid-Market", TRUE, "SMB"))</f>
        <v>Enterprise</v>
      </c>
      <c r="I1102" s="1" t="str">
        <f t="array" ref="I1102">IF($F1102="", "", _xlfn.XLOOKUP($F1102,accounts!$A$2:$A$86,accounts!$F$2:$F$86, "Other"))</f>
        <v>Norway</v>
      </c>
      <c r="J1102" s="1" t="s">
        <v>192</v>
      </c>
      <c r="K1102" s="3">
        <v>42791.0</v>
      </c>
      <c r="L1102" s="3">
        <v>42802.0</v>
      </c>
      <c r="M1102" s="1">
        <v>0.0</v>
      </c>
    </row>
    <row r="1103">
      <c r="A1103" s="1" t="s">
        <v>1308</v>
      </c>
      <c r="B1103" s="1" t="s">
        <v>15</v>
      </c>
      <c r="C1103" s="1" t="str">
        <f t="array" ref="C1103">_xlfn.XLOOKUP($B1103, sales_teams!$A$2:$A$36, sales_teams!$B$2:$B$36)</f>
        <v>Dustin Brinkmann</v>
      </c>
      <c r="D1103" s="1" t="str">
        <f t="array" ref="D1103">_xlfn.XLOOKUP($B1103, sales_teams!$A$2:$A$36, sales_teams!$C$2:$C$36)</f>
        <v>Central</v>
      </c>
      <c r="E1103" s="1" t="s">
        <v>194</v>
      </c>
      <c r="F1103" s="1" t="s">
        <v>25</v>
      </c>
      <c r="G1103" s="1" t="str">
        <f t="array" ref="G1103">IF($F1103="", "", _xlfn.XLOOKUP($F1103,accounts!$A$2:$A$86,accounts!$B$2:$B$86, "Other"))</f>
        <v>medical</v>
      </c>
      <c r="H1103" s="1" t="str">
        <f t="array" ref="H1103">IF($F1103="", "", IFS(_xlfn.XLOOKUP($F1103, accounts!$A$2:$A$86, accounts!$E$2:$E$86, 0)&gt;=1000, "Enterprise", _xlfn.XLOOKUP($F1103, accounts!$A$2:$A$86, accounts!$E$2:$E$86, 0)&gt;=100, "Mid-Market", TRUE, "SMB"))</f>
        <v>Enterprise</v>
      </c>
      <c r="I1103" s="1" t="str">
        <f t="array" ref="I1103">IF($F1103="", "", _xlfn.XLOOKUP($F1103,accounts!$A$2:$A$86,accounts!$F$2:$F$86, "Other"))</f>
        <v>Kenya</v>
      </c>
      <c r="J1103" s="1" t="s">
        <v>131</v>
      </c>
      <c r="K1103" s="3">
        <v>42791.0</v>
      </c>
      <c r="L1103" s="3">
        <v>42872.0</v>
      </c>
      <c r="M1103" s="1">
        <v>4494.0</v>
      </c>
    </row>
    <row r="1104">
      <c r="A1104" s="1" t="s">
        <v>1309</v>
      </c>
      <c r="B1104" s="1" t="s">
        <v>60</v>
      </c>
      <c r="C1104" s="1" t="str">
        <f t="array" ref="C1104">_xlfn.XLOOKUP($B1104, sales_teams!$A$2:$A$36, sales_teams!$B$2:$B$36)</f>
        <v>Celia Rouche</v>
      </c>
      <c r="D1104" s="1" t="str">
        <f t="array" ref="D1104">_xlfn.XLOOKUP($B1104, sales_teams!$A$2:$A$36, sales_teams!$C$2:$C$36)</f>
        <v>West</v>
      </c>
      <c r="E1104" s="1" t="s">
        <v>179</v>
      </c>
      <c r="F1104" s="1" t="s">
        <v>119</v>
      </c>
      <c r="G1104" s="1" t="str">
        <f t="array" ref="G1104">IF($F1104="", "", _xlfn.XLOOKUP($F1104,accounts!$A$2:$A$86,accounts!$B$2:$B$86, "Other"))</f>
        <v>technology</v>
      </c>
      <c r="H1104" s="1" t="str">
        <f t="array" ref="H1104">IF($F1104="", "", IFS(_xlfn.XLOOKUP($F1104, accounts!$A$2:$A$86, accounts!$E$2:$E$86, 0)&gt;=1000, "Enterprise", _xlfn.XLOOKUP($F1104, accounts!$A$2:$A$86, accounts!$E$2:$E$86, 0)&gt;=100, "Mid-Market", TRUE, "SMB"))</f>
        <v>Enterprise</v>
      </c>
      <c r="I1104" s="1" t="str">
        <f t="array" ref="I1104">IF($F1104="", "", _xlfn.XLOOKUP($F1104,accounts!$A$2:$A$86,accounts!$F$2:$F$86, "Other"))</f>
        <v>Korea</v>
      </c>
      <c r="J1104" s="1" t="s">
        <v>192</v>
      </c>
      <c r="K1104" s="3">
        <v>42791.0</v>
      </c>
      <c r="L1104" s="3">
        <v>42861.0</v>
      </c>
      <c r="M1104" s="1">
        <v>0.0</v>
      </c>
    </row>
    <row r="1105">
      <c r="A1105" s="1" t="s">
        <v>1310</v>
      </c>
      <c r="B1105" s="1" t="s">
        <v>60</v>
      </c>
      <c r="C1105" s="1" t="str">
        <f t="array" ref="C1105">_xlfn.XLOOKUP($B1105, sales_teams!$A$2:$A$36, sales_teams!$B$2:$B$36)</f>
        <v>Celia Rouche</v>
      </c>
      <c r="D1105" s="1" t="str">
        <f t="array" ref="D1105">_xlfn.XLOOKUP($B1105, sales_teams!$A$2:$A$36, sales_teams!$C$2:$C$36)</f>
        <v>West</v>
      </c>
      <c r="E1105" s="1" t="s">
        <v>179</v>
      </c>
      <c r="F1105" s="1" t="s">
        <v>154</v>
      </c>
      <c r="G1105" s="1" t="str">
        <f t="array" ref="G1105">IF($F1105="", "", _xlfn.XLOOKUP($F1105,accounts!$A$2:$A$86,accounts!$B$2:$B$86, "Other"))</f>
        <v>retail</v>
      </c>
      <c r="H1105" s="1" t="str">
        <f t="array" ref="H1105">IF($F1105="", "", IFS(_xlfn.XLOOKUP($F1105, accounts!$A$2:$A$86, accounts!$E$2:$E$86, 0)&gt;=1000, "Enterprise", _xlfn.XLOOKUP($F1105, accounts!$A$2:$A$86, accounts!$E$2:$E$86, 0)&gt;=100, "Mid-Market", TRUE, "SMB"))</f>
        <v>Enterprise</v>
      </c>
      <c r="I1105" s="1" t="str">
        <f t="array" ref="I1105">IF($F1105="", "", _xlfn.XLOOKUP($F1105,accounts!$A$2:$A$86,accounts!$F$2:$F$86, "Other"))</f>
        <v>United States</v>
      </c>
      <c r="J1105" s="1" t="s">
        <v>131</v>
      </c>
      <c r="K1105" s="3">
        <v>42791.0</v>
      </c>
      <c r="L1105" s="3">
        <v>42805.0</v>
      </c>
      <c r="M1105" s="1">
        <v>61.0</v>
      </c>
    </row>
    <row r="1106">
      <c r="A1106" s="1" t="s">
        <v>1311</v>
      </c>
      <c r="B1106" s="1" t="s">
        <v>60</v>
      </c>
      <c r="C1106" s="1" t="str">
        <f t="array" ref="C1106">_xlfn.XLOOKUP($B1106, sales_teams!$A$2:$A$36, sales_teams!$B$2:$B$36)</f>
        <v>Celia Rouche</v>
      </c>
      <c r="D1106" s="1" t="str">
        <f t="array" ref="D1106">_xlfn.XLOOKUP($B1106, sales_teams!$A$2:$A$36, sales_teams!$C$2:$C$36)</f>
        <v>West</v>
      </c>
      <c r="E1106" s="1" t="s">
        <v>188</v>
      </c>
      <c r="F1106" s="1" t="s">
        <v>114</v>
      </c>
      <c r="G1106" s="1" t="str">
        <f t="array" ref="G1106">IF($F1106="", "", _xlfn.XLOOKUP($F1106,accounts!$A$2:$A$86,accounts!$B$2:$B$86, "Other"))</f>
        <v>marketing</v>
      </c>
      <c r="H1106" s="1" t="str">
        <f t="array" ref="H1106">IF($F1106="", "", IFS(_xlfn.XLOOKUP($F1106, accounts!$A$2:$A$86, accounts!$E$2:$E$86, 0)&gt;=1000, "Enterprise", _xlfn.XLOOKUP($F1106, accounts!$A$2:$A$86, accounts!$E$2:$E$86, 0)&gt;=100, "Mid-Market", TRUE, "SMB"))</f>
        <v>Enterprise</v>
      </c>
      <c r="I1106" s="1" t="str">
        <f t="array" ref="I1106">IF($F1106="", "", _xlfn.XLOOKUP($F1106,accounts!$A$2:$A$86,accounts!$F$2:$F$86, "Other"))</f>
        <v>United States</v>
      </c>
      <c r="J1106" s="1" t="s">
        <v>131</v>
      </c>
      <c r="K1106" s="3">
        <v>42791.0</v>
      </c>
      <c r="L1106" s="3">
        <v>42868.0</v>
      </c>
      <c r="M1106" s="1">
        <v>3418.0</v>
      </c>
    </row>
    <row r="1107">
      <c r="A1107" s="1" t="s">
        <v>1312</v>
      </c>
      <c r="B1107" s="1" t="s">
        <v>34</v>
      </c>
      <c r="C1107" s="1" t="str">
        <f t="array" ref="C1107">_xlfn.XLOOKUP($B1107, sales_teams!$A$2:$A$36, sales_teams!$B$2:$B$36)</f>
        <v>Cara Losch</v>
      </c>
      <c r="D1107" s="1" t="str">
        <f t="array" ref="D1107">_xlfn.XLOOKUP($B1107, sales_teams!$A$2:$A$36, sales_teams!$C$2:$C$36)</f>
        <v>East</v>
      </c>
      <c r="E1107" s="1" t="s">
        <v>188</v>
      </c>
      <c r="G1107" s="1" t="str">
        <f t="array" ref="G1107">IF($F1107="", "", _xlfn.XLOOKUP($F1107,accounts!$A$2:$A$86,accounts!$B$2:$B$86, "Other"))</f>
        <v/>
      </c>
      <c r="H1107" s="1" t="str">
        <f t="array" ref="H1107">IF($F1107="", "", IFS(_xlfn.XLOOKUP($F1107, accounts!$A$2:$A$86, accounts!$E$2:$E$86, 0)&gt;=1000, "Enterprise", _xlfn.XLOOKUP($F1107, accounts!$A$2:$A$86, accounts!$E$2:$E$86, 0)&gt;=100, "Mid-Market", TRUE, "SMB"))</f>
        <v/>
      </c>
      <c r="I1107" s="1" t="str">
        <f t="array" ref="I1107">IF($F1107="", "", _xlfn.XLOOKUP($F1107,accounts!$A$2:$A$86,accounts!$F$2:$F$86, "Other"))</f>
        <v/>
      </c>
      <c r="J1107" s="1" t="s">
        <v>189</v>
      </c>
      <c r="K1107" s="3">
        <v>42791.0</v>
      </c>
    </row>
    <row r="1108">
      <c r="A1108" s="1" t="s">
        <v>1313</v>
      </c>
      <c r="B1108" s="1" t="s">
        <v>45</v>
      </c>
      <c r="C1108" s="1" t="str">
        <f t="array" ref="C1108">_xlfn.XLOOKUP($B1108, sales_teams!$A$2:$A$36, sales_teams!$B$2:$B$36)</f>
        <v>Cara Losch</v>
      </c>
      <c r="D1108" s="1" t="str">
        <f t="array" ref="D1108">_xlfn.XLOOKUP($B1108, sales_teams!$A$2:$A$36, sales_teams!$C$2:$C$36)</f>
        <v>East</v>
      </c>
      <c r="E1108" s="1" t="s">
        <v>194</v>
      </c>
      <c r="G1108" s="1" t="str">
        <f t="array" ref="G1108">IF($F1108="", "", _xlfn.XLOOKUP($F1108,accounts!$A$2:$A$86,accounts!$B$2:$B$86, "Other"))</f>
        <v/>
      </c>
      <c r="H1108" s="1" t="str">
        <f t="array" ref="H1108">IF($F1108="", "", IFS(_xlfn.XLOOKUP($F1108, accounts!$A$2:$A$86, accounts!$E$2:$E$86, 0)&gt;=1000, "Enterprise", _xlfn.XLOOKUP($F1108, accounts!$A$2:$A$86, accounts!$E$2:$E$86, 0)&gt;=100, "Mid-Market", TRUE, "SMB"))</f>
        <v/>
      </c>
      <c r="I1108" s="1" t="str">
        <f t="array" ref="I1108">IF($F1108="", "", _xlfn.XLOOKUP($F1108,accounts!$A$2:$A$86,accounts!$F$2:$F$86, "Other"))</f>
        <v/>
      </c>
      <c r="J1108" s="1" t="s">
        <v>189</v>
      </c>
      <c r="K1108" s="3">
        <v>42791.0</v>
      </c>
    </row>
    <row r="1109">
      <c r="A1109" s="1" t="s">
        <v>1314</v>
      </c>
      <c r="B1109" s="1" t="s">
        <v>45</v>
      </c>
      <c r="C1109" s="1" t="str">
        <f t="array" ref="C1109">_xlfn.XLOOKUP($B1109, sales_teams!$A$2:$A$36, sales_teams!$B$2:$B$36)</f>
        <v>Cara Losch</v>
      </c>
      <c r="D1109" s="1" t="str">
        <f t="array" ref="D1109">_xlfn.XLOOKUP($B1109, sales_teams!$A$2:$A$36, sales_teams!$C$2:$C$36)</f>
        <v>East</v>
      </c>
      <c r="E1109" s="1" t="s">
        <v>188</v>
      </c>
      <c r="F1109" s="1" t="s">
        <v>127</v>
      </c>
      <c r="G1109" s="1" t="str">
        <f t="array" ref="G1109">IF($F1109="", "", _xlfn.XLOOKUP($F1109,accounts!$A$2:$A$86,accounts!$B$2:$B$86, "Other"))</f>
        <v>technology</v>
      </c>
      <c r="H1109" s="1" t="str">
        <f t="array" ref="H1109">IF($F1109="", "", IFS(_xlfn.XLOOKUP($F1109, accounts!$A$2:$A$86, accounts!$E$2:$E$86, 0)&gt;=1000, "Enterprise", _xlfn.XLOOKUP($F1109, accounts!$A$2:$A$86, accounts!$E$2:$E$86, 0)&gt;=100, "Mid-Market", TRUE, "SMB"))</f>
        <v>Enterprise</v>
      </c>
      <c r="I1109" s="1" t="str">
        <f t="array" ref="I1109">IF($F1109="", "", _xlfn.XLOOKUP($F1109,accounts!$A$2:$A$86,accounts!$F$2:$F$86, "Other"))</f>
        <v>United States</v>
      </c>
      <c r="J1109" s="1" t="s">
        <v>131</v>
      </c>
      <c r="K1109" s="3">
        <v>42791.0</v>
      </c>
      <c r="L1109" s="3">
        <v>42888.0</v>
      </c>
      <c r="M1109" s="1">
        <v>3336.0</v>
      </c>
    </row>
    <row r="1110">
      <c r="A1110" s="1" t="s">
        <v>1315</v>
      </c>
      <c r="B1110" s="1" t="s">
        <v>105</v>
      </c>
      <c r="C1110" s="1" t="str">
        <f t="array" ref="C1110">_xlfn.XLOOKUP($B1110, sales_teams!$A$2:$A$36, sales_teams!$B$2:$B$36)</f>
        <v>Summer Sewald</v>
      </c>
      <c r="D1110" s="1" t="str">
        <f t="array" ref="D1110">_xlfn.XLOOKUP($B1110, sales_teams!$A$2:$A$36, sales_teams!$C$2:$C$36)</f>
        <v>West</v>
      </c>
      <c r="E1110" s="1" t="s">
        <v>109</v>
      </c>
      <c r="G1110" s="1" t="str">
        <f t="array" ref="G1110">IF($F1110="", "", _xlfn.XLOOKUP($F1110,accounts!$A$2:$A$86,accounts!$B$2:$B$86, "Other"))</f>
        <v/>
      </c>
      <c r="H1110" s="1" t="str">
        <f t="array" ref="H1110">IF($F1110="", "", IFS(_xlfn.XLOOKUP($F1110, accounts!$A$2:$A$86, accounts!$E$2:$E$86, 0)&gt;=1000, "Enterprise", _xlfn.XLOOKUP($F1110, accounts!$A$2:$A$86, accounts!$E$2:$E$86, 0)&gt;=100, "Mid-Market", TRUE, "SMB"))</f>
        <v/>
      </c>
      <c r="I1110" s="1" t="str">
        <f t="array" ref="I1110">IF($F1110="", "", _xlfn.XLOOKUP($F1110,accounts!$A$2:$A$86,accounts!$F$2:$F$86, "Other"))</f>
        <v/>
      </c>
      <c r="J1110" s="1" t="s">
        <v>189</v>
      </c>
      <c r="K1110" s="3">
        <v>42791.0</v>
      </c>
    </row>
    <row r="1111">
      <c r="A1111" s="1" t="s">
        <v>1316</v>
      </c>
      <c r="B1111" s="1" t="s">
        <v>7</v>
      </c>
      <c r="C1111" s="1" t="str">
        <f t="array" ref="C1111">_xlfn.XLOOKUP($B1111, sales_teams!$A$2:$A$36, sales_teams!$B$2:$B$36)</f>
        <v>Dustin Brinkmann</v>
      </c>
      <c r="D1111" s="1" t="str">
        <f t="array" ref="D1111">_xlfn.XLOOKUP($B1111, sales_teams!$A$2:$A$36, sales_teams!$C$2:$C$36)</f>
        <v>Central</v>
      </c>
      <c r="E1111" s="1" t="s">
        <v>181</v>
      </c>
      <c r="F1111" s="1" t="s">
        <v>25</v>
      </c>
      <c r="G1111" s="1" t="str">
        <f t="array" ref="G1111">IF($F1111="", "", _xlfn.XLOOKUP($F1111,accounts!$A$2:$A$86,accounts!$B$2:$B$86, "Other"))</f>
        <v>medical</v>
      </c>
      <c r="H1111" s="1" t="str">
        <f t="array" ref="H1111">IF($F1111="", "", IFS(_xlfn.XLOOKUP($F1111, accounts!$A$2:$A$86, accounts!$E$2:$E$86, 0)&gt;=1000, "Enterprise", _xlfn.XLOOKUP($F1111, accounts!$A$2:$A$86, accounts!$E$2:$E$86, 0)&gt;=100, "Mid-Market", TRUE, "SMB"))</f>
        <v>Enterprise</v>
      </c>
      <c r="I1111" s="1" t="str">
        <f t="array" ref="I1111">IF($F1111="", "", _xlfn.XLOOKUP($F1111,accounts!$A$2:$A$86,accounts!$F$2:$F$86, "Other"))</f>
        <v>Kenya</v>
      </c>
      <c r="J1111" s="1" t="s">
        <v>192</v>
      </c>
      <c r="K1111" s="3">
        <v>42792.0</v>
      </c>
      <c r="L1111" s="3">
        <v>42810.0</v>
      </c>
      <c r="M1111" s="1">
        <v>0.0</v>
      </c>
    </row>
    <row r="1112">
      <c r="A1112" s="1" t="s">
        <v>1317</v>
      </c>
      <c r="B1112" s="1" t="s">
        <v>57</v>
      </c>
      <c r="C1112" s="1" t="str">
        <f t="array" ref="C1112">_xlfn.XLOOKUP($B1112, sales_teams!$A$2:$A$36, sales_teams!$B$2:$B$36)</f>
        <v>Rocco Neubert</v>
      </c>
      <c r="D1112" s="1" t="str">
        <f t="array" ref="D1112">_xlfn.XLOOKUP($B1112, sales_teams!$A$2:$A$36, sales_teams!$C$2:$C$36)</f>
        <v>East</v>
      </c>
      <c r="E1112" s="1" t="s">
        <v>194</v>
      </c>
      <c r="F1112" s="1" t="s">
        <v>132</v>
      </c>
      <c r="G1112" s="1" t="str">
        <f t="array" ref="G1112">IF($F1112="", "", _xlfn.XLOOKUP($F1112,accounts!$A$2:$A$86,accounts!$B$2:$B$86, "Other"))</f>
        <v>marketing</v>
      </c>
      <c r="H1112" s="1" t="str">
        <f t="array" ref="H1112">IF($F1112="", "", IFS(_xlfn.XLOOKUP($F1112, accounts!$A$2:$A$86, accounts!$E$2:$E$86, 0)&gt;=1000, "Enterprise", _xlfn.XLOOKUP($F1112, accounts!$A$2:$A$86, accounts!$E$2:$E$86, 0)&gt;=100, "Mid-Market", TRUE, "SMB"))</f>
        <v>Enterprise</v>
      </c>
      <c r="I1112" s="1" t="str">
        <f t="array" ref="I1112">IF($F1112="", "", _xlfn.XLOOKUP($F1112,accounts!$A$2:$A$86,accounts!$F$2:$F$86, "Other"))</f>
        <v>Jordan</v>
      </c>
      <c r="J1112" s="1" t="s">
        <v>131</v>
      </c>
      <c r="K1112" s="3">
        <v>42792.0</v>
      </c>
      <c r="L1112" s="3">
        <v>42807.0</v>
      </c>
      <c r="M1112" s="1">
        <v>4766.0</v>
      </c>
    </row>
    <row r="1113">
      <c r="A1113" s="1" t="s">
        <v>1318</v>
      </c>
      <c r="B1113" s="1" t="s">
        <v>39</v>
      </c>
      <c r="C1113" s="1" t="str">
        <f t="array" ref="C1113">_xlfn.XLOOKUP($B1113, sales_teams!$A$2:$A$36, sales_teams!$B$2:$B$36)</f>
        <v>Cara Losch</v>
      </c>
      <c r="D1113" s="1" t="str">
        <f t="array" ref="D1113">_xlfn.XLOOKUP($B1113, sales_teams!$A$2:$A$36, sales_teams!$C$2:$C$36)</f>
        <v>East</v>
      </c>
      <c r="E1113" s="1" t="s">
        <v>188</v>
      </c>
      <c r="F1113" s="1" t="s">
        <v>144</v>
      </c>
      <c r="G1113" s="1" t="str">
        <f t="array" ref="G1113">IF($F1113="", "", _xlfn.XLOOKUP($F1113,accounts!$A$2:$A$86,accounts!$B$2:$B$86, "Other"))</f>
        <v>retail</v>
      </c>
      <c r="H1113" s="1" t="str">
        <f t="array" ref="H1113">IF($F1113="", "", IFS(_xlfn.XLOOKUP($F1113, accounts!$A$2:$A$86, accounts!$E$2:$E$86, 0)&gt;=1000, "Enterprise", _xlfn.XLOOKUP($F1113, accounts!$A$2:$A$86, accounts!$E$2:$E$86, 0)&gt;=100, "Mid-Market", TRUE, "SMB"))</f>
        <v>Enterprise</v>
      </c>
      <c r="I1113" s="1" t="str">
        <f t="array" ref="I1113">IF($F1113="", "", _xlfn.XLOOKUP($F1113,accounts!$A$2:$A$86,accounts!$F$2:$F$86, "Other"))</f>
        <v>United States</v>
      </c>
      <c r="J1113" s="1" t="s">
        <v>192</v>
      </c>
      <c r="K1113" s="3">
        <v>42792.0</v>
      </c>
      <c r="L1113" s="3">
        <v>42896.0</v>
      </c>
      <c r="M1113" s="1">
        <v>0.0</v>
      </c>
    </row>
    <row r="1114">
      <c r="A1114" s="1" t="s">
        <v>1319</v>
      </c>
      <c r="B1114" s="1" t="s">
        <v>48</v>
      </c>
      <c r="C1114" s="1" t="str">
        <f t="array" ref="C1114">_xlfn.XLOOKUP($B1114, sales_teams!$A$2:$A$36, sales_teams!$B$2:$B$36)</f>
        <v>Rocco Neubert</v>
      </c>
      <c r="D1114" s="1" t="str">
        <f t="array" ref="D1114">_xlfn.XLOOKUP($B1114, sales_teams!$A$2:$A$36, sales_teams!$C$2:$C$36)</f>
        <v>East</v>
      </c>
      <c r="E1114" s="1" t="s">
        <v>181</v>
      </c>
      <c r="F1114" s="1" t="s">
        <v>98</v>
      </c>
      <c r="G1114" s="1" t="str">
        <f t="array" ref="G1114">IF($F1114="", "", _xlfn.XLOOKUP($F1114,accounts!$A$2:$A$86,accounts!$B$2:$B$86, "Other"))</f>
        <v>retail</v>
      </c>
      <c r="H1114" s="1" t="str">
        <f t="array" ref="H1114">IF($F1114="", "", IFS(_xlfn.XLOOKUP($F1114, accounts!$A$2:$A$86, accounts!$E$2:$E$86, 0)&gt;=1000, "Enterprise", _xlfn.XLOOKUP($F1114, accounts!$A$2:$A$86, accounts!$E$2:$E$86, 0)&gt;=100, "Mid-Market", TRUE, "SMB"))</f>
        <v>Enterprise</v>
      </c>
      <c r="I1114" s="1" t="str">
        <f t="array" ref="I1114">IF($F1114="", "", _xlfn.XLOOKUP($F1114,accounts!$A$2:$A$86,accounts!$F$2:$F$86, "Other"))</f>
        <v>Japan</v>
      </c>
      <c r="J1114" s="1" t="s">
        <v>131</v>
      </c>
      <c r="K1114" s="3">
        <v>42792.0</v>
      </c>
      <c r="L1114" s="3">
        <v>42882.0</v>
      </c>
      <c r="M1114" s="1">
        <v>592.0</v>
      </c>
    </row>
    <row r="1115">
      <c r="A1115" s="1" t="s">
        <v>1320</v>
      </c>
      <c r="B1115" s="1" t="s">
        <v>53</v>
      </c>
      <c r="C1115" s="1" t="str">
        <f t="array" ref="C1115">_xlfn.XLOOKUP($B1115, sales_teams!$A$2:$A$36, sales_teams!$B$2:$B$36)</f>
        <v>Rocco Neubert</v>
      </c>
      <c r="D1115" s="1" t="str">
        <f t="array" ref="D1115">_xlfn.XLOOKUP($B1115, sales_teams!$A$2:$A$36, sales_teams!$C$2:$C$36)</f>
        <v>East</v>
      </c>
      <c r="E1115" s="1" t="s">
        <v>181</v>
      </c>
      <c r="F1115" s="1" t="s">
        <v>123</v>
      </c>
      <c r="G1115" s="1" t="str">
        <f t="array" ref="G1115">IF($F1115="", "", _xlfn.XLOOKUP($F1115,accounts!$A$2:$A$86,accounts!$B$2:$B$86, "Other"))</f>
        <v>technology</v>
      </c>
      <c r="H1115" s="1" t="str">
        <f t="array" ref="H1115">IF($F1115="", "", IFS(_xlfn.XLOOKUP($F1115, accounts!$A$2:$A$86, accounts!$E$2:$E$86, 0)&gt;=1000, "Enterprise", _xlfn.XLOOKUP($F1115, accounts!$A$2:$A$86, accounts!$E$2:$E$86, 0)&gt;=100, "Mid-Market", TRUE, "SMB"))</f>
        <v>Enterprise</v>
      </c>
      <c r="I1115" s="1" t="str">
        <f t="array" ref="I1115">IF($F1115="", "", _xlfn.XLOOKUP($F1115,accounts!$A$2:$A$86,accounts!$F$2:$F$86, "Other"))</f>
        <v>United States</v>
      </c>
      <c r="J1115" s="1" t="s">
        <v>192</v>
      </c>
      <c r="K1115" s="3">
        <v>42792.0</v>
      </c>
      <c r="L1115" s="3">
        <v>42887.0</v>
      </c>
      <c r="M1115" s="1">
        <v>0.0</v>
      </c>
    </row>
    <row r="1116">
      <c r="A1116" s="1" t="s">
        <v>1321</v>
      </c>
      <c r="B1116" s="1" t="s">
        <v>94</v>
      </c>
      <c r="C1116" s="1" t="str">
        <f t="array" ref="C1116">_xlfn.XLOOKUP($B1116, sales_teams!$A$2:$A$36, sales_teams!$B$2:$B$36)</f>
        <v>Celia Rouche</v>
      </c>
      <c r="D1116" s="1" t="str">
        <f t="array" ref="D1116">_xlfn.XLOOKUP($B1116, sales_teams!$A$2:$A$36, sales_teams!$C$2:$C$36)</f>
        <v>West</v>
      </c>
      <c r="E1116" s="1" t="s">
        <v>179</v>
      </c>
      <c r="F1116" s="1" t="s">
        <v>115</v>
      </c>
      <c r="G1116" s="1" t="str">
        <f t="array" ref="G1116">IF($F1116="", "", _xlfn.XLOOKUP($F1116,accounts!$A$2:$A$86,accounts!$B$2:$B$86, "Other"))</f>
        <v>services</v>
      </c>
      <c r="H1116" s="1" t="str">
        <f t="array" ref="H1116">IF($F1116="", "", IFS(_xlfn.XLOOKUP($F1116, accounts!$A$2:$A$86, accounts!$E$2:$E$86, 0)&gt;=1000, "Enterprise", _xlfn.XLOOKUP($F1116, accounts!$A$2:$A$86, accounts!$E$2:$E$86, 0)&gt;=100, "Mid-Market", TRUE, "SMB"))</f>
        <v>Enterprise</v>
      </c>
      <c r="I1116" s="1" t="str">
        <f t="array" ref="I1116">IF($F1116="", "", _xlfn.XLOOKUP($F1116,accounts!$A$2:$A$86,accounts!$F$2:$F$86, "Other"))</f>
        <v>United States</v>
      </c>
      <c r="J1116" s="1" t="s">
        <v>192</v>
      </c>
      <c r="K1116" s="3">
        <v>42792.0</v>
      </c>
      <c r="L1116" s="3">
        <v>42879.0</v>
      </c>
      <c r="M1116" s="1">
        <v>0.0</v>
      </c>
    </row>
    <row r="1117">
      <c r="A1117" s="1" t="s">
        <v>1322</v>
      </c>
      <c r="B1117" s="1" t="s">
        <v>26</v>
      </c>
      <c r="C1117" s="1" t="str">
        <f t="array" ref="C1117">_xlfn.XLOOKUP($B1117, sales_teams!$A$2:$A$36, sales_teams!$B$2:$B$36)</f>
        <v>Melvin Marxen</v>
      </c>
      <c r="D1117" s="1" t="str">
        <f t="array" ref="D1117">_xlfn.XLOOKUP($B1117, sales_teams!$A$2:$A$36, sales_teams!$C$2:$C$36)</f>
        <v>Central</v>
      </c>
      <c r="E1117" s="1" t="s">
        <v>148</v>
      </c>
      <c r="F1117" s="1" t="s">
        <v>165</v>
      </c>
      <c r="G1117" s="1" t="str">
        <f t="array" ref="G1117">IF($F1117="", "", _xlfn.XLOOKUP($F1117,accounts!$A$2:$A$86,accounts!$B$2:$B$86, "Other"))</f>
        <v>telecommunications</v>
      </c>
      <c r="H1117" s="1" t="str">
        <f t="array" ref="H1117">IF($F1117="", "", IFS(_xlfn.XLOOKUP($F1117, accounts!$A$2:$A$86, accounts!$E$2:$E$86, 0)&gt;=1000, "Enterprise", _xlfn.XLOOKUP($F1117, accounts!$A$2:$A$86, accounts!$E$2:$E$86, 0)&gt;=100, "Mid-Market", TRUE, "SMB"))</f>
        <v>Enterprise</v>
      </c>
      <c r="I1117" s="1" t="str">
        <f t="array" ref="I1117">IF($F1117="", "", _xlfn.XLOOKUP($F1117,accounts!$A$2:$A$86,accounts!$F$2:$F$86, "Other"))</f>
        <v>United States</v>
      </c>
      <c r="J1117" s="1" t="s">
        <v>192</v>
      </c>
      <c r="K1117" s="3">
        <v>42792.0</v>
      </c>
      <c r="L1117" s="3">
        <v>42884.0</v>
      </c>
      <c r="M1117" s="1">
        <v>0.0</v>
      </c>
    </row>
    <row r="1118">
      <c r="A1118" s="1" t="s">
        <v>1323</v>
      </c>
      <c r="B1118" s="1" t="s">
        <v>26</v>
      </c>
      <c r="C1118" s="1" t="str">
        <f t="array" ref="C1118">_xlfn.XLOOKUP($B1118, sales_teams!$A$2:$A$36, sales_teams!$B$2:$B$36)</f>
        <v>Melvin Marxen</v>
      </c>
      <c r="D1118" s="1" t="str">
        <f t="array" ref="D1118">_xlfn.XLOOKUP($B1118, sales_teams!$A$2:$A$36, sales_teams!$C$2:$C$36)</f>
        <v>Central</v>
      </c>
      <c r="E1118" s="1" t="s">
        <v>148</v>
      </c>
      <c r="F1118" s="1" t="s">
        <v>82</v>
      </c>
      <c r="G1118" s="1" t="str">
        <f t="array" ref="G1118">IF($F1118="", "", _xlfn.XLOOKUP($F1118,accounts!$A$2:$A$86,accounts!$B$2:$B$86, "Other"))</f>
        <v>software</v>
      </c>
      <c r="H1118" s="1" t="str">
        <f t="array" ref="H1118">IF($F1118="", "", IFS(_xlfn.XLOOKUP($F1118, accounts!$A$2:$A$86, accounts!$E$2:$E$86, 0)&gt;=1000, "Enterprise", _xlfn.XLOOKUP($F1118, accounts!$A$2:$A$86, accounts!$E$2:$E$86, 0)&gt;=100, "Mid-Market", TRUE, "SMB"))</f>
        <v>Enterprise</v>
      </c>
      <c r="I1118" s="1" t="str">
        <f t="array" ref="I1118">IF($F1118="", "", _xlfn.XLOOKUP($F1118,accounts!$A$2:$A$86,accounts!$F$2:$F$86, "Other"))</f>
        <v>United States</v>
      </c>
      <c r="J1118" s="1" t="s">
        <v>131</v>
      </c>
      <c r="K1118" s="3">
        <v>42792.0</v>
      </c>
      <c r="L1118" s="3">
        <v>42894.0</v>
      </c>
      <c r="M1118" s="1">
        <v>5142.0</v>
      </c>
    </row>
    <row r="1119">
      <c r="A1119" s="1" t="s">
        <v>1324</v>
      </c>
      <c r="B1119" s="1" t="s">
        <v>99</v>
      </c>
      <c r="C1119" s="1" t="str">
        <f t="array" ref="C1119">_xlfn.XLOOKUP($B1119, sales_teams!$A$2:$A$36, sales_teams!$B$2:$B$36)</f>
        <v>Summer Sewald</v>
      </c>
      <c r="D1119" s="1" t="str">
        <f t="array" ref="D1119">_xlfn.XLOOKUP($B1119, sales_teams!$A$2:$A$36, sales_teams!$C$2:$C$36)</f>
        <v>West</v>
      </c>
      <c r="E1119" s="1" t="s">
        <v>109</v>
      </c>
      <c r="F1119" s="1" t="s">
        <v>50</v>
      </c>
      <c r="G1119" s="1" t="str">
        <f t="array" ref="G1119">IF($F1119="", "", _xlfn.XLOOKUP($F1119,accounts!$A$2:$A$86,accounts!$B$2:$B$86, "Other"))</f>
        <v>entertainment</v>
      </c>
      <c r="H1119" s="1" t="str">
        <f t="array" ref="H1119">IF($F1119="", "", IFS(_xlfn.XLOOKUP($F1119, accounts!$A$2:$A$86, accounts!$E$2:$E$86, 0)&gt;=1000, "Enterprise", _xlfn.XLOOKUP($F1119, accounts!$A$2:$A$86, accounts!$E$2:$E$86, 0)&gt;=100, "Mid-Market", TRUE, "SMB"))</f>
        <v>Enterprise</v>
      </c>
      <c r="I1119" s="1" t="str">
        <f t="array" ref="I1119">IF($F1119="", "", _xlfn.XLOOKUP($F1119,accounts!$A$2:$A$86,accounts!$F$2:$F$86, "Other"))</f>
        <v>United States</v>
      </c>
      <c r="J1119" s="1" t="s">
        <v>192</v>
      </c>
      <c r="K1119" s="3">
        <v>42792.0</v>
      </c>
      <c r="L1119" s="3">
        <v>42884.0</v>
      </c>
      <c r="M1119" s="1">
        <v>0.0</v>
      </c>
    </row>
    <row r="1120">
      <c r="A1120" s="1" t="s">
        <v>1325</v>
      </c>
      <c r="B1120" s="1" t="s">
        <v>102</v>
      </c>
      <c r="C1120" s="1" t="str">
        <f t="array" ref="C1120">_xlfn.XLOOKUP($B1120, sales_teams!$A$2:$A$36, sales_teams!$B$2:$B$36)</f>
        <v>Summer Sewald</v>
      </c>
      <c r="D1120" s="1" t="str">
        <f t="array" ref="D1120">_xlfn.XLOOKUP($B1120, sales_teams!$A$2:$A$36, sales_teams!$C$2:$C$36)</f>
        <v>West</v>
      </c>
      <c r="E1120" s="1" t="s">
        <v>194</v>
      </c>
      <c r="F1120" s="1" t="s">
        <v>36</v>
      </c>
      <c r="G1120" s="1" t="str">
        <f t="array" ref="G1120">IF($F1120="", "", _xlfn.XLOOKUP($F1120,accounts!$A$2:$A$86,accounts!$B$2:$B$86, "Other"))</f>
        <v>retail</v>
      </c>
      <c r="H1120" s="1" t="str">
        <f t="array" ref="H1120">IF($F1120="", "", IFS(_xlfn.XLOOKUP($F1120, accounts!$A$2:$A$86, accounts!$E$2:$E$86, 0)&gt;=1000, "Enterprise", _xlfn.XLOOKUP($F1120, accounts!$A$2:$A$86, accounts!$E$2:$E$86, 0)&gt;=100, "Mid-Market", TRUE, "SMB"))</f>
        <v>Enterprise</v>
      </c>
      <c r="I1120" s="1" t="str">
        <f t="array" ref="I1120">IF($F1120="", "", _xlfn.XLOOKUP($F1120,accounts!$A$2:$A$86,accounts!$F$2:$F$86, "Other"))</f>
        <v>United States</v>
      </c>
      <c r="J1120" s="1" t="s">
        <v>189</v>
      </c>
      <c r="K1120" s="3">
        <v>42792.0</v>
      </c>
    </row>
    <row r="1121">
      <c r="A1121" s="1" t="s">
        <v>1326</v>
      </c>
      <c r="B1121" s="1" t="s">
        <v>17</v>
      </c>
      <c r="C1121" s="1" t="str">
        <f t="array" ref="C1121">_xlfn.XLOOKUP($B1121, sales_teams!$A$2:$A$36, sales_teams!$B$2:$B$36)</f>
        <v>Dustin Brinkmann</v>
      </c>
      <c r="D1121" s="1" t="str">
        <f t="array" ref="D1121">_xlfn.XLOOKUP($B1121, sales_teams!$A$2:$A$36, sales_teams!$C$2:$C$36)</f>
        <v>Central</v>
      </c>
      <c r="E1121" s="1" t="s">
        <v>188</v>
      </c>
      <c r="F1121" s="1" t="s">
        <v>113</v>
      </c>
      <c r="G1121" s="1" t="str">
        <f t="array" ref="G1121">IF($F1121="", "", _xlfn.XLOOKUP($F1121,accounts!$A$2:$A$86,accounts!$B$2:$B$86, "Other"))</f>
        <v>telecommunications</v>
      </c>
      <c r="H1121" s="1" t="str">
        <f t="array" ref="H1121">IF($F1121="", "", IFS(_xlfn.XLOOKUP($F1121, accounts!$A$2:$A$86, accounts!$E$2:$E$86, 0)&gt;=1000, "Enterprise", _xlfn.XLOOKUP($F1121, accounts!$A$2:$A$86, accounts!$E$2:$E$86, 0)&gt;=100, "Mid-Market", TRUE, "SMB"))</f>
        <v>Mid-Market</v>
      </c>
      <c r="I1121" s="1" t="str">
        <f t="array" ref="I1121">IF($F1121="", "", _xlfn.XLOOKUP($F1121,accounts!$A$2:$A$86,accounts!$F$2:$F$86, "Other"))</f>
        <v>United States</v>
      </c>
      <c r="J1121" s="1" t="s">
        <v>192</v>
      </c>
      <c r="K1121" s="3">
        <v>42792.0</v>
      </c>
      <c r="L1121" s="3">
        <v>42863.0</v>
      </c>
      <c r="M1121" s="1">
        <v>0.0</v>
      </c>
    </row>
    <row r="1122">
      <c r="A1122" s="1" t="s">
        <v>1327</v>
      </c>
      <c r="B1122" s="1" t="s">
        <v>92</v>
      </c>
      <c r="C1122" s="1" t="str">
        <f t="array" ref="C1122">_xlfn.XLOOKUP($B1122, sales_teams!$A$2:$A$36, sales_teams!$B$2:$B$36)</f>
        <v>Celia Rouche</v>
      </c>
      <c r="D1122" s="1" t="str">
        <f t="array" ref="D1122">_xlfn.XLOOKUP($B1122, sales_teams!$A$2:$A$36, sales_teams!$C$2:$C$36)</f>
        <v>West</v>
      </c>
      <c r="E1122" s="1" t="s">
        <v>109</v>
      </c>
      <c r="F1122" s="1" t="s">
        <v>142</v>
      </c>
      <c r="G1122" s="1" t="str">
        <f t="array" ref="G1122">IF($F1122="", "", _xlfn.XLOOKUP($F1122,accounts!$A$2:$A$86,accounts!$B$2:$B$86, "Other"))</f>
        <v>retail</v>
      </c>
      <c r="H1122" s="1" t="str">
        <f t="array" ref="H1122">IF($F1122="", "", IFS(_xlfn.XLOOKUP($F1122, accounts!$A$2:$A$86, accounts!$E$2:$E$86, 0)&gt;=1000, "Enterprise", _xlfn.XLOOKUP($F1122, accounts!$A$2:$A$86, accounts!$E$2:$E$86, 0)&gt;=100, "Mid-Market", TRUE, "SMB"))</f>
        <v>Enterprise</v>
      </c>
      <c r="I1122" s="1" t="str">
        <f t="array" ref="I1122">IF($F1122="", "", _xlfn.XLOOKUP($F1122,accounts!$A$2:$A$86,accounts!$F$2:$F$86, "Other"))</f>
        <v>United States</v>
      </c>
      <c r="J1122" s="1" t="s">
        <v>192</v>
      </c>
      <c r="K1122" s="3">
        <v>42792.0</v>
      </c>
      <c r="L1122" s="3">
        <v>42902.0</v>
      </c>
      <c r="M1122" s="1">
        <v>0.0</v>
      </c>
    </row>
    <row r="1123">
      <c r="A1123" s="1" t="s">
        <v>1328</v>
      </c>
      <c r="B1123" s="1" t="s">
        <v>107</v>
      </c>
      <c r="C1123" s="1" t="str">
        <f t="array" ref="C1123">_xlfn.XLOOKUP($B1123, sales_teams!$A$2:$A$36, sales_teams!$B$2:$B$36)</f>
        <v>Summer Sewald</v>
      </c>
      <c r="D1123" s="1" t="str">
        <f t="array" ref="D1123">_xlfn.XLOOKUP($B1123, sales_teams!$A$2:$A$36, sales_teams!$C$2:$C$36)</f>
        <v>West</v>
      </c>
      <c r="E1123" s="1" t="s">
        <v>109</v>
      </c>
      <c r="G1123" s="1" t="str">
        <f t="array" ref="G1123">IF($F1123="", "", _xlfn.XLOOKUP($F1123,accounts!$A$2:$A$86,accounts!$B$2:$B$86, "Other"))</f>
        <v/>
      </c>
      <c r="H1123" s="1" t="str">
        <f t="array" ref="H1123">IF($F1123="", "", IFS(_xlfn.XLOOKUP($F1123, accounts!$A$2:$A$86, accounts!$E$2:$E$86, 0)&gt;=1000, "Enterprise", _xlfn.XLOOKUP($F1123, accounts!$A$2:$A$86, accounts!$E$2:$E$86, 0)&gt;=100, "Mid-Market", TRUE, "SMB"))</f>
        <v/>
      </c>
      <c r="I1123" s="1" t="str">
        <f t="array" ref="I1123">IF($F1123="", "", _xlfn.XLOOKUP($F1123,accounts!$A$2:$A$86,accounts!$F$2:$F$86, "Other"))</f>
        <v/>
      </c>
      <c r="J1123" s="1" t="s">
        <v>189</v>
      </c>
      <c r="K1123" s="3">
        <v>42792.0</v>
      </c>
    </row>
    <row r="1124">
      <c r="A1124" s="1" t="s">
        <v>1329</v>
      </c>
      <c r="B1124" s="1" t="s">
        <v>107</v>
      </c>
      <c r="C1124" s="1" t="str">
        <f t="array" ref="C1124">_xlfn.XLOOKUP($B1124, sales_teams!$A$2:$A$36, sales_teams!$B$2:$B$36)</f>
        <v>Summer Sewald</v>
      </c>
      <c r="D1124" s="1" t="str">
        <f t="array" ref="D1124">_xlfn.XLOOKUP($B1124, sales_teams!$A$2:$A$36, sales_teams!$C$2:$C$36)</f>
        <v>West</v>
      </c>
      <c r="E1124" s="1" t="s">
        <v>109</v>
      </c>
      <c r="G1124" s="1" t="str">
        <f t="array" ref="G1124">IF($F1124="", "", _xlfn.XLOOKUP($F1124,accounts!$A$2:$A$86,accounts!$B$2:$B$86, "Other"))</f>
        <v/>
      </c>
      <c r="H1124" s="1" t="str">
        <f t="array" ref="H1124">IF($F1124="", "", IFS(_xlfn.XLOOKUP($F1124, accounts!$A$2:$A$86, accounts!$E$2:$E$86, 0)&gt;=1000, "Enterprise", _xlfn.XLOOKUP($F1124, accounts!$A$2:$A$86, accounts!$E$2:$E$86, 0)&gt;=100, "Mid-Market", TRUE, "SMB"))</f>
        <v/>
      </c>
      <c r="I1124" s="1" t="str">
        <f t="array" ref="I1124">IF($F1124="", "", _xlfn.XLOOKUP($F1124,accounts!$A$2:$A$86,accounts!$F$2:$F$86, "Other"))</f>
        <v/>
      </c>
      <c r="J1124" s="1" t="s">
        <v>189</v>
      </c>
      <c r="K1124" s="3">
        <v>42792.0</v>
      </c>
    </row>
    <row r="1125">
      <c r="A1125" s="1" t="s">
        <v>1330</v>
      </c>
      <c r="B1125" s="1" t="s">
        <v>107</v>
      </c>
      <c r="C1125" s="1" t="str">
        <f t="array" ref="C1125">_xlfn.XLOOKUP($B1125, sales_teams!$A$2:$A$36, sales_teams!$B$2:$B$36)</f>
        <v>Summer Sewald</v>
      </c>
      <c r="D1125" s="1" t="str">
        <f t="array" ref="D1125">_xlfn.XLOOKUP($B1125, sales_teams!$A$2:$A$36, sales_teams!$C$2:$C$36)</f>
        <v>West</v>
      </c>
      <c r="E1125" s="1" t="s">
        <v>188</v>
      </c>
      <c r="F1125" s="1" t="s">
        <v>40</v>
      </c>
      <c r="G1125" s="1" t="str">
        <f t="array" ref="G1125">IF($F1125="", "", _xlfn.XLOOKUP($F1125,accounts!$A$2:$A$86,accounts!$B$2:$B$86, "Other"))</f>
        <v>technology</v>
      </c>
      <c r="H1125" s="1" t="str">
        <f t="array" ref="H1125">IF($F1125="", "", IFS(_xlfn.XLOOKUP($F1125, accounts!$A$2:$A$86, accounts!$E$2:$E$86, 0)&gt;=1000, "Enterprise", _xlfn.XLOOKUP($F1125, accounts!$A$2:$A$86, accounts!$E$2:$E$86, 0)&gt;=100, "Mid-Market", TRUE, "SMB"))</f>
        <v>Enterprise</v>
      </c>
      <c r="I1125" s="1" t="str">
        <f t="array" ref="I1125">IF($F1125="", "", _xlfn.XLOOKUP($F1125,accounts!$A$2:$A$86,accounts!$F$2:$F$86, "Other"))</f>
        <v>United States</v>
      </c>
      <c r="J1125" s="1" t="s">
        <v>189</v>
      </c>
      <c r="K1125" s="3">
        <v>42792.0</v>
      </c>
    </row>
    <row r="1126">
      <c r="A1126" s="1" t="s">
        <v>1331</v>
      </c>
      <c r="B1126" s="1" t="s">
        <v>107</v>
      </c>
      <c r="C1126" s="1" t="str">
        <f t="array" ref="C1126">_xlfn.XLOOKUP($B1126, sales_teams!$A$2:$A$36, sales_teams!$B$2:$B$36)</f>
        <v>Summer Sewald</v>
      </c>
      <c r="D1126" s="1" t="str">
        <f t="array" ref="D1126">_xlfn.XLOOKUP($B1126, sales_teams!$A$2:$A$36, sales_teams!$C$2:$C$36)</f>
        <v>West</v>
      </c>
      <c r="E1126" s="1" t="s">
        <v>109</v>
      </c>
      <c r="F1126" s="1" t="s">
        <v>85</v>
      </c>
      <c r="G1126" s="1" t="str">
        <f t="array" ref="G1126">IF($F1126="", "", _xlfn.XLOOKUP($F1126,accounts!$A$2:$A$86,accounts!$B$2:$B$86, "Other"))</f>
        <v>telecommunications</v>
      </c>
      <c r="H1126" s="1" t="str">
        <f t="array" ref="H1126">IF($F1126="", "", IFS(_xlfn.XLOOKUP($F1126, accounts!$A$2:$A$86, accounts!$E$2:$E$86, 0)&gt;=1000, "Enterprise", _xlfn.XLOOKUP($F1126, accounts!$A$2:$A$86, accounts!$E$2:$E$86, 0)&gt;=100, "Mid-Market", TRUE, "SMB"))</f>
        <v>Enterprise</v>
      </c>
      <c r="I1126" s="1" t="str">
        <f t="array" ref="I1126">IF($F1126="", "", _xlfn.XLOOKUP($F1126,accounts!$A$2:$A$86,accounts!$F$2:$F$86, "Other"))</f>
        <v>United States</v>
      </c>
      <c r="J1126" s="1" t="s">
        <v>192</v>
      </c>
      <c r="K1126" s="3">
        <v>42792.0</v>
      </c>
      <c r="L1126" s="3">
        <v>42912.0</v>
      </c>
      <c r="M1126" s="1">
        <v>0.0</v>
      </c>
    </row>
    <row r="1127">
      <c r="A1127" s="1" t="s">
        <v>1332</v>
      </c>
      <c r="B1127" s="1" t="s">
        <v>107</v>
      </c>
      <c r="C1127" s="1" t="str">
        <f t="array" ref="C1127">_xlfn.XLOOKUP($B1127, sales_teams!$A$2:$A$36, sales_teams!$B$2:$B$36)</f>
        <v>Summer Sewald</v>
      </c>
      <c r="D1127" s="1" t="str">
        <f t="array" ref="D1127">_xlfn.XLOOKUP($B1127, sales_teams!$A$2:$A$36, sales_teams!$C$2:$C$36)</f>
        <v>West</v>
      </c>
      <c r="E1127" s="1" t="s">
        <v>179</v>
      </c>
      <c r="F1127" s="1" t="s">
        <v>134</v>
      </c>
      <c r="G1127" s="1" t="str">
        <f t="array" ref="G1127">IF($F1127="", "", _xlfn.XLOOKUP($F1127,accounts!$A$2:$A$86,accounts!$B$2:$B$86, "Other"))</f>
        <v>services</v>
      </c>
      <c r="H1127" s="1" t="str">
        <f t="array" ref="H1127">IF($F1127="", "", IFS(_xlfn.XLOOKUP($F1127, accounts!$A$2:$A$86, accounts!$E$2:$E$86, 0)&gt;=1000, "Enterprise", _xlfn.XLOOKUP($F1127, accounts!$A$2:$A$86, accounts!$E$2:$E$86, 0)&gt;=100, "Mid-Market", TRUE, "SMB"))</f>
        <v>Enterprise</v>
      </c>
      <c r="I1127" s="1" t="str">
        <f t="array" ref="I1127">IF($F1127="", "", _xlfn.XLOOKUP($F1127,accounts!$A$2:$A$86,accounts!$F$2:$F$86, "Other"))</f>
        <v>Brazil</v>
      </c>
      <c r="J1127" s="1" t="s">
        <v>192</v>
      </c>
      <c r="K1127" s="3">
        <v>42792.0</v>
      </c>
      <c r="L1127" s="3">
        <v>42858.0</v>
      </c>
      <c r="M1127" s="1">
        <v>0.0</v>
      </c>
    </row>
    <row r="1128">
      <c r="A1128" s="1" t="s">
        <v>1333</v>
      </c>
      <c r="B1128" s="1" t="s">
        <v>18</v>
      </c>
      <c r="C1128" s="1" t="str">
        <f t="array" ref="C1128">_xlfn.XLOOKUP($B1128, sales_teams!$A$2:$A$36, sales_teams!$B$2:$B$36)</f>
        <v>Dustin Brinkmann</v>
      </c>
      <c r="D1128" s="1" t="str">
        <f t="array" ref="D1128">_xlfn.XLOOKUP($B1128, sales_teams!$A$2:$A$36, sales_teams!$C$2:$C$36)</f>
        <v>Central</v>
      </c>
      <c r="E1128" s="1" t="s">
        <v>181</v>
      </c>
      <c r="F1128" s="1" t="s">
        <v>82</v>
      </c>
      <c r="G1128" s="1" t="str">
        <f t="array" ref="G1128">IF($F1128="", "", _xlfn.XLOOKUP($F1128,accounts!$A$2:$A$86,accounts!$B$2:$B$86, "Other"))</f>
        <v>software</v>
      </c>
      <c r="H1128" s="1" t="str">
        <f t="array" ref="H1128">IF($F1128="", "", IFS(_xlfn.XLOOKUP($F1128, accounts!$A$2:$A$86, accounts!$E$2:$E$86, 0)&gt;=1000, "Enterprise", _xlfn.XLOOKUP($F1128, accounts!$A$2:$A$86, accounts!$E$2:$E$86, 0)&gt;=100, "Mid-Market", TRUE, "SMB"))</f>
        <v>Enterprise</v>
      </c>
      <c r="I1128" s="1" t="str">
        <f t="array" ref="I1128">IF($F1128="", "", _xlfn.XLOOKUP($F1128,accounts!$A$2:$A$86,accounts!$F$2:$F$86, "Other"))</f>
        <v>United States</v>
      </c>
      <c r="J1128" s="1" t="s">
        <v>131</v>
      </c>
      <c r="K1128" s="3">
        <v>42792.0</v>
      </c>
      <c r="L1128" s="3">
        <v>42809.0</v>
      </c>
      <c r="M1128" s="1">
        <v>660.0</v>
      </c>
    </row>
    <row r="1129">
      <c r="A1129" s="1" t="s">
        <v>1334</v>
      </c>
      <c r="B1129" s="1" t="s">
        <v>18</v>
      </c>
      <c r="C1129" s="1" t="str">
        <f t="array" ref="C1129">_xlfn.XLOOKUP($B1129, sales_teams!$A$2:$A$36, sales_teams!$B$2:$B$36)</f>
        <v>Dustin Brinkmann</v>
      </c>
      <c r="D1129" s="1" t="str">
        <f t="array" ref="D1129">_xlfn.XLOOKUP($B1129, sales_teams!$A$2:$A$36, sales_teams!$C$2:$C$36)</f>
        <v>Central</v>
      </c>
      <c r="E1129" s="1" t="s">
        <v>181</v>
      </c>
      <c r="F1129" s="1" t="s">
        <v>150</v>
      </c>
      <c r="G1129" s="1" t="str">
        <f t="array" ref="G1129">IF($F1129="", "", _xlfn.XLOOKUP($F1129,accounts!$A$2:$A$86,accounts!$B$2:$B$86, "Other"))</f>
        <v>technology</v>
      </c>
      <c r="H1129" s="1" t="str">
        <f t="array" ref="H1129">IF($F1129="", "", IFS(_xlfn.XLOOKUP($F1129, accounts!$A$2:$A$86, accounts!$E$2:$E$86, 0)&gt;=1000, "Enterprise", _xlfn.XLOOKUP($F1129, accounts!$A$2:$A$86, accounts!$E$2:$E$86, 0)&gt;=100, "Mid-Market", TRUE, "SMB"))</f>
        <v>Enterprise</v>
      </c>
      <c r="I1129" s="1" t="str">
        <f t="array" ref="I1129">IF($F1129="", "", _xlfn.XLOOKUP($F1129,accounts!$A$2:$A$86,accounts!$F$2:$F$86, "Other"))</f>
        <v>United States</v>
      </c>
      <c r="J1129" s="1" t="s">
        <v>131</v>
      </c>
      <c r="K1129" s="3">
        <v>42792.0</v>
      </c>
      <c r="L1129" s="3">
        <v>42881.0</v>
      </c>
      <c r="M1129" s="1">
        <v>443.0</v>
      </c>
    </row>
    <row r="1130">
      <c r="A1130" s="1" t="s">
        <v>1335</v>
      </c>
      <c r="B1130" s="1" t="s">
        <v>28</v>
      </c>
      <c r="C1130" s="1" t="str">
        <f t="array" ref="C1130">_xlfn.XLOOKUP($B1130, sales_teams!$A$2:$A$36, sales_teams!$B$2:$B$36)</f>
        <v>Melvin Marxen</v>
      </c>
      <c r="D1130" s="1" t="str">
        <f t="array" ref="D1130">_xlfn.XLOOKUP($B1130, sales_teams!$A$2:$A$36, sales_teams!$C$2:$C$36)</f>
        <v>Central</v>
      </c>
      <c r="E1130" s="1" t="s">
        <v>179</v>
      </c>
      <c r="F1130" s="1" t="s">
        <v>56</v>
      </c>
      <c r="G1130" s="1" t="str">
        <f t="array" ref="G1130">IF($F1130="", "", _xlfn.XLOOKUP($F1130,accounts!$A$2:$A$86,accounts!$B$2:$B$86, "Other"))</f>
        <v>software</v>
      </c>
      <c r="H1130" s="1" t="str">
        <f t="array" ref="H1130">IF($F1130="", "", IFS(_xlfn.XLOOKUP($F1130, accounts!$A$2:$A$86, accounts!$E$2:$E$86, 0)&gt;=1000, "Enterprise", _xlfn.XLOOKUP($F1130, accounts!$A$2:$A$86, accounts!$E$2:$E$86, 0)&gt;=100, "Mid-Market", TRUE, "SMB"))</f>
        <v>Enterprise</v>
      </c>
      <c r="I1130" s="1" t="str">
        <f t="array" ref="I1130">IF($F1130="", "", _xlfn.XLOOKUP($F1130,accounts!$A$2:$A$86,accounts!$F$2:$F$86, "Other"))</f>
        <v>United States</v>
      </c>
      <c r="J1130" s="1" t="s">
        <v>192</v>
      </c>
      <c r="K1130" s="3">
        <v>42792.0</v>
      </c>
      <c r="L1130" s="3">
        <v>42875.0</v>
      </c>
      <c r="M1130" s="1">
        <v>0.0</v>
      </c>
    </row>
    <row r="1131">
      <c r="A1131" s="1" t="s">
        <v>1336</v>
      </c>
      <c r="B1131" s="1" t="s">
        <v>41</v>
      </c>
      <c r="C1131" s="1" t="str">
        <f t="array" ref="C1131">_xlfn.XLOOKUP($B1131, sales_teams!$A$2:$A$36, sales_teams!$B$2:$B$36)</f>
        <v>Cara Losch</v>
      </c>
      <c r="D1131" s="1" t="str">
        <f t="array" ref="D1131">_xlfn.XLOOKUP($B1131, sales_teams!$A$2:$A$36, sales_teams!$C$2:$C$36)</f>
        <v>East</v>
      </c>
      <c r="E1131" s="1" t="s">
        <v>194</v>
      </c>
      <c r="F1131" s="1" t="s">
        <v>177</v>
      </c>
      <c r="G1131" s="1" t="str">
        <f t="array" ref="G1131">IF($F1131="", "", _xlfn.XLOOKUP($F1131,accounts!$A$2:$A$86,accounts!$B$2:$B$86, "Other"))</f>
        <v>software</v>
      </c>
      <c r="H1131" s="1" t="str">
        <f t="array" ref="H1131">IF($F1131="", "", IFS(_xlfn.XLOOKUP($F1131, accounts!$A$2:$A$86, accounts!$E$2:$E$86, 0)&gt;=1000, "Enterprise", _xlfn.XLOOKUP($F1131, accounts!$A$2:$A$86, accounts!$E$2:$E$86, 0)&gt;=100, "Mid-Market", TRUE, "SMB"))</f>
        <v>Enterprise</v>
      </c>
      <c r="I1131" s="1" t="str">
        <f t="array" ref="I1131">IF($F1131="", "", _xlfn.XLOOKUP($F1131,accounts!$A$2:$A$86,accounts!$F$2:$F$86, "Other"))</f>
        <v>United States</v>
      </c>
      <c r="J1131" s="1" t="s">
        <v>192</v>
      </c>
      <c r="K1131" s="3">
        <v>42792.0</v>
      </c>
      <c r="L1131" s="3">
        <v>42797.0</v>
      </c>
      <c r="M1131" s="1">
        <v>0.0</v>
      </c>
    </row>
    <row r="1132">
      <c r="A1132" s="1" t="s">
        <v>1337</v>
      </c>
      <c r="B1132" s="1" t="s">
        <v>41</v>
      </c>
      <c r="C1132" s="1" t="str">
        <f t="array" ref="C1132">_xlfn.XLOOKUP($B1132, sales_teams!$A$2:$A$36, sales_teams!$B$2:$B$36)</f>
        <v>Cara Losch</v>
      </c>
      <c r="D1132" s="1" t="str">
        <f t="array" ref="D1132">_xlfn.XLOOKUP($B1132, sales_teams!$A$2:$A$36, sales_teams!$C$2:$C$36)</f>
        <v>East</v>
      </c>
      <c r="E1132" s="1" t="s">
        <v>179</v>
      </c>
      <c r="F1132" s="1" t="s">
        <v>163</v>
      </c>
      <c r="G1132" s="1" t="str">
        <f t="array" ref="G1132">IF($F1132="", "", _xlfn.XLOOKUP($F1132,accounts!$A$2:$A$86,accounts!$B$2:$B$86, "Other"))</f>
        <v>medical</v>
      </c>
      <c r="H1132" s="1" t="str">
        <f t="array" ref="H1132">IF($F1132="", "", IFS(_xlfn.XLOOKUP($F1132, accounts!$A$2:$A$86, accounts!$E$2:$E$86, 0)&gt;=1000, "Enterprise", _xlfn.XLOOKUP($F1132, accounts!$A$2:$A$86, accounts!$E$2:$E$86, 0)&gt;=100, "Mid-Market", TRUE, "SMB"))</f>
        <v>Mid-Market</v>
      </c>
      <c r="I1132" s="1" t="str">
        <f t="array" ref="I1132">IF($F1132="", "", _xlfn.XLOOKUP($F1132,accounts!$A$2:$A$86,accounts!$F$2:$F$86, "Other"))</f>
        <v>United States</v>
      </c>
      <c r="J1132" s="1" t="s">
        <v>192</v>
      </c>
      <c r="K1132" s="3">
        <v>42792.0</v>
      </c>
      <c r="L1132" s="3">
        <v>42873.0</v>
      </c>
      <c r="M1132" s="1">
        <v>0.0</v>
      </c>
    </row>
    <row r="1133">
      <c r="A1133" s="1" t="s">
        <v>1338</v>
      </c>
      <c r="B1133" s="1" t="s">
        <v>15</v>
      </c>
      <c r="C1133" s="1" t="str">
        <f t="array" ref="C1133">_xlfn.XLOOKUP($B1133, sales_teams!$A$2:$A$36, sales_teams!$B$2:$B$36)</f>
        <v>Dustin Brinkmann</v>
      </c>
      <c r="D1133" s="1" t="str">
        <f t="array" ref="D1133">_xlfn.XLOOKUP($B1133, sales_teams!$A$2:$A$36, sales_teams!$C$2:$C$36)</f>
        <v>Central</v>
      </c>
      <c r="E1133" s="1" t="s">
        <v>179</v>
      </c>
      <c r="F1133" s="1" t="s">
        <v>79</v>
      </c>
      <c r="G1133" s="1" t="str">
        <f t="array" ref="G1133">IF($F1133="", "", _xlfn.XLOOKUP($F1133,accounts!$A$2:$A$86,accounts!$B$2:$B$86, "Other"))</f>
        <v>entertainment</v>
      </c>
      <c r="H1133" s="1" t="str">
        <f t="array" ref="H1133">IF($F1133="", "", IFS(_xlfn.XLOOKUP($F1133, accounts!$A$2:$A$86, accounts!$E$2:$E$86, 0)&gt;=1000, "Enterprise", _xlfn.XLOOKUP($F1133, accounts!$A$2:$A$86, accounts!$E$2:$E$86, 0)&gt;=100, "Mid-Market", TRUE, "SMB"))</f>
        <v>Mid-Market</v>
      </c>
      <c r="I1133" s="1" t="str">
        <f t="array" ref="I1133">IF($F1133="", "", _xlfn.XLOOKUP($F1133,accounts!$A$2:$A$86,accounts!$F$2:$F$86, "Other"))</f>
        <v>United States</v>
      </c>
      <c r="J1133" s="1" t="s">
        <v>131</v>
      </c>
      <c r="K1133" s="3">
        <v>42792.0</v>
      </c>
      <c r="L1133" s="3">
        <v>42904.0</v>
      </c>
      <c r="M1133" s="1">
        <v>61.0</v>
      </c>
    </row>
    <row r="1134">
      <c r="A1134" s="1" t="s">
        <v>1339</v>
      </c>
      <c r="B1134" s="1" t="s">
        <v>105</v>
      </c>
      <c r="C1134" s="1" t="str">
        <f t="array" ref="C1134">_xlfn.XLOOKUP($B1134, sales_teams!$A$2:$A$36, sales_teams!$B$2:$B$36)</f>
        <v>Summer Sewald</v>
      </c>
      <c r="D1134" s="1" t="str">
        <f t="array" ref="D1134">_xlfn.XLOOKUP($B1134, sales_teams!$A$2:$A$36, sales_teams!$C$2:$C$36)</f>
        <v>West</v>
      </c>
      <c r="E1134" s="1" t="s">
        <v>109</v>
      </c>
      <c r="G1134" s="1" t="str">
        <f t="array" ref="G1134">IF($F1134="", "", _xlfn.XLOOKUP($F1134,accounts!$A$2:$A$86,accounts!$B$2:$B$86, "Other"))</f>
        <v/>
      </c>
      <c r="H1134" s="1" t="str">
        <f t="array" ref="H1134">IF($F1134="", "", IFS(_xlfn.XLOOKUP($F1134, accounts!$A$2:$A$86, accounts!$E$2:$E$86, 0)&gt;=1000, "Enterprise", _xlfn.XLOOKUP($F1134, accounts!$A$2:$A$86, accounts!$E$2:$E$86, 0)&gt;=100, "Mid-Market", TRUE, "SMB"))</f>
        <v/>
      </c>
      <c r="I1134" s="1" t="str">
        <f t="array" ref="I1134">IF($F1134="", "", _xlfn.XLOOKUP($F1134,accounts!$A$2:$A$86,accounts!$F$2:$F$86, "Other"))</f>
        <v/>
      </c>
      <c r="J1134" s="1" t="s">
        <v>189</v>
      </c>
      <c r="K1134" s="3">
        <v>42792.0</v>
      </c>
    </row>
    <row r="1135">
      <c r="A1135" s="1" t="s">
        <v>1340</v>
      </c>
      <c r="B1135" s="1" t="s">
        <v>105</v>
      </c>
      <c r="C1135" s="1" t="str">
        <f t="array" ref="C1135">_xlfn.XLOOKUP($B1135, sales_teams!$A$2:$A$36, sales_teams!$B$2:$B$36)</f>
        <v>Summer Sewald</v>
      </c>
      <c r="D1135" s="1" t="str">
        <f t="array" ref="D1135">_xlfn.XLOOKUP($B1135, sales_teams!$A$2:$A$36, sales_teams!$C$2:$C$36)</f>
        <v>West</v>
      </c>
      <c r="E1135" s="1" t="s">
        <v>194</v>
      </c>
      <c r="F1135" s="1" t="s">
        <v>170</v>
      </c>
      <c r="G1135" s="1" t="str">
        <f t="array" ref="G1135">IF($F1135="", "", _xlfn.XLOOKUP($F1135,accounts!$A$2:$A$86,accounts!$B$2:$B$86, "Other"))</f>
        <v>employment</v>
      </c>
      <c r="H1135" s="1" t="str">
        <f t="array" ref="H1135">IF($F1135="", "", IFS(_xlfn.XLOOKUP($F1135, accounts!$A$2:$A$86, accounts!$E$2:$E$86, 0)&gt;=1000, "Enterprise", _xlfn.XLOOKUP($F1135, accounts!$A$2:$A$86, accounts!$E$2:$E$86, 0)&gt;=100, "Mid-Market", TRUE, "SMB"))</f>
        <v>Enterprise</v>
      </c>
      <c r="I1135" s="1" t="str">
        <f t="array" ref="I1135">IF($F1135="", "", _xlfn.XLOOKUP($F1135,accounts!$A$2:$A$86,accounts!$F$2:$F$86, "Other"))</f>
        <v>United States</v>
      </c>
      <c r="J1135" s="1" t="s">
        <v>131</v>
      </c>
      <c r="K1135" s="3">
        <v>42792.0</v>
      </c>
      <c r="L1135" s="3">
        <v>42808.0</v>
      </c>
      <c r="M1135" s="1">
        <v>4846.0</v>
      </c>
    </row>
    <row r="1136">
      <c r="A1136" s="1" t="s">
        <v>1341</v>
      </c>
      <c r="B1136" s="1" t="s">
        <v>7</v>
      </c>
      <c r="C1136" s="1" t="str">
        <f t="array" ref="C1136">_xlfn.XLOOKUP($B1136, sales_teams!$A$2:$A$36, sales_teams!$B$2:$B$36)</f>
        <v>Dustin Brinkmann</v>
      </c>
      <c r="D1136" s="1" t="str">
        <f t="array" ref="D1136">_xlfn.XLOOKUP($B1136, sales_teams!$A$2:$A$36, sales_teams!$C$2:$C$36)</f>
        <v>Central</v>
      </c>
      <c r="E1136" s="1" t="s">
        <v>181</v>
      </c>
      <c r="F1136" s="1" t="s">
        <v>76</v>
      </c>
      <c r="G1136" s="1" t="str">
        <f t="array" ref="G1136">IF($F1136="", "", _xlfn.XLOOKUP($F1136,accounts!$A$2:$A$86,accounts!$B$2:$B$86, "Other"))</f>
        <v>marketing</v>
      </c>
      <c r="H1136" s="1" t="str">
        <f t="array" ref="H1136">IF($F1136="", "", IFS(_xlfn.XLOOKUP($F1136, accounts!$A$2:$A$86, accounts!$E$2:$E$86, 0)&gt;=1000, "Enterprise", _xlfn.XLOOKUP($F1136, accounts!$A$2:$A$86, accounts!$E$2:$E$86, 0)&gt;=100, "Mid-Market", TRUE, "SMB"))</f>
        <v>Enterprise</v>
      </c>
      <c r="I1136" s="1" t="str">
        <f t="array" ref="I1136">IF($F1136="", "", _xlfn.XLOOKUP($F1136,accounts!$A$2:$A$86,accounts!$F$2:$F$86, "Other"))</f>
        <v>United States</v>
      </c>
      <c r="J1136" s="1" t="s">
        <v>131</v>
      </c>
      <c r="K1136" s="3">
        <v>42793.0</v>
      </c>
      <c r="L1136" s="3">
        <v>42890.0</v>
      </c>
      <c r="M1136" s="1">
        <v>574.0</v>
      </c>
    </row>
    <row r="1137">
      <c r="A1137" s="1" t="s">
        <v>1342</v>
      </c>
      <c r="B1137" s="1" t="s">
        <v>52</v>
      </c>
      <c r="C1137" s="1" t="str">
        <f t="array" ref="C1137">_xlfn.XLOOKUP($B1137, sales_teams!$A$2:$A$36, sales_teams!$B$2:$B$36)</f>
        <v>Rocco Neubert</v>
      </c>
      <c r="D1137" s="1" t="str">
        <f t="array" ref="D1137">_xlfn.XLOOKUP($B1137, sales_teams!$A$2:$A$36, sales_teams!$C$2:$C$36)</f>
        <v>East</v>
      </c>
      <c r="E1137" s="1" t="s">
        <v>181</v>
      </c>
      <c r="F1137" s="1" t="s">
        <v>98</v>
      </c>
      <c r="G1137" s="1" t="str">
        <f t="array" ref="G1137">IF($F1137="", "", _xlfn.XLOOKUP($F1137,accounts!$A$2:$A$86,accounts!$B$2:$B$86, "Other"))</f>
        <v>retail</v>
      </c>
      <c r="H1137" s="1" t="str">
        <f t="array" ref="H1137">IF($F1137="", "", IFS(_xlfn.XLOOKUP($F1137, accounts!$A$2:$A$86, accounts!$E$2:$E$86, 0)&gt;=1000, "Enterprise", _xlfn.XLOOKUP($F1137, accounts!$A$2:$A$86, accounts!$E$2:$E$86, 0)&gt;=100, "Mid-Market", TRUE, "SMB"))</f>
        <v>Enterprise</v>
      </c>
      <c r="I1137" s="1" t="str">
        <f t="array" ref="I1137">IF($F1137="", "", _xlfn.XLOOKUP($F1137,accounts!$A$2:$A$86,accounts!$F$2:$F$86, "Other"))</f>
        <v>Japan</v>
      </c>
      <c r="J1137" s="1" t="s">
        <v>192</v>
      </c>
      <c r="K1137" s="3">
        <v>42793.0</v>
      </c>
      <c r="L1137" s="3">
        <v>42904.0</v>
      </c>
      <c r="M1137" s="1">
        <v>0.0</v>
      </c>
    </row>
    <row r="1138">
      <c r="A1138" s="1" t="s">
        <v>1343</v>
      </c>
      <c r="B1138" s="1" t="s">
        <v>52</v>
      </c>
      <c r="C1138" s="1" t="str">
        <f t="array" ref="C1138">_xlfn.XLOOKUP($B1138, sales_teams!$A$2:$A$36, sales_teams!$B$2:$B$36)</f>
        <v>Rocco Neubert</v>
      </c>
      <c r="D1138" s="1" t="str">
        <f t="array" ref="D1138">_xlfn.XLOOKUP($B1138, sales_teams!$A$2:$A$36, sales_teams!$C$2:$C$36)</f>
        <v>East</v>
      </c>
      <c r="E1138" s="1" t="s">
        <v>148</v>
      </c>
      <c r="F1138" s="1" t="s">
        <v>159</v>
      </c>
      <c r="G1138" s="1" t="str">
        <f t="array" ref="G1138">IF($F1138="", "", _xlfn.XLOOKUP($F1138,accounts!$A$2:$A$86,accounts!$B$2:$B$86, "Other"))</f>
        <v>retail</v>
      </c>
      <c r="H1138" s="1" t="str">
        <f t="array" ref="H1138">IF($F1138="", "", IFS(_xlfn.XLOOKUP($F1138, accounts!$A$2:$A$86, accounts!$E$2:$E$86, 0)&gt;=1000, "Enterprise", _xlfn.XLOOKUP($F1138, accounts!$A$2:$A$86, accounts!$E$2:$E$86, 0)&gt;=100, "Mid-Market", TRUE, "SMB"))</f>
        <v>Mid-Market</v>
      </c>
      <c r="I1138" s="1" t="str">
        <f t="array" ref="I1138">IF($F1138="", "", _xlfn.XLOOKUP($F1138,accounts!$A$2:$A$86,accounts!$F$2:$F$86, "Other"))</f>
        <v>Romania</v>
      </c>
      <c r="J1138" s="1" t="s">
        <v>192</v>
      </c>
      <c r="K1138" s="3">
        <v>42793.0</v>
      </c>
      <c r="L1138" s="3">
        <v>42877.0</v>
      </c>
      <c r="M1138" s="1">
        <v>0.0</v>
      </c>
    </row>
    <row r="1139">
      <c r="A1139" s="1" t="s">
        <v>1344</v>
      </c>
      <c r="B1139" s="1" t="s">
        <v>12</v>
      </c>
      <c r="C1139" s="1" t="str">
        <f t="array" ref="C1139">_xlfn.XLOOKUP($B1139, sales_teams!$A$2:$A$36, sales_teams!$B$2:$B$36)</f>
        <v>Dustin Brinkmann</v>
      </c>
      <c r="D1139" s="1" t="str">
        <f t="array" ref="D1139">_xlfn.XLOOKUP($B1139, sales_teams!$A$2:$A$36, sales_teams!$C$2:$C$36)</f>
        <v>Central</v>
      </c>
      <c r="E1139" s="1" t="s">
        <v>181</v>
      </c>
      <c r="F1139" s="1" t="s">
        <v>64</v>
      </c>
      <c r="G1139" s="1" t="str">
        <f t="array" ref="G1139">IF($F1139="", "", _xlfn.XLOOKUP($F1139,accounts!$A$2:$A$86,accounts!$B$2:$B$86, "Other"))</f>
        <v>technology</v>
      </c>
      <c r="H1139" s="1" t="str">
        <f t="array" ref="H1139">IF($F1139="", "", IFS(_xlfn.XLOOKUP($F1139, accounts!$A$2:$A$86, accounts!$E$2:$E$86, 0)&gt;=1000, "Enterprise", _xlfn.XLOOKUP($F1139, accounts!$A$2:$A$86, accounts!$E$2:$E$86, 0)&gt;=100, "Mid-Market", TRUE, "SMB"))</f>
        <v>Enterprise</v>
      </c>
      <c r="I1139" s="1" t="str">
        <f t="array" ref="I1139">IF($F1139="", "", _xlfn.XLOOKUP($F1139,accounts!$A$2:$A$86,accounts!$F$2:$F$86, "Other"))</f>
        <v>United States</v>
      </c>
      <c r="J1139" s="1" t="s">
        <v>131</v>
      </c>
      <c r="K1139" s="3">
        <v>42793.0</v>
      </c>
      <c r="L1139" s="3">
        <v>42858.0</v>
      </c>
      <c r="M1139" s="1">
        <v>497.0</v>
      </c>
    </row>
    <row r="1140">
      <c r="A1140" s="1" t="s">
        <v>1345</v>
      </c>
      <c r="B1140" s="1" t="s">
        <v>39</v>
      </c>
      <c r="C1140" s="1" t="str">
        <f t="array" ref="C1140">_xlfn.XLOOKUP($B1140, sales_teams!$A$2:$A$36, sales_teams!$B$2:$B$36)</f>
        <v>Cara Losch</v>
      </c>
      <c r="D1140" s="1" t="str">
        <f t="array" ref="D1140">_xlfn.XLOOKUP($B1140, sales_teams!$A$2:$A$36, sales_teams!$C$2:$C$36)</f>
        <v>East</v>
      </c>
      <c r="E1140" s="1" t="s">
        <v>181</v>
      </c>
      <c r="F1140" s="1" t="s">
        <v>169</v>
      </c>
      <c r="G1140" s="1" t="str">
        <f t="array" ref="G1140">IF($F1140="", "", _xlfn.XLOOKUP($F1140,accounts!$A$2:$A$86,accounts!$B$2:$B$86, "Other"))</f>
        <v>entertainment</v>
      </c>
      <c r="H1140" s="1" t="str">
        <f t="array" ref="H1140">IF($F1140="", "", IFS(_xlfn.XLOOKUP($F1140, accounts!$A$2:$A$86, accounts!$E$2:$E$86, 0)&gt;=1000, "Enterprise", _xlfn.XLOOKUP($F1140, accounts!$A$2:$A$86, accounts!$E$2:$E$86, 0)&gt;=100, "Mid-Market", TRUE, "SMB"))</f>
        <v>Enterprise</v>
      </c>
      <c r="I1140" s="1" t="str">
        <f t="array" ref="I1140">IF($F1140="", "", _xlfn.XLOOKUP($F1140,accounts!$A$2:$A$86,accounts!$F$2:$F$86, "Other"))</f>
        <v>United States</v>
      </c>
      <c r="J1140" s="1" t="s">
        <v>192</v>
      </c>
      <c r="K1140" s="3">
        <v>42793.0</v>
      </c>
      <c r="L1140" s="3">
        <v>42859.0</v>
      </c>
      <c r="M1140" s="1">
        <v>0.0</v>
      </c>
    </row>
    <row r="1141">
      <c r="A1141" s="1" t="s">
        <v>1346</v>
      </c>
      <c r="B1141" s="1" t="s">
        <v>39</v>
      </c>
      <c r="C1141" s="1" t="str">
        <f t="array" ref="C1141">_xlfn.XLOOKUP($B1141, sales_teams!$A$2:$A$36, sales_teams!$B$2:$B$36)</f>
        <v>Cara Losch</v>
      </c>
      <c r="D1141" s="1" t="str">
        <f t="array" ref="D1141">_xlfn.XLOOKUP($B1141, sales_teams!$A$2:$A$36, sales_teams!$C$2:$C$36)</f>
        <v>East</v>
      </c>
      <c r="E1141" s="1" t="s">
        <v>194</v>
      </c>
      <c r="F1141" s="1" t="s">
        <v>127</v>
      </c>
      <c r="G1141" s="1" t="str">
        <f t="array" ref="G1141">IF($F1141="", "", _xlfn.XLOOKUP($F1141,accounts!$A$2:$A$86,accounts!$B$2:$B$86, "Other"))</f>
        <v>technology</v>
      </c>
      <c r="H1141" s="1" t="str">
        <f t="array" ref="H1141">IF($F1141="", "", IFS(_xlfn.XLOOKUP($F1141, accounts!$A$2:$A$86, accounts!$E$2:$E$86, 0)&gt;=1000, "Enterprise", _xlfn.XLOOKUP($F1141, accounts!$A$2:$A$86, accounts!$E$2:$E$86, 0)&gt;=100, "Mid-Market", TRUE, "SMB"))</f>
        <v>Enterprise</v>
      </c>
      <c r="I1141" s="1" t="str">
        <f t="array" ref="I1141">IF($F1141="", "", _xlfn.XLOOKUP($F1141,accounts!$A$2:$A$86,accounts!$F$2:$F$86, "Other"))</f>
        <v>United States</v>
      </c>
      <c r="J1141" s="1" t="s">
        <v>131</v>
      </c>
      <c r="K1141" s="3">
        <v>42793.0</v>
      </c>
      <c r="L1141" s="3">
        <v>42885.0</v>
      </c>
      <c r="M1141" s="1">
        <v>5159.0</v>
      </c>
    </row>
    <row r="1142">
      <c r="A1142" s="1" t="s">
        <v>1347</v>
      </c>
      <c r="B1142" s="1" t="s">
        <v>48</v>
      </c>
      <c r="C1142" s="1" t="str">
        <f t="array" ref="C1142">_xlfn.XLOOKUP($B1142, sales_teams!$A$2:$A$36, sales_teams!$B$2:$B$36)</f>
        <v>Rocco Neubert</v>
      </c>
      <c r="D1142" s="1" t="str">
        <f t="array" ref="D1142">_xlfn.XLOOKUP($B1142, sales_teams!$A$2:$A$36, sales_teams!$C$2:$C$36)</f>
        <v>East</v>
      </c>
      <c r="E1142" s="1" t="s">
        <v>109</v>
      </c>
      <c r="F1142" s="1" t="s">
        <v>170</v>
      </c>
      <c r="G1142" s="1" t="str">
        <f t="array" ref="G1142">IF($F1142="", "", _xlfn.XLOOKUP($F1142,accounts!$A$2:$A$86,accounts!$B$2:$B$86, "Other"))</f>
        <v>employment</v>
      </c>
      <c r="H1142" s="1" t="str">
        <f t="array" ref="H1142">IF($F1142="", "", IFS(_xlfn.XLOOKUP($F1142, accounts!$A$2:$A$86, accounts!$E$2:$E$86, 0)&gt;=1000, "Enterprise", _xlfn.XLOOKUP($F1142, accounts!$A$2:$A$86, accounts!$E$2:$E$86, 0)&gt;=100, "Mid-Market", TRUE, "SMB"))</f>
        <v>Enterprise</v>
      </c>
      <c r="I1142" s="1" t="str">
        <f t="array" ref="I1142">IF($F1142="", "", _xlfn.XLOOKUP($F1142,accounts!$A$2:$A$86,accounts!$F$2:$F$86, "Other"))</f>
        <v>United States</v>
      </c>
      <c r="J1142" s="1" t="s">
        <v>189</v>
      </c>
      <c r="K1142" s="3">
        <v>42793.0</v>
      </c>
    </row>
    <row r="1143">
      <c r="A1143" s="1" t="s">
        <v>1348</v>
      </c>
      <c r="B1143" s="1" t="s">
        <v>30</v>
      </c>
      <c r="C1143" s="1" t="str">
        <f t="array" ref="C1143">_xlfn.XLOOKUP($B1143, sales_teams!$A$2:$A$36, sales_teams!$B$2:$B$36)</f>
        <v>Melvin Marxen</v>
      </c>
      <c r="D1143" s="1" t="str">
        <f t="array" ref="D1143">_xlfn.XLOOKUP($B1143, sales_teams!$A$2:$A$36, sales_teams!$C$2:$C$36)</f>
        <v>Central</v>
      </c>
      <c r="E1143" s="1" t="s">
        <v>179</v>
      </c>
      <c r="F1143" s="1" t="s">
        <v>56</v>
      </c>
      <c r="G1143" s="1" t="str">
        <f t="array" ref="G1143">IF($F1143="", "", _xlfn.XLOOKUP($F1143,accounts!$A$2:$A$86,accounts!$B$2:$B$86, "Other"))</f>
        <v>software</v>
      </c>
      <c r="H1143" s="1" t="str">
        <f t="array" ref="H1143">IF($F1143="", "", IFS(_xlfn.XLOOKUP($F1143, accounts!$A$2:$A$86, accounts!$E$2:$E$86, 0)&gt;=1000, "Enterprise", _xlfn.XLOOKUP($F1143, accounts!$A$2:$A$86, accounts!$E$2:$E$86, 0)&gt;=100, "Mid-Market", TRUE, "SMB"))</f>
        <v>Enterprise</v>
      </c>
      <c r="I1143" s="1" t="str">
        <f t="array" ref="I1143">IF($F1143="", "", _xlfn.XLOOKUP($F1143,accounts!$A$2:$A$86,accounts!$F$2:$F$86, "Other"))</f>
        <v>United States</v>
      </c>
      <c r="J1143" s="1" t="s">
        <v>192</v>
      </c>
      <c r="K1143" s="3">
        <v>42793.0</v>
      </c>
      <c r="L1143" s="3">
        <v>42857.0</v>
      </c>
      <c r="M1143" s="1">
        <v>0.0</v>
      </c>
    </row>
    <row r="1144">
      <c r="A1144" s="1" t="s">
        <v>1349</v>
      </c>
      <c r="B1144" s="1" t="s">
        <v>30</v>
      </c>
      <c r="C1144" s="1" t="str">
        <f t="array" ref="C1144">_xlfn.XLOOKUP($B1144, sales_teams!$A$2:$A$36, sales_teams!$B$2:$B$36)</f>
        <v>Melvin Marxen</v>
      </c>
      <c r="D1144" s="1" t="str">
        <f t="array" ref="D1144">_xlfn.XLOOKUP($B1144, sales_teams!$A$2:$A$36, sales_teams!$C$2:$C$36)</f>
        <v>Central</v>
      </c>
      <c r="E1144" s="1" t="s">
        <v>148</v>
      </c>
      <c r="F1144" s="1" t="s">
        <v>64</v>
      </c>
      <c r="G1144" s="1" t="str">
        <f t="array" ref="G1144">IF($F1144="", "", _xlfn.XLOOKUP($F1144,accounts!$A$2:$A$86,accounts!$B$2:$B$86, "Other"))</f>
        <v>technology</v>
      </c>
      <c r="H1144" s="1" t="str">
        <f t="array" ref="H1144">IF($F1144="", "", IFS(_xlfn.XLOOKUP($F1144, accounts!$A$2:$A$86, accounts!$E$2:$E$86, 0)&gt;=1000, "Enterprise", _xlfn.XLOOKUP($F1144, accounts!$A$2:$A$86, accounts!$E$2:$E$86, 0)&gt;=100, "Mid-Market", TRUE, "SMB"))</f>
        <v>Enterprise</v>
      </c>
      <c r="I1144" s="1" t="str">
        <f t="array" ref="I1144">IF($F1144="", "", _xlfn.XLOOKUP($F1144,accounts!$A$2:$A$86,accounts!$F$2:$F$86, "Other"))</f>
        <v>United States</v>
      </c>
      <c r="J1144" s="1" t="s">
        <v>131</v>
      </c>
      <c r="K1144" s="3">
        <v>42793.0</v>
      </c>
      <c r="L1144" s="3">
        <v>42868.0</v>
      </c>
      <c r="M1144" s="1">
        <v>4311.0</v>
      </c>
    </row>
    <row r="1145">
      <c r="A1145" s="1" t="s">
        <v>1350</v>
      </c>
      <c r="B1145" s="1" t="s">
        <v>53</v>
      </c>
      <c r="C1145" s="1" t="str">
        <f t="array" ref="C1145">_xlfn.XLOOKUP($B1145, sales_teams!$A$2:$A$36, sales_teams!$B$2:$B$36)</f>
        <v>Rocco Neubert</v>
      </c>
      <c r="D1145" s="1" t="str">
        <f t="array" ref="D1145">_xlfn.XLOOKUP($B1145, sales_teams!$A$2:$A$36, sales_teams!$C$2:$C$36)</f>
        <v>East</v>
      </c>
      <c r="E1145" s="1" t="s">
        <v>181</v>
      </c>
      <c r="F1145" s="1" t="s">
        <v>98</v>
      </c>
      <c r="G1145" s="1" t="str">
        <f t="array" ref="G1145">IF($F1145="", "", _xlfn.XLOOKUP($F1145,accounts!$A$2:$A$86,accounts!$B$2:$B$86, "Other"))</f>
        <v>retail</v>
      </c>
      <c r="H1145" s="1" t="str">
        <f t="array" ref="H1145">IF($F1145="", "", IFS(_xlfn.XLOOKUP($F1145, accounts!$A$2:$A$86, accounts!$E$2:$E$86, 0)&gt;=1000, "Enterprise", _xlfn.XLOOKUP($F1145, accounts!$A$2:$A$86, accounts!$E$2:$E$86, 0)&gt;=100, "Mid-Market", TRUE, "SMB"))</f>
        <v>Enterprise</v>
      </c>
      <c r="I1145" s="1" t="str">
        <f t="array" ref="I1145">IF($F1145="", "", _xlfn.XLOOKUP($F1145,accounts!$A$2:$A$86,accounts!$F$2:$F$86, "Other"))</f>
        <v>Japan</v>
      </c>
      <c r="J1145" s="1" t="s">
        <v>131</v>
      </c>
      <c r="K1145" s="3">
        <v>42793.0</v>
      </c>
      <c r="L1145" s="3">
        <v>42877.0</v>
      </c>
      <c r="M1145" s="1">
        <v>609.0</v>
      </c>
    </row>
    <row r="1146">
      <c r="A1146" s="1" t="s">
        <v>1351</v>
      </c>
      <c r="B1146" s="1" t="s">
        <v>26</v>
      </c>
      <c r="C1146" s="1" t="str">
        <f t="array" ref="C1146">_xlfn.XLOOKUP($B1146, sales_teams!$A$2:$A$36, sales_teams!$B$2:$B$36)</f>
        <v>Melvin Marxen</v>
      </c>
      <c r="D1146" s="1" t="str">
        <f t="array" ref="D1146">_xlfn.XLOOKUP($B1146, sales_teams!$A$2:$A$36, sales_teams!$C$2:$C$36)</f>
        <v>Central</v>
      </c>
      <c r="E1146" s="1" t="s">
        <v>109</v>
      </c>
      <c r="F1146" s="1" t="s">
        <v>47</v>
      </c>
      <c r="G1146" s="1" t="str">
        <f t="array" ref="G1146">IF($F1146="", "", _xlfn.XLOOKUP($F1146,accounts!$A$2:$A$86,accounts!$B$2:$B$86, "Other"))</f>
        <v>retail</v>
      </c>
      <c r="H1146" s="1" t="str">
        <f t="array" ref="H1146">IF($F1146="", "", IFS(_xlfn.XLOOKUP($F1146, accounts!$A$2:$A$86, accounts!$E$2:$E$86, 0)&gt;=1000, "Enterprise", _xlfn.XLOOKUP($F1146, accounts!$A$2:$A$86, accounts!$E$2:$E$86, 0)&gt;=100, "Mid-Market", TRUE, "SMB"))</f>
        <v>Enterprise</v>
      </c>
      <c r="I1146" s="1" t="str">
        <f t="array" ref="I1146">IF($F1146="", "", _xlfn.XLOOKUP($F1146,accounts!$A$2:$A$86,accounts!$F$2:$F$86, "Other"))</f>
        <v>United States</v>
      </c>
      <c r="J1146" s="1" t="s">
        <v>131</v>
      </c>
      <c r="K1146" s="3">
        <v>42793.0</v>
      </c>
      <c r="L1146" s="3">
        <v>42910.0</v>
      </c>
      <c r="M1146" s="1">
        <v>1008.0</v>
      </c>
    </row>
    <row r="1147">
      <c r="A1147" s="1" t="s">
        <v>1352</v>
      </c>
      <c r="B1147" s="1" t="s">
        <v>26</v>
      </c>
      <c r="C1147" s="1" t="str">
        <f t="array" ref="C1147">_xlfn.XLOOKUP($B1147, sales_teams!$A$2:$A$36, sales_teams!$B$2:$B$36)</f>
        <v>Melvin Marxen</v>
      </c>
      <c r="D1147" s="1" t="str">
        <f t="array" ref="D1147">_xlfn.XLOOKUP($B1147, sales_teams!$A$2:$A$36, sales_teams!$C$2:$C$36)</f>
        <v>Central</v>
      </c>
      <c r="E1147" s="1" t="s">
        <v>148</v>
      </c>
      <c r="F1147" s="1" t="s">
        <v>178</v>
      </c>
      <c r="G1147" s="1" t="str">
        <f t="array" ref="G1147">IF($F1147="", "", _xlfn.XLOOKUP($F1147,accounts!$A$2:$A$86,accounts!$B$2:$B$86, "Other"))</f>
        <v>medical</v>
      </c>
      <c r="H1147" s="1" t="str">
        <f t="array" ref="H1147">IF($F1147="", "", IFS(_xlfn.XLOOKUP($F1147, accounts!$A$2:$A$86, accounts!$E$2:$E$86, 0)&gt;=1000, "Enterprise", _xlfn.XLOOKUP($F1147, accounts!$A$2:$A$86, accounts!$E$2:$E$86, 0)&gt;=100, "Mid-Market", TRUE, "SMB"))</f>
        <v>Enterprise</v>
      </c>
      <c r="I1147" s="1" t="str">
        <f t="array" ref="I1147">IF($F1147="", "", _xlfn.XLOOKUP($F1147,accounts!$A$2:$A$86,accounts!$F$2:$F$86, "Other"))</f>
        <v>United States</v>
      </c>
      <c r="J1147" s="1" t="s">
        <v>131</v>
      </c>
      <c r="K1147" s="3">
        <v>42793.0</v>
      </c>
      <c r="L1147" s="3">
        <v>42908.0</v>
      </c>
      <c r="M1147" s="1">
        <v>4458.0</v>
      </c>
    </row>
    <row r="1148">
      <c r="A1148" s="1" t="s">
        <v>1353</v>
      </c>
      <c r="B1148" s="1" t="s">
        <v>88</v>
      </c>
      <c r="C1148" s="1" t="str">
        <f t="array" ref="C1148">_xlfn.XLOOKUP($B1148, sales_teams!$A$2:$A$36, sales_teams!$B$2:$B$36)</f>
        <v>Celia Rouche</v>
      </c>
      <c r="D1148" s="1" t="str">
        <f t="array" ref="D1148">_xlfn.XLOOKUP($B1148, sales_teams!$A$2:$A$36, sales_teams!$C$2:$C$36)</f>
        <v>West</v>
      </c>
      <c r="E1148" s="1" t="s">
        <v>188</v>
      </c>
      <c r="G1148" s="1" t="str">
        <f t="array" ref="G1148">IF($F1148="", "", _xlfn.XLOOKUP($F1148,accounts!$A$2:$A$86,accounts!$B$2:$B$86, "Other"))</f>
        <v/>
      </c>
      <c r="H1148" s="1" t="str">
        <f t="array" ref="H1148">IF($F1148="", "", IFS(_xlfn.XLOOKUP($F1148, accounts!$A$2:$A$86, accounts!$E$2:$E$86, 0)&gt;=1000, "Enterprise", _xlfn.XLOOKUP($F1148, accounts!$A$2:$A$86, accounts!$E$2:$E$86, 0)&gt;=100, "Mid-Market", TRUE, "SMB"))</f>
        <v/>
      </c>
      <c r="I1148" s="1" t="str">
        <f t="array" ref="I1148">IF($F1148="", "", _xlfn.XLOOKUP($F1148,accounts!$A$2:$A$86,accounts!$F$2:$F$86, "Other"))</f>
        <v/>
      </c>
      <c r="J1148" s="1" t="s">
        <v>189</v>
      </c>
      <c r="K1148" s="3">
        <v>42793.0</v>
      </c>
    </row>
    <row r="1149">
      <c r="A1149" s="1" t="s">
        <v>1354</v>
      </c>
      <c r="B1149" s="1" t="s">
        <v>88</v>
      </c>
      <c r="C1149" s="1" t="str">
        <f t="array" ref="C1149">_xlfn.XLOOKUP($B1149, sales_teams!$A$2:$A$36, sales_teams!$B$2:$B$36)</f>
        <v>Celia Rouche</v>
      </c>
      <c r="D1149" s="1" t="str">
        <f t="array" ref="D1149">_xlfn.XLOOKUP($B1149, sales_teams!$A$2:$A$36, sales_teams!$C$2:$C$36)</f>
        <v>West</v>
      </c>
      <c r="E1149" s="1" t="s">
        <v>188</v>
      </c>
      <c r="F1149" s="1" t="s">
        <v>142</v>
      </c>
      <c r="G1149" s="1" t="str">
        <f t="array" ref="G1149">IF($F1149="", "", _xlfn.XLOOKUP($F1149,accounts!$A$2:$A$86,accounts!$B$2:$B$86, "Other"))</f>
        <v>retail</v>
      </c>
      <c r="H1149" s="1" t="str">
        <f t="array" ref="H1149">IF($F1149="", "", IFS(_xlfn.XLOOKUP($F1149, accounts!$A$2:$A$86, accounts!$E$2:$E$86, 0)&gt;=1000, "Enterprise", _xlfn.XLOOKUP($F1149, accounts!$A$2:$A$86, accounts!$E$2:$E$86, 0)&gt;=100, "Mid-Market", TRUE, "SMB"))</f>
        <v>Enterprise</v>
      </c>
      <c r="I1149" s="1" t="str">
        <f t="array" ref="I1149">IF($F1149="", "", _xlfn.XLOOKUP($F1149,accounts!$A$2:$A$86,accounts!$F$2:$F$86, "Other"))</f>
        <v>United States</v>
      </c>
      <c r="J1149" s="1" t="s">
        <v>131</v>
      </c>
      <c r="K1149" s="3">
        <v>42793.0</v>
      </c>
      <c r="L1149" s="3">
        <v>42881.0</v>
      </c>
      <c r="M1149" s="1">
        <v>2964.0</v>
      </c>
    </row>
    <row r="1150">
      <c r="A1150" s="1" t="s">
        <v>1355</v>
      </c>
      <c r="B1150" s="1" t="s">
        <v>99</v>
      </c>
      <c r="C1150" s="1" t="str">
        <f t="array" ref="C1150">_xlfn.XLOOKUP($B1150, sales_teams!$A$2:$A$36, sales_teams!$B$2:$B$36)</f>
        <v>Summer Sewald</v>
      </c>
      <c r="D1150" s="1" t="str">
        <f t="array" ref="D1150">_xlfn.XLOOKUP($B1150, sales_teams!$A$2:$A$36, sales_teams!$C$2:$C$36)</f>
        <v>West</v>
      </c>
      <c r="E1150" s="1" t="s">
        <v>194</v>
      </c>
      <c r="F1150" s="1" t="s">
        <v>130</v>
      </c>
      <c r="G1150" s="1" t="str">
        <f t="array" ref="G1150">IF($F1150="", "", _xlfn.XLOOKUP($F1150,accounts!$A$2:$A$86,accounts!$B$2:$B$86, "Other"))</f>
        <v>medical</v>
      </c>
      <c r="H1150" s="1" t="str">
        <f t="array" ref="H1150">IF($F1150="", "", IFS(_xlfn.XLOOKUP($F1150, accounts!$A$2:$A$86, accounts!$E$2:$E$86, 0)&gt;=1000, "Enterprise", _xlfn.XLOOKUP($F1150, accounts!$A$2:$A$86, accounts!$E$2:$E$86, 0)&gt;=100, "Mid-Market", TRUE, "SMB"))</f>
        <v>Enterprise</v>
      </c>
      <c r="I1150" s="1" t="str">
        <f t="array" ref="I1150">IF($F1150="", "", _xlfn.XLOOKUP($F1150,accounts!$A$2:$A$86,accounts!$F$2:$F$86, "Other"))</f>
        <v>United States</v>
      </c>
      <c r="J1150" s="1" t="s">
        <v>192</v>
      </c>
      <c r="K1150" s="3">
        <v>42793.0</v>
      </c>
      <c r="L1150" s="3">
        <v>42890.0</v>
      </c>
      <c r="M1150" s="1">
        <v>0.0</v>
      </c>
    </row>
    <row r="1151">
      <c r="A1151" s="1" t="s">
        <v>1356</v>
      </c>
      <c r="B1151" s="1" t="s">
        <v>99</v>
      </c>
      <c r="C1151" s="1" t="str">
        <f t="array" ref="C1151">_xlfn.XLOOKUP($B1151, sales_teams!$A$2:$A$36, sales_teams!$B$2:$B$36)</f>
        <v>Summer Sewald</v>
      </c>
      <c r="D1151" s="1" t="str">
        <f t="array" ref="D1151">_xlfn.XLOOKUP($B1151, sales_teams!$A$2:$A$36, sales_teams!$C$2:$C$36)</f>
        <v>West</v>
      </c>
      <c r="E1151" s="1" t="s">
        <v>188</v>
      </c>
      <c r="F1151" s="1" t="s">
        <v>75</v>
      </c>
      <c r="G1151" s="1" t="str">
        <f t="array" ref="G1151">IF($F1151="", "", _xlfn.XLOOKUP($F1151,accounts!$A$2:$A$86,accounts!$B$2:$B$86, "Other"))</f>
        <v>software</v>
      </c>
      <c r="H1151" s="1" t="str">
        <f t="array" ref="H1151">IF($F1151="", "", IFS(_xlfn.XLOOKUP($F1151, accounts!$A$2:$A$86, accounts!$E$2:$E$86, 0)&gt;=1000, "Enterprise", _xlfn.XLOOKUP($F1151, accounts!$A$2:$A$86, accounts!$E$2:$E$86, 0)&gt;=100, "Mid-Market", TRUE, "SMB"))</f>
        <v>SMB</v>
      </c>
      <c r="I1151" s="1" t="str">
        <f t="array" ref="I1151">IF($F1151="", "", _xlfn.XLOOKUP($F1151,accounts!$A$2:$A$86,accounts!$F$2:$F$86, "Other"))</f>
        <v>United States</v>
      </c>
      <c r="J1151" s="1" t="s">
        <v>131</v>
      </c>
      <c r="K1151" s="3">
        <v>42793.0</v>
      </c>
      <c r="L1151" s="3">
        <v>42891.0</v>
      </c>
      <c r="M1151" s="1">
        <v>3813.0</v>
      </c>
    </row>
    <row r="1152">
      <c r="A1152" s="1" t="s">
        <v>1357</v>
      </c>
      <c r="B1152" s="1" t="s">
        <v>19</v>
      </c>
      <c r="C1152" s="1" t="str">
        <f t="array" ref="C1152">_xlfn.XLOOKUP($B1152, sales_teams!$A$2:$A$36, sales_teams!$B$2:$B$36)</f>
        <v>Melvin Marxen</v>
      </c>
      <c r="D1152" s="1" t="str">
        <f t="array" ref="D1152">_xlfn.XLOOKUP($B1152, sales_teams!$A$2:$A$36, sales_teams!$C$2:$C$36)</f>
        <v>Central</v>
      </c>
      <c r="E1152" s="1" t="s">
        <v>181</v>
      </c>
      <c r="F1152" s="1" t="s">
        <v>150</v>
      </c>
      <c r="G1152" s="1" t="str">
        <f t="array" ref="G1152">IF($F1152="", "", _xlfn.XLOOKUP($F1152,accounts!$A$2:$A$86,accounts!$B$2:$B$86, "Other"))</f>
        <v>technology</v>
      </c>
      <c r="H1152" s="1" t="str">
        <f t="array" ref="H1152">IF($F1152="", "", IFS(_xlfn.XLOOKUP($F1152, accounts!$A$2:$A$86, accounts!$E$2:$E$86, 0)&gt;=1000, "Enterprise", _xlfn.XLOOKUP($F1152, accounts!$A$2:$A$86, accounts!$E$2:$E$86, 0)&gt;=100, "Mid-Market", TRUE, "SMB"))</f>
        <v>Enterprise</v>
      </c>
      <c r="I1152" s="1" t="str">
        <f t="array" ref="I1152">IF($F1152="", "", _xlfn.XLOOKUP($F1152,accounts!$A$2:$A$86,accounts!$F$2:$F$86, "Other"))</f>
        <v>United States</v>
      </c>
      <c r="J1152" s="1" t="s">
        <v>131</v>
      </c>
      <c r="K1152" s="3">
        <v>42793.0</v>
      </c>
      <c r="L1152" s="3">
        <v>42882.0</v>
      </c>
      <c r="M1152" s="1">
        <v>528.0</v>
      </c>
    </row>
    <row r="1153">
      <c r="A1153" s="1" t="s">
        <v>1358</v>
      </c>
      <c r="B1153" s="1" t="s">
        <v>102</v>
      </c>
      <c r="C1153" s="1" t="str">
        <f t="array" ref="C1153">_xlfn.XLOOKUP($B1153, sales_teams!$A$2:$A$36, sales_teams!$B$2:$B$36)</f>
        <v>Summer Sewald</v>
      </c>
      <c r="D1153" s="1" t="str">
        <f t="array" ref="D1153">_xlfn.XLOOKUP($B1153, sales_teams!$A$2:$A$36, sales_teams!$C$2:$C$36)</f>
        <v>West</v>
      </c>
      <c r="E1153" s="1" t="s">
        <v>109</v>
      </c>
      <c r="F1153" s="1" t="s">
        <v>147</v>
      </c>
      <c r="G1153" s="1" t="str">
        <f t="array" ref="G1153">IF($F1153="", "", _xlfn.XLOOKUP($F1153,accounts!$A$2:$A$86,accounts!$B$2:$B$86, "Other"))</f>
        <v>telecommunications</v>
      </c>
      <c r="H1153" s="1" t="str">
        <f t="array" ref="H1153">IF($F1153="", "", IFS(_xlfn.XLOOKUP($F1153, accounts!$A$2:$A$86, accounts!$E$2:$E$86, 0)&gt;=1000, "Enterprise", _xlfn.XLOOKUP($F1153, accounts!$A$2:$A$86, accounts!$E$2:$E$86, 0)&gt;=100, "Mid-Market", TRUE, "SMB"))</f>
        <v>Enterprise</v>
      </c>
      <c r="I1153" s="1" t="str">
        <f t="array" ref="I1153">IF($F1153="", "", _xlfn.XLOOKUP($F1153,accounts!$A$2:$A$86,accounts!$F$2:$F$86, "Other"))</f>
        <v>United States</v>
      </c>
      <c r="J1153" s="1" t="s">
        <v>131</v>
      </c>
      <c r="K1153" s="3">
        <v>42793.0</v>
      </c>
      <c r="L1153" s="3">
        <v>42804.0</v>
      </c>
      <c r="M1153" s="1">
        <v>1173.0</v>
      </c>
    </row>
    <row r="1154">
      <c r="A1154" s="1" t="s">
        <v>1359</v>
      </c>
      <c r="B1154" s="1" t="s">
        <v>102</v>
      </c>
      <c r="C1154" s="1" t="str">
        <f t="array" ref="C1154">_xlfn.XLOOKUP($B1154, sales_teams!$A$2:$A$36, sales_teams!$B$2:$B$36)</f>
        <v>Summer Sewald</v>
      </c>
      <c r="D1154" s="1" t="str">
        <f t="array" ref="D1154">_xlfn.XLOOKUP($B1154, sales_teams!$A$2:$A$36, sales_teams!$C$2:$C$36)</f>
        <v>West</v>
      </c>
      <c r="E1154" s="1" t="s">
        <v>148</v>
      </c>
      <c r="F1154" s="1" t="s">
        <v>125</v>
      </c>
      <c r="G1154" s="1" t="str">
        <f t="array" ref="G1154">IF($F1154="", "", _xlfn.XLOOKUP($F1154,accounts!$A$2:$A$86,accounts!$B$2:$B$86, "Other"))</f>
        <v>software</v>
      </c>
      <c r="H1154" s="1" t="str">
        <f t="array" ref="H1154">IF($F1154="", "", IFS(_xlfn.XLOOKUP($F1154, accounts!$A$2:$A$86, accounts!$E$2:$E$86, 0)&gt;=1000, "Enterprise", _xlfn.XLOOKUP($F1154, accounts!$A$2:$A$86, accounts!$E$2:$E$86, 0)&gt;=100, "Mid-Market", TRUE, "SMB"))</f>
        <v>Enterprise</v>
      </c>
      <c r="I1154" s="1" t="str">
        <f t="array" ref="I1154">IF($F1154="", "", _xlfn.XLOOKUP($F1154,accounts!$A$2:$A$86,accounts!$F$2:$F$86, "Other"))</f>
        <v>United States</v>
      </c>
      <c r="J1154" s="1" t="s">
        <v>131</v>
      </c>
      <c r="K1154" s="3">
        <v>42793.0</v>
      </c>
      <c r="L1154" s="3">
        <v>42905.0</v>
      </c>
      <c r="M1154" s="1">
        <v>3893.0</v>
      </c>
    </row>
    <row r="1155">
      <c r="A1155" s="1" t="s">
        <v>1360</v>
      </c>
      <c r="B1155" s="1" t="s">
        <v>102</v>
      </c>
      <c r="C1155" s="1" t="str">
        <f t="array" ref="C1155">_xlfn.XLOOKUP($B1155, sales_teams!$A$2:$A$36, sales_teams!$B$2:$B$36)</f>
        <v>Summer Sewald</v>
      </c>
      <c r="D1155" s="1" t="str">
        <f t="array" ref="D1155">_xlfn.XLOOKUP($B1155, sales_teams!$A$2:$A$36, sales_teams!$C$2:$C$36)</f>
        <v>West</v>
      </c>
      <c r="E1155" s="1" t="s">
        <v>148</v>
      </c>
      <c r="F1155" s="1" t="s">
        <v>87</v>
      </c>
      <c r="G1155" s="1" t="str">
        <f t="array" ref="G1155">IF($F1155="", "", _xlfn.XLOOKUP($F1155,accounts!$A$2:$A$86,accounts!$B$2:$B$86, "Other"))</f>
        <v>telecommunications</v>
      </c>
      <c r="H1155" s="1" t="str">
        <f t="array" ref="H1155">IF($F1155="", "", IFS(_xlfn.XLOOKUP($F1155, accounts!$A$2:$A$86, accounts!$E$2:$E$86, 0)&gt;=1000, "Enterprise", _xlfn.XLOOKUP($F1155, accounts!$A$2:$A$86, accounts!$E$2:$E$86, 0)&gt;=100, "Mid-Market", TRUE, "SMB"))</f>
        <v>Enterprise</v>
      </c>
      <c r="I1155" s="1" t="str">
        <f t="array" ref="I1155">IF($F1155="", "", _xlfn.XLOOKUP($F1155,accounts!$A$2:$A$86,accounts!$F$2:$F$86, "Other"))</f>
        <v>United States</v>
      </c>
      <c r="J1155" s="1" t="s">
        <v>131</v>
      </c>
      <c r="K1155" s="3">
        <v>42793.0</v>
      </c>
      <c r="L1155" s="3">
        <v>42809.0</v>
      </c>
      <c r="M1155" s="1">
        <v>4678.0</v>
      </c>
    </row>
    <row r="1156">
      <c r="A1156" s="1" t="s">
        <v>1361</v>
      </c>
      <c r="B1156" s="1" t="s">
        <v>17</v>
      </c>
      <c r="C1156" s="1" t="str">
        <f t="array" ref="C1156">_xlfn.XLOOKUP($B1156, sales_teams!$A$2:$A$36, sales_teams!$B$2:$B$36)</f>
        <v>Dustin Brinkmann</v>
      </c>
      <c r="D1156" s="1" t="str">
        <f t="array" ref="D1156">_xlfn.XLOOKUP($B1156, sales_teams!$A$2:$A$36, sales_teams!$C$2:$C$36)</f>
        <v>Central</v>
      </c>
      <c r="E1156" s="1" t="s">
        <v>181</v>
      </c>
      <c r="F1156" s="1" t="s">
        <v>29</v>
      </c>
      <c r="G1156" s="1" t="str">
        <f t="array" ref="G1156">IF($F1156="", "", _xlfn.XLOOKUP($F1156,accounts!$A$2:$A$86,accounts!$B$2:$B$86, "Other"))</f>
        <v>medical</v>
      </c>
      <c r="H1156" s="1" t="str">
        <f t="array" ref="H1156">IF($F1156="", "", IFS(_xlfn.XLOOKUP($F1156, accounts!$A$2:$A$86, accounts!$E$2:$E$86, 0)&gt;=1000, "Enterprise", _xlfn.XLOOKUP($F1156, accounts!$A$2:$A$86, accounts!$E$2:$E$86, 0)&gt;=100, "Mid-Market", TRUE, "SMB"))</f>
        <v>Enterprise</v>
      </c>
      <c r="I1156" s="1" t="str">
        <f t="array" ref="I1156">IF($F1156="", "", _xlfn.XLOOKUP($F1156,accounts!$A$2:$A$86,accounts!$F$2:$F$86, "Other"))</f>
        <v>Philipines</v>
      </c>
      <c r="J1156" s="1" t="s">
        <v>131</v>
      </c>
      <c r="K1156" s="3">
        <v>42793.0</v>
      </c>
      <c r="L1156" s="3">
        <v>42887.0</v>
      </c>
      <c r="M1156" s="1">
        <v>530.0</v>
      </c>
    </row>
    <row r="1157">
      <c r="A1157" s="1" t="s">
        <v>1362</v>
      </c>
      <c r="B1157" s="1" t="s">
        <v>92</v>
      </c>
      <c r="C1157" s="1" t="str">
        <f t="array" ref="C1157">_xlfn.XLOOKUP($B1157, sales_teams!$A$2:$A$36, sales_teams!$B$2:$B$36)</f>
        <v>Celia Rouche</v>
      </c>
      <c r="D1157" s="1" t="str">
        <f t="array" ref="D1157">_xlfn.XLOOKUP($B1157, sales_teams!$A$2:$A$36, sales_teams!$C$2:$C$36)</f>
        <v>West</v>
      </c>
      <c r="E1157" s="1" t="s">
        <v>179</v>
      </c>
      <c r="F1157" s="1" t="s">
        <v>161</v>
      </c>
      <c r="G1157" s="1" t="str">
        <f t="array" ref="G1157">IF($F1157="", "", _xlfn.XLOOKUP($F1157,accounts!$A$2:$A$86,accounts!$B$2:$B$86, "Other"))</f>
        <v>marketing</v>
      </c>
      <c r="H1157" s="1" t="str">
        <f t="array" ref="H1157">IF($F1157="", "", IFS(_xlfn.XLOOKUP($F1157, accounts!$A$2:$A$86, accounts!$E$2:$E$86, 0)&gt;=1000, "Enterprise", _xlfn.XLOOKUP($F1157, accounts!$A$2:$A$86, accounts!$E$2:$E$86, 0)&gt;=100, "Mid-Market", TRUE, "SMB"))</f>
        <v>Enterprise</v>
      </c>
      <c r="I1157" s="1" t="str">
        <f t="array" ref="I1157">IF($F1157="", "", _xlfn.XLOOKUP($F1157,accounts!$A$2:$A$86,accounts!$F$2:$F$86, "Other"))</f>
        <v>Poland</v>
      </c>
      <c r="J1157" s="1" t="s">
        <v>192</v>
      </c>
      <c r="K1157" s="3">
        <v>42793.0</v>
      </c>
      <c r="L1157" s="3">
        <v>42808.0</v>
      </c>
      <c r="M1157" s="1">
        <v>0.0</v>
      </c>
    </row>
    <row r="1158">
      <c r="A1158" s="1" t="s">
        <v>1363</v>
      </c>
      <c r="B1158" s="1" t="s">
        <v>92</v>
      </c>
      <c r="C1158" s="1" t="str">
        <f t="array" ref="C1158">_xlfn.XLOOKUP($B1158, sales_teams!$A$2:$A$36, sales_teams!$B$2:$B$36)</f>
        <v>Celia Rouche</v>
      </c>
      <c r="D1158" s="1" t="str">
        <f t="array" ref="D1158">_xlfn.XLOOKUP($B1158, sales_teams!$A$2:$A$36, sales_teams!$C$2:$C$36)</f>
        <v>West</v>
      </c>
      <c r="E1158" s="1" t="s">
        <v>242</v>
      </c>
      <c r="F1158" s="1" t="s">
        <v>114</v>
      </c>
      <c r="G1158" s="1" t="str">
        <f t="array" ref="G1158">IF($F1158="", "", _xlfn.XLOOKUP($F1158,accounts!$A$2:$A$86,accounts!$B$2:$B$86, "Other"))</f>
        <v>marketing</v>
      </c>
      <c r="H1158" s="1" t="str">
        <f t="array" ref="H1158">IF($F1158="", "", IFS(_xlfn.XLOOKUP($F1158, accounts!$A$2:$A$86, accounts!$E$2:$E$86, 0)&gt;=1000, "Enterprise", _xlfn.XLOOKUP($F1158, accounts!$A$2:$A$86, accounts!$E$2:$E$86, 0)&gt;=100, "Mid-Market", TRUE, "SMB"))</f>
        <v>Enterprise</v>
      </c>
      <c r="I1158" s="1" t="str">
        <f t="array" ref="I1158">IF($F1158="", "", _xlfn.XLOOKUP($F1158,accounts!$A$2:$A$86,accounts!$F$2:$F$86, "Other"))</f>
        <v>United States</v>
      </c>
      <c r="J1158" s="1" t="s">
        <v>131</v>
      </c>
      <c r="K1158" s="3">
        <v>42793.0</v>
      </c>
      <c r="L1158" s="3">
        <v>42913.0</v>
      </c>
      <c r="M1158" s="1">
        <v>29617.0</v>
      </c>
    </row>
    <row r="1159">
      <c r="A1159" s="1" t="s">
        <v>1364</v>
      </c>
      <c r="B1159" s="1" t="s">
        <v>24</v>
      </c>
      <c r="C1159" s="1" t="str">
        <f t="array" ref="C1159">_xlfn.XLOOKUP($B1159, sales_teams!$A$2:$A$36, sales_teams!$B$2:$B$36)</f>
        <v>Melvin Marxen</v>
      </c>
      <c r="D1159" s="1" t="str">
        <f t="array" ref="D1159">_xlfn.XLOOKUP($B1159, sales_teams!$A$2:$A$36, sales_teams!$C$2:$C$36)</f>
        <v>Central</v>
      </c>
      <c r="E1159" s="1" t="s">
        <v>109</v>
      </c>
      <c r="F1159" s="1" t="s">
        <v>122</v>
      </c>
      <c r="G1159" s="1" t="str">
        <f t="array" ref="G1159">IF($F1159="", "", _xlfn.XLOOKUP($F1159,accounts!$A$2:$A$86,accounts!$B$2:$B$86, "Other"))</f>
        <v>medical</v>
      </c>
      <c r="H1159" s="1" t="str">
        <f t="array" ref="H1159">IF($F1159="", "", IFS(_xlfn.XLOOKUP($F1159, accounts!$A$2:$A$86, accounts!$E$2:$E$86, 0)&gt;=1000, "Enterprise", _xlfn.XLOOKUP($F1159, accounts!$A$2:$A$86, accounts!$E$2:$E$86, 0)&gt;=100, "Mid-Market", TRUE, "SMB"))</f>
        <v>Enterprise</v>
      </c>
      <c r="I1159" s="1" t="str">
        <f t="array" ref="I1159">IF($F1159="", "", _xlfn.XLOOKUP($F1159,accounts!$A$2:$A$86,accounts!$F$2:$F$86, "Other"))</f>
        <v>United States</v>
      </c>
      <c r="J1159" s="1" t="s">
        <v>131</v>
      </c>
      <c r="K1159" s="3">
        <v>42793.0</v>
      </c>
      <c r="L1159" s="3">
        <v>42864.0</v>
      </c>
      <c r="M1159" s="1">
        <v>1028.0</v>
      </c>
    </row>
    <row r="1160">
      <c r="A1160" s="1" t="s">
        <v>1365</v>
      </c>
      <c r="B1160" s="1" t="s">
        <v>24</v>
      </c>
      <c r="C1160" s="1" t="str">
        <f t="array" ref="C1160">_xlfn.XLOOKUP($B1160, sales_teams!$A$2:$A$36, sales_teams!$B$2:$B$36)</f>
        <v>Melvin Marxen</v>
      </c>
      <c r="D1160" s="1" t="str">
        <f t="array" ref="D1160">_xlfn.XLOOKUP($B1160, sales_teams!$A$2:$A$36, sales_teams!$C$2:$C$36)</f>
        <v>Central</v>
      </c>
      <c r="E1160" s="1" t="s">
        <v>188</v>
      </c>
      <c r="F1160" s="1" t="s">
        <v>79</v>
      </c>
      <c r="G1160" s="1" t="str">
        <f t="array" ref="G1160">IF($F1160="", "", _xlfn.XLOOKUP($F1160,accounts!$A$2:$A$86,accounts!$B$2:$B$86, "Other"))</f>
        <v>entertainment</v>
      </c>
      <c r="H1160" s="1" t="str">
        <f t="array" ref="H1160">IF($F1160="", "", IFS(_xlfn.XLOOKUP($F1160, accounts!$A$2:$A$86, accounts!$E$2:$E$86, 0)&gt;=1000, "Enterprise", _xlfn.XLOOKUP($F1160, accounts!$A$2:$A$86, accounts!$E$2:$E$86, 0)&gt;=100, "Mid-Market", TRUE, "SMB"))</f>
        <v>Mid-Market</v>
      </c>
      <c r="I1160" s="1" t="str">
        <f t="array" ref="I1160">IF($F1160="", "", _xlfn.XLOOKUP($F1160,accounts!$A$2:$A$86,accounts!$F$2:$F$86, "Other"))</f>
        <v>United States</v>
      </c>
      <c r="J1160" s="1" t="s">
        <v>131</v>
      </c>
      <c r="K1160" s="3">
        <v>42793.0</v>
      </c>
      <c r="L1160" s="3">
        <v>42914.0</v>
      </c>
      <c r="M1160" s="1">
        <v>2863.0</v>
      </c>
    </row>
    <row r="1161">
      <c r="A1161" s="1" t="s">
        <v>1366</v>
      </c>
      <c r="B1161" s="1" t="s">
        <v>107</v>
      </c>
      <c r="C1161" s="1" t="str">
        <f t="array" ref="C1161">_xlfn.XLOOKUP($B1161, sales_teams!$A$2:$A$36, sales_teams!$B$2:$B$36)</f>
        <v>Summer Sewald</v>
      </c>
      <c r="D1161" s="1" t="str">
        <f t="array" ref="D1161">_xlfn.XLOOKUP($B1161, sales_teams!$A$2:$A$36, sales_teams!$C$2:$C$36)</f>
        <v>West</v>
      </c>
      <c r="E1161" s="1" t="s">
        <v>109</v>
      </c>
      <c r="G1161" s="1" t="str">
        <f t="array" ref="G1161">IF($F1161="", "", _xlfn.XLOOKUP($F1161,accounts!$A$2:$A$86,accounts!$B$2:$B$86, "Other"))</f>
        <v/>
      </c>
      <c r="H1161" s="1" t="str">
        <f t="array" ref="H1161">IF($F1161="", "", IFS(_xlfn.XLOOKUP($F1161, accounts!$A$2:$A$86, accounts!$E$2:$E$86, 0)&gt;=1000, "Enterprise", _xlfn.XLOOKUP($F1161, accounts!$A$2:$A$86, accounts!$E$2:$E$86, 0)&gt;=100, "Mid-Market", TRUE, "SMB"))</f>
        <v/>
      </c>
      <c r="I1161" s="1" t="str">
        <f t="array" ref="I1161">IF($F1161="", "", _xlfn.XLOOKUP($F1161,accounts!$A$2:$A$86,accounts!$F$2:$F$86, "Other"))</f>
        <v/>
      </c>
      <c r="J1161" s="1" t="s">
        <v>189</v>
      </c>
      <c r="K1161" s="3">
        <v>42793.0</v>
      </c>
    </row>
    <row r="1162">
      <c r="A1162" s="1" t="s">
        <v>1367</v>
      </c>
      <c r="B1162" s="1" t="s">
        <v>18</v>
      </c>
      <c r="C1162" s="1" t="str">
        <f t="array" ref="C1162">_xlfn.XLOOKUP($B1162, sales_teams!$A$2:$A$36, sales_teams!$B$2:$B$36)</f>
        <v>Dustin Brinkmann</v>
      </c>
      <c r="D1162" s="1" t="str">
        <f t="array" ref="D1162">_xlfn.XLOOKUP($B1162, sales_teams!$A$2:$A$36, sales_teams!$C$2:$C$36)</f>
        <v>Central</v>
      </c>
      <c r="E1162" s="1" t="s">
        <v>188</v>
      </c>
      <c r="F1162" s="1" t="s">
        <v>56</v>
      </c>
      <c r="G1162" s="1" t="str">
        <f t="array" ref="G1162">IF($F1162="", "", _xlfn.XLOOKUP($F1162,accounts!$A$2:$A$86,accounts!$B$2:$B$86, "Other"))</f>
        <v>software</v>
      </c>
      <c r="H1162" s="1" t="str">
        <f t="array" ref="H1162">IF($F1162="", "", IFS(_xlfn.XLOOKUP($F1162, accounts!$A$2:$A$86, accounts!$E$2:$E$86, 0)&gt;=1000, "Enterprise", _xlfn.XLOOKUP($F1162, accounts!$A$2:$A$86, accounts!$E$2:$E$86, 0)&gt;=100, "Mid-Market", TRUE, "SMB"))</f>
        <v>Enterprise</v>
      </c>
      <c r="I1162" s="1" t="str">
        <f t="array" ref="I1162">IF($F1162="", "", _xlfn.XLOOKUP($F1162,accounts!$A$2:$A$86,accounts!$F$2:$F$86, "Other"))</f>
        <v>United States</v>
      </c>
      <c r="J1162" s="1" t="s">
        <v>131</v>
      </c>
      <c r="K1162" s="3">
        <v>42793.0</v>
      </c>
      <c r="L1162" s="3">
        <v>42914.0</v>
      </c>
      <c r="M1162" s="1">
        <v>4109.0</v>
      </c>
    </row>
    <row r="1163">
      <c r="A1163" s="1" t="s">
        <v>1368</v>
      </c>
      <c r="B1163" s="1" t="s">
        <v>28</v>
      </c>
      <c r="C1163" s="1" t="str">
        <f t="array" ref="C1163">_xlfn.XLOOKUP($B1163, sales_teams!$A$2:$A$36, sales_teams!$B$2:$B$36)</f>
        <v>Melvin Marxen</v>
      </c>
      <c r="D1163" s="1" t="str">
        <f t="array" ref="D1163">_xlfn.XLOOKUP($B1163, sales_teams!$A$2:$A$36, sales_teams!$C$2:$C$36)</f>
        <v>Central</v>
      </c>
      <c r="E1163" s="1" t="s">
        <v>181</v>
      </c>
      <c r="F1163" s="1" t="s">
        <v>25</v>
      </c>
      <c r="G1163" s="1" t="str">
        <f t="array" ref="G1163">IF($F1163="", "", _xlfn.XLOOKUP($F1163,accounts!$A$2:$A$86,accounts!$B$2:$B$86, "Other"))</f>
        <v>medical</v>
      </c>
      <c r="H1163" s="1" t="str">
        <f t="array" ref="H1163">IF($F1163="", "", IFS(_xlfn.XLOOKUP($F1163, accounts!$A$2:$A$86, accounts!$E$2:$E$86, 0)&gt;=1000, "Enterprise", _xlfn.XLOOKUP($F1163, accounts!$A$2:$A$86, accounts!$E$2:$E$86, 0)&gt;=100, "Mid-Market", TRUE, "SMB"))</f>
        <v>Enterprise</v>
      </c>
      <c r="I1163" s="1" t="str">
        <f t="array" ref="I1163">IF($F1163="", "", _xlfn.XLOOKUP($F1163,accounts!$A$2:$A$86,accounts!$F$2:$F$86, "Other"))</f>
        <v>Kenya</v>
      </c>
      <c r="J1163" s="1" t="s">
        <v>192</v>
      </c>
      <c r="K1163" s="3">
        <v>42793.0</v>
      </c>
      <c r="L1163" s="3">
        <v>42863.0</v>
      </c>
      <c r="M1163" s="1">
        <v>0.0</v>
      </c>
    </row>
    <row r="1164">
      <c r="A1164" s="1" t="s">
        <v>1369</v>
      </c>
      <c r="B1164" s="1" t="s">
        <v>54</v>
      </c>
      <c r="C1164" s="1" t="str">
        <f t="array" ref="C1164">_xlfn.XLOOKUP($B1164, sales_teams!$A$2:$A$36, sales_teams!$B$2:$B$36)</f>
        <v>Rocco Neubert</v>
      </c>
      <c r="D1164" s="1" t="str">
        <f t="array" ref="D1164">_xlfn.XLOOKUP($B1164, sales_teams!$A$2:$A$36, sales_teams!$C$2:$C$36)</f>
        <v>East</v>
      </c>
      <c r="E1164" s="1" t="s">
        <v>109</v>
      </c>
      <c r="F1164" s="1" t="s">
        <v>125</v>
      </c>
      <c r="G1164" s="1" t="str">
        <f t="array" ref="G1164">IF($F1164="", "", _xlfn.XLOOKUP($F1164,accounts!$A$2:$A$86,accounts!$B$2:$B$86, "Other"))</f>
        <v>software</v>
      </c>
      <c r="H1164" s="1" t="str">
        <f t="array" ref="H1164">IF($F1164="", "", IFS(_xlfn.XLOOKUP($F1164, accounts!$A$2:$A$86, accounts!$E$2:$E$86, 0)&gt;=1000, "Enterprise", _xlfn.XLOOKUP($F1164, accounts!$A$2:$A$86, accounts!$E$2:$E$86, 0)&gt;=100, "Mid-Market", TRUE, "SMB"))</f>
        <v>Enterprise</v>
      </c>
      <c r="I1164" s="1" t="str">
        <f t="array" ref="I1164">IF($F1164="", "", _xlfn.XLOOKUP($F1164,accounts!$A$2:$A$86,accounts!$F$2:$F$86, "Other"))</f>
        <v>United States</v>
      </c>
      <c r="J1164" s="1" t="s">
        <v>131</v>
      </c>
      <c r="K1164" s="3">
        <v>42793.0</v>
      </c>
      <c r="L1164" s="3">
        <v>42807.0</v>
      </c>
      <c r="M1164" s="1">
        <v>1106.0</v>
      </c>
    </row>
    <row r="1165">
      <c r="A1165" s="1" t="s">
        <v>1370</v>
      </c>
      <c r="B1165" s="1" t="s">
        <v>65</v>
      </c>
      <c r="C1165" s="1" t="str">
        <f t="array" ref="C1165">_xlfn.XLOOKUP($B1165, sales_teams!$A$2:$A$36, sales_teams!$B$2:$B$36)</f>
        <v>Celia Rouche</v>
      </c>
      <c r="D1165" s="1" t="str">
        <f t="array" ref="D1165">_xlfn.XLOOKUP($B1165, sales_teams!$A$2:$A$36, sales_teams!$C$2:$C$36)</f>
        <v>West</v>
      </c>
      <c r="E1165" s="1" t="s">
        <v>179</v>
      </c>
      <c r="G1165" s="1" t="str">
        <f t="array" ref="G1165">IF($F1165="", "", _xlfn.XLOOKUP($F1165,accounts!$A$2:$A$86,accounts!$B$2:$B$86, "Other"))</f>
        <v/>
      </c>
      <c r="H1165" s="1" t="str">
        <f t="array" ref="H1165">IF($F1165="", "", IFS(_xlfn.XLOOKUP($F1165, accounts!$A$2:$A$86, accounts!$E$2:$E$86, 0)&gt;=1000, "Enterprise", _xlfn.XLOOKUP($F1165, accounts!$A$2:$A$86, accounts!$E$2:$E$86, 0)&gt;=100, "Mid-Market", TRUE, "SMB"))</f>
        <v/>
      </c>
      <c r="I1165" s="1" t="str">
        <f t="array" ref="I1165">IF($F1165="", "", _xlfn.XLOOKUP($F1165,accounts!$A$2:$A$86,accounts!$F$2:$F$86, "Other"))</f>
        <v/>
      </c>
      <c r="J1165" s="1" t="s">
        <v>189</v>
      </c>
      <c r="K1165" s="3">
        <v>42793.0</v>
      </c>
    </row>
    <row r="1166">
      <c r="A1166" s="1" t="s">
        <v>1371</v>
      </c>
      <c r="B1166" s="1" t="s">
        <v>41</v>
      </c>
      <c r="C1166" s="1" t="str">
        <f t="array" ref="C1166">_xlfn.XLOOKUP($B1166, sales_teams!$A$2:$A$36, sales_teams!$B$2:$B$36)</f>
        <v>Cara Losch</v>
      </c>
      <c r="D1166" s="1" t="str">
        <f t="array" ref="D1166">_xlfn.XLOOKUP($B1166, sales_teams!$A$2:$A$36, sales_teams!$C$2:$C$36)</f>
        <v>East</v>
      </c>
      <c r="E1166" s="1" t="s">
        <v>179</v>
      </c>
      <c r="F1166" s="1" t="s">
        <v>43</v>
      </c>
      <c r="G1166" s="1" t="str">
        <f t="array" ref="G1166">IF($F1166="", "", _xlfn.XLOOKUP($F1166,accounts!$A$2:$A$86,accounts!$B$2:$B$86, "Other"))</f>
        <v>software</v>
      </c>
      <c r="H1166" s="1" t="str">
        <f t="array" ref="H1166">IF($F1166="", "", IFS(_xlfn.XLOOKUP($F1166, accounts!$A$2:$A$86, accounts!$E$2:$E$86, 0)&gt;=1000, "Enterprise", _xlfn.XLOOKUP($F1166, accounts!$A$2:$A$86, accounts!$E$2:$E$86, 0)&gt;=100, "Mid-Market", TRUE, "SMB"))</f>
        <v>Enterprise</v>
      </c>
      <c r="I1166" s="1" t="str">
        <f t="array" ref="I1166">IF($F1166="", "", _xlfn.XLOOKUP($F1166,accounts!$A$2:$A$86,accounts!$F$2:$F$86, "Other"))</f>
        <v>United States</v>
      </c>
      <c r="J1166" s="1" t="s">
        <v>131</v>
      </c>
      <c r="K1166" s="3">
        <v>42793.0</v>
      </c>
      <c r="L1166" s="3">
        <v>42916.0</v>
      </c>
      <c r="M1166" s="1">
        <v>53.0</v>
      </c>
    </row>
    <row r="1167">
      <c r="A1167" s="1" t="s">
        <v>1372</v>
      </c>
      <c r="B1167" s="1" t="s">
        <v>15</v>
      </c>
      <c r="C1167" s="1" t="str">
        <f t="array" ref="C1167">_xlfn.XLOOKUP($B1167, sales_teams!$A$2:$A$36, sales_teams!$B$2:$B$36)</f>
        <v>Dustin Brinkmann</v>
      </c>
      <c r="D1167" s="1" t="str">
        <f t="array" ref="D1167">_xlfn.XLOOKUP($B1167, sales_teams!$A$2:$A$36, sales_teams!$C$2:$C$36)</f>
        <v>Central</v>
      </c>
      <c r="E1167" s="1" t="s">
        <v>179</v>
      </c>
      <c r="F1167" s="1" t="s">
        <v>110</v>
      </c>
      <c r="G1167" s="1" t="str">
        <f t="array" ref="G1167">IF($F1167="", "", _xlfn.XLOOKUP($F1167,accounts!$A$2:$A$86,accounts!$B$2:$B$86, "Other"))</f>
        <v>technology</v>
      </c>
      <c r="H1167" s="1" t="str">
        <f t="array" ref="H1167">IF($F1167="", "", IFS(_xlfn.XLOOKUP($F1167, accounts!$A$2:$A$86, accounts!$E$2:$E$86, 0)&gt;=1000, "Enterprise", _xlfn.XLOOKUP($F1167, accounts!$A$2:$A$86, accounts!$E$2:$E$86, 0)&gt;=100, "Mid-Market", TRUE, "SMB"))</f>
        <v>Enterprise</v>
      </c>
      <c r="I1167" s="1" t="str">
        <f t="array" ref="I1167">IF($F1167="", "", _xlfn.XLOOKUP($F1167,accounts!$A$2:$A$86,accounts!$F$2:$F$86, "Other"))</f>
        <v>Norway</v>
      </c>
      <c r="J1167" s="1" t="s">
        <v>131</v>
      </c>
      <c r="K1167" s="3">
        <v>42793.0</v>
      </c>
      <c r="L1167" s="3">
        <v>42869.0</v>
      </c>
      <c r="M1167" s="1">
        <v>47.0</v>
      </c>
    </row>
    <row r="1168">
      <c r="A1168" s="1" t="s">
        <v>1373</v>
      </c>
      <c r="B1168" s="1" t="s">
        <v>34</v>
      </c>
      <c r="C1168" s="1" t="str">
        <f t="array" ref="C1168">_xlfn.XLOOKUP($B1168, sales_teams!$A$2:$A$36, sales_teams!$B$2:$B$36)</f>
        <v>Cara Losch</v>
      </c>
      <c r="D1168" s="1" t="str">
        <f t="array" ref="D1168">_xlfn.XLOOKUP($B1168, sales_teams!$A$2:$A$36, sales_teams!$C$2:$C$36)</f>
        <v>East</v>
      </c>
      <c r="E1168" s="1" t="s">
        <v>188</v>
      </c>
      <c r="F1168" s="1" t="s">
        <v>125</v>
      </c>
      <c r="G1168" s="1" t="str">
        <f t="array" ref="G1168">IF($F1168="", "", _xlfn.XLOOKUP($F1168,accounts!$A$2:$A$86,accounts!$B$2:$B$86, "Other"))</f>
        <v>software</v>
      </c>
      <c r="H1168" s="1" t="str">
        <f t="array" ref="H1168">IF($F1168="", "", IFS(_xlfn.XLOOKUP($F1168, accounts!$A$2:$A$86, accounts!$E$2:$E$86, 0)&gt;=1000, "Enterprise", _xlfn.XLOOKUP($F1168, accounts!$A$2:$A$86, accounts!$E$2:$E$86, 0)&gt;=100, "Mid-Market", TRUE, "SMB"))</f>
        <v>Enterprise</v>
      </c>
      <c r="I1168" s="1" t="str">
        <f t="array" ref="I1168">IF($F1168="", "", _xlfn.XLOOKUP($F1168,accounts!$A$2:$A$86,accounts!$F$2:$F$86, "Other"))</f>
        <v>United States</v>
      </c>
      <c r="J1168" s="1" t="s">
        <v>131</v>
      </c>
      <c r="K1168" s="3">
        <v>42793.0</v>
      </c>
      <c r="L1168" s="3">
        <v>42878.0</v>
      </c>
      <c r="M1168" s="1">
        <v>3749.0</v>
      </c>
    </row>
    <row r="1169">
      <c r="A1169" s="1" t="s">
        <v>1374</v>
      </c>
      <c r="B1169" s="1" t="s">
        <v>34</v>
      </c>
      <c r="C1169" s="1" t="str">
        <f t="array" ref="C1169">_xlfn.XLOOKUP($B1169, sales_teams!$A$2:$A$36, sales_teams!$B$2:$B$36)</f>
        <v>Cara Losch</v>
      </c>
      <c r="D1169" s="1" t="str">
        <f t="array" ref="D1169">_xlfn.XLOOKUP($B1169, sales_teams!$A$2:$A$36, sales_teams!$C$2:$C$36)</f>
        <v>East</v>
      </c>
      <c r="E1169" s="1" t="s">
        <v>188</v>
      </c>
      <c r="F1169" s="1" t="s">
        <v>140</v>
      </c>
      <c r="G1169" s="1" t="str">
        <f t="array" ref="G1169">IF($F1169="", "", _xlfn.XLOOKUP($F1169,accounts!$A$2:$A$86,accounts!$B$2:$B$86, "Other"))</f>
        <v>employment</v>
      </c>
      <c r="H1169" s="1" t="str">
        <f t="array" ref="H1169">IF($F1169="", "", IFS(_xlfn.XLOOKUP($F1169, accounts!$A$2:$A$86, accounts!$E$2:$E$86, 0)&gt;=1000, "Enterprise", _xlfn.XLOOKUP($F1169, accounts!$A$2:$A$86, accounts!$E$2:$E$86, 0)&gt;=100, "Mid-Market", TRUE, "SMB"))</f>
        <v>Enterprise</v>
      </c>
      <c r="I1169" s="1" t="str">
        <f t="array" ref="I1169">IF($F1169="", "", _xlfn.XLOOKUP($F1169,accounts!$A$2:$A$86,accounts!$F$2:$F$86, "Other"))</f>
        <v>United States</v>
      </c>
      <c r="J1169" s="1" t="s">
        <v>131</v>
      </c>
      <c r="K1169" s="3">
        <v>42793.0</v>
      </c>
      <c r="L1169" s="3">
        <v>42882.0</v>
      </c>
      <c r="M1169" s="1">
        <v>4204.0</v>
      </c>
    </row>
    <row r="1170">
      <c r="A1170" s="1" t="s">
        <v>1375</v>
      </c>
      <c r="B1170" s="1" t="s">
        <v>52</v>
      </c>
      <c r="C1170" s="1" t="str">
        <f t="array" ref="C1170">_xlfn.XLOOKUP($B1170, sales_teams!$A$2:$A$36, sales_teams!$B$2:$B$36)</f>
        <v>Rocco Neubert</v>
      </c>
      <c r="D1170" s="1" t="str">
        <f t="array" ref="D1170">_xlfn.XLOOKUP($B1170, sales_teams!$A$2:$A$36, sales_teams!$C$2:$C$36)</f>
        <v>East</v>
      </c>
      <c r="E1170" s="1" t="s">
        <v>188</v>
      </c>
      <c r="F1170" s="1" t="s">
        <v>166</v>
      </c>
      <c r="G1170" s="1" t="str">
        <f t="array" ref="G1170">IF($F1170="", "", _xlfn.XLOOKUP($F1170,accounts!$A$2:$A$86,accounts!$B$2:$B$86, "Other"))</f>
        <v>finance</v>
      </c>
      <c r="H1170" s="1" t="str">
        <f t="array" ref="H1170">IF($F1170="", "", IFS(_xlfn.XLOOKUP($F1170, accounts!$A$2:$A$86, accounts!$E$2:$E$86, 0)&gt;=1000, "Enterprise", _xlfn.XLOOKUP($F1170, accounts!$A$2:$A$86, accounts!$E$2:$E$86, 0)&gt;=100, "Mid-Market", TRUE, "SMB"))</f>
        <v>Enterprise</v>
      </c>
      <c r="I1170" s="1" t="str">
        <f t="array" ref="I1170">IF($F1170="", "", _xlfn.XLOOKUP($F1170,accounts!$A$2:$A$86,accounts!$F$2:$F$86, "Other"))</f>
        <v>United States</v>
      </c>
      <c r="J1170" s="1" t="s">
        <v>131</v>
      </c>
      <c r="K1170" s="3">
        <v>42794.0</v>
      </c>
      <c r="L1170" s="3">
        <v>42901.0</v>
      </c>
      <c r="M1170" s="1">
        <v>3986.0</v>
      </c>
    </row>
    <row r="1171">
      <c r="A1171" s="1" t="s">
        <v>1376</v>
      </c>
      <c r="B1171" s="1" t="s">
        <v>48</v>
      </c>
      <c r="C1171" s="1" t="str">
        <f t="array" ref="C1171">_xlfn.XLOOKUP($B1171, sales_teams!$A$2:$A$36, sales_teams!$B$2:$B$36)</f>
        <v>Rocco Neubert</v>
      </c>
      <c r="D1171" s="1" t="str">
        <f t="array" ref="D1171">_xlfn.XLOOKUP($B1171, sales_teams!$A$2:$A$36, sales_teams!$C$2:$C$36)</f>
        <v>East</v>
      </c>
      <c r="E1171" s="1" t="s">
        <v>148</v>
      </c>
      <c r="F1171" s="1" t="s">
        <v>81</v>
      </c>
      <c r="G1171" s="1" t="str">
        <f t="array" ref="G1171">IF($F1171="", "", _xlfn.XLOOKUP($F1171,accounts!$A$2:$A$86,accounts!$B$2:$B$86, "Other"))</f>
        <v>technology</v>
      </c>
      <c r="H1171" s="1" t="str">
        <f t="array" ref="H1171">IF($F1171="", "", IFS(_xlfn.XLOOKUP($F1171, accounts!$A$2:$A$86, accounts!$E$2:$E$86, 0)&gt;=1000, "Enterprise", _xlfn.XLOOKUP($F1171, accounts!$A$2:$A$86, accounts!$E$2:$E$86, 0)&gt;=100, "Mid-Market", TRUE, "SMB"))</f>
        <v>Enterprise</v>
      </c>
      <c r="I1171" s="1" t="str">
        <f t="array" ref="I1171">IF($F1171="", "", _xlfn.XLOOKUP($F1171,accounts!$A$2:$A$86,accounts!$F$2:$F$86, "Other"))</f>
        <v>United States</v>
      </c>
      <c r="J1171" s="1" t="s">
        <v>131</v>
      </c>
      <c r="K1171" s="3">
        <v>42794.0</v>
      </c>
      <c r="L1171" s="3">
        <v>42891.0</v>
      </c>
      <c r="M1171" s="1">
        <v>5105.0</v>
      </c>
    </row>
    <row r="1172">
      <c r="A1172" s="1" t="s">
        <v>1377</v>
      </c>
      <c r="B1172" s="1" t="s">
        <v>30</v>
      </c>
      <c r="C1172" s="1" t="str">
        <f t="array" ref="C1172">_xlfn.XLOOKUP($B1172, sales_teams!$A$2:$A$36, sales_teams!$B$2:$B$36)</f>
        <v>Melvin Marxen</v>
      </c>
      <c r="D1172" s="1" t="str">
        <f t="array" ref="D1172">_xlfn.XLOOKUP($B1172, sales_teams!$A$2:$A$36, sales_teams!$C$2:$C$36)</f>
        <v>Central</v>
      </c>
      <c r="E1172" s="1" t="s">
        <v>181</v>
      </c>
      <c r="F1172" s="1" t="s">
        <v>106</v>
      </c>
      <c r="G1172" s="1" t="str">
        <f t="array" ref="G1172">IF($F1172="", "", _xlfn.XLOOKUP($F1172,accounts!$A$2:$A$86,accounts!$B$2:$B$86, "Other"))</f>
        <v>retail</v>
      </c>
      <c r="H1172" s="1" t="str">
        <f t="array" ref="H1172">IF($F1172="", "", IFS(_xlfn.XLOOKUP($F1172, accounts!$A$2:$A$86, accounts!$E$2:$E$86, 0)&gt;=1000, "Enterprise", _xlfn.XLOOKUP($F1172, accounts!$A$2:$A$86, accounts!$E$2:$E$86, 0)&gt;=100, "Mid-Market", TRUE, "SMB"))</f>
        <v>Enterprise</v>
      </c>
      <c r="I1172" s="1" t="str">
        <f t="array" ref="I1172">IF($F1172="", "", _xlfn.XLOOKUP($F1172,accounts!$A$2:$A$86,accounts!$F$2:$F$86, "Other"))</f>
        <v>Italy</v>
      </c>
      <c r="J1172" s="1" t="s">
        <v>131</v>
      </c>
      <c r="K1172" s="3">
        <v>42794.0</v>
      </c>
      <c r="L1172" s="3">
        <v>42908.0</v>
      </c>
      <c r="M1172" s="1">
        <v>516.0</v>
      </c>
    </row>
    <row r="1173">
      <c r="A1173" s="1" t="s">
        <v>1378</v>
      </c>
      <c r="B1173" s="1" t="s">
        <v>30</v>
      </c>
      <c r="C1173" s="1" t="str">
        <f t="array" ref="C1173">_xlfn.XLOOKUP($B1173, sales_teams!$A$2:$A$36, sales_teams!$B$2:$B$36)</f>
        <v>Melvin Marxen</v>
      </c>
      <c r="D1173" s="1" t="str">
        <f t="array" ref="D1173">_xlfn.XLOOKUP($B1173, sales_teams!$A$2:$A$36, sales_teams!$C$2:$C$36)</f>
        <v>Central</v>
      </c>
      <c r="E1173" s="1" t="s">
        <v>148</v>
      </c>
      <c r="F1173" s="1" t="s">
        <v>150</v>
      </c>
      <c r="G1173" s="1" t="str">
        <f t="array" ref="G1173">IF($F1173="", "", _xlfn.XLOOKUP($F1173,accounts!$A$2:$A$86,accounts!$B$2:$B$86, "Other"))</f>
        <v>technology</v>
      </c>
      <c r="H1173" s="1" t="str">
        <f t="array" ref="H1173">IF($F1173="", "", IFS(_xlfn.XLOOKUP($F1173, accounts!$A$2:$A$86, accounts!$E$2:$E$86, 0)&gt;=1000, "Enterprise", _xlfn.XLOOKUP($F1173, accounts!$A$2:$A$86, accounts!$E$2:$E$86, 0)&gt;=100, "Mid-Market", TRUE, "SMB"))</f>
        <v>Enterprise</v>
      </c>
      <c r="I1173" s="1" t="str">
        <f t="array" ref="I1173">IF($F1173="", "", _xlfn.XLOOKUP($F1173,accounts!$A$2:$A$86,accounts!$F$2:$F$86, "Other"))</f>
        <v>United States</v>
      </c>
      <c r="J1173" s="1" t="s">
        <v>131</v>
      </c>
      <c r="K1173" s="3">
        <v>42794.0</v>
      </c>
      <c r="L1173" s="3">
        <v>42888.0</v>
      </c>
      <c r="M1173" s="1">
        <v>4407.0</v>
      </c>
    </row>
    <row r="1174">
      <c r="A1174" s="1" t="s">
        <v>1379</v>
      </c>
      <c r="B1174" s="1" t="s">
        <v>53</v>
      </c>
      <c r="C1174" s="1" t="str">
        <f t="array" ref="C1174">_xlfn.XLOOKUP($B1174, sales_teams!$A$2:$A$36, sales_teams!$B$2:$B$36)</f>
        <v>Rocco Neubert</v>
      </c>
      <c r="D1174" s="1" t="str">
        <f t="array" ref="D1174">_xlfn.XLOOKUP($B1174, sales_teams!$A$2:$A$36, sales_teams!$C$2:$C$36)</f>
        <v>East</v>
      </c>
      <c r="E1174" s="1" t="s">
        <v>188</v>
      </c>
      <c r="F1174" s="1" t="s">
        <v>172</v>
      </c>
      <c r="G1174" s="1" t="str">
        <f t="array" ref="G1174">IF($F1174="", "", _xlfn.XLOOKUP($F1174,accounts!$A$2:$A$86,accounts!$B$2:$B$86, "Other"))</f>
        <v>retail</v>
      </c>
      <c r="H1174" s="1" t="str">
        <f t="array" ref="H1174">IF($F1174="", "", IFS(_xlfn.XLOOKUP($F1174, accounts!$A$2:$A$86, accounts!$E$2:$E$86, 0)&gt;=1000, "Enterprise", _xlfn.XLOOKUP($F1174, accounts!$A$2:$A$86, accounts!$E$2:$E$86, 0)&gt;=100, "Mid-Market", TRUE, "SMB"))</f>
        <v>Mid-Market</v>
      </c>
      <c r="I1174" s="1" t="str">
        <f t="array" ref="I1174">IF($F1174="", "", _xlfn.XLOOKUP($F1174,accounts!$A$2:$A$86,accounts!$F$2:$F$86, "Other"))</f>
        <v>United States</v>
      </c>
      <c r="J1174" s="1" t="s">
        <v>131</v>
      </c>
      <c r="K1174" s="3">
        <v>42794.0</v>
      </c>
      <c r="L1174" s="3">
        <v>42905.0</v>
      </c>
      <c r="M1174" s="1">
        <v>3087.0</v>
      </c>
    </row>
    <row r="1175">
      <c r="A1175" s="1" t="s">
        <v>1380</v>
      </c>
      <c r="B1175" s="1" t="s">
        <v>26</v>
      </c>
      <c r="C1175" s="1" t="str">
        <f t="array" ref="C1175">_xlfn.XLOOKUP($B1175, sales_teams!$A$2:$A$36, sales_teams!$B$2:$B$36)</f>
        <v>Melvin Marxen</v>
      </c>
      <c r="D1175" s="1" t="str">
        <f t="array" ref="D1175">_xlfn.XLOOKUP($B1175, sales_teams!$A$2:$A$36, sales_teams!$C$2:$C$36)</f>
        <v>Central</v>
      </c>
      <c r="E1175" s="1" t="s">
        <v>194</v>
      </c>
      <c r="F1175" s="1" t="s">
        <v>78</v>
      </c>
      <c r="G1175" s="1" t="str">
        <f t="array" ref="G1175">IF($F1175="", "", _xlfn.XLOOKUP($F1175,accounts!$A$2:$A$86,accounts!$B$2:$B$86, "Other"))</f>
        <v>marketing</v>
      </c>
      <c r="H1175" s="1" t="str">
        <f t="array" ref="H1175">IF($F1175="", "", IFS(_xlfn.XLOOKUP($F1175, accounts!$A$2:$A$86, accounts!$E$2:$E$86, 0)&gt;=1000, "Enterprise", _xlfn.XLOOKUP($F1175, accounts!$A$2:$A$86, accounts!$E$2:$E$86, 0)&gt;=100, "Mid-Market", TRUE, "SMB"))</f>
        <v>Enterprise</v>
      </c>
      <c r="I1175" s="1" t="str">
        <f t="array" ref="I1175">IF($F1175="", "", _xlfn.XLOOKUP($F1175,accounts!$A$2:$A$86,accounts!$F$2:$F$86, "Other"))</f>
        <v>United States</v>
      </c>
      <c r="J1175" s="1" t="s">
        <v>131</v>
      </c>
      <c r="K1175" s="3">
        <v>42794.0</v>
      </c>
      <c r="L1175" s="3">
        <v>42870.0</v>
      </c>
      <c r="M1175" s="1">
        <v>5331.0</v>
      </c>
    </row>
    <row r="1176">
      <c r="A1176" s="1" t="s">
        <v>1381</v>
      </c>
      <c r="B1176" s="1" t="s">
        <v>88</v>
      </c>
      <c r="C1176" s="1" t="str">
        <f t="array" ref="C1176">_xlfn.XLOOKUP($B1176, sales_teams!$A$2:$A$36, sales_teams!$B$2:$B$36)</f>
        <v>Celia Rouche</v>
      </c>
      <c r="D1176" s="1" t="str">
        <f t="array" ref="D1176">_xlfn.XLOOKUP($B1176, sales_teams!$A$2:$A$36, sales_teams!$C$2:$C$36)</f>
        <v>West</v>
      </c>
      <c r="E1176" s="1" t="s">
        <v>188</v>
      </c>
      <c r="F1176" s="1" t="s">
        <v>59</v>
      </c>
      <c r="G1176" s="1" t="str">
        <f t="array" ref="G1176">IF($F1176="", "", _xlfn.XLOOKUP($F1176,accounts!$A$2:$A$86,accounts!$B$2:$B$86, "Other"))</f>
        <v>medical</v>
      </c>
      <c r="H1176" s="1" t="str">
        <f t="array" ref="H1176">IF($F1176="", "", IFS(_xlfn.XLOOKUP($F1176, accounts!$A$2:$A$86, accounts!$E$2:$E$86, 0)&gt;=1000, "Enterprise", _xlfn.XLOOKUP($F1176, accounts!$A$2:$A$86, accounts!$E$2:$E$86, 0)&gt;=100, "Mid-Market", TRUE, "SMB"))</f>
        <v>SMB</v>
      </c>
      <c r="I1176" s="1" t="str">
        <f t="array" ref="I1176">IF($F1176="", "", _xlfn.XLOOKUP($F1176,accounts!$A$2:$A$86,accounts!$F$2:$F$86, "Other"))</f>
        <v>United States</v>
      </c>
      <c r="J1176" s="1" t="s">
        <v>131</v>
      </c>
      <c r="K1176" s="3">
        <v>42794.0</v>
      </c>
      <c r="L1176" s="3">
        <v>42860.0</v>
      </c>
      <c r="M1176" s="1">
        <v>4069.0</v>
      </c>
    </row>
    <row r="1177">
      <c r="A1177" s="1" t="s">
        <v>1382</v>
      </c>
      <c r="B1177" s="1" t="s">
        <v>99</v>
      </c>
      <c r="C1177" s="1" t="str">
        <f t="array" ref="C1177">_xlfn.XLOOKUP($B1177, sales_teams!$A$2:$A$36, sales_teams!$B$2:$B$36)</f>
        <v>Summer Sewald</v>
      </c>
      <c r="D1177" s="1" t="str">
        <f t="array" ref="D1177">_xlfn.XLOOKUP($B1177, sales_teams!$A$2:$A$36, sales_teams!$C$2:$C$36)</f>
        <v>West</v>
      </c>
      <c r="E1177" s="1" t="s">
        <v>194</v>
      </c>
      <c r="G1177" s="1" t="str">
        <f t="array" ref="G1177">IF($F1177="", "", _xlfn.XLOOKUP($F1177,accounts!$A$2:$A$86,accounts!$B$2:$B$86, "Other"))</f>
        <v/>
      </c>
      <c r="H1177" s="1" t="str">
        <f t="array" ref="H1177">IF($F1177="", "", IFS(_xlfn.XLOOKUP($F1177, accounts!$A$2:$A$86, accounts!$E$2:$E$86, 0)&gt;=1000, "Enterprise", _xlfn.XLOOKUP($F1177, accounts!$A$2:$A$86, accounts!$E$2:$E$86, 0)&gt;=100, "Mid-Market", TRUE, "SMB"))</f>
        <v/>
      </c>
      <c r="I1177" s="1" t="str">
        <f t="array" ref="I1177">IF($F1177="", "", _xlfn.XLOOKUP($F1177,accounts!$A$2:$A$86,accounts!$F$2:$F$86, "Other"))</f>
        <v/>
      </c>
      <c r="J1177" s="1" t="s">
        <v>189</v>
      </c>
      <c r="K1177" s="3">
        <v>42794.0</v>
      </c>
    </row>
    <row r="1178">
      <c r="A1178" s="1" t="s">
        <v>1383</v>
      </c>
      <c r="B1178" s="1" t="s">
        <v>99</v>
      </c>
      <c r="C1178" s="1" t="str">
        <f t="array" ref="C1178">_xlfn.XLOOKUP($B1178, sales_teams!$A$2:$A$36, sales_teams!$B$2:$B$36)</f>
        <v>Summer Sewald</v>
      </c>
      <c r="D1178" s="1" t="str">
        <f t="array" ref="D1178">_xlfn.XLOOKUP($B1178, sales_teams!$A$2:$A$36, sales_teams!$C$2:$C$36)</f>
        <v>West</v>
      </c>
      <c r="E1178" s="1" t="s">
        <v>181</v>
      </c>
      <c r="F1178" s="1" t="s">
        <v>118</v>
      </c>
      <c r="G1178" s="1" t="str">
        <f t="array" ref="G1178">IF($F1178="", "", _xlfn.XLOOKUP($F1178,accounts!$A$2:$A$86,accounts!$B$2:$B$86, "Other"))</f>
        <v>services</v>
      </c>
      <c r="H1178" s="1" t="str">
        <f t="array" ref="H1178">IF($F1178="", "", IFS(_xlfn.XLOOKUP($F1178, accounts!$A$2:$A$86, accounts!$E$2:$E$86, 0)&gt;=1000, "Enterprise", _xlfn.XLOOKUP($F1178, accounts!$A$2:$A$86, accounts!$E$2:$E$86, 0)&gt;=100, "Mid-Market", TRUE, "SMB"))</f>
        <v>Enterprise</v>
      </c>
      <c r="I1178" s="1" t="str">
        <f t="array" ref="I1178">IF($F1178="", "", _xlfn.XLOOKUP($F1178,accounts!$A$2:$A$86,accounts!$F$2:$F$86, "Other"))</f>
        <v>United States</v>
      </c>
      <c r="J1178" s="1" t="s">
        <v>131</v>
      </c>
      <c r="K1178" s="3">
        <v>42794.0</v>
      </c>
      <c r="L1178" s="3">
        <v>42915.0</v>
      </c>
      <c r="M1178" s="1">
        <v>463.0</v>
      </c>
    </row>
    <row r="1179">
      <c r="A1179" s="1" t="s">
        <v>1384</v>
      </c>
      <c r="B1179" s="1" t="s">
        <v>99</v>
      </c>
      <c r="C1179" s="1" t="str">
        <f t="array" ref="C1179">_xlfn.XLOOKUP($B1179, sales_teams!$A$2:$A$36, sales_teams!$B$2:$B$36)</f>
        <v>Summer Sewald</v>
      </c>
      <c r="D1179" s="1" t="str">
        <f t="array" ref="D1179">_xlfn.XLOOKUP($B1179, sales_teams!$A$2:$A$36, sales_teams!$C$2:$C$36)</f>
        <v>West</v>
      </c>
      <c r="E1179" s="1" t="s">
        <v>194</v>
      </c>
      <c r="F1179" s="1" t="s">
        <v>85</v>
      </c>
      <c r="G1179" s="1" t="str">
        <f t="array" ref="G1179">IF($F1179="", "", _xlfn.XLOOKUP($F1179,accounts!$A$2:$A$86,accounts!$B$2:$B$86, "Other"))</f>
        <v>telecommunications</v>
      </c>
      <c r="H1179" s="1" t="str">
        <f t="array" ref="H1179">IF($F1179="", "", IFS(_xlfn.XLOOKUP($F1179, accounts!$A$2:$A$86, accounts!$E$2:$E$86, 0)&gt;=1000, "Enterprise", _xlfn.XLOOKUP($F1179, accounts!$A$2:$A$86, accounts!$E$2:$E$86, 0)&gt;=100, "Mid-Market", TRUE, "SMB"))</f>
        <v>Enterprise</v>
      </c>
      <c r="I1179" s="1" t="str">
        <f t="array" ref="I1179">IF($F1179="", "", _xlfn.XLOOKUP($F1179,accounts!$A$2:$A$86,accounts!$F$2:$F$86, "Other"))</f>
        <v>United States</v>
      </c>
      <c r="J1179" s="1" t="s">
        <v>131</v>
      </c>
      <c r="K1179" s="3">
        <v>42794.0</v>
      </c>
      <c r="L1179" s="3">
        <v>42881.0</v>
      </c>
      <c r="M1179" s="1">
        <v>5625.0</v>
      </c>
    </row>
    <row r="1180">
      <c r="A1180" s="1" t="s">
        <v>1385</v>
      </c>
      <c r="B1180" s="1" t="s">
        <v>17</v>
      </c>
      <c r="C1180" s="1" t="str">
        <f t="array" ref="C1180">_xlfn.XLOOKUP($B1180, sales_teams!$A$2:$A$36, sales_teams!$B$2:$B$36)</f>
        <v>Dustin Brinkmann</v>
      </c>
      <c r="D1180" s="1" t="str">
        <f t="array" ref="D1180">_xlfn.XLOOKUP($B1180, sales_teams!$A$2:$A$36, sales_teams!$C$2:$C$36)</f>
        <v>Central</v>
      </c>
      <c r="E1180" s="1" t="s">
        <v>181</v>
      </c>
      <c r="F1180" s="1" t="s">
        <v>150</v>
      </c>
      <c r="G1180" s="1" t="str">
        <f t="array" ref="G1180">IF($F1180="", "", _xlfn.XLOOKUP($F1180,accounts!$A$2:$A$86,accounts!$B$2:$B$86, "Other"))</f>
        <v>technology</v>
      </c>
      <c r="H1180" s="1" t="str">
        <f t="array" ref="H1180">IF($F1180="", "", IFS(_xlfn.XLOOKUP($F1180, accounts!$A$2:$A$86, accounts!$E$2:$E$86, 0)&gt;=1000, "Enterprise", _xlfn.XLOOKUP($F1180, accounts!$A$2:$A$86, accounts!$E$2:$E$86, 0)&gt;=100, "Mid-Market", TRUE, "SMB"))</f>
        <v>Enterprise</v>
      </c>
      <c r="I1180" s="1" t="str">
        <f t="array" ref="I1180">IF($F1180="", "", _xlfn.XLOOKUP($F1180,accounts!$A$2:$A$86,accounts!$F$2:$F$86, "Other"))</f>
        <v>United States</v>
      </c>
      <c r="J1180" s="1" t="s">
        <v>131</v>
      </c>
      <c r="K1180" s="3">
        <v>42794.0</v>
      </c>
      <c r="L1180" s="3">
        <v>42901.0</v>
      </c>
      <c r="M1180" s="1">
        <v>524.0</v>
      </c>
    </row>
    <row r="1181">
      <c r="A1181" s="1" t="s">
        <v>1386</v>
      </c>
      <c r="B1181" s="1" t="s">
        <v>92</v>
      </c>
      <c r="C1181" s="1" t="str">
        <f t="array" ref="C1181">_xlfn.XLOOKUP($B1181, sales_teams!$A$2:$A$36, sales_teams!$B$2:$B$36)</f>
        <v>Celia Rouche</v>
      </c>
      <c r="D1181" s="1" t="str">
        <f t="array" ref="D1181">_xlfn.XLOOKUP($B1181, sales_teams!$A$2:$A$36, sales_teams!$C$2:$C$36)</f>
        <v>West</v>
      </c>
      <c r="E1181" s="1" t="s">
        <v>181</v>
      </c>
      <c r="F1181" s="1" t="s">
        <v>50</v>
      </c>
      <c r="G1181" s="1" t="str">
        <f t="array" ref="G1181">IF($F1181="", "", _xlfn.XLOOKUP($F1181,accounts!$A$2:$A$86,accounts!$B$2:$B$86, "Other"))</f>
        <v>entertainment</v>
      </c>
      <c r="H1181" s="1" t="str">
        <f t="array" ref="H1181">IF($F1181="", "", IFS(_xlfn.XLOOKUP($F1181, accounts!$A$2:$A$86, accounts!$E$2:$E$86, 0)&gt;=1000, "Enterprise", _xlfn.XLOOKUP($F1181, accounts!$A$2:$A$86, accounts!$E$2:$E$86, 0)&gt;=100, "Mid-Market", TRUE, "SMB"))</f>
        <v>Enterprise</v>
      </c>
      <c r="I1181" s="1" t="str">
        <f t="array" ref="I1181">IF($F1181="", "", _xlfn.XLOOKUP($F1181,accounts!$A$2:$A$86,accounts!$F$2:$F$86, "Other"))</f>
        <v>United States</v>
      </c>
      <c r="J1181" s="1" t="s">
        <v>192</v>
      </c>
      <c r="K1181" s="3">
        <v>42794.0</v>
      </c>
      <c r="L1181" s="3">
        <v>42867.0</v>
      </c>
      <c r="M1181" s="1">
        <v>0.0</v>
      </c>
    </row>
    <row r="1182">
      <c r="A1182" s="1" t="s">
        <v>1387</v>
      </c>
      <c r="B1182" s="1" t="s">
        <v>107</v>
      </c>
      <c r="C1182" s="1" t="str">
        <f t="array" ref="C1182">_xlfn.XLOOKUP($B1182, sales_teams!$A$2:$A$36, sales_teams!$B$2:$B$36)</f>
        <v>Summer Sewald</v>
      </c>
      <c r="D1182" s="1" t="str">
        <f t="array" ref="D1182">_xlfn.XLOOKUP($B1182, sales_teams!$A$2:$A$36, sales_teams!$C$2:$C$36)</f>
        <v>West</v>
      </c>
      <c r="E1182" s="1" t="s">
        <v>179</v>
      </c>
      <c r="F1182" s="1" t="s">
        <v>32</v>
      </c>
      <c r="G1182" s="1" t="str">
        <f t="array" ref="G1182">IF($F1182="", "", _xlfn.XLOOKUP($F1182,accounts!$A$2:$A$86,accounts!$B$2:$B$86, "Other"))</f>
        <v>medical</v>
      </c>
      <c r="H1182" s="1" t="str">
        <f t="array" ref="H1182">IF($F1182="", "", IFS(_xlfn.XLOOKUP($F1182, accounts!$A$2:$A$86, accounts!$E$2:$E$86, 0)&gt;=1000, "Enterprise", _xlfn.XLOOKUP($F1182, accounts!$A$2:$A$86, accounts!$E$2:$E$86, 0)&gt;=100, "Mid-Market", TRUE, "SMB"))</f>
        <v>Enterprise</v>
      </c>
      <c r="I1182" s="1" t="str">
        <f t="array" ref="I1182">IF($F1182="", "", _xlfn.XLOOKUP($F1182,accounts!$A$2:$A$86,accounts!$F$2:$F$86, "Other"))</f>
        <v>United States</v>
      </c>
      <c r="J1182" s="1" t="s">
        <v>189</v>
      </c>
      <c r="K1182" s="3">
        <v>42794.0</v>
      </c>
    </row>
    <row r="1183">
      <c r="A1183" s="1" t="s">
        <v>1388</v>
      </c>
      <c r="B1183" s="1" t="s">
        <v>18</v>
      </c>
      <c r="C1183" s="1" t="str">
        <f t="array" ref="C1183">_xlfn.XLOOKUP($B1183, sales_teams!$A$2:$A$36, sales_teams!$B$2:$B$36)</f>
        <v>Dustin Brinkmann</v>
      </c>
      <c r="D1183" s="1" t="str">
        <f t="array" ref="D1183">_xlfn.XLOOKUP($B1183, sales_teams!$A$2:$A$36, sales_teams!$C$2:$C$36)</f>
        <v>Central</v>
      </c>
      <c r="E1183" s="1" t="s">
        <v>179</v>
      </c>
      <c r="F1183" s="1" t="s">
        <v>106</v>
      </c>
      <c r="G1183" s="1" t="str">
        <f t="array" ref="G1183">IF($F1183="", "", _xlfn.XLOOKUP($F1183,accounts!$A$2:$A$86,accounts!$B$2:$B$86, "Other"))</f>
        <v>retail</v>
      </c>
      <c r="H1183" s="1" t="str">
        <f t="array" ref="H1183">IF($F1183="", "", IFS(_xlfn.XLOOKUP($F1183, accounts!$A$2:$A$86, accounts!$E$2:$E$86, 0)&gt;=1000, "Enterprise", _xlfn.XLOOKUP($F1183, accounts!$A$2:$A$86, accounts!$E$2:$E$86, 0)&gt;=100, "Mid-Market", TRUE, "SMB"))</f>
        <v>Enterprise</v>
      </c>
      <c r="I1183" s="1" t="str">
        <f t="array" ref="I1183">IF($F1183="", "", _xlfn.XLOOKUP($F1183,accounts!$A$2:$A$86,accounts!$F$2:$F$86, "Other"))</f>
        <v>Italy</v>
      </c>
      <c r="J1183" s="1" t="s">
        <v>192</v>
      </c>
      <c r="K1183" s="3">
        <v>42794.0</v>
      </c>
      <c r="L1183" s="3">
        <v>42883.0</v>
      </c>
      <c r="M1183" s="1">
        <v>0.0</v>
      </c>
    </row>
    <row r="1184">
      <c r="A1184" s="1" t="s">
        <v>1389</v>
      </c>
      <c r="B1184" s="1" t="s">
        <v>54</v>
      </c>
      <c r="C1184" s="1" t="str">
        <f t="array" ref="C1184">_xlfn.XLOOKUP($B1184, sales_teams!$A$2:$A$36, sales_teams!$B$2:$B$36)</f>
        <v>Rocco Neubert</v>
      </c>
      <c r="D1184" s="1" t="str">
        <f t="array" ref="D1184">_xlfn.XLOOKUP($B1184, sales_teams!$A$2:$A$36, sales_teams!$C$2:$C$36)</f>
        <v>East</v>
      </c>
      <c r="E1184" s="1" t="s">
        <v>109</v>
      </c>
      <c r="F1184" s="1" t="s">
        <v>173</v>
      </c>
      <c r="G1184" s="1" t="str">
        <f t="array" ref="G1184">IF($F1184="", "", _xlfn.XLOOKUP($F1184,accounts!$A$2:$A$86,accounts!$B$2:$B$86, "Other"))</f>
        <v>technology</v>
      </c>
      <c r="H1184" s="1" t="str">
        <f t="array" ref="H1184">IF($F1184="", "", IFS(_xlfn.XLOOKUP($F1184, accounts!$A$2:$A$86, accounts!$E$2:$E$86, 0)&gt;=1000, "Enterprise", _xlfn.XLOOKUP($F1184, accounts!$A$2:$A$86, accounts!$E$2:$E$86, 0)&gt;=100, "Mid-Market", TRUE, "SMB"))</f>
        <v>Mid-Market</v>
      </c>
      <c r="I1184" s="1" t="str">
        <f t="array" ref="I1184">IF($F1184="", "", _xlfn.XLOOKUP($F1184,accounts!$A$2:$A$86,accounts!$F$2:$F$86, "Other"))</f>
        <v>China</v>
      </c>
      <c r="J1184" s="1" t="s">
        <v>131</v>
      </c>
      <c r="K1184" s="3">
        <v>42794.0</v>
      </c>
      <c r="L1184" s="3">
        <v>42887.0</v>
      </c>
      <c r="M1184" s="1">
        <v>1161.0</v>
      </c>
    </row>
    <row r="1185">
      <c r="A1185" s="1" t="s">
        <v>1390</v>
      </c>
      <c r="B1185" s="1" t="s">
        <v>54</v>
      </c>
      <c r="C1185" s="1" t="str">
        <f t="array" ref="C1185">_xlfn.XLOOKUP($B1185, sales_teams!$A$2:$A$36, sales_teams!$B$2:$B$36)</f>
        <v>Rocco Neubert</v>
      </c>
      <c r="D1185" s="1" t="str">
        <f t="array" ref="D1185">_xlfn.XLOOKUP($B1185, sales_teams!$A$2:$A$36, sales_teams!$C$2:$C$36)</f>
        <v>East</v>
      </c>
      <c r="E1185" s="1" t="s">
        <v>194</v>
      </c>
      <c r="F1185" s="1" t="s">
        <v>132</v>
      </c>
      <c r="G1185" s="1" t="str">
        <f t="array" ref="G1185">IF($F1185="", "", _xlfn.XLOOKUP($F1185,accounts!$A$2:$A$86,accounts!$B$2:$B$86, "Other"))</f>
        <v>marketing</v>
      </c>
      <c r="H1185" s="1" t="str">
        <f t="array" ref="H1185">IF($F1185="", "", IFS(_xlfn.XLOOKUP($F1185, accounts!$A$2:$A$86, accounts!$E$2:$E$86, 0)&gt;=1000, "Enterprise", _xlfn.XLOOKUP($F1185, accounts!$A$2:$A$86, accounts!$E$2:$E$86, 0)&gt;=100, "Mid-Market", TRUE, "SMB"))</f>
        <v>Enterprise</v>
      </c>
      <c r="I1185" s="1" t="str">
        <f t="array" ref="I1185">IF($F1185="", "", _xlfn.XLOOKUP($F1185,accounts!$A$2:$A$86,accounts!$F$2:$F$86, "Other"))</f>
        <v>Jordan</v>
      </c>
      <c r="J1185" s="1" t="s">
        <v>131</v>
      </c>
      <c r="K1185" s="3">
        <v>42794.0</v>
      </c>
      <c r="L1185" s="3">
        <v>42889.0</v>
      </c>
      <c r="M1185" s="1">
        <v>6046.0</v>
      </c>
    </row>
    <row r="1186">
      <c r="A1186" s="1" t="s">
        <v>1391</v>
      </c>
      <c r="B1186" s="1" t="s">
        <v>15</v>
      </c>
      <c r="C1186" s="1" t="str">
        <f t="array" ref="C1186">_xlfn.XLOOKUP($B1186, sales_teams!$A$2:$A$36, sales_teams!$B$2:$B$36)</f>
        <v>Dustin Brinkmann</v>
      </c>
      <c r="D1186" s="1" t="str">
        <f t="array" ref="D1186">_xlfn.XLOOKUP($B1186, sales_teams!$A$2:$A$36, sales_teams!$C$2:$C$36)</f>
        <v>Central</v>
      </c>
      <c r="E1186" s="1" t="s">
        <v>179</v>
      </c>
      <c r="F1186" s="1" t="s">
        <v>82</v>
      </c>
      <c r="G1186" s="1" t="str">
        <f t="array" ref="G1186">IF($F1186="", "", _xlfn.XLOOKUP($F1186,accounts!$A$2:$A$86,accounts!$B$2:$B$86, "Other"))</f>
        <v>software</v>
      </c>
      <c r="H1186" s="1" t="str">
        <f t="array" ref="H1186">IF($F1186="", "", IFS(_xlfn.XLOOKUP($F1186, accounts!$A$2:$A$86, accounts!$E$2:$E$86, 0)&gt;=1000, "Enterprise", _xlfn.XLOOKUP($F1186, accounts!$A$2:$A$86, accounts!$E$2:$E$86, 0)&gt;=100, "Mid-Market", TRUE, "SMB"))</f>
        <v>Enterprise</v>
      </c>
      <c r="I1186" s="1" t="str">
        <f t="array" ref="I1186">IF($F1186="", "", _xlfn.XLOOKUP($F1186,accounts!$A$2:$A$86,accounts!$F$2:$F$86, "Other"))</f>
        <v>United States</v>
      </c>
      <c r="J1186" s="1" t="s">
        <v>131</v>
      </c>
      <c r="K1186" s="3">
        <v>42794.0</v>
      </c>
      <c r="L1186" s="3">
        <v>42873.0</v>
      </c>
      <c r="M1186" s="1">
        <v>49.0</v>
      </c>
    </row>
    <row r="1187">
      <c r="A1187" s="1" t="s">
        <v>1392</v>
      </c>
      <c r="B1187" s="1" t="s">
        <v>7</v>
      </c>
      <c r="C1187" s="1" t="str">
        <f t="array" ref="C1187">_xlfn.XLOOKUP($B1187, sales_teams!$A$2:$A$36, sales_teams!$B$2:$B$36)</f>
        <v>Dustin Brinkmann</v>
      </c>
      <c r="D1187" s="1" t="str">
        <f t="array" ref="D1187">_xlfn.XLOOKUP($B1187, sales_teams!$A$2:$A$36, sales_teams!$C$2:$C$36)</f>
        <v>Central</v>
      </c>
      <c r="E1187" s="1" t="s">
        <v>179</v>
      </c>
      <c r="F1187" s="1" t="s">
        <v>64</v>
      </c>
      <c r="G1187" s="1" t="str">
        <f t="array" ref="G1187">IF($F1187="", "", _xlfn.XLOOKUP($F1187,accounts!$A$2:$A$86,accounts!$B$2:$B$86, "Other"))</f>
        <v>technology</v>
      </c>
      <c r="H1187" s="1" t="str">
        <f t="array" ref="H1187">IF($F1187="", "", IFS(_xlfn.XLOOKUP($F1187, accounts!$A$2:$A$86, accounts!$E$2:$E$86, 0)&gt;=1000, "Enterprise", _xlfn.XLOOKUP($F1187, accounts!$A$2:$A$86, accounts!$E$2:$E$86, 0)&gt;=100, "Mid-Market", TRUE, "SMB"))</f>
        <v>Enterprise</v>
      </c>
      <c r="I1187" s="1" t="str">
        <f t="array" ref="I1187">IF($F1187="", "", _xlfn.XLOOKUP($F1187,accounts!$A$2:$A$86,accounts!$F$2:$F$86, "Other"))</f>
        <v>United States</v>
      </c>
      <c r="J1187" s="1" t="s">
        <v>131</v>
      </c>
      <c r="K1187" s="3">
        <v>42795.0</v>
      </c>
      <c r="L1187" s="3">
        <v>42883.0</v>
      </c>
      <c r="M1187" s="1">
        <v>51.0</v>
      </c>
    </row>
    <row r="1188">
      <c r="A1188" s="1" t="s">
        <v>1393</v>
      </c>
      <c r="B1188" s="1" t="s">
        <v>7</v>
      </c>
      <c r="C1188" s="1" t="str">
        <f t="array" ref="C1188">_xlfn.XLOOKUP($B1188, sales_teams!$A$2:$A$36, sales_teams!$B$2:$B$36)</f>
        <v>Dustin Brinkmann</v>
      </c>
      <c r="D1188" s="1" t="str">
        <f t="array" ref="D1188">_xlfn.XLOOKUP($B1188, sales_teams!$A$2:$A$36, sales_teams!$C$2:$C$36)</f>
        <v>Central</v>
      </c>
      <c r="E1188" s="1" t="s">
        <v>188</v>
      </c>
      <c r="F1188" s="1" t="s">
        <v>119</v>
      </c>
      <c r="G1188" s="1" t="str">
        <f t="array" ref="G1188">IF($F1188="", "", _xlfn.XLOOKUP($F1188,accounts!$A$2:$A$86,accounts!$B$2:$B$86, "Other"))</f>
        <v>technology</v>
      </c>
      <c r="H1188" s="1" t="str">
        <f t="array" ref="H1188">IF($F1188="", "", IFS(_xlfn.XLOOKUP($F1188, accounts!$A$2:$A$86, accounts!$E$2:$E$86, 0)&gt;=1000, "Enterprise", _xlfn.XLOOKUP($F1188, accounts!$A$2:$A$86, accounts!$E$2:$E$86, 0)&gt;=100, "Mid-Market", TRUE, "SMB"))</f>
        <v>Enterprise</v>
      </c>
      <c r="I1188" s="1" t="str">
        <f t="array" ref="I1188">IF($F1188="", "", _xlfn.XLOOKUP($F1188,accounts!$A$2:$A$86,accounts!$F$2:$F$86, "Other"))</f>
        <v>Korea</v>
      </c>
      <c r="J1188" s="1" t="s">
        <v>131</v>
      </c>
      <c r="K1188" s="3">
        <v>42795.0</v>
      </c>
      <c r="L1188" s="3">
        <v>42912.0</v>
      </c>
      <c r="M1188" s="1">
        <v>3415.0</v>
      </c>
    </row>
    <row r="1189">
      <c r="A1189" s="1" t="s">
        <v>1394</v>
      </c>
      <c r="B1189" s="1" t="s">
        <v>57</v>
      </c>
      <c r="C1189" s="1" t="str">
        <f t="array" ref="C1189">_xlfn.XLOOKUP($B1189, sales_teams!$A$2:$A$36, sales_teams!$B$2:$B$36)</f>
        <v>Rocco Neubert</v>
      </c>
      <c r="D1189" s="1" t="str">
        <f t="array" ref="D1189">_xlfn.XLOOKUP($B1189, sales_teams!$A$2:$A$36, sales_teams!$C$2:$C$36)</f>
        <v>East</v>
      </c>
      <c r="E1189" s="1" t="s">
        <v>179</v>
      </c>
      <c r="F1189" s="1" t="s">
        <v>126</v>
      </c>
      <c r="G1189" s="1" t="str">
        <f t="array" ref="G1189">IF($F1189="", "", _xlfn.XLOOKUP($F1189,accounts!$A$2:$A$86,accounts!$B$2:$B$86, "Other"))</f>
        <v>retail</v>
      </c>
      <c r="H1189" s="1" t="str">
        <f t="array" ref="H1189">IF($F1189="", "", IFS(_xlfn.XLOOKUP($F1189, accounts!$A$2:$A$86, accounts!$E$2:$E$86, 0)&gt;=1000, "Enterprise", _xlfn.XLOOKUP($F1189, accounts!$A$2:$A$86, accounts!$E$2:$E$86, 0)&gt;=100, "Mid-Market", TRUE, "SMB"))</f>
        <v>Enterprise</v>
      </c>
      <c r="I1189" s="1" t="str">
        <f t="array" ref="I1189">IF($F1189="", "", _xlfn.XLOOKUP($F1189,accounts!$A$2:$A$86,accounts!$F$2:$F$86, "Other"))</f>
        <v>United States</v>
      </c>
      <c r="J1189" s="1" t="s">
        <v>189</v>
      </c>
      <c r="K1189" s="3">
        <v>42795.0</v>
      </c>
    </row>
    <row r="1190">
      <c r="A1190" s="1" t="s">
        <v>1395</v>
      </c>
      <c r="B1190" s="1" t="s">
        <v>57</v>
      </c>
      <c r="C1190" s="1" t="str">
        <f t="array" ref="C1190">_xlfn.XLOOKUP($B1190, sales_teams!$A$2:$A$36, sales_teams!$B$2:$B$36)</f>
        <v>Rocco Neubert</v>
      </c>
      <c r="D1190" s="1" t="str">
        <f t="array" ref="D1190">_xlfn.XLOOKUP($B1190, sales_teams!$A$2:$A$36, sales_teams!$C$2:$C$36)</f>
        <v>East</v>
      </c>
      <c r="E1190" s="1" t="s">
        <v>109</v>
      </c>
      <c r="F1190" s="1" t="s">
        <v>125</v>
      </c>
      <c r="G1190" s="1" t="str">
        <f t="array" ref="G1190">IF($F1190="", "", _xlfn.XLOOKUP($F1190,accounts!$A$2:$A$86,accounts!$B$2:$B$86, "Other"))</f>
        <v>software</v>
      </c>
      <c r="H1190" s="1" t="str">
        <f t="array" ref="H1190">IF($F1190="", "", IFS(_xlfn.XLOOKUP($F1190, accounts!$A$2:$A$86, accounts!$E$2:$E$86, 0)&gt;=1000, "Enterprise", _xlfn.XLOOKUP($F1190, accounts!$A$2:$A$86, accounts!$E$2:$E$86, 0)&gt;=100, "Mid-Market", TRUE, "SMB"))</f>
        <v>Enterprise</v>
      </c>
      <c r="I1190" s="1" t="str">
        <f t="array" ref="I1190">IF($F1190="", "", _xlfn.XLOOKUP($F1190,accounts!$A$2:$A$86,accounts!$F$2:$F$86, "Other"))</f>
        <v>United States</v>
      </c>
      <c r="J1190" s="1" t="s">
        <v>131</v>
      </c>
      <c r="K1190" s="3">
        <v>42795.0</v>
      </c>
      <c r="L1190" s="3">
        <v>42804.0</v>
      </c>
      <c r="M1190" s="1">
        <v>1053.0</v>
      </c>
    </row>
    <row r="1191">
      <c r="A1191" s="1" t="s">
        <v>1396</v>
      </c>
      <c r="B1191" s="1" t="s">
        <v>52</v>
      </c>
      <c r="C1191" s="1" t="str">
        <f t="array" ref="C1191">_xlfn.XLOOKUP($B1191, sales_teams!$A$2:$A$36, sales_teams!$B$2:$B$36)</f>
        <v>Rocco Neubert</v>
      </c>
      <c r="D1191" s="1" t="str">
        <f t="array" ref="D1191">_xlfn.XLOOKUP($B1191, sales_teams!$A$2:$A$36, sales_teams!$C$2:$C$36)</f>
        <v>East</v>
      </c>
      <c r="E1191" s="1" t="s">
        <v>109</v>
      </c>
      <c r="F1191" s="1" t="s">
        <v>22</v>
      </c>
      <c r="G1191" s="1" t="str">
        <f t="array" ref="G1191">IF($F1191="", "", _xlfn.XLOOKUP($F1191,accounts!$A$2:$A$86,accounts!$B$2:$B$86, "Other"))</f>
        <v>medical</v>
      </c>
      <c r="H1191" s="1" t="str">
        <f t="array" ref="H1191">IF($F1191="", "", IFS(_xlfn.XLOOKUP($F1191, accounts!$A$2:$A$86, accounts!$E$2:$E$86, 0)&gt;=1000, "Enterprise", _xlfn.XLOOKUP($F1191, accounts!$A$2:$A$86, accounts!$E$2:$E$86, 0)&gt;=100, "Mid-Market", TRUE, "SMB"))</f>
        <v>Mid-Market</v>
      </c>
      <c r="I1191" s="1" t="str">
        <f t="array" ref="I1191">IF($F1191="", "", _xlfn.XLOOKUP($F1191,accounts!$A$2:$A$86,accounts!$F$2:$F$86, "Other"))</f>
        <v>United States</v>
      </c>
      <c r="J1191" s="1" t="s">
        <v>192</v>
      </c>
      <c r="K1191" s="3">
        <v>42795.0</v>
      </c>
      <c r="L1191" s="3">
        <v>42880.0</v>
      </c>
      <c r="M1191" s="1">
        <v>0.0</v>
      </c>
    </row>
    <row r="1192">
      <c r="A1192" s="1" t="s">
        <v>1397</v>
      </c>
      <c r="B1192" s="1" t="s">
        <v>52</v>
      </c>
      <c r="C1192" s="1" t="str">
        <f t="array" ref="C1192">_xlfn.XLOOKUP($B1192, sales_teams!$A$2:$A$36, sales_teams!$B$2:$B$36)</f>
        <v>Rocco Neubert</v>
      </c>
      <c r="D1192" s="1" t="str">
        <f t="array" ref="D1192">_xlfn.XLOOKUP($B1192, sales_teams!$A$2:$A$36, sales_teams!$C$2:$C$36)</f>
        <v>East</v>
      </c>
      <c r="E1192" s="1" t="s">
        <v>148</v>
      </c>
      <c r="F1192" s="1" t="s">
        <v>81</v>
      </c>
      <c r="G1192" s="1" t="str">
        <f t="array" ref="G1192">IF($F1192="", "", _xlfn.XLOOKUP($F1192,accounts!$A$2:$A$86,accounts!$B$2:$B$86, "Other"))</f>
        <v>technology</v>
      </c>
      <c r="H1192" s="1" t="str">
        <f t="array" ref="H1192">IF($F1192="", "", IFS(_xlfn.XLOOKUP($F1192, accounts!$A$2:$A$86, accounts!$E$2:$E$86, 0)&gt;=1000, "Enterprise", _xlfn.XLOOKUP($F1192, accounts!$A$2:$A$86, accounts!$E$2:$E$86, 0)&gt;=100, "Mid-Market", TRUE, "SMB"))</f>
        <v>Enterprise</v>
      </c>
      <c r="I1192" s="1" t="str">
        <f t="array" ref="I1192">IF($F1192="", "", _xlfn.XLOOKUP($F1192,accounts!$A$2:$A$86,accounts!$F$2:$F$86, "Other"))</f>
        <v>United States</v>
      </c>
      <c r="J1192" s="1" t="s">
        <v>131</v>
      </c>
      <c r="K1192" s="3">
        <v>42795.0</v>
      </c>
      <c r="L1192" s="3">
        <v>42809.0</v>
      </c>
      <c r="M1192" s="1">
        <v>5068.0</v>
      </c>
    </row>
    <row r="1193">
      <c r="A1193" s="1" t="s">
        <v>1398</v>
      </c>
      <c r="B1193" s="1" t="s">
        <v>52</v>
      </c>
      <c r="C1193" s="1" t="str">
        <f t="array" ref="C1193">_xlfn.XLOOKUP($B1193, sales_teams!$A$2:$A$36, sales_teams!$B$2:$B$36)</f>
        <v>Rocco Neubert</v>
      </c>
      <c r="D1193" s="1" t="str">
        <f t="array" ref="D1193">_xlfn.XLOOKUP($B1193, sales_teams!$A$2:$A$36, sales_teams!$C$2:$C$36)</f>
        <v>East</v>
      </c>
      <c r="E1193" s="1" t="s">
        <v>148</v>
      </c>
      <c r="F1193" s="1" t="s">
        <v>55</v>
      </c>
      <c r="G1193" s="1" t="str">
        <f t="array" ref="G1193">IF($F1193="", "", _xlfn.XLOOKUP($F1193,accounts!$A$2:$A$86,accounts!$B$2:$B$86, "Other"))</f>
        <v>entertainment</v>
      </c>
      <c r="H1193" s="1" t="str">
        <f t="array" ref="H1193">IF($F1193="", "", IFS(_xlfn.XLOOKUP($F1193, accounts!$A$2:$A$86, accounts!$E$2:$E$86, 0)&gt;=1000, "Enterprise", _xlfn.XLOOKUP($F1193, accounts!$A$2:$A$86, accounts!$E$2:$E$86, 0)&gt;=100, "Mid-Market", TRUE, "SMB"))</f>
        <v>Enterprise</v>
      </c>
      <c r="I1193" s="1" t="str">
        <f t="array" ref="I1193">IF($F1193="", "", _xlfn.XLOOKUP($F1193,accounts!$A$2:$A$86,accounts!$F$2:$F$86, "Other"))</f>
        <v>United States</v>
      </c>
      <c r="J1193" s="1" t="s">
        <v>131</v>
      </c>
      <c r="K1193" s="3">
        <v>42795.0</v>
      </c>
      <c r="L1193" s="3">
        <v>42916.0</v>
      </c>
      <c r="M1193" s="1">
        <v>4256.0</v>
      </c>
    </row>
    <row r="1194">
      <c r="A1194" s="1" t="s">
        <v>1399</v>
      </c>
      <c r="B1194" s="1" t="s">
        <v>39</v>
      </c>
      <c r="C1194" s="1" t="str">
        <f t="array" ref="C1194">_xlfn.XLOOKUP($B1194, sales_teams!$A$2:$A$36, sales_teams!$B$2:$B$36)</f>
        <v>Cara Losch</v>
      </c>
      <c r="D1194" s="1" t="str">
        <f t="array" ref="D1194">_xlfn.XLOOKUP($B1194, sales_teams!$A$2:$A$36, sales_teams!$C$2:$C$36)</f>
        <v>East</v>
      </c>
      <c r="E1194" s="1" t="s">
        <v>148</v>
      </c>
      <c r="G1194" s="1" t="str">
        <f t="array" ref="G1194">IF($F1194="", "", _xlfn.XLOOKUP($F1194,accounts!$A$2:$A$86,accounts!$B$2:$B$86, "Other"))</f>
        <v/>
      </c>
      <c r="H1194" s="1" t="str">
        <f t="array" ref="H1194">IF($F1194="", "", IFS(_xlfn.XLOOKUP($F1194, accounts!$A$2:$A$86, accounts!$E$2:$E$86, 0)&gt;=1000, "Enterprise", _xlfn.XLOOKUP($F1194, accounts!$A$2:$A$86, accounts!$E$2:$E$86, 0)&gt;=100, "Mid-Market", TRUE, "SMB"))</f>
        <v/>
      </c>
      <c r="I1194" s="1" t="str">
        <f t="array" ref="I1194">IF($F1194="", "", _xlfn.XLOOKUP($F1194,accounts!$A$2:$A$86,accounts!$F$2:$F$86, "Other"))</f>
        <v/>
      </c>
      <c r="J1194" s="1" t="s">
        <v>189</v>
      </c>
      <c r="K1194" s="3">
        <v>42795.0</v>
      </c>
    </row>
    <row r="1195">
      <c r="A1195" s="1" t="s">
        <v>1400</v>
      </c>
      <c r="B1195" s="1" t="s">
        <v>30</v>
      </c>
      <c r="C1195" s="1" t="str">
        <f t="array" ref="C1195">_xlfn.XLOOKUP($B1195, sales_teams!$A$2:$A$36, sales_teams!$B$2:$B$36)</f>
        <v>Melvin Marxen</v>
      </c>
      <c r="D1195" s="1" t="str">
        <f t="array" ref="D1195">_xlfn.XLOOKUP($B1195, sales_teams!$A$2:$A$36, sales_teams!$C$2:$C$36)</f>
        <v>Central</v>
      </c>
      <c r="E1195" s="1" t="s">
        <v>188</v>
      </c>
      <c r="F1195" s="1" t="s">
        <v>165</v>
      </c>
      <c r="G1195" s="1" t="str">
        <f t="array" ref="G1195">IF($F1195="", "", _xlfn.XLOOKUP($F1195,accounts!$A$2:$A$86,accounts!$B$2:$B$86, "Other"))</f>
        <v>telecommunications</v>
      </c>
      <c r="H1195" s="1" t="str">
        <f t="array" ref="H1195">IF($F1195="", "", IFS(_xlfn.XLOOKUP($F1195, accounts!$A$2:$A$86, accounts!$E$2:$E$86, 0)&gt;=1000, "Enterprise", _xlfn.XLOOKUP($F1195, accounts!$A$2:$A$86, accounts!$E$2:$E$86, 0)&gt;=100, "Mid-Market", TRUE, "SMB"))</f>
        <v>Enterprise</v>
      </c>
      <c r="I1195" s="1" t="str">
        <f t="array" ref="I1195">IF($F1195="", "", _xlfn.XLOOKUP($F1195,accounts!$A$2:$A$86,accounts!$F$2:$F$86, "Other"))</f>
        <v>United States</v>
      </c>
      <c r="J1195" s="1" t="s">
        <v>192</v>
      </c>
      <c r="K1195" s="3">
        <v>42795.0</v>
      </c>
      <c r="L1195" s="3">
        <v>42863.0</v>
      </c>
      <c r="M1195" s="1">
        <v>0.0</v>
      </c>
    </row>
    <row r="1196">
      <c r="A1196" s="1" t="s">
        <v>1401</v>
      </c>
      <c r="B1196" s="1" t="s">
        <v>30</v>
      </c>
      <c r="C1196" s="1" t="str">
        <f t="array" ref="C1196">_xlfn.XLOOKUP($B1196, sales_teams!$A$2:$A$36, sales_teams!$B$2:$B$36)</f>
        <v>Melvin Marxen</v>
      </c>
      <c r="D1196" s="1" t="str">
        <f t="array" ref="D1196">_xlfn.XLOOKUP($B1196, sales_teams!$A$2:$A$36, sales_teams!$C$2:$C$36)</f>
        <v>Central</v>
      </c>
      <c r="E1196" s="1" t="s">
        <v>181</v>
      </c>
      <c r="F1196" s="1" t="s">
        <v>106</v>
      </c>
      <c r="G1196" s="1" t="str">
        <f t="array" ref="G1196">IF($F1196="", "", _xlfn.XLOOKUP($F1196,accounts!$A$2:$A$86,accounts!$B$2:$B$86, "Other"))</f>
        <v>retail</v>
      </c>
      <c r="H1196" s="1" t="str">
        <f t="array" ref="H1196">IF($F1196="", "", IFS(_xlfn.XLOOKUP($F1196, accounts!$A$2:$A$86, accounts!$E$2:$E$86, 0)&gt;=1000, "Enterprise", _xlfn.XLOOKUP($F1196, accounts!$A$2:$A$86, accounts!$E$2:$E$86, 0)&gt;=100, "Mid-Market", TRUE, "SMB"))</f>
        <v>Enterprise</v>
      </c>
      <c r="I1196" s="1" t="str">
        <f t="array" ref="I1196">IF($F1196="", "", _xlfn.XLOOKUP($F1196,accounts!$A$2:$A$86,accounts!$F$2:$F$86, "Other"))</f>
        <v>Italy</v>
      </c>
      <c r="J1196" s="1" t="s">
        <v>131</v>
      </c>
      <c r="K1196" s="3">
        <v>42795.0</v>
      </c>
      <c r="L1196" s="3">
        <v>42806.0</v>
      </c>
      <c r="M1196" s="1">
        <v>657.0</v>
      </c>
    </row>
    <row r="1197">
      <c r="A1197" s="1" t="s">
        <v>1402</v>
      </c>
      <c r="B1197" s="1" t="s">
        <v>30</v>
      </c>
      <c r="C1197" s="1" t="str">
        <f t="array" ref="C1197">_xlfn.XLOOKUP($B1197, sales_teams!$A$2:$A$36, sales_teams!$B$2:$B$36)</f>
        <v>Melvin Marxen</v>
      </c>
      <c r="D1197" s="1" t="str">
        <f t="array" ref="D1197">_xlfn.XLOOKUP($B1197, sales_teams!$A$2:$A$36, sales_teams!$C$2:$C$36)</f>
        <v>Central</v>
      </c>
      <c r="E1197" s="1" t="s">
        <v>179</v>
      </c>
      <c r="F1197" s="1" t="s">
        <v>155</v>
      </c>
      <c r="G1197" s="1" t="str">
        <f t="array" ref="G1197">IF($F1197="", "", _xlfn.XLOOKUP($F1197,accounts!$A$2:$A$86,accounts!$B$2:$B$86, "Other"))</f>
        <v>finance</v>
      </c>
      <c r="H1197" s="1" t="str">
        <f t="array" ref="H1197">IF($F1197="", "", IFS(_xlfn.XLOOKUP($F1197, accounts!$A$2:$A$86, accounts!$E$2:$E$86, 0)&gt;=1000, "Enterprise", _xlfn.XLOOKUP($F1197, accounts!$A$2:$A$86, accounts!$E$2:$E$86, 0)&gt;=100, "Mid-Market", TRUE, "SMB"))</f>
        <v>Enterprise</v>
      </c>
      <c r="I1197" s="1" t="str">
        <f t="array" ref="I1197">IF($F1197="", "", _xlfn.XLOOKUP($F1197,accounts!$A$2:$A$86,accounts!$F$2:$F$86, "Other"))</f>
        <v>United States</v>
      </c>
      <c r="J1197" s="1" t="s">
        <v>131</v>
      </c>
      <c r="K1197" s="3">
        <v>42795.0</v>
      </c>
      <c r="L1197" s="3">
        <v>42802.0</v>
      </c>
      <c r="M1197" s="1">
        <v>60.0</v>
      </c>
    </row>
    <row r="1198">
      <c r="A1198" s="1" t="s">
        <v>1403</v>
      </c>
      <c r="B1198" s="1" t="s">
        <v>53</v>
      </c>
      <c r="C1198" s="1" t="str">
        <f t="array" ref="C1198">_xlfn.XLOOKUP($B1198, sales_teams!$A$2:$A$36, sales_teams!$B$2:$B$36)</f>
        <v>Rocco Neubert</v>
      </c>
      <c r="D1198" s="1" t="str">
        <f t="array" ref="D1198">_xlfn.XLOOKUP($B1198, sales_teams!$A$2:$A$36, sales_teams!$C$2:$C$36)</f>
        <v>East</v>
      </c>
      <c r="E1198" s="1" t="s">
        <v>181</v>
      </c>
      <c r="F1198" s="1" t="s">
        <v>141</v>
      </c>
      <c r="G1198" s="1" t="str">
        <f t="array" ref="G1198">IF($F1198="", "", _xlfn.XLOOKUP($F1198,accounts!$A$2:$A$86,accounts!$B$2:$B$86, "Other"))</f>
        <v>finance</v>
      </c>
      <c r="H1198" s="1" t="str">
        <f t="array" ref="H1198">IF($F1198="", "", IFS(_xlfn.XLOOKUP($F1198, accounts!$A$2:$A$86, accounts!$E$2:$E$86, 0)&gt;=1000, "Enterprise", _xlfn.XLOOKUP($F1198, accounts!$A$2:$A$86, accounts!$E$2:$E$86, 0)&gt;=100, "Mid-Market", TRUE, "SMB"))</f>
        <v>Mid-Market</v>
      </c>
      <c r="I1198" s="1" t="str">
        <f t="array" ref="I1198">IF($F1198="", "", _xlfn.XLOOKUP($F1198,accounts!$A$2:$A$86,accounts!$F$2:$F$86, "Other"))</f>
        <v>United States</v>
      </c>
      <c r="J1198" s="1" t="s">
        <v>192</v>
      </c>
      <c r="K1198" s="3">
        <v>42795.0</v>
      </c>
      <c r="L1198" s="3">
        <v>42884.0</v>
      </c>
      <c r="M1198" s="1">
        <v>0.0</v>
      </c>
    </row>
    <row r="1199">
      <c r="A1199" s="1" t="s">
        <v>1404</v>
      </c>
      <c r="B1199" s="1" t="s">
        <v>94</v>
      </c>
      <c r="C1199" s="1" t="str">
        <f t="array" ref="C1199">_xlfn.XLOOKUP($B1199, sales_teams!$A$2:$A$36, sales_teams!$B$2:$B$36)</f>
        <v>Celia Rouche</v>
      </c>
      <c r="D1199" s="1" t="str">
        <f t="array" ref="D1199">_xlfn.XLOOKUP($B1199, sales_teams!$A$2:$A$36, sales_teams!$C$2:$C$36)</f>
        <v>West</v>
      </c>
      <c r="E1199" s="1" t="s">
        <v>194</v>
      </c>
      <c r="F1199" s="1" t="s">
        <v>119</v>
      </c>
      <c r="G1199" s="1" t="str">
        <f t="array" ref="G1199">IF($F1199="", "", _xlfn.XLOOKUP($F1199,accounts!$A$2:$A$86,accounts!$B$2:$B$86, "Other"))</f>
        <v>technology</v>
      </c>
      <c r="H1199" s="1" t="str">
        <f t="array" ref="H1199">IF($F1199="", "", IFS(_xlfn.XLOOKUP($F1199, accounts!$A$2:$A$86, accounts!$E$2:$E$86, 0)&gt;=1000, "Enterprise", _xlfn.XLOOKUP($F1199, accounts!$A$2:$A$86, accounts!$E$2:$E$86, 0)&gt;=100, "Mid-Market", TRUE, "SMB"))</f>
        <v>Enterprise</v>
      </c>
      <c r="I1199" s="1" t="str">
        <f t="array" ref="I1199">IF($F1199="", "", _xlfn.XLOOKUP($F1199,accounts!$A$2:$A$86,accounts!$F$2:$F$86, "Other"))</f>
        <v>Korea</v>
      </c>
      <c r="J1199" s="1" t="s">
        <v>192</v>
      </c>
      <c r="K1199" s="3">
        <v>42795.0</v>
      </c>
      <c r="L1199" s="3">
        <v>42865.0</v>
      </c>
      <c r="M1199" s="1">
        <v>0.0</v>
      </c>
    </row>
    <row r="1200">
      <c r="A1200" s="1" t="s">
        <v>1405</v>
      </c>
      <c r="B1200" s="1" t="s">
        <v>42</v>
      </c>
      <c r="C1200" s="1" t="str">
        <f t="array" ref="C1200">_xlfn.XLOOKUP($B1200, sales_teams!$A$2:$A$36, sales_teams!$B$2:$B$36)</f>
        <v>Cara Losch</v>
      </c>
      <c r="D1200" s="1" t="str">
        <f t="array" ref="D1200">_xlfn.XLOOKUP($B1200, sales_teams!$A$2:$A$36, sales_teams!$C$2:$C$36)</f>
        <v>East</v>
      </c>
      <c r="E1200" s="1" t="s">
        <v>181</v>
      </c>
      <c r="F1200" s="1" t="s">
        <v>153</v>
      </c>
      <c r="G1200" s="1" t="str">
        <f t="array" ref="G1200">IF($F1200="", "", _xlfn.XLOOKUP($F1200,accounts!$A$2:$A$86,accounts!$B$2:$B$86, "Other"))</f>
        <v>medical</v>
      </c>
      <c r="H1200" s="1" t="str">
        <f t="array" ref="H1200">IF($F1200="", "", IFS(_xlfn.XLOOKUP($F1200, accounts!$A$2:$A$86, accounts!$E$2:$E$86, 0)&gt;=1000, "Enterprise", _xlfn.XLOOKUP($F1200, accounts!$A$2:$A$86, accounts!$E$2:$E$86, 0)&gt;=100, "Mid-Market", TRUE, "SMB"))</f>
        <v>Enterprise</v>
      </c>
      <c r="I1200" s="1" t="str">
        <f t="array" ref="I1200">IF($F1200="", "", _xlfn.XLOOKUP($F1200,accounts!$A$2:$A$86,accounts!$F$2:$F$86, "Other"))</f>
        <v>United States</v>
      </c>
      <c r="J1200" s="1" t="s">
        <v>192</v>
      </c>
      <c r="K1200" s="3">
        <v>42795.0</v>
      </c>
      <c r="L1200" s="3">
        <v>42860.0</v>
      </c>
      <c r="M1200" s="1">
        <v>0.0</v>
      </c>
    </row>
    <row r="1201">
      <c r="A1201" s="1" t="s">
        <v>1406</v>
      </c>
      <c r="B1201" s="1" t="s">
        <v>42</v>
      </c>
      <c r="C1201" s="1" t="str">
        <f t="array" ref="C1201">_xlfn.XLOOKUP($B1201, sales_teams!$A$2:$A$36, sales_teams!$B$2:$B$36)</f>
        <v>Cara Losch</v>
      </c>
      <c r="D1201" s="1" t="str">
        <f t="array" ref="D1201">_xlfn.XLOOKUP($B1201, sales_teams!$A$2:$A$36, sales_teams!$C$2:$C$36)</f>
        <v>East</v>
      </c>
      <c r="E1201" s="1" t="s">
        <v>181</v>
      </c>
      <c r="F1201" s="1" t="s">
        <v>144</v>
      </c>
      <c r="G1201" s="1" t="str">
        <f t="array" ref="G1201">IF($F1201="", "", _xlfn.XLOOKUP($F1201,accounts!$A$2:$A$86,accounts!$B$2:$B$86, "Other"))</f>
        <v>retail</v>
      </c>
      <c r="H1201" s="1" t="str">
        <f t="array" ref="H1201">IF($F1201="", "", IFS(_xlfn.XLOOKUP($F1201, accounts!$A$2:$A$86, accounts!$E$2:$E$86, 0)&gt;=1000, "Enterprise", _xlfn.XLOOKUP($F1201, accounts!$A$2:$A$86, accounts!$E$2:$E$86, 0)&gt;=100, "Mid-Market", TRUE, "SMB"))</f>
        <v>Enterprise</v>
      </c>
      <c r="I1201" s="1" t="str">
        <f t="array" ref="I1201">IF($F1201="", "", _xlfn.XLOOKUP($F1201,accounts!$A$2:$A$86,accounts!$F$2:$F$86, "Other"))</f>
        <v>United States</v>
      </c>
      <c r="J1201" s="1" t="s">
        <v>131</v>
      </c>
      <c r="K1201" s="3">
        <v>42795.0</v>
      </c>
      <c r="L1201" s="3">
        <v>42856.0</v>
      </c>
      <c r="M1201" s="1">
        <v>629.0</v>
      </c>
    </row>
    <row r="1202">
      <c r="A1202" s="1" t="s">
        <v>1407</v>
      </c>
      <c r="B1202" s="1" t="s">
        <v>26</v>
      </c>
      <c r="C1202" s="1" t="str">
        <f t="array" ref="C1202">_xlfn.XLOOKUP($B1202, sales_teams!$A$2:$A$36, sales_teams!$B$2:$B$36)</f>
        <v>Melvin Marxen</v>
      </c>
      <c r="D1202" s="1" t="str">
        <f t="array" ref="D1202">_xlfn.XLOOKUP($B1202, sales_teams!$A$2:$A$36, sales_teams!$C$2:$C$36)</f>
        <v>Central</v>
      </c>
      <c r="E1202" s="1" t="s">
        <v>188</v>
      </c>
      <c r="F1202" s="1" t="s">
        <v>119</v>
      </c>
      <c r="G1202" s="1" t="str">
        <f t="array" ref="G1202">IF($F1202="", "", _xlfn.XLOOKUP($F1202,accounts!$A$2:$A$86,accounts!$B$2:$B$86, "Other"))</f>
        <v>technology</v>
      </c>
      <c r="H1202" s="1" t="str">
        <f t="array" ref="H1202">IF($F1202="", "", IFS(_xlfn.XLOOKUP($F1202, accounts!$A$2:$A$86, accounts!$E$2:$E$86, 0)&gt;=1000, "Enterprise", _xlfn.XLOOKUP($F1202, accounts!$A$2:$A$86, accounts!$E$2:$E$86, 0)&gt;=100, "Mid-Market", TRUE, "SMB"))</f>
        <v>Enterprise</v>
      </c>
      <c r="I1202" s="1" t="str">
        <f t="array" ref="I1202">IF($F1202="", "", _xlfn.XLOOKUP($F1202,accounts!$A$2:$A$86,accounts!$F$2:$F$86, "Other"))</f>
        <v>Korea</v>
      </c>
      <c r="J1202" s="1" t="s">
        <v>192</v>
      </c>
      <c r="K1202" s="3">
        <v>42795.0</v>
      </c>
      <c r="L1202" s="3">
        <v>42878.0</v>
      </c>
      <c r="M1202" s="1">
        <v>0.0</v>
      </c>
    </row>
    <row r="1203">
      <c r="A1203" s="1" t="s">
        <v>1408</v>
      </c>
      <c r="B1203" s="1" t="s">
        <v>26</v>
      </c>
      <c r="C1203" s="1" t="str">
        <f t="array" ref="C1203">_xlfn.XLOOKUP($B1203, sales_teams!$A$2:$A$36, sales_teams!$B$2:$B$36)</f>
        <v>Melvin Marxen</v>
      </c>
      <c r="D1203" s="1" t="str">
        <f t="array" ref="D1203">_xlfn.XLOOKUP($B1203, sales_teams!$A$2:$A$36, sales_teams!$C$2:$C$36)</f>
        <v>Central</v>
      </c>
      <c r="E1203" s="1" t="s">
        <v>188</v>
      </c>
      <c r="F1203" s="1" t="s">
        <v>165</v>
      </c>
      <c r="G1203" s="1" t="str">
        <f t="array" ref="G1203">IF($F1203="", "", _xlfn.XLOOKUP($F1203,accounts!$A$2:$A$86,accounts!$B$2:$B$86, "Other"))</f>
        <v>telecommunications</v>
      </c>
      <c r="H1203" s="1" t="str">
        <f t="array" ref="H1203">IF($F1203="", "", IFS(_xlfn.XLOOKUP($F1203, accounts!$A$2:$A$86, accounts!$E$2:$E$86, 0)&gt;=1000, "Enterprise", _xlfn.XLOOKUP($F1203, accounts!$A$2:$A$86, accounts!$E$2:$E$86, 0)&gt;=100, "Mid-Market", TRUE, "SMB"))</f>
        <v>Enterprise</v>
      </c>
      <c r="I1203" s="1" t="str">
        <f t="array" ref="I1203">IF($F1203="", "", _xlfn.XLOOKUP($F1203,accounts!$A$2:$A$86,accounts!$F$2:$F$86, "Other"))</f>
        <v>United States</v>
      </c>
      <c r="J1203" s="1" t="s">
        <v>131</v>
      </c>
      <c r="K1203" s="3">
        <v>42795.0</v>
      </c>
      <c r="L1203" s="3">
        <v>42888.0</v>
      </c>
      <c r="M1203" s="1">
        <v>4082.0</v>
      </c>
    </row>
    <row r="1204">
      <c r="A1204" s="1" t="s">
        <v>1409</v>
      </c>
      <c r="B1204" s="1" t="s">
        <v>17</v>
      </c>
      <c r="C1204" s="1" t="str">
        <f t="array" ref="C1204">_xlfn.XLOOKUP($B1204, sales_teams!$A$2:$A$36, sales_teams!$B$2:$B$36)</f>
        <v>Dustin Brinkmann</v>
      </c>
      <c r="D1204" s="1" t="str">
        <f t="array" ref="D1204">_xlfn.XLOOKUP($B1204, sales_teams!$A$2:$A$36, sales_teams!$C$2:$C$36)</f>
        <v>Central</v>
      </c>
      <c r="E1204" s="1" t="s">
        <v>109</v>
      </c>
      <c r="F1204" s="1" t="s">
        <v>150</v>
      </c>
      <c r="G1204" s="1" t="str">
        <f t="array" ref="G1204">IF($F1204="", "", _xlfn.XLOOKUP($F1204,accounts!$A$2:$A$86,accounts!$B$2:$B$86, "Other"))</f>
        <v>technology</v>
      </c>
      <c r="H1204" s="1" t="str">
        <f t="array" ref="H1204">IF($F1204="", "", IFS(_xlfn.XLOOKUP($F1204, accounts!$A$2:$A$86, accounts!$E$2:$E$86, 0)&gt;=1000, "Enterprise", _xlfn.XLOOKUP($F1204, accounts!$A$2:$A$86, accounts!$E$2:$E$86, 0)&gt;=100, "Mid-Market", TRUE, "SMB"))</f>
        <v>Enterprise</v>
      </c>
      <c r="I1204" s="1" t="str">
        <f t="array" ref="I1204">IF($F1204="", "", _xlfn.XLOOKUP($F1204,accounts!$A$2:$A$86,accounts!$F$2:$F$86, "Other"))</f>
        <v>United States</v>
      </c>
      <c r="J1204" s="1" t="s">
        <v>131</v>
      </c>
      <c r="K1204" s="3">
        <v>42795.0</v>
      </c>
      <c r="L1204" s="3">
        <v>42886.0</v>
      </c>
      <c r="M1204" s="1">
        <v>1044.0</v>
      </c>
    </row>
    <row r="1205">
      <c r="A1205" s="1" t="s">
        <v>1410</v>
      </c>
      <c r="B1205" s="1" t="s">
        <v>24</v>
      </c>
      <c r="C1205" s="1" t="str">
        <f t="array" ref="C1205">_xlfn.XLOOKUP($B1205, sales_teams!$A$2:$A$36, sales_teams!$B$2:$B$36)</f>
        <v>Melvin Marxen</v>
      </c>
      <c r="D1205" s="1" t="str">
        <f t="array" ref="D1205">_xlfn.XLOOKUP($B1205, sales_teams!$A$2:$A$36, sales_teams!$C$2:$C$36)</f>
        <v>Central</v>
      </c>
      <c r="E1205" s="1" t="s">
        <v>188</v>
      </c>
      <c r="F1205" s="1" t="s">
        <v>78</v>
      </c>
      <c r="G1205" s="1" t="str">
        <f t="array" ref="G1205">IF($F1205="", "", _xlfn.XLOOKUP($F1205,accounts!$A$2:$A$86,accounts!$B$2:$B$86, "Other"))</f>
        <v>marketing</v>
      </c>
      <c r="H1205" s="1" t="str">
        <f t="array" ref="H1205">IF($F1205="", "", IFS(_xlfn.XLOOKUP($F1205, accounts!$A$2:$A$86, accounts!$E$2:$E$86, 0)&gt;=1000, "Enterprise", _xlfn.XLOOKUP($F1205, accounts!$A$2:$A$86, accounts!$E$2:$E$86, 0)&gt;=100, "Mid-Market", TRUE, "SMB"))</f>
        <v>Enterprise</v>
      </c>
      <c r="I1205" s="1" t="str">
        <f t="array" ref="I1205">IF($F1205="", "", _xlfn.XLOOKUP($F1205,accounts!$A$2:$A$86,accounts!$F$2:$F$86, "Other"))</f>
        <v>United States</v>
      </c>
      <c r="J1205" s="1" t="s">
        <v>192</v>
      </c>
      <c r="K1205" s="3">
        <v>42795.0</v>
      </c>
      <c r="L1205" s="3">
        <v>42897.0</v>
      </c>
      <c r="M1205" s="1">
        <v>0.0</v>
      </c>
    </row>
    <row r="1206">
      <c r="A1206" s="1" t="s">
        <v>1411</v>
      </c>
      <c r="B1206" s="1" t="s">
        <v>107</v>
      </c>
      <c r="C1206" s="1" t="str">
        <f t="array" ref="C1206">_xlfn.XLOOKUP($B1206, sales_teams!$A$2:$A$36, sales_teams!$B$2:$B$36)</f>
        <v>Summer Sewald</v>
      </c>
      <c r="D1206" s="1" t="str">
        <f t="array" ref="D1206">_xlfn.XLOOKUP($B1206, sales_teams!$A$2:$A$36, sales_teams!$C$2:$C$36)</f>
        <v>West</v>
      </c>
      <c r="E1206" s="1" t="s">
        <v>109</v>
      </c>
      <c r="F1206" s="1" t="s">
        <v>147</v>
      </c>
      <c r="G1206" s="1" t="str">
        <f t="array" ref="G1206">IF($F1206="", "", _xlfn.XLOOKUP($F1206,accounts!$A$2:$A$86,accounts!$B$2:$B$86, "Other"))</f>
        <v>telecommunications</v>
      </c>
      <c r="H1206" s="1" t="str">
        <f t="array" ref="H1206">IF($F1206="", "", IFS(_xlfn.XLOOKUP($F1206, accounts!$A$2:$A$86, accounts!$E$2:$E$86, 0)&gt;=1000, "Enterprise", _xlfn.XLOOKUP($F1206, accounts!$A$2:$A$86, accounts!$E$2:$E$86, 0)&gt;=100, "Mid-Market", TRUE, "SMB"))</f>
        <v>Enterprise</v>
      </c>
      <c r="I1206" s="1" t="str">
        <f t="array" ref="I1206">IF($F1206="", "", _xlfn.XLOOKUP($F1206,accounts!$A$2:$A$86,accounts!$F$2:$F$86, "Other"))</f>
        <v>United States</v>
      </c>
      <c r="J1206" s="1" t="s">
        <v>131</v>
      </c>
      <c r="K1206" s="3">
        <v>42795.0</v>
      </c>
      <c r="L1206" s="3">
        <v>42815.0</v>
      </c>
      <c r="M1206" s="1">
        <v>1025.0</v>
      </c>
    </row>
    <row r="1207">
      <c r="A1207" s="1" t="s">
        <v>1412</v>
      </c>
      <c r="B1207" s="1" t="s">
        <v>18</v>
      </c>
      <c r="C1207" s="1" t="str">
        <f t="array" ref="C1207">_xlfn.XLOOKUP($B1207, sales_teams!$A$2:$A$36, sales_teams!$B$2:$B$36)</f>
        <v>Dustin Brinkmann</v>
      </c>
      <c r="D1207" s="1" t="str">
        <f t="array" ref="D1207">_xlfn.XLOOKUP($B1207, sales_teams!$A$2:$A$36, sales_teams!$C$2:$C$36)</f>
        <v>Central</v>
      </c>
      <c r="E1207" s="1" t="s">
        <v>181</v>
      </c>
      <c r="F1207" s="1" t="s">
        <v>157</v>
      </c>
      <c r="G1207" s="1" t="str">
        <f t="array" ref="G1207">IF($F1207="", "", _xlfn.XLOOKUP($F1207,accounts!$A$2:$A$86,accounts!$B$2:$B$86, "Other"))</f>
        <v>retail</v>
      </c>
      <c r="H1207" s="1" t="str">
        <f t="array" ref="H1207">IF($F1207="", "", IFS(_xlfn.XLOOKUP($F1207, accounts!$A$2:$A$86, accounts!$E$2:$E$86, 0)&gt;=1000, "Enterprise", _xlfn.XLOOKUP($F1207, accounts!$A$2:$A$86, accounts!$E$2:$E$86, 0)&gt;=100, "Mid-Market", TRUE, "SMB"))</f>
        <v>Enterprise</v>
      </c>
      <c r="I1207" s="1" t="str">
        <f t="array" ref="I1207">IF($F1207="", "", _xlfn.XLOOKUP($F1207,accounts!$A$2:$A$86,accounts!$F$2:$F$86, "Other"))</f>
        <v>Belgium</v>
      </c>
      <c r="J1207" s="1" t="s">
        <v>131</v>
      </c>
      <c r="K1207" s="3">
        <v>42795.0</v>
      </c>
      <c r="L1207" s="3">
        <v>42903.0</v>
      </c>
      <c r="M1207" s="1">
        <v>465.0</v>
      </c>
    </row>
    <row r="1208">
      <c r="A1208" s="1" t="s">
        <v>1413</v>
      </c>
      <c r="B1208" s="1" t="s">
        <v>18</v>
      </c>
      <c r="C1208" s="1" t="str">
        <f t="array" ref="C1208">_xlfn.XLOOKUP($B1208, sales_teams!$A$2:$A$36, sales_teams!$B$2:$B$36)</f>
        <v>Dustin Brinkmann</v>
      </c>
      <c r="D1208" s="1" t="str">
        <f t="array" ref="D1208">_xlfn.XLOOKUP($B1208, sales_teams!$A$2:$A$36, sales_teams!$C$2:$C$36)</f>
        <v>Central</v>
      </c>
      <c r="E1208" s="1" t="s">
        <v>179</v>
      </c>
      <c r="F1208" s="1" t="s">
        <v>128</v>
      </c>
      <c r="G1208" s="1" t="str">
        <f t="array" ref="G1208">IF($F1208="", "", _xlfn.XLOOKUP($F1208,accounts!$A$2:$A$86,accounts!$B$2:$B$86, "Other"))</f>
        <v>marketing</v>
      </c>
      <c r="H1208" s="1" t="str">
        <f t="array" ref="H1208">IF($F1208="", "", IFS(_xlfn.XLOOKUP($F1208, accounts!$A$2:$A$86, accounts!$E$2:$E$86, 0)&gt;=1000, "Enterprise", _xlfn.XLOOKUP($F1208, accounts!$A$2:$A$86, accounts!$E$2:$E$86, 0)&gt;=100, "Mid-Market", TRUE, "SMB"))</f>
        <v>Enterprise</v>
      </c>
      <c r="I1208" s="1" t="str">
        <f t="array" ref="I1208">IF($F1208="", "", _xlfn.XLOOKUP($F1208,accounts!$A$2:$A$86,accounts!$F$2:$F$86, "Other"))</f>
        <v>United States</v>
      </c>
      <c r="J1208" s="1" t="s">
        <v>131</v>
      </c>
      <c r="K1208" s="3">
        <v>42795.0</v>
      </c>
      <c r="L1208" s="3">
        <v>42900.0</v>
      </c>
      <c r="M1208" s="1">
        <v>50.0</v>
      </c>
    </row>
    <row r="1209">
      <c r="A1209" s="1" t="s">
        <v>1414</v>
      </c>
      <c r="B1209" s="1" t="s">
        <v>54</v>
      </c>
      <c r="C1209" s="1" t="str">
        <f t="array" ref="C1209">_xlfn.XLOOKUP($B1209, sales_teams!$A$2:$A$36, sales_teams!$B$2:$B$36)</f>
        <v>Rocco Neubert</v>
      </c>
      <c r="D1209" s="1" t="str">
        <f t="array" ref="D1209">_xlfn.XLOOKUP($B1209, sales_teams!$A$2:$A$36, sales_teams!$C$2:$C$36)</f>
        <v>East</v>
      </c>
      <c r="E1209" s="1" t="s">
        <v>194</v>
      </c>
      <c r="F1209" s="1" t="s">
        <v>167</v>
      </c>
      <c r="G1209" s="1" t="str">
        <f t="array" ref="G1209">IF($F1209="", "", _xlfn.XLOOKUP($F1209,accounts!$A$2:$A$86,accounts!$B$2:$B$86, "Other"))</f>
        <v>finance</v>
      </c>
      <c r="H1209" s="1" t="str">
        <f t="array" ref="H1209">IF($F1209="", "", IFS(_xlfn.XLOOKUP($F1209, accounts!$A$2:$A$86, accounts!$E$2:$E$86, 0)&gt;=1000, "Enterprise", _xlfn.XLOOKUP($F1209, accounts!$A$2:$A$86, accounts!$E$2:$E$86, 0)&gt;=100, "Mid-Market", TRUE, "SMB"))</f>
        <v>Mid-Market</v>
      </c>
      <c r="I1209" s="1" t="str">
        <f t="array" ref="I1209">IF($F1209="", "", _xlfn.XLOOKUP($F1209,accounts!$A$2:$A$86,accounts!$F$2:$F$86, "Other"))</f>
        <v>United States</v>
      </c>
      <c r="J1209" s="1" t="s">
        <v>131</v>
      </c>
      <c r="K1209" s="3">
        <v>42795.0</v>
      </c>
      <c r="L1209" s="3">
        <v>42803.0</v>
      </c>
      <c r="M1209" s="1">
        <v>5548.0</v>
      </c>
    </row>
    <row r="1210">
      <c r="A1210" s="1" t="s">
        <v>1415</v>
      </c>
      <c r="B1210" s="1" t="s">
        <v>54</v>
      </c>
      <c r="C1210" s="1" t="str">
        <f t="array" ref="C1210">_xlfn.XLOOKUP($B1210, sales_teams!$A$2:$A$36, sales_teams!$B$2:$B$36)</f>
        <v>Rocco Neubert</v>
      </c>
      <c r="D1210" s="1" t="str">
        <f t="array" ref="D1210">_xlfn.XLOOKUP($B1210, sales_teams!$A$2:$A$36, sales_teams!$C$2:$C$36)</f>
        <v>East</v>
      </c>
      <c r="E1210" s="1" t="s">
        <v>188</v>
      </c>
      <c r="F1210" s="1" t="s">
        <v>125</v>
      </c>
      <c r="G1210" s="1" t="str">
        <f t="array" ref="G1210">IF($F1210="", "", _xlfn.XLOOKUP($F1210,accounts!$A$2:$A$86,accounts!$B$2:$B$86, "Other"))</f>
        <v>software</v>
      </c>
      <c r="H1210" s="1" t="str">
        <f t="array" ref="H1210">IF($F1210="", "", IFS(_xlfn.XLOOKUP($F1210, accounts!$A$2:$A$86, accounts!$E$2:$E$86, 0)&gt;=1000, "Enterprise", _xlfn.XLOOKUP($F1210, accounts!$A$2:$A$86, accounts!$E$2:$E$86, 0)&gt;=100, "Mid-Market", TRUE, "SMB"))</f>
        <v>Enterprise</v>
      </c>
      <c r="I1210" s="1" t="str">
        <f t="array" ref="I1210">IF($F1210="", "", _xlfn.XLOOKUP($F1210,accounts!$A$2:$A$86,accounts!$F$2:$F$86, "Other"))</f>
        <v>United States</v>
      </c>
      <c r="J1210" s="1" t="s">
        <v>131</v>
      </c>
      <c r="K1210" s="3">
        <v>42795.0</v>
      </c>
      <c r="L1210" s="3">
        <v>42889.0</v>
      </c>
      <c r="M1210" s="1">
        <v>3558.0</v>
      </c>
    </row>
    <row r="1211">
      <c r="A1211" s="1" t="s">
        <v>1416</v>
      </c>
      <c r="B1211" s="1" t="s">
        <v>65</v>
      </c>
      <c r="C1211" s="1" t="str">
        <f t="array" ref="C1211">_xlfn.XLOOKUP($B1211, sales_teams!$A$2:$A$36, sales_teams!$B$2:$B$36)</f>
        <v>Celia Rouche</v>
      </c>
      <c r="D1211" s="1" t="str">
        <f t="array" ref="D1211">_xlfn.XLOOKUP($B1211, sales_teams!$A$2:$A$36, sales_teams!$C$2:$C$36)</f>
        <v>West</v>
      </c>
      <c r="E1211" s="1" t="s">
        <v>188</v>
      </c>
      <c r="F1211" s="1" t="s">
        <v>154</v>
      </c>
      <c r="G1211" s="1" t="str">
        <f t="array" ref="G1211">IF($F1211="", "", _xlfn.XLOOKUP($F1211,accounts!$A$2:$A$86,accounts!$B$2:$B$86, "Other"))</f>
        <v>retail</v>
      </c>
      <c r="H1211" s="1" t="str">
        <f t="array" ref="H1211">IF($F1211="", "", IFS(_xlfn.XLOOKUP($F1211, accounts!$A$2:$A$86, accounts!$E$2:$E$86, 0)&gt;=1000, "Enterprise", _xlfn.XLOOKUP($F1211, accounts!$A$2:$A$86, accounts!$E$2:$E$86, 0)&gt;=100, "Mid-Market", TRUE, "SMB"))</f>
        <v>Enterprise</v>
      </c>
      <c r="I1211" s="1" t="str">
        <f t="array" ref="I1211">IF($F1211="", "", _xlfn.XLOOKUP($F1211,accounts!$A$2:$A$86,accounts!$F$2:$F$86, "Other"))</f>
        <v>United States</v>
      </c>
      <c r="J1211" s="1" t="s">
        <v>131</v>
      </c>
      <c r="K1211" s="3">
        <v>42795.0</v>
      </c>
      <c r="L1211" s="3">
        <v>42801.0</v>
      </c>
      <c r="M1211" s="1">
        <v>3959.0</v>
      </c>
    </row>
    <row r="1212">
      <c r="A1212" s="1" t="s">
        <v>1417</v>
      </c>
      <c r="B1212" s="1" t="s">
        <v>15</v>
      </c>
      <c r="C1212" s="1" t="str">
        <f t="array" ref="C1212">_xlfn.XLOOKUP($B1212, sales_teams!$A$2:$A$36, sales_teams!$B$2:$B$36)</f>
        <v>Dustin Brinkmann</v>
      </c>
      <c r="D1212" s="1" t="str">
        <f t="array" ref="D1212">_xlfn.XLOOKUP($B1212, sales_teams!$A$2:$A$36, sales_teams!$C$2:$C$36)</f>
        <v>Central</v>
      </c>
      <c r="E1212" s="1" t="s">
        <v>179</v>
      </c>
      <c r="F1212" s="1" t="s">
        <v>149</v>
      </c>
      <c r="G1212" s="1" t="str">
        <f t="array" ref="G1212">IF($F1212="", "", _xlfn.XLOOKUP($F1212,accounts!$A$2:$A$86,accounts!$B$2:$B$86, "Other"))</f>
        <v>medical</v>
      </c>
      <c r="H1212" s="1" t="str">
        <f t="array" ref="H1212">IF($F1212="", "", IFS(_xlfn.XLOOKUP($F1212, accounts!$A$2:$A$86, accounts!$E$2:$E$86, 0)&gt;=1000, "Enterprise", _xlfn.XLOOKUP($F1212, accounts!$A$2:$A$86, accounts!$E$2:$E$86, 0)&gt;=100, "Mid-Market", TRUE, "SMB"))</f>
        <v>Enterprise</v>
      </c>
      <c r="I1212" s="1" t="str">
        <f t="array" ref="I1212">IF($F1212="", "", _xlfn.XLOOKUP($F1212,accounts!$A$2:$A$86,accounts!$F$2:$F$86, "Other"))</f>
        <v>United States</v>
      </c>
      <c r="J1212" s="1" t="s">
        <v>131</v>
      </c>
      <c r="K1212" s="3">
        <v>42795.0</v>
      </c>
      <c r="L1212" s="3">
        <v>42811.0</v>
      </c>
      <c r="M1212" s="1">
        <v>49.0</v>
      </c>
    </row>
    <row r="1213">
      <c r="A1213" s="1" t="s">
        <v>1418</v>
      </c>
      <c r="B1213" s="1" t="s">
        <v>15</v>
      </c>
      <c r="C1213" s="1" t="str">
        <f t="array" ref="C1213">_xlfn.XLOOKUP($B1213, sales_teams!$A$2:$A$36, sales_teams!$B$2:$B$36)</f>
        <v>Dustin Brinkmann</v>
      </c>
      <c r="D1213" s="1" t="str">
        <f t="array" ref="D1213">_xlfn.XLOOKUP($B1213, sales_teams!$A$2:$A$36, sales_teams!$C$2:$C$36)</f>
        <v>Central</v>
      </c>
      <c r="E1213" s="1" t="s">
        <v>179</v>
      </c>
      <c r="F1213" s="1" t="s">
        <v>136</v>
      </c>
      <c r="G1213" s="1" t="str">
        <f t="array" ref="G1213">IF($F1213="", "", _xlfn.XLOOKUP($F1213,accounts!$A$2:$A$86,accounts!$B$2:$B$86, "Other"))</f>
        <v>services</v>
      </c>
      <c r="H1213" s="1" t="str">
        <f t="array" ref="H1213">IF($F1213="", "", IFS(_xlfn.XLOOKUP($F1213, accounts!$A$2:$A$86, accounts!$E$2:$E$86, 0)&gt;=1000, "Enterprise", _xlfn.XLOOKUP($F1213, accounts!$A$2:$A$86, accounts!$E$2:$E$86, 0)&gt;=100, "Mid-Market", TRUE, "SMB"))</f>
        <v>Enterprise</v>
      </c>
      <c r="I1213" s="1" t="str">
        <f t="array" ref="I1213">IF($F1213="", "", _xlfn.XLOOKUP($F1213,accounts!$A$2:$A$86,accounts!$F$2:$F$86, "Other"))</f>
        <v>United States</v>
      </c>
      <c r="J1213" s="1" t="s">
        <v>131</v>
      </c>
      <c r="K1213" s="3">
        <v>42795.0</v>
      </c>
      <c r="L1213" s="3">
        <v>42902.0</v>
      </c>
      <c r="M1213" s="1">
        <v>50.0</v>
      </c>
    </row>
    <row r="1214">
      <c r="A1214" s="1" t="s">
        <v>1419</v>
      </c>
      <c r="B1214" s="1" t="s">
        <v>60</v>
      </c>
      <c r="C1214" s="1" t="str">
        <f t="array" ref="C1214">_xlfn.XLOOKUP($B1214, sales_teams!$A$2:$A$36, sales_teams!$B$2:$B$36)</f>
        <v>Celia Rouche</v>
      </c>
      <c r="D1214" s="1" t="str">
        <f t="array" ref="D1214">_xlfn.XLOOKUP($B1214, sales_teams!$A$2:$A$36, sales_teams!$C$2:$C$36)</f>
        <v>West</v>
      </c>
      <c r="E1214" s="1" t="s">
        <v>181</v>
      </c>
      <c r="F1214" s="1" t="s">
        <v>168</v>
      </c>
      <c r="G1214" s="1" t="str">
        <f t="array" ref="G1214">IF($F1214="", "", _xlfn.XLOOKUP($F1214,accounts!$A$2:$A$86,accounts!$B$2:$B$86, "Other"))</f>
        <v>finance</v>
      </c>
      <c r="H1214" s="1" t="str">
        <f t="array" ref="H1214">IF($F1214="", "", IFS(_xlfn.XLOOKUP($F1214, accounts!$A$2:$A$86, accounts!$E$2:$E$86, 0)&gt;=1000, "Enterprise", _xlfn.XLOOKUP($F1214, accounts!$A$2:$A$86, accounts!$E$2:$E$86, 0)&gt;=100, "Mid-Market", TRUE, "SMB"))</f>
        <v>Enterprise</v>
      </c>
      <c r="I1214" s="1" t="str">
        <f t="array" ref="I1214">IF($F1214="", "", _xlfn.XLOOKUP($F1214,accounts!$A$2:$A$86,accounts!$F$2:$F$86, "Other"))</f>
        <v>United States</v>
      </c>
      <c r="J1214" s="1" t="s">
        <v>131</v>
      </c>
      <c r="K1214" s="3">
        <v>42795.0</v>
      </c>
      <c r="L1214" s="3">
        <v>42802.0</v>
      </c>
      <c r="M1214" s="1">
        <v>523.0</v>
      </c>
    </row>
    <row r="1215">
      <c r="A1215" s="1" t="s">
        <v>1420</v>
      </c>
      <c r="B1215" s="1" t="s">
        <v>60</v>
      </c>
      <c r="C1215" s="1" t="str">
        <f t="array" ref="C1215">_xlfn.XLOOKUP($B1215, sales_teams!$A$2:$A$36, sales_teams!$B$2:$B$36)</f>
        <v>Celia Rouche</v>
      </c>
      <c r="D1215" s="1" t="str">
        <f t="array" ref="D1215">_xlfn.XLOOKUP($B1215, sales_teams!$A$2:$A$36, sales_teams!$C$2:$C$36)</f>
        <v>West</v>
      </c>
      <c r="E1215" s="1" t="s">
        <v>109</v>
      </c>
      <c r="F1215" s="1" t="s">
        <v>176</v>
      </c>
      <c r="G1215" s="1" t="str">
        <f t="array" ref="G1215">IF($F1215="", "", _xlfn.XLOOKUP($F1215,accounts!$A$2:$A$86,accounts!$B$2:$B$86, "Other"))</f>
        <v>entertainment</v>
      </c>
      <c r="H1215" s="1" t="str">
        <f t="array" ref="H1215">IF($F1215="", "", IFS(_xlfn.XLOOKUP($F1215, accounts!$A$2:$A$86, accounts!$E$2:$E$86, 0)&gt;=1000, "Enterprise", _xlfn.XLOOKUP($F1215, accounts!$A$2:$A$86, accounts!$E$2:$E$86, 0)&gt;=100, "Mid-Market", TRUE, "SMB"))</f>
        <v>Mid-Market</v>
      </c>
      <c r="I1215" s="1" t="str">
        <f t="array" ref="I1215">IF($F1215="", "", _xlfn.XLOOKUP($F1215,accounts!$A$2:$A$86,accounts!$F$2:$F$86, "Other"))</f>
        <v>United States</v>
      </c>
      <c r="J1215" s="1" t="s">
        <v>131</v>
      </c>
      <c r="K1215" s="3">
        <v>42795.0</v>
      </c>
      <c r="L1215" s="3">
        <v>42887.0</v>
      </c>
      <c r="M1215" s="1">
        <v>1086.0</v>
      </c>
    </row>
    <row r="1216">
      <c r="A1216" s="1" t="s">
        <v>1421</v>
      </c>
      <c r="B1216" s="1" t="s">
        <v>60</v>
      </c>
      <c r="C1216" s="1" t="str">
        <f t="array" ref="C1216">_xlfn.XLOOKUP($B1216, sales_teams!$A$2:$A$36, sales_teams!$B$2:$B$36)</f>
        <v>Celia Rouche</v>
      </c>
      <c r="D1216" s="1" t="str">
        <f t="array" ref="D1216">_xlfn.XLOOKUP($B1216, sales_teams!$A$2:$A$36, sales_teams!$C$2:$C$36)</f>
        <v>West</v>
      </c>
      <c r="E1216" s="1" t="s">
        <v>148</v>
      </c>
      <c r="F1216" s="1" t="s">
        <v>114</v>
      </c>
      <c r="G1216" s="1" t="str">
        <f t="array" ref="G1216">IF($F1216="", "", _xlfn.XLOOKUP($F1216,accounts!$A$2:$A$86,accounts!$B$2:$B$86, "Other"))</f>
        <v>marketing</v>
      </c>
      <c r="H1216" s="1" t="str">
        <f t="array" ref="H1216">IF($F1216="", "", IFS(_xlfn.XLOOKUP($F1216, accounts!$A$2:$A$86, accounts!$E$2:$E$86, 0)&gt;=1000, "Enterprise", _xlfn.XLOOKUP($F1216, accounts!$A$2:$A$86, accounts!$E$2:$E$86, 0)&gt;=100, "Mid-Market", TRUE, "SMB"))</f>
        <v>Enterprise</v>
      </c>
      <c r="I1216" s="1" t="str">
        <f t="array" ref="I1216">IF($F1216="", "", _xlfn.XLOOKUP($F1216,accounts!$A$2:$A$86,accounts!$F$2:$F$86, "Other"))</f>
        <v>United States</v>
      </c>
      <c r="J1216" s="1" t="s">
        <v>131</v>
      </c>
      <c r="K1216" s="3">
        <v>42795.0</v>
      </c>
      <c r="L1216" s="3">
        <v>42803.0</v>
      </c>
      <c r="M1216" s="1">
        <v>4445.0</v>
      </c>
    </row>
    <row r="1217">
      <c r="A1217" s="1" t="s">
        <v>1422</v>
      </c>
      <c r="B1217" s="1" t="s">
        <v>34</v>
      </c>
      <c r="C1217" s="1" t="str">
        <f t="array" ref="C1217">_xlfn.XLOOKUP($B1217, sales_teams!$A$2:$A$36, sales_teams!$B$2:$B$36)</f>
        <v>Cara Losch</v>
      </c>
      <c r="D1217" s="1" t="str">
        <f t="array" ref="D1217">_xlfn.XLOOKUP($B1217, sales_teams!$A$2:$A$36, sales_teams!$C$2:$C$36)</f>
        <v>East</v>
      </c>
      <c r="E1217" s="1" t="s">
        <v>181</v>
      </c>
      <c r="F1217" s="1" t="s">
        <v>168</v>
      </c>
      <c r="G1217" s="1" t="str">
        <f t="array" ref="G1217">IF($F1217="", "", _xlfn.XLOOKUP($F1217,accounts!$A$2:$A$86,accounts!$B$2:$B$86, "Other"))</f>
        <v>finance</v>
      </c>
      <c r="H1217" s="1" t="str">
        <f t="array" ref="H1217">IF($F1217="", "", IFS(_xlfn.XLOOKUP($F1217, accounts!$A$2:$A$86, accounts!$E$2:$E$86, 0)&gt;=1000, "Enterprise", _xlfn.XLOOKUP($F1217, accounts!$A$2:$A$86, accounts!$E$2:$E$86, 0)&gt;=100, "Mid-Market", TRUE, "SMB"))</f>
        <v>Enterprise</v>
      </c>
      <c r="I1217" s="1" t="str">
        <f t="array" ref="I1217">IF($F1217="", "", _xlfn.XLOOKUP($F1217,accounts!$A$2:$A$86,accounts!$F$2:$F$86, "Other"))</f>
        <v>United States</v>
      </c>
      <c r="J1217" s="1" t="s">
        <v>189</v>
      </c>
      <c r="K1217" s="3">
        <v>42795.0</v>
      </c>
    </row>
    <row r="1218">
      <c r="A1218" s="1" t="s">
        <v>1423</v>
      </c>
      <c r="B1218" s="1" t="s">
        <v>34</v>
      </c>
      <c r="C1218" s="1" t="str">
        <f t="array" ref="C1218">_xlfn.XLOOKUP($B1218, sales_teams!$A$2:$A$36, sales_teams!$B$2:$B$36)</f>
        <v>Cara Losch</v>
      </c>
      <c r="D1218" s="1" t="str">
        <f t="array" ref="D1218">_xlfn.XLOOKUP($B1218, sales_teams!$A$2:$A$36, sales_teams!$C$2:$C$36)</f>
        <v>East</v>
      </c>
      <c r="E1218" s="1" t="s">
        <v>148</v>
      </c>
      <c r="F1218" s="1" t="s">
        <v>166</v>
      </c>
      <c r="G1218" s="1" t="str">
        <f t="array" ref="G1218">IF($F1218="", "", _xlfn.XLOOKUP($F1218,accounts!$A$2:$A$86,accounts!$B$2:$B$86, "Other"))</f>
        <v>finance</v>
      </c>
      <c r="H1218" s="1" t="str">
        <f t="array" ref="H1218">IF($F1218="", "", IFS(_xlfn.XLOOKUP($F1218, accounts!$A$2:$A$86, accounts!$E$2:$E$86, 0)&gt;=1000, "Enterprise", _xlfn.XLOOKUP($F1218, accounts!$A$2:$A$86, accounts!$E$2:$E$86, 0)&gt;=100, "Mid-Market", TRUE, "SMB"))</f>
        <v>Enterprise</v>
      </c>
      <c r="I1218" s="1" t="str">
        <f t="array" ref="I1218">IF($F1218="", "", _xlfn.XLOOKUP($F1218,accounts!$A$2:$A$86,accounts!$F$2:$F$86, "Other"))</f>
        <v>United States</v>
      </c>
      <c r="J1218" s="1" t="s">
        <v>131</v>
      </c>
      <c r="K1218" s="3">
        <v>42795.0</v>
      </c>
      <c r="L1218" s="3">
        <v>42910.0</v>
      </c>
      <c r="M1218" s="1">
        <v>4756.0</v>
      </c>
    </row>
    <row r="1219">
      <c r="A1219" s="1" t="s">
        <v>1424</v>
      </c>
      <c r="B1219" s="1" t="s">
        <v>34</v>
      </c>
      <c r="C1219" s="1" t="str">
        <f t="array" ref="C1219">_xlfn.XLOOKUP($B1219, sales_teams!$A$2:$A$36, sales_teams!$B$2:$B$36)</f>
        <v>Cara Losch</v>
      </c>
      <c r="D1219" s="1" t="str">
        <f t="array" ref="D1219">_xlfn.XLOOKUP($B1219, sales_teams!$A$2:$A$36, sales_teams!$C$2:$C$36)</f>
        <v>East</v>
      </c>
      <c r="E1219" s="1" t="s">
        <v>179</v>
      </c>
      <c r="F1219" s="1" t="s">
        <v>103</v>
      </c>
      <c r="G1219" s="1" t="str">
        <f t="array" ref="G1219">IF($F1219="", "", _xlfn.XLOOKUP($F1219,accounts!$A$2:$A$86,accounts!$B$2:$B$86, "Other"))</f>
        <v>retail</v>
      </c>
      <c r="H1219" s="1" t="str">
        <f t="array" ref="H1219">IF($F1219="", "", IFS(_xlfn.XLOOKUP($F1219, accounts!$A$2:$A$86, accounts!$E$2:$E$86, 0)&gt;=1000, "Enterprise", _xlfn.XLOOKUP($F1219, accounts!$A$2:$A$86, accounts!$E$2:$E$86, 0)&gt;=100, "Mid-Market", TRUE, "SMB"))</f>
        <v>Enterprise</v>
      </c>
      <c r="I1219" s="1" t="str">
        <f t="array" ref="I1219">IF($F1219="", "", _xlfn.XLOOKUP($F1219,accounts!$A$2:$A$86,accounts!$F$2:$F$86, "Other"))</f>
        <v>United States</v>
      </c>
      <c r="J1219" s="1" t="s">
        <v>131</v>
      </c>
      <c r="K1219" s="3">
        <v>42795.0</v>
      </c>
      <c r="L1219" s="3">
        <v>42905.0</v>
      </c>
      <c r="M1219" s="1">
        <v>67.0</v>
      </c>
    </row>
    <row r="1220">
      <c r="A1220" s="1" t="s">
        <v>1425</v>
      </c>
      <c r="B1220" s="1" t="s">
        <v>45</v>
      </c>
      <c r="C1220" s="1" t="str">
        <f t="array" ref="C1220">_xlfn.XLOOKUP($B1220, sales_teams!$A$2:$A$36, sales_teams!$B$2:$B$36)</f>
        <v>Cara Losch</v>
      </c>
      <c r="D1220" s="1" t="str">
        <f t="array" ref="D1220">_xlfn.XLOOKUP($B1220, sales_teams!$A$2:$A$36, sales_teams!$C$2:$C$36)</f>
        <v>East</v>
      </c>
      <c r="E1220" s="1" t="s">
        <v>188</v>
      </c>
      <c r="F1220" s="1" t="s">
        <v>123</v>
      </c>
      <c r="G1220" s="1" t="str">
        <f t="array" ref="G1220">IF($F1220="", "", _xlfn.XLOOKUP($F1220,accounts!$A$2:$A$86,accounts!$B$2:$B$86, "Other"))</f>
        <v>technology</v>
      </c>
      <c r="H1220" s="1" t="str">
        <f t="array" ref="H1220">IF($F1220="", "", IFS(_xlfn.XLOOKUP($F1220, accounts!$A$2:$A$86, accounts!$E$2:$E$86, 0)&gt;=1000, "Enterprise", _xlfn.XLOOKUP($F1220, accounts!$A$2:$A$86, accounts!$E$2:$E$86, 0)&gt;=100, "Mid-Market", TRUE, "SMB"))</f>
        <v>Enterprise</v>
      </c>
      <c r="I1220" s="1" t="str">
        <f t="array" ref="I1220">IF($F1220="", "", _xlfn.XLOOKUP($F1220,accounts!$A$2:$A$86,accounts!$F$2:$F$86, "Other"))</f>
        <v>United States</v>
      </c>
      <c r="J1220" s="1" t="s">
        <v>131</v>
      </c>
      <c r="K1220" s="3">
        <v>42795.0</v>
      </c>
      <c r="L1220" s="3">
        <v>42895.0</v>
      </c>
      <c r="M1220" s="1">
        <v>3783.0</v>
      </c>
    </row>
    <row r="1221">
      <c r="A1221" s="1" t="s">
        <v>1426</v>
      </c>
      <c r="B1221" s="1" t="s">
        <v>105</v>
      </c>
      <c r="C1221" s="1" t="str">
        <f t="array" ref="C1221">_xlfn.XLOOKUP($B1221, sales_teams!$A$2:$A$36, sales_teams!$B$2:$B$36)</f>
        <v>Summer Sewald</v>
      </c>
      <c r="D1221" s="1" t="str">
        <f t="array" ref="D1221">_xlfn.XLOOKUP($B1221, sales_teams!$A$2:$A$36, sales_teams!$C$2:$C$36)</f>
        <v>West</v>
      </c>
      <c r="E1221" s="1" t="s">
        <v>148</v>
      </c>
      <c r="G1221" s="1" t="str">
        <f t="array" ref="G1221">IF($F1221="", "", _xlfn.XLOOKUP($F1221,accounts!$A$2:$A$86,accounts!$B$2:$B$86, "Other"))</f>
        <v/>
      </c>
      <c r="H1221" s="1" t="str">
        <f t="array" ref="H1221">IF($F1221="", "", IFS(_xlfn.XLOOKUP($F1221, accounts!$A$2:$A$86, accounts!$E$2:$E$86, 0)&gt;=1000, "Enterprise", _xlfn.XLOOKUP($F1221, accounts!$A$2:$A$86, accounts!$E$2:$E$86, 0)&gt;=100, "Mid-Market", TRUE, "SMB"))</f>
        <v/>
      </c>
      <c r="I1221" s="1" t="str">
        <f t="array" ref="I1221">IF($F1221="", "", _xlfn.XLOOKUP($F1221,accounts!$A$2:$A$86,accounts!$F$2:$F$86, "Other"))</f>
        <v/>
      </c>
      <c r="J1221" s="1" t="s">
        <v>189</v>
      </c>
      <c r="K1221" s="3">
        <v>42795.0</v>
      </c>
    </row>
    <row r="1222">
      <c r="A1222" s="1" t="s">
        <v>1427</v>
      </c>
      <c r="B1222" s="1" t="s">
        <v>105</v>
      </c>
      <c r="C1222" s="1" t="str">
        <f t="array" ref="C1222">_xlfn.XLOOKUP($B1222, sales_teams!$A$2:$A$36, sales_teams!$B$2:$B$36)</f>
        <v>Summer Sewald</v>
      </c>
      <c r="D1222" s="1" t="str">
        <f t="array" ref="D1222">_xlfn.XLOOKUP($B1222, sales_teams!$A$2:$A$36, sales_teams!$C$2:$C$36)</f>
        <v>West</v>
      </c>
      <c r="E1222" s="1" t="s">
        <v>181</v>
      </c>
      <c r="F1222" s="1" t="s">
        <v>80</v>
      </c>
      <c r="G1222" s="1" t="str">
        <f t="array" ref="G1222">IF($F1222="", "", _xlfn.XLOOKUP($F1222,accounts!$A$2:$A$86,accounts!$B$2:$B$86, "Other"))</f>
        <v>technology</v>
      </c>
      <c r="H1222" s="1" t="str">
        <f t="array" ref="H1222">IF($F1222="", "", IFS(_xlfn.XLOOKUP($F1222, accounts!$A$2:$A$86, accounts!$E$2:$E$86, 0)&gt;=1000, "Enterprise", _xlfn.XLOOKUP($F1222, accounts!$A$2:$A$86, accounts!$E$2:$E$86, 0)&gt;=100, "Mid-Market", TRUE, "SMB"))</f>
        <v>Enterprise</v>
      </c>
      <c r="I1222" s="1" t="str">
        <f t="array" ref="I1222">IF($F1222="", "", _xlfn.XLOOKUP($F1222,accounts!$A$2:$A$86,accounts!$F$2:$F$86, "Other"))</f>
        <v>United States</v>
      </c>
      <c r="J1222" s="1" t="s">
        <v>192</v>
      </c>
      <c r="K1222" s="3">
        <v>42795.0</v>
      </c>
      <c r="L1222" s="3">
        <v>42886.0</v>
      </c>
      <c r="M1222" s="1">
        <v>0.0</v>
      </c>
    </row>
    <row r="1223">
      <c r="A1223" s="1" t="s">
        <v>1428</v>
      </c>
      <c r="B1223" s="1" t="s">
        <v>105</v>
      </c>
      <c r="C1223" s="1" t="str">
        <f t="array" ref="C1223">_xlfn.XLOOKUP($B1223, sales_teams!$A$2:$A$36, sales_teams!$B$2:$B$36)</f>
        <v>Summer Sewald</v>
      </c>
      <c r="D1223" s="1" t="str">
        <f t="array" ref="D1223">_xlfn.XLOOKUP($B1223, sales_teams!$A$2:$A$36, sales_teams!$C$2:$C$36)</f>
        <v>West</v>
      </c>
      <c r="E1223" s="1" t="s">
        <v>194</v>
      </c>
      <c r="F1223" s="1" t="s">
        <v>147</v>
      </c>
      <c r="G1223" s="1" t="str">
        <f t="array" ref="G1223">IF($F1223="", "", _xlfn.XLOOKUP($F1223,accounts!$A$2:$A$86,accounts!$B$2:$B$86, "Other"))</f>
        <v>telecommunications</v>
      </c>
      <c r="H1223" s="1" t="str">
        <f t="array" ref="H1223">IF($F1223="", "", IFS(_xlfn.XLOOKUP($F1223, accounts!$A$2:$A$86, accounts!$E$2:$E$86, 0)&gt;=1000, "Enterprise", _xlfn.XLOOKUP($F1223, accounts!$A$2:$A$86, accounts!$E$2:$E$86, 0)&gt;=100, "Mid-Market", TRUE, "SMB"))</f>
        <v>Enterprise</v>
      </c>
      <c r="I1223" s="1" t="str">
        <f t="array" ref="I1223">IF($F1223="", "", _xlfn.XLOOKUP($F1223,accounts!$A$2:$A$86,accounts!$F$2:$F$86, "Other"))</f>
        <v>United States</v>
      </c>
      <c r="J1223" s="1" t="s">
        <v>192</v>
      </c>
      <c r="K1223" s="3">
        <v>42795.0</v>
      </c>
      <c r="L1223" s="3">
        <v>42913.0</v>
      </c>
      <c r="M1223" s="1">
        <v>0.0</v>
      </c>
    </row>
    <row r="1224">
      <c r="A1224" s="1" t="s">
        <v>1429</v>
      </c>
      <c r="B1224" s="1" t="s">
        <v>7</v>
      </c>
      <c r="C1224" s="1" t="str">
        <f t="array" ref="C1224">_xlfn.XLOOKUP($B1224, sales_teams!$A$2:$A$36, sales_teams!$B$2:$B$36)</f>
        <v>Dustin Brinkmann</v>
      </c>
      <c r="D1224" s="1" t="str">
        <f t="array" ref="D1224">_xlfn.XLOOKUP($B1224, sales_teams!$A$2:$A$36, sales_teams!$C$2:$C$36)</f>
        <v>Central</v>
      </c>
      <c r="E1224" s="1" t="s">
        <v>188</v>
      </c>
      <c r="F1224" s="1" t="s">
        <v>82</v>
      </c>
      <c r="G1224" s="1" t="str">
        <f t="array" ref="G1224">IF($F1224="", "", _xlfn.XLOOKUP($F1224,accounts!$A$2:$A$86,accounts!$B$2:$B$86, "Other"))</f>
        <v>software</v>
      </c>
      <c r="H1224" s="1" t="str">
        <f t="array" ref="H1224">IF($F1224="", "", IFS(_xlfn.XLOOKUP($F1224, accounts!$A$2:$A$86, accounts!$E$2:$E$86, 0)&gt;=1000, "Enterprise", _xlfn.XLOOKUP($F1224, accounts!$A$2:$A$86, accounts!$E$2:$E$86, 0)&gt;=100, "Mid-Market", TRUE, "SMB"))</f>
        <v>Enterprise</v>
      </c>
      <c r="I1224" s="1" t="str">
        <f t="array" ref="I1224">IF($F1224="", "", _xlfn.XLOOKUP($F1224,accounts!$A$2:$A$86,accounts!$F$2:$F$86, "Other"))</f>
        <v>United States</v>
      </c>
      <c r="J1224" s="1" t="s">
        <v>192</v>
      </c>
      <c r="K1224" s="3">
        <v>42796.0</v>
      </c>
      <c r="L1224" s="3">
        <v>42886.0</v>
      </c>
      <c r="M1224" s="1">
        <v>0.0</v>
      </c>
    </row>
    <row r="1225">
      <c r="A1225" s="1" t="s">
        <v>1430</v>
      </c>
      <c r="B1225" s="1" t="s">
        <v>7</v>
      </c>
      <c r="C1225" s="1" t="str">
        <f t="array" ref="C1225">_xlfn.XLOOKUP($B1225, sales_teams!$A$2:$A$36, sales_teams!$B$2:$B$36)</f>
        <v>Dustin Brinkmann</v>
      </c>
      <c r="D1225" s="1" t="str">
        <f t="array" ref="D1225">_xlfn.XLOOKUP($B1225, sales_teams!$A$2:$A$36, sales_teams!$C$2:$C$36)</f>
        <v>Central</v>
      </c>
      <c r="E1225" s="1" t="s">
        <v>181</v>
      </c>
      <c r="F1225" s="1" t="s">
        <v>64</v>
      </c>
      <c r="G1225" s="1" t="str">
        <f t="array" ref="G1225">IF($F1225="", "", _xlfn.XLOOKUP($F1225,accounts!$A$2:$A$86,accounts!$B$2:$B$86, "Other"))</f>
        <v>technology</v>
      </c>
      <c r="H1225" s="1" t="str">
        <f t="array" ref="H1225">IF($F1225="", "", IFS(_xlfn.XLOOKUP($F1225, accounts!$A$2:$A$86, accounts!$E$2:$E$86, 0)&gt;=1000, "Enterprise", _xlfn.XLOOKUP($F1225, accounts!$A$2:$A$86, accounts!$E$2:$E$86, 0)&gt;=100, "Mid-Market", TRUE, "SMB"))</f>
        <v>Enterprise</v>
      </c>
      <c r="I1225" s="1" t="str">
        <f t="array" ref="I1225">IF($F1225="", "", _xlfn.XLOOKUP($F1225,accounts!$A$2:$A$86,accounts!$F$2:$F$86, "Other"))</f>
        <v>United States</v>
      </c>
      <c r="J1225" s="1" t="s">
        <v>131</v>
      </c>
      <c r="K1225" s="3">
        <v>42796.0</v>
      </c>
      <c r="L1225" s="3">
        <v>42806.0</v>
      </c>
      <c r="M1225" s="1">
        <v>522.0</v>
      </c>
    </row>
    <row r="1226">
      <c r="A1226" s="1" t="s">
        <v>1431</v>
      </c>
      <c r="B1226" s="1" t="s">
        <v>57</v>
      </c>
      <c r="C1226" s="1" t="str">
        <f t="array" ref="C1226">_xlfn.XLOOKUP($B1226, sales_teams!$A$2:$A$36, sales_teams!$B$2:$B$36)</f>
        <v>Rocco Neubert</v>
      </c>
      <c r="D1226" s="1" t="str">
        <f t="array" ref="D1226">_xlfn.XLOOKUP($B1226, sales_teams!$A$2:$A$36, sales_teams!$C$2:$C$36)</f>
        <v>East</v>
      </c>
      <c r="E1226" s="1" t="s">
        <v>109</v>
      </c>
      <c r="F1226" s="1" t="s">
        <v>126</v>
      </c>
      <c r="G1226" s="1" t="str">
        <f t="array" ref="G1226">IF($F1226="", "", _xlfn.XLOOKUP($F1226,accounts!$A$2:$A$86,accounts!$B$2:$B$86, "Other"))</f>
        <v>retail</v>
      </c>
      <c r="H1226" s="1" t="str">
        <f t="array" ref="H1226">IF($F1226="", "", IFS(_xlfn.XLOOKUP($F1226, accounts!$A$2:$A$86, accounts!$E$2:$E$86, 0)&gt;=1000, "Enterprise", _xlfn.XLOOKUP($F1226, accounts!$A$2:$A$86, accounts!$E$2:$E$86, 0)&gt;=100, "Mid-Market", TRUE, "SMB"))</f>
        <v>Enterprise</v>
      </c>
      <c r="I1226" s="1" t="str">
        <f t="array" ref="I1226">IF($F1226="", "", _xlfn.XLOOKUP($F1226,accounts!$A$2:$A$86,accounts!$F$2:$F$86, "Other"))</f>
        <v>United States</v>
      </c>
      <c r="J1226" s="1" t="s">
        <v>131</v>
      </c>
      <c r="K1226" s="3">
        <v>42796.0</v>
      </c>
      <c r="L1226" s="3">
        <v>42812.0</v>
      </c>
      <c r="M1226" s="1">
        <v>1001.0</v>
      </c>
    </row>
    <row r="1227">
      <c r="A1227" s="1" t="s">
        <v>1432</v>
      </c>
      <c r="B1227" s="1" t="s">
        <v>12</v>
      </c>
      <c r="C1227" s="1" t="str">
        <f t="array" ref="C1227">_xlfn.XLOOKUP($B1227, sales_teams!$A$2:$A$36, sales_teams!$B$2:$B$36)</f>
        <v>Dustin Brinkmann</v>
      </c>
      <c r="D1227" s="1" t="str">
        <f t="array" ref="D1227">_xlfn.XLOOKUP($B1227, sales_teams!$A$2:$A$36, sales_teams!$C$2:$C$36)</f>
        <v>Central</v>
      </c>
      <c r="E1227" s="1" t="s">
        <v>194</v>
      </c>
      <c r="F1227" s="1" t="s">
        <v>25</v>
      </c>
      <c r="G1227" s="1" t="str">
        <f t="array" ref="G1227">IF($F1227="", "", _xlfn.XLOOKUP($F1227,accounts!$A$2:$A$86,accounts!$B$2:$B$86, "Other"))</f>
        <v>medical</v>
      </c>
      <c r="H1227" s="1" t="str">
        <f t="array" ref="H1227">IF($F1227="", "", IFS(_xlfn.XLOOKUP($F1227, accounts!$A$2:$A$86, accounts!$E$2:$E$86, 0)&gt;=1000, "Enterprise", _xlfn.XLOOKUP($F1227, accounts!$A$2:$A$86, accounts!$E$2:$E$86, 0)&gt;=100, "Mid-Market", TRUE, "SMB"))</f>
        <v>Enterprise</v>
      </c>
      <c r="I1227" s="1" t="str">
        <f t="array" ref="I1227">IF($F1227="", "", _xlfn.XLOOKUP($F1227,accounts!$A$2:$A$86,accounts!$F$2:$F$86, "Other"))</f>
        <v>Kenya</v>
      </c>
      <c r="J1227" s="1" t="s">
        <v>131</v>
      </c>
      <c r="K1227" s="3">
        <v>42796.0</v>
      </c>
      <c r="L1227" s="3">
        <v>42880.0</v>
      </c>
      <c r="M1227" s="1">
        <v>5728.0</v>
      </c>
    </row>
    <row r="1228">
      <c r="A1228" s="1" t="s">
        <v>1433</v>
      </c>
      <c r="B1228" s="1" t="s">
        <v>30</v>
      </c>
      <c r="C1228" s="1" t="str">
        <f t="array" ref="C1228">_xlfn.XLOOKUP($B1228, sales_teams!$A$2:$A$36, sales_teams!$B$2:$B$36)</f>
        <v>Melvin Marxen</v>
      </c>
      <c r="D1228" s="1" t="str">
        <f t="array" ref="D1228">_xlfn.XLOOKUP($B1228, sales_teams!$A$2:$A$36, sales_teams!$C$2:$C$36)</f>
        <v>Central</v>
      </c>
      <c r="E1228" s="1" t="s">
        <v>194</v>
      </c>
      <c r="F1228" s="1" t="s">
        <v>56</v>
      </c>
      <c r="G1228" s="1" t="str">
        <f t="array" ref="G1228">IF($F1228="", "", _xlfn.XLOOKUP($F1228,accounts!$A$2:$A$86,accounts!$B$2:$B$86, "Other"))</f>
        <v>software</v>
      </c>
      <c r="H1228" s="1" t="str">
        <f t="array" ref="H1228">IF($F1228="", "", IFS(_xlfn.XLOOKUP($F1228, accounts!$A$2:$A$86, accounts!$E$2:$E$86, 0)&gt;=1000, "Enterprise", _xlfn.XLOOKUP($F1228, accounts!$A$2:$A$86, accounts!$E$2:$E$86, 0)&gt;=100, "Mid-Market", TRUE, "SMB"))</f>
        <v>Enterprise</v>
      </c>
      <c r="I1228" s="1" t="str">
        <f t="array" ref="I1228">IF($F1228="", "", _xlfn.XLOOKUP($F1228,accounts!$A$2:$A$86,accounts!$F$2:$F$86, "Other"))</f>
        <v>United States</v>
      </c>
      <c r="J1228" s="1" t="s">
        <v>131</v>
      </c>
      <c r="K1228" s="3">
        <v>42796.0</v>
      </c>
      <c r="L1228" s="3">
        <v>42905.0</v>
      </c>
      <c r="M1228" s="1">
        <v>4856.0</v>
      </c>
    </row>
    <row r="1229">
      <c r="A1229" s="1" t="s">
        <v>1434</v>
      </c>
      <c r="B1229" s="1" t="s">
        <v>30</v>
      </c>
      <c r="C1229" s="1" t="str">
        <f t="array" ref="C1229">_xlfn.XLOOKUP($B1229, sales_teams!$A$2:$A$36, sales_teams!$B$2:$B$36)</f>
        <v>Melvin Marxen</v>
      </c>
      <c r="D1229" s="1" t="str">
        <f t="array" ref="D1229">_xlfn.XLOOKUP($B1229, sales_teams!$A$2:$A$36, sales_teams!$C$2:$C$36)</f>
        <v>Central</v>
      </c>
      <c r="E1229" s="1" t="s">
        <v>148</v>
      </c>
      <c r="F1229" s="1" t="s">
        <v>47</v>
      </c>
      <c r="G1229" s="1" t="str">
        <f t="array" ref="G1229">IF($F1229="", "", _xlfn.XLOOKUP($F1229,accounts!$A$2:$A$86,accounts!$B$2:$B$86, "Other"))</f>
        <v>retail</v>
      </c>
      <c r="H1229" s="1" t="str">
        <f t="array" ref="H1229">IF($F1229="", "", IFS(_xlfn.XLOOKUP($F1229, accounts!$A$2:$A$86, accounts!$E$2:$E$86, 0)&gt;=1000, "Enterprise", _xlfn.XLOOKUP($F1229, accounts!$A$2:$A$86, accounts!$E$2:$E$86, 0)&gt;=100, "Mid-Market", TRUE, "SMB"))</f>
        <v>Enterprise</v>
      </c>
      <c r="I1229" s="1" t="str">
        <f t="array" ref="I1229">IF($F1229="", "", _xlfn.XLOOKUP($F1229,accounts!$A$2:$A$86,accounts!$F$2:$F$86, "Other"))</f>
        <v>United States</v>
      </c>
      <c r="J1229" s="1" t="s">
        <v>131</v>
      </c>
      <c r="K1229" s="3">
        <v>42796.0</v>
      </c>
      <c r="L1229" s="3">
        <v>42881.0</v>
      </c>
      <c r="M1229" s="1">
        <v>5570.0</v>
      </c>
    </row>
    <row r="1230">
      <c r="A1230" s="1" t="s">
        <v>1435</v>
      </c>
      <c r="B1230" s="1" t="s">
        <v>30</v>
      </c>
      <c r="C1230" s="1" t="str">
        <f t="array" ref="C1230">_xlfn.XLOOKUP($B1230, sales_teams!$A$2:$A$36, sales_teams!$B$2:$B$36)</f>
        <v>Melvin Marxen</v>
      </c>
      <c r="D1230" s="1" t="str">
        <f t="array" ref="D1230">_xlfn.XLOOKUP($B1230, sales_teams!$A$2:$A$36, sales_teams!$C$2:$C$36)</f>
        <v>Central</v>
      </c>
      <c r="E1230" s="1" t="s">
        <v>188</v>
      </c>
      <c r="F1230" s="1" t="s">
        <v>64</v>
      </c>
      <c r="G1230" s="1" t="str">
        <f t="array" ref="G1230">IF($F1230="", "", _xlfn.XLOOKUP($F1230,accounts!$A$2:$A$86,accounts!$B$2:$B$86, "Other"))</f>
        <v>technology</v>
      </c>
      <c r="H1230" s="1" t="str">
        <f t="array" ref="H1230">IF($F1230="", "", IFS(_xlfn.XLOOKUP($F1230, accounts!$A$2:$A$86, accounts!$E$2:$E$86, 0)&gt;=1000, "Enterprise", _xlfn.XLOOKUP($F1230, accounts!$A$2:$A$86, accounts!$E$2:$E$86, 0)&gt;=100, "Mid-Market", TRUE, "SMB"))</f>
        <v>Enterprise</v>
      </c>
      <c r="I1230" s="1" t="str">
        <f t="array" ref="I1230">IF($F1230="", "", _xlfn.XLOOKUP($F1230,accounts!$A$2:$A$86,accounts!$F$2:$F$86, "Other"))</f>
        <v>United States</v>
      </c>
      <c r="J1230" s="1" t="s">
        <v>131</v>
      </c>
      <c r="K1230" s="3">
        <v>42796.0</v>
      </c>
      <c r="L1230" s="3">
        <v>42881.0</v>
      </c>
      <c r="M1230" s="1">
        <v>3647.0</v>
      </c>
    </row>
    <row r="1231">
      <c r="A1231" s="1" t="s">
        <v>1436</v>
      </c>
      <c r="B1231" s="1" t="s">
        <v>53</v>
      </c>
      <c r="C1231" s="1" t="str">
        <f t="array" ref="C1231">_xlfn.XLOOKUP($B1231, sales_teams!$A$2:$A$36, sales_teams!$B$2:$B$36)</f>
        <v>Rocco Neubert</v>
      </c>
      <c r="D1231" s="1" t="str">
        <f t="array" ref="D1231">_xlfn.XLOOKUP($B1231, sales_teams!$A$2:$A$36, sales_teams!$C$2:$C$36)</f>
        <v>East</v>
      </c>
      <c r="E1231" s="1" t="s">
        <v>181</v>
      </c>
      <c r="F1231" s="1" t="s">
        <v>132</v>
      </c>
      <c r="G1231" s="1" t="str">
        <f t="array" ref="G1231">IF($F1231="", "", _xlfn.XLOOKUP($F1231,accounts!$A$2:$A$86,accounts!$B$2:$B$86, "Other"))</f>
        <v>marketing</v>
      </c>
      <c r="H1231" s="1" t="str">
        <f t="array" ref="H1231">IF($F1231="", "", IFS(_xlfn.XLOOKUP($F1231, accounts!$A$2:$A$86, accounts!$E$2:$E$86, 0)&gt;=1000, "Enterprise", _xlfn.XLOOKUP($F1231, accounts!$A$2:$A$86, accounts!$E$2:$E$86, 0)&gt;=100, "Mid-Market", TRUE, "SMB"))</f>
        <v>Enterprise</v>
      </c>
      <c r="I1231" s="1" t="str">
        <f t="array" ref="I1231">IF($F1231="", "", _xlfn.XLOOKUP($F1231,accounts!$A$2:$A$86,accounts!$F$2:$F$86, "Other"))</f>
        <v>Jordan</v>
      </c>
      <c r="J1231" s="1" t="s">
        <v>131</v>
      </c>
      <c r="K1231" s="3">
        <v>42796.0</v>
      </c>
      <c r="L1231" s="3">
        <v>42897.0</v>
      </c>
      <c r="M1231" s="1">
        <v>487.0</v>
      </c>
    </row>
    <row r="1232">
      <c r="A1232" s="1" t="s">
        <v>1437</v>
      </c>
      <c r="B1232" s="1" t="s">
        <v>53</v>
      </c>
      <c r="C1232" s="1" t="str">
        <f t="array" ref="C1232">_xlfn.XLOOKUP($B1232, sales_teams!$A$2:$A$36, sales_teams!$B$2:$B$36)</f>
        <v>Rocco Neubert</v>
      </c>
      <c r="D1232" s="1" t="str">
        <f t="array" ref="D1232">_xlfn.XLOOKUP($B1232, sales_teams!$A$2:$A$36, sales_teams!$C$2:$C$36)</f>
        <v>East</v>
      </c>
      <c r="E1232" s="1" t="s">
        <v>109</v>
      </c>
      <c r="F1232" s="1" t="s">
        <v>81</v>
      </c>
      <c r="G1232" s="1" t="str">
        <f t="array" ref="G1232">IF($F1232="", "", _xlfn.XLOOKUP($F1232,accounts!$A$2:$A$86,accounts!$B$2:$B$86, "Other"))</f>
        <v>technology</v>
      </c>
      <c r="H1232" s="1" t="str">
        <f t="array" ref="H1232">IF($F1232="", "", IFS(_xlfn.XLOOKUP($F1232, accounts!$A$2:$A$86, accounts!$E$2:$E$86, 0)&gt;=1000, "Enterprise", _xlfn.XLOOKUP($F1232, accounts!$A$2:$A$86, accounts!$E$2:$E$86, 0)&gt;=100, "Mid-Market", TRUE, "SMB"))</f>
        <v>Enterprise</v>
      </c>
      <c r="I1232" s="1" t="str">
        <f t="array" ref="I1232">IF($F1232="", "", _xlfn.XLOOKUP($F1232,accounts!$A$2:$A$86,accounts!$F$2:$F$86, "Other"))</f>
        <v>United States</v>
      </c>
      <c r="J1232" s="1" t="s">
        <v>131</v>
      </c>
      <c r="K1232" s="3">
        <v>42796.0</v>
      </c>
      <c r="L1232" s="3">
        <v>42898.0</v>
      </c>
      <c r="M1232" s="1">
        <v>1166.0</v>
      </c>
    </row>
    <row r="1233">
      <c r="A1233" s="1" t="s">
        <v>1438</v>
      </c>
      <c r="B1233" s="1" t="s">
        <v>94</v>
      </c>
      <c r="C1233" s="1" t="str">
        <f t="array" ref="C1233">_xlfn.XLOOKUP($B1233, sales_teams!$A$2:$A$36, sales_teams!$B$2:$B$36)</f>
        <v>Celia Rouche</v>
      </c>
      <c r="D1233" s="1" t="str">
        <f t="array" ref="D1233">_xlfn.XLOOKUP($B1233, sales_teams!$A$2:$A$36, sales_teams!$C$2:$C$36)</f>
        <v>West</v>
      </c>
      <c r="E1233" s="1" t="s">
        <v>188</v>
      </c>
      <c r="G1233" s="1" t="str">
        <f t="array" ref="G1233">IF($F1233="", "", _xlfn.XLOOKUP($F1233,accounts!$A$2:$A$86,accounts!$B$2:$B$86, "Other"))</f>
        <v/>
      </c>
      <c r="H1233" s="1" t="str">
        <f t="array" ref="H1233">IF($F1233="", "", IFS(_xlfn.XLOOKUP($F1233, accounts!$A$2:$A$86, accounts!$E$2:$E$86, 0)&gt;=1000, "Enterprise", _xlfn.XLOOKUP($F1233, accounts!$A$2:$A$86, accounts!$E$2:$E$86, 0)&gt;=100, "Mid-Market", TRUE, "SMB"))</f>
        <v/>
      </c>
      <c r="I1233" s="1" t="str">
        <f t="array" ref="I1233">IF($F1233="", "", _xlfn.XLOOKUP($F1233,accounts!$A$2:$A$86,accounts!$F$2:$F$86, "Other"))</f>
        <v/>
      </c>
      <c r="J1233" s="1" t="s">
        <v>189</v>
      </c>
      <c r="K1233" s="3">
        <v>42796.0</v>
      </c>
    </row>
    <row r="1234">
      <c r="A1234" s="1" t="s">
        <v>1439</v>
      </c>
      <c r="B1234" s="1" t="s">
        <v>19</v>
      </c>
      <c r="C1234" s="1" t="str">
        <f t="array" ref="C1234">_xlfn.XLOOKUP($B1234, sales_teams!$A$2:$A$36, sales_teams!$B$2:$B$36)</f>
        <v>Melvin Marxen</v>
      </c>
      <c r="D1234" s="1" t="str">
        <f t="array" ref="D1234">_xlfn.XLOOKUP($B1234, sales_teams!$A$2:$A$36, sales_teams!$C$2:$C$36)</f>
        <v>Central</v>
      </c>
      <c r="E1234" s="1" t="s">
        <v>181</v>
      </c>
      <c r="F1234" s="1" t="s">
        <v>152</v>
      </c>
      <c r="G1234" s="1" t="str">
        <f t="array" ref="G1234">IF($F1234="", "", _xlfn.XLOOKUP($F1234,accounts!$A$2:$A$86,accounts!$B$2:$B$86, "Other"))</f>
        <v>marketing</v>
      </c>
      <c r="H1234" s="1" t="str">
        <f t="array" ref="H1234">IF($F1234="", "", IFS(_xlfn.XLOOKUP($F1234, accounts!$A$2:$A$86, accounts!$E$2:$E$86, 0)&gt;=1000, "Enterprise", _xlfn.XLOOKUP($F1234, accounts!$A$2:$A$86, accounts!$E$2:$E$86, 0)&gt;=100, "Mid-Market", TRUE, "SMB"))</f>
        <v>Mid-Market</v>
      </c>
      <c r="I1234" s="1" t="str">
        <f t="array" ref="I1234">IF($F1234="", "", _xlfn.XLOOKUP($F1234,accounts!$A$2:$A$86,accounts!$F$2:$F$86, "Other"))</f>
        <v>United States</v>
      </c>
      <c r="J1234" s="1" t="s">
        <v>131</v>
      </c>
      <c r="K1234" s="3">
        <v>42796.0</v>
      </c>
      <c r="L1234" s="3">
        <v>42892.0</v>
      </c>
      <c r="M1234" s="1">
        <v>595.0</v>
      </c>
    </row>
    <row r="1235">
      <c r="A1235" s="1" t="s">
        <v>1440</v>
      </c>
      <c r="B1235" s="1" t="s">
        <v>104</v>
      </c>
      <c r="C1235" s="1" t="str">
        <f t="array" ref="C1235">_xlfn.XLOOKUP($B1235, sales_teams!$A$2:$A$36, sales_teams!$B$2:$B$36)</f>
        <v>Summer Sewald</v>
      </c>
      <c r="D1235" s="1" t="str">
        <f t="array" ref="D1235">_xlfn.XLOOKUP($B1235, sales_teams!$A$2:$A$36, sales_teams!$C$2:$C$36)</f>
        <v>West</v>
      </c>
      <c r="E1235" s="1" t="s">
        <v>179</v>
      </c>
      <c r="F1235" s="1" t="s">
        <v>59</v>
      </c>
      <c r="G1235" s="1" t="str">
        <f t="array" ref="G1235">IF($F1235="", "", _xlfn.XLOOKUP($F1235,accounts!$A$2:$A$86,accounts!$B$2:$B$86, "Other"))</f>
        <v>medical</v>
      </c>
      <c r="H1235" s="1" t="str">
        <f t="array" ref="H1235">IF($F1235="", "", IFS(_xlfn.XLOOKUP($F1235, accounts!$A$2:$A$86, accounts!$E$2:$E$86, 0)&gt;=1000, "Enterprise", _xlfn.XLOOKUP($F1235, accounts!$A$2:$A$86, accounts!$E$2:$E$86, 0)&gt;=100, "Mid-Market", TRUE, "SMB"))</f>
        <v>SMB</v>
      </c>
      <c r="I1235" s="1" t="str">
        <f t="array" ref="I1235">IF($F1235="", "", _xlfn.XLOOKUP($F1235,accounts!$A$2:$A$86,accounts!$F$2:$F$86, "Other"))</f>
        <v>United States</v>
      </c>
      <c r="J1235" s="1" t="s">
        <v>131</v>
      </c>
      <c r="K1235" s="3">
        <v>42796.0</v>
      </c>
      <c r="L1235" s="3">
        <v>42890.0</v>
      </c>
      <c r="M1235" s="1">
        <v>49.0</v>
      </c>
    </row>
    <row r="1236">
      <c r="A1236" s="1" t="s">
        <v>1441</v>
      </c>
      <c r="B1236" s="1" t="s">
        <v>102</v>
      </c>
      <c r="C1236" s="1" t="str">
        <f t="array" ref="C1236">_xlfn.XLOOKUP($B1236, sales_teams!$A$2:$A$36, sales_teams!$B$2:$B$36)</f>
        <v>Summer Sewald</v>
      </c>
      <c r="D1236" s="1" t="str">
        <f t="array" ref="D1236">_xlfn.XLOOKUP($B1236, sales_teams!$A$2:$A$36, sales_teams!$C$2:$C$36)</f>
        <v>West</v>
      </c>
      <c r="E1236" s="1" t="s">
        <v>181</v>
      </c>
      <c r="F1236" s="1" t="s">
        <v>168</v>
      </c>
      <c r="G1236" s="1" t="str">
        <f t="array" ref="G1236">IF($F1236="", "", _xlfn.XLOOKUP($F1236,accounts!$A$2:$A$86,accounts!$B$2:$B$86, "Other"))</f>
        <v>finance</v>
      </c>
      <c r="H1236" s="1" t="str">
        <f t="array" ref="H1236">IF($F1236="", "", IFS(_xlfn.XLOOKUP($F1236, accounts!$A$2:$A$86, accounts!$E$2:$E$86, 0)&gt;=1000, "Enterprise", _xlfn.XLOOKUP($F1236, accounts!$A$2:$A$86, accounts!$E$2:$E$86, 0)&gt;=100, "Mid-Market", TRUE, "SMB"))</f>
        <v>Enterprise</v>
      </c>
      <c r="I1236" s="1" t="str">
        <f t="array" ref="I1236">IF($F1236="", "", _xlfn.XLOOKUP($F1236,accounts!$A$2:$A$86,accounts!$F$2:$F$86, "Other"))</f>
        <v>United States</v>
      </c>
      <c r="J1236" s="1" t="s">
        <v>131</v>
      </c>
      <c r="K1236" s="3">
        <v>42796.0</v>
      </c>
      <c r="L1236" s="3">
        <v>42813.0</v>
      </c>
      <c r="M1236" s="1">
        <v>599.0</v>
      </c>
    </row>
    <row r="1237">
      <c r="A1237" s="1" t="s">
        <v>1442</v>
      </c>
      <c r="B1237" s="1" t="s">
        <v>102</v>
      </c>
      <c r="C1237" s="1" t="str">
        <f t="array" ref="C1237">_xlfn.XLOOKUP($B1237, sales_teams!$A$2:$A$36, sales_teams!$B$2:$B$36)</f>
        <v>Summer Sewald</v>
      </c>
      <c r="D1237" s="1" t="str">
        <f t="array" ref="D1237">_xlfn.XLOOKUP($B1237, sales_teams!$A$2:$A$36, sales_teams!$C$2:$C$36)</f>
        <v>West</v>
      </c>
      <c r="E1237" s="1" t="s">
        <v>148</v>
      </c>
      <c r="F1237" s="1" t="s">
        <v>125</v>
      </c>
      <c r="G1237" s="1" t="str">
        <f t="array" ref="G1237">IF($F1237="", "", _xlfn.XLOOKUP($F1237,accounts!$A$2:$A$86,accounts!$B$2:$B$86, "Other"))</f>
        <v>software</v>
      </c>
      <c r="H1237" s="1" t="str">
        <f t="array" ref="H1237">IF($F1237="", "", IFS(_xlfn.XLOOKUP($F1237, accounts!$A$2:$A$86, accounts!$E$2:$E$86, 0)&gt;=1000, "Enterprise", _xlfn.XLOOKUP($F1237, accounts!$A$2:$A$86, accounts!$E$2:$E$86, 0)&gt;=100, "Mid-Market", TRUE, "SMB"))</f>
        <v>Enterprise</v>
      </c>
      <c r="I1237" s="1" t="str">
        <f t="array" ref="I1237">IF($F1237="", "", _xlfn.XLOOKUP($F1237,accounts!$A$2:$A$86,accounts!$F$2:$F$86, "Other"))</f>
        <v>United States</v>
      </c>
      <c r="J1237" s="1" t="s">
        <v>131</v>
      </c>
      <c r="K1237" s="3">
        <v>42796.0</v>
      </c>
      <c r="L1237" s="3">
        <v>42870.0</v>
      </c>
      <c r="M1237" s="1">
        <v>4506.0</v>
      </c>
    </row>
    <row r="1238">
      <c r="A1238" s="1" t="s">
        <v>1443</v>
      </c>
      <c r="B1238" s="1" t="s">
        <v>102</v>
      </c>
      <c r="C1238" s="1" t="str">
        <f t="array" ref="C1238">_xlfn.XLOOKUP($B1238, sales_teams!$A$2:$A$36, sales_teams!$B$2:$B$36)</f>
        <v>Summer Sewald</v>
      </c>
      <c r="D1238" s="1" t="str">
        <f t="array" ref="D1238">_xlfn.XLOOKUP($B1238, sales_teams!$A$2:$A$36, sales_teams!$C$2:$C$36)</f>
        <v>West</v>
      </c>
      <c r="E1238" s="1" t="s">
        <v>148</v>
      </c>
      <c r="F1238" s="1" t="s">
        <v>161</v>
      </c>
      <c r="G1238" s="1" t="str">
        <f t="array" ref="G1238">IF($F1238="", "", _xlfn.XLOOKUP($F1238,accounts!$A$2:$A$86,accounts!$B$2:$B$86, "Other"))</f>
        <v>marketing</v>
      </c>
      <c r="H1238" s="1" t="str">
        <f t="array" ref="H1238">IF($F1238="", "", IFS(_xlfn.XLOOKUP($F1238, accounts!$A$2:$A$86, accounts!$E$2:$E$86, 0)&gt;=1000, "Enterprise", _xlfn.XLOOKUP($F1238, accounts!$A$2:$A$86, accounts!$E$2:$E$86, 0)&gt;=100, "Mid-Market", TRUE, "SMB"))</f>
        <v>Enterprise</v>
      </c>
      <c r="I1238" s="1" t="str">
        <f t="array" ref="I1238">IF($F1238="", "", _xlfn.XLOOKUP($F1238,accounts!$A$2:$A$86,accounts!$F$2:$F$86, "Other"))</f>
        <v>Poland</v>
      </c>
      <c r="J1238" s="1" t="s">
        <v>131</v>
      </c>
      <c r="K1238" s="3">
        <v>42796.0</v>
      </c>
      <c r="L1238" s="3">
        <v>42861.0</v>
      </c>
      <c r="M1238" s="1">
        <v>4512.0</v>
      </c>
    </row>
    <row r="1239">
      <c r="A1239" s="1" t="s">
        <v>1444</v>
      </c>
      <c r="B1239" s="1" t="s">
        <v>17</v>
      </c>
      <c r="C1239" s="1" t="str">
        <f t="array" ref="C1239">_xlfn.XLOOKUP($B1239, sales_teams!$A$2:$A$36, sales_teams!$B$2:$B$36)</f>
        <v>Dustin Brinkmann</v>
      </c>
      <c r="D1239" s="1" t="str">
        <f t="array" ref="D1239">_xlfn.XLOOKUP($B1239, sales_teams!$A$2:$A$36, sales_teams!$C$2:$C$36)</f>
        <v>Central</v>
      </c>
      <c r="E1239" s="1" t="s">
        <v>181</v>
      </c>
      <c r="F1239" s="1" t="s">
        <v>113</v>
      </c>
      <c r="G1239" s="1" t="str">
        <f t="array" ref="G1239">IF($F1239="", "", _xlfn.XLOOKUP($F1239,accounts!$A$2:$A$86,accounts!$B$2:$B$86, "Other"))</f>
        <v>telecommunications</v>
      </c>
      <c r="H1239" s="1" t="str">
        <f t="array" ref="H1239">IF($F1239="", "", IFS(_xlfn.XLOOKUP($F1239, accounts!$A$2:$A$86, accounts!$E$2:$E$86, 0)&gt;=1000, "Enterprise", _xlfn.XLOOKUP($F1239, accounts!$A$2:$A$86, accounts!$E$2:$E$86, 0)&gt;=100, "Mid-Market", TRUE, "SMB"))</f>
        <v>Mid-Market</v>
      </c>
      <c r="I1239" s="1" t="str">
        <f t="array" ref="I1239">IF($F1239="", "", _xlfn.XLOOKUP($F1239,accounts!$A$2:$A$86,accounts!$F$2:$F$86, "Other"))</f>
        <v>United States</v>
      </c>
      <c r="J1239" s="1" t="s">
        <v>192</v>
      </c>
      <c r="K1239" s="3">
        <v>42796.0</v>
      </c>
      <c r="L1239" s="3">
        <v>42856.0</v>
      </c>
      <c r="M1239" s="1">
        <v>0.0</v>
      </c>
    </row>
    <row r="1240">
      <c r="A1240" s="1" t="s">
        <v>1445</v>
      </c>
      <c r="B1240" s="1" t="s">
        <v>107</v>
      </c>
      <c r="C1240" s="1" t="str">
        <f t="array" ref="C1240">_xlfn.XLOOKUP($B1240, sales_teams!$A$2:$A$36, sales_teams!$B$2:$B$36)</f>
        <v>Summer Sewald</v>
      </c>
      <c r="D1240" s="1" t="str">
        <f t="array" ref="D1240">_xlfn.XLOOKUP($B1240, sales_teams!$A$2:$A$36, sales_teams!$C$2:$C$36)</f>
        <v>West</v>
      </c>
      <c r="E1240" s="1" t="s">
        <v>109</v>
      </c>
      <c r="F1240" s="1" t="s">
        <v>134</v>
      </c>
      <c r="G1240" s="1" t="str">
        <f t="array" ref="G1240">IF($F1240="", "", _xlfn.XLOOKUP($F1240,accounts!$A$2:$A$86,accounts!$B$2:$B$86, "Other"))</f>
        <v>services</v>
      </c>
      <c r="H1240" s="1" t="str">
        <f t="array" ref="H1240">IF($F1240="", "", IFS(_xlfn.XLOOKUP($F1240, accounts!$A$2:$A$86, accounts!$E$2:$E$86, 0)&gt;=1000, "Enterprise", _xlfn.XLOOKUP($F1240, accounts!$A$2:$A$86, accounts!$E$2:$E$86, 0)&gt;=100, "Mid-Market", TRUE, "SMB"))</f>
        <v>Enterprise</v>
      </c>
      <c r="I1240" s="1" t="str">
        <f t="array" ref="I1240">IF($F1240="", "", _xlfn.XLOOKUP($F1240,accounts!$A$2:$A$86,accounts!$F$2:$F$86, "Other"))</f>
        <v>Brazil</v>
      </c>
      <c r="J1240" s="1" t="s">
        <v>131</v>
      </c>
      <c r="K1240" s="3">
        <v>42796.0</v>
      </c>
      <c r="L1240" s="3">
        <v>42861.0</v>
      </c>
      <c r="M1240" s="1">
        <v>1102.0</v>
      </c>
    </row>
    <row r="1241">
      <c r="A1241" s="1" t="s">
        <v>1446</v>
      </c>
      <c r="B1241" s="1" t="s">
        <v>65</v>
      </c>
      <c r="C1241" s="1" t="str">
        <f t="array" ref="C1241">_xlfn.XLOOKUP($B1241, sales_teams!$A$2:$A$36, sales_teams!$B$2:$B$36)</f>
        <v>Celia Rouche</v>
      </c>
      <c r="D1241" s="1" t="str">
        <f t="array" ref="D1241">_xlfn.XLOOKUP($B1241, sales_teams!$A$2:$A$36, sales_teams!$C$2:$C$36)</f>
        <v>West</v>
      </c>
      <c r="E1241" s="1" t="s">
        <v>181</v>
      </c>
      <c r="G1241" s="1" t="str">
        <f t="array" ref="G1241">IF($F1241="", "", _xlfn.XLOOKUP($F1241,accounts!$A$2:$A$86,accounts!$B$2:$B$86, "Other"))</f>
        <v/>
      </c>
      <c r="H1241" s="1" t="str">
        <f t="array" ref="H1241">IF($F1241="", "", IFS(_xlfn.XLOOKUP($F1241, accounts!$A$2:$A$86, accounts!$E$2:$E$86, 0)&gt;=1000, "Enterprise", _xlfn.XLOOKUP($F1241, accounts!$A$2:$A$86, accounts!$E$2:$E$86, 0)&gt;=100, "Mid-Market", TRUE, "SMB"))</f>
        <v/>
      </c>
      <c r="I1241" s="1" t="str">
        <f t="array" ref="I1241">IF($F1241="", "", _xlfn.XLOOKUP($F1241,accounts!$A$2:$A$86,accounts!$F$2:$F$86, "Other"))</f>
        <v/>
      </c>
      <c r="J1241" s="1" t="s">
        <v>189</v>
      </c>
      <c r="K1241" s="3">
        <v>42796.0</v>
      </c>
    </row>
    <row r="1242">
      <c r="A1242" s="1" t="s">
        <v>1447</v>
      </c>
      <c r="B1242" s="1" t="s">
        <v>65</v>
      </c>
      <c r="C1242" s="1" t="str">
        <f t="array" ref="C1242">_xlfn.XLOOKUP($B1242, sales_teams!$A$2:$A$36, sales_teams!$B$2:$B$36)</f>
        <v>Celia Rouche</v>
      </c>
      <c r="D1242" s="1" t="str">
        <f t="array" ref="D1242">_xlfn.XLOOKUP($B1242, sales_teams!$A$2:$A$36, sales_teams!$C$2:$C$36)</f>
        <v>West</v>
      </c>
      <c r="E1242" s="1" t="s">
        <v>181</v>
      </c>
      <c r="F1242" s="1" t="s">
        <v>147</v>
      </c>
      <c r="G1242" s="1" t="str">
        <f t="array" ref="G1242">IF($F1242="", "", _xlfn.XLOOKUP($F1242,accounts!$A$2:$A$86,accounts!$B$2:$B$86, "Other"))</f>
        <v>telecommunications</v>
      </c>
      <c r="H1242" s="1" t="str">
        <f t="array" ref="H1242">IF($F1242="", "", IFS(_xlfn.XLOOKUP($F1242, accounts!$A$2:$A$86, accounts!$E$2:$E$86, 0)&gt;=1000, "Enterprise", _xlfn.XLOOKUP($F1242, accounts!$A$2:$A$86, accounts!$E$2:$E$86, 0)&gt;=100, "Mid-Market", TRUE, "SMB"))</f>
        <v>Enterprise</v>
      </c>
      <c r="I1242" s="1" t="str">
        <f t="array" ref="I1242">IF($F1242="", "", _xlfn.XLOOKUP($F1242,accounts!$A$2:$A$86,accounts!$F$2:$F$86, "Other"))</f>
        <v>United States</v>
      </c>
      <c r="J1242" s="1" t="s">
        <v>192</v>
      </c>
      <c r="K1242" s="3">
        <v>42796.0</v>
      </c>
      <c r="L1242" s="3">
        <v>42896.0</v>
      </c>
      <c r="M1242" s="1">
        <v>0.0</v>
      </c>
    </row>
    <row r="1243">
      <c r="A1243" s="1" t="s">
        <v>1448</v>
      </c>
      <c r="B1243" s="1" t="s">
        <v>15</v>
      </c>
      <c r="C1243" s="1" t="str">
        <f t="array" ref="C1243">_xlfn.XLOOKUP($B1243, sales_teams!$A$2:$A$36, sales_teams!$B$2:$B$36)</f>
        <v>Dustin Brinkmann</v>
      </c>
      <c r="D1243" s="1" t="str">
        <f t="array" ref="D1243">_xlfn.XLOOKUP($B1243, sales_teams!$A$2:$A$36, sales_teams!$C$2:$C$36)</f>
        <v>Central</v>
      </c>
      <c r="E1243" s="1" t="s">
        <v>179</v>
      </c>
      <c r="F1243" s="1" t="s">
        <v>59</v>
      </c>
      <c r="G1243" s="1" t="str">
        <f t="array" ref="G1243">IF($F1243="", "", _xlfn.XLOOKUP($F1243,accounts!$A$2:$A$86,accounts!$B$2:$B$86, "Other"))</f>
        <v>medical</v>
      </c>
      <c r="H1243" s="1" t="str">
        <f t="array" ref="H1243">IF($F1243="", "", IFS(_xlfn.XLOOKUP($F1243, accounts!$A$2:$A$86, accounts!$E$2:$E$86, 0)&gt;=1000, "Enterprise", _xlfn.XLOOKUP($F1243, accounts!$A$2:$A$86, accounts!$E$2:$E$86, 0)&gt;=100, "Mid-Market", TRUE, "SMB"))</f>
        <v>SMB</v>
      </c>
      <c r="I1243" s="1" t="str">
        <f t="array" ref="I1243">IF($F1243="", "", _xlfn.XLOOKUP($F1243,accounts!$A$2:$A$86,accounts!$F$2:$F$86, "Other"))</f>
        <v>United States</v>
      </c>
      <c r="J1243" s="1" t="s">
        <v>131</v>
      </c>
      <c r="K1243" s="3">
        <v>42796.0</v>
      </c>
      <c r="L1243" s="3">
        <v>42867.0</v>
      </c>
      <c r="M1243" s="1">
        <v>54.0</v>
      </c>
    </row>
    <row r="1244">
      <c r="A1244" s="1" t="s">
        <v>1449</v>
      </c>
      <c r="B1244" s="1" t="s">
        <v>15</v>
      </c>
      <c r="C1244" s="1" t="str">
        <f t="array" ref="C1244">_xlfn.XLOOKUP($B1244, sales_teams!$A$2:$A$36, sales_teams!$B$2:$B$36)</f>
        <v>Dustin Brinkmann</v>
      </c>
      <c r="D1244" s="1" t="str">
        <f t="array" ref="D1244">_xlfn.XLOOKUP($B1244, sales_teams!$A$2:$A$36, sales_teams!$C$2:$C$36)</f>
        <v>Central</v>
      </c>
      <c r="E1244" s="1" t="s">
        <v>179</v>
      </c>
      <c r="F1244" s="1" t="s">
        <v>119</v>
      </c>
      <c r="G1244" s="1" t="str">
        <f t="array" ref="G1244">IF($F1244="", "", _xlfn.XLOOKUP($F1244,accounts!$A$2:$A$86,accounts!$B$2:$B$86, "Other"))</f>
        <v>technology</v>
      </c>
      <c r="H1244" s="1" t="str">
        <f t="array" ref="H1244">IF($F1244="", "", IFS(_xlfn.XLOOKUP($F1244, accounts!$A$2:$A$86, accounts!$E$2:$E$86, 0)&gt;=1000, "Enterprise", _xlfn.XLOOKUP($F1244, accounts!$A$2:$A$86, accounts!$E$2:$E$86, 0)&gt;=100, "Mid-Market", TRUE, "SMB"))</f>
        <v>Enterprise</v>
      </c>
      <c r="I1244" s="1" t="str">
        <f t="array" ref="I1244">IF($F1244="", "", _xlfn.XLOOKUP($F1244,accounts!$A$2:$A$86,accounts!$F$2:$F$86, "Other"))</f>
        <v>Korea</v>
      </c>
      <c r="J1244" s="1" t="s">
        <v>131</v>
      </c>
      <c r="K1244" s="3">
        <v>42796.0</v>
      </c>
      <c r="L1244" s="3">
        <v>42811.0</v>
      </c>
      <c r="M1244" s="1">
        <v>62.0</v>
      </c>
    </row>
    <row r="1245">
      <c r="A1245" s="1" t="s">
        <v>1450</v>
      </c>
      <c r="B1245" s="1" t="s">
        <v>60</v>
      </c>
      <c r="C1245" s="1" t="str">
        <f t="array" ref="C1245">_xlfn.XLOOKUP($B1245, sales_teams!$A$2:$A$36, sales_teams!$B$2:$B$36)</f>
        <v>Celia Rouche</v>
      </c>
      <c r="D1245" s="1" t="str">
        <f t="array" ref="D1245">_xlfn.XLOOKUP($B1245, sales_teams!$A$2:$A$36, sales_teams!$C$2:$C$36)</f>
        <v>West</v>
      </c>
      <c r="E1245" s="1" t="s">
        <v>181</v>
      </c>
      <c r="F1245" s="1" t="s">
        <v>147</v>
      </c>
      <c r="G1245" s="1" t="str">
        <f t="array" ref="G1245">IF($F1245="", "", _xlfn.XLOOKUP($F1245,accounts!$A$2:$A$86,accounts!$B$2:$B$86, "Other"))</f>
        <v>telecommunications</v>
      </c>
      <c r="H1245" s="1" t="str">
        <f t="array" ref="H1245">IF($F1245="", "", IFS(_xlfn.XLOOKUP($F1245, accounts!$A$2:$A$86, accounts!$E$2:$E$86, 0)&gt;=1000, "Enterprise", _xlfn.XLOOKUP($F1245, accounts!$A$2:$A$86, accounts!$E$2:$E$86, 0)&gt;=100, "Mid-Market", TRUE, "SMB"))</f>
        <v>Enterprise</v>
      </c>
      <c r="I1245" s="1" t="str">
        <f t="array" ref="I1245">IF($F1245="", "", _xlfn.XLOOKUP($F1245,accounts!$A$2:$A$86,accounts!$F$2:$F$86, "Other"))</f>
        <v>United States</v>
      </c>
      <c r="J1245" s="1" t="s">
        <v>189</v>
      </c>
      <c r="K1245" s="3">
        <v>42796.0</v>
      </c>
    </row>
    <row r="1246">
      <c r="A1246" s="1" t="s">
        <v>1451</v>
      </c>
      <c r="B1246" s="1" t="s">
        <v>60</v>
      </c>
      <c r="C1246" s="1" t="str">
        <f t="array" ref="C1246">_xlfn.XLOOKUP($B1246, sales_teams!$A$2:$A$36, sales_teams!$B$2:$B$36)</f>
        <v>Celia Rouche</v>
      </c>
      <c r="D1246" s="1" t="str">
        <f t="array" ref="D1246">_xlfn.XLOOKUP($B1246, sales_teams!$A$2:$A$36, sales_teams!$C$2:$C$36)</f>
        <v>West</v>
      </c>
      <c r="E1246" s="1" t="s">
        <v>181</v>
      </c>
      <c r="G1246" s="1" t="str">
        <f t="array" ref="G1246">IF($F1246="", "", _xlfn.XLOOKUP($F1246,accounts!$A$2:$A$86,accounts!$B$2:$B$86, "Other"))</f>
        <v/>
      </c>
      <c r="H1246" s="1" t="str">
        <f t="array" ref="H1246">IF($F1246="", "", IFS(_xlfn.XLOOKUP($F1246, accounts!$A$2:$A$86, accounts!$E$2:$E$86, 0)&gt;=1000, "Enterprise", _xlfn.XLOOKUP($F1246, accounts!$A$2:$A$86, accounts!$E$2:$E$86, 0)&gt;=100, "Mid-Market", TRUE, "SMB"))</f>
        <v/>
      </c>
      <c r="I1246" s="1" t="str">
        <f t="array" ref="I1246">IF($F1246="", "", _xlfn.XLOOKUP($F1246,accounts!$A$2:$A$86,accounts!$F$2:$F$86, "Other"))</f>
        <v/>
      </c>
      <c r="J1246" s="1" t="s">
        <v>189</v>
      </c>
      <c r="K1246" s="3">
        <v>42796.0</v>
      </c>
    </row>
    <row r="1247">
      <c r="A1247" s="1" t="s">
        <v>1452</v>
      </c>
      <c r="B1247" s="1" t="s">
        <v>60</v>
      </c>
      <c r="C1247" s="1" t="str">
        <f t="array" ref="C1247">_xlfn.XLOOKUP($B1247, sales_teams!$A$2:$A$36, sales_teams!$B$2:$B$36)</f>
        <v>Celia Rouche</v>
      </c>
      <c r="D1247" s="1" t="str">
        <f t="array" ref="D1247">_xlfn.XLOOKUP($B1247, sales_teams!$A$2:$A$36, sales_teams!$C$2:$C$36)</f>
        <v>West</v>
      </c>
      <c r="E1247" s="1" t="s">
        <v>179</v>
      </c>
      <c r="G1247" s="1" t="str">
        <f t="array" ref="G1247">IF($F1247="", "", _xlfn.XLOOKUP($F1247,accounts!$A$2:$A$86,accounts!$B$2:$B$86, "Other"))</f>
        <v/>
      </c>
      <c r="H1247" s="1" t="str">
        <f t="array" ref="H1247">IF($F1247="", "", IFS(_xlfn.XLOOKUP($F1247, accounts!$A$2:$A$86, accounts!$E$2:$E$86, 0)&gt;=1000, "Enterprise", _xlfn.XLOOKUP($F1247, accounts!$A$2:$A$86, accounts!$E$2:$E$86, 0)&gt;=100, "Mid-Market", TRUE, "SMB"))</f>
        <v/>
      </c>
      <c r="I1247" s="1" t="str">
        <f t="array" ref="I1247">IF($F1247="", "", _xlfn.XLOOKUP($F1247,accounts!$A$2:$A$86,accounts!$F$2:$F$86, "Other"))</f>
        <v/>
      </c>
      <c r="J1247" s="1" t="s">
        <v>189</v>
      </c>
      <c r="K1247" s="3">
        <v>42796.0</v>
      </c>
    </row>
    <row r="1248">
      <c r="A1248" s="1" t="s">
        <v>1453</v>
      </c>
      <c r="B1248" s="1" t="s">
        <v>34</v>
      </c>
      <c r="C1248" s="1" t="str">
        <f t="array" ref="C1248">_xlfn.XLOOKUP($B1248, sales_teams!$A$2:$A$36, sales_teams!$B$2:$B$36)</f>
        <v>Cara Losch</v>
      </c>
      <c r="D1248" s="1" t="str">
        <f t="array" ref="D1248">_xlfn.XLOOKUP($B1248, sales_teams!$A$2:$A$36, sales_teams!$C$2:$C$36)</f>
        <v>East</v>
      </c>
      <c r="E1248" s="1" t="s">
        <v>179</v>
      </c>
      <c r="F1248" s="1" t="s">
        <v>163</v>
      </c>
      <c r="G1248" s="1" t="str">
        <f t="array" ref="G1248">IF($F1248="", "", _xlfn.XLOOKUP($F1248,accounts!$A$2:$A$86,accounts!$B$2:$B$86, "Other"))</f>
        <v>medical</v>
      </c>
      <c r="H1248" s="1" t="str">
        <f t="array" ref="H1248">IF($F1248="", "", IFS(_xlfn.XLOOKUP($F1248, accounts!$A$2:$A$86, accounts!$E$2:$E$86, 0)&gt;=1000, "Enterprise", _xlfn.XLOOKUP($F1248, accounts!$A$2:$A$86, accounts!$E$2:$E$86, 0)&gt;=100, "Mid-Market", TRUE, "SMB"))</f>
        <v>Mid-Market</v>
      </c>
      <c r="I1248" s="1" t="str">
        <f t="array" ref="I1248">IF($F1248="", "", _xlfn.XLOOKUP($F1248,accounts!$A$2:$A$86,accounts!$F$2:$F$86, "Other"))</f>
        <v>United States</v>
      </c>
      <c r="J1248" s="1" t="s">
        <v>131</v>
      </c>
      <c r="K1248" s="3">
        <v>42796.0</v>
      </c>
      <c r="L1248" s="3">
        <v>42803.0</v>
      </c>
      <c r="M1248" s="1">
        <v>61.0</v>
      </c>
    </row>
    <row r="1249">
      <c r="A1249" s="1" t="s">
        <v>1454</v>
      </c>
      <c r="B1249" s="1" t="s">
        <v>105</v>
      </c>
      <c r="C1249" s="1" t="str">
        <f t="array" ref="C1249">_xlfn.XLOOKUP($B1249, sales_teams!$A$2:$A$36, sales_teams!$B$2:$B$36)</f>
        <v>Summer Sewald</v>
      </c>
      <c r="D1249" s="1" t="str">
        <f t="array" ref="D1249">_xlfn.XLOOKUP($B1249, sales_teams!$A$2:$A$36, sales_teams!$C$2:$C$36)</f>
        <v>West</v>
      </c>
      <c r="E1249" s="1" t="s">
        <v>181</v>
      </c>
      <c r="G1249" s="1" t="str">
        <f t="array" ref="G1249">IF($F1249="", "", _xlfn.XLOOKUP($F1249,accounts!$A$2:$A$86,accounts!$B$2:$B$86, "Other"))</f>
        <v/>
      </c>
      <c r="H1249" s="1" t="str">
        <f t="array" ref="H1249">IF($F1249="", "", IFS(_xlfn.XLOOKUP($F1249, accounts!$A$2:$A$86, accounts!$E$2:$E$86, 0)&gt;=1000, "Enterprise", _xlfn.XLOOKUP($F1249, accounts!$A$2:$A$86, accounts!$E$2:$E$86, 0)&gt;=100, "Mid-Market", TRUE, "SMB"))</f>
        <v/>
      </c>
      <c r="I1249" s="1" t="str">
        <f t="array" ref="I1249">IF($F1249="", "", _xlfn.XLOOKUP($F1249,accounts!$A$2:$A$86,accounts!$F$2:$F$86, "Other"))</f>
        <v/>
      </c>
      <c r="J1249" s="1" t="s">
        <v>189</v>
      </c>
      <c r="K1249" s="3">
        <v>42796.0</v>
      </c>
    </row>
    <row r="1250">
      <c r="A1250" s="1" t="s">
        <v>1455</v>
      </c>
      <c r="B1250" s="1" t="s">
        <v>105</v>
      </c>
      <c r="C1250" s="1" t="str">
        <f t="array" ref="C1250">_xlfn.XLOOKUP($B1250, sales_teams!$A$2:$A$36, sales_teams!$B$2:$B$36)</f>
        <v>Summer Sewald</v>
      </c>
      <c r="D1250" s="1" t="str">
        <f t="array" ref="D1250">_xlfn.XLOOKUP($B1250, sales_teams!$A$2:$A$36, sales_teams!$C$2:$C$36)</f>
        <v>West</v>
      </c>
      <c r="E1250" s="1" t="s">
        <v>148</v>
      </c>
      <c r="F1250" s="1" t="s">
        <v>154</v>
      </c>
      <c r="G1250" s="1" t="str">
        <f t="array" ref="G1250">IF($F1250="", "", _xlfn.XLOOKUP($F1250,accounts!$A$2:$A$86,accounts!$B$2:$B$86, "Other"))</f>
        <v>retail</v>
      </c>
      <c r="H1250" s="1" t="str">
        <f t="array" ref="H1250">IF($F1250="", "", IFS(_xlfn.XLOOKUP($F1250, accounts!$A$2:$A$86, accounts!$E$2:$E$86, 0)&gt;=1000, "Enterprise", _xlfn.XLOOKUP($F1250, accounts!$A$2:$A$86, accounts!$E$2:$E$86, 0)&gt;=100, "Mid-Market", TRUE, "SMB"))</f>
        <v>Enterprise</v>
      </c>
      <c r="I1250" s="1" t="str">
        <f t="array" ref="I1250">IF($F1250="", "", _xlfn.XLOOKUP($F1250,accounts!$A$2:$A$86,accounts!$F$2:$F$86, "Other"))</f>
        <v>United States</v>
      </c>
      <c r="J1250" s="1" t="s">
        <v>192</v>
      </c>
      <c r="K1250" s="3">
        <v>42796.0</v>
      </c>
      <c r="L1250" s="3">
        <v>42878.0</v>
      </c>
      <c r="M1250" s="1">
        <v>0.0</v>
      </c>
    </row>
    <row r="1251">
      <c r="A1251" s="1" t="s">
        <v>1456</v>
      </c>
      <c r="B1251" s="1" t="s">
        <v>105</v>
      </c>
      <c r="C1251" s="1" t="str">
        <f t="array" ref="C1251">_xlfn.XLOOKUP($B1251, sales_teams!$A$2:$A$36, sales_teams!$B$2:$B$36)</f>
        <v>Summer Sewald</v>
      </c>
      <c r="D1251" s="1" t="str">
        <f t="array" ref="D1251">_xlfn.XLOOKUP($B1251, sales_teams!$A$2:$A$36, sales_teams!$C$2:$C$36)</f>
        <v>West</v>
      </c>
      <c r="E1251" s="1" t="s">
        <v>148</v>
      </c>
      <c r="F1251" s="1" t="s">
        <v>129</v>
      </c>
      <c r="G1251" s="1" t="str">
        <f t="array" ref="G1251">IF($F1251="", "", _xlfn.XLOOKUP($F1251,accounts!$A$2:$A$86,accounts!$B$2:$B$86, "Other"))</f>
        <v>medical</v>
      </c>
      <c r="H1251" s="1" t="str">
        <f t="array" ref="H1251">IF($F1251="", "", IFS(_xlfn.XLOOKUP($F1251, accounts!$A$2:$A$86, accounts!$E$2:$E$86, 0)&gt;=1000, "Enterprise", _xlfn.XLOOKUP($F1251, accounts!$A$2:$A$86, accounts!$E$2:$E$86, 0)&gt;=100, "Mid-Market", TRUE, "SMB"))</f>
        <v>Enterprise</v>
      </c>
      <c r="I1251" s="1" t="str">
        <f t="array" ref="I1251">IF($F1251="", "", _xlfn.XLOOKUP($F1251,accounts!$A$2:$A$86,accounts!$F$2:$F$86, "Other"))</f>
        <v>United States</v>
      </c>
      <c r="J1251" s="1" t="s">
        <v>131</v>
      </c>
      <c r="K1251" s="3">
        <v>42796.0</v>
      </c>
      <c r="L1251" s="3">
        <v>42810.0</v>
      </c>
      <c r="M1251" s="1">
        <v>4277.0</v>
      </c>
    </row>
    <row r="1252">
      <c r="A1252" s="1" t="s">
        <v>1457</v>
      </c>
      <c r="B1252" s="1" t="s">
        <v>7</v>
      </c>
      <c r="C1252" s="1" t="str">
        <f t="array" ref="C1252">_xlfn.XLOOKUP($B1252, sales_teams!$A$2:$A$36, sales_teams!$B$2:$B$36)</f>
        <v>Dustin Brinkmann</v>
      </c>
      <c r="D1252" s="1" t="str">
        <f t="array" ref="D1252">_xlfn.XLOOKUP($B1252, sales_teams!$A$2:$A$36, sales_teams!$C$2:$C$36)</f>
        <v>Central</v>
      </c>
      <c r="E1252" s="1" t="s">
        <v>179</v>
      </c>
      <c r="F1252" s="1" t="s">
        <v>110</v>
      </c>
      <c r="G1252" s="1" t="str">
        <f t="array" ref="G1252">IF($F1252="", "", _xlfn.XLOOKUP($F1252,accounts!$A$2:$A$86,accounts!$B$2:$B$86, "Other"))</f>
        <v>technology</v>
      </c>
      <c r="H1252" s="1" t="str">
        <f t="array" ref="H1252">IF($F1252="", "", IFS(_xlfn.XLOOKUP($F1252, accounts!$A$2:$A$86, accounts!$E$2:$E$86, 0)&gt;=1000, "Enterprise", _xlfn.XLOOKUP($F1252, accounts!$A$2:$A$86, accounts!$E$2:$E$86, 0)&gt;=100, "Mid-Market", TRUE, "SMB"))</f>
        <v>Enterprise</v>
      </c>
      <c r="I1252" s="1" t="str">
        <f t="array" ref="I1252">IF($F1252="", "", _xlfn.XLOOKUP($F1252,accounts!$A$2:$A$86,accounts!$F$2:$F$86, "Other"))</f>
        <v>Norway</v>
      </c>
      <c r="J1252" s="1" t="s">
        <v>131</v>
      </c>
      <c r="K1252" s="3">
        <v>42797.0</v>
      </c>
      <c r="L1252" s="3">
        <v>42878.0</v>
      </c>
      <c r="M1252" s="1">
        <v>46.0</v>
      </c>
    </row>
    <row r="1253">
      <c r="A1253" s="1" t="s">
        <v>1458</v>
      </c>
      <c r="B1253" s="1" t="s">
        <v>7</v>
      </c>
      <c r="C1253" s="1" t="str">
        <f t="array" ref="C1253">_xlfn.XLOOKUP($B1253, sales_teams!$A$2:$A$36, sales_teams!$B$2:$B$36)</f>
        <v>Dustin Brinkmann</v>
      </c>
      <c r="D1253" s="1" t="str">
        <f t="array" ref="D1253">_xlfn.XLOOKUP($B1253, sales_teams!$A$2:$A$36, sales_teams!$C$2:$C$36)</f>
        <v>Central</v>
      </c>
      <c r="E1253" s="1" t="s">
        <v>179</v>
      </c>
      <c r="F1253" s="1" t="s">
        <v>150</v>
      </c>
      <c r="G1253" s="1" t="str">
        <f t="array" ref="G1253">IF($F1253="", "", _xlfn.XLOOKUP($F1253,accounts!$A$2:$A$86,accounts!$B$2:$B$86, "Other"))</f>
        <v>technology</v>
      </c>
      <c r="H1253" s="1" t="str">
        <f t="array" ref="H1253">IF($F1253="", "", IFS(_xlfn.XLOOKUP($F1253, accounts!$A$2:$A$86, accounts!$E$2:$E$86, 0)&gt;=1000, "Enterprise", _xlfn.XLOOKUP($F1253, accounts!$A$2:$A$86, accounts!$E$2:$E$86, 0)&gt;=100, "Mid-Market", TRUE, "SMB"))</f>
        <v>Enterprise</v>
      </c>
      <c r="I1253" s="1" t="str">
        <f t="array" ref="I1253">IF($F1253="", "", _xlfn.XLOOKUP($F1253,accounts!$A$2:$A$86,accounts!$F$2:$F$86, "Other"))</f>
        <v>United States</v>
      </c>
      <c r="J1253" s="1" t="s">
        <v>131</v>
      </c>
      <c r="K1253" s="3">
        <v>42797.0</v>
      </c>
      <c r="L1253" s="3">
        <v>42908.0</v>
      </c>
      <c r="M1253" s="1">
        <v>54.0</v>
      </c>
    </row>
    <row r="1254">
      <c r="A1254" s="1" t="s">
        <v>1459</v>
      </c>
      <c r="B1254" s="1" t="s">
        <v>57</v>
      </c>
      <c r="C1254" s="1" t="str">
        <f t="array" ref="C1254">_xlfn.XLOOKUP($B1254, sales_teams!$A$2:$A$36, sales_teams!$B$2:$B$36)</f>
        <v>Rocco Neubert</v>
      </c>
      <c r="D1254" s="1" t="str">
        <f t="array" ref="D1254">_xlfn.XLOOKUP($B1254, sales_teams!$A$2:$A$36, sales_teams!$C$2:$C$36)</f>
        <v>East</v>
      </c>
      <c r="E1254" s="1" t="s">
        <v>194</v>
      </c>
      <c r="F1254" s="1" t="s">
        <v>81</v>
      </c>
      <c r="G1254" s="1" t="str">
        <f t="array" ref="G1254">IF($F1254="", "", _xlfn.XLOOKUP($F1254,accounts!$A$2:$A$86,accounts!$B$2:$B$86, "Other"))</f>
        <v>technology</v>
      </c>
      <c r="H1254" s="1" t="str">
        <f t="array" ref="H1254">IF($F1254="", "", IFS(_xlfn.XLOOKUP($F1254, accounts!$A$2:$A$86, accounts!$E$2:$E$86, 0)&gt;=1000, "Enterprise", _xlfn.XLOOKUP($F1254, accounts!$A$2:$A$86, accounts!$E$2:$E$86, 0)&gt;=100, "Mid-Market", TRUE, "SMB"))</f>
        <v>Enterprise</v>
      </c>
      <c r="I1254" s="1" t="str">
        <f t="array" ref="I1254">IF($F1254="", "", _xlfn.XLOOKUP($F1254,accounts!$A$2:$A$86,accounts!$F$2:$F$86, "Other"))</f>
        <v>United States</v>
      </c>
      <c r="J1254" s="1" t="s">
        <v>131</v>
      </c>
      <c r="K1254" s="3">
        <v>42797.0</v>
      </c>
      <c r="L1254" s="3">
        <v>42894.0</v>
      </c>
      <c r="M1254" s="1">
        <v>6173.0</v>
      </c>
    </row>
    <row r="1255">
      <c r="A1255" s="1" t="s">
        <v>1460</v>
      </c>
      <c r="B1255" s="1" t="s">
        <v>52</v>
      </c>
      <c r="C1255" s="1" t="str">
        <f t="array" ref="C1255">_xlfn.XLOOKUP($B1255, sales_teams!$A$2:$A$36, sales_teams!$B$2:$B$36)</f>
        <v>Rocco Neubert</v>
      </c>
      <c r="D1255" s="1" t="str">
        <f t="array" ref="D1255">_xlfn.XLOOKUP($B1255, sales_teams!$A$2:$A$36, sales_teams!$C$2:$C$36)</f>
        <v>East</v>
      </c>
      <c r="E1255" s="1" t="s">
        <v>148</v>
      </c>
      <c r="F1255" s="1" t="s">
        <v>110</v>
      </c>
      <c r="G1255" s="1" t="str">
        <f t="array" ref="G1255">IF($F1255="", "", _xlfn.XLOOKUP($F1255,accounts!$A$2:$A$86,accounts!$B$2:$B$86, "Other"))</f>
        <v>technology</v>
      </c>
      <c r="H1255" s="1" t="str">
        <f t="array" ref="H1255">IF($F1255="", "", IFS(_xlfn.XLOOKUP($F1255, accounts!$A$2:$A$86, accounts!$E$2:$E$86, 0)&gt;=1000, "Enterprise", _xlfn.XLOOKUP($F1255, accounts!$A$2:$A$86, accounts!$E$2:$E$86, 0)&gt;=100, "Mid-Market", TRUE, "SMB"))</f>
        <v>Enterprise</v>
      </c>
      <c r="I1255" s="1" t="str">
        <f t="array" ref="I1255">IF($F1255="", "", _xlfn.XLOOKUP($F1255,accounts!$A$2:$A$86,accounts!$F$2:$F$86, "Other"))</f>
        <v>Norway</v>
      </c>
      <c r="J1255" s="1" t="s">
        <v>189</v>
      </c>
      <c r="K1255" s="3">
        <v>42797.0</v>
      </c>
    </row>
    <row r="1256">
      <c r="A1256" s="1" t="s">
        <v>1461</v>
      </c>
      <c r="B1256" s="1" t="s">
        <v>52</v>
      </c>
      <c r="C1256" s="1" t="str">
        <f t="array" ref="C1256">_xlfn.XLOOKUP($B1256, sales_teams!$A$2:$A$36, sales_teams!$B$2:$B$36)</f>
        <v>Rocco Neubert</v>
      </c>
      <c r="D1256" s="1" t="str">
        <f t="array" ref="D1256">_xlfn.XLOOKUP($B1256, sales_teams!$A$2:$A$36, sales_teams!$C$2:$C$36)</f>
        <v>East</v>
      </c>
      <c r="E1256" s="1" t="s">
        <v>188</v>
      </c>
      <c r="F1256" s="1" t="s">
        <v>98</v>
      </c>
      <c r="G1256" s="1" t="str">
        <f t="array" ref="G1256">IF($F1256="", "", _xlfn.XLOOKUP($F1256,accounts!$A$2:$A$86,accounts!$B$2:$B$86, "Other"))</f>
        <v>retail</v>
      </c>
      <c r="H1256" s="1" t="str">
        <f t="array" ref="H1256">IF($F1256="", "", IFS(_xlfn.XLOOKUP($F1256, accounts!$A$2:$A$86, accounts!$E$2:$E$86, 0)&gt;=1000, "Enterprise", _xlfn.XLOOKUP($F1256, accounts!$A$2:$A$86, accounts!$E$2:$E$86, 0)&gt;=100, "Mid-Market", TRUE, "SMB"))</f>
        <v>Enterprise</v>
      </c>
      <c r="I1256" s="1" t="str">
        <f t="array" ref="I1256">IF($F1256="", "", _xlfn.XLOOKUP($F1256,accounts!$A$2:$A$86,accounts!$F$2:$F$86, "Other"))</f>
        <v>Japan</v>
      </c>
      <c r="J1256" s="1" t="s">
        <v>192</v>
      </c>
      <c r="K1256" s="3">
        <v>42797.0</v>
      </c>
      <c r="L1256" s="3">
        <v>42815.0</v>
      </c>
      <c r="M1256" s="1">
        <v>0.0</v>
      </c>
    </row>
    <row r="1257">
      <c r="A1257" s="1" t="s">
        <v>1462</v>
      </c>
      <c r="B1257" s="1" t="s">
        <v>48</v>
      </c>
      <c r="C1257" s="1" t="str">
        <f t="array" ref="C1257">_xlfn.XLOOKUP($B1257, sales_teams!$A$2:$A$36, sales_teams!$B$2:$B$36)</f>
        <v>Rocco Neubert</v>
      </c>
      <c r="D1257" s="1" t="str">
        <f t="array" ref="D1257">_xlfn.XLOOKUP($B1257, sales_teams!$A$2:$A$36, sales_teams!$C$2:$C$36)</f>
        <v>East</v>
      </c>
      <c r="E1257" s="1" t="s">
        <v>148</v>
      </c>
      <c r="F1257" s="1" t="s">
        <v>159</v>
      </c>
      <c r="G1257" s="1" t="str">
        <f t="array" ref="G1257">IF($F1257="", "", _xlfn.XLOOKUP($F1257,accounts!$A$2:$A$86,accounts!$B$2:$B$86, "Other"))</f>
        <v>retail</v>
      </c>
      <c r="H1257" s="1" t="str">
        <f t="array" ref="H1257">IF($F1257="", "", IFS(_xlfn.XLOOKUP($F1257, accounts!$A$2:$A$86, accounts!$E$2:$E$86, 0)&gt;=1000, "Enterprise", _xlfn.XLOOKUP($F1257, accounts!$A$2:$A$86, accounts!$E$2:$E$86, 0)&gt;=100, "Mid-Market", TRUE, "SMB"))</f>
        <v>Mid-Market</v>
      </c>
      <c r="I1257" s="1" t="str">
        <f t="array" ref="I1257">IF($F1257="", "", _xlfn.XLOOKUP($F1257,accounts!$A$2:$A$86,accounts!$F$2:$F$86, "Other"))</f>
        <v>Romania</v>
      </c>
      <c r="J1257" s="1" t="s">
        <v>192</v>
      </c>
      <c r="K1257" s="3">
        <v>42797.0</v>
      </c>
      <c r="L1257" s="3">
        <v>42897.0</v>
      </c>
      <c r="M1257" s="1">
        <v>0.0</v>
      </c>
    </row>
    <row r="1258">
      <c r="A1258" s="1" t="s">
        <v>1463</v>
      </c>
      <c r="B1258" s="1" t="s">
        <v>30</v>
      </c>
      <c r="C1258" s="1" t="str">
        <f t="array" ref="C1258">_xlfn.XLOOKUP($B1258, sales_teams!$A$2:$A$36, sales_teams!$B$2:$B$36)</f>
        <v>Melvin Marxen</v>
      </c>
      <c r="D1258" s="1" t="str">
        <f t="array" ref="D1258">_xlfn.XLOOKUP($B1258, sales_teams!$A$2:$A$36, sales_teams!$C$2:$C$36)</f>
        <v>Central</v>
      </c>
      <c r="E1258" s="1" t="s">
        <v>148</v>
      </c>
      <c r="F1258" s="1" t="s">
        <v>164</v>
      </c>
      <c r="G1258" s="1" t="str">
        <f t="array" ref="G1258">IF($F1258="", "", _xlfn.XLOOKUP($F1258,accounts!$A$2:$A$86,accounts!$B$2:$B$86, "Other"))</f>
        <v>retail</v>
      </c>
      <c r="H1258" s="1" t="str">
        <f t="array" ref="H1258">IF($F1258="", "", IFS(_xlfn.XLOOKUP($F1258, accounts!$A$2:$A$86, accounts!$E$2:$E$86, 0)&gt;=1000, "Enterprise", _xlfn.XLOOKUP($F1258, accounts!$A$2:$A$86, accounts!$E$2:$E$86, 0)&gt;=100, "Mid-Market", TRUE, "SMB"))</f>
        <v>Mid-Market</v>
      </c>
      <c r="I1258" s="1" t="str">
        <f t="array" ref="I1258">IF($F1258="", "", _xlfn.XLOOKUP($F1258,accounts!$A$2:$A$86,accounts!$F$2:$F$86, "Other"))</f>
        <v>United States</v>
      </c>
      <c r="J1258" s="1" t="s">
        <v>192</v>
      </c>
      <c r="K1258" s="3">
        <v>42797.0</v>
      </c>
      <c r="L1258" s="3">
        <v>42871.0</v>
      </c>
      <c r="M1258" s="1">
        <v>0.0</v>
      </c>
    </row>
    <row r="1259">
      <c r="A1259" s="1" t="s">
        <v>1464</v>
      </c>
      <c r="B1259" s="1" t="s">
        <v>30</v>
      </c>
      <c r="C1259" s="1" t="str">
        <f t="array" ref="C1259">_xlfn.XLOOKUP($B1259, sales_teams!$A$2:$A$36, sales_teams!$B$2:$B$36)</f>
        <v>Melvin Marxen</v>
      </c>
      <c r="D1259" s="1" t="str">
        <f t="array" ref="D1259">_xlfn.XLOOKUP($B1259, sales_teams!$A$2:$A$36, sales_teams!$C$2:$C$36)</f>
        <v>Central</v>
      </c>
      <c r="E1259" s="1" t="s">
        <v>109</v>
      </c>
      <c r="F1259" s="1" t="s">
        <v>128</v>
      </c>
      <c r="G1259" s="1" t="str">
        <f t="array" ref="G1259">IF($F1259="", "", _xlfn.XLOOKUP($F1259,accounts!$A$2:$A$86,accounts!$B$2:$B$86, "Other"))</f>
        <v>marketing</v>
      </c>
      <c r="H1259" s="1" t="str">
        <f t="array" ref="H1259">IF($F1259="", "", IFS(_xlfn.XLOOKUP($F1259, accounts!$A$2:$A$86, accounts!$E$2:$E$86, 0)&gt;=1000, "Enterprise", _xlfn.XLOOKUP($F1259, accounts!$A$2:$A$86, accounts!$E$2:$E$86, 0)&gt;=100, "Mid-Market", TRUE, "SMB"))</f>
        <v>Enterprise</v>
      </c>
      <c r="I1259" s="1" t="str">
        <f t="array" ref="I1259">IF($F1259="", "", _xlfn.XLOOKUP($F1259,accounts!$A$2:$A$86,accounts!$F$2:$F$86, "Other"))</f>
        <v>United States</v>
      </c>
      <c r="J1259" s="1" t="s">
        <v>131</v>
      </c>
      <c r="K1259" s="3">
        <v>42797.0</v>
      </c>
      <c r="L1259" s="3">
        <v>42883.0</v>
      </c>
      <c r="M1259" s="1">
        <v>1149.0</v>
      </c>
    </row>
    <row r="1260">
      <c r="A1260" s="1" t="s">
        <v>1465</v>
      </c>
      <c r="B1260" s="1" t="s">
        <v>42</v>
      </c>
      <c r="C1260" s="1" t="str">
        <f t="array" ref="C1260">_xlfn.XLOOKUP($B1260, sales_teams!$A$2:$A$36, sales_teams!$B$2:$B$36)</f>
        <v>Cara Losch</v>
      </c>
      <c r="D1260" s="1" t="str">
        <f t="array" ref="D1260">_xlfn.XLOOKUP($B1260, sales_teams!$A$2:$A$36, sales_teams!$C$2:$C$36)</f>
        <v>East</v>
      </c>
      <c r="E1260" s="1" t="s">
        <v>181</v>
      </c>
      <c r="F1260" s="1" t="s">
        <v>153</v>
      </c>
      <c r="G1260" s="1" t="str">
        <f t="array" ref="G1260">IF($F1260="", "", _xlfn.XLOOKUP($F1260,accounts!$A$2:$A$86,accounts!$B$2:$B$86, "Other"))</f>
        <v>medical</v>
      </c>
      <c r="H1260" s="1" t="str">
        <f t="array" ref="H1260">IF($F1260="", "", IFS(_xlfn.XLOOKUP($F1260, accounts!$A$2:$A$86, accounts!$E$2:$E$86, 0)&gt;=1000, "Enterprise", _xlfn.XLOOKUP($F1260, accounts!$A$2:$A$86, accounts!$E$2:$E$86, 0)&gt;=100, "Mid-Market", TRUE, "SMB"))</f>
        <v>Enterprise</v>
      </c>
      <c r="I1260" s="1" t="str">
        <f t="array" ref="I1260">IF($F1260="", "", _xlfn.XLOOKUP($F1260,accounts!$A$2:$A$86,accounts!$F$2:$F$86, "Other"))</f>
        <v>United States</v>
      </c>
      <c r="J1260" s="1" t="s">
        <v>192</v>
      </c>
      <c r="K1260" s="3">
        <v>42797.0</v>
      </c>
      <c r="L1260" s="3">
        <v>42859.0</v>
      </c>
      <c r="M1260" s="1">
        <v>0.0</v>
      </c>
    </row>
    <row r="1261">
      <c r="A1261" s="1" t="s">
        <v>1466</v>
      </c>
      <c r="B1261" s="1" t="s">
        <v>19</v>
      </c>
      <c r="C1261" s="1" t="str">
        <f t="array" ref="C1261">_xlfn.XLOOKUP($B1261, sales_teams!$A$2:$A$36, sales_teams!$B$2:$B$36)</f>
        <v>Melvin Marxen</v>
      </c>
      <c r="D1261" s="1" t="str">
        <f t="array" ref="D1261">_xlfn.XLOOKUP($B1261, sales_teams!$A$2:$A$36, sales_teams!$C$2:$C$36)</f>
        <v>Central</v>
      </c>
      <c r="E1261" s="1" t="s">
        <v>109</v>
      </c>
      <c r="F1261" s="1" t="s">
        <v>82</v>
      </c>
      <c r="G1261" s="1" t="str">
        <f t="array" ref="G1261">IF($F1261="", "", _xlfn.XLOOKUP($F1261,accounts!$A$2:$A$86,accounts!$B$2:$B$86, "Other"))</f>
        <v>software</v>
      </c>
      <c r="H1261" s="1" t="str">
        <f t="array" ref="H1261">IF($F1261="", "", IFS(_xlfn.XLOOKUP($F1261, accounts!$A$2:$A$86, accounts!$E$2:$E$86, 0)&gt;=1000, "Enterprise", _xlfn.XLOOKUP($F1261, accounts!$A$2:$A$86, accounts!$E$2:$E$86, 0)&gt;=100, "Mid-Market", TRUE, "SMB"))</f>
        <v>Enterprise</v>
      </c>
      <c r="I1261" s="1" t="str">
        <f t="array" ref="I1261">IF($F1261="", "", _xlfn.XLOOKUP($F1261,accounts!$A$2:$A$86,accounts!$F$2:$F$86, "Other"))</f>
        <v>United States</v>
      </c>
      <c r="J1261" s="1" t="s">
        <v>192</v>
      </c>
      <c r="K1261" s="3">
        <v>42797.0</v>
      </c>
      <c r="L1261" s="3">
        <v>42810.0</v>
      </c>
      <c r="M1261" s="1">
        <v>0.0</v>
      </c>
    </row>
    <row r="1262">
      <c r="A1262" s="1" t="s">
        <v>1467</v>
      </c>
      <c r="B1262" s="1" t="s">
        <v>102</v>
      </c>
      <c r="C1262" s="1" t="str">
        <f t="array" ref="C1262">_xlfn.XLOOKUP($B1262, sales_teams!$A$2:$A$36, sales_teams!$B$2:$B$36)</f>
        <v>Summer Sewald</v>
      </c>
      <c r="D1262" s="1" t="str">
        <f t="array" ref="D1262">_xlfn.XLOOKUP($B1262, sales_teams!$A$2:$A$36, sales_teams!$C$2:$C$36)</f>
        <v>West</v>
      </c>
      <c r="E1262" s="1" t="s">
        <v>148</v>
      </c>
      <c r="G1262" s="1" t="str">
        <f t="array" ref="G1262">IF($F1262="", "", _xlfn.XLOOKUP($F1262,accounts!$A$2:$A$86,accounts!$B$2:$B$86, "Other"))</f>
        <v/>
      </c>
      <c r="H1262" s="1" t="str">
        <f t="array" ref="H1262">IF($F1262="", "", IFS(_xlfn.XLOOKUP($F1262, accounts!$A$2:$A$86, accounts!$E$2:$E$86, 0)&gt;=1000, "Enterprise", _xlfn.XLOOKUP($F1262, accounts!$A$2:$A$86, accounts!$E$2:$E$86, 0)&gt;=100, "Mid-Market", TRUE, "SMB"))</f>
        <v/>
      </c>
      <c r="I1262" s="1" t="str">
        <f t="array" ref="I1262">IF($F1262="", "", _xlfn.XLOOKUP($F1262,accounts!$A$2:$A$86,accounts!$F$2:$F$86, "Other"))</f>
        <v/>
      </c>
      <c r="J1262" s="1" t="s">
        <v>189</v>
      </c>
      <c r="K1262" s="3">
        <v>42797.0</v>
      </c>
    </row>
    <row r="1263">
      <c r="A1263" s="1" t="s">
        <v>1468</v>
      </c>
      <c r="B1263" s="1" t="s">
        <v>102</v>
      </c>
      <c r="C1263" s="1" t="str">
        <f t="array" ref="C1263">_xlfn.XLOOKUP($B1263, sales_teams!$A$2:$A$36, sales_teams!$B$2:$B$36)</f>
        <v>Summer Sewald</v>
      </c>
      <c r="D1263" s="1" t="str">
        <f t="array" ref="D1263">_xlfn.XLOOKUP($B1263, sales_teams!$A$2:$A$36, sales_teams!$C$2:$C$36)</f>
        <v>West</v>
      </c>
      <c r="E1263" s="1" t="s">
        <v>181</v>
      </c>
      <c r="F1263" s="1" t="s">
        <v>114</v>
      </c>
      <c r="G1263" s="1" t="str">
        <f t="array" ref="G1263">IF($F1263="", "", _xlfn.XLOOKUP($F1263,accounts!$A$2:$A$86,accounts!$B$2:$B$86, "Other"))</f>
        <v>marketing</v>
      </c>
      <c r="H1263" s="1" t="str">
        <f t="array" ref="H1263">IF($F1263="", "", IFS(_xlfn.XLOOKUP($F1263, accounts!$A$2:$A$86, accounts!$E$2:$E$86, 0)&gt;=1000, "Enterprise", _xlfn.XLOOKUP($F1263, accounts!$A$2:$A$86, accounts!$E$2:$E$86, 0)&gt;=100, "Mid-Market", TRUE, "SMB"))</f>
        <v>Enterprise</v>
      </c>
      <c r="I1263" s="1" t="str">
        <f t="array" ref="I1263">IF($F1263="", "", _xlfn.XLOOKUP($F1263,accounts!$A$2:$A$86,accounts!$F$2:$F$86, "Other"))</f>
        <v>United States</v>
      </c>
      <c r="J1263" s="1" t="s">
        <v>131</v>
      </c>
      <c r="K1263" s="3">
        <v>42797.0</v>
      </c>
      <c r="L1263" s="3">
        <v>42877.0</v>
      </c>
      <c r="M1263" s="1">
        <v>568.0</v>
      </c>
    </row>
    <row r="1264">
      <c r="A1264" s="1" t="s">
        <v>1469</v>
      </c>
      <c r="B1264" s="1" t="s">
        <v>102</v>
      </c>
      <c r="C1264" s="1" t="str">
        <f t="array" ref="C1264">_xlfn.XLOOKUP($B1264, sales_teams!$A$2:$A$36, sales_teams!$B$2:$B$36)</f>
        <v>Summer Sewald</v>
      </c>
      <c r="D1264" s="1" t="str">
        <f t="array" ref="D1264">_xlfn.XLOOKUP($B1264, sales_teams!$A$2:$A$36, sales_teams!$C$2:$C$36)</f>
        <v>West</v>
      </c>
      <c r="E1264" s="1" t="s">
        <v>181</v>
      </c>
      <c r="F1264" s="1" t="s">
        <v>124</v>
      </c>
      <c r="G1264" s="1" t="str">
        <f t="array" ref="G1264">IF($F1264="", "", _xlfn.XLOOKUP($F1264,accounts!$A$2:$A$86,accounts!$B$2:$B$86, "Other"))</f>
        <v>retail</v>
      </c>
      <c r="H1264" s="1" t="str">
        <f t="array" ref="H1264">IF($F1264="", "", IFS(_xlfn.XLOOKUP($F1264, accounts!$A$2:$A$86, accounts!$E$2:$E$86, 0)&gt;=1000, "Enterprise", _xlfn.XLOOKUP($F1264, accounts!$A$2:$A$86, accounts!$E$2:$E$86, 0)&gt;=100, "Mid-Market", TRUE, "SMB"))</f>
        <v>Enterprise</v>
      </c>
      <c r="I1264" s="1" t="str">
        <f t="array" ref="I1264">IF($F1264="", "", _xlfn.XLOOKUP($F1264,accounts!$A$2:$A$86,accounts!$F$2:$F$86, "Other"))</f>
        <v>United States</v>
      </c>
      <c r="J1264" s="1" t="s">
        <v>131</v>
      </c>
      <c r="K1264" s="3">
        <v>42797.0</v>
      </c>
      <c r="L1264" s="3">
        <v>42885.0</v>
      </c>
      <c r="M1264" s="1">
        <v>567.0</v>
      </c>
    </row>
    <row r="1265">
      <c r="A1265" s="1" t="s">
        <v>1470</v>
      </c>
      <c r="B1265" s="1" t="s">
        <v>17</v>
      </c>
      <c r="C1265" s="1" t="str">
        <f t="array" ref="C1265">_xlfn.XLOOKUP($B1265, sales_teams!$A$2:$A$36, sales_teams!$B$2:$B$36)</f>
        <v>Dustin Brinkmann</v>
      </c>
      <c r="D1265" s="1" t="str">
        <f t="array" ref="D1265">_xlfn.XLOOKUP($B1265, sales_teams!$A$2:$A$36, sales_teams!$C$2:$C$36)</f>
        <v>Central</v>
      </c>
      <c r="E1265" s="1" t="s">
        <v>181</v>
      </c>
      <c r="F1265" s="1" t="s">
        <v>106</v>
      </c>
      <c r="G1265" s="1" t="str">
        <f t="array" ref="G1265">IF($F1265="", "", _xlfn.XLOOKUP($F1265,accounts!$A$2:$A$86,accounts!$B$2:$B$86, "Other"))</f>
        <v>retail</v>
      </c>
      <c r="H1265" s="1" t="str">
        <f t="array" ref="H1265">IF($F1265="", "", IFS(_xlfn.XLOOKUP($F1265, accounts!$A$2:$A$86, accounts!$E$2:$E$86, 0)&gt;=1000, "Enterprise", _xlfn.XLOOKUP($F1265, accounts!$A$2:$A$86, accounts!$E$2:$E$86, 0)&gt;=100, "Mid-Market", TRUE, "SMB"))</f>
        <v>Enterprise</v>
      </c>
      <c r="I1265" s="1" t="str">
        <f t="array" ref="I1265">IF($F1265="", "", _xlfn.XLOOKUP($F1265,accounts!$A$2:$A$86,accounts!$F$2:$F$86, "Other"))</f>
        <v>Italy</v>
      </c>
      <c r="J1265" s="1" t="s">
        <v>131</v>
      </c>
      <c r="K1265" s="3">
        <v>42797.0</v>
      </c>
      <c r="L1265" s="3">
        <v>42803.0</v>
      </c>
      <c r="M1265" s="1">
        <v>542.0</v>
      </c>
    </row>
    <row r="1266">
      <c r="A1266" s="1" t="s">
        <v>1471</v>
      </c>
      <c r="B1266" s="1" t="s">
        <v>24</v>
      </c>
      <c r="C1266" s="1" t="str">
        <f t="array" ref="C1266">_xlfn.XLOOKUP($B1266, sales_teams!$A$2:$A$36, sales_teams!$B$2:$B$36)</f>
        <v>Melvin Marxen</v>
      </c>
      <c r="D1266" s="1" t="str">
        <f t="array" ref="D1266">_xlfn.XLOOKUP($B1266, sales_teams!$A$2:$A$36, sales_teams!$C$2:$C$36)</f>
        <v>Central</v>
      </c>
      <c r="E1266" s="1" t="s">
        <v>181</v>
      </c>
      <c r="F1266" s="1" t="s">
        <v>64</v>
      </c>
      <c r="G1266" s="1" t="str">
        <f t="array" ref="G1266">IF($F1266="", "", _xlfn.XLOOKUP($F1266,accounts!$A$2:$A$86,accounts!$B$2:$B$86, "Other"))</f>
        <v>technology</v>
      </c>
      <c r="H1266" s="1" t="str">
        <f t="array" ref="H1266">IF($F1266="", "", IFS(_xlfn.XLOOKUP($F1266, accounts!$A$2:$A$86, accounts!$E$2:$E$86, 0)&gt;=1000, "Enterprise", _xlfn.XLOOKUP($F1266, accounts!$A$2:$A$86, accounts!$E$2:$E$86, 0)&gt;=100, "Mid-Market", TRUE, "SMB"))</f>
        <v>Enterprise</v>
      </c>
      <c r="I1266" s="1" t="str">
        <f t="array" ref="I1266">IF($F1266="", "", _xlfn.XLOOKUP($F1266,accounts!$A$2:$A$86,accounts!$F$2:$F$86, "Other"))</f>
        <v>United States</v>
      </c>
      <c r="J1266" s="1" t="s">
        <v>192</v>
      </c>
      <c r="K1266" s="3">
        <v>42797.0</v>
      </c>
      <c r="L1266" s="3">
        <v>42883.0</v>
      </c>
      <c r="M1266" s="1">
        <v>0.0</v>
      </c>
    </row>
    <row r="1267">
      <c r="A1267" s="1" t="s">
        <v>1472</v>
      </c>
      <c r="B1267" s="1" t="s">
        <v>24</v>
      </c>
      <c r="C1267" s="1" t="str">
        <f t="array" ref="C1267">_xlfn.XLOOKUP($B1267, sales_teams!$A$2:$A$36, sales_teams!$B$2:$B$36)</f>
        <v>Melvin Marxen</v>
      </c>
      <c r="D1267" s="1" t="str">
        <f t="array" ref="D1267">_xlfn.XLOOKUP($B1267, sales_teams!$A$2:$A$36, sales_teams!$C$2:$C$36)</f>
        <v>Central</v>
      </c>
      <c r="E1267" s="1" t="s">
        <v>109</v>
      </c>
      <c r="F1267" s="1" t="s">
        <v>95</v>
      </c>
      <c r="G1267" s="1" t="str">
        <f t="array" ref="G1267">IF($F1267="", "", _xlfn.XLOOKUP($F1267,accounts!$A$2:$A$86,accounts!$B$2:$B$86, "Other"))</f>
        <v>finance</v>
      </c>
      <c r="H1267" s="1" t="str">
        <f t="array" ref="H1267">IF($F1267="", "", IFS(_xlfn.XLOOKUP($F1267, accounts!$A$2:$A$86, accounts!$E$2:$E$86, 0)&gt;=1000, "Enterprise", _xlfn.XLOOKUP($F1267, accounts!$A$2:$A$86, accounts!$E$2:$E$86, 0)&gt;=100, "Mid-Market", TRUE, "SMB"))</f>
        <v>Enterprise</v>
      </c>
      <c r="I1267" s="1" t="str">
        <f t="array" ref="I1267">IF($F1267="", "", _xlfn.XLOOKUP($F1267,accounts!$A$2:$A$86,accounts!$F$2:$F$86, "Other"))</f>
        <v>United States</v>
      </c>
      <c r="J1267" s="1" t="s">
        <v>131</v>
      </c>
      <c r="K1267" s="3">
        <v>42797.0</v>
      </c>
      <c r="L1267" s="3">
        <v>42810.0</v>
      </c>
      <c r="M1267" s="1">
        <v>1062.0</v>
      </c>
    </row>
    <row r="1268">
      <c r="A1268" s="1" t="s">
        <v>1473</v>
      </c>
      <c r="B1268" s="1" t="s">
        <v>107</v>
      </c>
      <c r="C1268" s="1" t="str">
        <f t="array" ref="C1268">_xlfn.XLOOKUP($B1268, sales_teams!$A$2:$A$36, sales_teams!$B$2:$B$36)</f>
        <v>Summer Sewald</v>
      </c>
      <c r="D1268" s="1" t="str">
        <f t="array" ref="D1268">_xlfn.XLOOKUP($B1268, sales_teams!$A$2:$A$36, sales_teams!$C$2:$C$36)</f>
        <v>West</v>
      </c>
      <c r="E1268" s="1" t="s">
        <v>109</v>
      </c>
      <c r="F1268" s="1" t="s">
        <v>84</v>
      </c>
      <c r="G1268" s="1" t="str">
        <f t="array" ref="G1268">IF($F1268="", "", _xlfn.XLOOKUP($F1268,accounts!$A$2:$A$86,accounts!$B$2:$B$86, "Other"))</f>
        <v>retail</v>
      </c>
      <c r="H1268" s="1" t="str">
        <f t="array" ref="H1268">IF($F1268="", "", IFS(_xlfn.XLOOKUP($F1268, accounts!$A$2:$A$86, accounts!$E$2:$E$86, 0)&gt;=1000, "Enterprise", _xlfn.XLOOKUP($F1268, accounts!$A$2:$A$86, accounts!$E$2:$E$86, 0)&gt;=100, "Mid-Market", TRUE, "SMB"))</f>
        <v>Enterprise</v>
      </c>
      <c r="I1268" s="1" t="str">
        <f t="array" ref="I1268">IF($F1268="", "", _xlfn.XLOOKUP($F1268,accounts!$A$2:$A$86,accounts!$F$2:$F$86, "Other"))</f>
        <v>United States</v>
      </c>
      <c r="J1268" s="1" t="s">
        <v>131</v>
      </c>
      <c r="K1268" s="3">
        <v>42797.0</v>
      </c>
      <c r="L1268" s="3">
        <v>42807.0</v>
      </c>
      <c r="M1268" s="1">
        <v>1057.0</v>
      </c>
    </row>
    <row r="1269">
      <c r="A1269" s="1" t="s">
        <v>1474</v>
      </c>
      <c r="B1269" s="1" t="s">
        <v>18</v>
      </c>
      <c r="C1269" s="1" t="str">
        <f t="array" ref="C1269">_xlfn.XLOOKUP($B1269, sales_teams!$A$2:$A$36, sales_teams!$B$2:$B$36)</f>
        <v>Dustin Brinkmann</v>
      </c>
      <c r="D1269" s="1" t="str">
        <f t="array" ref="D1269">_xlfn.XLOOKUP($B1269, sales_teams!$A$2:$A$36, sales_teams!$C$2:$C$36)</f>
        <v>Central</v>
      </c>
      <c r="E1269" s="1" t="s">
        <v>109</v>
      </c>
      <c r="F1269" s="1" t="s">
        <v>110</v>
      </c>
      <c r="G1269" s="1" t="str">
        <f t="array" ref="G1269">IF($F1269="", "", _xlfn.XLOOKUP($F1269,accounts!$A$2:$A$86,accounts!$B$2:$B$86, "Other"))</f>
        <v>technology</v>
      </c>
      <c r="H1269" s="1" t="str">
        <f t="array" ref="H1269">IF($F1269="", "", IFS(_xlfn.XLOOKUP($F1269, accounts!$A$2:$A$86, accounts!$E$2:$E$86, 0)&gt;=1000, "Enterprise", _xlfn.XLOOKUP($F1269, accounts!$A$2:$A$86, accounts!$E$2:$E$86, 0)&gt;=100, "Mid-Market", TRUE, "SMB"))</f>
        <v>Enterprise</v>
      </c>
      <c r="I1269" s="1" t="str">
        <f t="array" ref="I1269">IF($F1269="", "", _xlfn.XLOOKUP($F1269,accounts!$A$2:$A$86,accounts!$F$2:$F$86, "Other"))</f>
        <v>Norway</v>
      </c>
      <c r="J1269" s="1" t="s">
        <v>131</v>
      </c>
      <c r="K1269" s="3">
        <v>42797.0</v>
      </c>
      <c r="L1269" s="3">
        <v>42887.0</v>
      </c>
      <c r="M1269" s="1">
        <v>1020.0</v>
      </c>
    </row>
    <row r="1270">
      <c r="A1270" s="1" t="s">
        <v>1475</v>
      </c>
      <c r="B1270" s="1" t="s">
        <v>60</v>
      </c>
      <c r="C1270" s="1" t="str">
        <f t="array" ref="C1270">_xlfn.XLOOKUP($B1270, sales_teams!$A$2:$A$36, sales_teams!$B$2:$B$36)</f>
        <v>Celia Rouche</v>
      </c>
      <c r="D1270" s="1" t="str">
        <f t="array" ref="D1270">_xlfn.XLOOKUP($B1270, sales_teams!$A$2:$A$36, sales_teams!$C$2:$C$36)</f>
        <v>West</v>
      </c>
      <c r="E1270" s="1" t="s">
        <v>179</v>
      </c>
      <c r="G1270" s="1" t="str">
        <f t="array" ref="G1270">IF($F1270="", "", _xlfn.XLOOKUP($F1270,accounts!$A$2:$A$86,accounts!$B$2:$B$86, "Other"))</f>
        <v/>
      </c>
      <c r="H1270" s="1" t="str">
        <f t="array" ref="H1270">IF($F1270="", "", IFS(_xlfn.XLOOKUP($F1270, accounts!$A$2:$A$86, accounts!$E$2:$E$86, 0)&gt;=1000, "Enterprise", _xlfn.XLOOKUP($F1270, accounts!$A$2:$A$86, accounts!$E$2:$E$86, 0)&gt;=100, "Mid-Market", TRUE, "SMB"))</f>
        <v/>
      </c>
      <c r="I1270" s="1" t="str">
        <f t="array" ref="I1270">IF($F1270="", "", _xlfn.XLOOKUP($F1270,accounts!$A$2:$A$86,accounts!$F$2:$F$86, "Other"))</f>
        <v/>
      </c>
      <c r="J1270" s="1" t="s">
        <v>189</v>
      </c>
      <c r="K1270" s="3">
        <v>42797.0</v>
      </c>
    </row>
    <row r="1271">
      <c r="A1271" s="1" t="s">
        <v>1476</v>
      </c>
      <c r="B1271" s="1" t="s">
        <v>45</v>
      </c>
      <c r="C1271" s="1" t="str">
        <f t="array" ref="C1271">_xlfn.XLOOKUP($B1271, sales_teams!$A$2:$A$36, sales_teams!$B$2:$B$36)</f>
        <v>Cara Losch</v>
      </c>
      <c r="D1271" s="1" t="str">
        <f t="array" ref="D1271">_xlfn.XLOOKUP($B1271, sales_teams!$A$2:$A$36, sales_teams!$C$2:$C$36)</f>
        <v>East</v>
      </c>
      <c r="E1271" s="1" t="s">
        <v>194</v>
      </c>
      <c r="G1271" s="1" t="str">
        <f t="array" ref="G1271">IF($F1271="", "", _xlfn.XLOOKUP($F1271,accounts!$A$2:$A$86,accounts!$B$2:$B$86, "Other"))</f>
        <v/>
      </c>
      <c r="H1271" s="1" t="str">
        <f t="array" ref="H1271">IF($F1271="", "", IFS(_xlfn.XLOOKUP($F1271, accounts!$A$2:$A$86, accounts!$E$2:$E$86, 0)&gt;=1000, "Enterprise", _xlfn.XLOOKUP($F1271, accounts!$A$2:$A$86, accounts!$E$2:$E$86, 0)&gt;=100, "Mid-Market", TRUE, "SMB"))</f>
        <v/>
      </c>
      <c r="I1271" s="1" t="str">
        <f t="array" ref="I1271">IF($F1271="", "", _xlfn.XLOOKUP($F1271,accounts!$A$2:$A$86,accounts!$F$2:$F$86, "Other"))</f>
        <v/>
      </c>
      <c r="J1271" s="1" t="s">
        <v>189</v>
      </c>
      <c r="K1271" s="3">
        <v>42797.0</v>
      </c>
    </row>
    <row r="1272">
      <c r="A1272" s="1" t="s">
        <v>1477</v>
      </c>
      <c r="B1272" s="1" t="s">
        <v>105</v>
      </c>
      <c r="C1272" s="1" t="str">
        <f t="array" ref="C1272">_xlfn.XLOOKUP($B1272, sales_teams!$A$2:$A$36, sales_teams!$B$2:$B$36)</f>
        <v>Summer Sewald</v>
      </c>
      <c r="D1272" s="1" t="str">
        <f t="array" ref="D1272">_xlfn.XLOOKUP($B1272, sales_teams!$A$2:$A$36, sales_teams!$C$2:$C$36)</f>
        <v>West</v>
      </c>
      <c r="E1272" s="1" t="s">
        <v>181</v>
      </c>
      <c r="G1272" s="1" t="str">
        <f t="array" ref="G1272">IF($F1272="", "", _xlfn.XLOOKUP($F1272,accounts!$A$2:$A$86,accounts!$B$2:$B$86, "Other"))</f>
        <v/>
      </c>
      <c r="H1272" s="1" t="str">
        <f t="array" ref="H1272">IF($F1272="", "", IFS(_xlfn.XLOOKUP($F1272, accounts!$A$2:$A$86, accounts!$E$2:$E$86, 0)&gt;=1000, "Enterprise", _xlfn.XLOOKUP($F1272, accounts!$A$2:$A$86, accounts!$E$2:$E$86, 0)&gt;=100, "Mid-Market", TRUE, "SMB"))</f>
        <v/>
      </c>
      <c r="I1272" s="1" t="str">
        <f t="array" ref="I1272">IF($F1272="", "", _xlfn.XLOOKUP($F1272,accounts!$A$2:$A$86,accounts!$F$2:$F$86, "Other"))</f>
        <v/>
      </c>
      <c r="J1272" s="1" t="s">
        <v>189</v>
      </c>
      <c r="K1272" s="3">
        <v>42797.0</v>
      </c>
    </row>
    <row r="1273">
      <c r="A1273" s="1" t="s">
        <v>1478</v>
      </c>
      <c r="B1273" s="1" t="s">
        <v>105</v>
      </c>
      <c r="C1273" s="1" t="str">
        <f t="array" ref="C1273">_xlfn.XLOOKUP($B1273, sales_teams!$A$2:$A$36, sales_teams!$B$2:$B$36)</f>
        <v>Summer Sewald</v>
      </c>
      <c r="D1273" s="1" t="str">
        <f t="array" ref="D1273">_xlfn.XLOOKUP($B1273, sales_teams!$A$2:$A$36, sales_teams!$C$2:$C$36)</f>
        <v>West</v>
      </c>
      <c r="E1273" s="1" t="s">
        <v>181</v>
      </c>
      <c r="F1273" s="1" t="s">
        <v>115</v>
      </c>
      <c r="G1273" s="1" t="str">
        <f t="array" ref="G1273">IF($F1273="", "", _xlfn.XLOOKUP($F1273,accounts!$A$2:$A$86,accounts!$B$2:$B$86, "Other"))</f>
        <v>services</v>
      </c>
      <c r="H1273" s="1" t="str">
        <f t="array" ref="H1273">IF($F1273="", "", IFS(_xlfn.XLOOKUP($F1273, accounts!$A$2:$A$86, accounts!$E$2:$E$86, 0)&gt;=1000, "Enterprise", _xlfn.XLOOKUP($F1273, accounts!$A$2:$A$86, accounts!$E$2:$E$86, 0)&gt;=100, "Mid-Market", TRUE, "SMB"))</f>
        <v>Enterprise</v>
      </c>
      <c r="I1273" s="1" t="str">
        <f t="array" ref="I1273">IF($F1273="", "", _xlfn.XLOOKUP($F1273,accounts!$A$2:$A$86,accounts!$F$2:$F$86, "Other"))</f>
        <v>United States</v>
      </c>
      <c r="J1273" s="1" t="s">
        <v>131</v>
      </c>
      <c r="K1273" s="3">
        <v>42797.0</v>
      </c>
      <c r="L1273" s="3">
        <v>42866.0</v>
      </c>
      <c r="M1273" s="1">
        <v>535.0</v>
      </c>
    </row>
    <row r="1274">
      <c r="A1274" s="1" t="s">
        <v>1479</v>
      </c>
      <c r="B1274" s="1" t="s">
        <v>7</v>
      </c>
      <c r="C1274" s="1" t="str">
        <f t="array" ref="C1274">_xlfn.XLOOKUP($B1274, sales_teams!$A$2:$A$36, sales_teams!$B$2:$B$36)</f>
        <v>Dustin Brinkmann</v>
      </c>
      <c r="D1274" s="1" t="str">
        <f t="array" ref="D1274">_xlfn.XLOOKUP($B1274, sales_teams!$A$2:$A$36, sales_teams!$C$2:$C$36)</f>
        <v>Central</v>
      </c>
      <c r="E1274" s="1" t="s">
        <v>181</v>
      </c>
      <c r="F1274" s="1" t="s">
        <v>56</v>
      </c>
      <c r="G1274" s="1" t="str">
        <f t="array" ref="G1274">IF($F1274="", "", _xlfn.XLOOKUP($F1274,accounts!$A$2:$A$86,accounts!$B$2:$B$86, "Other"))</f>
        <v>software</v>
      </c>
      <c r="H1274" s="1" t="str">
        <f t="array" ref="H1274">IF($F1274="", "", IFS(_xlfn.XLOOKUP($F1274, accounts!$A$2:$A$86, accounts!$E$2:$E$86, 0)&gt;=1000, "Enterprise", _xlfn.XLOOKUP($F1274, accounts!$A$2:$A$86, accounts!$E$2:$E$86, 0)&gt;=100, "Mid-Market", TRUE, "SMB"))</f>
        <v>Enterprise</v>
      </c>
      <c r="I1274" s="1" t="str">
        <f t="array" ref="I1274">IF($F1274="", "", _xlfn.XLOOKUP($F1274,accounts!$A$2:$A$86,accounts!$F$2:$F$86, "Other"))</f>
        <v>United States</v>
      </c>
      <c r="J1274" s="1" t="s">
        <v>131</v>
      </c>
      <c r="K1274" s="3">
        <v>42798.0</v>
      </c>
      <c r="L1274" s="3">
        <v>42899.0</v>
      </c>
      <c r="M1274" s="1">
        <v>522.0</v>
      </c>
    </row>
    <row r="1275">
      <c r="A1275" s="1" t="s">
        <v>1480</v>
      </c>
      <c r="B1275" s="1" t="s">
        <v>7</v>
      </c>
      <c r="C1275" s="1" t="str">
        <f t="array" ref="C1275">_xlfn.XLOOKUP($B1275, sales_teams!$A$2:$A$36, sales_teams!$B$2:$B$36)</f>
        <v>Dustin Brinkmann</v>
      </c>
      <c r="D1275" s="1" t="str">
        <f t="array" ref="D1275">_xlfn.XLOOKUP($B1275, sales_teams!$A$2:$A$36, sales_teams!$C$2:$C$36)</f>
        <v>Central</v>
      </c>
      <c r="E1275" s="1" t="s">
        <v>181</v>
      </c>
      <c r="F1275" s="1" t="s">
        <v>145</v>
      </c>
      <c r="G1275" s="1" t="str">
        <f t="array" ref="G1275">IF($F1275="", "", _xlfn.XLOOKUP($F1275,accounts!$A$2:$A$86,accounts!$B$2:$B$86, "Other"))</f>
        <v>technology</v>
      </c>
      <c r="H1275" s="1" t="str">
        <f t="array" ref="H1275">IF($F1275="", "", IFS(_xlfn.XLOOKUP($F1275, accounts!$A$2:$A$86, accounts!$E$2:$E$86, 0)&gt;=1000, "Enterprise", _xlfn.XLOOKUP($F1275, accounts!$A$2:$A$86, accounts!$E$2:$E$86, 0)&gt;=100, "Mid-Market", TRUE, "SMB"))</f>
        <v>Enterprise</v>
      </c>
      <c r="I1275" s="1" t="str">
        <f t="array" ref="I1275">IF($F1275="", "", _xlfn.XLOOKUP($F1275,accounts!$A$2:$A$86,accounts!$F$2:$F$86, "Other"))</f>
        <v>Panama</v>
      </c>
      <c r="J1275" s="1" t="s">
        <v>131</v>
      </c>
      <c r="K1275" s="3">
        <v>42798.0</v>
      </c>
      <c r="L1275" s="3">
        <v>42869.0</v>
      </c>
      <c r="M1275" s="1">
        <v>544.0</v>
      </c>
    </row>
    <row r="1276">
      <c r="A1276" s="1" t="s">
        <v>1481</v>
      </c>
      <c r="B1276" s="1" t="s">
        <v>7</v>
      </c>
      <c r="C1276" s="1" t="str">
        <f t="array" ref="C1276">_xlfn.XLOOKUP($B1276, sales_teams!$A$2:$A$36, sales_teams!$B$2:$B$36)</f>
        <v>Dustin Brinkmann</v>
      </c>
      <c r="D1276" s="1" t="str">
        <f t="array" ref="D1276">_xlfn.XLOOKUP($B1276, sales_teams!$A$2:$A$36, sales_teams!$C$2:$C$36)</f>
        <v>Central</v>
      </c>
      <c r="E1276" s="1" t="s">
        <v>188</v>
      </c>
      <c r="F1276" s="1" t="s">
        <v>106</v>
      </c>
      <c r="G1276" s="1" t="str">
        <f t="array" ref="G1276">IF($F1276="", "", _xlfn.XLOOKUP($F1276,accounts!$A$2:$A$86,accounts!$B$2:$B$86, "Other"))</f>
        <v>retail</v>
      </c>
      <c r="H1276" s="1" t="str">
        <f t="array" ref="H1276">IF($F1276="", "", IFS(_xlfn.XLOOKUP($F1276, accounts!$A$2:$A$86, accounts!$E$2:$E$86, 0)&gt;=1000, "Enterprise", _xlfn.XLOOKUP($F1276, accounts!$A$2:$A$86, accounts!$E$2:$E$86, 0)&gt;=100, "Mid-Market", TRUE, "SMB"))</f>
        <v>Enterprise</v>
      </c>
      <c r="I1276" s="1" t="str">
        <f t="array" ref="I1276">IF($F1276="", "", _xlfn.XLOOKUP($F1276,accounts!$A$2:$A$86,accounts!$F$2:$F$86, "Other"))</f>
        <v>Italy</v>
      </c>
      <c r="J1276" s="1" t="s">
        <v>131</v>
      </c>
      <c r="K1276" s="3">
        <v>42798.0</v>
      </c>
      <c r="L1276" s="3">
        <v>42893.0</v>
      </c>
      <c r="M1276" s="1">
        <v>3081.0</v>
      </c>
    </row>
    <row r="1277">
      <c r="A1277" s="1" t="s">
        <v>1482</v>
      </c>
      <c r="B1277" s="1" t="s">
        <v>52</v>
      </c>
      <c r="C1277" s="1" t="str">
        <f t="array" ref="C1277">_xlfn.XLOOKUP($B1277, sales_teams!$A$2:$A$36, sales_teams!$B$2:$B$36)</f>
        <v>Rocco Neubert</v>
      </c>
      <c r="D1277" s="1" t="str">
        <f t="array" ref="D1277">_xlfn.XLOOKUP($B1277, sales_teams!$A$2:$A$36, sales_teams!$C$2:$C$36)</f>
        <v>East</v>
      </c>
      <c r="E1277" s="1" t="s">
        <v>188</v>
      </c>
      <c r="G1277" s="1" t="str">
        <f t="array" ref="G1277">IF($F1277="", "", _xlfn.XLOOKUP($F1277,accounts!$A$2:$A$86,accounts!$B$2:$B$86, "Other"))</f>
        <v/>
      </c>
      <c r="H1277" s="1" t="str">
        <f t="array" ref="H1277">IF($F1277="", "", IFS(_xlfn.XLOOKUP($F1277, accounts!$A$2:$A$86, accounts!$E$2:$E$86, 0)&gt;=1000, "Enterprise", _xlfn.XLOOKUP($F1277, accounts!$A$2:$A$86, accounts!$E$2:$E$86, 0)&gt;=100, "Mid-Market", TRUE, "SMB"))</f>
        <v/>
      </c>
      <c r="I1277" s="1" t="str">
        <f t="array" ref="I1277">IF($F1277="", "", _xlfn.XLOOKUP($F1277,accounts!$A$2:$A$86,accounts!$F$2:$F$86, "Other"))</f>
        <v/>
      </c>
      <c r="J1277" s="1" t="s">
        <v>189</v>
      </c>
      <c r="K1277" s="3">
        <v>42798.0</v>
      </c>
    </row>
    <row r="1278">
      <c r="A1278" s="1" t="s">
        <v>1483</v>
      </c>
      <c r="B1278" s="1" t="s">
        <v>12</v>
      </c>
      <c r="C1278" s="1" t="str">
        <f t="array" ref="C1278">_xlfn.XLOOKUP($B1278, sales_teams!$A$2:$A$36, sales_teams!$B$2:$B$36)</f>
        <v>Dustin Brinkmann</v>
      </c>
      <c r="D1278" s="1" t="str">
        <f t="array" ref="D1278">_xlfn.XLOOKUP($B1278, sales_teams!$A$2:$A$36, sales_teams!$C$2:$C$36)</f>
        <v>Central</v>
      </c>
      <c r="E1278" s="1" t="s">
        <v>179</v>
      </c>
      <c r="F1278" s="1" t="s">
        <v>76</v>
      </c>
      <c r="G1278" s="1" t="str">
        <f t="array" ref="G1278">IF($F1278="", "", _xlfn.XLOOKUP($F1278,accounts!$A$2:$A$86,accounts!$B$2:$B$86, "Other"))</f>
        <v>marketing</v>
      </c>
      <c r="H1278" s="1" t="str">
        <f t="array" ref="H1278">IF($F1278="", "", IFS(_xlfn.XLOOKUP($F1278, accounts!$A$2:$A$86, accounts!$E$2:$E$86, 0)&gt;=1000, "Enterprise", _xlfn.XLOOKUP($F1278, accounts!$A$2:$A$86, accounts!$E$2:$E$86, 0)&gt;=100, "Mid-Market", TRUE, "SMB"))</f>
        <v>Enterprise</v>
      </c>
      <c r="I1278" s="1" t="str">
        <f t="array" ref="I1278">IF($F1278="", "", _xlfn.XLOOKUP($F1278,accounts!$A$2:$A$86,accounts!$F$2:$F$86, "Other"))</f>
        <v>United States</v>
      </c>
      <c r="J1278" s="1" t="s">
        <v>131</v>
      </c>
      <c r="K1278" s="3">
        <v>42798.0</v>
      </c>
      <c r="L1278" s="3">
        <v>42873.0</v>
      </c>
      <c r="M1278" s="1">
        <v>51.0</v>
      </c>
    </row>
    <row r="1279">
      <c r="A1279" s="1" t="s">
        <v>1484</v>
      </c>
      <c r="B1279" s="1" t="s">
        <v>39</v>
      </c>
      <c r="C1279" s="1" t="str">
        <f t="array" ref="C1279">_xlfn.XLOOKUP($B1279, sales_teams!$A$2:$A$36, sales_teams!$B$2:$B$36)</f>
        <v>Cara Losch</v>
      </c>
      <c r="D1279" s="1" t="str">
        <f t="array" ref="D1279">_xlfn.XLOOKUP($B1279, sales_teams!$A$2:$A$36, sales_teams!$C$2:$C$36)</f>
        <v>East</v>
      </c>
      <c r="E1279" s="1" t="s">
        <v>109</v>
      </c>
      <c r="F1279" s="1" t="s">
        <v>173</v>
      </c>
      <c r="G1279" s="1" t="str">
        <f t="array" ref="G1279">IF($F1279="", "", _xlfn.XLOOKUP($F1279,accounts!$A$2:$A$86,accounts!$B$2:$B$86, "Other"))</f>
        <v>technology</v>
      </c>
      <c r="H1279" s="1" t="str">
        <f t="array" ref="H1279">IF($F1279="", "", IFS(_xlfn.XLOOKUP($F1279, accounts!$A$2:$A$86, accounts!$E$2:$E$86, 0)&gt;=1000, "Enterprise", _xlfn.XLOOKUP($F1279, accounts!$A$2:$A$86, accounts!$E$2:$E$86, 0)&gt;=100, "Mid-Market", TRUE, "SMB"))</f>
        <v>Mid-Market</v>
      </c>
      <c r="I1279" s="1" t="str">
        <f t="array" ref="I1279">IF($F1279="", "", _xlfn.XLOOKUP($F1279,accounts!$A$2:$A$86,accounts!$F$2:$F$86, "Other"))</f>
        <v>China</v>
      </c>
      <c r="J1279" s="1" t="s">
        <v>192</v>
      </c>
      <c r="K1279" s="3">
        <v>42798.0</v>
      </c>
      <c r="L1279" s="3">
        <v>42864.0</v>
      </c>
      <c r="M1279" s="1">
        <v>0.0</v>
      </c>
    </row>
    <row r="1280">
      <c r="A1280" s="1" t="s">
        <v>1485</v>
      </c>
      <c r="B1280" s="1" t="s">
        <v>48</v>
      </c>
      <c r="C1280" s="1" t="str">
        <f t="array" ref="C1280">_xlfn.XLOOKUP($B1280, sales_teams!$A$2:$A$36, sales_teams!$B$2:$B$36)</f>
        <v>Rocco Neubert</v>
      </c>
      <c r="D1280" s="1" t="str">
        <f t="array" ref="D1280">_xlfn.XLOOKUP($B1280, sales_teams!$A$2:$A$36, sales_teams!$C$2:$C$36)</f>
        <v>East</v>
      </c>
      <c r="E1280" s="1" t="s">
        <v>181</v>
      </c>
      <c r="G1280" s="1" t="str">
        <f t="array" ref="G1280">IF($F1280="", "", _xlfn.XLOOKUP($F1280,accounts!$A$2:$A$86,accounts!$B$2:$B$86, "Other"))</f>
        <v/>
      </c>
      <c r="H1280" s="1" t="str">
        <f t="array" ref="H1280">IF($F1280="", "", IFS(_xlfn.XLOOKUP($F1280, accounts!$A$2:$A$86, accounts!$E$2:$E$86, 0)&gt;=1000, "Enterprise", _xlfn.XLOOKUP($F1280, accounts!$A$2:$A$86, accounts!$E$2:$E$86, 0)&gt;=100, "Mid-Market", TRUE, "SMB"))</f>
        <v/>
      </c>
      <c r="I1280" s="1" t="str">
        <f t="array" ref="I1280">IF($F1280="", "", _xlfn.XLOOKUP($F1280,accounts!$A$2:$A$86,accounts!$F$2:$F$86, "Other"))</f>
        <v/>
      </c>
      <c r="J1280" s="1" t="s">
        <v>189</v>
      </c>
      <c r="K1280" s="3">
        <v>42798.0</v>
      </c>
    </row>
    <row r="1281">
      <c r="A1281" s="1" t="s">
        <v>1486</v>
      </c>
      <c r="B1281" s="1" t="s">
        <v>48</v>
      </c>
      <c r="C1281" s="1" t="str">
        <f t="array" ref="C1281">_xlfn.XLOOKUP($B1281, sales_teams!$A$2:$A$36, sales_teams!$B$2:$B$36)</f>
        <v>Rocco Neubert</v>
      </c>
      <c r="D1281" s="1" t="str">
        <f t="array" ref="D1281">_xlfn.XLOOKUP($B1281, sales_teams!$A$2:$A$36, sales_teams!$C$2:$C$36)</f>
        <v>East</v>
      </c>
      <c r="E1281" s="1" t="s">
        <v>109</v>
      </c>
      <c r="F1281" s="1" t="s">
        <v>14</v>
      </c>
      <c r="G1281" s="1" t="str">
        <f t="array" ref="G1281">IF($F1281="", "", _xlfn.XLOOKUP($F1281,accounts!$A$2:$A$86,accounts!$B$2:$B$86, "Other"))</f>
        <v>technology</v>
      </c>
      <c r="H1281" s="1" t="str">
        <f t="array" ref="H1281">IF($F1281="", "", IFS(_xlfn.XLOOKUP($F1281, accounts!$A$2:$A$86, accounts!$E$2:$E$86, 0)&gt;=1000, "Enterprise", _xlfn.XLOOKUP($F1281, accounts!$A$2:$A$86, accounts!$E$2:$E$86, 0)&gt;=100, "Mid-Market", TRUE, "SMB"))</f>
        <v>Enterprise</v>
      </c>
      <c r="I1281" s="1" t="str">
        <f t="array" ref="I1281">IF($F1281="", "", _xlfn.XLOOKUP($F1281,accounts!$A$2:$A$86,accounts!$F$2:$F$86, "Other"))</f>
        <v>United States</v>
      </c>
      <c r="J1281" s="1" t="s">
        <v>192</v>
      </c>
      <c r="K1281" s="3">
        <v>42798.0</v>
      </c>
      <c r="L1281" s="3">
        <v>42861.0</v>
      </c>
      <c r="M1281" s="1">
        <v>0.0</v>
      </c>
    </row>
    <row r="1282">
      <c r="A1282" s="1" t="s">
        <v>1487</v>
      </c>
      <c r="B1282" s="1" t="s">
        <v>30</v>
      </c>
      <c r="C1282" s="1" t="str">
        <f t="array" ref="C1282">_xlfn.XLOOKUP($B1282, sales_teams!$A$2:$A$36, sales_teams!$B$2:$B$36)</f>
        <v>Melvin Marxen</v>
      </c>
      <c r="D1282" s="1" t="str">
        <f t="array" ref="D1282">_xlfn.XLOOKUP($B1282, sales_teams!$A$2:$A$36, sales_teams!$C$2:$C$36)</f>
        <v>Central</v>
      </c>
      <c r="E1282" s="1" t="s">
        <v>109</v>
      </c>
      <c r="F1282" s="1" t="s">
        <v>157</v>
      </c>
      <c r="G1282" s="1" t="str">
        <f t="array" ref="G1282">IF($F1282="", "", _xlfn.XLOOKUP($F1282,accounts!$A$2:$A$86,accounts!$B$2:$B$86, "Other"))</f>
        <v>retail</v>
      </c>
      <c r="H1282" s="1" t="str">
        <f t="array" ref="H1282">IF($F1282="", "", IFS(_xlfn.XLOOKUP($F1282, accounts!$A$2:$A$86, accounts!$E$2:$E$86, 0)&gt;=1000, "Enterprise", _xlfn.XLOOKUP($F1282, accounts!$A$2:$A$86, accounts!$E$2:$E$86, 0)&gt;=100, "Mid-Market", TRUE, "SMB"))</f>
        <v>Enterprise</v>
      </c>
      <c r="I1282" s="1" t="str">
        <f t="array" ref="I1282">IF($F1282="", "", _xlfn.XLOOKUP($F1282,accounts!$A$2:$A$86,accounts!$F$2:$F$86, "Other"))</f>
        <v>Belgium</v>
      </c>
      <c r="J1282" s="1" t="s">
        <v>131</v>
      </c>
      <c r="K1282" s="3">
        <v>42798.0</v>
      </c>
      <c r="L1282" s="3">
        <v>42814.0</v>
      </c>
      <c r="M1282" s="1">
        <v>1076.0</v>
      </c>
    </row>
    <row r="1283">
      <c r="A1283" s="1" t="s">
        <v>1488</v>
      </c>
      <c r="B1283" s="1" t="s">
        <v>99</v>
      </c>
      <c r="C1283" s="1" t="str">
        <f t="array" ref="C1283">_xlfn.XLOOKUP($B1283, sales_teams!$A$2:$A$36, sales_teams!$B$2:$B$36)</f>
        <v>Summer Sewald</v>
      </c>
      <c r="D1283" s="1" t="str">
        <f t="array" ref="D1283">_xlfn.XLOOKUP($B1283, sales_teams!$A$2:$A$36, sales_teams!$C$2:$C$36)</f>
        <v>West</v>
      </c>
      <c r="E1283" s="1" t="s">
        <v>188</v>
      </c>
      <c r="F1283" s="1" t="s">
        <v>170</v>
      </c>
      <c r="G1283" s="1" t="str">
        <f t="array" ref="G1283">IF($F1283="", "", _xlfn.XLOOKUP($F1283,accounts!$A$2:$A$86,accounts!$B$2:$B$86, "Other"))</f>
        <v>employment</v>
      </c>
      <c r="H1283" s="1" t="str">
        <f t="array" ref="H1283">IF($F1283="", "", IFS(_xlfn.XLOOKUP($F1283, accounts!$A$2:$A$86, accounts!$E$2:$E$86, 0)&gt;=1000, "Enterprise", _xlfn.XLOOKUP($F1283, accounts!$A$2:$A$86, accounts!$E$2:$E$86, 0)&gt;=100, "Mid-Market", TRUE, "SMB"))</f>
        <v>Enterprise</v>
      </c>
      <c r="I1283" s="1" t="str">
        <f t="array" ref="I1283">IF($F1283="", "", _xlfn.XLOOKUP($F1283,accounts!$A$2:$A$86,accounts!$F$2:$F$86, "Other"))</f>
        <v>United States</v>
      </c>
      <c r="J1283" s="1" t="s">
        <v>131</v>
      </c>
      <c r="K1283" s="3">
        <v>42798.0</v>
      </c>
      <c r="L1283" s="3">
        <v>42864.0</v>
      </c>
      <c r="M1283" s="1">
        <v>3685.0</v>
      </c>
    </row>
    <row r="1284">
      <c r="A1284" s="1" t="s">
        <v>1489</v>
      </c>
      <c r="B1284" s="1" t="s">
        <v>19</v>
      </c>
      <c r="C1284" s="1" t="str">
        <f t="array" ref="C1284">_xlfn.XLOOKUP($B1284, sales_teams!$A$2:$A$36, sales_teams!$B$2:$B$36)</f>
        <v>Melvin Marxen</v>
      </c>
      <c r="D1284" s="1" t="str">
        <f t="array" ref="D1284">_xlfn.XLOOKUP($B1284, sales_teams!$A$2:$A$36, sales_teams!$C$2:$C$36)</f>
        <v>Central</v>
      </c>
      <c r="E1284" s="1" t="s">
        <v>109</v>
      </c>
      <c r="F1284" s="1" t="s">
        <v>119</v>
      </c>
      <c r="G1284" s="1" t="str">
        <f t="array" ref="G1284">IF($F1284="", "", _xlfn.XLOOKUP($F1284,accounts!$A$2:$A$86,accounts!$B$2:$B$86, "Other"))</f>
        <v>technology</v>
      </c>
      <c r="H1284" s="1" t="str">
        <f t="array" ref="H1284">IF($F1284="", "", IFS(_xlfn.XLOOKUP($F1284, accounts!$A$2:$A$86, accounts!$E$2:$E$86, 0)&gt;=1000, "Enterprise", _xlfn.XLOOKUP($F1284, accounts!$A$2:$A$86, accounts!$E$2:$E$86, 0)&gt;=100, "Mid-Market", TRUE, "SMB"))</f>
        <v>Enterprise</v>
      </c>
      <c r="I1284" s="1" t="str">
        <f t="array" ref="I1284">IF($F1284="", "", _xlfn.XLOOKUP($F1284,accounts!$A$2:$A$86,accounts!$F$2:$F$86, "Other"))</f>
        <v>Korea</v>
      </c>
      <c r="J1284" s="1" t="s">
        <v>192</v>
      </c>
      <c r="K1284" s="3">
        <v>42798.0</v>
      </c>
      <c r="L1284" s="3">
        <v>42868.0</v>
      </c>
      <c r="M1284" s="1">
        <v>0.0</v>
      </c>
    </row>
    <row r="1285">
      <c r="A1285" s="1" t="s">
        <v>1490</v>
      </c>
      <c r="B1285" s="1" t="s">
        <v>104</v>
      </c>
      <c r="C1285" s="1" t="str">
        <f t="array" ref="C1285">_xlfn.XLOOKUP($B1285, sales_teams!$A$2:$A$36, sales_teams!$B$2:$B$36)</f>
        <v>Summer Sewald</v>
      </c>
      <c r="D1285" s="1" t="str">
        <f t="array" ref="D1285">_xlfn.XLOOKUP($B1285, sales_teams!$A$2:$A$36, sales_teams!$C$2:$C$36)</f>
        <v>West</v>
      </c>
      <c r="E1285" s="1" t="s">
        <v>148</v>
      </c>
      <c r="F1285" s="1" t="s">
        <v>97</v>
      </c>
      <c r="G1285" s="1" t="str">
        <f t="array" ref="G1285">IF($F1285="", "", _xlfn.XLOOKUP($F1285,accounts!$A$2:$A$86,accounts!$B$2:$B$86, "Other"))</f>
        <v>finance</v>
      </c>
      <c r="H1285" s="1" t="str">
        <f t="array" ref="H1285">IF($F1285="", "", IFS(_xlfn.XLOOKUP($F1285, accounts!$A$2:$A$86, accounts!$E$2:$E$86, 0)&gt;=1000, "Enterprise", _xlfn.XLOOKUP($F1285, accounts!$A$2:$A$86, accounts!$E$2:$E$86, 0)&gt;=100, "Mid-Market", TRUE, "SMB"))</f>
        <v>Mid-Market</v>
      </c>
      <c r="I1285" s="1" t="str">
        <f t="array" ref="I1285">IF($F1285="", "", _xlfn.XLOOKUP($F1285,accounts!$A$2:$A$86,accounts!$F$2:$F$86, "Other"))</f>
        <v>United States</v>
      </c>
      <c r="J1285" s="1" t="s">
        <v>131</v>
      </c>
      <c r="K1285" s="3">
        <v>42798.0</v>
      </c>
      <c r="L1285" s="3">
        <v>42873.0</v>
      </c>
      <c r="M1285" s="1">
        <v>3997.0</v>
      </c>
    </row>
    <row r="1286">
      <c r="A1286" s="1" t="s">
        <v>1491</v>
      </c>
      <c r="B1286" s="1" t="s">
        <v>104</v>
      </c>
      <c r="C1286" s="1" t="str">
        <f t="array" ref="C1286">_xlfn.XLOOKUP($B1286, sales_teams!$A$2:$A$36, sales_teams!$B$2:$B$36)</f>
        <v>Summer Sewald</v>
      </c>
      <c r="D1286" s="1" t="str">
        <f t="array" ref="D1286">_xlfn.XLOOKUP($B1286, sales_teams!$A$2:$A$36, sales_teams!$C$2:$C$36)</f>
        <v>West</v>
      </c>
      <c r="E1286" s="1" t="s">
        <v>179</v>
      </c>
      <c r="F1286" s="1" t="s">
        <v>170</v>
      </c>
      <c r="G1286" s="1" t="str">
        <f t="array" ref="G1286">IF($F1286="", "", _xlfn.XLOOKUP($F1286,accounts!$A$2:$A$86,accounts!$B$2:$B$86, "Other"))</f>
        <v>employment</v>
      </c>
      <c r="H1286" s="1" t="str">
        <f t="array" ref="H1286">IF($F1286="", "", IFS(_xlfn.XLOOKUP($F1286, accounts!$A$2:$A$86, accounts!$E$2:$E$86, 0)&gt;=1000, "Enterprise", _xlfn.XLOOKUP($F1286, accounts!$A$2:$A$86, accounts!$E$2:$E$86, 0)&gt;=100, "Mid-Market", TRUE, "SMB"))</f>
        <v>Enterprise</v>
      </c>
      <c r="I1286" s="1" t="str">
        <f t="array" ref="I1286">IF($F1286="", "", _xlfn.XLOOKUP($F1286,accounts!$A$2:$A$86,accounts!$F$2:$F$86, "Other"))</f>
        <v>United States</v>
      </c>
      <c r="J1286" s="1" t="s">
        <v>131</v>
      </c>
      <c r="K1286" s="3">
        <v>42798.0</v>
      </c>
      <c r="L1286" s="3">
        <v>42812.0</v>
      </c>
      <c r="M1286" s="1">
        <v>51.0</v>
      </c>
    </row>
    <row r="1287">
      <c r="A1287" s="1" t="s">
        <v>1492</v>
      </c>
      <c r="B1287" s="1" t="s">
        <v>104</v>
      </c>
      <c r="C1287" s="1" t="str">
        <f t="array" ref="C1287">_xlfn.XLOOKUP($B1287, sales_teams!$A$2:$A$36, sales_teams!$B$2:$B$36)</f>
        <v>Summer Sewald</v>
      </c>
      <c r="D1287" s="1" t="str">
        <f t="array" ref="D1287">_xlfn.XLOOKUP($B1287, sales_teams!$A$2:$A$36, sales_teams!$C$2:$C$36)</f>
        <v>West</v>
      </c>
      <c r="E1287" s="1" t="s">
        <v>188</v>
      </c>
      <c r="F1287" s="1" t="s">
        <v>161</v>
      </c>
      <c r="G1287" s="1" t="str">
        <f t="array" ref="G1287">IF($F1287="", "", _xlfn.XLOOKUP($F1287,accounts!$A$2:$A$86,accounts!$B$2:$B$86, "Other"))</f>
        <v>marketing</v>
      </c>
      <c r="H1287" s="1" t="str">
        <f t="array" ref="H1287">IF($F1287="", "", IFS(_xlfn.XLOOKUP($F1287, accounts!$A$2:$A$86, accounts!$E$2:$E$86, 0)&gt;=1000, "Enterprise", _xlfn.XLOOKUP($F1287, accounts!$A$2:$A$86, accounts!$E$2:$E$86, 0)&gt;=100, "Mid-Market", TRUE, "SMB"))</f>
        <v>Enterprise</v>
      </c>
      <c r="I1287" s="1" t="str">
        <f t="array" ref="I1287">IF($F1287="", "", _xlfn.XLOOKUP($F1287,accounts!$A$2:$A$86,accounts!$F$2:$F$86, "Other"))</f>
        <v>Poland</v>
      </c>
      <c r="J1287" s="1" t="s">
        <v>131</v>
      </c>
      <c r="K1287" s="3">
        <v>42798.0</v>
      </c>
      <c r="L1287" s="3">
        <v>42815.0</v>
      </c>
      <c r="M1287" s="1">
        <v>3164.0</v>
      </c>
    </row>
    <row r="1288">
      <c r="A1288" s="1" t="s">
        <v>1493</v>
      </c>
      <c r="B1288" s="1" t="s">
        <v>17</v>
      </c>
      <c r="C1288" s="1" t="str">
        <f t="array" ref="C1288">_xlfn.XLOOKUP($B1288, sales_teams!$A$2:$A$36, sales_teams!$B$2:$B$36)</f>
        <v>Dustin Brinkmann</v>
      </c>
      <c r="D1288" s="1" t="str">
        <f t="array" ref="D1288">_xlfn.XLOOKUP($B1288, sales_teams!$A$2:$A$36, sales_teams!$C$2:$C$36)</f>
        <v>Central</v>
      </c>
      <c r="E1288" s="1" t="s">
        <v>181</v>
      </c>
      <c r="F1288" s="1" t="s">
        <v>95</v>
      </c>
      <c r="G1288" s="1" t="str">
        <f t="array" ref="G1288">IF($F1288="", "", _xlfn.XLOOKUP($F1288,accounts!$A$2:$A$86,accounts!$B$2:$B$86, "Other"))</f>
        <v>finance</v>
      </c>
      <c r="H1288" s="1" t="str">
        <f t="array" ref="H1288">IF($F1288="", "", IFS(_xlfn.XLOOKUP($F1288, accounts!$A$2:$A$86, accounts!$E$2:$E$86, 0)&gt;=1000, "Enterprise", _xlfn.XLOOKUP($F1288, accounts!$A$2:$A$86, accounts!$E$2:$E$86, 0)&gt;=100, "Mid-Market", TRUE, "SMB"))</f>
        <v>Enterprise</v>
      </c>
      <c r="I1288" s="1" t="str">
        <f t="array" ref="I1288">IF($F1288="", "", _xlfn.XLOOKUP($F1288,accounts!$A$2:$A$86,accounts!$F$2:$F$86, "Other"))</f>
        <v>United States</v>
      </c>
      <c r="J1288" s="1" t="s">
        <v>131</v>
      </c>
      <c r="K1288" s="3">
        <v>42798.0</v>
      </c>
      <c r="L1288" s="3">
        <v>42908.0</v>
      </c>
      <c r="M1288" s="1">
        <v>496.0</v>
      </c>
    </row>
    <row r="1289">
      <c r="A1289" s="1" t="s">
        <v>1494</v>
      </c>
      <c r="B1289" s="1" t="s">
        <v>92</v>
      </c>
      <c r="C1289" s="1" t="str">
        <f t="array" ref="C1289">_xlfn.XLOOKUP($B1289, sales_teams!$A$2:$A$36, sales_teams!$B$2:$B$36)</f>
        <v>Celia Rouche</v>
      </c>
      <c r="D1289" s="1" t="str">
        <f t="array" ref="D1289">_xlfn.XLOOKUP($B1289, sales_teams!$A$2:$A$36, sales_teams!$C$2:$C$36)</f>
        <v>West</v>
      </c>
      <c r="E1289" s="1" t="s">
        <v>188</v>
      </c>
      <c r="F1289" s="1" t="s">
        <v>85</v>
      </c>
      <c r="G1289" s="1" t="str">
        <f t="array" ref="G1289">IF($F1289="", "", _xlfn.XLOOKUP($F1289,accounts!$A$2:$A$86,accounts!$B$2:$B$86, "Other"))</f>
        <v>telecommunications</v>
      </c>
      <c r="H1289" s="1" t="str">
        <f t="array" ref="H1289">IF($F1289="", "", IFS(_xlfn.XLOOKUP($F1289, accounts!$A$2:$A$86, accounts!$E$2:$E$86, 0)&gt;=1000, "Enterprise", _xlfn.XLOOKUP($F1289, accounts!$A$2:$A$86, accounts!$E$2:$E$86, 0)&gt;=100, "Mid-Market", TRUE, "SMB"))</f>
        <v>Enterprise</v>
      </c>
      <c r="I1289" s="1" t="str">
        <f t="array" ref="I1289">IF($F1289="", "", _xlfn.XLOOKUP($F1289,accounts!$A$2:$A$86,accounts!$F$2:$F$86, "Other"))</f>
        <v>United States</v>
      </c>
      <c r="J1289" s="1" t="s">
        <v>192</v>
      </c>
      <c r="K1289" s="3">
        <v>42798.0</v>
      </c>
      <c r="L1289" s="3">
        <v>42868.0</v>
      </c>
      <c r="M1289" s="1">
        <v>0.0</v>
      </c>
    </row>
    <row r="1290">
      <c r="A1290" s="1" t="s">
        <v>1495</v>
      </c>
      <c r="B1290" s="1" t="s">
        <v>24</v>
      </c>
      <c r="C1290" s="1" t="str">
        <f t="array" ref="C1290">_xlfn.XLOOKUP($B1290, sales_teams!$A$2:$A$36, sales_teams!$B$2:$B$36)</f>
        <v>Melvin Marxen</v>
      </c>
      <c r="D1290" s="1" t="str">
        <f t="array" ref="D1290">_xlfn.XLOOKUP($B1290, sales_teams!$A$2:$A$36, sales_teams!$C$2:$C$36)</f>
        <v>Central</v>
      </c>
      <c r="E1290" s="1" t="s">
        <v>181</v>
      </c>
      <c r="F1290" s="1" t="s">
        <v>155</v>
      </c>
      <c r="G1290" s="1" t="str">
        <f t="array" ref="G1290">IF($F1290="", "", _xlfn.XLOOKUP($F1290,accounts!$A$2:$A$86,accounts!$B$2:$B$86, "Other"))</f>
        <v>finance</v>
      </c>
      <c r="H1290" s="1" t="str">
        <f t="array" ref="H1290">IF($F1290="", "", IFS(_xlfn.XLOOKUP($F1290, accounts!$A$2:$A$86, accounts!$E$2:$E$86, 0)&gt;=1000, "Enterprise", _xlfn.XLOOKUP($F1290, accounts!$A$2:$A$86, accounts!$E$2:$E$86, 0)&gt;=100, "Mid-Market", TRUE, "SMB"))</f>
        <v>Enterprise</v>
      </c>
      <c r="I1290" s="1" t="str">
        <f t="array" ref="I1290">IF($F1290="", "", _xlfn.XLOOKUP($F1290,accounts!$A$2:$A$86,accounts!$F$2:$F$86, "Other"))</f>
        <v>United States</v>
      </c>
      <c r="J1290" s="1" t="s">
        <v>131</v>
      </c>
      <c r="K1290" s="3">
        <v>42798.0</v>
      </c>
      <c r="L1290" s="3">
        <v>42820.0</v>
      </c>
      <c r="M1290" s="1">
        <v>579.0</v>
      </c>
    </row>
    <row r="1291">
      <c r="A1291" s="1" t="s">
        <v>1496</v>
      </c>
      <c r="B1291" s="1" t="s">
        <v>107</v>
      </c>
      <c r="C1291" s="1" t="str">
        <f t="array" ref="C1291">_xlfn.XLOOKUP($B1291, sales_teams!$A$2:$A$36, sales_teams!$B$2:$B$36)</f>
        <v>Summer Sewald</v>
      </c>
      <c r="D1291" s="1" t="str">
        <f t="array" ref="D1291">_xlfn.XLOOKUP($B1291, sales_teams!$A$2:$A$36, sales_teams!$C$2:$C$36)</f>
        <v>West</v>
      </c>
      <c r="E1291" s="1" t="s">
        <v>181</v>
      </c>
      <c r="F1291" s="1" t="s">
        <v>168</v>
      </c>
      <c r="G1291" s="1" t="str">
        <f t="array" ref="G1291">IF($F1291="", "", _xlfn.XLOOKUP($F1291,accounts!$A$2:$A$86,accounts!$B$2:$B$86, "Other"))</f>
        <v>finance</v>
      </c>
      <c r="H1291" s="1" t="str">
        <f t="array" ref="H1291">IF($F1291="", "", IFS(_xlfn.XLOOKUP($F1291, accounts!$A$2:$A$86, accounts!$E$2:$E$86, 0)&gt;=1000, "Enterprise", _xlfn.XLOOKUP($F1291, accounts!$A$2:$A$86, accounts!$E$2:$E$86, 0)&gt;=100, "Mid-Market", TRUE, "SMB"))</f>
        <v>Enterprise</v>
      </c>
      <c r="I1291" s="1" t="str">
        <f t="array" ref="I1291">IF($F1291="", "", _xlfn.XLOOKUP($F1291,accounts!$A$2:$A$86,accounts!$F$2:$F$86, "Other"))</f>
        <v>United States</v>
      </c>
      <c r="J1291" s="1" t="s">
        <v>192</v>
      </c>
      <c r="K1291" s="3">
        <v>42798.0</v>
      </c>
      <c r="L1291" s="3">
        <v>42875.0</v>
      </c>
      <c r="M1291" s="1">
        <v>0.0</v>
      </c>
    </row>
    <row r="1292">
      <c r="A1292" s="1" t="s">
        <v>1497</v>
      </c>
      <c r="B1292" s="1" t="s">
        <v>28</v>
      </c>
      <c r="C1292" s="1" t="str">
        <f t="array" ref="C1292">_xlfn.XLOOKUP($B1292, sales_teams!$A$2:$A$36, sales_teams!$B$2:$B$36)</f>
        <v>Melvin Marxen</v>
      </c>
      <c r="D1292" s="1" t="str">
        <f t="array" ref="D1292">_xlfn.XLOOKUP($B1292, sales_teams!$A$2:$A$36, sales_teams!$C$2:$C$36)</f>
        <v>Central</v>
      </c>
      <c r="E1292" s="1" t="s">
        <v>148</v>
      </c>
      <c r="F1292" s="1" t="s">
        <v>29</v>
      </c>
      <c r="G1292" s="1" t="str">
        <f t="array" ref="G1292">IF($F1292="", "", _xlfn.XLOOKUP($F1292,accounts!$A$2:$A$86,accounts!$B$2:$B$86, "Other"))</f>
        <v>medical</v>
      </c>
      <c r="H1292" s="1" t="str">
        <f t="array" ref="H1292">IF($F1292="", "", IFS(_xlfn.XLOOKUP($F1292, accounts!$A$2:$A$86, accounts!$E$2:$E$86, 0)&gt;=1000, "Enterprise", _xlfn.XLOOKUP($F1292, accounts!$A$2:$A$86, accounts!$E$2:$E$86, 0)&gt;=100, "Mid-Market", TRUE, "SMB"))</f>
        <v>Enterprise</v>
      </c>
      <c r="I1292" s="1" t="str">
        <f t="array" ref="I1292">IF($F1292="", "", _xlfn.XLOOKUP($F1292,accounts!$A$2:$A$86,accounts!$F$2:$F$86, "Other"))</f>
        <v>Philipines</v>
      </c>
      <c r="J1292" s="1" t="s">
        <v>192</v>
      </c>
      <c r="K1292" s="3">
        <v>42798.0</v>
      </c>
      <c r="L1292" s="3">
        <v>42857.0</v>
      </c>
      <c r="M1292" s="1">
        <v>0.0</v>
      </c>
    </row>
    <row r="1293">
      <c r="A1293" s="1" t="s">
        <v>1498</v>
      </c>
      <c r="B1293" s="1" t="s">
        <v>28</v>
      </c>
      <c r="C1293" s="1" t="str">
        <f t="array" ref="C1293">_xlfn.XLOOKUP($B1293, sales_teams!$A$2:$A$36, sales_teams!$B$2:$B$36)</f>
        <v>Melvin Marxen</v>
      </c>
      <c r="D1293" s="1" t="str">
        <f t="array" ref="D1293">_xlfn.XLOOKUP($B1293, sales_teams!$A$2:$A$36, sales_teams!$C$2:$C$36)</f>
        <v>Central</v>
      </c>
      <c r="E1293" s="1" t="s">
        <v>148</v>
      </c>
      <c r="F1293" s="1" t="s">
        <v>165</v>
      </c>
      <c r="G1293" s="1" t="str">
        <f t="array" ref="G1293">IF($F1293="", "", _xlfn.XLOOKUP($F1293,accounts!$A$2:$A$86,accounts!$B$2:$B$86, "Other"))</f>
        <v>telecommunications</v>
      </c>
      <c r="H1293" s="1" t="str">
        <f t="array" ref="H1293">IF($F1293="", "", IFS(_xlfn.XLOOKUP($F1293, accounts!$A$2:$A$86, accounts!$E$2:$E$86, 0)&gt;=1000, "Enterprise", _xlfn.XLOOKUP($F1293, accounts!$A$2:$A$86, accounts!$E$2:$E$86, 0)&gt;=100, "Mid-Market", TRUE, "SMB"))</f>
        <v>Enterprise</v>
      </c>
      <c r="I1293" s="1" t="str">
        <f t="array" ref="I1293">IF($F1293="", "", _xlfn.XLOOKUP($F1293,accounts!$A$2:$A$86,accounts!$F$2:$F$86, "Other"))</f>
        <v>United States</v>
      </c>
      <c r="J1293" s="1" t="s">
        <v>192</v>
      </c>
      <c r="K1293" s="3">
        <v>42798.0</v>
      </c>
      <c r="L1293" s="3">
        <v>42882.0</v>
      </c>
      <c r="M1293" s="1">
        <v>0.0</v>
      </c>
    </row>
    <row r="1294">
      <c r="A1294" s="1" t="s">
        <v>1499</v>
      </c>
      <c r="B1294" s="1" t="s">
        <v>54</v>
      </c>
      <c r="C1294" s="1" t="str">
        <f t="array" ref="C1294">_xlfn.XLOOKUP($B1294, sales_teams!$A$2:$A$36, sales_teams!$B$2:$B$36)</f>
        <v>Rocco Neubert</v>
      </c>
      <c r="D1294" s="1" t="str">
        <f t="array" ref="D1294">_xlfn.XLOOKUP($B1294, sales_teams!$A$2:$A$36, sales_teams!$C$2:$C$36)</f>
        <v>East</v>
      </c>
      <c r="E1294" s="1" t="s">
        <v>181</v>
      </c>
      <c r="F1294" s="1" t="s">
        <v>125</v>
      </c>
      <c r="G1294" s="1" t="str">
        <f t="array" ref="G1294">IF($F1294="", "", _xlfn.XLOOKUP($F1294,accounts!$A$2:$A$86,accounts!$B$2:$B$86, "Other"))</f>
        <v>software</v>
      </c>
      <c r="H1294" s="1" t="str">
        <f t="array" ref="H1294">IF($F1294="", "", IFS(_xlfn.XLOOKUP($F1294, accounts!$A$2:$A$86, accounts!$E$2:$E$86, 0)&gt;=1000, "Enterprise", _xlfn.XLOOKUP($F1294, accounts!$A$2:$A$86, accounts!$E$2:$E$86, 0)&gt;=100, "Mid-Market", TRUE, "SMB"))</f>
        <v>Enterprise</v>
      </c>
      <c r="I1294" s="1" t="str">
        <f t="array" ref="I1294">IF($F1294="", "", _xlfn.XLOOKUP($F1294,accounts!$A$2:$A$86,accounts!$F$2:$F$86, "Other"))</f>
        <v>United States</v>
      </c>
      <c r="J1294" s="1" t="s">
        <v>131</v>
      </c>
      <c r="K1294" s="3">
        <v>42798.0</v>
      </c>
      <c r="L1294" s="3">
        <v>42913.0</v>
      </c>
      <c r="M1294" s="1">
        <v>521.0</v>
      </c>
    </row>
    <row r="1295">
      <c r="A1295" s="1" t="s">
        <v>1500</v>
      </c>
      <c r="B1295" s="1" t="s">
        <v>54</v>
      </c>
      <c r="C1295" s="1" t="str">
        <f t="array" ref="C1295">_xlfn.XLOOKUP($B1295, sales_teams!$A$2:$A$36, sales_teams!$B$2:$B$36)</f>
        <v>Rocco Neubert</v>
      </c>
      <c r="D1295" s="1" t="str">
        <f t="array" ref="D1295">_xlfn.XLOOKUP($B1295, sales_teams!$A$2:$A$36, sales_teams!$C$2:$C$36)</f>
        <v>East</v>
      </c>
      <c r="E1295" s="1" t="s">
        <v>188</v>
      </c>
      <c r="F1295" s="1" t="s">
        <v>103</v>
      </c>
      <c r="G1295" s="1" t="str">
        <f t="array" ref="G1295">IF($F1295="", "", _xlfn.XLOOKUP($F1295,accounts!$A$2:$A$86,accounts!$B$2:$B$86, "Other"))</f>
        <v>retail</v>
      </c>
      <c r="H1295" s="1" t="str">
        <f t="array" ref="H1295">IF($F1295="", "", IFS(_xlfn.XLOOKUP($F1295, accounts!$A$2:$A$86, accounts!$E$2:$E$86, 0)&gt;=1000, "Enterprise", _xlfn.XLOOKUP($F1295, accounts!$A$2:$A$86, accounts!$E$2:$E$86, 0)&gt;=100, "Mid-Market", TRUE, "SMB"))</f>
        <v>Enterprise</v>
      </c>
      <c r="I1295" s="1" t="str">
        <f t="array" ref="I1295">IF($F1295="", "", _xlfn.XLOOKUP($F1295,accounts!$A$2:$A$86,accounts!$F$2:$F$86, "Other"))</f>
        <v>United States</v>
      </c>
      <c r="J1295" s="1" t="s">
        <v>131</v>
      </c>
      <c r="K1295" s="3">
        <v>42798.0</v>
      </c>
      <c r="L1295" s="3">
        <v>42801.0</v>
      </c>
      <c r="M1295" s="1">
        <v>3889.0</v>
      </c>
    </row>
    <row r="1296">
      <c r="A1296" s="1" t="s">
        <v>1501</v>
      </c>
      <c r="B1296" s="1" t="s">
        <v>41</v>
      </c>
      <c r="C1296" s="1" t="str">
        <f t="array" ref="C1296">_xlfn.XLOOKUP($B1296, sales_teams!$A$2:$A$36, sales_teams!$B$2:$B$36)</f>
        <v>Cara Losch</v>
      </c>
      <c r="D1296" s="1" t="str">
        <f t="array" ref="D1296">_xlfn.XLOOKUP($B1296, sales_teams!$A$2:$A$36, sales_teams!$C$2:$C$36)</f>
        <v>East</v>
      </c>
      <c r="E1296" s="1" t="s">
        <v>188</v>
      </c>
      <c r="F1296" s="1" t="s">
        <v>144</v>
      </c>
      <c r="G1296" s="1" t="str">
        <f t="array" ref="G1296">IF($F1296="", "", _xlfn.XLOOKUP($F1296,accounts!$A$2:$A$86,accounts!$B$2:$B$86, "Other"))</f>
        <v>retail</v>
      </c>
      <c r="H1296" s="1" t="str">
        <f t="array" ref="H1296">IF($F1296="", "", IFS(_xlfn.XLOOKUP($F1296, accounts!$A$2:$A$86, accounts!$E$2:$E$86, 0)&gt;=1000, "Enterprise", _xlfn.XLOOKUP($F1296, accounts!$A$2:$A$86, accounts!$E$2:$E$86, 0)&gt;=100, "Mid-Market", TRUE, "SMB"))</f>
        <v>Enterprise</v>
      </c>
      <c r="I1296" s="1" t="str">
        <f t="array" ref="I1296">IF($F1296="", "", _xlfn.XLOOKUP($F1296,accounts!$A$2:$A$86,accounts!$F$2:$F$86, "Other"))</f>
        <v>United States</v>
      </c>
      <c r="J1296" s="1" t="s">
        <v>131</v>
      </c>
      <c r="K1296" s="3">
        <v>42798.0</v>
      </c>
      <c r="L1296" s="3">
        <v>42806.0</v>
      </c>
      <c r="M1296" s="1">
        <v>3340.0</v>
      </c>
    </row>
    <row r="1297">
      <c r="A1297" s="1" t="s">
        <v>1502</v>
      </c>
      <c r="B1297" s="1" t="s">
        <v>15</v>
      </c>
      <c r="C1297" s="1" t="str">
        <f t="array" ref="C1297">_xlfn.XLOOKUP($B1297, sales_teams!$A$2:$A$36, sales_teams!$B$2:$B$36)</f>
        <v>Dustin Brinkmann</v>
      </c>
      <c r="D1297" s="1" t="str">
        <f t="array" ref="D1297">_xlfn.XLOOKUP($B1297, sales_teams!$A$2:$A$36, sales_teams!$C$2:$C$36)</f>
        <v>Central</v>
      </c>
      <c r="E1297" s="1" t="s">
        <v>179</v>
      </c>
      <c r="F1297" s="1" t="s">
        <v>89</v>
      </c>
      <c r="G1297" s="1" t="str">
        <f t="array" ref="G1297">IF($F1297="", "", _xlfn.XLOOKUP($F1297,accounts!$A$2:$A$86,accounts!$B$2:$B$86, "Other"))</f>
        <v>finance</v>
      </c>
      <c r="H1297" s="1" t="str">
        <f t="array" ref="H1297">IF($F1297="", "", IFS(_xlfn.XLOOKUP($F1297, accounts!$A$2:$A$86, accounts!$E$2:$E$86, 0)&gt;=1000, "Enterprise", _xlfn.XLOOKUP($F1297, accounts!$A$2:$A$86, accounts!$E$2:$E$86, 0)&gt;=100, "Mid-Market", TRUE, "SMB"))</f>
        <v>Enterprise</v>
      </c>
      <c r="I1297" s="1" t="str">
        <f t="array" ref="I1297">IF($F1297="", "", _xlfn.XLOOKUP($F1297,accounts!$A$2:$A$86,accounts!$F$2:$F$86, "Other"))</f>
        <v>United States</v>
      </c>
      <c r="J1297" s="1" t="s">
        <v>192</v>
      </c>
      <c r="K1297" s="3">
        <v>42798.0</v>
      </c>
      <c r="L1297" s="3">
        <v>42814.0</v>
      </c>
      <c r="M1297" s="1">
        <v>0.0</v>
      </c>
    </row>
    <row r="1298">
      <c r="A1298" s="1" t="s">
        <v>1503</v>
      </c>
      <c r="B1298" s="1" t="s">
        <v>60</v>
      </c>
      <c r="C1298" s="1" t="str">
        <f t="array" ref="C1298">_xlfn.XLOOKUP($B1298, sales_teams!$A$2:$A$36, sales_teams!$B$2:$B$36)</f>
        <v>Celia Rouche</v>
      </c>
      <c r="D1298" s="1" t="str">
        <f t="array" ref="D1298">_xlfn.XLOOKUP($B1298, sales_teams!$A$2:$A$36, sales_teams!$C$2:$C$36)</f>
        <v>West</v>
      </c>
      <c r="E1298" s="1" t="s">
        <v>148</v>
      </c>
      <c r="F1298" s="1" t="s">
        <v>50</v>
      </c>
      <c r="G1298" s="1" t="str">
        <f t="array" ref="G1298">IF($F1298="", "", _xlfn.XLOOKUP($F1298,accounts!$A$2:$A$86,accounts!$B$2:$B$86, "Other"))</f>
        <v>entertainment</v>
      </c>
      <c r="H1298" s="1" t="str">
        <f t="array" ref="H1298">IF($F1298="", "", IFS(_xlfn.XLOOKUP($F1298, accounts!$A$2:$A$86, accounts!$E$2:$E$86, 0)&gt;=1000, "Enterprise", _xlfn.XLOOKUP($F1298, accounts!$A$2:$A$86, accounts!$E$2:$E$86, 0)&gt;=100, "Mid-Market", TRUE, "SMB"))</f>
        <v>Enterprise</v>
      </c>
      <c r="I1298" s="1" t="str">
        <f t="array" ref="I1298">IF($F1298="", "", _xlfn.XLOOKUP($F1298,accounts!$A$2:$A$86,accounts!$F$2:$F$86, "Other"))</f>
        <v>United States</v>
      </c>
      <c r="J1298" s="1" t="s">
        <v>192</v>
      </c>
      <c r="K1298" s="3">
        <v>42798.0</v>
      </c>
      <c r="L1298" s="3">
        <v>42866.0</v>
      </c>
      <c r="M1298" s="1">
        <v>0.0</v>
      </c>
    </row>
    <row r="1299">
      <c r="A1299" s="1" t="s">
        <v>1504</v>
      </c>
      <c r="B1299" s="1" t="s">
        <v>105</v>
      </c>
      <c r="C1299" s="1" t="str">
        <f t="array" ref="C1299">_xlfn.XLOOKUP($B1299, sales_teams!$A$2:$A$36, sales_teams!$B$2:$B$36)</f>
        <v>Summer Sewald</v>
      </c>
      <c r="D1299" s="1" t="str">
        <f t="array" ref="D1299">_xlfn.XLOOKUP($B1299, sales_teams!$A$2:$A$36, sales_teams!$C$2:$C$36)</f>
        <v>West</v>
      </c>
      <c r="E1299" s="1" t="s">
        <v>148</v>
      </c>
      <c r="F1299" s="1" t="s">
        <v>14</v>
      </c>
      <c r="G1299" s="1" t="str">
        <f t="array" ref="G1299">IF($F1299="", "", _xlfn.XLOOKUP($F1299,accounts!$A$2:$A$86,accounts!$B$2:$B$86, "Other"))</f>
        <v>technology</v>
      </c>
      <c r="H1299" s="1" t="str">
        <f t="array" ref="H1299">IF($F1299="", "", IFS(_xlfn.XLOOKUP($F1299, accounts!$A$2:$A$86, accounts!$E$2:$E$86, 0)&gt;=1000, "Enterprise", _xlfn.XLOOKUP($F1299, accounts!$A$2:$A$86, accounts!$E$2:$E$86, 0)&gt;=100, "Mid-Market", TRUE, "SMB"))</f>
        <v>Enterprise</v>
      </c>
      <c r="I1299" s="1" t="str">
        <f t="array" ref="I1299">IF($F1299="", "", _xlfn.XLOOKUP($F1299,accounts!$A$2:$A$86,accounts!$F$2:$F$86, "Other"))</f>
        <v>United States</v>
      </c>
      <c r="J1299" s="1" t="s">
        <v>189</v>
      </c>
      <c r="K1299" s="3">
        <v>42798.0</v>
      </c>
    </row>
    <row r="1300">
      <c r="A1300" s="1" t="s">
        <v>1505</v>
      </c>
      <c r="B1300" s="1" t="s">
        <v>105</v>
      </c>
      <c r="C1300" s="1" t="str">
        <f t="array" ref="C1300">_xlfn.XLOOKUP($B1300, sales_teams!$A$2:$A$36, sales_teams!$B$2:$B$36)</f>
        <v>Summer Sewald</v>
      </c>
      <c r="D1300" s="1" t="str">
        <f t="array" ref="D1300">_xlfn.XLOOKUP($B1300, sales_teams!$A$2:$A$36, sales_teams!$C$2:$C$36)</f>
        <v>West</v>
      </c>
      <c r="E1300" s="1" t="s">
        <v>148</v>
      </c>
      <c r="G1300" s="1" t="str">
        <f t="array" ref="G1300">IF($F1300="", "", _xlfn.XLOOKUP($F1300,accounts!$A$2:$A$86,accounts!$B$2:$B$86, "Other"))</f>
        <v/>
      </c>
      <c r="H1300" s="1" t="str">
        <f t="array" ref="H1300">IF($F1300="", "", IFS(_xlfn.XLOOKUP($F1300, accounts!$A$2:$A$86, accounts!$E$2:$E$86, 0)&gt;=1000, "Enterprise", _xlfn.XLOOKUP($F1300, accounts!$A$2:$A$86, accounts!$E$2:$E$86, 0)&gt;=100, "Mid-Market", TRUE, "SMB"))</f>
        <v/>
      </c>
      <c r="I1300" s="1" t="str">
        <f t="array" ref="I1300">IF($F1300="", "", _xlfn.XLOOKUP($F1300,accounts!$A$2:$A$86,accounts!$F$2:$F$86, "Other"))</f>
        <v/>
      </c>
      <c r="J1300" s="1" t="s">
        <v>189</v>
      </c>
      <c r="K1300" s="3">
        <v>42798.0</v>
      </c>
    </row>
    <row r="1301">
      <c r="A1301" s="1" t="s">
        <v>1506</v>
      </c>
      <c r="B1301" s="1" t="s">
        <v>105</v>
      </c>
      <c r="C1301" s="1" t="str">
        <f t="array" ref="C1301">_xlfn.XLOOKUP($B1301, sales_teams!$A$2:$A$36, sales_teams!$B$2:$B$36)</f>
        <v>Summer Sewald</v>
      </c>
      <c r="D1301" s="1" t="str">
        <f t="array" ref="D1301">_xlfn.XLOOKUP($B1301, sales_teams!$A$2:$A$36, sales_teams!$C$2:$C$36)</f>
        <v>West</v>
      </c>
      <c r="E1301" s="1" t="s">
        <v>148</v>
      </c>
      <c r="F1301" s="1" t="s">
        <v>36</v>
      </c>
      <c r="G1301" s="1" t="str">
        <f t="array" ref="G1301">IF($F1301="", "", _xlfn.XLOOKUP($F1301,accounts!$A$2:$A$86,accounts!$B$2:$B$86, "Other"))</f>
        <v>retail</v>
      </c>
      <c r="H1301" s="1" t="str">
        <f t="array" ref="H1301">IF($F1301="", "", IFS(_xlfn.XLOOKUP($F1301, accounts!$A$2:$A$86, accounts!$E$2:$E$86, 0)&gt;=1000, "Enterprise", _xlfn.XLOOKUP($F1301, accounts!$A$2:$A$86, accounts!$E$2:$E$86, 0)&gt;=100, "Mid-Market", TRUE, "SMB"))</f>
        <v>Enterprise</v>
      </c>
      <c r="I1301" s="1" t="str">
        <f t="array" ref="I1301">IF($F1301="", "", _xlfn.XLOOKUP($F1301,accounts!$A$2:$A$86,accounts!$F$2:$F$86, "Other"))</f>
        <v>United States</v>
      </c>
      <c r="J1301" s="1" t="s">
        <v>131</v>
      </c>
      <c r="K1301" s="3">
        <v>42798.0</v>
      </c>
      <c r="L1301" s="3">
        <v>42897.0</v>
      </c>
      <c r="M1301" s="1">
        <v>5876.0</v>
      </c>
    </row>
    <row r="1302">
      <c r="A1302" s="1" t="s">
        <v>1507</v>
      </c>
      <c r="B1302" s="1" t="s">
        <v>7</v>
      </c>
      <c r="C1302" s="1" t="str">
        <f t="array" ref="C1302">_xlfn.XLOOKUP($B1302, sales_teams!$A$2:$A$36, sales_teams!$B$2:$B$36)</f>
        <v>Dustin Brinkmann</v>
      </c>
      <c r="D1302" s="1" t="str">
        <f t="array" ref="D1302">_xlfn.XLOOKUP($B1302, sales_teams!$A$2:$A$36, sales_teams!$C$2:$C$36)</f>
        <v>Central</v>
      </c>
      <c r="E1302" s="1" t="s">
        <v>194</v>
      </c>
      <c r="F1302" s="1" t="s">
        <v>164</v>
      </c>
      <c r="G1302" s="1" t="str">
        <f t="array" ref="G1302">IF($F1302="", "", _xlfn.XLOOKUP($F1302,accounts!$A$2:$A$86,accounts!$B$2:$B$86, "Other"))</f>
        <v>retail</v>
      </c>
      <c r="H1302" s="1" t="str">
        <f t="array" ref="H1302">IF($F1302="", "", IFS(_xlfn.XLOOKUP($F1302, accounts!$A$2:$A$86, accounts!$E$2:$E$86, 0)&gt;=1000, "Enterprise", _xlfn.XLOOKUP($F1302, accounts!$A$2:$A$86, accounts!$E$2:$E$86, 0)&gt;=100, "Mid-Market", TRUE, "SMB"))</f>
        <v>Mid-Market</v>
      </c>
      <c r="I1302" s="1" t="str">
        <f t="array" ref="I1302">IF($F1302="", "", _xlfn.XLOOKUP($F1302,accounts!$A$2:$A$86,accounts!$F$2:$F$86, "Other"))</f>
        <v>United States</v>
      </c>
      <c r="J1302" s="1" t="s">
        <v>131</v>
      </c>
      <c r="K1302" s="3">
        <v>42799.0</v>
      </c>
      <c r="L1302" s="3">
        <v>42884.0</v>
      </c>
      <c r="M1302" s="1">
        <v>5092.0</v>
      </c>
    </row>
    <row r="1303">
      <c r="A1303" s="1" t="s">
        <v>1508</v>
      </c>
      <c r="B1303" s="1" t="s">
        <v>57</v>
      </c>
      <c r="C1303" s="1" t="str">
        <f t="array" ref="C1303">_xlfn.XLOOKUP($B1303, sales_teams!$A$2:$A$36, sales_teams!$B$2:$B$36)</f>
        <v>Rocco Neubert</v>
      </c>
      <c r="D1303" s="1" t="str">
        <f t="array" ref="D1303">_xlfn.XLOOKUP($B1303, sales_teams!$A$2:$A$36, sales_teams!$C$2:$C$36)</f>
        <v>East</v>
      </c>
      <c r="E1303" s="1" t="s">
        <v>109</v>
      </c>
      <c r="F1303" s="1" t="s">
        <v>55</v>
      </c>
      <c r="G1303" s="1" t="str">
        <f t="array" ref="G1303">IF($F1303="", "", _xlfn.XLOOKUP($F1303,accounts!$A$2:$A$86,accounts!$B$2:$B$86, "Other"))</f>
        <v>entertainment</v>
      </c>
      <c r="H1303" s="1" t="str">
        <f t="array" ref="H1303">IF($F1303="", "", IFS(_xlfn.XLOOKUP($F1303, accounts!$A$2:$A$86, accounts!$E$2:$E$86, 0)&gt;=1000, "Enterprise", _xlfn.XLOOKUP($F1303, accounts!$A$2:$A$86, accounts!$E$2:$E$86, 0)&gt;=100, "Mid-Market", TRUE, "SMB"))</f>
        <v>Enterprise</v>
      </c>
      <c r="I1303" s="1" t="str">
        <f t="array" ref="I1303">IF($F1303="", "", _xlfn.XLOOKUP($F1303,accounts!$A$2:$A$86,accounts!$F$2:$F$86, "Other"))</f>
        <v>United States</v>
      </c>
      <c r="J1303" s="1" t="s">
        <v>192</v>
      </c>
      <c r="K1303" s="3">
        <v>42799.0</v>
      </c>
      <c r="L1303" s="3">
        <v>42864.0</v>
      </c>
      <c r="M1303" s="1">
        <v>0.0</v>
      </c>
    </row>
    <row r="1304">
      <c r="A1304" s="1" t="s">
        <v>1509</v>
      </c>
      <c r="B1304" s="1" t="s">
        <v>52</v>
      </c>
      <c r="C1304" s="1" t="str">
        <f t="array" ref="C1304">_xlfn.XLOOKUP($B1304, sales_teams!$A$2:$A$36, sales_teams!$B$2:$B$36)</f>
        <v>Rocco Neubert</v>
      </c>
      <c r="D1304" s="1" t="str">
        <f t="array" ref="D1304">_xlfn.XLOOKUP($B1304, sales_teams!$A$2:$A$36, sales_teams!$C$2:$C$36)</f>
        <v>East</v>
      </c>
      <c r="E1304" s="1" t="s">
        <v>188</v>
      </c>
      <c r="G1304" s="1" t="str">
        <f t="array" ref="G1304">IF($F1304="", "", _xlfn.XLOOKUP($F1304,accounts!$A$2:$A$86,accounts!$B$2:$B$86, "Other"))</f>
        <v/>
      </c>
      <c r="H1304" s="1" t="str">
        <f t="array" ref="H1304">IF($F1304="", "", IFS(_xlfn.XLOOKUP($F1304, accounts!$A$2:$A$86, accounts!$E$2:$E$86, 0)&gt;=1000, "Enterprise", _xlfn.XLOOKUP($F1304, accounts!$A$2:$A$86, accounts!$E$2:$E$86, 0)&gt;=100, "Mid-Market", TRUE, "SMB"))</f>
        <v/>
      </c>
      <c r="I1304" s="1" t="str">
        <f t="array" ref="I1304">IF($F1304="", "", _xlfn.XLOOKUP($F1304,accounts!$A$2:$A$86,accounts!$F$2:$F$86, "Other"))</f>
        <v/>
      </c>
      <c r="J1304" s="1" t="s">
        <v>189</v>
      </c>
      <c r="K1304" s="3">
        <v>42799.0</v>
      </c>
    </row>
    <row r="1305">
      <c r="A1305" s="1" t="s">
        <v>1510</v>
      </c>
      <c r="B1305" s="1" t="s">
        <v>48</v>
      </c>
      <c r="C1305" s="1" t="str">
        <f t="array" ref="C1305">_xlfn.XLOOKUP($B1305, sales_teams!$A$2:$A$36, sales_teams!$B$2:$B$36)</f>
        <v>Rocco Neubert</v>
      </c>
      <c r="D1305" s="1" t="str">
        <f t="array" ref="D1305">_xlfn.XLOOKUP($B1305, sales_teams!$A$2:$A$36, sales_teams!$C$2:$C$36)</f>
        <v>East</v>
      </c>
      <c r="E1305" s="1" t="s">
        <v>181</v>
      </c>
      <c r="G1305" s="1" t="str">
        <f t="array" ref="G1305">IF($F1305="", "", _xlfn.XLOOKUP($F1305,accounts!$A$2:$A$86,accounts!$B$2:$B$86, "Other"))</f>
        <v/>
      </c>
      <c r="H1305" s="1" t="str">
        <f t="array" ref="H1305">IF($F1305="", "", IFS(_xlfn.XLOOKUP($F1305, accounts!$A$2:$A$86, accounts!$E$2:$E$86, 0)&gt;=1000, "Enterprise", _xlfn.XLOOKUP($F1305, accounts!$A$2:$A$86, accounts!$E$2:$E$86, 0)&gt;=100, "Mid-Market", TRUE, "SMB"))</f>
        <v/>
      </c>
      <c r="I1305" s="1" t="str">
        <f t="array" ref="I1305">IF($F1305="", "", _xlfn.XLOOKUP($F1305,accounts!$A$2:$A$86,accounts!$F$2:$F$86, "Other"))</f>
        <v/>
      </c>
      <c r="J1305" s="1" t="s">
        <v>189</v>
      </c>
      <c r="K1305" s="3">
        <v>42799.0</v>
      </c>
    </row>
    <row r="1306">
      <c r="A1306" s="1" t="s">
        <v>1511</v>
      </c>
      <c r="B1306" s="1" t="s">
        <v>48</v>
      </c>
      <c r="C1306" s="1" t="str">
        <f t="array" ref="C1306">_xlfn.XLOOKUP($B1306, sales_teams!$A$2:$A$36, sales_teams!$B$2:$B$36)</f>
        <v>Rocco Neubert</v>
      </c>
      <c r="D1306" s="1" t="str">
        <f t="array" ref="D1306">_xlfn.XLOOKUP($B1306, sales_teams!$A$2:$A$36, sales_teams!$C$2:$C$36)</f>
        <v>East</v>
      </c>
      <c r="E1306" s="1" t="s">
        <v>109</v>
      </c>
      <c r="F1306" s="1" t="s">
        <v>14</v>
      </c>
      <c r="G1306" s="1" t="str">
        <f t="array" ref="G1306">IF($F1306="", "", _xlfn.XLOOKUP($F1306,accounts!$A$2:$A$86,accounts!$B$2:$B$86, "Other"))</f>
        <v>technology</v>
      </c>
      <c r="H1306" s="1" t="str">
        <f t="array" ref="H1306">IF($F1306="", "", IFS(_xlfn.XLOOKUP($F1306, accounts!$A$2:$A$86, accounts!$E$2:$E$86, 0)&gt;=1000, "Enterprise", _xlfn.XLOOKUP($F1306, accounts!$A$2:$A$86, accounts!$E$2:$E$86, 0)&gt;=100, "Mid-Market", TRUE, "SMB"))</f>
        <v>Enterprise</v>
      </c>
      <c r="I1306" s="1" t="str">
        <f t="array" ref="I1306">IF($F1306="", "", _xlfn.XLOOKUP($F1306,accounts!$A$2:$A$86,accounts!$F$2:$F$86, "Other"))</f>
        <v>United States</v>
      </c>
      <c r="J1306" s="1" t="s">
        <v>131</v>
      </c>
      <c r="K1306" s="3">
        <v>42799.0</v>
      </c>
      <c r="L1306" s="3">
        <v>42894.0</v>
      </c>
      <c r="M1306" s="1">
        <v>966.0</v>
      </c>
    </row>
    <row r="1307">
      <c r="A1307" s="1" t="s">
        <v>1512</v>
      </c>
      <c r="B1307" s="1" t="s">
        <v>48</v>
      </c>
      <c r="C1307" s="1" t="str">
        <f t="array" ref="C1307">_xlfn.XLOOKUP($B1307, sales_teams!$A$2:$A$36, sales_teams!$B$2:$B$36)</f>
        <v>Rocco Neubert</v>
      </c>
      <c r="D1307" s="1" t="str">
        <f t="array" ref="D1307">_xlfn.XLOOKUP($B1307, sales_teams!$A$2:$A$36, sales_teams!$C$2:$C$36)</f>
        <v>East</v>
      </c>
      <c r="E1307" s="1" t="s">
        <v>194</v>
      </c>
      <c r="F1307" s="1" t="s">
        <v>141</v>
      </c>
      <c r="G1307" s="1" t="str">
        <f t="array" ref="G1307">IF($F1307="", "", _xlfn.XLOOKUP($F1307,accounts!$A$2:$A$86,accounts!$B$2:$B$86, "Other"))</f>
        <v>finance</v>
      </c>
      <c r="H1307" s="1" t="str">
        <f t="array" ref="H1307">IF($F1307="", "", IFS(_xlfn.XLOOKUP($F1307, accounts!$A$2:$A$86, accounts!$E$2:$E$86, 0)&gt;=1000, "Enterprise", _xlfn.XLOOKUP($F1307, accounts!$A$2:$A$86, accounts!$E$2:$E$86, 0)&gt;=100, "Mid-Market", TRUE, "SMB"))</f>
        <v>Mid-Market</v>
      </c>
      <c r="I1307" s="1" t="str">
        <f t="array" ref="I1307">IF($F1307="", "", _xlfn.XLOOKUP($F1307,accounts!$A$2:$A$86,accounts!$F$2:$F$86, "Other"))</f>
        <v>United States</v>
      </c>
      <c r="J1307" s="1" t="s">
        <v>131</v>
      </c>
      <c r="K1307" s="3">
        <v>42799.0</v>
      </c>
      <c r="L1307" s="3">
        <v>42815.0</v>
      </c>
      <c r="M1307" s="1">
        <v>6024.0</v>
      </c>
    </row>
    <row r="1308">
      <c r="A1308" s="1" t="s">
        <v>1513</v>
      </c>
      <c r="B1308" s="1" t="s">
        <v>48</v>
      </c>
      <c r="C1308" s="1" t="str">
        <f t="array" ref="C1308">_xlfn.XLOOKUP($B1308, sales_teams!$A$2:$A$36, sales_teams!$B$2:$B$36)</f>
        <v>Rocco Neubert</v>
      </c>
      <c r="D1308" s="1" t="str">
        <f t="array" ref="D1308">_xlfn.XLOOKUP($B1308, sales_teams!$A$2:$A$36, sales_teams!$C$2:$C$36)</f>
        <v>East</v>
      </c>
      <c r="E1308" s="1" t="s">
        <v>188</v>
      </c>
      <c r="F1308" s="1" t="s">
        <v>59</v>
      </c>
      <c r="G1308" s="1" t="str">
        <f t="array" ref="G1308">IF($F1308="", "", _xlfn.XLOOKUP($F1308,accounts!$A$2:$A$86,accounts!$B$2:$B$86, "Other"))</f>
        <v>medical</v>
      </c>
      <c r="H1308" s="1" t="str">
        <f t="array" ref="H1308">IF($F1308="", "", IFS(_xlfn.XLOOKUP($F1308, accounts!$A$2:$A$86, accounts!$E$2:$E$86, 0)&gt;=1000, "Enterprise", _xlfn.XLOOKUP($F1308, accounts!$A$2:$A$86, accounts!$E$2:$E$86, 0)&gt;=100, "Mid-Market", TRUE, "SMB"))</f>
        <v>SMB</v>
      </c>
      <c r="I1308" s="1" t="str">
        <f t="array" ref="I1308">IF($F1308="", "", _xlfn.XLOOKUP($F1308,accounts!$A$2:$A$86,accounts!$F$2:$F$86, "Other"))</f>
        <v>United States</v>
      </c>
      <c r="J1308" s="1" t="s">
        <v>131</v>
      </c>
      <c r="K1308" s="3">
        <v>42799.0</v>
      </c>
      <c r="L1308" s="3">
        <v>42808.0</v>
      </c>
      <c r="M1308" s="1">
        <v>3759.0</v>
      </c>
    </row>
    <row r="1309">
      <c r="A1309" s="1" t="s">
        <v>1514</v>
      </c>
      <c r="B1309" s="1" t="s">
        <v>30</v>
      </c>
      <c r="C1309" s="1" t="str">
        <f t="array" ref="C1309">_xlfn.XLOOKUP($B1309, sales_teams!$A$2:$A$36, sales_teams!$B$2:$B$36)</f>
        <v>Melvin Marxen</v>
      </c>
      <c r="D1309" s="1" t="str">
        <f t="array" ref="D1309">_xlfn.XLOOKUP($B1309, sales_teams!$A$2:$A$36, sales_teams!$C$2:$C$36)</f>
        <v>Central</v>
      </c>
      <c r="E1309" s="1" t="s">
        <v>148</v>
      </c>
      <c r="F1309" s="1" t="s">
        <v>157</v>
      </c>
      <c r="G1309" s="1" t="str">
        <f t="array" ref="G1309">IF($F1309="", "", _xlfn.XLOOKUP($F1309,accounts!$A$2:$A$86,accounts!$B$2:$B$86, "Other"))</f>
        <v>retail</v>
      </c>
      <c r="H1309" s="1" t="str">
        <f t="array" ref="H1309">IF($F1309="", "", IFS(_xlfn.XLOOKUP($F1309, accounts!$A$2:$A$86, accounts!$E$2:$E$86, 0)&gt;=1000, "Enterprise", _xlfn.XLOOKUP($F1309, accounts!$A$2:$A$86, accounts!$E$2:$E$86, 0)&gt;=100, "Mid-Market", TRUE, "SMB"))</f>
        <v>Enterprise</v>
      </c>
      <c r="I1309" s="1" t="str">
        <f t="array" ref="I1309">IF($F1309="", "", _xlfn.XLOOKUP($F1309,accounts!$A$2:$A$86,accounts!$F$2:$F$86, "Other"))</f>
        <v>Belgium</v>
      </c>
      <c r="J1309" s="1" t="s">
        <v>192</v>
      </c>
      <c r="K1309" s="3">
        <v>42799.0</v>
      </c>
      <c r="L1309" s="3">
        <v>42879.0</v>
      </c>
      <c r="M1309" s="1">
        <v>0.0</v>
      </c>
    </row>
    <row r="1310">
      <c r="A1310" s="1" t="s">
        <v>1515</v>
      </c>
      <c r="B1310" s="1" t="s">
        <v>53</v>
      </c>
      <c r="C1310" s="1" t="str">
        <f t="array" ref="C1310">_xlfn.XLOOKUP($B1310, sales_teams!$A$2:$A$36, sales_teams!$B$2:$B$36)</f>
        <v>Rocco Neubert</v>
      </c>
      <c r="D1310" s="1" t="str">
        <f t="array" ref="D1310">_xlfn.XLOOKUP($B1310, sales_teams!$A$2:$A$36, sales_teams!$C$2:$C$36)</f>
        <v>East</v>
      </c>
      <c r="E1310" s="1" t="s">
        <v>148</v>
      </c>
      <c r="F1310" s="1" t="s">
        <v>81</v>
      </c>
      <c r="G1310" s="1" t="str">
        <f t="array" ref="G1310">IF($F1310="", "", _xlfn.XLOOKUP($F1310,accounts!$A$2:$A$86,accounts!$B$2:$B$86, "Other"))</f>
        <v>technology</v>
      </c>
      <c r="H1310" s="1" t="str">
        <f t="array" ref="H1310">IF($F1310="", "", IFS(_xlfn.XLOOKUP($F1310, accounts!$A$2:$A$86, accounts!$E$2:$E$86, 0)&gt;=1000, "Enterprise", _xlfn.XLOOKUP($F1310, accounts!$A$2:$A$86, accounts!$E$2:$E$86, 0)&gt;=100, "Mid-Market", TRUE, "SMB"))</f>
        <v>Enterprise</v>
      </c>
      <c r="I1310" s="1" t="str">
        <f t="array" ref="I1310">IF($F1310="", "", _xlfn.XLOOKUP($F1310,accounts!$A$2:$A$86,accounts!$F$2:$F$86, "Other"))</f>
        <v>United States</v>
      </c>
      <c r="J1310" s="1" t="s">
        <v>131</v>
      </c>
      <c r="K1310" s="3">
        <v>42799.0</v>
      </c>
      <c r="L1310" s="3">
        <v>42817.0</v>
      </c>
      <c r="M1310" s="1">
        <v>4443.0</v>
      </c>
    </row>
    <row r="1311">
      <c r="A1311" s="1" t="s">
        <v>1516</v>
      </c>
      <c r="B1311" s="1" t="s">
        <v>88</v>
      </c>
      <c r="C1311" s="1" t="str">
        <f t="array" ref="C1311">_xlfn.XLOOKUP($B1311, sales_teams!$A$2:$A$36, sales_teams!$B$2:$B$36)</f>
        <v>Celia Rouche</v>
      </c>
      <c r="D1311" s="1" t="str">
        <f t="array" ref="D1311">_xlfn.XLOOKUP($B1311, sales_teams!$A$2:$A$36, sales_teams!$C$2:$C$36)</f>
        <v>West</v>
      </c>
      <c r="E1311" s="1" t="s">
        <v>188</v>
      </c>
      <c r="F1311" s="1" t="s">
        <v>50</v>
      </c>
      <c r="G1311" s="1" t="str">
        <f t="array" ref="G1311">IF($F1311="", "", _xlfn.XLOOKUP($F1311,accounts!$A$2:$A$86,accounts!$B$2:$B$86, "Other"))</f>
        <v>entertainment</v>
      </c>
      <c r="H1311" s="1" t="str">
        <f t="array" ref="H1311">IF($F1311="", "", IFS(_xlfn.XLOOKUP($F1311, accounts!$A$2:$A$86, accounts!$E$2:$E$86, 0)&gt;=1000, "Enterprise", _xlfn.XLOOKUP($F1311, accounts!$A$2:$A$86, accounts!$E$2:$E$86, 0)&gt;=100, "Mid-Market", TRUE, "SMB"))</f>
        <v>Enterprise</v>
      </c>
      <c r="I1311" s="1" t="str">
        <f t="array" ref="I1311">IF($F1311="", "", _xlfn.XLOOKUP($F1311,accounts!$A$2:$A$86,accounts!$F$2:$F$86, "Other"))</f>
        <v>United States</v>
      </c>
      <c r="J1311" s="1" t="s">
        <v>131</v>
      </c>
      <c r="K1311" s="3">
        <v>42799.0</v>
      </c>
      <c r="L1311" s="3">
        <v>42914.0</v>
      </c>
      <c r="M1311" s="1">
        <v>3397.0</v>
      </c>
    </row>
    <row r="1312">
      <c r="A1312" s="1" t="s">
        <v>1517</v>
      </c>
      <c r="B1312" s="1" t="s">
        <v>99</v>
      </c>
      <c r="C1312" s="1" t="str">
        <f t="array" ref="C1312">_xlfn.XLOOKUP($B1312, sales_teams!$A$2:$A$36, sales_teams!$B$2:$B$36)</f>
        <v>Summer Sewald</v>
      </c>
      <c r="D1312" s="1" t="str">
        <f t="array" ref="D1312">_xlfn.XLOOKUP($B1312, sales_teams!$A$2:$A$36, sales_teams!$C$2:$C$36)</f>
        <v>West</v>
      </c>
      <c r="E1312" s="1" t="s">
        <v>194</v>
      </c>
      <c r="F1312" s="1" t="s">
        <v>154</v>
      </c>
      <c r="G1312" s="1" t="str">
        <f t="array" ref="G1312">IF($F1312="", "", _xlfn.XLOOKUP($F1312,accounts!$A$2:$A$86,accounts!$B$2:$B$86, "Other"))</f>
        <v>retail</v>
      </c>
      <c r="H1312" s="1" t="str">
        <f t="array" ref="H1312">IF($F1312="", "", IFS(_xlfn.XLOOKUP($F1312, accounts!$A$2:$A$86, accounts!$E$2:$E$86, 0)&gt;=1000, "Enterprise", _xlfn.XLOOKUP($F1312, accounts!$A$2:$A$86, accounts!$E$2:$E$86, 0)&gt;=100, "Mid-Market", TRUE, "SMB"))</f>
        <v>Enterprise</v>
      </c>
      <c r="I1312" s="1" t="str">
        <f t="array" ref="I1312">IF($F1312="", "", _xlfn.XLOOKUP($F1312,accounts!$A$2:$A$86,accounts!$F$2:$F$86, "Other"))</f>
        <v>United States</v>
      </c>
      <c r="J1312" s="1" t="s">
        <v>192</v>
      </c>
      <c r="K1312" s="3">
        <v>42799.0</v>
      </c>
      <c r="L1312" s="3">
        <v>42809.0</v>
      </c>
      <c r="M1312" s="1">
        <v>0.0</v>
      </c>
    </row>
    <row r="1313">
      <c r="A1313" s="1" t="s">
        <v>1518</v>
      </c>
      <c r="B1313" s="1" t="s">
        <v>99</v>
      </c>
      <c r="C1313" s="1" t="str">
        <f t="array" ref="C1313">_xlfn.XLOOKUP($B1313, sales_teams!$A$2:$A$36, sales_teams!$B$2:$B$36)</f>
        <v>Summer Sewald</v>
      </c>
      <c r="D1313" s="1" t="str">
        <f t="array" ref="D1313">_xlfn.XLOOKUP($B1313, sales_teams!$A$2:$A$36, sales_teams!$C$2:$C$36)</f>
        <v>West</v>
      </c>
      <c r="E1313" s="1" t="s">
        <v>179</v>
      </c>
      <c r="F1313" s="1" t="s">
        <v>161</v>
      </c>
      <c r="G1313" s="1" t="str">
        <f t="array" ref="G1313">IF($F1313="", "", _xlfn.XLOOKUP($F1313,accounts!$A$2:$A$86,accounts!$B$2:$B$86, "Other"))</f>
        <v>marketing</v>
      </c>
      <c r="H1313" s="1" t="str">
        <f t="array" ref="H1313">IF($F1313="", "", IFS(_xlfn.XLOOKUP($F1313, accounts!$A$2:$A$86, accounts!$E$2:$E$86, 0)&gt;=1000, "Enterprise", _xlfn.XLOOKUP($F1313, accounts!$A$2:$A$86, accounts!$E$2:$E$86, 0)&gt;=100, "Mid-Market", TRUE, "SMB"))</f>
        <v>Enterprise</v>
      </c>
      <c r="I1313" s="1" t="str">
        <f t="array" ref="I1313">IF($F1313="", "", _xlfn.XLOOKUP($F1313,accounts!$A$2:$A$86,accounts!$F$2:$F$86, "Other"))</f>
        <v>Poland</v>
      </c>
      <c r="J1313" s="1" t="s">
        <v>192</v>
      </c>
      <c r="K1313" s="3">
        <v>42799.0</v>
      </c>
      <c r="L1313" s="3">
        <v>42869.0</v>
      </c>
      <c r="M1313" s="1">
        <v>0.0</v>
      </c>
    </row>
    <row r="1314">
      <c r="A1314" s="1" t="s">
        <v>1519</v>
      </c>
      <c r="B1314" s="1" t="s">
        <v>19</v>
      </c>
      <c r="C1314" s="1" t="str">
        <f t="array" ref="C1314">_xlfn.XLOOKUP($B1314, sales_teams!$A$2:$A$36, sales_teams!$B$2:$B$36)</f>
        <v>Melvin Marxen</v>
      </c>
      <c r="D1314" s="1" t="str">
        <f t="array" ref="D1314">_xlfn.XLOOKUP($B1314, sales_teams!$A$2:$A$36, sales_teams!$C$2:$C$36)</f>
        <v>Central</v>
      </c>
      <c r="E1314" s="1" t="s">
        <v>179</v>
      </c>
      <c r="F1314" s="1" t="s">
        <v>79</v>
      </c>
      <c r="G1314" s="1" t="str">
        <f t="array" ref="G1314">IF($F1314="", "", _xlfn.XLOOKUP($F1314,accounts!$A$2:$A$86,accounts!$B$2:$B$86, "Other"))</f>
        <v>entertainment</v>
      </c>
      <c r="H1314" s="1" t="str">
        <f t="array" ref="H1314">IF($F1314="", "", IFS(_xlfn.XLOOKUP($F1314, accounts!$A$2:$A$86, accounts!$E$2:$E$86, 0)&gt;=1000, "Enterprise", _xlfn.XLOOKUP($F1314, accounts!$A$2:$A$86, accounts!$E$2:$E$86, 0)&gt;=100, "Mid-Market", TRUE, "SMB"))</f>
        <v>Mid-Market</v>
      </c>
      <c r="I1314" s="1" t="str">
        <f t="array" ref="I1314">IF($F1314="", "", _xlfn.XLOOKUP($F1314,accounts!$A$2:$A$86,accounts!$F$2:$F$86, "Other"))</f>
        <v>United States</v>
      </c>
      <c r="J1314" s="1" t="s">
        <v>131</v>
      </c>
      <c r="K1314" s="3">
        <v>42799.0</v>
      </c>
      <c r="L1314" s="3">
        <v>42860.0</v>
      </c>
      <c r="M1314" s="1">
        <v>59.0</v>
      </c>
    </row>
    <row r="1315">
      <c r="A1315" s="1" t="s">
        <v>1520</v>
      </c>
      <c r="B1315" s="1" t="s">
        <v>104</v>
      </c>
      <c r="C1315" s="1" t="str">
        <f t="array" ref="C1315">_xlfn.XLOOKUP($B1315, sales_teams!$A$2:$A$36, sales_teams!$B$2:$B$36)</f>
        <v>Summer Sewald</v>
      </c>
      <c r="D1315" s="1" t="str">
        <f t="array" ref="D1315">_xlfn.XLOOKUP($B1315, sales_teams!$A$2:$A$36, sales_teams!$C$2:$C$36)</f>
        <v>West</v>
      </c>
      <c r="E1315" s="1" t="s">
        <v>181</v>
      </c>
      <c r="G1315" s="1" t="str">
        <f t="array" ref="G1315">IF($F1315="", "", _xlfn.XLOOKUP($F1315,accounts!$A$2:$A$86,accounts!$B$2:$B$86, "Other"))</f>
        <v/>
      </c>
      <c r="H1315" s="1" t="str">
        <f t="array" ref="H1315">IF($F1315="", "", IFS(_xlfn.XLOOKUP($F1315, accounts!$A$2:$A$86, accounts!$E$2:$E$86, 0)&gt;=1000, "Enterprise", _xlfn.XLOOKUP($F1315, accounts!$A$2:$A$86, accounts!$E$2:$E$86, 0)&gt;=100, "Mid-Market", TRUE, "SMB"))</f>
        <v/>
      </c>
      <c r="I1315" s="1" t="str">
        <f t="array" ref="I1315">IF($F1315="", "", _xlfn.XLOOKUP($F1315,accounts!$A$2:$A$86,accounts!$F$2:$F$86, "Other"))</f>
        <v/>
      </c>
      <c r="J1315" s="1" t="s">
        <v>189</v>
      </c>
      <c r="K1315" s="3">
        <v>42799.0</v>
      </c>
    </row>
    <row r="1316">
      <c r="A1316" s="1" t="s">
        <v>1521</v>
      </c>
      <c r="B1316" s="1" t="s">
        <v>17</v>
      </c>
      <c r="C1316" s="1" t="str">
        <f t="array" ref="C1316">_xlfn.XLOOKUP($B1316, sales_teams!$A$2:$A$36, sales_teams!$B$2:$B$36)</f>
        <v>Dustin Brinkmann</v>
      </c>
      <c r="D1316" s="1" t="str">
        <f t="array" ref="D1316">_xlfn.XLOOKUP($B1316, sales_teams!$A$2:$A$36, sales_teams!$C$2:$C$36)</f>
        <v>Central</v>
      </c>
      <c r="E1316" s="1" t="s">
        <v>181</v>
      </c>
      <c r="F1316" s="1" t="s">
        <v>47</v>
      </c>
      <c r="G1316" s="1" t="str">
        <f t="array" ref="G1316">IF($F1316="", "", _xlfn.XLOOKUP($F1316,accounts!$A$2:$A$86,accounts!$B$2:$B$86, "Other"))</f>
        <v>retail</v>
      </c>
      <c r="H1316" s="1" t="str">
        <f t="array" ref="H1316">IF($F1316="", "", IFS(_xlfn.XLOOKUP($F1316, accounts!$A$2:$A$86, accounts!$E$2:$E$86, 0)&gt;=1000, "Enterprise", _xlfn.XLOOKUP($F1316, accounts!$A$2:$A$86, accounts!$E$2:$E$86, 0)&gt;=100, "Mid-Market", TRUE, "SMB"))</f>
        <v>Enterprise</v>
      </c>
      <c r="I1316" s="1" t="str">
        <f t="array" ref="I1316">IF($F1316="", "", _xlfn.XLOOKUP($F1316,accounts!$A$2:$A$86,accounts!$F$2:$F$86, "Other"))</f>
        <v>United States</v>
      </c>
      <c r="J1316" s="1" t="s">
        <v>192</v>
      </c>
      <c r="K1316" s="3">
        <v>42799.0</v>
      </c>
      <c r="L1316" s="3">
        <v>42867.0</v>
      </c>
      <c r="M1316" s="1">
        <v>0.0</v>
      </c>
    </row>
    <row r="1317">
      <c r="A1317" s="1" t="s">
        <v>1522</v>
      </c>
      <c r="B1317" s="1" t="s">
        <v>17</v>
      </c>
      <c r="C1317" s="1" t="str">
        <f t="array" ref="C1317">_xlfn.XLOOKUP($B1317, sales_teams!$A$2:$A$36, sales_teams!$B$2:$B$36)</f>
        <v>Dustin Brinkmann</v>
      </c>
      <c r="D1317" s="1" t="str">
        <f t="array" ref="D1317">_xlfn.XLOOKUP($B1317, sales_teams!$A$2:$A$36, sales_teams!$C$2:$C$36)</f>
        <v>Central</v>
      </c>
      <c r="E1317" s="1" t="s">
        <v>181</v>
      </c>
      <c r="F1317" s="1" t="s">
        <v>76</v>
      </c>
      <c r="G1317" s="1" t="str">
        <f t="array" ref="G1317">IF($F1317="", "", _xlfn.XLOOKUP($F1317,accounts!$A$2:$A$86,accounts!$B$2:$B$86, "Other"))</f>
        <v>marketing</v>
      </c>
      <c r="H1317" s="1" t="str">
        <f t="array" ref="H1317">IF($F1317="", "", IFS(_xlfn.XLOOKUP($F1317, accounts!$A$2:$A$86, accounts!$E$2:$E$86, 0)&gt;=1000, "Enterprise", _xlfn.XLOOKUP($F1317, accounts!$A$2:$A$86, accounts!$E$2:$E$86, 0)&gt;=100, "Mid-Market", TRUE, "SMB"))</f>
        <v>Enterprise</v>
      </c>
      <c r="I1317" s="1" t="str">
        <f t="array" ref="I1317">IF($F1317="", "", _xlfn.XLOOKUP($F1317,accounts!$A$2:$A$86,accounts!$F$2:$F$86, "Other"))</f>
        <v>United States</v>
      </c>
      <c r="J1317" s="1" t="s">
        <v>192</v>
      </c>
      <c r="K1317" s="3">
        <v>42799.0</v>
      </c>
      <c r="L1317" s="3">
        <v>42876.0</v>
      </c>
      <c r="M1317" s="1">
        <v>0.0</v>
      </c>
    </row>
    <row r="1318">
      <c r="A1318" s="1" t="s">
        <v>1523</v>
      </c>
      <c r="B1318" s="1" t="s">
        <v>17</v>
      </c>
      <c r="C1318" s="1" t="str">
        <f t="array" ref="C1318">_xlfn.XLOOKUP($B1318, sales_teams!$A$2:$A$36, sales_teams!$B$2:$B$36)</f>
        <v>Dustin Brinkmann</v>
      </c>
      <c r="D1318" s="1" t="str">
        <f t="array" ref="D1318">_xlfn.XLOOKUP($B1318, sales_teams!$A$2:$A$36, sales_teams!$C$2:$C$36)</f>
        <v>Central</v>
      </c>
      <c r="E1318" s="1" t="s">
        <v>181</v>
      </c>
      <c r="F1318" s="1" t="s">
        <v>145</v>
      </c>
      <c r="G1318" s="1" t="str">
        <f t="array" ref="G1318">IF($F1318="", "", _xlfn.XLOOKUP($F1318,accounts!$A$2:$A$86,accounts!$B$2:$B$86, "Other"))</f>
        <v>technology</v>
      </c>
      <c r="H1318" s="1" t="str">
        <f t="array" ref="H1318">IF($F1318="", "", IFS(_xlfn.XLOOKUP($F1318, accounts!$A$2:$A$86, accounts!$E$2:$E$86, 0)&gt;=1000, "Enterprise", _xlfn.XLOOKUP($F1318, accounts!$A$2:$A$86, accounts!$E$2:$E$86, 0)&gt;=100, "Mid-Market", TRUE, "SMB"))</f>
        <v>Enterprise</v>
      </c>
      <c r="I1318" s="1" t="str">
        <f t="array" ref="I1318">IF($F1318="", "", _xlfn.XLOOKUP($F1318,accounts!$A$2:$A$86,accounts!$F$2:$F$86, "Other"))</f>
        <v>Panama</v>
      </c>
      <c r="J1318" s="1" t="s">
        <v>131</v>
      </c>
      <c r="K1318" s="3">
        <v>42799.0</v>
      </c>
      <c r="L1318" s="3">
        <v>42892.0</v>
      </c>
      <c r="M1318" s="1">
        <v>494.0</v>
      </c>
    </row>
    <row r="1319">
      <c r="A1319" s="1" t="s">
        <v>1524</v>
      </c>
      <c r="B1319" s="1" t="s">
        <v>17</v>
      </c>
      <c r="C1319" s="1" t="str">
        <f t="array" ref="C1319">_xlfn.XLOOKUP($B1319, sales_teams!$A$2:$A$36, sales_teams!$B$2:$B$36)</f>
        <v>Dustin Brinkmann</v>
      </c>
      <c r="D1319" s="1" t="str">
        <f t="array" ref="D1319">_xlfn.XLOOKUP($B1319, sales_teams!$A$2:$A$36, sales_teams!$C$2:$C$36)</f>
        <v>Central</v>
      </c>
      <c r="E1319" s="1" t="s">
        <v>109</v>
      </c>
      <c r="F1319" s="1" t="s">
        <v>56</v>
      </c>
      <c r="G1319" s="1" t="str">
        <f t="array" ref="G1319">IF($F1319="", "", _xlfn.XLOOKUP($F1319,accounts!$A$2:$A$86,accounts!$B$2:$B$86, "Other"))</f>
        <v>software</v>
      </c>
      <c r="H1319" s="1" t="str">
        <f t="array" ref="H1319">IF($F1319="", "", IFS(_xlfn.XLOOKUP($F1319, accounts!$A$2:$A$86, accounts!$E$2:$E$86, 0)&gt;=1000, "Enterprise", _xlfn.XLOOKUP($F1319, accounts!$A$2:$A$86, accounts!$E$2:$E$86, 0)&gt;=100, "Mid-Market", TRUE, "SMB"))</f>
        <v>Enterprise</v>
      </c>
      <c r="I1319" s="1" t="str">
        <f t="array" ref="I1319">IF($F1319="", "", _xlfn.XLOOKUP($F1319,accounts!$A$2:$A$86,accounts!$F$2:$F$86, "Other"))</f>
        <v>United States</v>
      </c>
      <c r="J1319" s="1" t="s">
        <v>131</v>
      </c>
      <c r="K1319" s="3">
        <v>42799.0</v>
      </c>
      <c r="L1319" s="3">
        <v>42871.0</v>
      </c>
      <c r="M1319" s="1">
        <v>1060.0</v>
      </c>
    </row>
    <row r="1320">
      <c r="A1320" s="1" t="s">
        <v>1525</v>
      </c>
      <c r="B1320" s="1" t="s">
        <v>92</v>
      </c>
      <c r="C1320" s="1" t="str">
        <f t="array" ref="C1320">_xlfn.XLOOKUP($B1320, sales_teams!$A$2:$A$36, sales_teams!$B$2:$B$36)</f>
        <v>Celia Rouche</v>
      </c>
      <c r="D1320" s="1" t="str">
        <f t="array" ref="D1320">_xlfn.XLOOKUP($B1320, sales_teams!$A$2:$A$36, sales_teams!$C$2:$C$36)</f>
        <v>West</v>
      </c>
      <c r="E1320" s="1" t="s">
        <v>179</v>
      </c>
      <c r="F1320" s="1" t="s">
        <v>36</v>
      </c>
      <c r="G1320" s="1" t="str">
        <f t="array" ref="G1320">IF($F1320="", "", _xlfn.XLOOKUP($F1320,accounts!$A$2:$A$86,accounts!$B$2:$B$86, "Other"))</f>
        <v>retail</v>
      </c>
      <c r="H1320" s="1" t="str">
        <f t="array" ref="H1320">IF($F1320="", "", IFS(_xlfn.XLOOKUP($F1320, accounts!$A$2:$A$86, accounts!$E$2:$E$86, 0)&gt;=1000, "Enterprise", _xlfn.XLOOKUP($F1320, accounts!$A$2:$A$86, accounts!$E$2:$E$86, 0)&gt;=100, "Mid-Market", TRUE, "SMB"))</f>
        <v>Enterprise</v>
      </c>
      <c r="I1320" s="1" t="str">
        <f t="array" ref="I1320">IF($F1320="", "", _xlfn.XLOOKUP($F1320,accounts!$A$2:$A$86,accounts!$F$2:$F$86, "Other"))</f>
        <v>United States</v>
      </c>
      <c r="J1320" s="1" t="s">
        <v>189</v>
      </c>
      <c r="K1320" s="3">
        <v>42799.0</v>
      </c>
    </row>
    <row r="1321">
      <c r="A1321" s="1" t="s">
        <v>1526</v>
      </c>
      <c r="B1321" s="1" t="s">
        <v>24</v>
      </c>
      <c r="C1321" s="1" t="str">
        <f t="array" ref="C1321">_xlfn.XLOOKUP($B1321, sales_teams!$A$2:$A$36, sales_teams!$B$2:$B$36)</f>
        <v>Melvin Marxen</v>
      </c>
      <c r="D1321" s="1" t="str">
        <f t="array" ref="D1321">_xlfn.XLOOKUP($B1321, sales_teams!$A$2:$A$36, sales_teams!$C$2:$C$36)</f>
        <v>Central</v>
      </c>
      <c r="E1321" s="1" t="s">
        <v>179</v>
      </c>
      <c r="F1321" s="1" t="s">
        <v>152</v>
      </c>
      <c r="G1321" s="1" t="str">
        <f t="array" ref="G1321">IF($F1321="", "", _xlfn.XLOOKUP($F1321,accounts!$A$2:$A$86,accounts!$B$2:$B$86, "Other"))</f>
        <v>marketing</v>
      </c>
      <c r="H1321" s="1" t="str">
        <f t="array" ref="H1321">IF($F1321="", "", IFS(_xlfn.XLOOKUP($F1321, accounts!$A$2:$A$86, accounts!$E$2:$E$86, 0)&gt;=1000, "Enterprise", _xlfn.XLOOKUP($F1321, accounts!$A$2:$A$86, accounts!$E$2:$E$86, 0)&gt;=100, "Mid-Market", TRUE, "SMB"))</f>
        <v>Mid-Market</v>
      </c>
      <c r="I1321" s="1" t="str">
        <f t="array" ref="I1321">IF($F1321="", "", _xlfn.XLOOKUP($F1321,accounts!$A$2:$A$86,accounts!$F$2:$F$86, "Other"))</f>
        <v>United States</v>
      </c>
      <c r="J1321" s="1" t="s">
        <v>192</v>
      </c>
      <c r="K1321" s="3">
        <v>42799.0</v>
      </c>
      <c r="L1321" s="3">
        <v>42881.0</v>
      </c>
      <c r="M1321" s="1">
        <v>0.0</v>
      </c>
    </row>
    <row r="1322">
      <c r="A1322" s="1" t="s">
        <v>1527</v>
      </c>
      <c r="B1322" s="1" t="s">
        <v>41</v>
      </c>
      <c r="C1322" s="1" t="str">
        <f t="array" ref="C1322">_xlfn.XLOOKUP($B1322, sales_teams!$A$2:$A$36, sales_teams!$B$2:$B$36)</f>
        <v>Cara Losch</v>
      </c>
      <c r="D1322" s="1" t="str">
        <f t="array" ref="D1322">_xlfn.XLOOKUP($B1322, sales_teams!$A$2:$A$36, sales_teams!$C$2:$C$36)</f>
        <v>East</v>
      </c>
      <c r="E1322" s="1" t="s">
        <v>179</v>
      </c>
      <c r="F1322" s="1" t="s">
        <v>32</v>
      </c>
      <c r="G1322" s="1" t="str">
        <f t="array" ref="G1322">IF($F1322="", "", _xlfn.XLOOKUP($F1322,accounts!$A$2:$A$86,accounts!$B$2:$B$86, "Other"))</f>
        <v>medical</v>
      </c>
      <c r="H1322" s="1" t="str">
        <f t="array" ref="H1322">IF($F1322="", "", IFS(_xlfn.XLOOKUP($F1322, accounts!$A$2:$A$86, accounts!$E$2:$E$86, 0)&gt;=1000, "Enterprise", _xlfn.XLOOKUP($F1322, accounts!$A$2:$A$86, accounts!$E$2:$E$86, 0)&gt;=100, "Mid-Market", TRUE, "SMB"))</f>
        <v>Enterprise</v>
      </c>
      <c r="I1322" s="1" t="str">
        <f t="array" ref="I1322">IF($F1322="", "", _xlfn.XLOOKUP($F1322,accounts!$A$2:$A$86,accounts!$F$2:$F$86, "Other"))</f>
        <v>United States</v>
      </c>
      <c r="J1322" s="1" t="s">
        <v>189</v>
      </c>
      <c r="K1322" s="3">
        <v>42799.0</v>
      </c>
    </row>
    <row r="1323">
      <c r="A1323" s="1" t="s">
        <v>1528</v>
      </c>
      <c r="B1323" s="1" t="s">
        <v>41</v>
      </c>
      <c r="C1323" s="1" t="str">
        <f t="array" ref="C1323">_xlfn.XLOOKUP($B1323, sales_teams!$A$2:$A$36, sales_teams!$B$2:$B$36)</f>
        <v>Cara Losch</v>
      </c>
      <c r="D1323" s="1" t="str">
        <f t="array" ref="D1323">_xlfn.XLOOKUP($B1323, sales_teams!$A$2:$A$36, sales_teams!$C$2:$C$36)</f>
        <v>East</v>
      </c>
      <c r="E1323" s="1" t="s">
        <v>179</v>
      </c>
      <c r="F1323" s="1" t="s">
        <v>167</v>
      </c>
      <c r="G1323" s="1" t="str">
        <f t="array" ref="G1323">IF($F1323="", "", _xlfn.XLOOKUP($F1323,accounts!$A$2:$A$86,accounts!$B$2:$B$86, "Other"))</f>
        <v>finance</v>
      </c>
      <c r="H1323" s="1" t="str">
        <f t="array" ref="H1323">IF($F1323="", "", IFS(_xlfn.XLOOKUP($F1323, accounts!$A$2:$A$86, accounts!$E$2:$E$86, 0)&gt;=1000, "Enterprise", _xlfn.XLOOKUP($F1323, accounts!$A$2:$A$86, accounts!$E$2:$E$86, 0)&gt;=100, "Mid-Market", TRUE, "SMB"))</f>
        <v>Mid-Market</v>
      </c>
      <c r="I1323" s="1" t="str">
        <f t="array" ref="I1323">IF($F1323="", "", _xlfn.XLOOKUP($F1323,accounts!$A$2:$A$86,accounts!$F$2:$F$86, "Other"))</f>
        <v>United States</v>
      </c>
      <c r="J1323" s="1" t="s">
        <v>192</v>
      </c>
      <c r="K1323" s="3">
        <v>42799.0</v>
      </c>
      <c r="L1323" s="3">
        <v>42874.0</v>
      </c>
      <c r="M1323" s="1">
        <v>0.0</v>
      </c>
    </row>
    <row r="1324">
      <c r="A1324" s="1" t="s">
        <v>1529</v>
      </c>
      <c r="B1324" s="1" t="s">
        <v>15</v>
      </c>
      <c r="C1324" s="1" t="str">
        <f t="array" ref="C1324">_xlfn.XLOOKUP($B1324, sales_teams!$A$2:$A$36, sales_teams!$B$2:$B$36)</f>
        <v>Dustin Brinkmann</v>
      </c>
      <c r="D1324" s="1" t="str">
        <f t="array" ref="D1324">_xlfn.XLOOKUP($B1324, sales_teams!$A$2:$A$36, sales_teams!$C$2:$C$36)</f>
        <v>Central</v>
      </c>
      <c r="E1324" s="1" t="s">
        <v>181</v>
      </c>
      <c r="F1324" s="1" t="s">
        <v>79</v>
      </c>
      <c r="G1324" s="1" t="str">
        <f t="array" ref="G1324">IF($F1324="", "", _xlfn.XLOOKUP($F1324,accounts!$A$2:$A$86,accounts!$B$2:$B$86, "Other"))</f>
        <v>entertainment</v>
      </c>
      <c r="H1324" s="1" t="str">
        <f t="array" ref="H1324">IF($F1324="", "", IFS(_xlfn.XLOOKUP($F1324, accounts!$A$2:$A$86, accounts!$E$2:$E$86, 0)&gt;=1000, "Enterprise", _xlfn.XLOOKUP($F1324, accounts!$A$2:$A$86, accounts!$E$2:$E$86, 0)&gt;=100, "Mid-Market", TRUE, "SMB"))</f>
        <v>Mid-Market</v>
      </c>
      <c r="I1324" s="1" t="str">
        <f t="array" ref="I1324">IF($F1324="", "", _xlfn.XLOOKUP($F1324,accounts!$A$2:$A$86,accounts!$F$2:$F$86, "Other"))</f>
        <v>United States</v>
      </c>
      <c r="J1324" s="1" t="s">
        <v>192</v>
      </c>
      <c r="K1324" s="3">
        <v>42799.0</v>
      </c>
      <c r="L1324" s="3">
        <v>42885.0</v>
      </c>
      <c r="M1324" s="1">
        <v>0.0</v>
      </c>
    </row>
    <row r="1325">
      <c r="A1325" s="1" t="s">
        <v>1530</v>
      </c>
      <c r="B1325" s="1" t="s">
        <v>60</v>
      </c>
      <c r="C1325" s="1" t="str">
        <f t="array" ref="C1325">_xlfn.XLOOKUP($B1325, sales_teams!$A$2:$A$36, sales_teams!$B$2:$B$36)</f>
        <v>Celia Rouche</v>
      </c>
      <c r="D1325" s="1" t="str">
        <f t="array" ref="D1325">_xlfn.XLOOKUP($B1325, sales_teams!$A$2:$A$36, sales_teams!$C$2:$C$36)</f>
        <v>West</v>
      </c>
      <c r="E1325" s="1" t="s">
        <v>181</v>
      </c>
      <c r="F1325" s="1" t="s">
        <v>85</v>
      </c>
      <c r="G1325" s="1" t="str">
        <f t="array" ref="G1325">IF($F1325="", "", _xlfn.XLOOKUP($F1325,accounts!$A$2:$A$86,accounts!$B$2:$B$86, "Other"))</f>
        <v>telecommunications</v>
      </c>
      <c r="H1325" s="1" t="str">
        <f t="array" ref="H1325">IF($F1325="", "", IFS(_xlfn.XLOOKUP($F1325, accounts!$A$2:$A$86, accounts!$E$2:$E$86, 0)&gt;=1000, "Enterprise", _xlfn.XLOOKUP($F1325, accounts!$A$2:$A$86, accounts!$E$2:$E$86, 0)&gt;=100, "Mid-Market", TRUE, "SMB"))</f>
        <v>Enterprise</v>
      </c>
      <c r="I1325" s="1" t="str">
        <f t="array" ref="I1325">IF($F1325="", "", _xlfn.XLOOKUP($F1325,accounts!$A$2:$A$86,accounts!$F$2:$F$86, "Other"))</f>
        <v>United States</v>
      </c>
      <c r="J1325" s="1" t="s">
        <v>131</v>
      </c>
      <c r="K1325" s="3">
        <v>42799.0</v>
      </c>
      <c r="L1325" s="3">
        <v>42866.0</v>
      </c>
      <c r="M1325" s="1">
        <v>624.0</v>
      </c>
    </row>
    <row r="1326">
      <c r="A1326" s="1" t="s">
        <v>1531</v>
      </c>
      <c r="B1326" s="1" t="s">
        <v>60</v>
      </c>
      <c r="C1326" s="1" t="str">
        <f t="array" ref="C1326">_xlfn.XLOOKUP($B1326, sales_teams!$A$2:$A$36, sales_teams!$B$2:$B$36)</f>
        <v>Celia Rouche</v>
      </c>
      <c r="D1326" s="1" t="str">
        <f t="array" ref="D1326">_xlfn.XLOOKUP($B1326, sales_teams!$A$2:$A$36, sales_teams!$C$2:$C$36)</f>
        <v>West</v>
      </c>
      <c r="E1326" s="1" t="s">
        <v>181</v>
      </c>
      <c r="F1326" s="1" t="s">
        <v>114</v>
      </c>
      <c r="G1326" s="1" t="str">
        <f t="array" ref="G1326">IF($F1326="", "", _xlfn.XLOOKUP($F1326,accounts!$A$2:$A$86,accounts!$B$2:$B$86, "Other"))</f>
        <v>marketing</v>
      </c>
      <c r="H1326" s="1" t="str">
        <f t="array" ref="H1326">IF($F1326="", "", IFS(_xlfn.XLOOKUP($F1326, accounts!$A$2:$A$86, accounts!$E$2:$E$86, 0)&gt;=1000, "Enterprise", _xlfn.XLOOKUP($F1326, accounts!$A$2:$A$86, accounts!$E$2:$E$86, 0)&gt;=100, "Mid-Market", TRUE, "SMB"))</f>
        <v>Enterprise</v>
      </c>
      <c r="I1326" s="1" t="str">
        <f t="array" ref="I1326">IF($F1326="", "", _xlfn.XLOOKUP($F1326,accounts!$A$2:$A$86,accounts!$F$2:$F$86, "Other"))</f>
        <v>United States</v>
      </c>
      <c r="J1326" s="1" t="s">
        <v>131</v>
      </c>
      <c r="K1326" s="3">
        <v>42799.0</v>
      </c>
      <c r="L1326" s="3">
        <v>42863.0</v>
      </c>
      <c r="M1326" s="1">
        <v>565.0</v>
      </c>
    </row>
    <row r="1327">
      <c r="A1327" s="1" t="s">
        <v>1532</v>
      </c>
      <c r="B1327" s="1" t="s">
        <v>60</v>
      </c>
      <c r="C1327" s="1" t="str">
        <f t="array" ref="C1327">_xlfn.XLOOKUP($B1327, sales_teams!$A$2:$A$36, sales_teams!$B$2:$B$36)</f>
        <v>Celia Rouche</v>
      </c>
      <c r="D1327" s="1" t="str">
        <f t="array" ref="D1327">_xlfn.XLOOKUP($B1327, sales_teams!$A$2:$A$36, sales_teams!$C$2:$C$36)</f>
        <v>West</v>
      </c>
      <c r="E1327" s="1" t="s">
        <v>181</v>
      </c>
      <c r="F1327" s="1" t="s">
        <v>127</v>
      </c>
      <c r="G1327" s="1" t="str">
        <f t="array" ref="G1327">IF($F1327="", "", _xlfn.XLOOKUP($F1327,accounts!$A$2:$A$86,accounts!$B$2:$B$86, "Other"))</f>
        <v>technology</v>
      </c>
      <c r="H1327" s="1" t="str">
        <f t="array" ref="H1327">IF($F1327="", "", IFS(_xlfn.XLOOKUP($F1327, accounts!$A$2:$A$86, accounts!$E$2:$E$86, 0)&gt;=1000, "Enterprise", _xlfn.XLOOKUP($F1327, accounts!$A$2:$A$86, accounts!$E$2:$E$86, 0)&gt;=100, "Mid-Market", TRUE, "SMB"))</f>
        <v>Enterprise</v>
      </c>
      <c r="I1327" s="1" t="str">
        <f t="array" ref="I1327">IF($F1327="", "", _xlfn.XLOOKUP($F1327,accounts!$A$2:$A$86,accounts!$F$2:$F$86, "Other"))</f>
        <v>United States</v>
      </c>
      <c r="J1327" s="1" t="s">
        <v>131</v>
      </c>
      <c r="K1327" s="3">
        <v>42799.0</v>
      </c>
      <c r="L1327" s="3">
        <v>42900.0</v>
      </c>
      <c r="M1327" s="1">
        <v>642.0</v>
      </c>
    </row>
    <row r="1328">
      <c r="A1328" s="1" t="s">
        <v>1533</v>
      </c>
      <c r="B1328" s="1" t="s">
        <v>34</v>
      </c>
      <c r="C1328" s="1" t="str">
        <f t="array" ref="C1328">_xlfn.XLOOKUP($B1328, sales_teams!$A$2:$A$36, sales_teams!$B$2:$B$36)</f>
        <v>Cara Losch</v>
      </c>
      <c r="D1328" s="1" t="str">
        <f t="array" ref="D1328">_xlfn.XLOOKUP($B1328, sales_teams!$A$2:$A$36, sales_teams!$C$2:$C$36)</f>
        <v>East</v>
      </c>
      <c r="E1328" s="1" t="s">
        <v>188</v>
      </c>
      <c r="F1328" s="1" t="s">
        <v>137</v>
      </c>
      <c r="G1328" s="1" t="str">
        <f t="array" ref="G1328">IF($F1328="", "", _xlfn.XLOOKUP($F1328,accounts!$A$2:$A$86,accounts!$B$2:$B$86, "Other"))</f>
        <v>services</v>
      </c>
      <c r="H1328" s="1" t="str">
        <f t="array" ref="H1328">IF($F1328="", "", IFS(_xlfn.XLOOKUP($F1328, accounts!$A$2:$A$86, accounts!$E$2:$E$86, 0)&gt;=1000, "Enterprise", _xlfn.XLOOKUP($F1328, accounts!$A$2:$A$86, accounts!$E$2:$E$86, 0)&gt;=100, "Mid-Market", TRUE, "SMB"))</f>
        <v>Enterprise</v>
      </c>
      <c r="I1328" s="1" t="str">
        <f t="array" ref="I1328">IF($F1328="", "", _xlfn.XLOOKUP($F1328,accounts!$A$2:$A$86,accounts!$F$2:$F$86, "Other"))</f>
        <v>Germany</v>
      </c>
      <c r="J1328" s="1" t="s">
        <v>189</v>
      </c>
      <c r="K1328" s="3">
        <v>42799.0</v>
      </c>
    </row>
    <row r="1329">
      <c r="A1329" s="1" t="s">
        <v>1534</v>
      </c>
      <c r="B1329" s="1" t="s">
        <v>34</v>
      </c>
      <c r="C1329" s="1" t="str">
        <f t="array" ref="C1329">_xlfn.XLOOKUP($B1329, sales_teams!$A$2:$A$36, sales_teams!$B$2:$B$36)</f>
        <v>Cara Losch</v>
      </c>
      <c r="D1329" s="1" t="str">
        <f t="array" ref="D1329">_xlfn.XLOOKUP($B1329, sales_teams!$A$2:$A$36, sales_teams!$C$2:$C$36)</f>
        <v>East</v>
      </c>
      <c r="E1329" s="1" t="s">
        <v>179</v>
      </c>
      <c r="F1329" s="1" t="s">
        <v>22</v>
      </c>
      <c r="G1329" s="1" t="str">
        <f t="array" ref="G1329">IF($F1329="", "", _xlfn.XLOOKUP($F1329,accounts!$A$2:$A$86,accounts!$B$2:$B$86, "Other"))</f>
        <v>medical</v>
      </c>
      <c r="H1329" s="1" t="str">
        <f t="array" ref="H1329">IF($F1329="", "", IFS(_xlfn.XLOOKUP($F1329, accounts!$A$2:$A$86, accounts!$E$2:$E$86, 0)&gt;=1000, "Enterprise", _xlfn.XLOOKUP($F1329, accounts!$A$2:$A$86, accounts!$E$2:$E$86, 0)&gt;=100, "Mid-Market", TRUE, "SMB"))</f>
        <v>Mid-Market</v>
      </c>
      <c r="I1329" s="1" t="str">
        <f t="array" ref="I1329">IF($F1329="", "", _xlfn.XLOOKUP($F1329,accounts!$A$2:$A$86,accounts!$F$2:$F$86, "Other"))</f>
        <v>United States</v>
      </c>
      <c r="J1329" s="1" t="s">
        <v>131</v>
      </c>
      <c r="K1329" s="3">
        <v>42799.0</v>
      </c>
      <c r="L1329" s="3">
        <v>42808.0</v>
      </c>
      <c r="M1329" s="1">
        <v>48.0</v>
      </c>
    </row>
    <row r="1330">
      <c r="A1330" s="1" t="s">
        <v>1535</v>
      </c>
      <c r="B1330" s="1" t="s">
        <v>34</v>
      </c>
      <c r="C1330" s="1" t="str">
        <f t="array" ref="C1330">_xlfn.XLOOKUP($B1330, sales_teams!$A$2:$A$36, sales_teams!$B$2:$B$36)</f>
        <v>Cara Losch</v>
      </c>
      <c r="D1330" s="1" t="str">
        <f t="array" ref="D1330">_xlfn.XLOOKUP($B1330, sales_teams!$A$2:$A$36, sales_teams!$C$2:$C$36)</f>
        <v>East</v>
      </c>
      <c r="E1330" s="1" t="s">
        <v>179</v>
      </c>
      <c r="F1330" s="1" t="s">
        <v>83</v>
      </c>
      <c r="G1330" s="1" t="str">
        <f t="array" ref="G1330">IF($F1330="", "", _xlfn.XLOOKUP($F1330,accounts!$A$2:$A$86,accounts!$B$2:$B$86, "Other"))</f>
        <v>marketing</v>
      </c>
      <c r="H1330" s="1" t="str">
        <f t="array" ref="H1330">IF($F1330="", "", IFS(_xlfn.XLOOKUP($F1330, accounts!$A$2:$A$86, accounts!$E$2:$E$86, 0)&gt;=1000, "Enterprise", _xlfn.XLOOKUP($F1330, accounts!$A$2:$A$86, accounts!$E$2:$E$86, 0)&gt;=100, "Mid-Market", TRUE, "SMB"))</f>
        <v>Enterprise</v>
      </c>
      <c r="I1330" s="1" t="str">
        <f t="array" ref="I1330">IF($F1330="", "", _xlfn.XLOOKUP($F1330,accounts!$A$2:$A$86,accounts!$F$2:$F$86, "Other"))</f>
        <v>United States</v>
      </c>
      <c r="J1330" s="1" t="s">
        <v>131</v>
      </c>
      <c r="K1330" s="3">
        <v>42799.0</v>
      </c>
      <c r="L1330" s="3">
        <v>42874.0</v>
      </c>
      <c r="M1330" s="1">
        <v>60.0</v>
      </c>
    </row>
    <row r="1331">
      <c r="A1331" s="1" t="s">
        <v>1536</v>
      </c>
      <c r="B1331" s="1" t="s">
        <v>57</v>
      </c>
      <c r="C1331" s="1" t="str">
        <f t="array" ref="C1331">_xlfn.XLOOKUP($B1331, sales_teams!$A$2:$A$36, sales_teams!$B$2:$B$36)</f>
        <v>Rocco Neubert</v>
      </c>
      <c r="D1331" s="1" t="str">
        <f t="array" ref="D1331">_xlfn.XLOOKUP($B1331, sales_teams!$A$2:$A$36, sales_teams!$C$2:$C$36)</f>
        <v>East</v>
      </c>
      <c r="E1331" s="1" t="s">
        <v>181</v>
      </c>
      <c r="F1331" s="1" t="s">
        <v>125</v>
      </c>
      <c r="G1331" s="1" t="str">
        <f t="array" ref="G1331">IF($F1331="", "", _xlfn.XLOOKUP($F1331,accounts!$A$2:$A$86,accounts!$B$2:$B$86, "Other"))</f>
        <v>software</v>
      </c>
      <c r="H1331" s="1" t="str">
        <f t="array" ref="H1331">IF($F1331="", "", IFS(_xlfn.XLOOKUP($F1331, accounts!$A$2:$A$86, accounts!$E$2:$E$86, 0)&gt;=1000, "Enterprise", _xlfn.XLOOKUP($F1331, accounts!$A$2:$A$86, accounts!$E$2:$E$86, 0)&gt;=100, "Mid-Market", TRUE, "SMB"))</f>
        <v>Enterprise</v>
      </c>
      <c r="I1331" s="1" t="str">
        <f t="array" ref="I1331">IF($F1331="", "", _xlfn.XLOOKUP($F1331,accounts!$A$2:$A$86,accounts!$F$2:$F$86, "Other"))</f>
        <v>United States</v>
      </c>
      <c r="J1331" s="1" t="s">
        <v>131</v>
      </c>
      <c r="K1331" s="3">
        <v>42800.0</v>
      </c>
      <c r="L1331" s="3">
        <v>42873.0</v>
      </c>
      <c r="M1331" s="1">
        <v>522.0</v>
      </c>
    </row>
    <row r="1332">
      <c r="A1332" s="1" t="s">
        <v>1537</v>
      </c>
      <c r="B1332" s="1" t="s">
        <v>52</v>
      </c>
      <c r="C1332" s="1" t="str">
        <f t="array" ref="C1332">_xlfn.XLOOKUP($B1332, sales_teams!$A$2:$A$36, sales_teams!$B$2:$B$36)</f>
        <v>Rocco Neubert</v>
      </c>
      <c r="D1332" s="1" t="str">
        <f t="array" ref="D1332">_xlfn.XLOOKUP($B1332, sales_teams!$A$2:$A$36, sales_teams!$C$2:$C$36)</f>
        <v>East</v>
      </c>
      <c r="E1332" s="1" t="s">
        <v>181</v>
      </c>
      <c r="G1332" s="1" t="str">
        <f t="array" ref="G1332">IF($F1332="", "", _xlfn.XLOOKUP($F1332,accounts!$A$2:$A$86,accounts!$B$2:$B$86, "Other"))</f>
        <v/>
      </c>
      <c r="H1332" s="1" t="str">
        <f t="array" ref="H1332">IF($F1332="", "", IFS(_xlfn.XLOOKUP($F1332, accounts!$A$2:$A$86, accounts!$E$2:$E$86, 0)&gt;=1000, "Enterprise", _xlfn.XLOOKUP($F1332, accounts!$A$2:$A$86, accounts!$E$2:$E$86, 0)&gt;=100, "Mid-Market", TRUE, "SMB"))</f>
        <v/>
      </c>
      <c r="I1332" s="1" t="str">
        <f t="array" ref="I1332">IF($F1332="", "", _xlfn.XLOOKUP($F1332,accounts!$A$2:$A$86,accounts!$F$2:$F$86, "Other"))</f>
        <v/>
      </c>
      <c r="J1332" s="1" t="s">
        <v>189</v>
      </c>
      <c r="K1332" s="3">
        <v>42800.0</v>
      </c>
    </row>
    <row r="1333">
      <c r="A1333" s="1" t="s">
        <v>1538</v>
      </c>
      <c r="B1333" s="1" t="s">
        <v>52</v>
      </c>
      <c r="C1333" s="1" t="str">
        <f t="array" ref="C1333">_xlfn.XLOOKUP($B1333, sales_teams!$A$2:$A$36, sales_teams!$B$2:$B$36)</f>
        <v>Rocco Neubert</v>
      </c>
      <c r="D1333" s="1" t="str">
        <f t="array" ref="D1333">_xlfn.XLOOKUP($B1333, sales_teams!$A$2:$A$36, sales_teams!$C$2:$C$36)</f>
        <v>East</v>
      </c>
      <c r="E1333" s="1" t="s">
        <v>194</v>
      </c>
      <c r="F1333" s="1" t="s">
        <v>166</v>
      </c>
      <c r="G1333" s="1" t="str">
        <f t="array" ref="G1333">IF($F1333="", "", _xlfn.XLOOKUP($F1333,accounts!$A$2:$A$86,accounts!$B$2:$B$86, "Other"))</f>
        <v>finance</v>
      </c>
      <c r="H1333" s="1" t="str">
        <f t="array" ref="H1333">IF($F1333="", "", IFS(_xlfn.XLOOKUP($F1333, accounts!$A$2:$A$86, accounts!$E$2:$E$86, 0)&gt;=1000, "Enterprise", _xlfn.XLOOKUP($F1333, accounts!$A$2:$A$86, accounts!$E$2:$E$86, 0)&gt;=100, "Mid-Market", TRUE, "SMB"))</f>
        <v>Enterprise</v>
      </c>
      <c r="I1333" s="1" t="str">
        <f t="array" ref="I1333">IF($F1333="", "", _xlfn.XLOOKUP($F1333,accounts!$A$2:$A$86,accounts!$F$2:$F$86, "Other"))</f>
        <v>United States</v>
      </c>
      <c r="J1333" s="1" t="s">
        <v>131</v>
      </c>
      <c r="K1333" s="3">
        <v>42800.0</v>
      </c>
      <c r="L1333" s="3">
        <v>42812.0</v>
      </c>
      <c r="M1333" s="1">
        <v>4701.0</v>
      </c>
    </row>
    <row r="1334">
      <c r="A1334" s="1" t="s">
        <v>1539</v>
      </c>
      <c r="B1334" s="1" t="s">
        <v>30</v>
      </c>
      <c r="C1334" s="1" t="str">
        <f t="array" ref="C1334">_xlfn.XLOOKUP($B1334, sales_teams!$A$2:$A$36, sales_teams!$B$2:$B$36)</f>
        <v>Melvin Marxen</v>
      </c>
      <c r="D1334" s="1" t="str">
        <f t="array" ref="D1334">_xlfn.XLOOKUP($B1334, sales_teams!$A$2:$A$36, sales_teams!$C$2:$C$36)</f>
        <v>Central</v>
      </c>
      <c r="E1334" s="1" t="s">
        <v>194</v>
      </c>
      <c r="F1334" s="1" t="s">
        <v>152</v>
      </c>
      <c r="G1334" s="1" t="str">
        <f t="array" ref="G1334">IF($F1334="", "", _xlfn.XLOOKUP($F1334,accounts!$A$2:$A$86,accounts!$B$2:$B$86, "Other"))</f>
        <v>marketing</v>
      </c>
      <c r="H1334" s="1" t="str">
        <f t="array" ref="H1334">IF($F1334="", "", IFS(_xlfn.XLOOKUP($F1334, accounts!$A$2:$A$86, accounts!$E$2:$E$86, 0)&gt;=1000, "Enterprise", _xlfn.XLOOKUP($F1334, accounts!$A$2:$A$86, accounts!$E$2:$E$86, 0)&gt;=100, "Mid-Market", TRUE, "SMB"))</f>
        <v>Mid-Market</v>
      </c>
      <c r="I1334" s="1" t="str">
        <f t="array" ref="I1334">IF($F1334="", "", _xlfn.XLOOKUP($F1334,accounts!$A$2:$A$86,accounts!$F$2:$F$86, "Other"))</f>
        <v>United States</v>
      </c>
      <c r="J1334" s="1" t="s">
        <v>192</v>
      </c>
      <c r="K1334" s="3">
        <v>42800.0</v>
      </c>
      <c r="L1334" s="3">
        <v>42875.0</v>
      </c>
      <c r="M1334" s="1">
        <v>0.0</v>
      </c>
    </row>
    <row r="1335">
      <c r="A1335" s="1" t="s">
        <v>1540</v>
      </c>
      <c r="B1335" s="1" t="s">
        <v>94</v>
      </c>
      <c r="C1335" s="1" t="str">
        <f t="array" ref="C1335">_xlfn.XLOOKUP($B1335, sales_teams!$A$2:$A$36, sales_teams!$B$2:$B$36)</f>
        <v>Celia Rouche</v>
      </c>
      <c r="D1335" s="1" t="str">
        <f t="array" ref="D1335">_xlfn.XLOOKUP($B1335, sales_teams!$A$2:$A$36, sales_teams!$C$2:$C$36)</f>
        <v>West</v>
      </c>
      <c r="E1335" s="1" t="s">
        <v>148</v>
      </c>
      <c r="F1335" s="1" t="s">
        <v>154</v>
      </c>
      <c r="G1335" s="1" t="str">
        <f t="array" ref="G1335">IF($F1335="", "", _xlfn.XLOOKUP($F1335,accounts!$A$2:$A$86,accounts!$B$2:$B$86, "Other"))</f>
        <v>retail</v>
      </c>
      <c r="H1335" s="1" t="str">
        <f t="array" ref="H1335">IF($F1335="", "", IFS(_xlfn.XLOOKUP($F1335, accounts!$A$2:$A$86, accounts!$E$2:$E$86, 0)&gt;=1000, "Enterprise", _xlfn.XLOOKUP($F1335, accounts!$A$2:$A$86, accounts!$E$2:$E$86, 0)&gt;=100, "Mid-Market", TRUE, "SMB"))</f>
        <v>Enterprise</v>
      </c>
      <c r="I1335" s="1" t="str">
        <f t="array" ref="I1335">IF($F1335="", "", _xlfn.XLOOKUP($F1335,accounts!$A$2:$A$86,accounts!$F$2:$F$86, "Other"))</f>
        <v>United States</v>
      </c>
      <c r="J1335" s="1" t="s">
        <v>131</v>
      </c>
      <c r="K1335" s="3">
        <v>42800.0</v>
      </c>
      <c r="L1335" s="3">
        <v>42807.0</v>
      </c>
      <c r="M1335" s="1">
        <v>4987.0</v>
      </c>
    </row>
    <row r="1336">
      <c r="A1336" s="1" t="s">
        <v>1541</v>
      </c>
      <c r="B1336" s="1" t="s">
        <v>19</v>
      </c>
      <c r="C1336" s="1" t="str">
        <f t="array" ref="C1336">_xlfn.XLOOKUP($B1336, sales_teams!$A$2:$A$36, sales_teams!$B$2:$B$36)</f>
        <v>Melvin Marxen</v>
      </c>
      <c r="D1336" s="1" t="str">
        <f t="array" ref="D1336">_xlfn.XLOOKUP($B1336, sales_teams!$A$2:$A$36, sales_teams!$C$2:$C$36)</f>
        <v>Central</v>
      </c>
      <c r="E1336" s="1" t="s">
        <v>181</v>
      </c>
      <c r="F1336" s="1" t="s">
        <v>78</v>
      </c>
      <c r="G1336" s="1" t="str">
        <f t="array" ref="G1336">IF($F1336="", "", _xlfn.XLOOKUP($F1336,accounts!$A$2:$A$86,accounts!$B$2:$B$86, "Other"))</f>
        <v>marketing</v>
      </c>
      <c r="H1336" s="1" t="str">
        <f t="array" ref="H1336">IF($F1336="", "", IFS(_xlfn.XLOOKUP($F1336, accounts!$A$2:$A$86, accounts!$E$2:$E$86, 0)&gt;=1000, "Enterprise", _xlfn.XLOOKUP($F1336, accounts!$A$2:$A$86, accounts!$E$2:$E$86, 0)&gt;=100, "Mid-Market", TRUE, "SMB"))</f>
        <v>Enterprise</v>
      </c>
      <c r="I1336" s="1" t="str">
        <f t="array" ref="I1336">IF($F1336="", "", _xlfn.XLOOKUP($F1336,accounts!$A$2:$A$86,accounts!$F$2:$F$86, "Other"))</f>
        <v>United States</v>
      </c>
      <c r="J1336" s="1" t="s">
        <v>131</v>
      </c>
      <c r="K1336" s="3">
        <v>42800.0</v>
      </c>
      <c r="L1336" s="3">
        <v>42886.0</v>
      </c>
      <c r="M1336" s="1">
        <v>579.0</v>
      </c>
    </row>
    <row r="1337">
      <c r="A1337" s="1" t="s">
        <v>1542</v>
      </c>
      <c r="B1337" s="1" t="s">
        <v>102</v>
      </c>
      <c r="C1337" s="1" t="str">
        <f t="array" ref="C1337">_xlfn.XLOOKUP($B1337, sales_teams!$A$2:$A$36, sales_teams!$B$2:$B$36)</f>
        <v>Summer Sewald</v>
      </c>
      <c r="D1337" s="1" t="str">
        <f t="array" ref="D1337">_xlfn.XLOOKUP($B1337, sales_teams!$A$2:$A$36, sales_teams!$C$2:$C$36)</f>
        <v>West</v>
      </c>
      <c r="E1337" s="1" t="s">
        <v>179</v>
      </c>
      <c r="G1337" s="1" t="str">
        <f t="array" ref="G1337">IF($F1337="", "", _xlfn.XLOOKUP($F1337,accounts!$A$2:$A$86,accounts!$B$2:$B$86, "Other"))</f>
        <v/>
      </c>
      <c r="H1337" s="1" t="str">
        <f t="array" ref="H1337">IF($F1337="", "", IFS(_xlfn.XLOOKUP($F1337, accounts!$A$2:$A$86, accounts!$E$2:$E$86, 0)&gt;=1000, "Enterprise", _xlfn.XLOOKUP($F1337, accounts!$A$2:$A$86, accounts!$E$2:$E$86, 0)&gt;=100, "Mid-Market", TRUE, "SMB"))</f>
        <v/>
      </c>
      <c r="I1337" s="1" t="str">
        <f t="array" ref="I1337">IF($F1337="", "", _xlfn.XLOOKUP($F1337,accounts!$A$2:$A$86,accounts!$F$2:$F$86, "Other"))</f>
        <v/>
      </c>
      <c r="J1337" s="1" t="s">
        <v>189</v>
      </c>
      <c r="K1337" s="3">
        <v>42800.0</v>
      </c>
    </row>
    <row r="1338">
      <c r="A1338" s="1" t="s">
        <v>1543</v>
      </c>
      <c r="B1338" s="1" t="s">
        <v>102</v>
      </c>
      <c r="C1338" s="1" t="str">
        <f t="array" ref="C1338">_xlfn.XLOOKUP($B1338, sales_teams!$A$2:$A$36, sales_teams!$B$2:$B$36)</f>
        <v>Summer Sewald</v>
      </c>
      <c r="D1338" s="1" t="str">
        <f t="array" ref="D1338">_xlfn.XLOOKUP($B1338, sales_teams!$A$2:$A$36, sales_teams!$C$2:$C$36)</f>
        <v>West</v>
      </c>
      <c r="E1338" s="1" t="s">
        <v>181</v>
      </c>
      <c r="F1338" s="1" t="s">
        <v>125</v>
      </c>
      <c r="G1338" s="1" t="str">
        <f t="array" ref="G1338">IF($F1338="", "", _xlfn.XLOOKUP($F1338,accounts!$A$2:$A$86,accounts!$B$2:$B$86, "Other"))</f>
        <v>software</v>
      </c>
      <c r="H1338" s="1" t="str">
        <f t="array" ref="H1338">IF($F1338="", "", IFS(_xlfn.XLOOKUP($F1338, accounts!$A$2:$A$86, accounts!$E$2:$E$86, 0)&gt;=1000, "Enterprise", _xlfn.XLOOKUP($F1338, accounts!$A$2:$A$86, accounts!$E$2:$E$86, 0)&gt;=100, "Mid-Market", TRUE, "SMB"))</f>
        <v>Enterprise</v>
      </c>
      <c r="I1338" s="1" t="str">
        <f t="array" ref="I1338">IF($F1338="", "", _xlfn.XLOOKUP($F1338,accounts!$A$2:$A$86,accounts!$F$2:$F$86, "Other"))</f>
        <v>United States</v>
      </c>
      <c r="J1338" s="1" t="s">
        <v>131</v>
      </c>
      <c r="K1338" s="3">
        <v>42800.0</v>
      </c>
      <c r="L1338" s="3">
        <v>42915.0</v>
      </c>
      <c r="M1338" s="1">
        <v>494.0</v>
      </c>
    </row>
    <row r="1339">
      <c r="A1339" s="1" t="s">
        <v>1544</v>
      </c>
      <c r="B1339" s="1" t="s">
        <v>24</v>
      </c>
      <c r="C1339" s="1" t="str">
        <f t="array" ref="C1339">_xlfn.XLOOKUP($B1339, sales_teams!$A$2:$A$36, sales_teams!$B$2:$B$36)</f>
        <v>Melvin Marxen</v>
      </c>
      <c r="D1339" s="1" t="str">
        <f t="array" ref="D1339">_xlfn.XLOOKUP($B1339, sales_teams!$A$2:$A$36, sales_teams!$C$2:$C$36)</f>
        <v>Central</v>
      </c>
      <c r="E1339" s="1" t="s">
        <v>181</v>
      </c>
      <c r="F1339" s="1" t="s">
        <v>122</v>
      </c>
      <c r="G1339" s="1" t="str">
        <f t="array" ref="G1339">IF($F1339="", "", _xlfn.XLOOKUP($F1339,accounts!$A$2:$A$86,accounts!$B$2:$B$86, "Other"))</f>
        <v>medical</v>
      </c>
      <c r="H1339" s="1" t="str">
        <f t="array" ref="H1339">IF($F1339="", "", IFS(_xlfn.XLOOKUP($F1339, accounts!$A$2:$A$86, accounts!$E$2:$E$86, 0)&gt;=1000, "Enterprise", _xlfn.XLOOKUP($F1339, accounts!$A$2:$A$86, accounts!$E$2:$E$86, 0)&gt;=100, "Mid-Market", TRUE, "SMB"))</f>
        <v>Enterprise</v>
      </c>
      <c r="I1339" s="1" t="str">
        <f t="array" ref="I1339">IF($F1339="", "", _xlfn.XLOOKUP($F1339,accounts!$A$2:$A$86,accounts!$F$2:$F$86, "Other"))</f>
        <v>United States</v>
      </c>
      <c r="J1339" s="1" t="s">
        <v>131</v>
      </c>
      <c r="K1339" s="3">
        <v>42800.0</v>
      </c>
      <c r="L1339" s="3">
        <v>42897.0</v>
      </c>
      <c r="M1339" s="1">
        <v>545.0</v>
      </c>
    </row>
    <row r="1340">
      <c r="A1340" s="1" t="s">
        <v>1545</v>
      </c>
      <c r="B1340" s="1" t="s">
        <v>107</v>
      </c>
      <c r="C1340" s="1" t="str">
        <f t="array" ref="C1340">_xlfn.XLOOKUP($B1340, sales_teams!$A$2:$A$36, sales_teams!$B$2:$B$36)</f>
        <v>Summer Sewald</v>
      </c>
      <c r="D1340" s="1" t="str">
        <f t="array" ref="D1340">_xlfn.XLOOKUP($B1340, sales_teams!$A$2:$A$36, sales_teams!$C$2:$C$36)</f>
        <v>West</v>
      </c>
      <c r="E1340" s="1" t="s">
        <v>181</v>
      </c>
      <c r="F1340" s="1" t="s">
        <v>170</v>
      </c>
      <c r="G1340" s="1" t="str">
        <f t="array" ref="G1340">IF($F1340="", "", _xlfn.XLOOKUP($F1340,accounts!$A$2:$A$86,accounts!$B$2:$B$86, "Other"))</f>
        <v>employment</v>
      </c>
      <c r="H1340" s="1" t="str">
        <f t="array" ref="H1340">IF($F1340="", "", IFS(_xlfn.XLOOKUP($F1340, accounts!$A$2:$A$86, accounts!$E$2:$E$86, 0)&gt;=1000, "Enterprise", _xlfn.XLOOKUP($F1340, accounts!$A$2:$A$86, accounts!$E$2:$E$86, 0)&gt;=100, "Mid-Market", TRUE, "SMB"))</f>
        <v>Enterprise</v>
      </c>
      <c r="I1340" s="1" t="str">
        <f t="array" ref="I1340">IF($F1340="", "", _xlfn.XLOOKUP($F1340,accounts!$A$2:$A$86,accounts!$F$2:$F$86, "Other"))</f>
        <v>United States</v>
      </c>
      <c r="J1340" s="1" t="s">
        <v>131</v>
      </c>
      <c r="K1340" s="3">
        <v>42800.0</v>
      </c>
      <c r="L1340" s="3">
        <v>42887.0</v>
      </c>
      <c r="M1340" s="1">
        <v>584.0</v>
      </c>
    </row>
    <row r="1341">
      <c r="A1341" s="1" t="s">
        <v>1546</v>
      </c>
      <c r="B1341" s="1" t="s">
        <v>18</v>
      </c>
      <c r="C1341" s="1" t="str">
        <f t="array" ref="C1341">_xlfn.XLOOKUP($B1341, sales_teams!$A$2:$A$36, sales_teams!$B$2:$B$36)</f>
        <v>Dustin Brinkmann</v>
      </c>
      <c r="D1341" s="1" t="str">
        <f t="array" ref="D1341">_xlfn.XLOOKUP($B1341, sales_teams!$A$2:$A$36, sales_teams!$C$2:$C$36)</f>
        <v>Central</v>
      </c>
      <c r="E1341" s="1" t="s">
        <v>188</v>
      </c>
      <c r="F1341" s="1" t="s">
        <v>76</v>
      </c>
      <c r="G1341" s="1" t="str">
        <f t="array" ref="G1341">IF($F1341="", "", _xlfn.XLOOKUP($F1341,accounts!$A$2:$A$86,accounts!$B$2:$B$86, "Other"))</f>
        <v>marketing</v>
      </c>
      <c r="H1341" s="1" t="str">
        <f t="array" ref="H1341">IF($F1341="", "", IFS(_xlfn.XLOOKUP($F1341, accounts!$A$2:$A$86, accounts!$E$2:$E$86, 0)&gt;=1000, "Enterprise", _xlfn.XLOOKUP($F1341, accounts!$A$2:$A$86, accounts!$E$2:$E$86, 0)&gt;=100, "Mid-Market", TRUE, "SMB"))</f>
        <v>Enterprise</v>
      </c>
      <c r="I1341" s="1" t="str">
        <f t="array" ref="I1341">IF($F1341="", "", _xlfn.XLOOKUP($F1341,accounts!$A$2:$A$86,accounts!$F$2:$F$86, "Other"))</f>
        <v>United States</v>
      </c>
      <c r="J1341" s="1" t="s">
        <v>131</v>
      </c>
      <c r="K1341" s="3">
        <v>42800.0</v>
      </c>
      <c r="L1341" s="3">
        <v>42895.0</v>
      </c>
      <c r="M1341" s="1">
        <v>3714.0</v>
      </c>
    </row>
    <row r="1342">
      <c r="A1342" s="1" t="s">
        <v>1547</v>
      </c>
      <c r="B1342" s="1" t="s">
        <v>28</v>
      </c>
      <c r="C1342" s="1" t="str">
        <f t="array" ref="C1342">_xlfn.XLOOKUP($B1342, sales_teams!$A$2:$A$36, sales_teams!$B$2:$B$36)</f>
        <v>Melvin Marxen</v>
      </c>
      <c r="D1342" s="1" t="str">
        <f t="array" ref="D1342">_xlfn.XLOOKUP($B1342, sales_teams!$A$2:$A$36, sales_teams!$C$2:$C$36)</f>
        <v>Central</v>
      </c>
      <c r="E1342" s="1" t="s">
        <v>188</v>
      </c>
      <c r="F1342" s="1" t="s">
        <v>89</v>
      </c>
      <c r="G1342" s="1" t="str">
        <f t="array" ref="G1342">IF($F1342="", "", _xlfn.XLOOKUP($F1342,accounts!$A$2:$A$86,accounts!$B$2:$B$86, "Other"))</f>
        <v>finance</v>
      </c>
      <c r="H1342" s="1" t="str">
        <f t="array" ref="H1342">IF($F1342="", "", IFS(_xlfn.XLOOKUP($F1342, accounts!$A$2:$A$86, accounts!$E$2:$E$86, 0)&gt;=1000, "Enterprise", _xlfn.XLOOKUP($F1342, accounts!$A$2:$A$86, accounts!$E$2:$E$86, 0)&gt;=100, "Mid-Market", TRUE, "SMB"))</f>
        <v>Enterprise</v>
      </c>
      <c r="I1342" s="1" t="str">
        <f t="array" ref="I1342">IF($F1342="", "", _xlfn.XLOOKUP($F1342,accounts!$A$2:$A$86,accounts!$F$2:$F$86, "Other"))</f>
        <v>United States</v>
      </c>
      <c r="J1342" s="1" t="s">
        <v>131</v>
      </c>
      <c r="K1342" s="3">
        <v>42800.0</v>
      </c>
      <c r="L1342" s="3">
        <v>42870.0</v>
      </c>
      <c r="M1342" s="1">
        <v>3423.0</v>
      </c>
    </row>
    <row r="1343">
      <c r="A1343" s="1" t="s">
        <v>1548</v>
      </c>
      <c r="B1343" s="1" t="s">
        <v>28</v>
      </c>
      <c r="C1343" s="1" t="str">
        <f t="array" ref="C1343">_xlfn.XLOOKUP($B1343, sales_teams!$A$2:$A$36, sales_teams!$B$2:$B$36)</f>
        <v>Melvin Marxen</v>
      </c>
      <c r="D1343" s="1" t="str">
        <f t="array" ref="D1343">_xlfn.XLOOKUP($B1343, sales_teams!$A$2:$A$36, sales_teams!$C$2:$C$36)</f>
        <v>Central</v>
      </c>
      <c r="E1343" s="1" t="s">
        <v>188</v>
      </c>
      <c r="F1343" s="1" t="s">
        <v>149</v>
      </c>
      <c r="G1343" s="1" t="str">
        <f t="array" ref="G1343">IF($F1343="", "", _xlfn.XLOOKUP($F1343,accounts!$A$2:$A$86,accounts!$B$2:$B$86, "Other"))</f>
        <v>medical</v>
      </c>
      <c r="H1343" s="1" t="str">
        <f t="array" ref="H1343">IF($F1343="", "", IFS(_xlfn.XLOOKUP($F1343, accounts!$A$2:$A$86, accounts!$E$2:$E$86, 0)&gt;=1000, "Enterprise", _xlfn.XLOOKUP($F1343, accounts!$A$2:$A$86, accounts!$E$2:$E$86, 0)&gt;=100, "Mid-Market", TRUE, "SMB"))</f>
        <v>Enterprise</v>
      </c>
      <c r="I1343" s="1" t="str">
        <f t="array" ref="I1343">IF($F1343="", "", _xlfn.XLOOKUP($F1343,accounts!$A$2:$A$86,accounts!$F$2:$F$86, "Other"))</f>
        <v>United States</v>
      </c>
      <c r="J1343" s="1" t="s">
        <v>131</v>
      </c>
      <c r="K1343" s="3">
        <v>42800.0</v>
      </c>
      <c r="L1343" s="3">
        <v>42813.0</v>
      </c>
      <c r="M1343" s="1">
        <v>3167.0</v>
      </c>
    </row>
    <row r="1344">
      <c r="A1344" s="1" t="s">
        <v>1549</v>
      </c>
      <c r="B1344" s="1" t="s">
        <v>54</v>
      </c>
      <c r="C1344" s="1" t="str">
        <f t="array" ref="C1344">_xlfn.XLOOKUP($B1344, sales_teams!$A$2:$A$36, sales_teams!$B$2:$B$36)</f>
        <v>Rocco Neubert</v>
      </c>
      <c r="D1344" s="1" t="str">
        <f t="array" ref="D1344">_xlfn.XLOOKUP($B1344, sales_teams!$A$2:$A$36, sales_teams!$C$2:$C$36)</f>
        <v>East</v>
      </c>
      <c r="E1344" s="1" t="s">
        <v>181</v>
      </c>
      <c r="F1344" s="1" t="s">
        <v>14</v>
      </c>
      <c r="G1344" s="1" t="str">
        <f t="array" ref="G1344">IF($F1344="", "", _xlfn.XLOOKUP($F1344,accounts!$A$2:$A$86,accounts!$B$2:$B$86, "Other"))</f>
        <v>technology</v>
      </c>
      <c r="H1344" s="1" t="str">
        <f t="array" ref="H1344">IF($F1344="", "", IFS(_xlfn.XLOOKUP($F1344, accounts!$A$2:$A$86, accounts!$E$2:$E$86, 0)&gt;=1000, "Enterprise", _xlfn.XLOOKUP($F1344, accounts!$A$2:$A$86, accounts!$E$2:$E$86, 0)&gt;=100, "Mid-Market", TRUE, "SMB"))</f>
        <v>Enterprise</v>
      </c>
      <c r="I1344" s="1" t="str">
        <f t="array" ref="I1344">IF($F1344="", "", _xlfn.XLOOKUP($F1344,accounts!$A$2:$A$86,accounts!$F$2:$F$86, "Other"))</f>
        <v>United States</v>
      </c>
      <c r="J1344" s="1" t="s">
        <v>192</v>
      </c>
      <c r="K1344" s="3">
        <v>42800.0</v>
      </c>
      <c r="L1344" s="3">
        <v>42884.0</v>
      </c>
      <c r="M1344" s="1">
        <v>0.0</v>
      </c>
    </row>
    <row r="1345">
      <c r="A1345" s="1" t="s">
        <v>1550</v>
      </c>
      <c r="B1345" s="1" t="s">
        <v>65</v>
      </c>
      <c r="C1345" s="1" t="str">
        <f t="array" ref="C1345">_xlfn.XLOOKUP($B1345, sales_teams!$A$2:$A$36, sales_teams!$B$2:$B$36)</f>
        <v>Celia Rouche</v>
      </c>
      <c r="D1345" s="1" t="str">
        <f t="array" ref="D1345">_xlfn.XLOOKUP($B1345, sales_teams!$A$2:$A$36, sales_teams!$C$2:$C$36)</f>
        <v>West</v>
      </c>
      <c r="E1345" s="1" t="s">
        <v>109</v>
      </c>
      <c r="F1345" s="1" t="s">
        <v>168</v>
      </c>
      <c r="G1345" s="1" t="str">
        <f t="array" ref="G1345">IF($F1345="", "", _xlfn.XLOOKUP($F1345,accounts!$A$2:$A$86,accounts!$B$2:$B$86, "Other"))</f>
        <v>finance</v>
      </c>
      <c r="H1345" s="1" t="str">
        <f t="array" ref="H1345">IF($F1345="", "", IFS(_xlfn.XLOOKUP($F1345, accounts!$A$2:$A$86, accounts!$E$2:$E$86, 0)&gt;=1000, "Enterprise", _xlfn.XLOOKUP($F1345, accounts!$A$2:$A$86, accounts!$E$2:$E$86, 0)&gt;=100, "Mid-Market", TRUE, "SMB"))</f>
        <v>Enterprise</v>
      </c>
      <c r="I1345" s="1" t="str">
        <f t="array" ref="I1345">IF($F1345="", "", _xlfn.XLOOKUP($F1345,accounts!$A$2:$A$86,accounts!$F$2:$F$86, "Other"))</f>
        <v>United States</v>
      </c>
      <c r="J1345" s="1" t="s">
        <v>131</v>
      </c>
      <c r="K1345" s="3">
        <v>42800.0</v>
      </c>
      <c r="L1345" s="3">
        <v>42884.0</v>
      </c>
      <c r="M1345" s="1">
        <v>987.0</v>
      </c>
    </row>
    <row r="1346">
      <c r="A1346" s="1" t="s">
        <v>1551</v>
      </c>
      <c r="B1346" s="1" t="s">
        <v>41</v>
      </c>
      <c r="C1346" s="1" t="str">
        <f t="array" ref="C1346">_xlfn.XLOOKUP($B1346, sales_teams!$A$2:$A$36, sales_teams!$B$2:$B$36)</f>
        <v>Cara Losch</v>
      </c>
      <c r="D1346" s="1" t="str">
        <f t="array" ref="D1346">_xlfn.XLOOKUP($B1346, sales_teams!$A$2:$A$36, sales_teams!$C$2:$C$36)</f>
        <v>East</v>
      </c>
      <c r="E1346" s="1" t="s">
        <v>109</v>
      </c>
      <c r="G1346" s="1" t="str">
        <f t="array" ref="G1346">IF($F1346="", "", _xlfn.XLOOKUP($F1346,accounts!$A$2:$A$86,accounts!$B$2:$B$86, "Other"))</f>
        <v/>
      </c>
      <c r="H1346" s="1" t="str">
        <f t="array" ref="H1346">IF($F1346="", "", IFS(_xlfn.XLOOKUP($F1346, accounts!$A$2:$A$86, accounts!$E$2:$E$86, 0)&gt;=1000, "Enterprise", _xlfn.XLOOKUP($F1346, accounts!$A$2:$A$86, accounts!$E$2:$E$86, 0)&gt;=100, "Mid-Market", TRUE, "SMB"))</f>
        <v/>
      </c>
      <c r="I1346" s="1" t="str">
        <f t="array" ref="I1346">IF($F1346="", "", _xlfn.XLOOKUP($F1346,accounts!$A$2:$A$86,accounts!$F$2:$F$86, "Other"))</f>
        <v/>
      </c>
      <c r="J1346" s="1" t="s">
        <v>189</v>
      </c>
      <c r="K1346" s="3">
        <v>42800.0</v>
      </c>
    </row>
    <row r="1347">
      <c r="A1347" s="1" t="s">
        <v>1552</v>
      </c>
      <c r="B1347" s="1" t="s">
        <v>41</v>
      </c>
      <c r="C1347" s="1" t="str">
        <f t="array" ref="C1347">_xlfn.XLOOKUP($B1347, sales_teams!$A$2:$A$36, sales_teams!$B$2:$B$36)</f>
        <v>Cara Losch</v>
      </c>
      <c r="D1347" s="1" t="str">
        <f t="array" ref="D1347">_xlfn.XLOOKUP($B1347, sales_teams!$A$2:$A$36, sales_teams!$C$2:$C$36)</f>
        <v>East</v>
      </c>
      <c r="E1347" s="1" t="s">
        <v>188</v>
      </c>
      <c r="F1347" s="1" t="s">
        <v>127</v>
      </c>
      <c r="G1347" s="1" t="str">
        <f t="array" ref="G1347">IF($F1347="", "", _xlfn.XLOOKUP($F1347,accounts!$A$2:$A$86,accounts!$B$2:$B$86, "Other"))</f>
        <v>technology</v>
      </c>
      <c r="H1347" s="1" t="str">
        <f t="array" ref="H1347">IF($F1347="", "", IFS(_xlfn.XLOOKUP($F1347, accounts!$A$2:$A$86, accounts!$E$2:$E$86, 0)&gt;=1000, "Enterprise", _xlfn.XLOOKUP($F1347, accounts!$A$2:$A$86, accounts!$E$2:$E$86, 0)&gt;=100, "Mid-Market", TRUE, "SMB"))</f>
        <v>Enterprise</v>
      </c>
      <c r="I1347" s="1" t="str">
        <f t="array" ref="I1347">IF($F1347="", "", _xlfn.XLOOKUP($F1347,accounts!$A$2:$A$86,accounts!$F$2:$F$86, "Other"))</f>
        <v>United States</v>
      </c>
      <c r="J1347" s="1" t="s">
        <v>192</v>
      </c>
      <c r="K1347" s="3">
        <v>42800.0</v>
      </c>
      <c r="L1347" s="3">
        <v>42892.0</v>
      </c>
      <c r="M1347" s="1">
        <v>0.0</v>
      </c>
    </row>
    <row r="1348">
      <c r="A1348" s="1" t="s">
        <v>1553</v>
      </c>
      <c r="B1348" s="1" t="s">
        <v>15</v>
      </c>
      <c r="C1348" s="1" t="str">
        <f t="array" ref="C1348">_xlfn.XLOOKUP($B1348, sales_teams!$A$2:$A$36, sales_teams!$B$2:$B$36)</f>
        <v>Dustin Brinkmann</v>
      </c>
      <c r="D1348" s="1" t="str">
        <f t="array" ref="D1348">_xlfn.XLOOKUP($B1348, sales_teams!$A$2:$A$36, sales_teams!$C$2:$C$36)</f>
        <v>Central</v>
      </c>
      <c r="E1348" s="1" t="s">
        <v>188</v>
      </c>
      <c r="F1348" s="1" t="s">
        <v>79</v>
      </c>
      <c r="G1348" s="1" t="str">
        <f t="array" ref="G1348">IF($F1348="", "", _xlfn.XLOOKUP($F1348,accounts!$A$2:$A$86,accounts!$B$2:$B$86, "Other"))</f>
        <v>entertainment</v>
      </c>
      <c r="H1348" s="1" t="str">
        <f t="array" ref="H1348">IF($F1348="", "", IFS(_xlfn.XLOOKUP($F1348, accounts!$A$2:$A$86, accounts!$E$2:$E$86, 0)&gt;=1000, "Enterprise", _xlfn.XLOOKUP($F1348, accounts!$A$2:$A$86, accounts!$E$2:$E$86, 0)&gt;=100, "Mid-Market", TRUE, "SMB"))</f>
        <v>Mid-Market</v>
      </c>
      <c r="I1348" s="1" t="str">
        <f t="array" ref="I1348">IF($F1348="", "", _xlfn.XLOOKUP($F1348,accounts!$A$2:$A$86,accounts!$F$2:$F$86, "Other"))</f>
        <v>United States</v>
      </c>
      <c r="J1348" s="1" t="s">
        <v>192</v>
      </c>
      <c r="K1348" s="3">
        <v>42800.0</v>
      </c>
      <c r="L1348" s="3">
        <v>42876.0</v>
      </c>
      <c r="M1348" s="1">
        <v>0.0</v>
      </c>
    </row>
    <row r="1349">
      <c r="A1349" s="1" t="s">
        <v>1554</v>
      </c>
      <c r="B1349" s="1" t="s">
        <v>15</v>
      </c>
      <c r="C1349" s="1" t="str">
        <f t="array" ref="C1349">_xlfn.XLOOKUP($B1349, sales_teams!$A$2:$A$36, sales_teams!$B$2:$B$36)</f>
        <v>Dustin Brinkmann</v>
      </c>
      <c r="D1349" s="1" t="str">
        <f t="array" ref="D1349">_xlfn.XLOOKUP($B1349, sales_teams!$A$2:$A$36, sales_teams!$C$2:$C$36)</f>
        <v>Central</v>
      </c>
      <c r="E1349" s="1" t="s">
        <v>188</v>
      </c>
      <c r="F1349" s="1" t="s">
        <v>82</v>
      </c>
      <c r="G1349" s="1" t="str">
        <f t="array" ref="G1349">IF($F1349="", "", _xlfn.XLOOKUP($F1349,accounts!$A$2:$A$86,accounts!$B$2:$B$86, "Other"))</f>
        <v>software</v>
      </c>
      <c r="H1349" s="1" t="str">
        <f t="array" ref="H1349">IF($F1349="", "", IFS(_xlfn.XLOOKUP($F1349, accounts!$A$2:$A$86, accounts!$E$2:$E$86, 0)&gt;=1000, "Enterprise", _xlfn.XLOOKUP($F1349, accounts!$A$2:$A$86, accounts!$E$2:$E$86, 0)&gt;=100, "Mid-Market", TRUE, "SMB"))</f>
        <v>Enterprise</v>
      </c>
      <c r="I1349" s="1" t="str">
        <f t="array" ref="I1349">IF($F1349="", "", _xlfn.XLOOKUP($F1349,accounts!$A$2:$A$86,accounts!$F$2:$F$86, "Other"))</f>
        <v>United States</v>
      </c>
      <c r="J1349" s="1" t="s">
        <v>131</v>
      </c>
      <c r="K1349" s="3">
        <v>42800.0</v>
      </c>
      <c r="L1349" s="3">
        <v>42879.0</v>
      </c>
      <c r="M1349" s="1">
        <v>3428.0</v>
      </c>
    </row>
    <row r="1350">
      <c r="A1350" s="1" t="s">
        <v>1555</v>
      </c>
      <c r="B1350" s="1" t="s">
        <v>34</v>
      </c>
      <c r="C1350" s="1" t="str">
        <f t="array" ref="C1350">_xlfn.XLOOKUP($B1350, sales_teams!$A$2:$A$36, sales_teams!$B$2:$B$36)</f>
        <v>Cara Losch</v>
      </c>
      <c r="D1350" s="1" t="str">
        <f t="array" ref="D1350">_xlfn.XLOOKUP($B1350, sales_teams!$A$2:$A$36, sales_teams!$C$2:$C$36)</f>
        <v>East</v>
      </c>
      <c r="E1350" s="1" t="s">
        <v>179</v>
      </c>
      <c r="F1350" s="1" t="s">
        <v>136</v>
      </c>
      <c r="G1350" s="1" t="str">
        <f t="array" ref="G1350">IF($F1350="", "", _xlfn.XLOOKUP($F1350,accounts!$A$2:$A$86,accounts!$B$2:$B$86, "Other"))</f>
        <v>services</v>
      </c>
      <c r="H1350" s="1" t="str">
        <f t="array" ref="H1350">IF($F1350="", "", IFS(_xlfn.XLOOKUP($F1350, accounts!$A$2:$A$86, accounts!$E$2:$E$86, 0)&gt;=1000, "Enterprise", _xlfn.XLOOKUP($F1350, accounts!$A$2:$A$86, accounts!$E$2:$E$86, 0)&gt;=100, "Mid-Market", TRUE, "SMB"))</f>
        <v>Enterprise</v>
      </c>
      <c r="I1350" s="1" t="str">
        <f t="array" ref="I1350">IF($F1350="", "", _xlfn.XLOOKUP($F1350,accounts!$A$2:$A$86,accounts!$F$2:$F$86, "Other"))</f>
        <v>United States</v>
      </c>
      <c r="J1350" s="1" t="s">
        <v>189</v>
      </c>
      <c r="K1350" s="3">
        <v>42800.0</v>
      </c>
    </row>
    <row r="1351">
      <c r="A1351" s="1" t="s">
        <v>1556</v>
      </c>
      <c r="B1351" s="1" t="s">
        <v>34</v>
      </c>
      <c r="C1351" s="1" t="str">
        <f t="array" ref="C1351">_xlfn.XLOOKUP($B1351, sales_teams!$A$2:$A$36, sales_teams!$B$2:$B$36)</f>
        <v>Cara Losch</v>
      </c>
      <c r="D1351" s="1" t="str">
        <f t="array" ref="D1351">_xlfn.XLOOKUP($B1351, sales_teams!$A$2:$A$36, sales_teams!$C$2:$C$36)</f>
        <v>East</v>
      </c>
      <c r="E1351" s="1" t="s">
        <v>179</v>
      </c>
      <c r="F1351" s="1" t="s">
        <v>103</v>
      </c>
      <c r="G1351" s="1" t="str">
        <f t="array" ref="G1351">IF($F1351="", "", _xlfn.XLOOKUP($F1351,accounts!$A$2:$A$86,accounts!$B$2:$B$86, "Other"))</f>
        <v>retail</v>
      </c>
      <c r="H1351" s="1" t="str">
        <f t="array" ref="H1351">IF($F1351="", "", IFS(_xlfn.XLOOKUP($F1351, accounts!$A$2:$A$86, accounts!$E$2:$E$86, 0)&gt;=1000, "Enterprise", _xlfn.XLOOKUP($F1351, accounts!$A$2:$A$86, accounts!$E$2:$E$86, 0)&gt;=100, "Mid-Market", TRUE, "SMB"))</f>
        <v>Enterprise</v>
      </c>
      <c r="I1351" s="1" t="str">
        <f t="array" ref="I1351">IF($F1351="", "", _xlfn.XLOOKUP($F1351,accounts!$A$2:$A$86,accounts!$F$2:$F$86, "Other"))</f>
        <v>United States</v>
      </c>
      <c r="J1351" s="1" t="s">
        <v>192</v>
      </c>
      <c r="K1351" s="3">
        <v>42800.0</v>
      </c>
      <c r="L1351" s="3">
        <v>42877.0</v>
      </c>
      <c r="M1351" s="1">
        <v>0.0</v>
      </c>
    </row>
    <row r="1352">
      <c r="A1352" s="1" t="s">
        <v>1557</v>
      </c>
      <c r="B1352" s="1" t="s">
        <v>105</v>
      </c>
      <c r="C1352" s="1" t="str">
        <f t="array" ref="C1352">_xlfn.XLOOKUP($B1352, sales_teams!$A$2:$A$36, sales_teams!$B$2:$B$36)</f>
        <v>Summer Sewald</v>
      </c>
      <c r="D1352" s="1" t="str">
        <f t="array" ref="D1352">_xlfn.XLOOKUP($B1352, sales_teams!$A$2:$A$36, sales_teams!$C$2:$C$36)</f>
        <v>West</v>
      </c>
      <c r="E1352" s="1" t="s">
        <v>109</v>
      </c>
      <c r="F1352" s="1" t="s">
        <v>119</v>
      </c>
      <c r="G1352" s="1" t="str">
        <f t="array" ref="G1352">IF($F1352="", "", _xlfn.XLOOKUP($F1352,accounts!$A$2:$A$86,accounts!$B$2:$B$86, "Other"))</f>
        <v>technology</v>
      </c>
      <c r="H1352" s="1" t="str">
        <f t="array" ref="H1352">IF($F1352="", "", IFS(_xlfn.XLOOKUP($F1352, accounts!$A$2:$A$86, accounts!$E$2:$E$86, 0)&gt;=1000, "Enterprise", _xlfn.XLOOKUP($F1352, accounts!$A$2:$A$86, accounts!$E$2:$E$86, 0)&gt;=100, "Mid-Market", TRUE, "SMB"))</f>
        <v>Enterprise</v>
      </c>
      <c r="I1352" s="1" t="str">
        <f t="array" ref="I1352">IF($F1352="", "", _xlfn.XLOOKUP($F1352,accounts!$A$2:$A$86,accounts!$F$2:$F$86, "Other"))</f>
        <v>Korea</v>
      </c>
      <c r="J1352" s="1" t="s">
        <v>131</v>
      </c>
      <c r="K1352" s="3">
        <v>42800.0</v>
      </c>
      <c r="L1352" s="3">
        <v>42886.0</v>
      </c>
      <c r="M1352" s="1">
        <v>1149.0</v>
      </c>
    </row>
    <row r="1353">
      <c r="A1353" s="1" t="s">
        <v>1558</v>
      </c>
      <c r="B1353" s="1" t="s">
        <v>7</v>
      </c>
      <c r="C1353" s="1" t="str">
        <f t="array" ref="C1353">_xlfn.XLOOKUP($B1353, sales_teams!$A$2:$A$36, sales_teams!$B$2:$B$36)</f>
        <v>Dustin Brinkmann</v>
      </c>
      <c r="D1353" s="1" t="str">
        <f t="array" ref="D1353">_xlfn.XLOOKUP($B1353, sales_teams!$A$2:$A$36, sales_teams!$C$2:$C$36)</f>
        <v>Central</v>
      </c>
      <c r="E1353" s="1" t="s">
        <v>194</v>
      </c>
      <c r="F1353" s="1" t="s">
        <v>110</v>
      </c>
      <c r="G1353" s="1" t="str">
        <f t="array" ref="G1353">IF($F1353="", "", _xlfn.XLOOKUP($F1353,accounts!$A$2:$A$86,accounts!$B$2:$B$86, "Other"))</f>
        <v>technology</v>
      </c>
      <c r="H1353" s="1" t="str">
        <f t="array" ref="H1353">IF($F1353="", "", IFS(_xlfn.XLOOKUP($F1353, accounts!$A$2:$A$86, accounts!$E$2:$E$86, 0)&gt;=1000, "Enterprise", _xlfn.XLOOKUP($F1353, accounts!$A$2:$A$86, accounts!$E$2:$E$86, 0)&gt;=100, "Mid-Market", TRUE, "SMB"))</f>
        <v>Enterprise</v>
      </c>
      <c r="I1353" s="1" t="str">
        <f t="array" ref="I1353">IF($F1353="", "", _xlfn.XLOOKUP($F1353,accounts!$A$2:$A$86,accounts!$F$2:$F$86, "Other"))</f>
        <v>Norway</v>
      </c>
      <c r="J1353" s="1" t="s">
        <v>131</v>
      </c>
      <c r="K1353" s="3">
        <v>42801.0</v>
      </c>
      <c r="L1353" s="3">
        <v>42897.0</v>
      </c>
      <c r="M1353" s="1">
        <v>6023.0</v>
      </c>
    </row>
    <row r="1354">
      <c r="A1354" s="1" t="s">
        <v>1559</v>
      </c>
      <c r="B1354" s="1" t="s">
        <v>57</v>
      </c>
      <c r="C1354" s="1" t="str">
        <f t="array" ref="C1354">_xlfn.XLOOKUP($B1354, sales_teams!$A$2:$A$36, sales_teams!$B$2:$B$36)</f>
        <v>Rocco Neubert</v>
      </c>
      <c r="D1354" s="1" t="str">
        <f t="array" ref="D1354">_xlfn.XLOOKUP($B1354, sales_teams!$A$2:$A$36, sales_teams!$C$2:$C$36)</f>
        <v>East</v>
      </c>
      <c r="E1354" s="1" t="s">
        <v>181</v>
      </c>
      <c r="G1354" s="1" t="str">
        <f t="array" ref="G1354">IF($F1354="", "", _xlfn.XLOOKUP($F1354,accounts!$A$2:$A$86,accounts!$B$2:$B$86, "Other"))</f>
        <v/>
      </c>
      <c r="H1354" s="1" t="str">
        <f t="array" ref="H1354">IF($F1354="", "", IFS(_xlfn.XLOOKUP($F1354, accounts!$A$2:$A$86, accounts!$E$2:$E$86, 0)&gt;=1000, "Enterprise", _xlfn.XLOOKUP($F1354, accounts!$A$2:$A$86, accounts!$E$2:$E$86, 0)&gt;=100, "Mid-Market", TRUE, "SMB"))</f>
        <v/>
      </c>
      <c r="I1354" s="1" t="str">
        <f t="array" ref="I1354">IF($F1354="", "", _xlfn.XLOOKUP($F1354,accounts!$A$2:$A$86,accounts!$F$2:$F$86, "Other"))</f>
        <v/>
      </c>
      <c r="J1354" s="1" t="s">
        <v>189</v>
      </c>
      <c r="K1354" s="3">
        <v>42801.0</v>
      </c>
    </row>
    <row r="1355">
      <c r="A1355" s="1" t="s">
        <v>1560</v>
      </c>
      <c r="B1355" s="1" t="s">
        <v>57</v>
      </c>
      <c r="C1355" s="1" t="str">
        <f t="array" ref="C1355">_xlfn.XLOOKUP($B1355, sales_teams!$A$2:$A$36, sales_teams!$B$2:$B$36)</f>
        <v>Rocco Neubert</v>
      </c>
      <c r="D1355" s="1" t="str">
        <f t="array" ref="D1355">_xlfn.XLOOKUP($B1355, sales_teams!$A$2:$A$36, sales_teams!$C$2:$C$36)</f>
        <v>East</v>
      </c>
      <c r="E1355" s="1" t="s">
        <v>109</v>
      </c>
      <c r="G1355" s="1" t="str">
        <f t="array" ref="G1355">IF($F1355="", "", _xlfn.XLOOKUP($F1355,accounts!$A$2:$A$86,accounts!$B$2:$B$86, "Other"))</f>
        <v/>
      </c>
      <c r="H1355" s="1" t="str">
        <f t="array" ref="H1355">IF($F1355="", "", IFS(_xlfn.XLOOKUP($F1355, accounts!$A$2:$A$86, accounts!$E$2:$E$86, 0)&gt;=1000, "Enterprise", _xlfn.XLOOKUP($F1355, accounts!$A$2:$A$86, accounts!$E$2:$E$86, 0)&gt;=100, "Mid-Market", TRUE, "SMB"))</f>
        <v/>
      </c>
      <c r="I1355" s="1" t="str">
        <f t="array" ref="I1355">IF($F1355="", "", _xlfn.XLOOKUP($F1355,accounts!$A$2:$A$86,accounts!$F$2:$F$86, "Other"))</f>
        <v/>
      </c>
      <c r="J1355" s="1" t="s">
        <v>189</v>
      </c>
      <c r="K1355" s="3">
        <v>42801.0</v>
      </c>
    </row>
    <row r="1356">
      <c r="A1356" s="1" t="s">
        <v>1561</v>
      </c>
      <c r="B1356" s="1" t="s">
        <v>52</v>
      </c>
      <c r="C1356" s="1" t="str">
        <f t="array" ref="C1356">_xlfn.XLOOKUP($B1356, sales_teams!$A$2:$A$36, sales_teams!$B$2:$B$36)</f>
        <v>Rocco Neubert</v>
      </c>
      <c r="D1356" s="1" t="str">
        <f t="array" ref="D1356">_xlfn.XLOOKUP($B1356, sales_teams!$A$2:$A$36, sales_teams!$C$2:$C$36)</f>
        <v>East</v>
      </c>
      <c r="E1356" s="1" t="s">
        <v>181</v>
      </c>
      <c r="F1356" s="1" t="s">
        <v>40</v>
      </c>
      <c r="G1356" s="1" t="str">
        <f t="array" ref="G1356">IF($F1356="", "", _xlfn.XLOOKUP($F1356,accounts!$A$2:$A$86,accounts!$B$2:$B$86, "Other"))</f>
        <v>technology</v>
      </c>
      <c r="H1356" s="1" t="str">
        <f t="array" ref="H1356">IF($F1356="", "", IFS(_xlfn.XLOOKUP($F1356, accounts!$A$2:$A$86, accounts!$E$2:$E$86, 0)&gt;=1000, "Enterprise", _xlfn.XLOOKUP($F1356, accounts!$A$2:$A$86, accounts!$E$2:$E$86, 0)&gt;=100, "Mid-Market", TRUE, "SMB"))</f>
        <v>Enterprise</v>
      </c>
      <c r="I1356" s="1" t="str">
        <f t="array" ref="I1356">IF($F1356="", "", _xlfn.XLOOKUP($F1356,accounts!$A$2:$A$86,accounts!$F$2:$F$86, "Other"))</f>
        <v>United States</v>
      </c>
      <c r="J1356" s="1" t="s">
        <v>192</v>
      </c>
      <c r="K1356" s="3">
        <v>42801.0</v>
      </c>
      <c r="L1356" s="3">
        <v>42890.0</v>
      </c>
      <c r="M1356" s="1">
        <v>0.0</v>
      </c>
    </row>
    <row r="1357">
      <c r="A1357" s="1" t="s">
        <v>1562</v>
      </c>
      <c r="B1357" s="1" t="s">
        <v>12</v>
      </c>
      <c r="C1357" s="1" t="str">
        <f t="array" ref="C1357">_xlfn.XLOOKUP($B1357, sales_teams!$A$2:$A$36, sales_teams!$B$2:$B$36)</f>
        <v>Dustin Brinkmann</v>
      </c>
      <c r="D1357" s="1" t="str">
        <f t="array" ref="D1357">_xlfn.XLOOKUP($B1357, sales_teams!$A$2:$A$36, sales_teams!$C$2:$C$36)</f>
        <v>Central</v>
      </c>
      <c r="E1357" s="1" t="s">
        <v>179</v>
      </c>
      <c r="F1357" s="1" t="s">
        <v>152</v>
      </c>
      <c r="G1357" s="1" t="str">
        <f t="array" ref="G1357">IF($F1357="", "", _xlfn.XLOOKUP($F1357,accounts!$A$2:$A$86,accounts!$B$2:$B$86, "Other"))</f>
        <v>marketing</v>
      </c>
      <c r="H1357" s="1" t="str">
        <f t="array" ref="H1357">IF($F1357="", "", IFS(_xlfn.XLOOKUP($F1357, accounts!$A$2:$A$86, accounts!$E$2:$E$86, 0)&gt;=1000, "Enterprise", _xlfn.XLOOKUP($F1357, accounts!$A$2:$A$86, accounts!$E$2:$E$86, 0)&gt;=100, "Mid-Market", TRUE, "SMB"))</f>
        <v>Mid-Market</v>
      </c>
      <c r="I1357" s="1" t="str">
        <f t="array" ref="I1357">IF($F1357="", "", _xlfn.XLOOKUP($F1357,accounts!$A$2:$A$86,accounts!$F$2:$F$86, "Other"))</f>
        <v>United States</v>
      </c>
      <c r="J1357" s="1" t="s">
        <v>131</v>
      </c>
      <c r="K1357" s="3">
        <v>42801.0</v>
      </c>
      <c r="L1357" s="3">
        <v>42811.0</v>
      </c>
      <c r="M1357" s="1">
        <v>47.0</v>
      </c>
    </row>
    <row r="1358">
      <c r="A1358" s="1" t="s">
        <v>1563</v>
      </c>
      <c r="B1358" s="1" t="s">
        <v>39</v>
      </c>
      <c r="C1358" s="1" t="str">
        <f t="array" ref="C1358">_xlfn.XLOOKUP($B1358, sales_teams!$A$2:$A$36, sales_teams!$B$2:$B$36)</f>
        <v>Cara Losch</v>
      </c>
      <c r="D1358" s="1" t="str">
        <f t="array" ref="D1358">_xlfn.XLOOKUP($B1358, sales_teams!$A$2:$A$36, sales_teams!$C$2:$C$36)</f>
        <v>East</v>
      </c>
      <c r="E1358" s="1" t="s">
        <v>181</v>
      </c>
      <c r="F1358" s="1" t="s">
        <v>81</v>
      </c>
      <c r="G1358" s="1" t="str">
        <f t="array" ref="G1358">IF($F1358="", "", _xlfn.XLOOKUP($F1358,accounts!$A$2:$A$86,accounts!$B$2:$B$86, "Other"))</f>
        <v>technology</v>
      </c>
      <c r="H1358" s="1" t="str">
        <f t="array" ref="H1358">IF($F1358="", "", IFS(_xlfn.XLOOKUP($F1358, accounts!$A$2:$A$86, accounts!$E$2:$E$86, 0)&gt;=1000, "Enterprise", _xlfn.XLOOKUP($F1358, accounts!$A$2:$A$86, accounts!$E$2:$E$86, 0)&gt;=100, "Mid-Market", TRUE, "SMB"))</f>
        <v>Enterprise</v>
      </c>
      <c r="I1358" s="1" t="str">
        <f t="array" ref="I1358">IF($F1358="", "", _xlfn.XLOOKUP($F1358,accounts!$A$2:$A$86,accounts!$F$2:$F$86, "Other"))</f>
        <v>United States</v>
      </c>
      <c r="J1358" s="1" t="s">
        <v>131</v>
      </c>
      <c r="K1358" s="3">
        <v>42801.0</v>
      </c>
      <c r="L1358" s="3">
        <v>42804.0</v>
      </c>
      <c r="M1358" s="1">
        <v>542.0</v>
      </c>
    </row>
    <row r="1359">
      <c r="A1359" s="1" t="s">
        <v>1564</v>
      </c>
      <c r="B1359" s="1" t="s">
        <v>39</v>
      </c>
      <c r="C1359" s="1" t="str">
        <f t="array" ref="C1359">_xlfn.XLOOKUP($B1359, sales_teams!$A$2:$A$36, sales_teams!$B$2:$B$36)</f>
        <v>Cara Losch</v>
      </c>
      <c r="D1359" s="1" t="str">
        <f t="array" ref="D1359">_xlfn.XLOOKUP($B1359, sales_teams!$A$2:$A$36, sales_teams!$C$2:$C$36)</f>
        <v>East</v>
      </c>
      <c r="E1359" s="1" t="s">
        <v>148</v>
      </c>
      <c r="F1359" s="1" t="s">
        <v>169</v>
      </c>
      <c r="G1359" s="1" t="str">
        <f t="array" ref="G1359">IF($F1359="", "", _xlfn.XLOOKUP($F1359,accounts!$A$2:$A$86,accounts!$B$2:$B$86, "Other"))</f>
        <v>entertainment</v>
      </c>
      <c r="H1359" s="1" t="str">
        <f t="array" ref="H1359">IF($F1359="", "", IFS(_xlfn.XLOOKUP($F1359, accounts!$A$2:$A$86, accounts!$E$2:$E$86, 0)&gt;=1000, "Enterprise", _xlfn.XLOOKUP($F1359, accounts!$A$2:$A$86, accounts!$E$2:$E$86, 0)&gt;=100, "Mid-Market", TRUE, "SMB"))</f>
        <v>Enterprise</v>
      </c>
      <c r="I1359" s="1" t="str">
        <f t="array" ref="I1359">IF($F1359="", "", _xlfn.XLOOKUP($F1359,accounts!$A$2:$A$86,accounts!$F$2:$F$86, "Other"))</f>
        <v>United States</v>
      </c>
      <c r="J1359" s="1" t="s">
        <v>131</v>
      </c>
      <c r="K1359" s="3">
        <v>42801.0</v>
      </c>
      <c r="L1359" s="3">
        <v>42810.0</v>
      </c>
      <c r="M1359" s="1">
        <v>4980.0</v>
      </c>
    </row>
    <row r="1360">
      <c r="A1360" s="1" t="s">
        <v>1565</v>
      </c>
      <c r="B1360" s="1" t="s">
        <v>30</v>
      </c>
      <c r="C1360" s="1" t="str">
        <f t="array" ref="C1360">_xlfn.XLOOKUP($B1360, sales_teams!$A$2:$A$36, sales_teams!$B$2:$B$36)</f>
        <v>Melvin Marxen</v>
      </c>
      <c r="D1360" s="1" t="str">
        <f t="array" ref="D1360">_xlfn.XLOOKUP($B1360, sales_teams!$A$2:$A$36, sales_teams!$C$2:$C$36)</f>
        <v>Central</v>
      </c>
      <c r="E1360" s="1" t="s">
        <v>148</v>
      </c>
      <c r="F1360" s="1" t="s">
        <v>95</v>
      </c>
      <c r="G1360" s="1" t="str">
        <f t="array" ref="G1360">IF($F1360="", "", _xlfn.XLOOKUP($F1360,accounts!$A$2:$A$86,accounts!$B$2:$B$86, "Other"))</f>
        <v>finance</v>
      </c>
      <c r="H1360" s="1" t="str">
        <f t="array" ref="H1360">IF($F1360="", "", IFS(_xlfn.XLOOKUP($F1360, accounts!$A$2:$A$86, accounts!$E$2:$E$86, 0)&gt;=1000, "Enterprise", _xlfn.XLOOKUP($F1360, accounts!$A$2:$A$86, accounts!$E$2:$E$86, 0)&gt;=100, "Mid-Market", TRUE, "SMB"))</f>
        <v>Enterprise</v>
      </c>
      <c r="I1360" s="1" t="str">
        <f t="array" ref="I1360">IF($F1360="", "", _xlfn.XLOOKUP($F1360,accounts!$A$2:$A$86,accounts!$F$2:$F$86, "Other"))</f>
        <v>United States</v>
      </c>
      <c r="J1360" s="1" t="s">
        <v>131</v>
      </c>
      <c r="K1360" s="3">
        <v>42801.0</v>
      </c>
      <c r="L1360" s="3">
        <v>42883.0</v>
      </c>
      <c r="M1360" s="1">
        <v>4978.0</v>
      </c>
    </row>
    <row r="1361">
      <c r="A1361" s="1" t="s">
        <v>1566</v>
      </c>
      <c r="B1361" s="1" t="s">
        <v>53</v>
      </c>
      <c r="C1361" s="1" t="str">
        <f t="array" ref="C1361">_xlfn.XLOOKUP($B1361, sales_teams!$A$2:$A$36, sales_teams!$B$2:$B$36)</f>
        <v>Rocco Neubert</v>
      </c>
      <c r="D1361" s="1" t="str">
        <f t="array" ref="D1361">_xlfn.XLOOKUP($B1361, sales_teams!$A$2:$A$36, sales_teams!$C$2:$C$36)</f>
        <v>East</v>
      </c>
      <c r="E1361" s="1" t="s">
        <v>148</v>
      </c>
      <c r="F1361" s="1" t="s">
        <v>167</v>
      </c>
      <c r="G1361" s="1" t="str">
        <f t="array" ref="G1361">IF($F1361="", "", _xlfn.XLOOKUP($F1361,accounts!$A$2:$A$86,accounts!$B$2:$B$86, "Other"))</f>
        <v>finance</v>
      </c>
      <c r="H1361" s="1" t="str">
        <f t="array" ref="H1361">IF($F1361="", "", IFS(_xlfn.XLOOKUP($F1361, accounts!$A$2:$A$86, accounts!$E$2:$E$86, 0)&gt;=1000, "Enterprise", _xlfn.XLOOKUP($F1361, accounts!$A$2:$A$86, accounts!$E$2:$E$86, 0)&gt;=100, "Mid-Market", TRUE, "SMB"))</f>
        <v>Mid-Market</v>
      </c>
      <c r="I1361" s="1" t="str">
        <f t="array" ref="I1361">IF($F1361="", "", _xlfn.XLOOKUP($F1361,accounts!$A$2:$A$86,accounts!$F$2:$F$86, "Other"))</f>
        <v>United States</v>
      </c>
      <c r="J1361" s="1" t="s">
        <v>131</v>
      </c>
      <c r="K1361" s="3">
        <v>42801.0</v>
      </c>
      <c r="L1361" s="3">
        <v>42896.0</v>
      </c>
      <c r="M1361" s="1">
        <v>5256.0</v>
      </c>
    </row>
    <row r="1362">
      <c r="A1362" s="1" t="s">
        <v>1567</v>
      </c>
      <c r="B1362" s="1" t="s">
        <v>94</v>
      </c>
      <c r="C1362" s="1" t="str">
        <f t="array" ref="C1362">_xlfn.XLOOKUP($B1362, sales_teams!$A$2:$A$36, sales_teams!$B$2:$B$36)</f>
        <v>Celia Rouche</v>
      </c>
      <c r="D1362" s="1" t="str">
        <f t="array" ref="D1362">_xlfn.XLOOKUP($B1362, sales_teams!$A$2:$A$36, sales_teams!$C$2:$C$36)</f>
        <v>West</v>
      </c>
      <c r="E1362" s="1" t="s">
        <v>148</v>
      </c>
      <c r="F1362" s="1" t="s">
        <v>119</v>
      </c>
      <c r="G1362" s="1" t="str">
        <f t="array" ref="G1362">IF($F1362="", "", _xlfn.XLOOKUP($F1362,accounts!$A$2:$A$86,accounts!$B$2:$B$86, "Other"))</f>
        <v>technology</v>
      </c>
      <c r="H1362" s="1" t="str">
        <f t="array" ref="H1362">IF($F1362="", "", IFS(_xlfn.XLOOKUP($F1362, accounts!$A$2:$A$86, accounts!$E$2:$E$86, 0)&gt;=1000, "Enterprise", _xlfn.XLOOKUP($F1362, accounts!$A$2:$A$86, accounts!$E$2:$E$86, 0)&gt;=100, "Mid-Market", TRUE, "SMB"))</f>
        <v>Enterprise</v>
      </c>
      <c r="I1362" s="1" t="str">
        <f t="array" ref="I1362">IF($F1362="", "", _xlfn.XLOOKUP($F1362,accounts!$A$2:$A$86,accounts!$F$2:$F$86, "Other"))</f>
        <v>Korea</v>
      </c>
      <c r="J1362" s="1" t="s">
        <v>131</v>
      </c>
      <c r="K1362" s="3">
        <v>42801.0</v>
      </c>
      <c r="L1362" s="3">
        <v>42893.0</v>
      </c>
      <c r="M1362" s="1">
        <v>4327.0</v>
      </c>
    </row>
    <row r="1363">
      <c r="A1363" s="1" t="s">
        <v>1568</v>
      </c>
      <c r="B1363" s="1" t="s">
        <v>42</v>
      </c>
      <c r="C1363" s="1" t="str">
        <f t="array" ref="C1363">_xlfn.XLOOKUP($B1363, sales_teams!$A$2:$A$36, sales_teams!$B$2:$B$36)</f>
        <v>Cara Losch</v>
      </c>
      <c r="D1363" s="1" t="str">
        <f t="array" ref="D1363">_xlfn.XLOOKUP($B1363, sales_teams!$A$2:$A$36, sales_teams!$C$2:$C$36)</f>
        <v>East</v>
      </c>
      <c r="E1363" s="1" t="s">
        <v>148</v>
      </c>
      <c r="F1363" s="1" t="s">
        <v>83</v>
      </c>
      <c r="G1363" s="1" t="str">
        <f t="array" ref="G1363">IF($F1363="", "", _xlfn.XLOOKUP($F1363,accounts!$A$2:$A$86,accounts!$B$2:$B$86, "Other"))</f>
        <v>marketing</v>
      </c>
      <c r="H1363" s="1" t="str">
        <f t="array" ref="H1363">IF($F1363="", "", IFS(_xlfn.XLOOKUP($F1363, accounts!$A$2:$A$86, accounts!$E$2:$E$86, 0)&gt;=1000, "Enterprise", _xlfn.XLOOKUP($F1363, accounts!$A$2:$A$86, accounts!$E$2:$E$86, 0)&gt;=100, "Mid-Market", TRUE, "SMB"))</f>
        <v>Enterprise</v>
      </c>
      <c r="I1363" s="1" t="str">
        <f t="array" ref="I1363">IF($F1363="", "", _xlfn.XLOOKUP($F1363,accounts!$A$2:$A$86,accounts!$F$2:$F$86, "Other"))</f>
        <v>United States</v>
      </c>
      <c r="J1363" s="1" t="s">
        <v>131</v>
      </c>
      <c r="K1363" s="3">
        <v>42801.0</v>
      </c>
      <c r="L1363" s="3">
        <v>42870.0</v>
      </c>
      <c r="M1363" s="1">
        <v>5022.0</v>
      </c>
    </row>
    <row r="1364">
      <c r="A1364" s="1" t="s">
        <v>1569</v>
      </c>
      <c r="B1364" s="1" t="s">
        <v>26</v>
      </c>
      <c r="C1364" s="1" t="str">
        <f t="array" ref="C1364">_xlfn.XLOOKUP($B1364, sales_teams!$A$2:$A$36, sales_teams!$B$2:$B$36)</f>
        <v>Melvin Marxen</v>
      </c>
      <c r="D1364" s="1" t="str">
        <f t="array" ref="D1364">_xlfn.XLOOKUP($B1364, sales_teams!$A$2:$A$36, sales_teams!$C$2:$C$36)</f>
        <v>Central</v>
      </c>
      <c r="E1364" s="1" t="s">
        <v>194</v>
      </c>
      <c r="F1364" s="1" t="s">
        <v>29</v>
      </c>
      <c r="G1364" s="1" t="str">
        <f t="array" ref="G1364">IF($F1364="", "", _xlfn.XLOOKUP($F1364,accounts!$A$2:$A$86,accounts!$B$2:$B$86, "Other"))</f>
        <v>medical</v>
      </c>
      <c r="H1364" s="1" t="str">
        <f t="array" ref="H1364">IF($F1364="", "", IFS(_xlfn.XLOOKUP($F1364, accounts!$A$2:$A$86, accounts!$E$2:$E$86, 0)&gt;=1000, "Enterprise", _xlfn.XLOOKUP($F1364, accounts!$A$2:$A$86, accounts!$E$2:$E$86, 0)&gt;=100, "Mid-Market", TRUE, "SMB"))</f>
        <v>Enterprise</v>
      </c>
      <c r="I1364" s="1" t="str">
        <f t="array" ref="I1364">IF($F1364="", "", _xlfn.XLOOKUP($F1364,accounts!$A$2:$A$86,accounts!$F$2:$F$86, "Other"))</f>
        <v>Philipines</v>
      </c>
      <c r="J1364" s="1" t="s">
        <v>131</v>
      </c>
      <c r="K1364" s="3">
        <v>42801.0</v>
      </c>
      <c r="L1364" s="3">
        <v>42805.0</v>
      </c>
      <c r="M1364" s="1">
        <v>4887.0</v>
      </c>
    </row>
    <row r="1365">
      <c r="A1365" s="1" t="s">
        <v>1570</v>
      </c>
      <c r="B1365" s="1" t="s">
        <v>26</v>
      </c>
      <c r="C1365" s="1" t="str">
        <f t="array" ref="C1365">_xlfn.XLOOKUP($B1365, sales_teams!$A$2:$A$36, sales_teams!$B$2:$B$36)</f>
        <v>Melvin Marxen</v>
      </c>
      <c r="D1365" s="1" t="str">
        <f t="array" ref="D1365">_xlfn.XLOOKUP($B1365, sales_teams!$A$2:$A$36, sales_teams!$C$2:$C$36)</f>
        <v>Central</v>
      </c>
      <c r="E1365" s="1" t="s">
        <v>188</v>
      </c>
      <c r="F1365" s="1" t="s">
        <v>155</v>
      </c>
      <c r="G1365" s="1" t="str">
        <f t="array" ref="G1365">IF($F1365="", "", _xlfn.XLOOKUP($F1365,accounts!$A$2:$A$86,accounts!$B$2:$B$86, "Other"))</f>
        <v>finance</v>
      </c>
      <c r="H1365" s="1" t="str">
        <f t="array" ref="H1365">IF($F1365="", "", IFS(_xlfn.XLOOKUP($F1365, accounts!$A$2:$A$86, accounts!$E$2:$E$86, 0)&gt;=1000, "Enterprise", _xlfn.XLOOKUP($F1365, accounts!$A$2:$A$86, accounts!$E$2:$E$86, 0)&gt;=100, "Mid-Market", TRUE, "SMB"))</f>
        <v>Enterprise</v>
      </c>
      <c r="I1365" s="1" t="str">
        <f t="array" ref="I1365">IF($F1365="", "", _xlfn.XLOOKUP($F1365,accounts!$A$2:$A$86,accounts!$F$2:$F$86, "Other"))</f>
        <v>United States</v>
      </c>
      <c r="J1365" s="1" t="s">
        <v>131</v>
      </c>
      <c r="K1365" s="3">
        <v>42801.0</v>
      </c>
      <c r="L1365" s="3">
        <v>42815.0</v>
      </c>
      <c r="M1365" s="1">
        <v>3724.0</v>
      </c>
    </row>
    <row r="1366">
      <c r="A1366" s="1" t="s">
        <v>1571</v>
      </c>
      <c r="B1366" s="1" t="s">
        <v>99</v>
      </c>
      <c r="C1366" s="1" t="str">
        <f t="array" ref="C1366">_xlfn.XLOOKUP($B1366, sales_teams!$A$2:$A$36, sales_teams!$B$2:$B$36)</f>
        <v>Summer Sewald</v>
      </c>
      <c r="D1366" s="1" t="str">
        <f t="array" ref="D1366">_xlfn.XLOOKUP($B1366, sales_teams!$A$2:$A$36, sales_teams!$C$2:$C$36)</f>
        <v>West</v>
      </c>
      <c r="E1366" s="1" t="s">
        <v>109</v>
      </c>
      <c r="G1366" s="1" t="str">
        <f t="array" ref="G1366">IF($F1366="", "", _xlfn.XLOOKUP($F1366,accounts!$A$2:$A$86,accounts!$B$2:$B$86, "Other"))</f>
        <v/>
      </c>
      <c r="H1366" s="1" t="str">
        <f t="array" ref="H1366">IF($F1366="", "", IFS(_xlfn.XLOOKUP($F1366, accounts!$A$2:$A$86, accounts!$E$2:$E$86, 0)&gt;=1000, "Enterprise", _xlfn.XLOOKUP($F1366, accounts!$A$2:$A$86, accounts!$E$2:$E$86, 0)&gt;=100, "Mid-Market", TRUE, "SMB"))</f>
        <v/>
      </c>
      <c r="I1366" s="1" t="str">
        <f t="array" ref="I1366">IF($F1366="", "", _xlfn.XLOOKUP($F1366,accounts!$A$2:$A$86,accounts!$F$2:$F$86, "Other"))</f>
        <v/>
      </c>
      <c r="J1366" s="1" t="s">
        <v>189</v>
      </c>
      <c r="K1366" s="3">
        <v>42801.0</v>
      </c>
    </row>
    <row r="1367">
      <c r="A1367" s="1" t="s">
        <v>1572</v>
      </c>
      <c r="B1367" s="1" t="s">
        <v>99</v>
      </c>
      <c r="C1367" s="1" t="str">
        <f t="array" ref="C1367">_xlfn.XLOOKUP($B1367, sales_teams!$A$2:$A$36, sales_teams!$B$2:$B$36)</f>
        <v>Summer Sewald</v>
      </c>
      <c r="D1367" s="1" t="str">
        <f t="array" ref="D1367">_xlfn.XLOOKUP($B1367, sales_teams!$A$2:$A$36, sales_teams!$C$2:$C$36)</f>
        <v>West</v>
      </c>
      <c r="E1367" s="1" t="s">
        <v>181</v>
      </c>
      <c r="F1367" s="1" t="s">
        <v>170</v>
      </c>
      <c r="G1367" s="1" t="str">
        <f t="array" ref="G1367">IF($F1367="", "", _xlfn.XLOOKUP($F1367,accounts!$A$2:$A$86,accounts!$B$2:$B$86, "Other"))</f>
        <v>employment</v>
      </c>
      <c r="H1367" s="1" t="str">
        <f t="array" ref="H1367">IF($F1367="", "", IFS(_xlfn.XLOOKUP($F1367, accounts!$A$2:$A$86, accounts!$E$2:$E$86, 0)&gt;=1000, "Enterprise", _xlfn.XLOOKUP($F1367, accounts!$A$2:$A$86, accounts!$E$2:$E$86, 0)&gt;=100, "Mid-Market", TRUE, "SMB"))</f>
        <v>Enterprise</v>
      </c>
      <c r="I1367" s="1" t="str">
        <f t="array" ref="I1367">IF($F1367="", "", _xlfn.XLOOKUP($F1367,accounts!$A$2:$A$86,accounts!$F$2:$F$86, "Other"))</f>
        <v>United States</v>
      </c>
      <c r="J1367" s="1" t="s">
        <v>131</v>
      </c>
      <c r="K1367" s="3">
        <v>42801.0</v>
      </c>
      <c r="L1367" s="3">
        <v>42805.0</v>
      </c>
      <c r="M1367" s="1">
        <v>535.0</v>
      </c>
    </row>
    <row r="1368">
      <c r="A1368" s="1" t="s">
        <v>1573</v>
      </c>
      <c r="B1368" s="1" t="s">
        <v>102</v>
      </c>
      <c r="C1368" s="1" t="str">
        <f t="array" ref="C1368">_xlfn.XLOOKUP($B1368, sales_teams!$A$2:$A$36, sales_teams!$B$2:$B$36)</f>
        <v>Summer Sewald</v>
      </c>
      <c r="D1368" s="1" t="str">
        <f t="array" ref="D1368">_xlfn.XLOOKUP($B1368, sales_teams!$A$2:$A$36, sales_teams!$C$2:$C$36)</f>
        <v>West</v>
      </c>
      <c r="E1368" s="1" t="s">
        <v>181</v>
      </c>
      <c r="F1368" s="1" t="s">
        <v>82</v>
      </c>
      <c r="G1368" s="1" t="str">
        <f t="array" ref="G1368">IF($F1368="", "", _xlfn.XLOOKUP($F1368,accounts!$A$2:$A$86,accounts!$B$2:$B$86, "Other"))</f>
        <v>software</v>
      </c>
      <c r="H1368" s="1" t="str">
        <f t="array" ref="H1368">IF($F1368="", "", IFS(_xlfn.XLOOKUP($F1368, accounts!$A$2:$A$86, accounts!$E$2:$E$86, 0)&gt;=1000, "Enterprise", _xlfn.XLOOKUP($F1368, accounts!$A$2:$A$86, accounts!$E$2:$E$86, 0)&gt;=100, "Mid-Market", TRUE, "SMB"))</f>
        <v>Enterprise</v>
      </c>
      <c r="I1368" s="1" t="str">
        <f t="array" ref="I1368">IF($F1368="", "", _xlfn.XLOOKUP($F1368,accounts!$A$2:$A$86,accounts!$F$2:$F$86, "Other"))</f>
        <v>United States</v>
      </c>
      <c r="J1368" s="1" t="s">
        <v>189</v>
      </c>
      <c r="K1368" s="3">
        <v>42801.0</v>
      </c>
    </row>
    <row r="1369">
      <c r="A1369" s="1" t="s">
        <v>1574</v>
      </c>
      <c r="B1369" s="1" t="s">
        <v>102</v>
      </c>
      <c r="C1369" s="1" t="str">
        <f t="array" ref="C1369">_xlfn.XLOOKUP($B1369, sales_teams!$A$2:$A$36, sales_teams!$B$2:$B$36)</f>
        <v>Summer Sewald</v>
      </c>
      <c r="D1369" s="1" t="str">
        <f t="array" ref="D1369">_xlfn.XLOOKUP($B1369, sales_teams!$A$2:$A$36, sales_teams!$C$2:$C$36)</f>
        <v>West</v>
      </c>
      <c r="E1369" s="1" t="s">
        <v>194</v>
      </c>
      <c r="F1369" s="1" t="s">
        <v>36</v>
      </c>
      <c r="G1369" s="1" t="str">
        <f t="array" ref="G1369">IF($F1369="", "", _xlfn.XLOOKUP($F1369,accounts!$A$2:$A$86,accounts!$B$2:$B$86, "Other"))</f>
        <v>retail</v>
      </c>
      <c r="H1369" s="1" t="str">
        <f t="array" ref="H1369">IF($F1369="", "", IFS(_xlfn.XLOOKUP($F1369, accounts!$A$2:$A$86, accounts!$E$2:$E$86, 0)&gt;=1000, "Enterprise", _xlfn.XLOOKUP($F1369, accounts!$A$2:$A$86, accounts!$E$2:$E$86, 0)&gt;=100, "Mid-Market", TRUE, "SMB"))</f>
        <v>Enterprise</v>
      </c>
      <c r="I1369" s="1" t="str">
        <f t="array" ref="I1369">IF($F1369="", "", _xlfn.XLOOKUP($F1369,accounts!$A$2:$A$86,accounts!$F$2:$F$86, "Other"))</f>
        <v>United States</v>
      </c>
      <c r="J1369" s="1" t="s">
        <v>192</v>
      </c>
      <c r="K1369" s="3">
        <v>42801.0</v>
      </c>
      <c r="L1369" s="3">
        <v>42879.0</v>
      </c>
      <c r="M1369" s="1">
        <v>0.0</v>
      </c>
    </row>
    <row r="1370">
      <c r="A1370" s="1" t="s">
        <v>1575</v>
      </c>
      <c r="B1370" s="1" t="s">
        <v>92</v>
      </c>
      <c r="C1370" s="1" t="str">
        <f t="array" ref="C1370">_xlfn.XLOOKUP($B1370, sales_teams!$A$2:$A$36, sales_teams!$B$2:$B$36)</f>
        <v>Celia Rouche</v>
      </c>
      <c r="D1370" s="1" t="str">
        <f t="array" ref="D1370">_xlfn.XLOOKUP($B1370, sales_teams!$A$2:$A$36, sales_teams!$C$2:$C$36)</f>
        <v>West</v>
      </c>
      <c r="E1370" s="1" t="s">
        <v>188</v>
      </c>
      <c r="F1370" s="1" t="s">
        <v>154</v>
      </c>
      <c r="G1370" s="1" t="str">
        <f t="array" ref="G1370">IF($F1370="", "", _xlfn.XLOOKUP($F1370,accounts!$A$2:$A$86,accounts!$B$2:$B$86, "Other"))</f>
        <v>retail</v>
      </c>
      <c r="H1370" s="1" t="str">
        <f t="array" ref="H1370">IF($F1370="", "", IFS(_xlfn.XLOOKUP($F1370, accounts!$A$2:$A$86, accounts!$E$2:$E$86, 0)&gt;=1000, "Enterprise", _xlfn.XLOOKUP($F1370, accounts!$A$2:$A$86, accounts!$E$2:$E$86, 0)&gt;=100, "Mid-Market", TRUE, "SMB"))</f>
        <v>Enterprise</v>
      </c>
      <c r="I1370" s="1" t="str">
        <f t="array" ref="I1370">IF($F1370="", "", _xlfn.XLOOKUP($F1370,accounts!$A$2:$A$86,accounts!$F$2:$F$86, "Other"))</f>
        <v>United States</v>
      </c>
      <c r="J1370" s="1" t="s">
        <v>131</v>
      </c>
      <c r="K1370" s="3">
        <v>42801.0</v>
      </c>
      <c r="L1370" s="3">
        <v>42809.0</v>
      </c>
      <c r="M1370" s="1">
        <v>3969.0</v>
      </c>
    </row>
    <row r="1371">
      <c r="A1371" s="1" t="s">
        <v>1576</v>
      </c>
      <c r="B1371" s="1" t="s">
        <v>107</v>
      </c>
      <c r="C1371" s="1" t="str">
        <f t="array" ref="C1371">_xlfn.XLOOKUP($B1371, sales_teams!$A$2:$A$36, sales_teams!$B$2:$B$36)</f>
        <v>Summer Sewald</v>
      </c>
      <c r="D1371" s="1" t="str">
        <f t="array" ref="D1371">_xlfn.XLOOKUP($B1371, sales_teams!$A$2:$A$36, sales_teams!$C$2:$C$36)</f>
        <v>West</v>
      </c>
      <c r="E1371" s="1" t="s">
        <v>109</v>
      </c>
      <c r="F1371" s="1" t="s">
        <v>36</v>
      </c>
      <c r="G1371" s="1" t="str">
        <f t="array" ref="G1371">IF($F1371="", "", _xlfn.XLOOKUP($F1371,accounts!$A$2:$A$86,accounts!$B$2:$B$86, "Other"))</f>
        <v>retail</v>
      </c>
      <c r="H1371" s="1" t="str">
        <f t="array" ref="H1371">IF($F1371="", "", IFS(_xlfn.XLOOKUP($F1371, accounts!$A$2:$A$86, accounts!$E$2:$E$86, 0)&gt;=1000, "Enterprise", _xlfn.XLOOKUP($F1371, accounts!$A$2:$A$86, accounts!$E$2:$E$86, 0)&gt;=100, "Mid-Market", TRUE, "SMB"))</f>
        <v>Enterprise</v>
      </c>
      <c r="I1371" s="1" t="str">
        <f t="array" ref="I1371">IF($F1371="", "", _xlfn.XLOOKUP($F1371,accounts!$A$2:$A$86,accounts!$F$2:$F$86, "Other"))</f>
        <v>United States</v>
      </c>
      <c r="J1371" s="1" t="s">
        <v>189</v>
      </c>
      <c r="K1371" s="3">
        <v>42801.0</v>
      </c>
    </row>
    <row r="1372">
      <c r="A1372" s="1" t="s">
        <v>1577</v>
      </c>
      <c r="B1372" s="1" t="s">
        <v>18</v>
      </c>
      <c r="C1372" s="1" t="str">
        <f t="array" ref="C1372">_xlfn.XLOOKUP($B1372, sales_teams!$A$2:$A$36, sales_teams!$B$2:$B$36)</f>
        <v>Dustin Brinkmann</v>
      </c>
      <c r="D1372" s="1" t="str">
        <f t="array" ref="D1372">_xlfn.XLOOKUP($B1372, sales_teams!$A$2:$A$36, sales_teams!$C$2:$C$36)</f>
        <v>Central</v>
      </c>
      <c r="E1372" s="1" t="s">
        <v>194</v>
      </c>
      <c r="F1372" s="1" t="s">
        <v>164</v>
      </c>
      <c r="G1372" s="1" t="str">
        <f t="array" ref="G1372">IF($F1372="", "", _xlfn.XLOOKUP($F1372,accounts!$A$2:$A$86,accounts!$B$2:$B$86, "Other"))</f>
        <v>retail</v>
      </c>
      <c r="H1372" s="1" t="str">
        <f t="array" ref="H1372">IF($F1372="", "", IFS(_xlfn.XLOOKUP($F1372, accounts!$A$2:$A$86, accounts!$E$2:$E$86, 0)&gt;=1000, "Enterprise", _xlfn.XLOOKUP($F1372, accounts!$A$2:$A$86, accounts!$E$2:$E$86, 0)&gt;=100, "Mid-Market", TRUE, "SMB"))</f>
        <v>Mid-Market</v>
      </c>
      <c r="I1372" s="1" t="str">
        <f t="array" ref="I1372">IF($F1372="", "", _xlfn.XLOOKUP($F1372,accounts!$A$2:$A$86,accounts!$F$2:$F$86, "Other"))</f>
        <v>United States</v>
      </c>
      <c r="J1372" s="1" t="s">
        <v>131</v>
      </c>
      <c r="K1372" s="3">
        <v>42801.0</v>
      </c>
      <c r="L1372" s="3">
        <v>42807.0</v>
      </c>
      <c r="M1372" s="1">
        <v>6805.0</v>
      </c>
    </row>
    <row r="1373">
      <c r="A1373" s="1" t="s">
        <v>1578</v>
      </c>
      <c r="B1373" s="1" t="s">
        <v>28</v>
      </c>
      <c r="C1373" s="1" t="str">
        <f t="array" ref="C1373">_xlfn.XLOOKUP($B1373, sales_teams!$A$2:$A$36, sales_teams!$B$2:$B$36)</f>
        <v>Melvin Marxen</v>
      </c>
      <c r="D1373" s="1" t="str">
        <f t="array" ref="D1373">_xlfn.XLOOKUP($B1373, sales_teams!$A$2:$A$36, sales_teams!$C$2:$C$36)</f>
        <v>Central</v>
      </c>
      <c r="E1373" s="1" t="s">
        <v>109</v>
      </c>
      <c r="F1373" s="1" t="s">
        <v>122</v>
      </c>
      <c r="G1373" s="1" t="str">
        <f t="array" ref="G1373">IF($F1373="", "", _xlfn.XLOOKUP($F1373,accounts!$A$2:$A$86,accounts!$B$2:$B$86, "Other"))</f>
        <v>medical</v>
      </c>
      <c r="H1373" s="1" t="str">
        <f t="array" ref="H1373">IF($F1373="", "", IFS(_xlfn.XLOOKUP($F1373, accounts!$A$2:$A$86, accounts!$E$2:$E$86, 0)&gt;=1000, "Enterprise", _xlfn.XLOOKUP($F1373, accounts!$A$2:$A$86, accounts!$E$2:$E$86, 0)&gt;=100, "Mid-Market", TRUE, "SMB"))</f>
        <v>Enterprise</v>
      </c>
      <c r="I1373" s="1" t="str">
        <f t="array" ref="I1373">IF($F1373="", "", _xlfn.XLOOKUP($F1373,accounts!$A$2:$A$86,accounts!$F$2:$F$86, "Other"))</f>
        <v>United States</v>
      </c>
      <c r="J1373" s="1" t="s">
        <v>131</v>
      </c>
      <c r="K1373" s="3">
        <v>42801.0</v>
      </c>
      <c r="L1373" s="3">
        <v>42898.0</v>
      </c>
      <c r="M1373" s="1">
        <v>1190.0</v>
      </c>
    </row>
    <row r="1374">
      <c r="A1374" s="1" t="s">
        <v>1579</v>
      </c>
      <c r="B1374" s="1" t="s">
        <v>41</v>
      </c>
      <c r="C1374" s="1" t="str">
        <f t="array" ref="C1374">_xlfn.XLOOKUP($B1374, sales_teams!$A$2:$A$36, sales_teams!$B$2:$B$36)</f>
        <v>Cara Losch</v>
      </c>
      <c r="D1374" s="1" t="str">
        <f t="array" ref="D1374">_xlfn.XLOOKUP($B1374, sales_teams!$A$2:$A$36, sales_teams!$C$2:$C$36)</f>
        <v>East</v>
      </c>
      <c r="E1374" s="1" t="s">
        <v>194</v>
      </c>
      <c r="F1374" s="1" t="s">
        <v>59</v>
      </c>
      <c r="G1374" s="1" t="str">
        <f t="array" ref="G1374">IF($F1374="", "", _xlfn.XLOOKUP($F1374,accounts!$A$2:$A$86,accounts!$B$2:$B$86, "Other"))</f>
        <v>medical</v>
      </c>
      <c r="H1374" s="1" t="str">
        <f t="array" ref="H1374">IF($F1374="", "", IFS(_xlfn.XLOOKUP($F1374, accounts!$A$2:$A$86, accounts!$E$2:$E$86, 0)&gt;=1000, "Enterprise", _xlfn.XLOOKUP($F1374, accounts!$A$2:$A$86, accounts!$E$2:$E$86, 0)&gt;=100, "Mid-Market", TRUE, "SMB"))</f>
        <v>SMB</v>
      </c>
      <c r="I1374" s="1" t="str">
        <f t="array" ref="I1374">IF($F1374="", "", _xlfn.XLOOKUP($F1374,accounts!$A$2:$A$86,accounts!$F$2:$F$86, "Other"))</f>
        <v>United States</v>
      </c>
      <c r="J1374" s="1" t="s">
        <v>131</v>
      </c>
      <c r="K1374" s="3">
        <v>42801.0</v>
      </c>
      <c r="L1374" s="3">
        <v>42884.0</v>
      </c>
      <c r="M1374" s="1">
        <v>4821.0</v>
      </c>
    </row>
    <row r="1375">
      <c r="A1375" s="1" t="s">
        <v>1580</v>
      </c>
      <c r="B1375" s="1" t="s">
        <v>60</v>
      </c>
      <c r="C1375" s="1" t="str">
        <f t="array" ref="C1375">_xlfn.XLOOKUP($B1375, sales_teams!$A$2:$A$36, sales_teams!$B$2:$B$36)</f>
        <v>Celia Rouche</v>
      </c>
      <c r="D1375" s="1" t="str">
        <f t="array" ref="D1375">_xlfn.XLOOKUP($B1375, sales_teams!$A$2:$A$36, sales_teams!$C$2:$C$36)</f>
        <v>West</v>
      </c>
      <c r="E1375" s="1" t="s">
        <v>181</v>
      </c>
      <c r="F1375" s="1" t="s">
        <v>75</v>
      </c>
      <c r="G1375" s="1" t="str">
        <f t="array" ref="G1375">IF($F1375="", "", _xlfn.XLOOKUP($F1375,accounts!$A$2:$A$86,accounts!$B$2:$B$86, "Other"))</f>
        <v>software</v>
      </c>
      <c r="H1375" s="1" t="str">
        <f t="array" ref="H1375">IF($F1375="", "", IFS(_xlfn.XLOOKUP($F1375, accounts!$A$2:$A$86, accounts!$E$2:$E$86, 0)&gt;=1000, "Enterprise", _xlfn.XLOOKUP($F1375, accounts!$A$2:$A$86, accounts!$E$2:$E$86, 0)&gt;=100, "Mid-Market", TRUE, "SMB"))</f>
        <v>SMB</v>
      </c>
      <c r="I1375" s="1" t="str">
        <f t="array" ref="I1375">IF($F1375="", "", _xlfn.XLOOKUP($F1375,accounts!$A$2:$A$86,accounts!$F$2:$F$86, "Other"))</f>
        <v>United States</v>
      </c>
      <c r="J1375" s="1" t="s">
        <v>189</v>
      </c>
      <c r="K1375" s="3">
        <v>42801.0</v>
      </c>
    </row>
    <row r="1376">
      <c r="A1376" s="1" t="s">
        <v>1581</v>
      </c>
      <c r="B1376" s="1" t="s">
        <v>34</v>
      </c>
      <c r="C1376" s="1" t="str">
        <f t="array" ref="C1376">_xlfn.XLOOKUP($B1376, sales_teams!$A$2:$A$36, sales_teams!$B$2:$B$36)</f>
        <v>Cara Losch</v>
      </c>
      <c r="D1376" s="1" t="str">
        <f t="array" ref="D1376">_xlfn.XLOOKUP($B1376, sales_teams!$A$2:$A$36, sales_teams!$C$2:$C$36)</f>
        <v>East</v>
      </c>
      <c r="E1376" s="1" t="s">
        <v>179</v>
      </c>
      <c r="F1376" s="1" t="s">
        <v>126</v>
      </c>
      <c r="G1376" s="1" t="str">
        <f t="array" ref="G1376">IF($F1376="", "", _xlfn.XLOOKUP($F1376,accounts!$A$2:$A$86,accounts!$B$2:$B$86, "Other"))</f>
        <v>retail</v>
      </c>
      <c r="H1376" s="1" t="str">
        <f t="array" ref="H1376">IF($F1376="", "", IFS(_xlfn.XLOOKUP($F1376, accounts!$A$2:$A$86, accounts!$E$2:$E$86, 0)&gt;=1000, "Enterprise", _xlfn.XLOOKUP($F1376, accounts!$A$2:$A$86, accounts!$E$2:$E$86, 0)&gt;=100, "Mid-Market", TRUE, "SMB"))</f>
        <v>Enterprise</v>
      </c>
      <c r="I1376" s="1" t="str">
        <f t="array" ref="I1376">IF($F1376="", "", _xlfn.XLOOKUP($F1376,accounts!$A$2:$A$86,accounts!$F$2:$F$86, "Other"))</f>
        <v>United States</v>
      </c>
      <c r="J1376" s="1" t="s">
        <v>131</v>
      </c>
      <c r="K1376" s="3">
        <v>42801.0</v>
      </c>
      <c r="L1376" s="3">
        <v>42861.0</v>
      </c>
      <c r="M1376" s="1">
        <v>53.0</v>
      </c>
    </row>
    <row r="1377">
      <c r="A1377" s="1" t="s">
        <v>1582</v>
      </c>
      <c r="B1377" s="1" t="s">
        <v>45</v>
      </c>
      <c r="C1377" s="1" t="str">
        <f t="array" ref="C1377">_xlfn.XLOOKUP($B1377, sales_teams!$A$2:$A$36, sales_teams!$B$2:$B$36)</f>
        <v>Cara Losch</v>
      </c>
      <c r="D1377" s="1" t="str">
        <f t="array" ref="D1377">_xlfn.XLOOKUP($B1377, sales_teams!$A$2:$A$36, sales_teams!$C$2:$C$36)</f>
        <v>East</v>
      </c>
      <c r="E1377" s="1" t="s">
        <v>109</v>
      </c>
      <c r="G1377" s="1" t="str">
        <f t="array" ref="G1377">IF($F1377="", "", _xlfn.XLOOKUP($F1377,accounts!$A$2:$A$86,accounts!$B$2:$B$86, "Other"))</f>
        <v/>
      </c>
      <c r="H1377" s="1" t="str">
        <f t="array" ref="H1377">IF($F1377="", "", IFS(_xlfn.XLOOKUP($F1377, accounts!$A$2:$A$86, accounts!$E$2:$E$86, 0)&gt;=1000, "Enterprise", _xlfn.XLOOKUP($F1377, accounts!$A$2:$A$86, accounts!$E$2:$E$86, 0)&gt;=100, "Mid-Market", TRUE, "SMB"))</f>
        <v/>
      </c>
      <c r="I1377" s="1" t="str">
        <f t="array" ref="I1377">IF($F1377="", "", _xlfn.XLOOKUP($F1377,accounts!$A$2:$A$86,accounts!$F$2:$F$86, "Other"))</f>
        <v/>
      </c>
      <c r="J1377" s="1" t="s">
        <v>189</v>
      </c>
      <c r="K1377" s="3">
        <v>42801.0</v>
      </c>
    </row>
    <row r="1378">
      <c r="A1378" s="1" t="s">
        <v>1583</v>
      </c>
      <c r="B1378" s="1" t="s">
        <v>45</v>
      </c>
      <c r="C1378" s="1" t="str">
        <f t="array" ref="C1378">_xlfn.XLOOKUP($B1378, sales_teams!$A$2:$A$36, sales_teams!$B$2:$B$36)</f>
        <v>Cara Losch</v>
      </c>
      <c r="D1378" s="1" t="str">
        <f t="array" ref="D1378">_xlfn.XLOOKUP($B1378, sales_teams!$A$2:$A$36, sales_teams!$C$2:$C$36)</f>
        <v>East</v>
      </c>
      <c r="E1378" s="1" t="s">
        <v>188</v>
      </c>
      <c r="G1378" s="1" t="str">
        <f t="array" ref="G1378">IF($F1378="", "", _xlfn.XLOOKUP($F1378,accounts!$A$2:$A$86,accounts!$B$2:$B$86, "Other"))</f>
        <v/>
      </c>
      <c r="H1378" s="1" t="str">
        <f t="array" ref="H1378">IF($F1378="", "", IFS(_xlfn.XLOOKUP($F1378, accounts!$A$2:$A$86, accounts!$E$2:$E$86, 0)&gt;=1000, "Enterprise", _xlfn.XLOOKUP($F1378, accounts!$A$2:$A$86, accounts!$E$2:$E$86, 0)&gt;=100, "Mid-Market", TRUE, "SMB"))</f>
        <v/>
      </c>
      <c r="I1378" s="1" t="str">
        <f t="array" ref="I1378">IF($F1378="", "", _xlfn.XLOOKUP($F1378,accounts!$A$2:$A$86,accounts!$F$2:$F$86, "Other"))</f>
        <v/>
      </c>
      <c r="J1378" s="1" t="s">
        <v>189</v>
      </c>
      <c r="K1378" s="3">
        <v>42801.0</v>
      </c>
    </row>
    <row r="1379">
      <c r="A1379" s="1" t="s">
        <v>1584</v>
      </c>
      <c r="B1379" s="1" t="s">
        <v>105</v>
      </c>
      <c r="C1379" s="1" t="str">
        <f t="array" ref="C1379">_xlfn.XLOOKUP($B1379, sales_teams!$A$2:$A$36, sales_teams!$B$2:$B$36)</f>
        <v>Summer Sewald</v>
      </c>
      <c r="D1379" s="1" t="str">
        <f t="array" ref="D1379">_xlfn.XLOOKUP($B1379, sales_teams!$A$2:$A$36, sales_teams!$C$2:$C$36)</f>
        <v>West</v>
      </c>
      <c r="E1379" s="1" t="s">
        <v>148</v>
      </c>
      <c r="G1379" s="1" t="str">
        <f t="array" ref="G1379">IF($F1379="", "", _xlfn.XLOOKUP($F1379,accounts!$A$2:$A$86,accounts!$B$2:$B$86, "Other"))</f>
        <v/>
      </c>
      <c r="H1379" s="1" t="str">
        <f t="array" ref="H1379">IF($F1379="", "", IFS(_xlfn.XLOOKUP($F1379, accounts!$A$2:$A$86, accounts!$E$2:$E$86, 0)&gt;=1000, "Enterprise", _xlfn.XLOOKUP($F1379, accounts!$A$2:$A$86, accounts!$E$2:$E$86, 0)&gt;=100, "Mid-Market", TRUE, "SMB"))</f>
        <v/>
      </c>
      <c r="I1379" s="1" t="str">
        <f t="array" ref="I1379">IF($F1379="", "", _xlfn.XLOOKUP($F1379,accounts!$A$2:$A$86,accounts!$F$2:$F$86, "Other"))</f>
        <v/>
      </c>
      <c r="J1379" s="1" t="s">
        <v>189</v>
      </c>
      <c r="K1379" s="3">
        <v>42801.0</v>
      </c>
    </row>
    <row r="1380">
      <c r="A1380" s="1" t="s">
        <v>1585</v>
      </c>
      <c r="B1380" s="1" t="s">
        <v>52</v>
      </c>
      <c r="C1380" s="1" t="str">
        <f t="array" ref="C1380">_xlfn.XLOOKUP($B1380, sales_teams!$A$2:$A$36, sales_teams!$B$2:$B$36)</f>
        <v>Rocco Neubert</v>
      </c>
      <c r="D1380" s="1" t="str">
        <f t="array" ref="D1380">_xlfn.XLOOKUP($B1380, sales_teams!$A$2:$A$36, sales_teams!$C$2:$C$36)</f>
        <v>East</v>
      </c>
      <c r="E1380" s="1" t="s">
        <v>188</v>
      </c>
      <c r="F1380" s="1" t="s">
        <v>167</v>
      </c>
      <c r="G1380" s="1" t="str">
        <f t="array" ref="G1380">IF($F1380="", "", _xlfn.XLOOKUP($F1380,accounts!$A$2:$A$86,accounts!$B$2:$B$86, "Other"))</f>
        <v>finance</v>
      </c>
      <c r="H1380" s="1" t="str">
        <f t="array" ref="H1380">IF($F1380="", "", IFS(_xlfn.XLOOKUP($F1380, accounts!$A$2:$A$86, accounts!$E$2:$E$86, 0)&gt;=1000, "Enterprise", _xlfn.XLOOKUP($F1380, accounts!$A$2:$A$86, accounts!$E$2:$E$86, 0)&gt;=100, "Mid-Market", TRUE, "SMB"))</f>
        <v>Mid-Market</v>
      </c>
      <c r="I1380" s="1" t="str">
        <f t="array" ref="I1380">IF($F1380="", "", _xlfn.XLOOKUP($F1380,accounts!$A$2:$A$86,accounts!$F$2:$F$86, "Other"))</f>
        <v>United States</v>
      </c>
      <c r="J1380" s="1" t="s">
        <v>131</v>
      </c>
      <c r="K1380" s="3">
        <v>42802.0</v>
      </c>
      <c r="L1380" s="3">
        <v>42877.0</v>
      </c>
      <c r="M1380" s="1">
        <v>3087.0</v>
      </c>
    </row>
    <row r="1381">
      <c r="A1381" s="1" t="s">
        <v>1586</v>
      </c>
      <c r="B1381" s="1" t="s">
        <v>12</v>
      </c>
      <c r="C1381" s="1" t="str">
        <f t="array" ref="C1381">_xlfn.XLOOKUP($B1381, sales_teams!$A$2:$A$36, sales_teams!$B$2:$B$36)</f>
        <v>Dustin Brinkmann</v>
      </c>
      <c r="D1381" s="1" t="str">
        <f t="array" ref="D1381">_xlfn.XLOOKUP($B1381, sales_teams!$A$2:$A$36, sales_teams!$C$2:$C$36)</f>
        <v>Central</v>
      </c>
      <c r="E1381" s="1" t="s">
        <v>179</v>
      </c>
      <c r="F1381" s="1" t="s">
        <v>29</v>
      </c>
      <c r="G1381" s="1" t="str">
        <f t="array" ref="G1381">IF($F1381="", "", _xlfn.XLOOKUP($F1381,accounts!$A$2:$A$86,accounts!$B$2:$B$86, "Other"))</f>
        <v>medical</v>
      </c>
      <c r="H1381" s="1" t="str">
        <f t="array" ref="H1381">IF($F1381="", "", IFS(_xlfn.XLOOKUP($F1381, accounts!$A$2:$A$86, accounts!$E$2:$E$86, 0)&gt;=1000, "Enterprise", _xlfn.XLOOKUP($F1381, accounts!$A$2:$A$86, accounts!$E$2:$E$86, 0)&gt;=100, "Mid-Market", TRUE, "SMB"))</f>
        <v>Enterprise</v>
      </c>
      <c r="I1381" s="1" t="str">
        <f t="array" ref="I1381">IF($F1381="", "", _xlfn.XLOOKUP($F1381,accounts!$A$2:$A$86,accounts!$F$2:$F$86, "Other"))</f>
        <v>Philipines</v>
      </c>
      <c r="J1381" s="1" t="s">
        <v>131</v>
      </c>
      <c r="K1381" s="3">
        <v>42802.0</v>
      </c>
      <c r="L1381" s="3">
        <v>42889.0</v>
      </c>
      <c r="M1381" s="1">
        <v>59.0</v>
      </c>
    </row>
    <row r="1382">
      <c r="A1382" s="1" t="s">
        <v>1587</v>
      </c>
      <c r="B1382" s="1" t="s">
        <v>39</v>
      </c>
      <c r="C1382" s="1" t="str">
        <f t="array" ref="C1382">_xlfn.XLOOKUP($B1382, sales_teams!$A$2:$A$36, sales_teams!$B$2:$B$36)</f>
        <v>Cara Losch</v>
      </c>
      <c r="D1382" s="1" t="str">
        <f t="array" ref="D1382">_xlfn.XLOOKUP($B1382, sales_teams!$A$2:$A$36, sales_teams!$C$2:$C$36)</f>
        <v>East</v>
      </c>
      <c r="E1382" s="1" t="s">
        <v>109</v>
      </c>
      <c r="F1382" s="1" t="s">
        <v>43</v>
      </c>
      <c r="G1382" s="1" t="str">
        <f t="array" ref="G1382">IF($F1382="", "", _xlfn.XLOOKUP($F1382,accounts!$A$2:$A$86,accounts!$B$2:$B$86, "Other"))</f>
        <v>software</v>
      </c>
      <c r="H1382" s="1" t="str">
        <f t="array" ref="H1382">IF($F1382="", "", IFS(_xlfn.XLOOKUP($F1382, accounts!$A$2:$A$86, accounts!$E$2:$E$86, 0)&gt;=1000, "Enterprise", _xlfn.XLOOKUP($F1382, accounts!$A$2:$A$86, accounts!$E$2:$E$86, 0)&gt;=100, "Mid-Market", TRUE, "SMB"))</f>
        <v>Enterprise</v>
      </c>
      <c r="I1382" s="1" t="str">
        <f t="array" ref="I1382">IF($F1382="", "", _xlfn.XLOOKUP($F1382,accounts!$A$2:$A$86,accounts!$F$2:$F$86, "Other"))</f>
        <v>United States</v>
      </c>
      <c r="J1382" s="1" t="s">
        <v>131</v>
      </c>
      <c r="K1382" s="3">
        <v>42802.0</v>
      </c>
      <c r="L1382" s="3">
        <v>42888.0</v>
      </c>
      <c r="M1382" s="1">
        <v>857.0</v>
      </c>
    </row>
    <row r="1383">
      <c r="A1383" s="1" t="s">
        <v>1588</v>
      </c>
      <c r="B1383" s="1" t="s">
        <v>48</v>
      </c>
      <c r="C1383" s="1" t="str">
        <f t="array" ref="C1383">_xlfn.XLOOKUP($B1383, sales_teams!$A$2:$A$36, sales_teams!$B$2:$B$36)</f>
        <v>Rocco Neubert</v>
      </c>
      <c r="D1383" s="1" t="str">
        <f t="array" ref="D1383">_xlfn.XLOOKUP($B1383, sales_teams!$A$2:$A$36, sales_teams!$C$2:$C$36)</f>
        <v>East</v>
      </c>
      <c r="E1383" s="1" t="s">
        <v>109</v>
      </c>
      <c r="F1383" s="1" t="s">
        <v>55</v>
      </c>
      <c r="G1383" s="1" t="str">
        <f t="array" ref="G1383">IF($F1383="", "", _xlfn.XLOOKUP($F1383,accounts!$A$2:$A$86,accounts!$B$2:$B$86, "Other"))</f>
        <v>entertainment</v>
      </c>
      <c r="H1383" s="1" t="str">
        <f t="array" ref="H1383">IF($F1383="", "", IFS(_xlfn.XLOOKUP($F1383, accounts!$A$2:$A$86, accounts!$E$2:$E$86, 0)&gt;=1000, "Enterprise", _xlfn.XLOOKUP($F1383, accounts!$A$2:$A$86, accounts!$E$2:$E$86, 0)&gt;=100, "Mid-Market", TRUE, "SMB"))</f>
        <v>Enterprise</v>
      </c>
      <c r="I1383" s="1" t="str">
        <f t="array" ref="I1383">IF($F1383="", "", _xlfn.XLOOKUP($F1383,accounts!$A$2:$A$86,accounts!$F$2:$F$86, "Other"))</f>
        <v>United States</v>
      </c>
      <c r="J1383" s="1" t="s">
        <v>131</v>
      </c>
      <c r="K1383" s="3">
        <v>42802.0</v>
      </c>
      <c r="L1383" s="3">
        <v>42913.0</v>
      </c>
      <c r="M1383" s="1">
        <v>1142.0</v>
      </c>
    </row>
    <row r="1384">
      <c r="A1384" s="1" t="s">
        <v>1589</v>
      </c>
      <c r="B1384" s="1" t="s">
        <v>53</v>
      </c>
      <c r="C1384" s="1" t="str">
        <f t="array" ref="C1384">_xlfn.XLOOKUP($B1384, sales_teams!$A$2:$A$36, sales_teams!$B$2:$B$36)</f>
        <v>Rocco Neubert</v>
      </c>
      <c r="D1384" s="1" t="str">
        <f t="array" ref="D1384">_xlfn.XLOOKUP($B1384, sales_teams!$A$2:$A$36, sales_teams!$C$2:$C$36)</f>
        <v>East</v>
      </c>
      <c r="E1384" s="1" t="s">
        <v>181</v>
      </c>
      <c r="F1384" s="1" t="s">
        <v>98</v>
      </c>
      <c r="G1384" s="1" t="str">
        <f t="array" ref="G1384">IF($F1384="", "", _xlfn.XLOOKUP($F1384,accounts!$A$2:$A$86,accounts!$B$2:$B$86, "Other"))</f>
        <v>retail</v>
      </c>
      <c r="H1384" s="1" t="str">
        <f t="array" ref="H1384">IF($F1384="", "", IFS(_xlfn.XLOOKUP($F1384, accounts!$A$2:$A$86, accounts!$E$2:$E$86, 0)&gt;=1000, "Enterprise", _xlfn.XLOOKUP($F1384, accounts!$A$2:$A$86, accounts!$E$2:$E$86, 0)&gt;=100, "Mid-Market", TRUE, "SMB"))</f>
        <v>Enterprise</v>
      </c>
      <c r="I1384" s="1" t="str">
        <f t="array" ref="I1384">IF($F1384="", "", _xlfn.XLOOKUP($F1384,accounts!$A$2:$A$86,accounts!$F$2:$F$86, "Other"))</f>
        <v>Japan</v>
      </c>
      <c r="J1384" s="1" t="s">
        <v>131</v>
      </c>
      <c r="K1384" s="3">
        <v>42802.0</v>
      </c>
      <c r="L1384" s="3">
        <v>42869.0</v>
      </c>
      <c r="M1384" s="1">
        <v>566.0</v>
      </c>
    </row>
    <row r="1385">
      <c r="A1385" s="1" t="s">
        <v>1590</v>
      </c>
      <c r="B1385" s="1" t="s">
        <v>42</v>
      </c>
      <c r="C1385" s="1" t="str">
        <f t="array" ref="C1385">_xlfn.XLOOKUP($B1385, sales_teams!$A$2:$A$36, sales_teams!$B$2:$B$36)</f>
        <v>Cara Losch</v>
      </c>
      <c r="D1385" s="1" t="str">
        <f t="array" ref="D1385">_xlfn.XLOOKUP($B1385, sales_teams!$A$2:$A$36, sales_teams!$C$2:$C$36)</f>
        <v>East</v>
      </c>
      <c r="E1385" s="1" t="s">
        <v>188</v>
      </c>
      <c r="F1385" s="1" t="s">
        <v>169</v>
      </c>
      <c r="G1385" s="1" t="str">
        <f t="array" ref="G1385">IF($F1385="", "", _xlfn.XLOOKUP($F1385,accounts!$A$2:$A$86,accounts!$B$2:$B$86, "Other"))</f>
        <v>entertainment</v>
      </c>
      <c r="H1385" s="1" t="str">
        <f t="array" ref="H1385">IF($F1385="", "", IFS(_xlfn.XLOOKUP($F1385, accounts!$A$2:$A$86, accounts!$E$2:$E$86, 0)&gt;=1000, "Enterprise", _xlfn.XLOOKUP($F1385, accounts!$A$2:$A$86, accounts!$E$2:$E$86, 0)&gt;=100, "Mid-Market", TRUE, "SMB"))</f>
        <v>Enterprise</v>
      </c>
      <c r="I1385" s="1" t="str">
        <f t="array" ref="I1385">IF($F1385="", "", _xlfn.XLOOKUP($F1385,accounts!$A$2:$A$86,accounts!$F$2:$F$86, "Other"))</f>
        <v>United States</v>
      </c>
      <c r="J1385" s="1" t="s">
        <v>131</v>
      </c>
      <c r="K1385" s="3">
        <v>42802.0</v>
      </c>
      <c r="L1385" s="3">
        <v>42812.0</v>
      </c>
      <c r="M1385" s="1">
        <v>4291.0</v>
      </c>
    </row>
    <row r="1386">
      <c r="A1386" s="1" t="s">
        <v>1591</v>
      </c>
      <c r="B1386" s="1" t="s">
        <v>88</v>
      </c>
      <c r="C1386" s="1" t="str">
        <f t="array" ref="C1386">_xlfn.XLOOKUP($B1386, sales_teams!$A$2:$A$36, sales_teams!$B$2:$B$36)</f>
        <v>Celia Rouche</v>
      </c>
      <c r="D1386" s="1" t="str">
        <f t="array" ref="D1386">_xlfn.XLOOKUP($B1386, sales_teams!$A$2:$A$36, sales_teams!$C$2:$C$36)</f>
        <v>West</v>
      </c>
      <c r="E1386" s="1" t="s">
        <v>109</v>
      </c>
      <c r="F1386" s="1" t="s">
        <v>147</v>
      </c>
      <c r="G1386" s="1" t="str">
        <f t="array" ref="G1386">IF($F1386="", "", _xlfn.XLOOKUP($F1386,accounts!$A$2:$A$86,accounts!$B$2:$B$86, "Other"))</f>
        <v>telecommunications</v>
      </c>
      <c r="H1386" s="1" t="str">
        <f t="array" ref="H1386">IF($F1386="", "", IFS(_xlfn.XLOOKUP($F1386, accounts!$A$2:$A$86, accounts!$E$2:$E$86, 0)&gt;=1000, "Enterprise", _xlfn.XLOOKUP($F1386, accounts!$A$2:$A$86, accounts!$E$2:$E$86, 0)&gt;=100, "Mid-Market", TRUE, "SMB"))</f>
        <v>Enterprise</v>
      </c>
      <c r="I1386" s="1" t="str">
        <f t="array" ref="I1386">IF($F1386="", "", _xlfn.XLOOKUP($F1386,accounts!$A$2:$A$86,accounts!$F$2:$F$86, "Other"))</f>
        <v>United States</v>
      </c>
      <c r="J1386" s="1" t="s">
        <v>131</v>
      </c>
      <c r="K1386" s="3">
        <v>42802.0</v>
      </c>
      <c r="L1386" s="3">
        <v>42902.0</v>
      </c>
      <c r="M1386" s="1">
        <v>1039.0</v>
      </c>
    </row>
    <row r="1387">
      <c r="A1387" s="1" t="s">
        <v>1592</v>
      </c>
      <c r="B1387" s="1" t="s">
        <v>88</v>
      </c>
      <c r="C1387" s="1" t="str">
        <f t="array" ref="C1387">_xlfn.XLOOKUP($B1387, sales_teams!$A$2:$A$36, sales_teams!$B$2:$B$36)</f>
        <v>Celia Rouche</v>
      </c>
      <c r="D1387" s="1" t="str">
        <f t="array" ref="D1387">_xlfn.XLOOKUP($B1387, sales_teams!$A$2:$A$36, sales_teams!$C$2:$C$36)</f>
        <v>West</v>
      </c>
      <c r="E1387" s="1" t="s">
        <v>188</v>
      </c>
      <c r="F1387" s="1" t="s">
        <v>168</v>
      </c>
      <c r="G1387" s="1" t="str">
        <f t="array" ref="G1387">IF($F1387="", "", _xlfn.XLOOKUP($F1387,accounts!$A$2:$A$86,accounts!$B$2:$B$86, "Other"))</f>
        <v>finance</v>
      </c>
      <c r="H1387" s="1" t="str">
        <f t="array" ref="H1387">IF($F1387="", "", IFS(_xlfn.XLOOKUP($F1387, accounts!$A$2:$A$86, accounts!$E$2:$E$86, 0)&gt;=1000, "Enterprise", _xlfn.XLOOKUP($F1387, accounts!$A$2:$A$86, accounts!$E$2:$E$86, 0)&gt;=100, "Mid-Market", TRUE, "SMB"))</f>
        <v>Enterprise</v>
      </c>
      <c r="I1387" s="1" t="str">
        <f t="array" ref="I1387">IF($F1387="", "", _xlfn.XLOOKUP($F1387,accounts!$A$2:$A$86,accounts!$F$2:$F$86, "Other"))</f>
        <v>United States</v>
      </c>
      <c r="J1387" s="1" t="s">
        <v>131</v>
      </c>
      <c r="K1387" s="3">
        <v>42802.0</v>
      </c>
      <c r="L1387" s="3">
        <v>42874.0</v>
      </c>
      <c r="M1387" s="1">
        <v>3151.0</v>
      </c>
    </row>
    <row r="1388">
      <c r="A1388" s="1" t="s">
        <v>1593</v>
      </c>
      <c r="B1388" s="1" t="s">
        <v>19</v>
      </c>
      <c r="C1388" s="1" t="str">
        <f t="array" ref="C1388">_xlfn.XLOOKUP($B1388, sales_teams!$A$2:$A$36, sales_teams!$B$2:$B$36)</f>
        <v>Melvin Marxen</v>
      </c>
      <c r="D1388" s="1" t="str">
        <f t="array" ref="D1388">_xlfn.XLOOKUP($B1388, sales_teams!$A$2:$A$36, sales_teams!$C$2:$C$36)</f>
        <v>Central</v>
      </c>
      <c r="E1388" s="1" t="s">
        <v>181</v>
      </c>
      <c r="F1388" s="1" t="s">
        <v>113</v>
      </c>
      <c r="G1388" s="1" t="str">
        <f t="array" ref="G1388">IF($F1388="", "", _xlfn.XLOOKUP($F1388,accounts!$A$2:$A$86,accounts!$B$2:$B$86, "Other"))</f>
        <v>telecommunications</v>
      </c>
      <c r="H1388" s="1" t="str">
        <f t="array" ref="H1388">IF($F1388="", "", IFS(_xlfn.XLOOKUP($F1388, accounts!$A$2:$A$86, accounts!$E$2:$E$86, 0)&gt;=1000, "Enterprise", _xlfn.XLOOKUP($F1388, accounts!$A$2:$A$86, accounts!$E$2:$E$86, 0)&gt;=100, "Mid-Market", TRUE, "SMB"))</f>
        <v>Mid-Market</v>
      </c>
      <c r="I1388" s="1" t="str">
        <f t="array" ref="I1388">IF($F1388="", "", _xlfn.XLOOKUP($F1388,accounts!$A$2:$A$86,accounts!$F$2:$F$86, "Other"))</f>
        <v>United States</v>
      </c>
      <c r="J1388" s="1" t="s">
        <v>131</v>
      </c>
      <c r="K1388" s="3">
        <v>42802.0</v>
      </c>
      <c r="L1388" s="3">
        <v>42818.0</v>
      </c>
      <c r="M1388" s="1">
        <v>590.0</v>
      </c>
    </row>
    <row r="1389">
      <c r="A1389" s="1" t="s">
        <v>1594</v>
      </c>
      <c r="B1389" s="1" t="s">
        <v>19</v>
      </c>
      <c r="C1389" s="1" t="str">
        <f t="array" ref="C1389">_xlfn.XLOOKUP($B1389, sales_teams!$A$2:$A$36, sales_teams!$B$2:$B$36)</f>
        <v>Melvin Marxen</v>
      </c>
      <c r="D1389" s="1" t="str">
        <f t="array" ref="D1389">_xlfn.XLOOKUP($B1389, sales_teams!$A$2:$A$36, sales_teams!$C$2:$C$36)</f>
        <v>Central</v>
      </c>
      <c r="E1389" s="1" t="s">
        <v>188</v>
      </c>
      <c r="F1389" s="1" t="s">
        <v>149</v>
      </c>
      <c r="G1389" s="1" t="str">
        <f t="array" ref="G1389">IF($F1389="", "", _xlfn.XLOOKUP($F1389,accounts!$A$2:$A$86,accounts!$B$2:$B$86, "Other"))</f>
        <v>medical</v>
      </c>
      <c r="H1389" s="1" t="str">
        <f t="array" ref="H1389">IF($F1389="", "", IFS(_xlfn.XLOOKUP($F1389, accounts!$A$2:$A$86, accounts!$E$2:$E$86, 0)&gt;=1000, "Enterprise", _xlfn.XLOOKUP($F1389, accounts!$A$2:$A$86, accounts!$E$2:$E$86, 0)&gt;=100, "Mid-Market", TRUE, "SMB"))</f>
        <v>Enterprise</v>
      </c>
      <c r="I1389" s="1" t="str">
        <f t="array" ref="I1389">IF($F1389="", "", _xlfn.XLOOKUP($F1389,accounts!$A$2:$A$86,accounts!$F$2:$F$86, "Other"))</f>
        <v>United States</v>
      </c>
      <c r="J1389" s="1" t="s">
        <v>131</v>
      </c>
      <c r="K1389" s="3">
        <v>42802.0</v>
      </c>
      <c r="L1389" s="3">
        <v>42812.0</v>
      </c>
      <c r="M1389" s="1">
        <v>3217.0</v>
      </c>
    </row>
    <row r="1390">
      <c r="A1390" s="1" t="s">
        <v>1595</v>
      </c>
      <c r="B1390" s="1" t="s">
        <v>104</v>
      </c>
      <c r="C1390" s="1" t="str">
        <f t="array" ref="C1390">_xlfn.XLOOKUP($B1390, sales_teams!$A$2:$A$36, sales_teams!$B$2:$B$36)</f>
        <v>Summer Sewald</v>
      </c>
      <c r="D1390" s="1" t="str">
        <f t="array" ref="D1390">_xlfn.XLOOKUP($B1390, sales_teams!$A$2:$A$36, sales_teams!$C$2:$C$36)</f>
        <v>West</v>
      </c>
      <c r="E1390" s="1" t="s">
        <v>181</v>
      </c>
      <c r="F1390" s="1" t="s">
        <v>176</v>
      </c>
      <c r="G1390" s="1" t="str">
        <f t="array" ref="G1390">IF($F1390="", "", _xlfn.XLOOKUP($F1390,accounts!$A$2:$A$86,accounts!$B$2:$B$86, "Other"))</f>
        <v>entertainment</v>
      </c>
      <c r="H1390" s="1" t="str">
        <f t="array" ref="H1390">IF($F1390="", "", IFS(_xlfn.XLOOKUP($F1390, accounts!$A$2:$A$86, accounts!$E$2:$E$86, 0)&gt;=1000, "Enterprise", _xlfn.XLOOKUP($F1390, accounts!$A$2:$A$86, accounts!$E$2:$E$86, 0)&gt;=100, "Mid-Market", TRUE, "SMB"))</f>
        <v>Mid-Market</v>
      </c>
      <c r="I1390" s="1" t="str">
        <f t="array" ref="I1390">IF($F1390="", "", _xlfn.XLOOKUP($F1390,accounts!$A$2:$A$86,accounts!$F$2:$F$86, "Other"))</f>
        <v>United States</v>
      </c>
      <c r="J1390" s="1" t="s">
        <v>131</v>
      </c>
      <c r="K1390" s="3">
        <v>42802.0</v>
      </c>
      <c r="L1390" s="3">
        <v>42805.0</v>
      </c>
      <c r="M1390" s="1">
        <v>597.0</v>
      </c>
    </row>
    <row r="1391">
      <c r="A1391" s="1" t="s">
        <v>1596</v>
      </c>
      <c r="B1391" s="1" t="s">
        <v>102</v>
      </c>
      <c r="C1391" s="1" t="str">
        <f t="array" ref="C1391">_xlfn.XLOOKUP($B1391, sales_teams!$A$2:$A$36, sales_teams!$B$2:$B$36)</f>
        <v>Summer Sewald</v>
      </c>
      <c r="D1391" s="1" t="str">
        <f t="array" ref="D1391">_xlfn.XLOOKUP($B1391, sales_teams!$A$2:$A$36, sales_teams!$C$2:$C$36)</f>
        <v>West</v>
      </c>
      <c r="E1391" s="1" t="s">
        <v>148</v>
      </c>
      <c r="F1391" s="1" t="s">
        <v>137</v>
      </c>
      <c r="G1391" s="1" t="str">
        <f t="array" ref="G1391">IF($F1391="", "", _xlfn.XLOOKUP($F1391,accounts!$A$2:$A$86,accounts!$B$2:$B$86, "Other"))</f>
        <v>services</v>
      </c>
      <c r="H1391" s="1" t="str">
        <f t="array" ref="H1391">IF($F1391="", "", IFS(_xlfn.XLOOKUP($F1391, accounts!$A$2:$A$86, accounts!$E$2:$E$86, 0)&gt;=1000, "Enterprise", _xlfn.XLOOKUP($F1391, accounts!$A$2:$A$86, accounts!$E$2:$E$86, 0)&gt;=100, "Mid-Market", TRUE, "SMB"))</f>
        <v>Enterprise</v>
      </c>
      <c r="I1391" s="1" t="str">
        <f t="array" ref="I1391">IF($F1391="", "", _xlfn.XLOOKUP($F1391,accounts!$A$2:$A$86,accounts!$F$2:$F$86, "Other"))</f>
        <v>Germany</v>
      </c>
      <c r="J1391" s="1" t="s">
        <v>131</v>
      </c>
      <c r="K1391" s="3">
        <v>42802.0</v>
      </c>
      <c r="L1391" s="3">
        <v>42866.0</v>
      </c>
      <c r="M1391" s="1">
        <v>4918.0</v>
      </c>
    </row>
    <row r="1392">
      <c r="A1392" s="1" t="s">
        <v>1597</v>
      </c>
      <c r="B1392" s="1" t="s">
        <v>102</v>
      </c>
      <c r="C1392" s="1" t="str">
        <f t="array" ref="C1392">_xlfn.XLOOKUP($B1392, sales_teams!$A$2:$A$36, sales_teams!$B$2:$B$36)</f>
        <v>Summer Sewald</v>
      </c>
      <c r="D1392" s="1" t="str">
        <f t="array" ref="D1392">_xlfn.XLOOKUP($B1392, sales_teams!$A$2:$A$36, sales_teams!$C$2:$C$36)</f>
        <v>West</v>
      </c>
      <c r="E1392" s="1" t="s">
        <v>148</v>
      </c>
      <c r="F1392" s="1" t="s">
        <v>151</v>
      </c>
      <c r="G1392" s="1" t="str">
        <f t="array" ref="G1392">IF($F1392="", "", _xlfn.XLOOKUP($F1392,accounts!$A$2:$A$86,accounts!$B$2:$B$86, "Other"))</f>
        <v>software</v>
      </c>
      <c r="H1392" s="1" t="str">
        <f t="array" ref="H1392">IF($F1392="", "", IFS(_xlfn.XLOOKUP($F1392, accounts!$A$2:$A$86, accounts!$E$2:$E$86, 0)&gt;=1000, "Enterprise", _xlfn.XLOOKUP($F1392, accounts!$A$2:$A$86, accounts!$E$2:$E$86, 0)&gt;=100, "Mid-Market", TRUE, "SMB"))</f>
        <v>Enterprise</v>
      </c>
      <c r="I1392" s="1" t="str">
        <f t="array" ref="I1392">IF($F1392="", "", _xlfn.XLOOKUP($F1392,accounts!$A$2:$A$86,accounts!$F$2:$F$86, "Other"))</f>
        <v>United States</v>
      </c>
      <c r="J1392" s="1" t="s">
        <v>131</v>
      </c>
      <c r="K1392" s="3">
        <v>42802.0</v>
      </c>
      <c r="L1392" s="3">
        <v>42813.0</v>
      </c>
      <c r="M1392" s="1">
        <v>5266.0</v>
      </c>
    </row>
    <row r="1393">
      <c r="A1393" s="1" t="s">
        <v>1598</v>
      </c>
      <c r="B1393" s="1" t="s">
        <v>17</v>
      </c>
      <c r="C1393" s="1" t="str">
        <f t="array" ref="C1393">_xlfn.XLOOKUP($B1393, sales_teams!$A$2:$A$36, sales_teams!$B$2:$B$36)</f>
        <v>Dustin Brinkmann</v>
      </c>
      <c r="D1393" s="1" t="str">
        <f t="array" ref="D1393">_xlfn.XLOOKUP($B1393, sales_teams!$A$2:$A$36, sales_teams!$C$2:$C$36)</f>
        <v>Central</v>
      </c>
      <c r="E1393" s="1" t="s">
        <v>188</v>
      </c>
      <c r="F1393" s="1" t="s">
        <v>89</v>
      </c>
      <c r="G1393" s="1" t="str">
        <f t="array" ref="G1393">IF($F1393="", "", _xlfn.XLOOKUP($F1393,accounts!$A$2:$A$86,accounts!$B$2:$B$86, "Other"))</f>
        <v>finance</v>
      </c>
      <c r="H1393" s="1" t="str">
        <f t="array" ref="H1393">IF($F1393="", "", IFS(_xlfn.XLOOKUP($F1393, accounts!$A$2:$A$86, accounts!$E$2:$E$86, 0)&gt;=1000, "Enterprise", _xlfn.XLOOKUP($F1393, accounts!$A$2:$A$86, accounts!$E$2:$E$86, 0)&gt;=100, "Mid-Market", TRUE, "SMB"))</f>
        <v>Enterprise</v>
      </c>
      <c r="I1393" s="1" t="str">
        <f t="array" ref="I1393">IF($F1393="", "", _xlfn.XLOOKUP($F1393,accounts!$A$2:$A$86,accounts!$F$2:$F$86, "Other"))</f>
        <v>United States</v>
      </c>
      <c r="J1393" s="1" t="s">
        <v>192</v>
      </c>
      <c r="K1393" s="3">
        <v>42802.0</v>
      </c>
      <c r="L1393" s="3">
        <v>42869.0</v>
      </c>
      <c r="M1393" s="1">
        <v>0.0</v>
      </c>
    </row>
    <row r="1394">
      <c r="A1394" s="1" t="s">
        <v>1599</v>
      </c>
      <c r="B1394" s="1" t="s">
        <v>92</v>
      </c>
      <c r="C1394" s="1" t="str">
        <f t="array" ref="C1394">_xlfn.XLOOKUP($B1394, sales_teams!$A$2:$A$36, sales_teams!$B$2:$B$36)</f>
        <v>Celia Rouche</v>
      </c>
      <c r="D1394" s="1" t="str">
        <f t="array" ref="D1394">_xlfn.XLOOKUP($B1394, sales_teams!$A$2:$A$36, sales_teams!$C$2:$C$36)</f>
        <v>West</v>
      </c>
      <c r="E1394" s="1" t="s">
        <v>181</v>
      </c>
      <c r="F1394" s="1" t="s">
        <v>153</v>
      </c>
      <c r="G1394" s="1" t="str">
        <f t="array" ref="G1394">IF($F1394="", "", _xlfn.XLOOKUP($F1394,accounts!$A$2:$A$86,accounts!$B$2:$B$86, "Other"))</f>
        <v>medical</v>
      </c>
      <c r="H1394" s="1" t="str">
        <f t="array" ref="H1394">IF($F1394="", "", IFS(_xlfn.XLOOKUP($F1394, accounts!$A$2:$A$86, accounts!$E$2:$E$86, 0)&gt;=1000, "Enterprise", _xlfn.XLOOKUP($F1394, accounts!$A$2:$A$86, accounts!$E$2:$E$86, 0)&gt;=100, "Mid-Market", TRUE, "SMB"))</f>
        <v>Enterprise</v>
      </c>
      <c r="I1394" s="1" t="str">
        <f t="array" ref="I1394">IF($F1394="", "", _xlfn.XLOOKUP($F1394,accounts!$A$2:$A$86,accounts!$F$2:$F$86, "Other"))</f>
        <v>United States</v>
      </c>
      <c r="J1394" s="1" t="s">
        <v>189</v>
      </c>
      <c r="K1394" s="3">
        <v>42802.0</v>
      </c>
    </row>
    <row r="1395">
      <c r="A1395" s="1" t="s">
        <v>1600</v>
      </c>
      <c r="B1395" s="1" t="s">
        <v>92</v>
      </c>
      <c r="C1395" s="1" t="str">
        <f t="array" ref="C1395">_xlfn.XLOOKUP($B1395, sales_teams!$A$2:$A$36, sales_teams!$B$2:$B$36)</f>
        <v>Celia Rouche</v>
      </c>
      <c r="D1395" s="1" t="str">
        <f t="array" ref="D1395">_xlfn.XLOOKUP($B1395, sales_teams!$A$2:$A$36, sales_teams!$C$2:$C$36)</f>
        <v>West</v>
      </c>
      <c r="E1395" s="1" t="s">
        <v>181</v>
      </c>
      <c r="F1395" s="1" t="s">
        <v>154</v>
      </c>
      <c r="G1395" s="1" t="str">
        <f t="array" ref="G1395">IF($F1395="", "", _xlfn.XLOOKUP($F1395,accounts!$A$2:$A$86,accounts!$B$2:$B$86, "Other"))</f>
        <v>retail</v>
      </c>
      <c r="H1395" s="1" t="str">
        <f t="array" ref="H1395">IF($F1395="", "", IFS(_xlfn.XLOOKUP($F1395, accounts!$A$2:$A$86, accounts!$E$2:$E$86, 0)&gt;=1000, "Enterprise", _xlfn.XLOOKUP($F1395, accounts!$A$2:$A$86, accounts!$E$2:$E$86, 0)&gt;=100, "Mid-Market", TRUE, "SMB"))</f>
        <v>Enterprise</v>
      </c>
      <c r="I1395" s="1" t="str">
        <f t="array" ref="I1395">IF($F1395="", "", _xlfn.XLOOKUP($F1395,accounts!$A$2:$A$86,accounts!$F$2:$F$86, "Other"))</f>
        <v>United States</v>
      </c>
      <c r="J1395" s="1" t="s">
        <v>192</v>
      </c>
      <c r="K1395" s="3">
        <v>42802.0</v>
      </c>
      <c r="L1395" s="3">
        <v>42872.0</v>
      </c>
      <c r="M1395" s="1">
        <v>0.0</v>
      </c>
    </row>
    <row r="1396">
      <c r="A1396" s="1" t="s">
        <v>1601</v>
      </c>
      <c r="B1396" s="1" t="s">
        <v>92</v>
      </c>
      <c r="C1396" s="1" t="str">
        <f t="array" ref="C1396">_xlfn.XLOOKUP($B1396, sales_teams!$A$2:$A$36, sales_teams!$B$2:$B$36)</f>
        <v>Celia Rouche</v>
      </c>
      <c r="D1396" s="1" t="str">
        <f t="array" ref="D1396">_xlfn.XLOOKUP($B1396, sales_teams!$A$2:$A$36, sales_teams!$C$2:$C$36)</f>
        <v>West</v>
      </c>
      <c r="E1396" s="1" t="s">
        <v>179</v>
      </c>
      <c r="F1396" s="1" t="s">
        <v>36</v>
      </c>
      <c r="G1396" s="1" t="str">
        <f t="array" ref="G1396">IF($F1396="", "", _xlfn.XLOOKUP($F1396,accounts!$A$2:$A$86,accounts!$B$2:$B$86, "Other"))</f>
        <v>retail</v>
      </c>
      <c r="H1396" s="1" t="str">
        <f t="array" ref="H1396">IF($F1396="", "", IFS(_xlfn.XLOOKUP($F1396, accounts!$A$2:$A$86, accounts!$E$2:$E$86, 0)&gt;=1000, "Enterprise", _xlfn.XLOOKUP($F1396, accounts!$A$2:$A$86, accounts!$E$2:$E$86, 0)&gt;=100, "Mid-Market", TRUE, "SMB"))</f>
        <v>Enterprise</v>
      </c>
      <c r="I1396" s="1" t="str">
        <f t="array" ref="I1396">IF($F1396="", "", _xlfn.XLOOKUP($F1396,accounts!$A$2:$A$86,accounts!$F$2:$F$86, "Other"))</f>
        <v>United States</v>
      </c>
      <c r="J1396" s="1" t="s">
        <v>131</v>
      </c>
      <c r="K1396" s="3">
        <v>42802.0</v>
      </c>
      <c r="L1396" s="3">
        <v>42862.0</v>
      </c>
      <c r="M1396" s="1">
        <v>61.0</v>
      </c>
    </row>
    <row r="1397">
      <c r="A1397" s="1" t="s">
        <v>1602</v>
      </c>
      <c r="B1397" s="1" t="s">
        <v>92</v>
      </c>
      <c r="C1397" s="1" t="str">
        <f t="array" ref="C1397">_xlfn.XLOOKUP($B1397, sales_teams!$A$2:$A$36, sales_teams!$B$2:$B$36)</f>
        <v>Celia Rouche</v>
      </c>
      <c r="D1397" s="1" t="str">
        <f t="array" ref="D1397">_xlfn.XLOOKUP($B1397, sales_teams!$A$2:$A$36, sales_teams!$C$2:$C$36)</f>
        <v>West</v>
      </c>
      <c r="E1397" s="1" t="s">
        <v>188</v>
      </c>
      <c r="F1397" s="1" t="s">
        <v>85</v>
      </c>
      <c r="G1397" s="1" t="str">
        <f t="array" ref="G1397">IF($F1397="", "", _xlfn.XLOOKUP($F1397,accounts!$A$2:$A$86,accounts!$B$2:$B$86, "Other"))</f>
        <v>telecommunications</v>
      </c>
      <c r="H1397" s="1" t="str">
        <f t="array" ref="H1397">IF($F1397="", "", IFS(_xlfn.XLOOKUP($F1397, accounts!$A$2:$A$86, accounts!$E$2:$E$86, 0)&gt;=1000, "Enterprise", _xlfn.XLOOKUP($F1397, accounts!$A$2:$A$86, accounts!$E$2:$E$86, 0)&gt;=100, "Mid-Market", TRUE, "SMB"))</f>
        <v>Enterprise</v>
      </c>
      <c r="I1397" s="1" t="str">
        <f t="array" ref="I1397">IF($F1397="", "", _xlfn.XLOOKUP($F1397,accounts!$A$2:$A$86,accounts!$F$2:$F$86, "Other"))</f>
        <v>United States</v>
      </c>
      <c r="J1397" s="1" t="s">
        <v>131</v>
      </c>
      <c r="K1397" s="3">
        <v>42802.0</v>
      </c>
      <c r="L1397" s="3">
        <v>42886.0</v>
      </c>
      <c r="M1397" s="1">
        <v>3470.0</v>
      </c>
    </row>
    <row r="1398">
      <c r="A1398" s="1" t="s">
        <v>1603</v>
      </c>
      <c r="B1398" s="1" t="s">
        <v>18</v>
      </c>
      <c r="C1398" s="1" t="str">
        <f t="array" ref="C1398">_xlfn.XLOOKUP($B1398, sales_teams!$A$2:$A$36, sales_teams!$B$2:$B$36)</f>
        <v>Dustin Brinkmann</v>
      </c>
      <c r="D1398" s="1" t="str">
        <f t="array" ref="D1398">_xlfn.XLOOKUP($B1398, sales_teams!$A$2:$A$36, sales_teams!$C$2:$C$36)</f>
        <v>Central</v>
      </c>
      <c r="E1398" s="1" t="s">
        <v>181</v>
      </c>
      <c r="F1398" s="1" t="s">
        <v>25</v>
      </c>
      <c r="G1398" s="1" t="str">
        <f t="array" ref="G1398">IF($F1398="", "", _xlfn.XLOOKUP($F1398,accounts!$A$2:$A$86,accounts!$B$2:$B$86, "Other"))</f>
        <v>medical</v>
      </c>
      <c r="H1398" s="1" t="str">
        <f t="array" ref="H1398">IF($F1398="", "", IFS(_xlfn.XLOOKUP($F1398, accounts!$A$2:$A$86, accounts!$E$2:$E$86, 0)&gt;=1000, "Enterprise", _xlfn.XLOOKUP($F1398, accounts!$A$2:$A$86, accounts!$E$2:$E$86, 0)&gt;=100, "Mid-Market", TRUE, "SMB"))</f>
        <v>Enterprise</v>
      </c>
      <c r="I1398" s="1" t="str">
        <f t="array" ref="I1398">IF($F1398="", "", _xlfn.XLOOKUP($F1398,accounts!$A$2:$A$86,accounts!$F$2:$F$86, "Other"))</f>
        <v>Kenya</v>
      </c>
      <c r="J1398" s="1" t="s">
        <v>192</v>
      </c>
      <c r="K1398" s="3">
        <v>42802.0</v>
      </c>
      <c r="L1398" s="3">
        <v>42912.0</v>
      </c>
      <c r="M1398" s="1">
        <v>0.0</v>
      </c>
    </row>
    <row r="1399">
      <c r="A1399" s="1" t="s">
        <v>1604</v>
      </c>
      <c r="B1399" s="1" t="s">
        <v>65</v>
      </c>
      <c r="C1399" s="1" t="str">
        <f t="array" ref="C1399">_xlfn.XLOOKUP($B1399, sales_teams!$A$2:$A$36, sales_teams!$B$2:$B$36)</f>
        <v>Celia Rouche</v>
      </c>
      <c r="D1399" s="1" t="str">
        <f t="array" ref="D1399">_xlfn.XLOOKUP($B1399, sales_teams!$A$2:$A$36, sales_teams!$C$2:$C$36)</f>
        <v>West</v>
      </c>
      <c r="E1399" s="1" t="s">
        <v>179</v>
      </c>
      <c r="F1399" s="1" t="s">
        <v>137</v>
      </c>
      <c r="G1399" s="1" t="str">
        <f t="array" ref="G1399">IF($F1399="", "", _xlfn.XLOOKUP($F1399,accounts!$A$2:$A$86,accounts!$B$2:$B$86, "Other"))</f>
        <v>services</v>
      </c>
      <c r="H1399" s="1" t="str">
        <f t="array" ref="H1399">IF($F1399="", "", IFS(_xlfn.XLOOKUP($F1399, accounts!$A$2:$A$86, accounts!$E$2:$E$86, 0)&gt;=1000, "Enterprise", _xlfn.XLOOKUP($F1399, accounts!$A$2:$A$86, accounts!$E$2:$E$86, 0)&gt;=100, "Mid-Market", TRUE, "SMB"))</f>
        <v>Enterprise</v>
      </c>
      <c r="I1399" s="1" t="str">
        <f t="array" ref="I1399">IF($F1399="", "", _xlfn.XLOOKUP($F1399,accounts!$A$2:$A$86,accounts!$F$2:$F$86, "Other"))</f>
        <v>Germany</v>
      </c>
      <c r="J1399" s="1" t="s">
        <v>131</v>
      </c>
      <c r="K1399" s="3">
        <v>42802.0</v>
      </c>
      <c r="L1399" s="3">
        <v>42883.0</v>
      </c>
      <c r="M1399" s="1">
        <v>48.0</v>
      </c>
    </row>
    <row r="1400">
      <c r="A1400" s="1" t="s">
        <v>1605</v>
      </c>
      <c r="B1400" s="1" t="s">
        <v>41</v>
      </c>
      <c r="C1400" s="1" t="str">
        <f t="array" ref="C1400">_xlfn.XLOOKUP($B1400, sales_teams!$A$2:$A$36, sales_teams!$B$2:$B$36)</f>
        <v>Cara Losch</v>
      </c>
      <c r="D1400" s="1" t="str">
        <f t="array" ref="D1400">_xlfn.XLOOKUP($B1400, sales_teams!$A$2:$A$36, sales_teams!$C$2:$C$36)</f>
        <v>East</v>
      </c>
      <c r="E1400" s="1" t="s">
        <v>179</v>
      </c>
      <c r="F1400" s="1" t="s">
        <v>14</v>
      </c>
      <c r="G1400" s="1" t="str">
        <f t="array" ref="G1400">IF($F1400="", "", _xlfn.XLOOKUP($F1400,accounts!$A$2:$A$86,accounts!$B$2:$B$86, "Other"))</f>
        <v>technology</v>
      </c>
      <c r="H1400" s="1" t="str">
        <f t="array" ref="H1400">IF($F1400="", "", IFS(_xlfn.XLOOKUP($F1400, accounts!$A$2:$A$86, accounts!$E$2:$E$86, 0)&gt;=1000, "Enterprise", _xlfn.XLOOKUP($F1400, accounts!$A$2:$A$86, accounts!$E$2:$E$86, 0)&gt;=100, "Mid-Market", TRUE, "SMB"))</f>
        <v>Enterprise</v>
      </c>
      <c r="I1400" s="1" t="str">
        <f t="array" ref="I1400">IF($F1400="", "", _xlfn.XLOOKUP($F1400,accounts!$A$2:$A$86,accounts!$F$2:$F$86, "Other"))</f>
        <v>United States</v>
      </c>
      <c r="J1400" s="1" t="s">
        <v>131</v>
      </c>
      <c r="K1400" s="3">
        <v>42802.0</v>
      </c>
      <c r="L1400" s="3">
        <v>42908.0</v>
      </c>
      <c r="M1400" s="1">
        <v>61.0</v>
      </c>
    </row>
    <row r="1401">
      <c r="A1401" s="1" t="s">
        <v>1606</v>
      </c>
      <c r="B1401" s="1" t="s">
        <v>60</v>
      </c>
      <c r="C1401" s="1" t="str">
        <f t="array" ref="C1401">_xlfn.XLOOKUP($B1401, sales_teams!$A$2:$A$36, sales_teams!$B$2:$B$36)</f>
        <v>Celia Rouche</v>
      </c>
      <c r="D1401" s="1" t="str">
        <f t="array" ref="D1401">_xlfn.XLOOKUP($B1401, sales_teams!$A$2:$A$36, sales_teams!$C$2:$C$36)</f>
        <v>West</v>
      </c>
      <c r="E1401" s="1" t="s">
        <v>179</v>
      </c>
      <c r="F1401" s="1" t="s">
        <v>36</v>
      </c>
      <c r="G1401" s="1" t="str">
        <f t="array" ref="G1401">IF($F1401="", "", _xlfn.XLOOKUP($F1401,accounts!$A$2:$A$86,accounts!$B$2:$B$86, "Other"))</f>
        <v>retail</v>
      </c>
      <c r="H1401" s="1" t="str">
        <f t="array" ref="H1401">IF($F1401="", "", IFS(_xlfn.XLOOKUP($F1401, accounts!$A$2:$A$86, accounts!$E$2:$E$86, 0)&gt;=1000, "Enterprise", _xlfn.XLOOKUP($F1401, accounts!$A$2:$A$86, accounts!$E$2:$E$86, 0)&gt;=100, "Mid-Market", TRUE, "SMB"))</f>
        <v>Enterprise</v>
      </c>
      <c r="I1401" s="1" t="str">
        <f t="array" ref="I1401">IF($F1401="", "", _xlfn.XLOOKUP($F1401,accounts!$A$2:$A$86,accounts!$F$2:$F$86, "Other"))</f>
        <v>United States</v>
      </c>
      <c r="J1401" s="1" t="s">
        <v>192</v>
      </c>
      <c r="K1401" s="3">
        <v>42802.0</v>
      </c>
      <c r="L1401" s="3">
        <v>42881.0</v>
      </c>
      <c r="M1401" s="1">
        <v>0.0</v>
      </c>
    </row>
    <row r="1402">
      <c r="A1402" s="1" t="s">
        <v>1607</v>
      </c>
      <c r="B1402" s="1" t="s">
        <v>34</v>
      </c>
      <c r="C1402" s="1" t="str">
        <f t="array" ref="C1402">_xlfn.XLOOKUP($B1402, sales_teams!$A$2:$A$36, sales_teams!$B$2:$B$36)</f>
        <v>Cara Losch</v>
      </c>
      <c r="D1402" s="1" t="str">
        <f t="array" ref="D1402">_xlfn.XLOOKUP($B1402, sales_teams!$A$2:$A$36, sales_teams!$C$2:$C$36)</f>
        <v>East</v>
      </c>
      <c r="E1402" s="1" t="s">
        <v>181</v>
      </c>
      <c r="F1402" s="1" t="s">
        <v>153</v>
      </c>
      <c r="G1402" s="1" t="str">
        <f t="array" ref="G1402">IF($F1402="", "", _xlfn.XLOOKUP($F1402,accounts!$A$2:$A$86,accounts!$B$2:$B$86, "Other"))</f>
        <v>medical</v>
      </c>
      <c r="H1402" s="1" t="str">
        <f t="array" ref="H1402">IF($F1402="", "", IFS(_xlfn.XLOOKUP($F1402, accounts!$A$2:$A$86, accounts!$E$2:$E$86, 0)&gt;=1000, "Enterprise", _xlfn.XLOOKUP($F1402, accounts!$A$2:$A$86, accounts!$E$2:$E$86, 0)&gt;=100, "Mid-Market", TRUE, "SMB"))</f>
        <v>Enterprise</v>
      </c>
      <c r="I1402" s="1" t="str">
        <f t="array" ref="I1402">IF($F1402="", "", _xlfn.XLOOKUP($F1402,accounts!$A$2:$A$86,accounts!$F$2:$F$86, "Other"))</f>
        <v>United States</v>
      </c>
      <c r="J1402" s="1" t="s">
        <v>192</v>
      </c>
      <c r="K1402" s="3">
        <v>42802.0</v>
      </c>
      <c r="L1402" s="3">
        <v>42884.0</v>
      </c>
      <c r="M1402" s="1">
        <v>0.0</v>
      </c>
    </row>
    <row r="1403">
      <c r="A1403" s="1" t="s">
        <v>1608</v>
      </c>
      <c r="B1403" s="1" t="s">
        <v>105</v>
      </c>
      <c r="C1403" s="1" t="str">
        <f t="array" ref="C1403">_xlfn.XLOOKUP($B1403, sales_teams!$A$2:$A$36, sales_teams!$B$2:$B$36)</f>
        <v>Summer Sewald</v>
      </c>
      <c r="D1403" s="1" t="str">
        <f t="array" ref="D1403">_xlfn.XLOOKUP($B1403, sales_teams!$A$2:$A$36, sales_teams!$C$2:$C$36)</f>
        <v>West</v>
      </c>
      <c r="E1403" s="1" t="s">
        <v>181</v>
      </c>
      <c r="F1403" s="1" t="s">
        <v>170</v>
      </c>
      <c r="G1403" s="1" t="str">
        <f t="array" ref="G1403">IF($F1403="", "", _xlfn.XLOOKUP($F1403,accounts!$A$2:$A$86,accounts!$B$2:$B$86, "Other"))</f>
        <v>employment</v>
      </c>
      <c r="H1403" s="1" t="str">
        <f t="array" ref="H1403">IF($F1403="", "", IFS(_xlfn.XLOOKUP($F1403, accounts!$A$2:$A$86, accounts!$E$2:$E$86, 0)&gt;=1000, "Enterprise", _xlfn.XLOOKUP($F1403, accounts!$A$2:$A$86, accounts!$E$2:$E$86, 0)&gt;=100, "Mid-Market", TRUE, "SMB"))</f>
        <v>Enterprise</v>
      </c>
      <c r="I1403" s="1" t="str">
        <f t="array" ref="I1403">IF($F1403="", "", _xlfn.XLOOKUP($F1403,accounts!$A$2:$A$86,accounts!$F$2:$F$86, "Other"))</f>
        <v>United States</v>
      </c>
      <c r="J1403" s="1" t="s">
        <v>192</v>
      </c>
      <c r="K1403" s="3">
        <v>42802.0</v>
      </c>
      <c r="L1403" s="3">
        <v>42891.0</v>
      </c>
      <c r="M1403" s="1">
        <v>0.0</v>
      </c>
    </row>
    <row r="1404">
      <c r="A1404" s="1" t="s">
        <v>1609</v>
      </c>
      <c r="B1404" s="1" t="s">
        <v>105</v>
      </c>
      <c r="C1404" s="1" t="str">
        <f t="array" ref="C1404">_xlfn.XLOOKUP($B1404, sales_teams!$A$2:$A$36, sales_teams!$B$2:$B$36)</f>
        <v>Summer Sewald</v>
      </c>
      <c r="D1404" s="1" t="str">
        <f t="array" ref="D1404">_xlfn.XLOOKUP($B1404, sales_teams!$A$2:$A$36, sales_teams!$C$2:$C$36)</f>
        <v>West</v>
      </c>
      <c r="E1404" s="1" t="s">
        <v>109</v>
      </c>
      <c r="F1404" s="1" t="s">
        <v>143</v>
      </c>
      <c r="G1404" s="1" t="str">
        <f t="array" ref="G1404">IF($F1404="", "", _xlfn.XLOOKUP($F1404,accounts!$A$2:$A$86,accounts!$B$2:$B$86, "Other"))</f>
        <v>entertainment</v>
      </c>
      <c r="H1404" s="1" t="str">
        <f t="array" ref="H1404">IF($F1404="", "", IFS(_xlfn.XLOOKUP($F1404, accounts!$A$2:$A$86, accounts!$E$2:$E$86, 0)&gt;=1000, "Enterprise", _xlfn.XLOOKUP($F1404, accounts!$A$2:$A$86, accounts!$E$2:$E$86, 0)&gt;=100, "Mid-Market", TRUE, "SMB"))</f>
        <v>Mid-Market</v>
      </c>
      <c r="I1404" s="1" t="str">
        <f t="array" ref="I1404">IF($F1404="", "", _xlfn.XLOOKUP($F1404,accounts!$A$2:$A$86,accounts!$F$2:$F$86, "Other"))</f>
        <v>United States</v>
      </c>
      <c r="J1404" s="1" t="s">
        <v>192</v>
      </c>
      <c r="K1404" s="3">
        <v>42802.0</v>
      </c>
      <c r="L1404" s="3">
        <v>42882.0</v>
      </c>
      <c r="M1404" s="1">
        <v>0.0</v>
      </c>
    </row>
    <row r="1405">
      <c r="A1405" s="1" t="s">
        <v>1610</v>
      </c>
      <c r="B1405" s="1" t="s">
        <v>7</v>
      </c>
      <c r="C1405" s="1" t="str">
        <f t="array" ref="C1405">_xlfn.XLOOKUP($B1405, sales_teams!$A$2:$A$36, sales_teams!$B$2:$B$36)</f>
        <v>Dustin Brinkmann</v>
      </c>
      <c r="D1405" s="1" t="str">
        <f t="array" ref="D1405">_xlfn.XLOOKUP($B1405, sales_teams!$A$2:$A$36, sales_teams!$C$2:$C$36)</f>
        <v>Central</v>
      </c>
      <c r="E1405" s="1" t="s">
        <v>181</v>
      </c>
      <c r="F1405" s="1" t="s">
        <v>78</v>
      </c>
      <c r="G1405" s="1" t="str">
        <f t="array" ref="G1405">IF($F1405="", "", _xlfn.XLOOKUP($F1405,accounts!$A$2:$A$86,accounts!$B$2:$B$86, "Other"))</f>
        <v>marketing</v>
      </c>
      <c r="H1405" s="1" t="str">
        <f t="array" ref="H1405">IF($F1405="", "", IFS(_xlfn.XLOOKUP($F1405, accounts!$A$2:$A$86, accounts!$E$2:$E$86, 0)&gt;=1000, "Enterprise", _xlfn.XLOOKUP($F1405, accounts!$A$2:$A$86, accounts!$E$2:$E$86, 0)&gt;=100, "Mid-Market", TRUE, "SMB"))</f>
        <v>Enterprise</v>
      </c>
      <c r="I1405" s="1" t="str">
        <f t="array" ref="I1405">IF($F1405="", "", _xlfn.XLOOKUP($F1405,accounts!$A$2:$A$86,accounts!$F$2:$F$86, "Other"))</f>
        <v>United States</v>
      </c>
      <c r="J1405" s="1" t="s">
        <v>192</v>
      </c>
      <c r="K1405" s="3">
        <v>42803.0</v>
      </c>
      <c r="L1405" s="3">
        <v>42877.0</v>
      </c>
      <c r="M1405" s="1">
        <v>0.0</v>
      </c>
    </row>
    <row r="1406">
      <c r="A1406" s="1" t="s">
        <v>1611</v>
      </c>
      <c r="B1406" s="1" t="s">
        <v>7</v>
      </c>
      <c r="C1406" s="1" t="str">
        <f t="array" ref="C1406">_xlfn.XLOOKUP($B1406, sales_teams!$A$2:$A$36, sales_teams!$B$2:$B$36)</f>
        <v>Dustin Brinkmann</v>
      </c>
      <c r="D1406" s="1" t="str">
        <f t="array" ref="D1406">_xlfn.XLOOKUP($B1406, sales_teams!$A$2:$A$36, sales_teams!$C$2:$C$36)</f>
        <v>Central</v>
      </c>
      <c r="E1406" s="1" t="s">
        <v>194</v>
      </c>
      <c r="F1406" s="1" t="s">
        <v>119</v>
      </c>
      <c r="G1406" s="1" t="str">
        <f t="array" ref="G1406">IF($F1406="", "", _xlfn.XLOOKUP($F1406,accounts!$A$2:$A$86,accounts!$B$2:$B$86, "Other"))</f>
        <v>technology</v>
      </c>
      <c r="H1406" s="1" t="str">
        <f t="array" ref="H1406">IF($F1406="", "", IFS(_xlfn.XLOOKUP($F1406, accounts!$A$2:$A$86, accounts!$E$2:$E$86, 0)&gt;=1000, "Enterprise", _xlfn.XLOOKUP($F1406, accounts!$A$2:$A$86, accounts!$E$2:$E$86, 0)&gt;=100, "Mid-Market", TRUE, "SMB"))</f>
        <v>Enterprise</v>
      </c>
      <c r="I1406" s="1" t="str">
        <f t="array" ref="I1406">IF($F1406="", "", _xlfn.XLOOKUP($F1406,accounts!$A$2:$A$86,accounts!$F$2:$F$86, "Other"))</f>
        <v>Korea</v>
      </c>
      <c r="J1406" s="1" t="s">
        <v>192</v>
      </c>
      <c r="K1406" s="3">
        <v>42803.0</v>
      </c>
      <c r="L1406" s="3">
        <v>42866.0</v>
      </c>
      <c r="M1406" s="1">
        <v>0.0</v>
      </c>
    </row>
    <row r="1407">
      <c r="A1407" s="1" t="s">
        <v>1612</v>
      </c>
      <c r="B1407" s="1" t="s">
        <v>7</v>
      </c>
      <c r="C1407" s="1" t="str">
        <f t="array" ref="C1407">_xlfn.XLOOKUP($B1407, sales_teams!$A$2:$A$36, sales_teams!$B$2:$B$36)</f>
        <v>Dustin Brinkmann</v>
      </c>
      <c r="D1407" s="1" t="str">
        <f t="array" ref="D1407">_xlfn.XLOOKUP($B1407, sales_teams!$A$2:$A$36, sales_teams!$C$2:$C$36)</f>
        <v>Central</v>
      </c>
      <c r="E1407" s="1" t="s">
        <v>181</v>
      </c>
      <c r="F1407" s="1" t="s">
        <v>157</v>
      </c>
      <c r="G1407" s="1" t="str">
        <f t="array" ref="G1407">IF($F1407="", "", _xlfn.XLOOKUP($F1407,accounts!$A$2:$A$86,accounts!$B$2:$B$86, "Other"))</f>
        <v>retail</v>
      </c>
      <c r="H1407" s="1" t="str">
        <f t="array" ref="H1407">IF($F1407="", "", IFS(_xlfn.XLOOKUP($F1407, accounts!$A$2:$A$86, accounts!$E$2:$E$86, 0)&gt;=1000, "Enterprise", _xlfn.XLOOKUP($F1407, accounts!$A$2:$A$86, accounts!$E$2:$E$86, 0)&gt;=100, "Mid-Market", TRUE, "SMB"))</f>
        <v>Enterprise</v>
      </c>
      <c r="I1407" s="1" t="str">
        <f t="array" ref="I1407">IF($F1407="", "", _xlfn.XLOOKUP($F1407,accounts!$A$2:$A$86,accounts!$F$2:$F$86, "Other"))</f>
        <v>Belgium</v>
      </c>
      <c r="J1407" s="1" t="s">
        <v>131</v>
      </c>
      <c r="K1407" s="3">
        <v>42803.0</v>
      </c>
      <c r="L1407" s="3">
        <v>42897.0</v>
      </c>
      <c r="M1407" s="1">
        <v>595.0</v>
      </c>
    </row>
    <row r="1408">
      <c r="A1408" s="1" t="s">
        <v>1613</v>
      </c>
      <c r="B1408" s="1" t="s">
        <v>7</v>
      </c>
      <c r="C1408" s="1" t="str">
        <f t="array" ref="C1408">_xlfn.XLOOKUP($B1408, sales_teams!$A$2:$A$36, sales_teams!$B$2:$B$36)</f>
        <v>Dustin Brinkmann</v>
      </c>
      <c r="D1408" s="1" t="str">
        <f t="array" ref="D1408">_xlfn.XLOOKUP($B1408, sales_teams!$A$2:$A$36, sales_teams!$C$2:$C$36)</f>
        <v>Central</v>
      </c>
      <c r="E1408" s="1" t="s">
        <v>179</v>
      </c>
      <c r="F1408" s="1" t="s">
        <v>178</v>
      </c>
      <c r="G1408" s="1" t="str">
        <f t="array" ref="G1408">IF($F1408="", "", _xlfn.XLOOKUP($F1408,accounts!$A$2:$A$86,accounts!$B$2:$B$86, "Other"))</f>
        <v>medical</v>
      </c>
      <c r="H1408" s="1" t="str">
        <f t="array" ref="H1408">IF($F1408="", "", IFS(_xlfn.XLOOKUP($F1408, accounts!$A$2:$A$86, accounts!$E$2:$E$86, 0)&gt;=1000, "Enterprise", _xlfn.XLOOKUP($F1408, accounts!$A$2:$A$86, accounts!$E$2:$E$86, 0)&gt;=100, "Mid-Market", TRUE, "SMB"))</f>
        <v>Enterprise</v>
      </c>
      <c r="I1408" s="1" t="str">
        <f t="array" ref="I1408">IF($F1408="", "", _xlfn.XLOOKUP($F1408,accounts!$A$2:$A$86,accounts!$F$2:$F$86, "Other"))</f>
        <v>United States</v>
      </c>
      <c r="J1408" s="1" t="s">
        <v>131</v>
      </c>
      <c r="K1408" s="3">
        <v>42803.0</v>
      </c>
      <c r="L1408" s="3">
        <v>42887.0</v>
      </c>
      <c r="M1408" s="1">
        <v>51.0</v>
      </c>
    </row>
    <row r="1409">
      <c r="A1409" s="1" t="s">
        <v>1614</v>
      </c>
      <c r="B1409" s="1" t="s">
        <v>57</v>
      </c>
      <c r="C1409" s="1" t="str">
        <f t="array" ref="C1409">_xlfn.XLOOKUP($B1409, sales_teams!$A$2:$A$36, sales_teams!$B$2:$B$36)</f>
        <v>Rocco Neubert</v>
      </c>
      <c r="D1409" s="1" t="str">
        <f t="array" ref="D1409">_xlfn.XLOOKUP($B1409, sales_teams!$A$2:$A$36, sales_teams!$C$2:$C$36)</f>
        <v>East</v>
      </c>
      <c r="E1409" s="1" t="s">
        <v>179</v>
      </c>
      <c r="F1409" s="1" t="s">
        <v>141</v>
      </c>
      <c r="G1409" s="1" t="str">
        <f t="array" ref="G1409">IF($F1409="", "", _xlfn.XLOOKUP($F1409,accounts!$A$2:$A$86,accounts!$B$2:$B$86, "Other"))</f>
        <v>finance</v>
      </c>
      <c r="H1409" s="1" t="str">
        <f t="array" ref="H1409">IF($F1409="", "", IFS(_xlfn.XLOOKUP($F1409, accounts!$A$2:$A$86, accounts!$E$2:$E$86, 0)&gt;=1000, "Enterprise", _xlfn.XLOOKUP($F1409, accounts!$A$2:$A$86, accounts!$E$2:$E$86, 0)&gt;=100, "Mid-Market", TRUE, "SMB"))</f>
        <v>Mid-Market</v>
      </c>
      <c r="I1409" s="1" t="str">
        <f t="array" ref="I1409">IF($F1409="", "", _xlfn.XLOOKUP($F1409,accounts!$A$2:$A$86,accounts!$F$2:$F$86, "Other"))</f>
        <v>United States</v>
      </c>
      <c r="J1409" s="1" t="s">
        <v>192</v>
      </c>
      <c r="K1409" s="3">
        <v>42803.0</v>
      </c>
      <c r="L1409" s="3">
        <v>42894.0</v>
      </c>
      <c r="M1409" s="1">
        <v>0.0</v>
      </c>
    </row>
    <row r="1410">
      <c r="A1410" s="1" t="s">
        <v>1615</v>
      </c>
      <c r="B1410" s="1" t="s">
        <v>52</v>
      </c>
      <c r="C1410" s="1" t="str">
        <f t="array" ref="C1410">_xlfn.XLOOKUP($B1410, sales_teams!$A$2:$A$36, sales_teams!$B$2:$B$36)</f>
        <v>Rocco Neubert</v>
      </c>
      <c r="D1410" s="1" t="str">
        <f t="array" ref="D1410">_xlfn.XLOOKUP($B1410, sales_teams!$A$2:$A$36, sales_teams!$C$2:$C$36)</f>
        <v>East</v>
      </c>
      <c r="E1410" s="1" t="s">
        <v>148</v>
      </c>
      <c r="F1410" s="1" t="s">
        <v>125</v>
      </c>
      <c r="G1410" s="1" t="str">
        <f t="array" ref="G1410">IF($F1410="", "", _xlfn.XLOOKUP($F1410,accounts!$A$2:$A$86,accounts!$B$2:$B$86, "Other"))</f>
        <v>software</v>
      </c>
      <c r="H1410" s="1" t="str">
        <f t="array" ref="H1410">IF($F1410="", "", IFS(_xlfn.XLOOKUP($F1410, accounts!$A$2:$A$86, accounts!$E$2:$E$86, 0)&gt;=1000, "Enterprise", _xlfn.XLOOKUP($F1410, accounts!$A$2:$A$86, accounts!$E$2:$E$86, 0)&gt;=100, "Mid-Market", TRUE, "SMB"))</f>
        <v>Enterprise</v>
      </c>
      <c r="I1410" s="1" t="str">
        <f t="array" ref="I1410">IF($F1410="", "", _xlfn.XLOOKUP($F1410,accounts!$A$2:$A$86,accounts!$F$2:$F$86, "Other"))</f>
        <v>United States</v>
      </c>
      <c r="J1410" s="1" t="s">
        <v>131</v>
      </c>
      <c r="K1410" s="3">
        <v>42803.0</v>
      </c>
      <c r="L1410" s="3">
        <v>42880.0</v>
      </c>
      <c r="M1410" s="1">
        <v>4624.0</v>
      </c>
    </row>
    <row r="1411">
      <c r="A1411" s="1" t="s">
        <v>1616</v>
      </c>
      <c r="B1411" s="1" t="s">
        <v>39</v>
      </c>
      <c r="C1411" s="1" t="str">
        <f t="array" ref="C1411">_xlfn.XLOOKUP($B1411, sales_teams!$A$2:$A$36, sales_teams!$B$2:$B$36)</f>
        <v>Cara Losch</v>
      </c>
      <c r="D1411" s="1" t="str">
        <f t="array" ref="D1411">_xlfn.XLOOKUP($B1411, sales_teams!$A$2:$A$36, sales_teams!$C$2:$C$36)</f>
        <v>East</v>
      </c>
      <c r="E1411" s="1" t="s">
        <v>109</v>
      </c>
      <c r="G1411" s="1" t="str">
        <f t="array" ref="G1411">IF($F1411="", "", _xlfn.XLOOKUP($F1411,accounts!$A$2:$A$86,accounts!$B$2:$B$86, "Other"))</f>
        <v/>
      </c>
      <c r="H1411" s="1" t="str">
        <f t="array" ref="H1411">IF($F1411="", "", IFS(_xlfn.XLOOKUP($F1411, accounts!$A$2:$A$86, accounts!$E$2:$E$86, 0)&gt;=1000, "Enterprise", _xlfn.XLOOKUP($F1411, accounts!$A$2:$A$86, accounts!$E$2:$E$86, 0)&gt;=100, "Mid-Market", TRUE, "SMB"))</f>
        <v/>
      </c>
      <c r="I1411" s="1" t="str">
        <f t="array" ref="I1411">IF($F1411="", "", _xlfn.XLOOKUP($F1411,accounts!$A$2:$A$86,accounts!$F$2:$F$86, "Other"))</f>
        <v/>
      </c>
      <c r="J1411" s="1" t="s">
        <v>189</v>
      </c>
      <c r="K1411" s="3">
        <v>42803.0</v>
      </c>
    </row>
    <row r="1412">
      <c r="A1412" s="1" t="s">
        <v>1617</v>
      </c>
      <c r="B1412" s="1" t="s">
        <v>48</v>
      </c>
      <c r="C1412" s="1" t="str">
        <f t="array" ref="C1412">_xlfn.XLOOKUP($B1412, sales_teams!$A$2:$A$36, sales_teams!$B$2:$B$36)</f>
        <v>Rocco Neubert</v>
      </c>
      <c r="D1412" s="1" t="str">
        <f t="array" ref="D1412">_xlfn.XLOOKUP($B1412, sales_teams!$A$2:$A$36, sales_teams!$C$2:$C$36)</f>
        <v>East</v>
      </c>
      <c r="E1412" s="1" t="s">
        <v>181</v>
      </c>
      <c r="F1412" s="1" t="s">
        <v>132</v>
      </c>
      <c r="G1412" s="1" t="str">
        <f t="array" ref="G1412">IF($F1412="", "", _xlfn.XLOOKUP($F1412,accounts!$A$2:$A$86,accounts!$B$2:$B$86, "Other"))</f>
        <v>marketing</v>
      </c>
      <c r="H1412" s="1" t="str">
        <f t="array" ref="H1412">IF($F1412="", "", IFS(_xlfn.XLOOKUP($F1412, accounts!$A$2:$A$86, accounts!$E$2:$E$86, 0)&gt;=1000, "Enterprise", _xlfn.XLOOKUP($F1412, accounts!$A$2:$A$86, accounts!$E$2:$E$86, 0)&gt;=100, "Mid-Market", TRUE, "SMB"))</f>
        <v>Enterprise</v>
      </c>
      <c r="I1412" s="1" t="str">
        <f t="array" ref="I1412">IF($F1412="", "", _xlfn.XLOOKUP($F1412,accounts!$A$2:$A$86,accounts!$F$2:$F$86, "Other"))</f>
        <v>Jordan</v>
      </c>
      <c r="J1412" s="1" t="s">
        <v>189</v>
      </c>
      <c r="K1412" s="3">
        <v>42803.0</v>
      </c>
    </row>
    <row r="1413">
      <c r="A1413" s="1" t="s">
        <v>1618</v>
      </c>
      <c r="B1413" s="1" t="s">
        <v>48</v>
      </c>
      <c r="C1413" s="1" t="str">
        <f t="array" ref="C1413">_xlfn.XLOOKUP($B1413, sales_teams!$A$2:$A$36, sales_teams!$B$2:$B$36)</f>
        <v>Rocco Neubert</v>
      </c>
      <c r="D1413" s="1" t="str">
        <f t="array" ref="D1413">_xlfn.XLOOKUP($B1413, sales_teams!$A$2:$A$36, sales_teams!$C$2:$C$36)</f>
        <v>East</v>
      </c>
      <c r="E1413" s="1" t="s">
        <v>181</v>
      </c>
      <c r="G1413" s="1" t="str">
        <f t="array" ref="G1413">IF($F1413="", "", _xlfn.XLOOKUP($F1413,accounts!$A$2:$A$86,accounts!$B$2:$B$86, "Other"))</f>
        <v/>
      </c>
      <c r="H1413" s="1" t="str">
        <f t="array" ref="H1413">IF($F1413="", "", IFS(_xlfn.XLOOKUP($F1413, accounts!$A$2:$A$86, accounts!$E$2:$E$86, 0)&gt;=1000, "Enterprise", _xlfn.XLOOKUP($F1413, accounts!$A$2:$A$86, accounts!$E$2:$E$86, 0)&gt;=100, "Mid-Market", TRUE, "SMB"))</f>
        <v/>
      </c>
      <c r="I1413" s="1" t="str">
        <f t="array" ref="I1413">IF($F1413="", "", _xlfn.XLOOKUP($F1413,accounts!$A$2:$A$86,accounts!$F$2:$F$86, "Other"))</f>
        <v/>
      </c>
      <c r="J1413" s="1" t="s">
        <v>189</v>
      </c>
      <c r="K1413" s="3">
        <v>42803.0</v>
      </c>
    </row>
    <row r="1414">
      <c r="A1414" s="1" t="s">
        <v>1619</v>
      </c>
      <c r="B1414" s="1" t="s">
        <v>30</v>
      </c>
      <c r="C1414" s="1" t="str">
        <f t="array" ref="C1414">_xlfn.XLOOKUP($B1414, sales_teams!$A$2:$A$36, sales_teams!$B$2:$B$36)</f>
        <v>Melvin Marxen</v>
      </c>
      <c r="D1414" s="1" t="str">
        <f t="array" ref="D1414">_xlfn.XLOOKUP($B1414, sales_teams!$A$2:$A$36, sales_teams!$C$2:$C$36)</f>
        <v>Central</v>
      </c>
      <c r="E1414" s="1" t="s">
        <v>109</v>
      </c>
      <c r="F1414" s="1" t="s">
        <v>89</v>
      </c>
      <c r="G1414" s="1" t="str">
        <f t="array" ref="G1414">IF($F1414="", "", _xlfn.XLOOKUP($F1414,accounts!$A$2:$A$86,accounts!$B$2:$B$86, "Other"))</f>
        <v>finance</v>
      </c>
      <c r="H1414" s="1" t="str">
        <f t="array" ref="H1414">IF($F1414="", "", IFS(_xlfn.XLOOKUP($F1414, accounts!$A$2:$A$86, accounts!$E$2:$E$86, 0)&gt;=1000, "Enterprise", _xlfn.XLOOKUP($F1414, accounts!$A$2:$A$86, accounts!$E$2:$E$86, 0)&gt;=100, "Mid-Market", TRUE, "SMB"))</f>
        <v>Enterprise</v>
      </c>
      <c r="I1414" s="1" t="str">
        <f t="array" ref="I1414">IF($F1414="", "", _xlfn.XLOOKUP($F1414,accounts!$A$2:$A$86,accounts!$F$2:$F$86, "Other"))</f>
        <v>United States</v>
      </c>
      <c r="J1414" s="1" t="s">
        <v>192</v>
      </c>
      <c r="K1414" s="3">
        <v>42803.0</v>
      </c>
      <c r="L1414" s="3">
        <v>42870.0</v>
      </c>
      <c r="M1414" s="1">
        <v>0.0</v>
      </c>
    </row>
    <row r="1415">
      <c r="A1415" s="1" t="s">
        <v>1620</v>
      </c>
      <c r="B1415" s="1" t="s">
        <v>30</v>
      </c>
      <c r="C1415" s="1" t="str">
        <f t="array" ref="C1415">_xlfn.XLOOKUP($B1415, sales_teams!$A$2:$A$36, sales_teams!$B$2:$B$36)</f>
        <v>Melvin Marxen</v>
      </c>
      <c r="D1415" s="1" t="str">
        <f t="array" ref="D1415">_xlfn.XLOOKUP($B1415, sales_teams!$A$2:$A$36, sales_teams!$C$2:$C$36)</f>
        <v>Central</v>
      </c>
      <c r="E1415" s="1" t="s">
        <v>179</v>
      </c>
      <c r="F1415" s="1" t="s">
        <v>29</v>
      </c>
      <c r="G1415" s="1" t="str">
        <f t="array" ref="G1415">IF($F1415="", "", _xlfn.XLOOKUP($F1415,accounts!$A$2:$A$86,accounts!$B$2:$B$86, "Other"))</f>
        <v>medical</v>
      </c>
      <c r="H1415" s="1" t="str">
        <f t="array" ref="H1415">IF($F1415="", "", IFS(_xlfn.XLOOKUP($F1415, accounts!$A$2:$A$86, accounts!$E$2:$E$86, 0)&gt;=1000, "Enterprise", _xlfn.XLOOKUP($F1415, accounts!$A$2:$A$86, accounts!$E$2:$E$86, 0)&gt;=100, "Mid-Market", TRUE, "SMB"))</f>
        <v>Enterprise</v>
      </c>
      <c r="I1415" s="1" t="str">
        <f t="array" ref="I1415">IF($F1415="", "", _xlfn.XLOOKUP($F1415,accounts!$A$2:$A$86,accounts!$F$2:$F$86, "Other"))</f>
        <v>Philipines</v>
      </c>
      <c r="J1415" s="1" t="s">
        <v>192</v>
      </c>
      <c r="K1415" s="3">
        <v>42803.0</v>
      </c>
      <c r="L1415" s="3">
        <v>42883.0</v>
      </c>
      <c r="M1415" s="1">
        <v>0.0</v>
      </c>
    </row>
    <row r="1416">
      <c r="A1416" s="1" t="s">
        <v>1621</v>
      </c>
      <c r="B1416" s="1" t="s">
        <v>30</v>
      </c>
      <c r="C1416" s="1" t="str">
        <f t="array" ref="C1416">_xlfn.XLOOKUP($B1416, sales_teams!$A$2:$A$36, sales_teams!$B$2:$B$36)</f>
        <v>Melvin Marxen</v>
      </c>
      <c r="D1416" s="1" t="str">
        <f t="array" ref="D1416">_xlfn.XLOOKUP($B1416, sales_teams!$A$2:$A$36, sales_teams!$C$2:$C$36)</f>
        <v>Central</v>
      </c>
      <c r="E1416" s="1" t="s">
        <v>181</v>
      </c>
      <c r="F1416" s="1" t="s">
        <v>95</v>
      </c>
      <c r="G1416" s="1" t="str">
        <f t="array" ref="G1416">IF($F1416="", "", _xlfn.XLOOKUP($F1416,accounts!$A$2:$A$86,accounts!$B$2:$B$86, "Other"))</f>
        <v>finance</v>
      </c>
      <c r="H1416" s="1" t="str">
        <f t="array" ref="H1416">IF($F1416="", "", IFS(_xlfn.XLOOKUP($F1416, accounts!$A$2:$A$86, accounts!$E$2:$E$86, 0)&gt;=1000, "Enterprise", _xlfn.XLOOKUP($F1416, accounts!$A$2:$A$86, accounts!$E$2:$E$86, 0)&gt;=100, "Mid-Market", TRUE, "SMB"))</f>
        <v>Enterprise</v>
      </c>
      <c r="I1416" s="1" t="str">
        <f t="array" ref="I1416">IF($F1416="", "", _xlfn.XLOOKUP($F1416,accounts!$A$2:$A$86,accounts!$F$2:$F$86, "Other"))</f>
        <v>United States</v>
      </c>
      <c r="J1416" s="1" t="s">
        <v>131</v>
      </c>
      <c r="K1416" s="3">
        <v>42803.0</v>
      </c>
      <c r="L1416" s="3">
        <v>42903.0</v>
      </c>
      <c r="M1416" s="1">
        <v>571.0</v>
      </c>
    </row>
    <row r="1417">
      <c r="A1417" s="1" t="s">
        <v>1622</v>
      </c>
      <c r="B1417" s="1" t="s">
        <v>94</v>
      </c>
      <c r="C1417" s="1" t="str">
        <f t="array" ref="C1417">_xlfn.XLOOKUP($B1417, sales_teams!$A$2:$A$36, sales_teams!$B$2:$B$36)</f>
        <v>Celia Rouche</v>
      </c>
      <c r="D1417" s="1" t="str">
        <f t="array" ref="D1417">_xlfn.XLOOKUP($B1417, sales_teams!$A$2:$A$36, sales_teams!$C$2:$C$36)</f>
        <v>West</v>
      </c>
      <c r="E1417" s="1" t="s">
        <v>188</v>
      </c>
      <c r="F1417" s="1" t="s">
        <v>130</v>
      </c>
      <c r="G1417" s="1" t="str">
        <f t="array" ref="G1417">IF($F1417="", "", _xlfn.XLOOKUP($F1417,accounts!$A$2:$A$86,accounts!$B$2:$B$86, "Other"))</f>
        <v>medical</v>
      </c>
      <c r="H1417" s="1" t="str">
        <f t="array" ref="H1417">IF($F1417="", "", IFS(_xlfn.XLOOKUP($F1417, accounts!$A$2:$A$86, accounts!$E$2:$E$86, 0)&gt;=1000, "Enterprise", _xlfn.XLOOKUP($F1417, accounts!$A$2:$A$86, accounts!$E$2:$E$86, 0)&gt;=100, "Mid-Market", TRUE, "SMB"))</f>
        <v>Enterprise</v>
      </c>
      <c r="I1417" s="1" t="str">
        <f t="array" ref="I1417">IF($F1417="", "", _xlfn.XLOOKUP($F1417,accounts!$A$2:$A$86,accounts!$F$2:$F$86, "Other"))</f>
        <v>United States</v>
      </c>
      <c r="J1417" s="1" t="s">
        <v>131</v>
      </c>
      <c r="K1417" s="3">
        <v>42803.0</v>
      </c>
      <c r="L1417" s="3">
        <v>42819.0</v>
      </c>
      <c r="M1417" s="1">
        <v>3333.0</v>
      </c>
    </row>
    <row r="1418">
      <c r="A1418" s="1" t="s">
        <v>1623</v>
      </c>
      <c r="B1418" s="1" t="s">
        <v>26</v>
      </c>
      <c r="C1418" s="1" t="str">
        <f t="array" ref="C1418">_xlfn.XLOOKUP($B1418, sales_teams!$A$2:$A$36, sales_teams!$B$2:$B$36)</f>
        <v>Melvin Marxen</v>
      </c>
      <c r="D1418" s="1" t="str">
        <f t="array" ref="D1418">_xlfn.XLOOKUP($B1418, sales_teams!$A$2:$A$36, sales_teams!$C$2:$C$36)</f>
        <v>Central</v>
      </c>
      <c r="E1418" s="1" t="s">
        <v>194</v>
      </c>
      <c r="F1418" s="1" t="s">
        <v>122</v>
      </c>
      <c r="G1418" s="1" t="str">
        <f t="array" ref="G1418">IF($F1418="", "", _xlfn.XLOOKUP($F1418,accounts!$A$2:$A$86,accounts!$B$2:$B$86, "Other"))</f>
        <v>medical</v>
      </c>
      <c r="H1418" s="1" t="str">
        <f t="array" ref="H1418">IF($F1418="", "", IFS(_xlfn.XLOOKUP($F1418, accounts!$A$2:$A$86, accounts!$E$2:$E$86, 0)&gt;=1000, "Enterprise", _xlfn.XLOOKUP($F1418, accounts!$A$2:$A$86, accounts!$E$2:$E$86, 0)&gt;=100, "Mid-Market", TRUE, "SMB"))</f>
        <v>Enterprise</v>
      </c>
      <c r="I1418" s="1" t="str">
        <f t="array" ref="I1418">IF($F1418="", "", _xlfn.XLOOKUP($F1418,accounts!$A$2:$A$86,accounts!$F$2:$F$86, "Other"))</f>
        <v>United States</v>
      </c>
      <c r="J1418" s="1" t="s">
        <v>131</v>
      </c>
      <c r="K1418" s="3">
        <v>42803.0</v>
      </c>
      <c r="L1418" s="3">
        <v>42871.0</v>
      </c>
      <c r="M1418" s="1">
        <v>4853.0</v>
      </c>
    </row>
    <row r="1419">
      <c r="A1419" s="1" t="s">
        <v>1624</v>
      </c>
      <c r="B1419" s="1" t="s">
        <v>26</v>
      </c>
      <c r="C1419" s="1" t="str">
        <f t="array" ref="C1419">_xlfn.XLOOKUP($B1419, sales_teams!$A$2:$A$36, sales_teams!$B$2:$B$36)</f>
        <v>Melvin Marxen</v>
      </c>
      <c r="D1419" s="1" t="str">
        <f t="array" ref="D1419">_xlfn.XLOOKUP($B1419, sales_teams!$A$2:$A$36, sales_teams!$C$2:$C$36)</f>
        <v>Central</v>
      </c>
      <c r="E1419" s="1" t="s">
        <v>179</v>
      </c>
      <c r="F1419" s="1" t="s">
        <v>164</v>
      </c>
      <c r="G1419" s="1" t="str">
        <f t="array" ref="G1419">IF($F1419="", "", _xlfn.XLOOKUP($F1419,accounts!$A$2:$A$86,accounts!$B$2:$B$86, "Other"))</f>
        <v>retail</v>
      </c>
      <c r="H1419" s="1" t="str">
        <f t="array" ref="H1419">IF($F1419="", "", IFS(_xlfn.XLOOKUP($F1419, accounts!$A$2:$A$86, accounts!$E$2:$E$86, 0)&gt;=1000, "Enterprise", _xlfn.XLOOKUP($F1419, accounts!$A$2:$A$86, accounts!$E$2:$E$86, 0)&gt;=100, "Mid-Market", TRUE, "SMB"))</f>
        <v>Mid-Market</v>
      </c>
      <c r="I1419" s="1" t="str">
        <f t="array" ref="I1419">IF($F1419="", "", _xlfn.XLOOKUP($F1419,accounts!$A$2:$A$86,accounts!$F$2:$F$86, "Other"))</f>
        <v>United States</v>
      </c>
      <c r="J1419" s="1" t="s">
        <v>131</v>
      </c>
      <c r="K1419" s="3">
        <v>42803.0</v>
      </c>
      <c r="L1419" s="3">
        <v>42894.0</v>
      </c>
      <c r="M1419" s="1">
        <v>51.0</v>
      </c>
    </row>
    <row r="1420">
      <c r="A1420" s="1" t="s">
        <v>1625</v>
      </c>
      <c r="B1420" s="1" t="s">
        <v>99</v>
      </c>
      <c r="C1420" s="1" t="str">
        <f t="array" ref="C1420">_xlfn.XLOOKUP($B1420, sales_teams!$A$2:$A$36, sales_teams!$B$2:$B$36)</f>
        <v>Summer Sewald</v>
      </c>
      <c r="D1420" s="1" t="str">
        <f t="array" ref="D1420">_xlfn.XLOOKUP($B1420, sales_teams!$A$2:$A$36, sales_teams!$C$2:$C$36)</f>
        <v>West</v>
      </c>
      <c r="E1420" s="1" t="s">
        <v>179</v>
      </c>
      <c r="F1420" s="1" t="s">
        <v>177</v>
      </c>
      <c r="G1420" s="1" t="str">
        <f t="array" ref="G1420">IF($F1420="", "", _xlfn.XLOOKUP($F1420,accounts!$A$2:$A$86,accounts!$B$2:$B$86, "Other"))</f>
        <v>software</v>
      </c>
      <c r="H1420" s="1" t="str">
        <f t="array" ref="H1420">IF($F1420="", "", IFS(_xlfn.XLOOKUP($F1420, accounts!$A$2:$A$86, accounts!$E$2:$E$86, 0)&gt;=1000, "Enterprise", _xlfn.XLOOKUP($F1420, accounts!$A$2:$A$86, accounts!$E$2:$E$86, 0)&gt;=100, "Mid-Market", TRUE, "SMB"))</f>
        <v>Enterprise</v>
      </c>
      <c r="I1420" s="1" t="str">
        <f t="array" ref="I1420">IF($F1420="", "", _xlfn.XLOOKUP($F1420,accounts!$A$2:$A$86,accounts!$F$2:$F$86, "Other"))</f>
        <v>United States</v>
      </c>
      <c r="J1420" s="1" t="s">
        <v>189</v>
      </c>
      <c r="K1420" s="3">
        <v>42803.0</v>
      </c>
    </row>
    <row r="1421">
      <c r="A1421" s="1" t="s">
        <v>1626</v>
      </c>
      <c r="B1421" s="1" t="s">
        <v>99</v>
      </c>
      <c r="C1421" s="1" t="str">
        <f t="array" ref="C1421">_xlfn.XLOOKUP($B1421, sales_teams!$A$2:$A$36, sales_teams!$B$2:$B$36)</f>
        <v>Summer Sewald</v>
      </c>
      <c r="D1421" s="1" t="str">
        <f t="array" ref="D1421">_xlfn.XLOOKUP($B1421, sales_teams!$A$2:$A$36, sales_teams!$C$2:$C$36)</f>
        <v>West</v>
      </c>
      <c r="E1421" s="1" t="s">
        <v>188</v>
      </c>
      <c r="G1421" s="1" t="str">
        <f t="array" ref="G1421">IF($F1421="", "", _xlfn.XLOOKUP($F1421,accounts!$A$2:$A$86,accounts!$B$2:$B$86, "Other"))</f>
        <v/>
      </c>
      <c r="H1421" s="1" t="str">
        <f t="array" ref="H1421">IF($F1421="", "", IFS(_xlfn.XLOOKUP($F1421, accounts!$A$2:$A$86, accounts!$E$2:$E$86, 0)&gt;=1000, "Enterprise", _xlfn.XLOOKUP($F1421, accounts!$A$2:$A$86, accounts!$E$2:$E$86, 0)&gt;=100, "Mid-Market", TRUE, "SMB"))</f>
        <v/>
      </c>
      <c r="I1421" s="1" t="str">
        <f t="array" ref="I1421">IF($F1421="", "", _xlfn.XLOOKUP($F1421,accounts!$A$2:$A$86,accounts!$F$2:$F$86, "Other"))</f>
        <v/>
      </c>
      <c r="J1421" s="1" t="s">
        <v>189</v>
      </c>
      <c r="K1421" s="3">
        <v>42803.0</v>
      </c>
    </row>
    <row r="1422">
      <c r="A1422" s="1" t="s">
        <v>1627</v>
      </c>
      <c r="B1422" s="1" t="s">
        <v>99</v>
      </c>
      <c r="C1422" s="1" t="str">
        <f t="array" ref="C1422">_xlfn.XLOOKUP($B1422, sales_teams!$A$2:$A$36, sales_teams!$B$2:$B$36)</f>
        <v>Summer Sewald</v>
      </c>
      <c r="D1422" s="1" t="str">
        <f t="array" ref="D1422">_xlfn.XLOOKUP($B1422, sales_teams!$A$2:$A$36, sales_teams!$C$2:$C$36)</f>
        <v>West</v>
      </c>
      <c r="E1422" s="1" t="s">
        <v>181</v>
      </c>
      <c r="F1422" s="1" t="s">
        <v>50</v>
      </c>
      <c r="G1422" s="1" t="str">
        <f t="array" ref="G1422">IF($F1422="", "", _xlfn.XLOOKUP($F1422,accounts!$A$2:$A$86,accounts!$B$2:$B$86, "Other"))</f>
        <v>entertainment</v>
      </c>
      <c r="H1422" s="1" t="str">
        <f t="array" ref="H1422">IF($F1422="", "", IFS(_xlfn.XLOOKUP($F1422, accounts!$A$2:$A$86, accounts!$E$2:$E$86, 0)&gt;=1000, "Enterprise", _xlfn.XLOOKUP($F1422, accounts!$A$2:$A$86, accounts!$E$2:$E$86, 0)&gt;=100, "Mid-Market", TRUE, "SMB"))</f>
        <v>Enterprise</v>
      </c>
      <c r="I1422" s="1" t="str">
        <f t="array" ref="I1422">IF($F1422="", "", _xlfn.XLOOKUP($F1422,accounts!$A$2:$A$86,accounts!$F$2:$F$86, "Other"))</f>
        <v>United States</v>
      </c>
      <c r="J1422" s="1" t="s">
        <v>192</v>
      </c>
      <c r="K1422" s="3">
        <v>42803.0</v>
      </c>
      <c r="L1422" s="3">
        <v>42878.0</v>
      </c>
      <c r="M1422" s="1">
        <v>0.0</v>
      </c>
    </row>
    <row r="1423">
      <c r="A1423" s="1" t="s">
        <v>1628</v>
      </c>
      <c r="B1423" s="1" t="s">
        <v>104</v>
      </c>
      <c r="C1423" s="1" t="str">
        <f t="array" ref="C1423">_xlfn.XLOOKUP($B1423, sales_teams!$A$2:$A$36, sales_teams!$B$2:$B$36)</f>
        <v>Summer Sewald</v>
      </c>
      <c r="D1423" s="1" t="str">
        <f t="array" ref="D1423">_xlfn.XLOOKUP($B1423, sales_teams!$A$2:$A$36, sales_teams!$C$2:$C$36)</f>
        <v>West</v>
      </c>
      <c r="E1423" s="1" t="s">
        <v>148</v>
      </c>
      <c r="F1423" s="1" t="s">
        <v>50</v>
      </c>
      <c r="G1423" s="1" t="str">
        <f t="array" ref="G1423">IF($F1423="", "", _xlfn.XLOOKUP($F1423,accounts!$A$2:$A$86,accounts!$B$2:$B$86, "Other"))</f>
        <v>entertainment</v>
      </c>
      <c r="H1423" s="1" t="str">
        <f t="array" ref="H1423">IF($F1423="", "", IFS(_xlfn.XLOOKUP($F1423, accounts!$A$2:$A$86, accounts!$E$2:$E$86, 0)&gt;=1000, "Enterprise", _xlfn.XLOOKUP($F1423, accounts!$A$2:$A$86, accounts!$E$2:$E$86, 0)&gt;=100, "Mid-Market", TRUE, "SMB"))</f>
        <v>Enterprise</v>
      </c>
      <c r="I1423" s="1" t="str">
        <f t="array" ref="I1423">IF($F1423="", "", _xlfn.XLOOKUP($F1423,accounts!$A$2:$A$86,accounts!$F$2:$F$86, "Other"))</f>
        <v>United States</v>
      </c>
      <c r="J1423" s="1" t="s">
        <v>131</v>
      </c>
      <c r="K1423" s="3">
        <v>42803.0</v>
      </c>
      <c r="L1423" s="3">
        <v>42903.0</v>
      </c>
      <c r="M1423" s="1">
        <v>5035.0</v>
      </c>
    </row>
    <row r="1424">
      <c r="A1424" s="1" t="s">
        <v>1629</v>
      </c>
      <c r="B1424" s="1" t="s">
        <v>24</v>
      </c>
      <c r="C1424" s="1" t="str">
        <f t="array" ref="C1424">_xlfn.XLOOKUP($B1424, sales_teams!$A$2:$A$36, sales_teams!$B$2:$B$36)</f>
        <v>Melvin Marxen</v>
      </c>
      <c r="D1424" s="1" t="str">
        <f t="array" ref="D1424">_xlfn.XLOOKUP($B1424, sales_teams!$A$2:$A$36, sales_teams!$C$2:$C$36)</f>
        <v>Central</v>
      </c>
      <c r="E1424" s="1" t="s">
        <v>179</v>
      </c>
      <c r="F1424" s="1" t="s">
        <v>56</v>
      </c>
      <c r="G1424" s="1" t="str">
        <f t="array" ref="G1424">IF($F1424="", "", _xlfn.XLOOKUP($F1424,accounts!$A$2:$A$86,accounts!$B$2:$B$86, "Other"))</f>
        <v>software</v>
      </c>
      <c r="H1424" s="1" t="str">
        <f t="array" ref="H1424">IF($F1424="", "", IFS(_xlfn.XLOOKUP($F1424, accounts!$A$2:$A$86, accounts!$E$2:$E$86, 0)&gt;=1000, "Enterprise", _xlfn.XLOOKUP($F1424, accounts!$A$2:$A$86, accounts!$E$2:$E$86, 0)&gt;=100, "Mid-Market", TRUE, "SMB"))</f>
        <v>Enterprise</v>
      </c>
      <c r="I1424" s="1" t="str">
        <f t="array" ref="I1424">IF($F1424="", "", _xlfn.XLOOKUP($F1424,accounts!$A$2:$A$86,accounts!$F$2:$F$86, "Other"))</f>
        <v>United States</v>
      </c>
      <c r="J1424" s="1" t="s">
        <v>131</v>
      </c>
      <c r="K1424" s="3">
        <v>42803.0</v>
      </c>
      <c r="L1424" s="3">
        <v>42887.0</v>
      </c>
      <c r="M1424" s="1">
        <v>51.0</v>
      </c>
    </row>
    <row r="1425">
      <c r="A1425" s="1" t="s">
        <v>1630</v>
      </c>
      <c r="B1425" s="1" t="s">
        <v>107</v>
      </c>
      <c r="C1425" s="1" t="str">
        <f t="array" ref="C1425">_xlfn.XLOOKUP($B1425, sales_teams!$A$2:$A$36, sales_teams!$B$2:$B$36)</f>
        <v>Summer Sewald</v>
      </c>
      <c r="D1425" s="1" t="str">
        <f t="array" ref="D1425">_xlfn.XLOOKUP($B1425, sales_teams!$A$2:$A$36, sales_teams!$C$2:$C$36)</f>
        <v>West</v>
      </c>
      <c r="E1425" s="1" t="s">
        <v>148</v>
      </c>
      <c r="F1425" s="1" t="s">
        <v>75</v>
      </c>
      <c r="G1425" s="1" t="str">
        <f t="array" ref="G1425">IF($F1425="", "", _xlfn.XLOOKUP($F1425,accounts!$A$2:$A$86,accounts!$B$2:$B$86, "Other"))</f>
        <v>software</v>
      </c>
      <c r="H1425" s="1" t="str">
        <f t="array" ref="H1425">IF($F1425="", "", IFS(_xlfn.XLOOKUP($F1425, accounts!$A$2:$A$86, accounts!$E$2:$E$86, 0)&gt;=1000, "Enterprise", _xlfn.XLOOKUP($F1425, accounts!$A$2:$A$86, accounts!$E$2:$E$86, 0)&gt;=100, "Mid-Market", TRUE, "SMB"))</f>
        <v>SMB</v>
      </c>
      <c r="I1425" s="1" t="str">
        <f t="array" ref="I1425">IF($F1425="", "", _xlfn.XLOOKUP($F1425,accounts!$A$2:$A$86,accounts!$F$2:$F$86, "Other"))</f>
        <v>United States</v>
      </c>
      <c r="J1425" s="1" t="s">
        <v>131</v>
      </c>
      <c r="K1425" s="3">
        <v>42803.0</v>
      </c>
      <c r="L1425" s="3">
        <v>42895.0</v>
      </c>
      <c r="M1425" s="1">
        <v>4342.0</v>
      </c>
    </row>
    <row r="1426">
      <c r="A1426" s="1" t="s">
        <v>1631</v>
      </c>
      <c r="B1426" s="1" t="s">
        <v>15</v>
      </c>
      <c r="C1426" s="1" t="str">
        <f t="array" ref="C1426">_xlfn.XLOOKUP($B1426, sales_teams!$A$2:$A$36, sales_teams!$B$2:$B$36)</f>
        <v>Dustin Brinkmann</v>
      </c>
      <c r="D1426" s="1" t="str">
        <f t="array" ref="D1426">_xlfn.XLOOKUP($B1426, sales_teams!$A$2:$A$36, sales_teams!$C$2:$C$36)</f>
        <v>Central</v>
      </c>
      <c r="E1426" s="1" t="s">
        <v>188</v>
      </c>
      <c r="F1426" s="1" t="s">
        <v>56</v>
      </c>
      <c r="G1426" s="1" t="str">
        <f t="array" ref="G1426">IF($F1426="", "", _xlfn.XLOOKUP($F1426,accounts!$A$2:$A$86,accounts!$B$2:$B$86, "Other"))</f>
        <v>software</v>
      </c>
      <c r="H1426" s="1" t="str">
        <f t="array" ref="H1426">IF($F1426="", "", IFS(_xlfn.XLOOKUP($F1426, accounts!$A$2:$A$86, accounts!$E$2:$E$86, 0)&gt;=1000, "Enterprise", _xlfn.XLOOKUP($F1426, accounts!$A$2:$A$86, accounts!$E$2:$E$86, 0)&gt;=100, "Mid-Market", TRUE, "SMB"))</f>
        <v>Enterprise</v>
      </c>
      <c r="I1426" s="1" t="str">
        <f t="array" ref="I1426">IF($F1426="", "", _xlfn.XLOOKUP($F1426,accounts!$A$2:$A$86,accounts!$F$2:$F$86, "Other"))</f>
        <v>United States</v>
      </c>
      <c r="J1426" s="1" t="s">
        <v>192</v>
      </c>
      <c r="K1426" s="3">
        <v>42803.0</v>
      </c>
      <c r="L1426" s="3">
        <v>42807.0</v>
      </c>
      <c r="M1426" s="1">
        <v>0.0</v>
      </c>
    </row>
    <row r="1427">
      <c r="A1427" s="1" t="s">
        <v>1632</v>
      </c>
      <c r="B1427" s="1" t="s">
        <v>34</v>
      </c>
      <c r="C1427" s="1" t="str">
        <f t="array" ref="C1427">_xlfn.XLOOKUP($B1427, sales_teams!$A$2:$A$36, sales_teams!$B$2:$B$36)</f>
        <v>Cara Losch</v>
      </c>
      <c r="D1427" s="1" t="str">
        <f t="array" ref="D1427">_xlfn.XLOOKUP($B1427, sales_teams!$A$2:$A$36, sales_teams!$C$2:$C$36)</f>
        <v>East</v>
      </c>
      <c r="E1427" s="1" t="s">
        <v>179</v>
      </c>
      <c r="G1427" s="1" t="str">
        <f t="array" ref="G1427">IF($F1427="", "", _xlfn.XLOOKUP($F1427,accounts!$A$2:$A$86,accounts!$B$2:$B$86, "Other"))</f>
        <v/>
      </c>
      <c r="H1427" s="1" t="str">
        <f t="array" ref="H1427">IF($F1427="", "", IFS(_xlfn.XLOOKUP($F1427, accounts!$A$2:$A$86, accounts!$E$2:$E$86, 0)&gt;=1000, "Enterprise", _xlfn.XLOOKUP($F1427, accounts!$A$2:$A$86, accounts!$E$2:$E$86, 0)&gt;=100, "Mid-Market", TRUE, "SMB"))</f>
        <v/>
      </c>
      <c r="I1427" s="1" t="str">
        <f t="array" ref="I1427">IF($F1427="", "", _xlfn.XLOOKUP($F1427,accounts!$A$2:$A$86,accounts!$F$2:$F$86, "Other"))</f>
        <v/>
      </c>
      <c r="J1427" s="1" t="s">
        <v>189</v>
      </c>
      <c r="K1427" s="3">
        <v>42803.0</v>
      </c>
    </row>
    <row r="1428">
      <c r="A1428" s="1" t="s">
        <v>1633</v>
      </c>
      <c r="B1428" s="1" t="s">
        <v>34</v>
      </c>
      <c r="C1428" s="1" t="str">
        <f t="array" ref="C1428">_xlfn.XLOOKUP($B1428, sales_teams!$A$2:$A$36, sales_teams!$B$2:$B$36)</f>
        <v>Cara Losch</v>
      </c>
      <c r="D1428" s="1" t="str">
        <f t="array" ref="D1428">_xlfn.XLOOKUP($B1428, sales_teams!$A$2:$A$36, sales_teams!$C$2:$C$36)</f>
        <v>East</v>
      </c>
      <c r="E1428" s="1" t="s">
        <v>179</v>
      </c>
      <c r="F1428" s="1" t="s">
        <v>167</v>
      </c>
      <c r="G1428" s="1" t="str">
        <f t="array" ref="G1428">IF($F1428="", "", _xlfn.XLOOKUP($F1428,accounts!$A$2:$A$86,accounts!$B$2:$B$86, "Other"))</f>
        <v>finance</v>
      </c>
      <c r="H1428" s="1" t="str">
        <f t="array" ref="H1428">IF($F1428="", "", IFS(_xlfn.XLOOKUP($F1428, accounts!$A$2:$A$86, accounts!$E$2:$E$86, 0)&gt;=1000, "Enterprise", _xlfn.XLOOKUP($F1428, accounts!$A$2:$A$86, accounts!$E$2:$E$86, 0)&gt;=100, "Mid-Market", TRUE, "SMB"))</f>
        <v>Mid-Market</v>
      </c>
      <c r="I1428" s="1" t="str">
        <f t="array" ref="I1428">IF($F1428="", "", _xlfn.XLOOKUP($F1428,accounts!$A$2:$A$86,accounts!$F$2:$F$86, "Other"))</f>
        <v>United States</v>
      </c>
      <c r="J1428" s="1" t="s">
        <v>131</v>
      </c>
      <c r="K1428" s="3">
        <v>42803.0</v>
      </c>
      <c r="L1428" s="3">
        <v>42908.0</v>
      </c>
      <c r="M1428" s="1">
        <v>48.0</v>
      </c>
    </row>
    <row r="1429">
      <c r="A1429" s="1" t="s">
        <v>1634</v>
      </c>
      <c r="B1429" s="1" t="s">
        <v>105</v>
      </c>
      <c r="C1429" s="1" t="str">
        <f t="array" ref="C1429">_xlfn.XLOOKUP($B1429, sales_teams!$A$2:$A$36, sales_teams!$B$2:$B$36)</f>
        <v>Summer Sewald</v>
      </c>
      <c r="D1429" s="1" t="str">
        <f t="array" ref="D1429">_xlfn.XLOOKUP($B1429, sales_teams!$A$2:$A$36, sales_teams!$C$2:$C$36)</f>
        <v>West</v>
      </c>
      <c r="E1429" s="1" t="s">
        <v>194</v>
      </c>
      <c r="F1429" s="1" t="s">
        <v>125</v>
      </c>
      <c r="G1429" s="1" t="str">
        <f t="array" ref="G1429">IF($F1429="", "", _xlfn.XLOOKUP($F1429,accounts!$A$2:$A$86,accounts!$B$2:$B$86, "Other"))</f>
        <v>software</v>
      </c>
      <c r="H1429" s="1" t="str">
        <f t="array" ref="H1429">IF($F1429="", "", IFS(_xlfn.XLOOKUP($F1429, accounts!$A$2:$A$86, accounts!$E$2:$E$86, 0)&gt;=1000, "Enterprise", _xlfn.XLOOKUP($F1429, accounts!$A$2:$A$86, accounts!$E$2:$E$86, 0)&gt;=100, "Mid-Market", TRUE, "SMB"))</f>
        <v>Enterprise</v>
      </c>
      <c r="I1429" s="1" t="str">
        <f t="array" ref="I1429">IF($F1429="", "", _xlfn.XLOOKUP($F1429,accounts!$A$2:$A$86,accounts!$F$2:$F$86, "Other"))</f>
        <v>United States</v>
      </c>
      <c r="J1429" s="1" t="s">
        <v>131</v>
      </c>
      <c r="K1429" s="3">
        <v>42803.0</v>
      </c>
      <c r="L1429" s="3">
        <v>42873.0</v>
      </c>
      <c r="M1429" s="1">
        <v>5215.0</v>
      </c>
    </row>
    <row r="1430">
      <c r="A1430" s="1" t="s">
        <v>1635</v>
      </c>
      <c r="B1430" s="1" t="s">
        <v>7</v>
      </c>
      <c r="C1430" s="1" t="str">
        <f t="array" ref="C1430">_xlfn.XLOOKUP($B1430, sales_teams!$A$2:$A$36, sales_teams!$B$2:$B$36)</f>
        <v>Dustin Brinkmann</v>
      </c>
      <c r="D1430" s="1" t="str">
        <f t="array" ref="D1430">_xlfn.XLOOKUP($B1430, sales_teams!$A$2:$A$36, sales_teams!$C$2:$C$36)</f>
        <v>Central</v>
      </c>
      <c r="E1430" s="1" t="s">
        <v>109</v>
      </c>
      <c r="F1430" s="1" t="s">
        <v>157</v>
      </c>
      <c r="G1430" s="1" t="str">
        <f t="array" ref="G1430">IF($F1430="", "", _xlfn.XLOOKUP($F1430,accounts!$A$2:$A$86,accounts!$B$2:$B$86, "Other"))</f>
        <v>retail</v>
      </c>
      <c r="H1430" s="1" t="str">
        <f t="array" ref="H1430">IF($F1430="", "", IFS(_xlfn.XLOOKUP($F1430, accounts!$A$2:$A$86, accounts!$E$2:$E$86, 0)&gt;=1000, "Enterprise", _xlfn.XLOOKUP($F1430, accounts!$A$2:$A$86, accounts!$E$2:$E$86, 0)&gt;=100, "Mid-Market", TRUE, "SMB"))</f>
        <v>Enterprise</v>
      </c>
      <c r="I1430" s="1" t="str">
        <f t="array" ref="I1430">IF($F1430="", "", _xlfn.XLOOKUP($F1430,accounts!$A$2:$A$86,accounts!$F$2:$F$86, "Other"))</f>
        <v>Belgium</v>
      </c>
      <c r="J1430" s="1" t="s">
        <v>192</v>
      </c>
      <c r="K1430" s="3">
        <v>42804.0</v>
      </c>
      <c r="L1430" s="3">
        <v>42867.0</v>
      </c>
      <c r="M1430" s="1">
        <v>0.0</v>
      </c>
    </row>
    <row r="1431">
      <c r="A1431" s="1" t="s">
        <v>1636</v>
      </c>
      <c r="B1431" s="1" t="s">
        <v>7</v>
      </c>
      <c r="C1431" s="1" t="str">
        <f t="array" ref="C1431">_xlfn.XLOOKUP($B1431, sales_teams!$A$2:$A$36, sales_teams!$B$2:$B$36)</f>
        <v>Dustin Brinkmann</v>
      </c>
      <c r="D1431" s="1" t="str">
        <f t="array" ref="D1431">_xlfn.XLOOKUP($B1431, sales_teams!$A$2:$A$36, sales_teams!$C$2:$C$36)</f>
        <v>Central</v>
      </c>
      <c r="E1431" s="1" t="s">
        <v>179</v>
      </c>
      <c r="F1431" s="1" t="s">
        <v>113</v>
      </c>
      <c r="G1431" s="1" t="str">
        <f t="array" ref="G1431">IF($F1431="", "", _xlfn.XLOOKUP($F1431,accounts!$A$2:$A$86,accounts!$B$2:$B$86, "Other"))</f>
        <v>telecommunications</v>
      </c>
      <c r="H1431" s="1" t="str">
        <f t="array" ref="H1431">IF($F1431="", "", IFS(_xlfn.XLOOKUP($F1431, accounts!$A$2:$A$86, accounts!$E$2:$E$86, 0)&gt;=1000, "Enterprise", _xlfn.XLOOKUP($F1431, accounts!$A$2:$A$86, accounts!$E$2:$E$86, 0)&gt;=100, "Mid-Market", TRUE, "SMB"))</f>
        <v>Mid-Market</v>
      </c>
      <c r="I1431" s="1" t="str">
        <f t="array" ref="I1431">IF($F1431="", "", _xlfn.XLOOKUP($F1431,accounts!$A$2:$A$86,accounts!$F$2:$F$86, "Other"))</f>
        <v>United States</v>
      </c>
      <c r="J1431" s="1" t="s">
        <v>131</v>
      </c>
      <c r="K1431" s="3">
        <v>42804.0</v>
      </c>
      <c r="L1431" s="3">
        <v>42813.0</v>
      </c>
      <c r="M1431" s="1">
        <v>58.0</v>
      </c>
    </row>
    <row r="1432">
      <c r="A1432" s="1" t="s">
        <v>1637</v>
      </c>
      <c r="B1432" s="1" t="s">
        <v>12</v>
      </c>
      <c r="C1432" s="1" t="str">
        <f t="array" ref="C1432">_xlfn.XLOOKUP($B1432, sales_teams!$A$2:$A$36, sales_teams!$B$2:$B$36)</f>
        <v>Dustin Brinkmann</v>
      </c>
      <c r="D1432" s="1" t="str">
        <f t="array" ref="D1432">_xlfn.XLOOKUP($B1432, sales_teams!$A$2:$A$36, sales_teams!$C$2:$C$36)</f>
        <v>Central</v>
      </c>
      <c r="E1432" s="1" t="s">
        <v>188</v>
      </c>
      <c r="F1432" s="1" t="s">
        <v>89</v>
      </c>
      <c r="G1432" s="1" t="str">
        <f t="array" ref="G1432">IF($F1432="", "", _xlfn.XLOOKUP($F1432,accounts!$A$2:$A$86,accounts!$B$2:$B$86, "Other"))</f>
        <v>finance</v>
      </c>
      <c r="H1432" s="1" t="str">
        <f t="array" ref="H1432">IF($F1432="", "", IFS(_xlfn.XLOOKUP($F1432, accounts!$A$2:$A$86, accounts!$E$2:$E$86, 0)&gt;=1000, "Enterprise", _xlfn.XLOOKUP($F1432, accounts!$A$2:$A$86, accounts!$E$2:$E$86, 0)&gt;=100, "Mid-Market", TRUE, "SMB"))</f>
        <v>Enterprise</v>
      </c>
      <c r="I1432" s="1" t="str">
        <f t="array" ref="I1432">IF($F1432="", "", _xlfn.XLOOKUP($F1432,accounts!$A$2:$A$86,accounts!$F$2:$F$86, "Other"))</f>
        <v>United States</v>
      </c>
      <c r="J1432" s="1" t="s">
        <v>131</v>
      </c>
      <c r="K1432" s="3">
        <v>42804.0</v>
      </c>
      <c r="L1432" s="3">
        <v>42814.0</v>
      </c>
      <c r="M1432" s="1">
        <v>3587.0</v>
      </c>
    </row>
    <row r="1433">
      <c r="A1433" s="1" t="s">
        <v>1638</v>
      </c>
      <c r="B1433" s="1" t="s">
        <v>12</v>
      </c>
      <c r="C1433" s="1" t="str">
        <f t="array" ref="C1433">_xlfn.XLOOKUP($B1433, sales_teams!$A$2:$A$36, sales_teams!$B$2:$B$36)</f>
        <v>Dustin Brinkmann</v>
      </c>
      <c r="D1433" s="1" t="str">
        <f t="array" ref="D1433">_xlfn.XLOOKUP($B1433, sales_teams!$A$2:$A$36, sales_teams!$C$2:$C$36)</f>
        <v>Central</v>
      </c>
      <c r="E1433" s="1" t="s">
        <v>188</v>
      </c>
      <c r="F1433" s="1" t="s">
        <v>136</v>
      </c>
      <c r="G1433" s="1" t="str">
        <f t="array" ref="G1433">IF($F1433="", "", _xlfn.XLOOKUP($F1433,accounts!$A$2:$A$86,accounts!$B$2:$B$86, "Other"))</f>
        <v>services</v>
      </c>
      <c r="H1433" s="1" t="str">
        <f t="array" ref="H1433">IF($F1433="", "", IFS(_xlfn.XLOOKUP($F1433, accounts!$A$2:$A$86, accounts!$E$2:$E$86, 0)&gt;=1000, "Enterprise", _xlfn.XLOOKUP($F1433, accounts!$A$2:$A$86, accounts!$E$2:$E$86, 0)&gt;=100, "Mid-Market", TRUE, "SMB"))</f>
        <v>Enterprise</v>
      </c>
      <c r="I1433" s="1" t="str">
        <f t="array" ref="I1433">IF($F1433="", "", _xlfn.XLOOKUP($F1433,accounts!$A$2:$A$86,accounts!$F$2:$F$86, "Other"))</f>
        <v>United States</v>
      </c>
      <c r="J1433" s="1" t="s">
        <v>131</v>
      </c>
      <c r="K1433" s="3">
        <v>42804.0</v>
      </c>
      <c r="L1433" s="3">
        <v>42884.0</v>
      </c>
      <c r="M1433" s="1">
        <v>2915.0</v>
      </c>
    </row>
    <row r="1434">
      <c r="A1434" s="1" t="s">
        <v>1639</v>
      </c>
      <c r="B1434" s="1" t="s">
        <v>48</v>
      </c>
      <c r="C1434" s="1" t="str">
        <f t="array" ref="C1434">_xlfn.XLOOKUP($B1434, sales_teams!$A$2:$A$36, sales_teams!$B$2:$B$36)</f>
        <v>Rocco Neubert</v>
      </c>
      <c r="D1434" s="1" t="str">
        <f t="array" ref="D1434">_xlfn.XLOOKUP($B1434, sales_teams!$A$2:$A$36, sales_teams!$C$2:$C$36)</f>
        <v>East</v>
      </c>
      <c r="E1434" s="1" t="s">
        <v>148</v>
      </c>
      <c r="F1434" s="1" t="s">
        <v>127</v>
      </c>
      <c r="G1434" s="1" t="str">
        <f t="array" ref="G1434">IF($F1434="", "", _xlfn.XLOOKUP($F1434,accounts!$A$2:$A$86,accounts!$B$2:$B$86, "Other"))</f>
        <v>technology</v>
      </c>
      <c r="H1434" s="1" t="str">
        <f t="array" ref="H1434">IF($F1434="", "", IFS(_xlfn.XLOOKUP($F1434, accounts!$A$2:$A$86, accounts!$E$2:$E$86, 0)&gt;=1000, "Enterprise", _xlfn.XLOOKUP($F1434, accounts!$A$2:$A$86, accounts!$E$2:$E$86, 0)&gt;=100, "Mid-Market", TRUE, "SMB"))</f>
        <v>Enterprise</v>
      </c>
      <c r="I1434" s="1" t="str">
        <f t="array" ref="I1434">IF($F1434="", "", _xlfn.XLOOKUP($F1434,accounts!$A$2:$A$86,accounts!$F$2:$F$86, "Other"))</f>
        <v>United States</v>
      </c>
      <c r="J1434" s="1" t="s">
        <v>131</v>
      </c>
      <c r="K1434" s="3">
        <v>42804.0</v>
      </c>
      <c r="L1434" s="3">
        <v>42914.0</v>
      </c>
      <c r="M1434" s="1">
        <v>4762.0</v>
      </c>
    </row>
    <row r="1435">
      <c r="A1435" s="1" t="s">
        <v>1640</v>
      </c>
      <c r="B1435" s="1" t="s">
        <v>42</v>
      </c>
      <c r="C1435" s="1" t="str">
        <f t="array" ref="C1435">_xlfn.XLOOKUP($B1435, sales_teams!$A$2:$A$36, sales_teams!$B$2:$B$36)</f>
        <v>Cara Losch</v>
      </c>
      <c r="D1435" s="1" t="str">
        <f t="array" ref="D1435">_xlfn.XLOOKUP($B1435, sales_teams!$A$2:$A$36, sales_teams!$C$2:$C$36)</f>
        <v>East</v>
      </c>
      <c r="E1435" s="1" t="s">
        <v>109</v>
      </c>
      <c r="F1435" s="1" t="s">
        <v>103</v>
      </c>
      <c r="G1435" s="1" t="str">
        <f t="array" ref="G1435">IF($F1435="", "", _xlfn.XLOOKUP($F1435,accounts!$A$2:$A$86,accounts!$B$2:$B$86, "Other"))</f>
        <v>retail</v>
      </c>
      <c r="H1435" s="1" t="str">
        <f t="array" ref="H1435">IF($F1435="", "", IFS(_xlfn.XLOOKUP($F1435, accounts!$A$2:$A$86, accounts!$E$2:$E$86, 0)&gt;=1000, "Enterprise", _xlfn.XLOOKUP($F1435, accounts!$A$2:$A$86, accounts!$E$2:$E$86, 0)&gt;=100, "Mid-Market", TRUE, "SMB"))</f>
        <v>Enterprise</v>
      </c>
      <c r="I1435" s="1" t="str">
        <f t="array" ref="I1435">IF($F1435="", "", _xlfn.XLOOKUP($F1435,accounts!$A$2:$A$86,accounts!$F$2:$F$86, "Other"))</f>
        <v>United States</v>
      </c>
      <c r="J1435" s="1" t="s">
        <v>131</v>
      </c>
      <c r="K1435" s="3">
        <v>42804.0</v>
      </c>
      <c r="L1435" s="3">
        <v>42898.0</v>
      </c>
      <c r="M1435" s="1">
        <v>1062.0</v>
      </c>
    </row>
    <row r="1436">
      <c r="A1436" s="1" t="s">
        <v>1641</v>
      </c>
      <c r="B1436" s="1" t="s">
        <v>26</v>
      </c>
      <c r="C1436" s="1" t="str">
        <f t="array" ref="C1436">_xlfn.XLOOKUP($B1436, sales_teams!$A$2:$A$36, sales_teams!$B$2:$B$36)</f>
        <v>Melvin Marxen</v>
      </c>
      <c r="D1436" s="1" t="str">
        <f t="array" ref="D1436">_xlfn.XLOOKUP($B1436, sales_teams!$A$2:$A$36, sales_teams!$C$2:$C$36)</f>
        <v>Central</v>
      </c>
      <c r="E1436" s="1" t="s">
        <v>194</v>
      </c>
      <c r="F1436" s="1" t="s">
        <v>89</v>
      </c>
      <c r="G1436" s="1" t="str">
        <f t="array" ref="G1436">IF($F1436="", "", _xlfn.XLOOKUP($F1436,accounts!$A$2:$A$86,accounts!$B$2:$B$86, "Other"))</f>
        <v>finance</v>
      </c>
      <c r="H1436" s="1" t="str">
        <f t="array" ref="H1436">IF($F1436="", "", IFS(_xlfn.XLOOKUP($F1436, accounts!$A$2:$A$86, accounts!$E$2:$E$86, 0)&gt;=1000, "Enterprise", _xlfn.XLOOKUP($F1436, accounts!$A$2:$A$86, accounts!$E$2:$E$86, 0)&gt;=100, "Mid-Market", TRUE, "SMB"))</f>
        <v>Enterprise</v>
      </c>
      <c r="I1436" s="1" t="str">
        <f t="array" ref="I1436">IF($F1436="", "", _xlfn.XLOOKUP($F1436,accounts!$A$2:$A$86,accounts!$F$2:$F$86, "Other"))</f>
        <v>United States</v>
      </c>
      <c r="J1436" s="1" t="s">
        <v>192</v>
      </c>
      <c r="K1436" s="3">
        <v>42804.0</v>
      </c>
      <c r="L1436" s="3">
        <v>42865.0</v>
      </c>
      <c r="M1436" s="1">
        <v>0.0</v>
      </c>
    </row>
    <row r="1437">
      <c r="A1437" s="1" t="s">
        <v>1642</v>
      </c>
      <c r="B1437" s="1" t="s">
        <v>99</v>
      </c>
      <c r="C1437" s="1" t="str">
        <f t="array" ref="C1437">_xlfn.XLOOKUP($B1437, sales_teams!$A$2:$A$36, sales_teams!$B$2:$B$36)</f>
        <v>Summer Sewald</v>
      </c>
      <c r="D1437" s="1" t="str">
        <f t="array" ref="D1437">_xlfn.XLOOKUP($B1437, sales_teams!$A$2:$A$36, sales_teams!$C$2:$C$36)</f>
        <v>West</v>
      </c>
      <c r="E1437" s="1" t="s">
        <v>194</v>
      </c>
      <c r="G1437" s="1" t="str">
        <f t="array" ref="G1437">IF($F1437="", "", _xlfn.XLOOKUP($F1437,accounts!$A$2:$A$86,accounts!$B$2:$B$86, "Other"))</f>
        <v/>
      </c>
      <c r="H1437" s="1" t="str">
        <f t="array" ref="H1437">IF($F1437="", "", IFS(_xlfn.XLOOKUP($F1437, accounts!$A$2:$A$86, accounts!$E$2:$E$86, 0)&gt;=1000, "Enterprise", _xlfn.XLOOKUP($F1437, accounts!$A$2:$A$86, accounts!$E$2:$E$86, 0)&gt;=100, "Mid-Market", TRUE, "SMB"))</f>
        <v/>
      </c>
      <c r="I1437" s="1" t="str">
        <f t="array" ref="I1437">IF($F1437="", "", _xlfn.XLOOKUP($F1437,accounts!$A$2:$A$86,accounts!$F$2:$F$86, "Other"))</f>
        <v/>
      </c>
      <c r="J1437" s="1" t="s">
        <v>189</v>
      </c>
      <c r="K1437" s="3">
        <v>42804.0</v>
      </c>
    </row>
    <row r="1438">
      <c r="A1438" s="1" t="s">
        <v>1643</v>
      </c>
      <c r="B1438" s="1" t="s">
        <v>102</v>
      </c>
      <c r="C1438" s="1" t="str">
        <f t="array" ref="C1438">_xlfn.XLOOKUP($B1438, sales_teams!$A$2:$A$36, sales_teams!$B$2:$B$36)</f>
        <v>Summer Sewald</v>
      </c>
      <c r="D1438" s="1" t="str">
        <f t="array" ref="D1438">_xlfn.XLOOKUP($B1438, sales_teams!$A$2:$A$36, sales_teams!$C$2:$C$36)</f>
        <v>West</v>
      </c>
      <c r="E1438" s="1" t="s">
        <v>181</v>
      </c>
      <c r="G1438" s="1" t="str">
        <f t="array" ref="G1438">IF($F1438="", "", _xlfn.XLOOKUP($F1438,accounts!$A$2:$A$86,accounts!$B$2:$B$86, "Other"))</f>
        <v/>
      </c>
      <c r="H1438" s="1" t="str">
        <f t="array" ref="H1438">IF($F1438="", "", IFS(_xlfn.XLOOKUP($F1438, accounts!$A$2:$A$86, accounts!$E$2:$E$86, 0)&gt;=1000, "Enterprise", _xlfn.XLOOKUP($F1438, accounts!$A$2:$A$86, accounts!$E$2:$E$86, 0)&gt;=100, "Mid-Market", TRUE, "SMB"))</f>
        <v/>
      </c>
      <c r="I1438" s="1" t="str">
        <f t="array" ref="I1438">IF($F1438="", "", _xlfn.XLOOKUP($F1438,accounts!$A$2:$A$86,accounts!$F$2:$F$86, "Other"))</f>
        <v/>
      </c>
      <c r="J1438" s="1" t="s">
        <v>189</v>
      </c>
      <c r="K1438" s="3">
        <v>42804.0</v>
      </c>
    </row>
    <row r="1439">
      <c r="A1439" s="1" t="s">
        <v>1644</v>
      </c>
      <c r="B1439" s="1" t="s">
        <v>102</v>
      </c>
      <c r="C1439" s="1" t="str">
        <f t="array" ref="C1439">_xlfn.XLOOKUP($B1439, sales_teams!$A$2:$A$36, sales_teams!$B$2:$B$36)</f>
        <v>Summer Sewald</v>
      </c>
      <c r="D1439" s="1" t="str">
        <f t="array" ref="D1439">_xlfn.XLOOKUP($B1439, sales_teams!$A$2:$A$36, sales_teams!$C$2:$C$36)</f>
        <v>West</v>
      </c>
      <c r="E1439" s="1" t="s">
        <v>181</v>
      </c>
      <c r="G1439" s="1" t="str">
        <f t="array" ref="G1439">IF($F1439="", "", _xlfn.XLOOKUP($F1439,accounts!$A$2:$A$86,accounts!$B$2:$B$86, "Other"))</f>
        <v/>
      </c>
      <c r="H1439" s="1" t="str">
        <f t="array" ref="H1439">IF($F1439="", "", IFS(_xlfn.XLOOKUP($F1439, accounts!$A$2:$A$86, accounts!$E$2:$E$86, 0)&gt;=1000, "Enterprise", _xlfn.XLOOKUP($F1439, accounts!$A$2:$A$86, accounts!$E$2:$E$86, 0)&gt;=100, "Mid-Market", TRUE, "SMB"))</f>
        <v/>
      </c>
      <c r="I1439" s="1" t="str">
        <f t="array" ref="I1439">IF($F1439="", "", _xlfn.XLOOKUP($F1439,accounts!$A$2:$A$86,accounts!$F$2:$F$86, "Other"))</f>
        <v/>
      </c>
      <c r="J1439" s="1" t="s">
        <v>189</v>
      </c>
      <c r="K1439" s="3">
        <v>42804.0</v>
      </c>
    </row>
    <row r="1440">
      <c r="A1440" s="1" t="s">
        <v>1645</v>
      </c>
      <c r="B1440" s="1" t="s">
        <v>102</v>
      </c>
      <c r="C1440" s="1" t="str">
        <f t="array" ref="C1440">_xlfn.XLOOKUP($B1440, sales_teams!$A$2:$A$36, sales_teams!$B$2:$B$36)</f>
        <v>Summer Sewald</v>
      </c>
      <c r="D1440" s="1" t="str">
        <f t="array" ref="D1440">_xlfn.XLOOKUP($B1440, sales_teams!$A$2:$A$36, sales_teams!$C$2:$C$36)</f>
        <v>West</v>
      </c>
      <c r="E1440" s="1" t="s">
        <v>181</v>
      </c>
      <c r="F1440" s="1" t="s">
        <v>125</v>
      </c>
      <c r="G1440" s="1" t="str">
        <f t="array" ref="G1440">IF($F1440="", "", _xlfn.XLOOKUP($F1440,accounts!$A$2:$A$86,accounts!$B$2:$B$86, "Other"))</f>
        <v>software</v>
      </c>
      <c r="H1440" s="1" t="str">
        <f t="array" ref="H1440">IF($F1440="", "", IFS(_xlfn.XLOOKUP($F1440, accounts!$A$2:$A$86, accounts!$E$2:$E$86, 0)&gt;=1000, "Enterprise", _xlfn.XLOOKUP($F1440, accounts!$A$2:$A$86, accounts!$E$2:$E$86, 0)&gt;=100, "Mid-Market", TRUE, "SMB"))</f>
        <v>Enterprise</v>
      </c>
      <c r="I1440" s="1" t="str">
        <f t="array" ref="I1440">IF($F1440="", "", _xlfn.XLOOKUP($F1440,accounts!$A$2:$A$86,accounts!$F$2:$F$86, "Other"))</f>
        <v>United States</v>
      </c>
      <c r="J1440" s="1" t="s">
        <v>192</v>
      </c>
      <c r="K1440" s="3">
        <v>42804.0</v>
      </c>
      <c r="L1440" s="3">
        <v>42885.0</v>
      </c>
      <c r="M1440" s="1">
        <v>0.0</v>
      </c>
    </row>
    <row r="1441">
      <c r="A1441" s="1" t="s">
        <v>1646</v>
      </c>
      <c r="B1441" s="1" t="s">
        <v>107</v>
      </c>
      <c r="C1441" s="1" t="str">
        <f t="array" ref="C1441">_xlfn.XLOOKUP($B1441, sales_teams!$A$2:$A$36, sales_teams!$B$2:$B$36)</f>
        <v>Summer Sewald</v>
      </c>
      <c r="D1441" s="1" t="str">
        <f t="array" ref="D1441">_xlfn.XLOOKUP($B1441, sales_teams!$A$2:$A$36, sales_teams!$C$2:$C$36)</f>
        <v>West</v>
      </c>
      <c r="E1441" s="1" t="s">
        <v>194</v>
      </c>
      <c r="F1441" s="1" t="s">
        <v>125</v>
      </c>
      <c r="G1441" s="1" t="str">
        <f t="array" ref="G1441">IF($F1441="", "", _xlfn.XLOOKUP($F1441,accounts!$A$2:$A$86,accounts!$B$2:$B$86, "Other"))</f>
        <v>software</v>
      </c>
      <c r="H1441" s="1" t="str">
        <f t="array" ref="H1441">IF($F1441="", "", IFS(_xlfn.XLOOKUP($F1441, accounts!$A$2:$A$86, accounts!$E$2:$E$86, 0)&gt;=1000, "Enterprise", _xlfn.XLOOKUP($F1441, accounts!$A$2:$A$86, accounts!$E$2:$E$86, 0)&gt;=100, "Mid-Market", TRUE, "SMB"))</f>
        <v>Enterprise</v>
      </c>
      <c r="I1441" s="1" t="str">
        <f t="array" ref="I1441">IF($F1441="", "", _xlfn.XLOOKUP($F1441,accounts!$A$2:$A$86,accounts!$F$2:$F$86, "Other"))</f>
        <v>United States</v>
      </c>
      <c r="J1441" s="1" t="s">
        <v>192</v>
      </c>
      <c r="K1441" s="3">
        <v>42804.0</v>
      </c>
      <c r="L1441" s="3">
        <v>42814.0</v>
      </c>
      <c r="M1441" s="1">
        <v>0.0</v>
      </c>
    </row>
    <row r="1442">
      <c r="A1442" s="1" t="s">
        <v>1647</v>
      </c>
      <c r="B1442" s="1" t="s">
        <v>41</v>
      </c>
      <c r="C1442" s="1" t="str">
        <f t="array" ref="C1442">_xlfn.XLOOKUP($B1442, sales_teams!$A$2:$A$36, sales_teams!$B$2:$B$36)</f>
        <v>Cara Losch</v>
      </c>
      <c r="D1442" s="1" t="str">
        <f t="array" ref="D1442">_xlfn.XLOOKUP($B1442, sales_teams!$A$2:$A$36, sales_teams!$C$2:$C$36)</f>
        <v>East</v>
      </c>
      <c r="E1442" s="1" t="s">
        <v>179</v>
      </c>
      <c r="F1442" s="1" t="s">
        <v>78</v>
      </c>
      <c r="G1442" s="1" t="str">
        <f t="array" ref="G1442">IF($F1442="", "", _xlfn.XLOOKUP($F1442,accounts!$A$2:$A$86,accounts!$B$2:$B$86, "Other"))</f>
        <v>marketing</v>
      </c>
      <c r="H1442" s="1" t="str">
        <f t="array" ref="H1442">IF($F1442="", "", IFS(_xlfn.XLOOKUP($F1442, accounts!$A$2:$A$86, accounts!$E$2:$E$86, 0)&gt;=1000, "Enterprise", _xlfn.XLOOKUP($F1442, accounts!$A$2:$A$86, accounts!$E$2:$E$86, 0)&gt;=100, "Mid-Market", TRUE, "SMB"))</f>
        <v>Enterprise</v>
      </c>
      <c r="I1442" s="1" t="str">
        <f t="array" ref="I1442">IF($F1442="", "", _xlfn.XLOOKUP($F1442,accounts!$A$2:$A$86,accounts!$F$2:$F$86, "Other"))</f>
        <v>United States</v>
      </c>
      <c r="J1442" s="1" t="s">
        <v>189</v>
      </c>
      <c r="K1442" s="3">
        <v>42804.0</v>
      </c>
    </row>
    <row r="1443">
      <c r="A1443" s="1" t="s">
        <v>1648</v>
      </c>
      <c r="B1443" s="1" t="s">
        <v>34</v>
      </c>
      <c r="C1443" s="1" t="str">
        <f t="array" ref="C1443">_xlfn.XLOOKUP($B1443, sales_teams!$A$2:$A$36, sales_teams!$B$2:$B$36)</f>
        <v>Cara Losch</v>
      </c>
      <c r="D1443" s="1" t="str">
        <f t="array" ref="D1443">_xlfn.XLOOKUP($B1443, sales_teams!$A$2:$A$36, sales_teams!$C$2:$C$36)</f>
        <v>East</v>
      </c>
      <c r="E1443" s="1" t="s">
        <v>179</v>
      </c>
      <c r="F1443" s="1" t="s">
        <v>55</v>
      </c>
      <c r="G1443" s="1" t="str">
        <f t="array" ref="G1443">IF($F1443="", "", _xlfn.XLOOKUP($F1443,accounts!$A$2:$A$86,accounts!$B$2:$B$86, "Other"))</f>
        <v>entertainment</v>
      </c>
      <c r="H1443" s="1" t="str">
        <f t="array" ref="H1443">IF($F1443="", "", IFS(_xlfn.XLOOKUP($F1443, accounts!$A$2:$A$86, accounts!$E$2:$E$86, 0)&gt;=1000, "Enterprise", _xlfn.XLOOKUP($F1443, accounts!$A$2:$A$86, accounts!$E$2:$E$86, 0)&gt;=100, "Mid-Market", TRUE, "SMB"))</f>
        <v>Enterprise</v>
      </c>
      <c r="I1443" s="1" t="str">
        <f t="array" ref="I1443">IF($F1443="", "", _xlfn.XLOOKUP($F1443,accounts!$A$2:$A$86,accounts!$F$2:$F$86, "Other"))</f>
        <v>United States</v>
      </c>
      <c r="J1443" s="1" t="s">
        <v>192</v>
      </c>
      <c r="K1443" s="3">
        <v>42804.0</v>
      </c>
      <c r="L1443" s="3">
        <v>42884.0</v>
      </c>
      <c r="M1443" s="1">
        <v>0.0</v>
      </c>
    </row>
    <row r="1444">
      <c r="A1444" s="1" t="s">
        <v>1649</v>
      </c>
      <c r="B1444" s="1" t="s">
        <v>34</v>
      </c>
      <c r="C1444" s="1" t="str">
        <f t="array" ref="C1444">_xlfn.XLOOKUP($B1444, sales_teams!$A$2:$A$36, sales_teams!$B$2:$B$36)</f>
        <v>Cara Losch</v>
      </c>
      <c r="D1444" s="1" t="str">
        <f t="array" ref="D1444">_xlfn.XLOOKUP($B1444, sales_teams!$A$2:$A$36, sales_teams!$C$2:$C$36)</f>
        <v>East</v>
      </c>
      <c r="E1444" s="1" t="s">
        <v>109</v>
      </c>
      <c r="F1444" s="1" t="s">
        <v>173</v>
      </c>
      <c r="G1444" s="1" t="str">
        <f t="array" ref="G1444">IF($F1444="", "", _xlfn.XLOOKUP($F1444,accounts!$A$2:$A$86,accounts!$B$2:$B$86, "Other"))</f>
        <v>technology</v>
      </c>
      <c r="H1444" s="1" t="str">
        <f t="array" ref="H1444">IF($F1444="", "", IFS(_xlfn.XLOOKUP($F1444, accounts!$A$2:$A$86, accounts!$E$2:$E$86, 0)&gt;=1000, "Enterprise", _xlfn.XLOOKUP($F1444, accounts!$A$2:$A$86, accounts!$E$2:$E$86, 0)&gt;=100, "Mid-Market", TRUE, "SMB"))</f>
        <v>Mid-Market</v>
      </c>
      <c r="I1444" s="1" t="str">
        <f t="array" ref="I1444">IF($F1444="", "", _xlfn.XLOOKUP($F1444,accounts!$A$2:$A$86,accounts!$F$2:$F$86, "Other"))</f>
        <v>China</v>
      </c>
      <c r="J1444" s="1" t="s">
        <v>131</v>
      </c>
      <c r="K1444" s="3">
        <v>42804.0</v>
      </c>
      <c r="L1444" s="3">
        <v>42914.0</v>
      </c>
      <c r="M1444" s="1">
        <v>1074.0</v>
      </c>
    </row>
    <row r="1445">
      <c r="A1445" s="1" t="s">
        <v>1650</v>
      </c>
      <c r="B1445" s="1" t="s">
        <v>105</v>
      </c>
      <c r="C1445" s="1" t="str">
        <f t="array" ref="C1445">_xlfn.XLOOKUP($B1445, sales_teams!$A$2:$A$36, sales_teams!$B$2:$B$36)</f>
        <v>Summer Sewald</v>
      </c>
      <c r="D1445" s="1" t="str">
        <f t="array" ref="D1445">_xlfn.XLOOKUP($B1445, sales_teams!$A$2:$A$36, sales_teams!$C$2:$C$36)</f>
        <v>West</v>
      </c>
      <c r="E1445" s="1" t="s">
        <v>179</v>
      </c>
      <c r="F1445" s="1" t="s">
        <v>137</v>
      </c>
      <c r="G1445" s="1" t="str">
        <f t="array" ref="G1445">IF($F1445="", "", _xlfn.XLOOKUP($F1445,accounts!$A$2:$A$86,accounts!$B$2:$B$86, "Other"))</f>
        <v>services</v>
      </c>
      <c r="H1445" s="1" t="str">
        <f t="array" ref="H1445">IF($F1445="", "", IFS(_xlfn.XLOOKUP($F1445, accounts!$A$2:$A$86, accounts!$E$2:$E$86, 0)&gt;=1000, "Enterprise", _xlfn.XLOOKUP($F1445, accounts!$A$2:$A$86, accounts!$E$2:$E$86, 0)&gt;=100, "Mid-Market", TRUE, "SMB"))</f>
        <v>Enterprise</v>
      </c>
      <c r="I1445" s="1" t="str">
        <f t="array" ref="I1445">IF($F1445="", "", _xlfn.XLOOKUP($F1445,accounts!$A$2:$A$86,accounts!$F$2:$F$86, "Other"))</f>
        <v>Germany</v>
      </c>
      <c r="J1445" s="1" t="s">
        <v>192</v>
      </c>
      <c r="K1445" s="3">
        <v>42804.0</v>
      </c>
      <c r="L1445" s="3">
        <v>42860.0</v>
      </c>
      <c r="M1445" s="1">
        <v>0.0</v>
      </c>
    </row>
    <row r="1446">
      <c r="A1446" s="1" t="s">
        <v>1651</v>
      </c>
      <c r="B1446" s="1" t="s">
        <v>7</v>
      </c>
      <c r="C1446" s="1" t="str">
        <f t="array" ref="C1446">_xlfn.XLOOKUP($B1446, sales_teams!$A$2:$A$36, sales_teams!$B$2:$B$36)</f>
        <v>Dustin Brinkmann</v>
      </c>
      <c r="D1446" s="1" t="str">
        <f t="array" ref="D1446">_xlfn.XLOOKUP($B1446, sales_teams!$A$2:$A$36, sales_teams!$C$2:$C$36)</f>
        <v>Central</v>
      </c>
      <c r="E1446" s="1" t="s">
        <v>179</v>
      </c>
      <c r="F1446" s="1" t="s">
        <v>78</v>
      </c>
      <c r="G1446" s="1" t="str">
        <f t="array" ref="G1446">IF($F1446="", "", _xlfn.XLOOKUP($F1446,accounts!$A$2:$A$86,accounts!$B$2:$B$86, "Other"))</f>
        <v>marketing</v>
      </c>
      <c r="H1446" s="1" t="str">
        <f t="array" ref="H1446">IF($F1446="", "", IFS(_xlfn.XLOOKUP($F1446, accounts!$A$2:$A$86, accounts!$E$2:$E$86, 0)&gt;=1000, "Enterprise", _xlfn.XLOOKUP($F1446, accounts!$A$2:$A$86, accounts!$E$2:$E$86, 0)&gt;=100, "Mid-Market", TRUE, "SMB"))</f>
        <v>Enterprise</v>
      </c>
      <c r="I1446" s="1" t="str">
        <f t="array" ref="I1446">IF($F1446="", "", _xlfn.XLOOKUP($F1446,accounts!$A$2:$A$86,accounts!$F$2:$F$86, "Other"))</f>
        <v>United States</v>
      </c>
      <c r="J1446" s="1" t="s">
        <v>192</v>
      </c>
      <c r="K1446" s="3">
        <v>42805.0</v>
      </c>
      <c r="L1446" s="3">
        <v>42885.0</v>
      </c>
      <c r="M1446" s="1">
        <v>0.0</v>
      </c>
    </row>
    <row r="1447">
      <c r="A1447" s="1" t="s">
        <v>1652</v>
      </c>
      <c r="B1447" s="1" t="s">
        <v>7</v>
      </c>
      <c r="C1447" s="1" t="str">
        <f t="array" ref="C1447">_xlfn.XLOOKUP($B1447, sales_teams!$A$2:$A$36, sales_teams!$B$2:$B$36)</f>
        <v>Dustin Brinkmann</v>
      </c>
      <c r="D1447" s="1" t="str">
        <f t="array" ref="D1447">_xlfn.XLOOKUP($B1447, sales_teams!$A$2:$A$36, sales_teams!$C$2:$C$36)</f>
        <v>Central</v>
      </c>
      <c r="E1447" s="1" t="s">
        <v>179</v>
      </c>
      <c r="F1447" s="1" t="s">
        <v>152</v>
      </c>
      <c r="G1447" s="1" t="str">
        <f t="array" ref="G1447">IF($F1447="", "", _xlfn.XLOOKUP($F1447,accounts!$A$2:$A$86,accounts!$B$2:$B$86, "Other"))</f>
        <v>marketing</v>
      </c>
      <c r="H1447" s="1" t="str">
        <f t="array" ref="H1447">IF($F1447="", "", IFS(_xlfn.XLOOKUP($F1447, accounts!$A$2:$A$86, accounts!$E$2:$E$86, 0)&gt;=1000, "Enterprise", _xlfn.XLOOKUP($F1447, accounts!$A$2:$A$86, accounts!$E$2:$E$86, 0)&gt;=100, "Mid-Market", TRUE, "SMB"))</f>
        <v>Mid-Market</v>
      </c>
      <c r="I1447" s="1" t="str">
        <f t="array" ref="I1447">IF($F1447="", "", _xlfn.XLOOKUP($F1447,accounts!$A$2:$A$86,accounts!$F$2:$F$86, "Other"))</f>
        <v>United States</v>
      </c>
      <c r="J1447" s="1" t="s">
        <v>131</v>
      </c>
      <c r="K1447" s="3">
        <v>42805.0</v>
      </c>
      <c r="L1447" s="3">
        <v>42811.0</v>
      </c>
      <c r="M1447" s="1">
        <v>57.0</v>
      </c>
    </row>
    <row r="1448">
      <c r="A1448" s="1" t="s">
        <v>1653</v>
      </c>
      <c r="B1448" s="1" t="s">
        <v>52</v>
      </c>
      <c r="C1448" s="1" t="str">
        <f t="array" ref="C1448">_xlfn.XLOOKUP($B1448, sales_teams!$A$2:$A$36, sales_teams!$B$2:$B$36)</f>
        <v>Rocco Neubert</v>
      </c>
      <c r="D1448" s="1" t="str">
        <f t="array" ref="D1448">_xlfn.XLOOKUP($B1448, sales_teams!$A$2:$A$36, sales_teams!$C$2:$C$36)</f>
        <v>East</v>
      </c>
      <c r="E1448" s="1" t="s">
        <v>181</v>
      </c>
      <c r="F1448" s="1" t="s">
        <v>177</v>
      </c>
      <c r="G1448" s="1" t="str">
        <f t="array" ref="G1448">IF($F1448="", "", _xlfn.XLOOKUP($F1448,accounts!$A$2:$A$86,accounts!$B$2:$B$86, "Other"))</f>
        <v>software</v>
      </c>
      <c r="H1448" s="1" t="str">
        <f t="array" ref="H1448">IF($F1448="", "", IFS(_xlfn.XLOOKUP($F1448, accounts!$A$2:$A$86, accounts!$E$2:$E$86, 0)&gt;=1000, "Enterprise", _xlfn.XLOOKUP($F1448, accounts!$A$2:$A$86, accounts!$E$2:$E$86, 0)&gt;=100, "Mid-Market", TRUE, "SMB"))</f>
        <v>Enterprise</v>
      </c>
      <c r="I1448" s="1" t="str">
        <f t="array" ref="I1448">IF($F1448="", "", _xlfn.XLOOKUP($F1448,accounts!$A$2:$A$86,accounts!$F$2:$F$86, "Other"))</f>
        <v>United States</v>
      </c>
      <c r="J1448" s="1" t="s">
        <v>131</v>
      </c>
      <c r="K1448" s="3">
        <v>42805.0</v>
      </c>
      <c r="L1448" s="3">
        <v>42877.0</v>
      </c>
      <c r="M1448" s="1">
        <v>586.0</v>
      </c>
    </row>
    <row r="1449">
      <c r="A1449" s="1" t="s">
        <v>1654</v>
      </c>
      <c r="B1449" s="1" t="s">
        <v>12</v>
      </c>
      <c r="C1449" s="1" t="str">
        <f t="array" ref="C1449">_xlfn.XLOOKUP($B1449, sales_teams!$A$2:$A$36, sales_teams!$B$2:$B$36)</f>
        <v>Dustin Brinkmann</v>
      </c>
      <c r="D1449" s="1" t="str">
        <f t="array" ref="D1449">_xlfn.XLOOKUP($B1449, sales_teams!$A$2:$A$36, sales_teams!$C$2:$C$36)</f>
        <v>Central</v>
      </c>
      <c r="E1449" s="1" t="s">
        <v>109</v>
      </c>
      <c r="F1449" s="1" t="s">
        <v>150</v>
      </c>
      <c r="G1449" s="1" t="str">
        <f t="array" ref="G1449">IF($F1449="", "", _xlfn.XLOOKUP($F1449,accounts!$A$2:$A$86,accounts!$B$2:$B$86, "Other"))</f>
        <v>technology</v>
      </c>
      <c r="H1449" s="1" t="str">
        <f t="array" ref="H1449">IF($F1449="", "", IFS(_xlfn.XLOOKUP($F1449, accounts!$A$2:$A$86, accounts!$E$2:$E$86, 0)&gt;=1000, "Enterprise", _xlfn.XLOOKUP($F1449, accounts!$A$2:$A$86, accounts!$E$2:$E$86, 0)&gt;=100, "Mid-Market", TRUE, "SMB"))</f>
        <v>Enterprise</v>
      </c>
      <c r="I1449" s="1" t="str">
        <f t="array" ref="I1449">IF($F1449="", "", _xlfn.XLOOKUP($F1449,accounts!$A$2:$A$86,accounts!$F$2:$F$86, "Other"))</f>
        <v>United States</v>
      </c>
      <c r="J1449" s="1" t="s">
        <v>131</v>
      </c>
      <c r="K1449" s="3">
        <v>42805.0</v>
      </c>
      <c r="L1449" s="3">
        <v>42899.0</v>
      </c>
      <c r="M1449" s="1">
        <v>1184.0</v>
      </c>
    </row>
    <row r="1450">
      <c r="A1450" s="1" t="s">
        <v>1655</v>
      </c>
      <c r="B1450" s="1" t="s">
        <v>53</v>
      </c>
      <c r="C1450" s="1" t="str">
        <f t="array" ref="C1450">_xlfn.XLOOKUP($B1450, sales_teams!$A$2:$A$36, sales_teams!$B$2:$B$36)</f>
        <v>Rocco Neubert</v>
      </c>
      <c r="D1450" s="1" t="str">
        <f t="array" ref="D1450">_xlfn.XLOOKUP($B1450, sales_teams!$A$2:$A$36, sales_teams!$C$2:$C$36)</f>
        <v>East</v>
      </c>
      <c r="E1450" s="1" t="s">
        <v>181</v>
      </c>
      <c r="F1450" s="1" t="s">
        <v>153</v>
      </c>
      <c r="G1450" s="1" t="str">
        <f t="array" ref="G1450">IF($F1450="", "", _xlfn.XLOOKUP($F1450,accounts!$A$2:$A$86,accounts!$B$2:$B$86, "Other"))</f>
        <v>medical</v>
      </c>
      <c r="H1450" s="1" t="str">
        <f t="array" ref="H1450">IF($F1450="", "", IFS(_xlfn.XLOOKUP($F1450, accounts!$A$2:$A$86, accounts!$E$2:$E$86, 0)&gt;=1000, "Enterprise", _xlfn.XLOOKUP($F1450, accounts!$A$2:$A$86, accounts!$E$2:$E$86, 0)&gt;=100, "Mid-Market", TRUE, "SMB"))</f>
        <v>Enterprise</v>
      </c>
      <c r="I1450" s="1" t="str">
        <f t="array" ref="I1450">IF($F1450="", "", _xlfn.XLOOKUP($F1450,accounts!$A$2:$A$86,accounts!$F$2:$F$86, "Other"))</f>
        <v>United States</v>
      </c>
      <c r="J1450" s="1" t="s">
        <v>192</v>
      </c>
      <c r="K1450" s="3">
        <v>42805.0</v>
      </c>
      <c r="L1450" s="3">
        <v>42874.0</v>
      </c>
      <c r="M1450" s="1">
        <v>0.0</v>
      </c>
    </row>
    <row r="1451">
      <c r="A1451" s="1" t="s">
        <v>1656</v>
      </c>
      <c r="B1451" s="1" t="s">
        <v>99</v>
      </c>
      <c r="C1451" s="1" t="str">
        <f t="array" ref="C1451">_xlfn.XLOOKUP($B1451, sales_teams!$A$2:$A$36, sales_teams!$B$2:$B$36)</f>
        <v>Summer Sewald</v>
      </c>
      <c r="D1451" s="1" t="str">
        <f t="array" ref="D1451">_xlfn.XLOOKUP($B1451, sales_teams!$A$2:$A$36, sales_teams!$C$2:$C$36)</f>
        <v>West</v>
      </c>
      <c r="E1451" s="1" t="s">
        <v>188</v>
      </c>
      <c r="G1451" s="1" t="str">
        <f t="array" ref="G1451">IF($F1451="", "", _xlfn.XLOOKUP($F1451,accounts!$A$2:$A$86,accounts!$B$2:$B$86, "Other"))</f>
        <v/>
      </c>
      <c r="H1451" s="1" t="str">
        <f t="array" ref="H1451">IF($F1451="", "", IFS(_xlfn.XLOOKUP($F1451, accounts!$A$2:$A$86, accounts!$E$2:$E$86, 0)&gt;=1000, "Enterprise", _xlfn.XLOOKUP($F1451, accounts!$A$2:$A$86, accounts!$E$2:$E$86, 0)&gt;=100, "Mid-Market", TRUE, "SMB"))</f>
        <v/>
      </c>
      <c r="I1451" s="1" t="str">
        <f t="array" ref="I1451">IF($F1451="", "", _xlfn.XLOOKUP($F1451,accounts!$A$2:$A$86,accounts!$F$2:$F$86, "Other"))</f>
        <v/>
      </c>
      <c r="J1451" s="1" t="s">
        <v>189</v>
      </c>
      <c r="K1451" s="3">
        <v>42805.0</v>
      </c>
    </row>
    <row r="1452">
      <c r="A1452" s="1" t="s">
        <v>1657</v>
      </c>
      <c r="B1452" s="1" t="s">
        <v>99</v>
      </c>
      <c r="C1452" s="1" t="str">
        <f t="array" ref="C1452">_xlfn.XLOOKUP($B1452, sales_teams!$A$2:$A$36, sales_teams!$B$2:$B$36)</f>
        <v>Summer Sewald</v>
      </c>
      <c r="D1452" s="1" t="str">
        <f t="array" ref="D1452">_xlfn.XLOOKUP($B1452, sales_teams!$A$2:$A$36, sales_teams!$C$2:$C$36)</f>
        <v>West</v>
      </c>
      <c r="E1452" s="1" t="s">
        <v>109</v>
      </c>
      <c r="F1452" s="1" t="s">
        <v>130</v>
      </c>
      <c r="G1452" s="1" t="str">
        <f t="array" ref="G1452">IF($F1452="", "", _xlfn.XLOOKUP($F1452,accounts!$A$2:$A$86,accounts!$B$2:$B$86, "Other"))</f>
        <v>medical</v>
      </c>
      <c r="H1452" s="1" t="str">
        <f t="array" ref="H1452">IF($F1452="", "", IFS(_xlfn.XLOOKUP($F1452, accounts!$A$2:$A$86, accounts!$E$2:$E$86, 0)&gt;=1000, "Enterprise", _xlfn.XLOOKUP($F1452, accounts!$A$2:$A$86, accounts!$E$2:$E$86, 0)&gt;=100, "Mid-Market", TRUE, "SMB"))</f>
        <v>Enterprise</v>
      </c>
      <c r="I1452" s="1" t="str">
        <f t="array" ref="I1452">IF($F1452="", "", _xlfn.XLOOKUP($F1452,accounts!$A$2:$A$86,accounts!$F$2:$F$86, "Other"))</f>
        <v>United States</v>
      </c>
      <c r="J1452" s="1" t="s">
        <v>192</v>
      </c>
      <c r="K1452" s="3">
        <v>42805.0</v>
      </c>
      <c r="L1452" s="3">
        <v>42894.0</v>
      </c>
      <c r="M1452" s="1">
        <v>0.0</v>
      </c>
    </row>
    <row r="1453">
      <c r="A1453" s="1" t="s">
        <v>1658</v>
      </c>
      <c r="B1453" s="1" t="s">
        <v>99</v>
      </c>
      <c r="C1453" s="1" t="str">
        <f t="array" ref="C1453">_xlfn.XLOOKUP($B1453, sales_teams!$A$2:$A$36, sales_teams!$B$2:$B$36)</f>
        <v>Summer Sewald</v>
      </c>
      <c r="D1453" s="1" t="str">
        <f t="array" ref="D1453">_xlfn.XLOOKUP($B1453, sales_teams!$A$2:$A$36, sales_teams!$C$2:$C$36)</f>
        <v>West</v>
      </c>
      <c r="E1453" s="1" t="s">
        <v>181</v>
      </c>
      <c r="F1453" s="1" t="s">
        <v>124</v>
      </c>
      <c r="G1453" s="1" t="str">
        <f t="array" ref="G1453">IF($F1453="", "", _xlfn.XLOOKUP($F1453,accounts!$A$2:$A$86,accounts!$B$2:$B$86, "Other"))</f>
        <v>retail</v>
      </c>
      <c r="H1453" s="1" t="str">
        <f t="array" ref="H1453">IF($F1453="", "", IFS(_xlfn.XLOOKUP($F1453, accounts!$A$2:$A$86, accounts!$E$2:$E$86, 0)&gt;=1000, "Enterprise", _xlfn.XLOOKUP($F1453, accounts!$A$2:$A$86, accounts!$E$2:$E$86, 0)&gt;=100, "Mid-Market", TRUE, "SMB"))</f>
        <v>Enterprise</v>
      </c>
      <c r="I1453" s="1" t="str">
        <f t="array" ref="I1453">IF($F1453="", "", _xlfn.XLOOKUP($F1453,accounts!$A$2:$A$86,accounts!$F$2:$F$86, "Other"))</f>
        <v>United States</v>
      </c>
      <c r="J1453" s="1" t="s">
        <v>131</v>
      </c>
      <c r="K1453" s="3">
        <v>42805.0</v>
      </c>
      <c r="L1453" s="3">
        <v>42896.0</v>
      </c>
      <c r="M1453" s="1">
        <v>526.0</v>
      </c>
    </row>
    <row r="1454">
      <c r="A1454" s="1" t="s">
        <v>1659</v>
      </c>
      <c r="B1454" s="1" t="s">
        <v>99</v>
      </c>
      <c r="C1454" s="1" t="str">
        <f t="array" ref="C1454">_xlfn.XLOOKUP($B1454, sales_teams!$A$2:$A$36, sales_teams!$B$2:$B$36)</f>
        <v>Summer Sewald</v>
      </c>
      <c r="D1454" s="1" t="str">
        <f t="array" ref="D1454">_xlfn.XLOOKUP($B1454, sales_teams!$A$2:$A$36, sales_teams!$C$2:$C$36)</f>
        <v>West</v>
      </c>
      <c r="E1454" s="1" t="s">
        <v>194</v>
      </c>
      <c r="F1454" s="1" t="s">
        <v>59</v>
      </c>
      <c r="G1454" s="1" t="str">
        <f t="array" ref="G1454">IF($F1454="", "", _xlfn.XLOOKUP($F1454,accounts!$A$2:$A$86,accounts!$B$2:$B$86, "Other"))</f>
        <v>medical</v>
      </c>
      <c r="H1454" s="1" t="str">
        <f t="array" ref="H1454">IF($F1454="", "", IFS(_xlfn.XLOOKUP($F1454, accounts!$A$2:$A$86, accounts!$E$2:$E$86, 0)&gt;=1000, "Enterprise", _xlfn.XLOOKUP($F1454, accounts!$A$2:$A$86, accounts!$E$2:$E$86, 0)&gt;=100, "Mid-Market", TRUE, "SMB"))</f>
        <v>SMB</v>
      </c>
      <c r="I1454" s="1" t="str">
        <f t="array" ref="I1454">IF($F1454="", "", _xlfn.XLOOKUP($F1454,accounts!$A$2:$A$86,accounts!$F$2:$F$86, "Other"))</f>
        <v>United States</v>
      </c>
      <c r="J1454" s="1" t="s">
        <v>131</v>
      </c>
      <c r="K1454" s="3">
        <v>42805.0</v>
      </c>
      <c r="L1454" s="3">
        <v>42898.0</v>
      </c>
      <c r="M1454" s="1">
        <v>5344.0</v>
      </c>
    </row>
    <row r="1455">
      <c r="A1455" s="1" t="s">
        <v>1660</v>
      </c>
      <c r="B1455" s="1" t="s">
        <v>99</v>
      </c>
      <c r="C1455" s="1" t="str">
        <f t="array" ref="C1455">_xlfn.XLOOKUP($B1455, sales_teams!$A$2:$A$36, sales_teams!$B$2:$B$36)</f>
        <v>Summer Sewald</v>
      </c>
      <c r="D1455" s="1" t="str">
        <f t="array" ref="D1455">_xlfn.XLOOKUP($B1455, sales_teams!$A$2:$A$36, sales_teams!$C$2:$C$36)</f>
        <v>West</v>
      </c>
      <c r="E1455" s="1" t="s">
        <v>148</v>
      </c>
      <c r="F1455" s="1" t="s">
        <v>127</v>
      </c>
      <c r="G1455" s="1" t="str">
        <f t="array" ref="G1455">IF($F1455="", "", _xlfn.XLOOKUP($F1455,accounts!$A$2:$A$86,accounts!$B$2:$B$86, "Other"))</f>
        <v>technology</v>
      </c>
      <c r="H1455" s="1" t="str">
        <f t="array" ref="H1455">IF($F1455="", "", IFS(_xlfn.XLOOKUP($F1455, accounts!$A$2:$A$86, accounts!$E$2:$E$86, 0)&gt;=1000, "Enterprise", _xlfn.XLOOKUP($F1455, accounts!$A$2:$A$86, accounts!$E$2:$E$86, 0)&gt;=100, "Mid-Market", TRUE, "SMB"))</f>
        <v>Enterprise</v>
      </c>
      <c r="I1455" s="1" t="str">
        <f t="array" ref="I1455">IF($F1455="", "", _xlfn.XLOOKUP($F1455,accounts!$A$2:$A$86,accounts!$F$2:$F$86, "Other"))</f>
        <v>United States</v>
      </c>
      <c r="J1455" s="1" t="s">
        <v>131</v>
      </c>
      <c r="K1455" s="3">
        <v>42805.0</v>
      </c>
      <c r="L1455" s="3">
        <v>42877.0</v>
      </c>
      <c r="M1455" s="1">
        <v>4125.0</v>
      </c>
    </row>
    <row r="1456">
      <c r="A1456" s="1" t="s">
        <v>1661</v>
      </c>
      <c r="B1456" s="1" t="s">
        <v>104</v>
      </c>
      <c r="C1456" s="1" t="str">
        <f t="array" ref="C1456">_xlfn.XLOOKUP($B1456, sales_teams!$A$2:$A$36, sales_teams!$B$2:$B$36)</f>
        <v>Summer Sewald</v>
      </c>
      <c r="D1456" s="1" t="str">
        <f t="array" ref="D1456">_xlfn.XLOOKUP($B1456, sales_teams!$A$2:$A$36, sales_teams!$C$2:$C$36)</f>
        <v>West</v>
      </c>
      <c r="E1456" s="1" t="s">
        <v>181</v>
      </c>
      <c r="F1456" s="1" t="s">
        <v>75</v>
      </c>
      <c r="G1456" s="1" t="str">
        <f t="array" ref="G1456">IF($F1456="", "", _xlfn.XLOOKUP($F1456,accounts!$A$2:$A$86,accounts!$B$2:$B$86, "Other"))</f>
        <v>software</v>
      </c>
      <c r="H1456" s="1" t="str">
        <f t="array" ref="H1456">IF($F1456="", "", IFS(_xlfn.XLOOKUP($F1456, accounts!$A$2:$A$86, accounts!$E$2:$E$86, 0)&gt;=1000, "Enterprise", _xlfn.XLOOKUP($F1456, accounts!$A$2:$A$86, accounts!$E$2:$E$86, 0)&gt;=100, "Mid-Market", TRUE, "SMB"))</f>
        <v>SMB</v>
      </c>
      <c r="I1456" s="1" t="str">
        <f t="array" ref="I1456">IF($F1456="", "", _xlfn.XLOOKUP($F1456,accounts!$A$2:$A$86,accounts!$F$2:$F$86, "Other"))</f>
        <v>United States</v>
      </c>
      <c r="J1456" s="1" t="s">
        <v>131</v>
      </c>
      <c r="K1456" s="3">
        <v>42805.0</v>
      </c>
      <c r="L1456" s="3">
        <v>42892.0</v>
      </c>
      <c r="M1456" s="1">
        <v>528.0</v>
      </c>
    </row>
    <row r="1457">
      <c r="A1457" s="1" t="s">
        <v>1662</v>
      </c>
      <c r="B1457" s="1" t="s">
        <v>104</v>
      </c>
      <c r="C1457" s="1" t="str">
        <f t="array" ref="C1457">_xlfn.XLOOKUP($B1457, sales_teams!$A$2:$A$36, sales_teams!$B$2:$B$36)</f>
        <v>Summer Sewald</v>
      </c>
      <c r="D1457" s="1" t="str">
        <f t="array" ref="D1457">_xlfn.XLOOKUP($B1457, sales_teams!$A$2:$A$36, sales_teams!$C$2:$C$36)</f>
        <v>West</v>
      </c>
      <c r="E1457" s="1" t="s">
        <v>188</v>
      </c>
      <c r="F1457" s="1" t="s">
        <v>154</v>
      </c>
      <c r="G1457" s="1" t="str">
        <f t="array" ref="G1457">IF($F1457="", "", _xlfn.XLOOKUP($F1457,accounts!$A$2:$A$86,accounts!$B$2:$B$86, "Other"))</f>
        <v>retail</v>
      </c>
      <c r="H1457" s="1" t="str">
        <f t="array" ref="H1457">IF($F1457="", "", IFS(_xlfn.XLOOKUP($F1457, accounts!$A$2:$A$86, accounts!$E$2:$E$86, 0)&gt;=1000, "Enterprise", _xlfn.XLOOKUP($F1457, accounts!$A$2:$A$86, accounts!$E$2:$E$86, 0)&gt;=100, "Mid-Market", TRUE, "SMB"))</f>
        <v>Enterprise</v>
      </c>
      <c r="I1457" s="1" t="str">
        <f t="array" ref="I1457">IF($F1457="", "", _xlfn.XLOOKUP($F1457,accounts!$A$2:$A$86,accounts!$F$2:$F$86, "Other"))</f>
        <v>United States</v>
      </c>
      <c r="J1457" s="1" t="s">
        <v>131</v>
      </c>
      <c r="K1457" s="3">
        <v>42805.0</v>
      </c>
      <c r="L1457" s="3">
        <v>42820.0</v>
      </c>
      <c r="M1457" s="1">
        <v>3254.0</v>
      </c>
    </row>
    <row r="1458">
      <c r="A1458" s="1" t="s">
        <v>1663</v>
      </c>
      <c r="B1458" s="1" t="s">
        <v>102</v>
      </c>
      <c r="C1458" s="1" t="str">
        <f t="array" ref="C1458">_xlfn.XLOOKUP($B1458, sales_teams!$A$2:$A$36, sales_teams!$B$2:$B$36)</f>
        <v>Summer Sewald</v>
      </c>
      <c r="D1458" s="1" t="str">
        <f t="array" ref="D1458">_xlfn.XLOOKUP($B1458, sales_teams!$A$2:$A$36, sales_teams!$C$2:$C$36)</f>
        <v>West</v>
      </c>
      <c r="E1458" s="1" t="s">
        <v>148</v>
      </c>
      <c r="F1458" s="1" t="s">
        <v>115</v>
      </c>
      <c r="G1458" s="1" t="str">
        <f t="array" ref="G1458">IF($F1458="", "", _xlfn.XLOOKUP($F1458,accounts!$A$2:$A$86,accounts!$B$2:$B$86, "Other"))</f>
        <v>services</v>
      </c>
      <c r="H1458" s="1" t="str">
        <f t="array" ref="H1458">IF($F1458="", "", IFS(_xlfn.XLOOKUP($F1458, accounts!$A$2:$A$86, accounts!$E$2:$E$86, 0)&gt;=1000, "Enterprise", _xlfn.XLOOKUP($F1458, accounts!$A$2:$A$86, accounts!$E$2:$E$86, 0)&gt;=100, "Mid-Market", TRUE, "SMB"))</f>
        <v>Enterprise</v>
      </c>
      <c r="I1458" s="1" t="str">
        <f t="array" ref="I1458">IF($F1458="", "", _xlfn.XLOOKUP($F1458,accounts!$A$2:$A$86,accounts!$F$2:$F$86, "Other"))</f>
        <v>United States</v>
      </c>
      <c r="J1458" s="1" t="s">
        <v>192</v>
      </c>
      <c r="K1458" s="3">
        <v>42805.0</v>
      </c>
      <c r="L1458" s="3">
        <v>42862.0</v>
      </c>
      <c r="M1458" s="1">
        <v>0.0</v>
      </c>
    </row>
    <row r="1459">
      <c r="A1459" s="1" t="s">
        <v>1664</v>
      </c>
      <c r="B1459" s="1" t="s">
        <v>102</v>
      </c>
      <c r="C1459" s="1" t="str">
        <f t="array" ref="C1459">_xlfn.XLOOKUP($B1459, sales_teams!$A$2:$A$36, sales_teams!$B$2:$B$36)</f>
        <v>Summer Sewald</v>
      </c>
      <c r="D1459" s="1" t="str">
        <f t="array" ref="D1459">_xlfn.XLOOKUP($B1459, sales_teams!$A$2:$A$36, sales_teams!$C$2:$C$36)</f>
        <v>West</v>
      </c>
      <c r="E1459" s="1" t="s">
        <v>181</v>
      </c>
      <c r="F1459" s="1" t="s">
        <v>124</v>
      </c>
      <c r="G1459" s="1" t="str">
        <f t="array" ref="G1459">IF($F1459="", "", _xlfn.XLOOKUP($F1459,accounts!$A$2:$A$86,accounts!$B$2:$B$86, "Other"))</f>
        <v>retail</v>
      </c>
      <c r="H1459" s="1" t="str">
        <f t="array" ref="H1459">IF($F1459="", "", IFS(_xlfn.XLOOKUP($F1459, accounts!$A$2:$A$86, accounts!$E$2:$E$86, 0)&gt;=1000, "Enterprise", _xlfn.XLOOKUP($F1459, accounts!$A$2:$A$86, accounts!$E$2:$E$86, 0)&gt;=100, "Mid-Market", TRUE, "SMB"))</f>
        <v>Enterprise</v>
      </c>
      <c r="I1459" s="1" t="str">
        <f t="array" ref="I1459">IF($F1459="", "", _xlfn.XLOOKUP($F1459,accounts!$A$2:$A$86,accounts!$F$2:$F$86, "Other"))</f>
        <v>United States</v>
      </c>
      <c r="J1459" s="1" t="s">
        <v>131</v>
      </c>
      <c r="K1459" s="3">
        <v>42805.0</v>
      </c>
      <c r="L1459" s="3">
        <v>42879.0</v>
      </c>
      <c r="M1459" s="1">
        <v>516.0</v>
      </c>
    </row>
    <row r="1460">
      <c r="A1460" s="1" t="s">
        <v>1665</v>
      </c>
      <c r="B1460" s="1" t="s">
        <v>102</v>
      </c>
      <c r="C1460" s="1" t="str">
        <f t="array" ref="C1460">_xlfn.XLOOKUP($B1460, sales_teams!$A$2:$A$36, sales_teams!$B$2:$B$36)</f>
        <v>Summer Sewald</v>
      </c>
      <c r="D1460" s="1" t="str">
        <f t="array" ref="D1460">_xlfn.XLOOKUP($B1460, sales_teams!$A$2:$A$36, sales_teams!$C$2:$C$36)</f>
        <v>West</v>
      </c>
      <c r="E1460" s="1" t="s">
        <v>181</v>
      </c>
      <c r="F1460" s="1" t="s">
        <v>170</v>
      </c>
      <c r="G1460" s="1" t="str">
        <f t="array" ref="G1460">IF($F1460="", "", _xlfn.XLOOKUP($F1460,accounts!$A$2:$A$86,accounts!$B$2:$B$86, "Other"))</f>
        <v>employment</v>
      </c>
      <c r="H1460" s="1" t="str">
        <f t="array" ref="H1460">IF($F1460="", "", IFS(_xlfn.XLOOKUP($F1460, accounts!$A$2:$A$86, accounts!$E$2:$E$86, 0)&gt;=1000, "Enterprise", _xlfn.XLOOKUP($F1460, accounts!$A$2:$A$86, accounts!$E$2:$E$86, 0)&gt;=100, "Mid-Market", TRUE, "SMB"))</f>
        <v>Enterprise</v>
      </c>
      <c r="I1460" s="1" t="str">
        <f t="array" ref="I1460">IF($F1460="", "", _xlfn.XLOOKUP($F1460,accounts!$A$2:$A$86,accounts!$F$2:$F$86, "Other"))</f>
        <v>United States</v>
      </c>
      <c r="J1460" s="1" t="s">
        <v>131</v>
      </c>
      <c r="K1460" s="3">
        <v>42805.0</v>
      </c>
      <c r="L1460" s="3">
        <v>42821.0</v>
      </c>
      <c r="M1460" s="1">
        <v>538.0</v>
      </c>
    </row>
    <row r="1461">
      <c r="A1461" s="1" t="s">
        <v>1666</v>
      </c>
      <c r="B1461" s="1" t="s">
        <v>17</v>
      </c>
      <c r="C1461" s="1" t="str">
        <f t="array" ref="C1461">_xlfn.XLOOKUP($B1461, sales_teams!$A$2:$A$36, sales_teams!$B$2:$B$36)</f>
        <v>Dustin Brinkmann</v>
      </c>
      <c r="D1461" s="1" t="str">
        <f t="array" ref="D1461">_xlfn.XLOOKUP($B1461, sales_teams!$A$2:$A$36, sales_teams!$C$2:$C$36)</f>
        <v>Central</v>
      </c>
      <c r="E1461" s="1" t="s">
        <v>181</v>
      </c>
      <c r="F1461" s="1" t="s">
        <v>56</v>
      </c>
      <c r="G1461" s="1" t="str">
        <f t="array" ref="G1461">IF($F1461="", "", _xlfn.XLOOKUP($F1461,accounts!$A$2:$A$86,accounts!$B$2:$B$86, "Other"))</f>
        <v>software</v>
      </c>
      <c r="H1461" s="1" t="str">
        <f t="array" ref="H1461">IF($F1461="", "", IFS(_xlfn.XLOOKUP($F1461, accounts!$A$2:$A$86, accounts!$E$2:$E$86, 0)&gt;=1000, "Enterprise", _xlfn.XLOOKUP($F1461, accounts!$A$2:$A$86, accounts!$E$2:$E$86, 0)&gt;=100, "Mid-Market", TRUE, "SMB"))</f>
        <v>Enterprise</v>
      </c>
      <c r="I1461" s="1" t="str">
        <f t="array" ref="I1461">IF($F1461="", "", _xlfn.XLOOKUP($F1461,accounts!$A$2:$A$86,accounts!$F$2:$F$86, "Other"))</f>
        <v>United States</v>
      </c>
      <c r="J1461" s="1" t="s">
        <v>131</v>
      </c>
      <c r="K1461" s="3">
        <v>42805.0</v>
      </c>
      <c r="L1461" s="3">
        <v>42903.0</v>
      </c>
      <c r="M1461" s="1">
        <v>459.0</v>
      </c>
    </row>
    <row r="1462">
      <c r="A1462" s="1" t="s">
        <v>1667</v>
      </c>
      <c r="B1462" s="1" t="s">
        <v>107</v>
      </c>
      <c r="C1462" s="1" t="str">
        <f t="array" ref="C1462">_xlfn.XLOOKUP($B1462, sales_teams!$A$2:$A$36, sales_teams!$B$2:$B$36)</f>
        <v>Summer Sewald</v>
      </c>
      <c r="D1462" s="1" t="str">
        <f t="array" ref="D1462">_xlfn.XLOOKUP($B1462, sales_teams!$A$2:$A$36, sales_teams!$C$2:$C$36)</f>
        <v>West</v>
      </c>
      <c r="E1462" s="1" t="s">
        <v>181</v>
      </c>
      <c r="F1462" s="1" t="s">
        <v>50</v>
      </c>
      <c r="G1462" s="1" t="str">
        <f t="array" ref="G1462">IF($F1462="", "", _xlfn.XLOOKUP($F1462,accounts!$A$2:$A$86,accounts!$B$2:$B$86, "Other"))</f>
        <v>entertainment</v>
      </c>
      <c r="H1462" s="1" t="str">
        <f t="array" ref="H1462">IF($F1462="", "", IFS(_xlfn.XLOOKUP($F1462, accounts!$A$2:$A$86, accounts!$E$2:$E$86, 0)&gt;=1000, "Enterprise", _xlfn.XLOOKUP($F1462, accounts!$A$2:$A$86, accounts!$E$2:$E$86, 0)&gt;=100, "Mid-Market", TRUE, "SMB"))</f>
        <v>Enterprise</v>
      </c>
      <c r="I1462" s="1" t="str">
        <f t="array" ref="I1462">IF($F1462="", "", _xlfn.XLOOKUP($F1462,accounts!$A$2:$A$86,accounts!$F$2:$F$86, "Other"))</f>
        <v>United States</v>
      </c>
      <c r="J1462" s="1" t="s">
        <v>192</v>
      </c>
      <c r="K1462" s="3">
        <v>42805.0</v>
      </c>
      <c r="L1462" s="3">
        <v>42912.0</v>
      </c>
      <c r="M1462" s="1">
        <v>0.0</v>
      </c>
    </row>
    <row r="1463">
      <c r="A1463" s="1" t="s">
        <v>1668</v>
      </c>
      <c r="B1463" s="1" t="s">
        <v>107</v>
      </c>
      <c r="C1463" s="1" t="str">
        <f t="array" ref="C1463">_xlfn.XLOOKUP($B1463, sales_teams!$A$2:$A$36, sales_teams!$B$2:$B$36)</f>
        <v>Summer Sewald</v>
      </c>
      <c r="D1463" s="1" t="str">
        <f t="array" ref="D1463">_xlfn.XLOOKUP($B1463, sales_teams!$A$2:$A$36, sales_teams!$C$2:$C$36)</f>
        <v>West</v>
      </c>
      <c r="E1463" s="1" t="s">
        <v>148</v>
      </c>
      <c r="F1463" s="1" t="s">
        <v>161</v>
      </c>
      <c r="G1463" s="1" t="str">
        <f t="array" ref="G1463">IF($F1463="", "", _xlfn.XLOOKUP($F1463,accounts!$A$2:$A$86,accounts!$B$2:$B$86, "Other"))</f>
        <v>marketing</v>
      </c>
      <c r="H1463" s="1" t="str">
        <f t="array" ref="H1463">IF($F1463="", "", IFS(_xlfn.XLOOKUP($F1463, accounts!$A$2:$A$86, accounts!$E$2:$E$86, 0)&gt;=1000, "Enterprise", _xlfn.XLOOKUP($F1463, accounts!$A$2:$A$86, accounts!$E$2:$E$86, 0)&gt;=100, "Mid-Market", TRUE, "SMB"))</f>
        <v>Enterprise</v>
      </c>
      <c r="I1463" s="1" t="str">
        <f t="array" ref="I1463">IF($F1463="", "", _xlfn.XLOOKUP($F1463,accounts!$A$2:$A$86,accounts!$F$2:$F$86, "Other"))</f>
        <v>Poland</v>
      </c>
      <c r="J1463" s="1" t="s">
        <v>131</v>
      </c>
      <c r="K1463" s="3">
        <v>42805.0</v>
      </c>
      <c r="L1463" s="3">
        <v>42877.0</v>
      </c>
      <c r="M1463" s="1">
        <v>5137.0</v>
      </c>
    </row>
    <row r="1464">
      <c r="A1464" s="1" t="s">
        <v>1669</v>
      </c>
      <c r="B1464" s="1" t="s">
        <v>18</v>
      </c>
      <c r="C1464" s="1" t="str">
        <f t="array" ref="C1464">_xlfn.XLOOKUP($B1464, sales_teams!$A$2:$A$36, sales_teams!$B$2:$B$36)</f>
        <v>Dustin Brinkmann</v>
      </c>
      <c r="D1464" s="1" t="str">
        <f t="array" ref="D1464">_xlfn.XLOOKUP($B1464, sales_teams!$A$2:$A$36, sales_teams!$C$2:$C$36)</f>
        <v>Central</v>
      </c>
      <c r="E1464" s="1" t="s">
        <v>188</v>
      </c>
      <c r="F1464" s="1" t="s">
        <v>128</v>
      </c>
      <c r="G1464" s="1" t="str">
        <f t="array" ref="G1464">IF($F1464="", "", _xlfn.XLOOKUP($F1464,accounts!$A$2:$A$86,accounts!$B$2:$B$86, "Other"))</f>
        <v>marketing</v>
      </c>
      <c r="H1464" s="1" t="str">
        <f t="array" ref="H1464">IF($F1464="", "", IFS(_xlfn.XLOOKUP($F1464, accounts!$A$2:$A$86, accounts!$E$2:$E$86, 0)&gt;=1000, "Enterprise", _xlfn.XLOOKUP($F1464, accounts!$A$2:$A$86, accounts!$E$2:$E$86, 0)&gt;=100, "Mid-Market", TRUE, "SMB"))</f>
        <v>Enterprise</v>
      </c>
      <c r="I1464" s="1" t="str">
        <f t="array" ref="I1464">IF($F1464="", "", _xlfn.XLOOKUP($F1464,accounts!$A$2:$A$86,accounts!$F$2:$F$86, "Other"))</f>
        <v>United States</v>
      </c>
      <c r="J1464" s="1" t="s">
        <v>131</v>
      </c>
      <c r="K1464" s="3">
        <v>42805.0</v>
      </c>
      <c r="L1464" s="3">
        <v>42890.0</v>
      </c>
      <c r="M1464" s="1">
        <v>3330.0</v>
      </c>
    </row>
    <row r="1465">
      <c r="A1465" s="1" t="s">
        <v>1670</v>
      </c>
      <c r="B1465" s="1" t="s">
        <v>15</v>
      </c>
      <c r="C1465" s="1" t="str">
        <f t="array" ref="C1465">_xlfn.XLOOKUP($B1465, sales_teams!$A$2:$A$36, sales_teams!$B$2:$B$36)</f>
        <v>Dustin Brinkmann</v>
      </c>
      <c r="D1465" s="1" t="str">
        <f t="array" ref="D1465">_xlfn.XLOOKUP($B1465, sales_teams!$A$2:$A$36, sales_teams!$C$2:$C$36)</f>
        <v>Central</v>
      </c>
      <c r="E1465" s="1" t="s">
        <v>181</v>
      </c>
      <c r="F1465" s="1" t="s">
        <v>64</v>
      </c>
      <c r="G1465" s="1" t="str">
        <f t="array" ref="G1465">IF($F1465="", "", _xlfn.XLOOKUP($F1465,accounts!$A$2:$A$86,accounts!$B$2:$B$86, "Other"))</f>
        <v>technology</v>
      </c>
      <c r="H1465" s="1" t="str">
        <f t="array" ref="H1465">IF($F1465="", "", IFS(_xlfn.XLOOKUP($F1465, accounts!$A$2:$A$86, accounts!$E$2:$E$86, 0)&gt;=1000, "Enterprise", _xlfn.XLOOKUP($F1465, accounts!$A$2:$A$86, accounts!$E$2:$E$86, 0)&gt;=100, "Mid-Market", TRUE, "SMB"))</f>
        <v>Enterprise</v>
      </c>
      <c r="I1465" s="1" t="str">
        <f t="array" ref="I1465">IF($F1465="", "", _xlfn.XLOOKUP($F1465,accounts!$A$2:$A$86,accounts!$F$2:$F$86, "Other"))</f>
        <v>United States</v>
      </c>
      <c r="J1465" s="1" t="s">
        <v>131</v>
      </c>
      <c r="K1465" s="3">
        <v>42805.0</v>
      </c>
      <c r="L1465" s="3">
        <v>42865.0</v>
      </c>
      <c r="M1465" s="1">
        <v>589.0</v>
      </c>
    </row>
    <row r="1466">
      <c r="A1466" s="1" t="s">
        <v>1671</v>
      </c>
      <c r="B1466" s="1" t="s">
        <v>60</v>
      </c>
      <c r="C1466" s="1" t="str">
        <f t="array" ref="C1466">_xlfn.XLOOKUP($B1466, sales_teams!$A$2:$A$36, sales_teams!$B$2:$B$36)</f>
        <v>Celia Rouche</v>
      </c>
      <c r="D1466" s="1" t="str">
        <f t="array" ref="D1466">_xlfn.XLOOKUP($B1466, sales_teams!$A$2:$A$36, sales_teams!$C$2:$C$36)</f>
        <v>West</v>
      </c>
      <c r="E1466" s="1" t="s">
        <v>179</v>
      </c>
      <c r="F1466" s="1" t="s">
        <v>114</v>
      </c>
      <c r="G1466" s="1" t="str">
        <f t="array" ref="G1466">IF($F1466="", "", _xlfn.XLOOKUP($F1466,accounts!$A$2:$A$86,accounts!$B$2:$B$86, "Other"))</f>
        <v>marketing</v>
      </c>
      <c r="H1466" s="1" t="str">
        <f t="array" ref="H1466">IF($F1466="", "", IFS(_xlfn.XLOOKUP($F1466, accounts!$A$2:$A$86, accounts!$E$2:$E$86, 0)&gt;=1000, "Enterprise", _xlfn.XLOOKUP($F1466, accounts!$A$2:$A$86, accounts!$E$2:$E$86, 0)&gt;=100, "Mid-Market", TRUE, "SMB"))</f>
        <v>Enterprise</v>
      </c>
      <c r="I1466" s="1" t="str">
        <f t="array" ref="I1466">IF($F1466="", "", _xlfn.XLOOKUP($F1466,accounts!$A$2:$A$86,accounts!$F$2:$F$86, "Other"))</f>
        <v>United States</v>
      </c>
      <c r="J1466" s="1" t="s">
        <v>131</v>
      </c>
      <c r="K1466" s="3">
        <v>42805.0</v>
      </c>
      <c r="L1466" s="3">
        <v>42824.0</v>
      </c>
      <c r="M1466" s="1">
        <v>45.0</v>
      </c>
    </row>
    <row r="1467">
      <c r="A1467" s="1" t="s">
        <v>1672</v>
      </c>
      <c r="B1467" s="1" t="s">
        <v>105</v>
      </c>
      <c r="C1467" s="1" t="str">
        <f t="array" ref="C1467">_xlfn.XLOOKUP($B1467, sales_teams!$A$2:$A$36, sales_teams!$B$2:$B$36)</f>
        <v>Summer Sewald</v>
      </c>
      <c r="D1467" s="1" t="str">
        <f t="array" ref="D1467">_xlfn.XLOOKUP($B1467, sales_teams!$A$2:$A$36, sales_teams!$C$2:$C$36)</f>
        <v>West</v>
      </c>
      <c r="E1467" s="1" t="s">
        <v>179</v>
      </c>
      <c r="G1467" s="1" t="str">
        <f t="array" ref="G1467">IF($F1467="", "", _xlfn.XLOOKUP($F1467,accounts!$A$2:$A$86,accounts!$B$2:$B$86, "Other"))</f>
        <v/>
      </c>
      <c r="H1467" s="1" t="str">
        <f t="array" ref="H1467">IF($F1467="", "", IFS(_xlfn.XLOOKUP($F1467, accounts!$A$2:$A$86, accounts!$E$2:$E$86, 0)&gt;=1000, "Enterprise", _xlfn.XLOOKUP($F1467, accounts!$A$2:$A$86, accounts!$E$2:$E$86, 0)&gt;=100, "Mid-Market", TRUE, "SMB"))</f>
        <v/>
      </c>
      <c r="I1467" s="1" t="str">
        <f t="array" ref="I1467">IF($F1467="", "", _xlfn.XLOOKUP($F1467,accounts!$A$2:$A$86,accounts!$F$2:$F$86, "Other"))</f>
        <v/>
      </c>
      <c r="J1467" s="1" t="s">
        <v>189</v>
      </c>
      <c r="K1467" s="3">
        <v>42805.0</v>
      </c>
    </row>
    <row r="1468">
      <c r="A1468" s="1" t="s">
        <v>1673</v>
      </c>
      <c r="B1468" s="1" t="s">
        <v>7</v>
      </c>
      <c r="C1468" s="1" t="str">
        <f t="array" ref="C1468">_xlfn.XLOOKUP($B1468, sales_teams!$A$2:$A$36, sales_teams!$B$2:$B$36)</f>
        <v>Dustin Brinkmann</v>
      </c>
      <c r="D1468" s="1" t="str">
        <f t="array" ref="D1468">_xlfn.XLOOKUP($B1468, sales_teams!$A$2:$A$36, sales_teams!$C$2:$C$36)</f>
        <v>Central</v>
      </c>
      <c r="E1468" s="1" t="s">
        <v>179</v>
      </c>
      <c r="F1468" s="1" t="s">
        <v>95</v>
      </c>
      <c r="G1468" s="1" t="str">
        <f t="array" ref="G1468">IF($F1468="", "", _xlfn.XLOOKUP($F1468,accounts!$A$2:$A$86,accounts!$B$2:$B$86, "Other"))</f>
        <v>finance</v>
      </c>
      <c r="H1468" s="1" t="str">
        <f t="array" ref="H1468">IF($F1468="", "", IFS(_xlfn.XLOOKUP($F1468, accounts!$A$2:$A$86, accounts!$E$2:$E$86, 0)&gt;=1000, "Enterprise", _xlfn.XLOOKUP($F1468, accounts!$A$2:$A$86, accounts!$E$2:$E$86, 0)&gt;=100, "Mid-Market", TRUE, "SMB"))</f>
        <v>Enterprise</v>
      </c>
      <c r="I1468" s="1" t="str">
        <f t="array" ref="I1468">IF($F1468="", "", _xlfn.XLOOKUP($F1468,accounts!$A$2:$A$86,accounts!$F$2:$F$86, "Other"))</f>
        <v>United States</v>
      </c>
      <c r="J1468" s="1" t="s">
        <v>192</v>
      </c>
      <c r="K1468" s="3">
        <v>42806.0</v>
      </c>
      <c r="L1468" s="3">
        <v>42880.0</v>
      </c>
      <c r="M1468" s="1">
        <v>0.0</v>
      </c>
    </row>
    <row r="1469">
      <c r="A1469" s="1" t="s">
        <v>1674</v>
      </c>
      <c r="B1469" s="1" t="s">
        <v>52</v>
      </c>
      <c r="C1469" s="1" t="str">
        <f t="array" ref="C1469">_xlfn.XLOOKUP($B1469, sales_teams!$A$2:$A$36, sales_teams!$B$2:$B$36)</f>
        <v>Rocco Neubert</v>
      </c>
      <c r="D1469" s="1" t="str">
        <f t="array" ref="D1469">_xlfn.XLOOKUP($B1469, sales_teams!$A$2:$A$36, sales_teams!$C$2:$C$36)</f>
        <v>East</v>
      </c>
      <c r="E1469" s="1" t="s">
        <v>181</v>
      </c>
      <c r="F1469" s="1" t="s">
        <v>91</v>
      </c>
      <c r="G1469" s="1" t="str">
        <f t="array" ref="G1469">IF($F1469="", "", _xlfn.XLOOKUP($F1469,accounts!$A$2:$A$86,accounts!$B$2:$B$86, "Other"))</f>
        <v>employment</v>
      </c>
      <c r="H1469" s="1" t="str">
        <f t="array" ref="H1469">IF($F1469="", "", IFS(_xlfn.XLOOKUP($F1469, accounts!$A$2:$A$86, accounts!$E$2:$E$86, 0)&gt;=1000, "Enterprise", _xlfn.XLOOKUP($F1469, accounts!$A$2:$A$86, accounts!$E$2:$E$86, 0)&gt;=100, "Mid-Market", TRUE, "SMB"))</f>
        <v>Enterprise</v>
      </c>
      <c r="I1469" s="1" t="str">
        <f t="array" ref="I1469">IF($F1469="", "", _xlfn.XLOOKUP($F1469,accounts!$A$2:$A$86,accounts!$F$2:$F$86, "Other"))</f>
        <v>United States</v>
      </c>
      <c r="J1469" s="1" t="s">
        <v>189</v>
      </c>
      <c r="K1469" s="3">
        <v>42806.0</v>
      </c>
    </row>
    <row r="1470">
      <c r="A1470" s="1" t="s">
        <v>1675</v>
      </c>
      <c r="B1470" s="1" t="s">
        <v>52</v>
      </c>
      <c r="C1470" s="1" t="str">
        <f t="array" ref="C1470">_xlfn.XLOOKUP($B1470, sales_teams!$A$2:$A$36, sales_teams!$B$2:$B$36)</f>
        <v>Rocco Neubert</v>
      </c>
      <c r="D1470" s="1" t="str">
        <f t="array" ref="D1470">_xlfn.XLOOKUP($B1470, sales_teams!$A$2:$A$36, sales_teams!$C$2:$C$36)</f>
        <v>East</v>
      </c>
      <c r="E1470" s="1" t="s">
        <v>194</v>
      </c>
      <c r="F1470" s="1" t="s">
        <v>141</v>
      </c>
      <c r="G1470" s="1" t="str">
        <f t="array" ref="G1470">IF($F1470="", "", _xlfn.XLOOKUP($F1470,accounts!$A$2:$A$86,accounts!$B$2:$B$86, "Other"))</f>
        <v>finance</v>
      </c>
      <c r="H1470" s="1" t="str">
        <f t="array" ref="H1470">IF($F1470="", "", IFS(_xlfn.XLOOKUP($F1470, accounts!$A$2:$A$86, accounts!$E$2:$E$86, 0)&gt;=1000, "Enterprise", _xlfn.XLOOKUP($F1470, accounts!$A$2:$A$86, accounts!$E$2:$E$86, 0)&gt;=100, "Mid-Market", TRUE, "SMB"))</f>
        <v>Mid-Market</v>
      </c>
      <c r="I1470" s="1" t="str">
        <f t="array" ref="I1470">IF($F1470="", "", _xlfn.XLOOKUP($F1470,accounts!$A$2:$A$86,accounts!$F$2:$F$86, "Other"))</f>
        <v>United States</v>
      </c>
      <c r="J1470" s="1" t="s">
        <v>131</v>
      </c>
      <c r="K1470" s="3">
        <v>42806.0</v>
      </c>
      <c r="L1470" s="3">
        <v>42897.0</v>
      </c>
      <c r="M1470" s="1">
        <v>5664.0</v>
      </c>
    </row>
    <row r="1471">
      <c r="A1471" s="1" t="s">
        <v>1676</v>
      </c>
      <c r="B1471" s="1" t="s">
        <v>12</v>
      </c>
      <c r="C1471" s="1" t="str">
        <f t="array" ref="C1471">_xlfn.XLOOKUP($B1471, sales_teams!$A$2:$A$36, sales_teams!$B$2:$B$36)</f>
        <v>Dustin Brinkmann</v>
      </c>
      <c r="D1471" s="1" t="str">
        <f t="array" ref="D1471">_xlfn.XLOOKUP($B1471, sales_teams!$A$2:$A$36, sales_teams!$C$2:$C$36)</f>
        <v>Central</v>
      </c>
      <c r="E1471" s="1" t="s">
        <v>188</v>
      </c>
      <c r="F1471" s="1" t="s">
        <v>157</v>
      </c>
      <c r="G1471" s="1" t="str">
        <f t="array" ref="G1471">IF($F1471="", "", _xlfn.XLOOKUP($F1471,accounts!$A$2:$A$86,accounts!$B$2:$B$86, "Other"))</f>
        <v>retail</v>
      </c>
      <c r="H1471" s="1" t="str">
        <f t="array" ref="H1471">IF($F1471="", "", IFS(_xlfn.XLOOKUP($F1471, accounts!$A$2:$A$86, accounts!$E$2:$E$86, 0)&gt;=1000, "Enterprise", _xlfn.XLOOKUP($F1471, accounts!$A$2:$A$86, accounts!$E$2:$E$86, 0)&gt;=100, "Mid-Market", TRUE, "SMB"))</f>
        <v>Enterprise</v>
      </c>
      <c r="I1471" s="1" t="str">
        <f t="array" ref="I1471">IF($F1471="", "", _xlfn.XLOOKUP($F1471,accounts!$A$2:$A$86,accounts!$F$2:$F$86, "Other"))</f>
        <v>Belgium</v>
      </c>
      <c r="J1471" s="1" t="s">
        <v>192</v>
      </c>
      <c r="K1471" s="3">
        <v>42806.0</v>
      </c>
      <c r="L1471" s="3">
        <v>42857.0</v>
      </c>
      <c r="M1471" s="1">
        <v>0.0</v>
      </c>
    </row>
    <row r="1472">
      <c r="A1472" s="1" t="s">
        <v>1677</v>
      </c>
      <c r="B1472" s="1" t="s">
        <v>39</v>
      </c>
      <c r="C1472" s="1" t="str">
        <f t="array" ref="C1472">_xlfn.XLOOKUP($B1472, sales_teams!$A$2:$A$36, sales_teams!$B$2:$B$36)</f>
        <v>Cara Losch</v>
      </c>
      <c r="D1472" s="1" t="str">
        <f t="array" ref="D1472">_xlfn.XLOOKUP($B1472, sales_teams!$A$2:$A$36, sales_teams!$C$2:$C$36)</f>
        <v>East</v>
      </c>
      <c r="E1472" s="1" t="s">
        <v>109</v>
      </c>
      <c r="F1472" s="1" t="s">
        <v>121</v>
      </c>
      <c r="G1472" s="1" t="str">
        <f t="array" ref="G1472">IF($F1472="", "", _xlfn.XLOOKUP($F1472,accounts!$A$2:$A$86,accounts!$B$2:$B$86, "Other"))</f>
        <v>telecommunications</v>
      </c>
      <c r="H1472" s="1" t="str">
        <f t="array" ref="H1472">IF($F1472="", "", IFS(_xlfn.XLOOKUP($F1472, accounts!$A$2:$A$86, accounts!$E$2:$E$86, 0)&gt;=1000, "Enterprise", _xlfn.XLOOKUP($F1472, accounts!$A$2:$A$86, accounts!$E$2:$E$86, 0)&gt;=100, "Mid-Market", TRUE, "SMB"))</f>
        <v>Enterprise</v>
      </c>
      <c r="I1472" s="1" t="str">
        <f t="array" ref="I1472">IF($F1472="", "", _xlfn.XLOOKUP($F1472,accounts!$A$2:$A$86,accounts!$F$2:$F$86, "Other"))</f>
        <v>United States</v>
      </c>
      <c r="J1472" s="1" t="s">
        <v>131</v>
      </c>
      <c r="K1472" s="3">
        <v>42806.0</v>
      </c>
      <c r="L1472" s="3">
        <v>42897.0</v>
      </c>
      <c r="M1472" s="1">
        <v>1074.0</v>
      </c>
    </row>
    <row r="1473">
      <c r="A1473" s="1" t="s">
        <v>1678</v>
      </c>
      <c r="B1473" s="1" t="s">
        <v>30</v>
      </c>
      <c r="C1473" s="1" t="str">
        <f t="array" ref="C1473">_xlfn.XLOOKUP($B1473, sales_teams!$A$2:$A$36, sales_teams!$B$2:$B$36)</f>
        <v>Melvin Marxen</v>
      </c>
      <c r="D1473" s="1" t="str">
        <f t="array" ref="D1473">_xlfn.XLOOKUP($B1473, sales_teams!$A$2:$A$36, sales_teams!$C$2:$C$36)</f>
        <v>Central</v>
      </c>
      <c r="E1473" s="1" t="s">
        <v>109</v>
      </c>
      <c r="F1473" s="1" t="s">
        <v>110</v>
      </c>
      <c r="G1473" s="1" t="str">
        <f t="array" ref="G1473">IF($F1473="", "", _xlfn.XLOOKUP($F1473,accounts!$A$2:$A$86,accounts!$B$2:$B$86, "Other"))</f>
        <v>technology</v>
      </c>
      <c r="H1473" s="1" t="str">
        <f t="array" ref="H1473">IF($F1473="", "", IFS(_xlfn.XLOOKUP($F1473, accounts!$A$2:$A$86, accounts!$E$2:$E$86, 0)&gt;=1000, "Enterprise", _xlfn.XLOOKUP($F1473, accounts!$A$2:$A$86, accounts!$E$2:$E$86, 0)&gt;=100, "Mid-Market", TRUE, "SMB"))</f>
        <v>Enterprise</v>
      </c>
      <c r="I1473" s="1" t="str">
        <f t="array" ref="I1473">IF($F1473="", "", _xlfn.XLOOKUP($F1473,accounts!$A$2:$A$86,accounts!$F$2:$F$86, "Other"))</f>
        <v>Norway</v>
      </c>
      <c r="J1473" s="1" t="s">
        <v>192</v>
      </c>
      <c r="K1473" s="3">
        <v>42806.0</v>
      </c>
      <c r="L1473" s="3">
        <v>42857.0</v>
      </c>
      <c r="M1473" s="1">
        <v>0.0</v>
      </c>
    </row>
    <row r="1474">
      <c r="A1474" s="1" t="s">
        <v>1679</v>
      </c>
      <c r="B1474" s="1" t="s">
        <v>30</v>
      </c>
      <c r="C1474" s="1" t="str">
        <f t="array" ref="C1474">_xlfn.XLOOKUP($B1474, sales_teams!$A$2:$A$36, sales_teams!$B$2:$B$36)</f>
        <v>Melvin Marxen</v>
      </c>
      <c r="D1474" s="1" t="str">
        <f t="array" ref="D1474">_xlfn.XLOOKUP($B1474, sales_teams!$A$2:$A$36, sales_teams!$C$2:$C$36)</f>
        <v>Central</v>
      </c>
      <c r="E1474" s="1" t="s">
        <v>148</v>
      </c>
      <c r="F1474" s="1" t="s">
        <v>165</v>
      </c>
      <c r="G1474" s="1" t="str">
        <f t="array" ref="G1474">IF($F1474="", "", _xlfn.XLOOKUP($F1474,accounts!$A$2:$A$86,accounts!$B$2:$B$86, "Other"))</f>
        <v>telecommunications</v>
      </c>
      <c r="H1474" s="1" t="str">
        <f t="array" ref="H1474">IF($F1474="", "", IFS(_xlfn.XLOOKUP($F1474, accounts!$A$2:$A$86, accounts!$E$2:$E$86, 0)&gt;=1000, "Enterprise", _xlfn.XLOOKUP($F1474, accounts!$A$2:$A$86, accounts!$E$2:$E$86, 0)&gt;=100, "Mid-Market", TRUE, "SMB"))</f>
        <v>Enterprise</v>
      </c>
      <c r="I1474" s="1" t="str">
        <f t="array" ref="I1474">IF($F1474="", "", _xlfn.XLOOKUP($F1474,accounts!$A$2:$A$86,accounts!$F$2:$F$86, "Other"))</f>
        <v>United States</v>
      </c>
      <c r="J1474" s="1" t="s">
        <v>192</v>
      </c>
      <c r="K1474" s="3">
        <v>42806.0</v>
      </c>
      <c r="L1474" s="3">
        <v>42881.0</v>
      </c>
      <c r="M1474" s="1">
        <v>0.0</v>
      </c>
    </row>
    <row r="1475">
      <c r="A1475" s="1" t="s">
        <v>1680</v>
      </c>
      <c r="B1475" s="1" t="s">
        <v>94</v>
      </c>
      <c r="C1475" s="1" t="str">
        <f t="array" ref="C1475">_xlfn.XLOOKUP($B1475, sales_teams!$A$2:$A$36, sales_teams!$B$2:$B$36)</f>
        <v>Celia Rouche</v>
      </c>
      <c r="D1475" s="1" t="str">
        <f t="array" ref="D1475">_xlfn.XLOOKUP($B1475, sales_teams!$A$2:$A$36, sales_teams!$C$2:$C$36)</f>
        <v>West</v>
      </c>
      <c r="E1475" s="1" t="s">
        <v>181</v>
      </c>
      <c r="F1475" s="1" t="s">
        <v>91</v>
      </c>
      <c r="G1475" s="1" t="str">
        <f t="array" ref="G1475">IF($F1475="", "", _xlfn.XLOOKUP($F1475,accounts!$A$2:$A$86,accounts!$B$2:$B$86, "Other"))</f>
        <v>employment</v>
      </c>
      <c r="H1475" s="1" t="str">
        <f t="array" ref="H1475">IF($F1475="", "", IFS(_xlfn.XLOOKUP($F1475, accounts!$A$2:$A$86, accounts!$E$2:$E$86, 0)&gt;=1000, "Enterprise", _xlfn.XLOOKUP($F1475, accounts!$A$2:$A$86, accounts!$E$2:$E$86, 0)&gt;=100, "Mid-Market", TRUE, "SMB"))</f>
        <v>Enterprise</v>
      </c>
      <c r="I1475" s="1" t="str">
        <f t="array" ref="I1475">IF($F1475="", "", _xlfn.XLOOKUP($F1475,accounts!$A$2:$A$86,accounts!$F$2:$F$86, "Other"))</f>
        <v>United States</v>
      </c>
      <c r="J1475" s="1" t="s">
        <v>131</v>
      </c>
      <c r="K1475" s="3">
        <v>42806.0</v>
      </c>
      <c r="L1475" s="3">
        <v>42825.0</v>
      </c>
      <c r="M1475" s="1">
        <v>481.0</v>
      </c>
    </row>
    <row r="1476">
      <c r="A1476" s="1" t="s">
        <v>1681</v>
      </c>
      <c r="B1476" s="1" t="s">
        <v>94</v>
      </c>
      <c r="C1476" s="1" t="str">
        <f t="array" ref="C1476">_xlfn.XLOOKUP($B1476, sales_teams!$A$2:$A$36, sales_teams!$B$2:$B$36)</f>
        <v>Celia Rouche</v>
      </c>
      <c r="D1476" s="1" t="str">
        <f t="array" ref="D1476">_xlfn.XLOOKUP($B1476, sales_teams!$A$2:$A$36, sales_teams!$C$2:$C$36)</f>
        <v>West</v>
      </c>
      <c r="E1476" s="1" t="s">
        <v>109</v>
      </c>
      <c r="F1476" s="1" t="s">
        <v>129</v>
      </c>
      <c r="G1476" s="1" t="str">
        <f t="array" ref="G1476">IF($F1476="", "", _xlfn.XLOOKUP($F1476,accounts!$A$2:$A$86,accounts!$B$2:$B$86, "Other"))</f>
        <v>medical</v>
      </c>
      <c r="H1476" s="1" t="str">
        <f t="array" ref="H1476">IF($F1476="", "", IFS(_xlfn.XLOOKUP($F1476, accounts!$A$2:$A$86, accounts!$E$2:$E$86, 0)&gt;=1000, "Enterprise", _xlfn.XLOOKUP($F1476, accounts!$A$2:$A$86, accounts!$E$2:$E$86, 0)&gt;=100, "Mid-Market", TRUE, "SMB"))</f>
        <v>Enterprise</v>
      </c>
      <c r="I1476" s="1" t="str">
        <f t="array" ref="I1476">IF($F1476="", "", _xlfn.XLOOKUP($F1476,accounts!$A$2:$A$86,accounts!$F$2:$F$86, "Other"))</f>
        <v>United States</v>
      </c>
      <c r="J1476" s="1" t="s">
        <v>131</v>
      </c>
      <c r="K1476" s="3">
        <v>42806.0</v>
      </c>
      <c r="L1476" s="3">
        <v>42888.0</v>
      </c>
      <c r="M1476" s="1">
        <v>1101.0</v>
      </c>
    </row>
    <row r="1477">
      <c r="A1477" s="1" t="s">
        <v>1682</v>
      </c>
      <c r="B1477" s="1" t="s">
        <v>26</v>
      </c>
      <c r="C1477" s="1" t="str">
        <f t="array" ref="C1477">_xlfn.XLOOKUP($B1477, sales_teams!$A$2:$A$36, sales_teams!$B$2:$B$36)</f>
        <v>Melvin Marxen</v>
      </c>
      <c r="D1477" s="1" t="str">
        <f t="array" ref="D1477">_xlfn.XLOOKUP($B1477, sales_teams!$A$2:$A$36, sales_teams!$C$2:$C$36)</f>
        <v>Central</v>
      </c>
      <c r="E1477" s="1" t="s">
        <v>181</v>
      </c>
      <c r="F1477" s="1" t="s">
        <v>136</v>
      </c>
      <c r="G1477" s="1" t="str">
        <f t="array" ref="G1477">IF($F1477="", "", _xlfn.XLOOKUP($F1477,accounts!$A$2:$A$86,accounts!$B$2:$B$86, "Other"))</f>
        <v>services</v>
      </c>
      <c r="H1477" s="1" t="str">
        <f t="array" ref="H1477">IF($F1477="", "", IFS(_xlfn.XLOOKUP($F1477, accounts!$A$2:$A$86, accounts!$E$2:$E$86, 0)&gt;=1000, "Enterprise", _xlfn.XLOOKUP($F1477, accounts!$A$2:$A$86, accounts!$E$2:$E$86, 0)&gt;=100, "Mid-Market", TRUE, "SMB"))</f>
        <v>Enterprise</v>
      </c>
      <c r="I1477" s="1" t="str">
        <f t="array" ref="I1477">IF($F1477="", "", _xlfn.XLOOKUP($F1477,accounts!$A$2:$A$86,accounts!$F$2:$F$86, "Other"))</f>
        <v>United States</v>
      </c>
      <c r="J1477" s="1" t="s">
        <v>131</v>
      </c>
      <c r="K1477" s="3">
        <v>42806.0</v>
      </c>
      <c r="L1477" s="3">
        <v>42909.0</v>
      </c>
      <c r="M1477" s="1">
        <v>522.0</v>
      </c>
    </row>
    <row r="1478">
      <c r="A1478" s="1" t="s">
        <v>1683</v>
      </c>
      <c r="B1478" s="1" t="s">
        <v>88</v>
      </c>
      <c r="C1478" s="1" t="str">
        <f t="array" ref="C1478">_xlfn.XLOOKUP($B1478, sales_teams!$A$2:$A$36, sales_teams!$B$2:$B$36)</f>
        <v>Celia Rouche</v>
      </c>
      <c r="D1478" s="1" t="str">
        <f t="array" ref="D1478">_xlfn.XLOOKUP($B1478, sales_teams!$A$2:$A$36, sales_teams!$C$2:$C$36)</f>
        <v>West</v>
      </c>
      <c r="E1478" s="1" t="s">
        <v>179</v>
      </c>
      <c r="F1478" s="1" t="s">
        <v>118</v>
      </c>
      <c r="G1478" s="1" t="str">
        <f t="array" ref="G1478">IF($F1478="", "", _xlfn.XLOOKUP($F1478,accounts!$A$2:$A$86,accounts!$B$2:$B$86, "Other"))</f>
        <v>services</v>
      </c>
      <c r="H1478" s="1" t="str">
        <f t="array" ref="H1478">IF($F1478="", "", IFS(_xlfn.XLOOKUP($F1478, accounts!$A$2:$A$86, accounts!$E$2:$E$86, 0)&gt;=1000, "Enterprise", _xlfn.XLOOKUP($F1478, accounts!$A$2:$A$86, accounts!$E$2:$E$86, 0)&gt;=100, "Mid-Market", TRUE, "SMB"))</f>
        <v>Enterprise</v>
      </c>
      <c r="I1478" s="1" t="str">
        <f t="array" ref="I1478">IF($F1478="", "", _xlfn.XLOOKUP($F1478,accounts!$A$2:$A$86,accounts!$F$2:$F$86, "Other"))</f>
        <v>United States</v>
      </c>
      <c r="J1478" s="1" t="s">
        <v>189</v>
      </c>
      <c r="K1478" s="3">
        <v>42806.0</v>
      </c>
    </row>
    <row r="1479">
      <c r="A1479" s="1" t="s">
        <v>1684</v>
      </c>
      <c r="B1479" s="1" t="s">
        <v>88</v>
      </c>
      <c r="C1479" s="1" t="str">
        <f t="array" ref="C1479">_xlfn.XLOOKUP($B1479, sales_teams!$A$2:$A$36, sales_teams!$B$2:$B$36)</f>
        <v>Celia Rouche</v>
      </c>
      <c r="D1479" s="1" t="str">
        <f t="array" ref="D1479">_xlfn.XLOOKUP($B1479, sales_teams!$A$2:$A$36, sales_teams!$C$2:$C$36)</f>
        <v>West</v>
      </c>
      <c r="E1479" s="1" t="s">
        <v>179</v>
      </c>
      <c r="F1479" s="1" t="s">
        <v>170</v>
      </c>
      <c r="G1479" s="1" t="str">
        <f t="array" ref="G1479">IF($F1479="", "", _xlfn.XLOOKUP($F1479,accounts!$A$2:$A$86,accounts!$B$2:$B$86, "Other"))</f>
        <v>employment</v>
      </c>
      <c r="H1479" s="1" t="str">
        <f t="array" ref="H1479">IF($F1479="", "", IFS(_xlfn.XLOOKUP($F1479, accounts!$A$2:$A$86, accounts!$E$2:$E$86, 0)&gt;=1000, "Enterprise", _xlfn.XLOOKUP($F1479, accounts!$A$2:$A$86, accounts!$E$2:$E$86, 0)&gt;=100, "Mid-Market", TRUE, "SMB"))</f>
        <v>Enterprise</v>
      </c>
      <c r="I1479" s="1" t="str">
        <f t="array" ref="I1479">IF($F1479="", "", _xlfn.XLOOKUP($F1479,accounts!$A$2:$A$86,accounts!$F$2:$F$86, "Other"))</f>
        <v>United States</v>
      </c>
      <c r="J1479" s="1" t="s">
        <v>131</v>
      </c>
      <c r="K1479" s="3">
        <v>42806.0</v>
      </c>
      <c r="L1479" s="3">
        <v>42899.0</v>
      </c>
      <c r="M1479" s="1">
        <v>49.0</v>
      </c>
    </row>
    <row r="1480">
      <c r="A1480" s="1" t="s">
        <v>1685</v>
      </c>
      <c r="B1480" s="1" t="s">
        <v>104</v>
      </c>
      <c r="C1480" s="1" t="str">
        <f t="array" ref="C1480">_xlfn.XLOOKUP($B1480, sales_teams!$A$2:$A$36, sales_teams!$B$2:$B$36)</f>
        <v>Summer Sewald</v>
      </c>
      <c r="D1480" s="1" t="str">
        <f t="array" ref="D1480">_xlfn.XLOOKUP($B1480, sales_teams!$A$2:$A$36, sales_teams!$C$2:$C$36)</f>
        <v>West</v>
      </c>
      <c r="E1480" s="1" t="s">
        <v>148</v>
      </c>
      <c r="G1480" s="1" t="str">
        <f t="array" ref="G1480">IF($F1480="", "", _xlfn.XLOOKUP($F1480,accounts!$A$2:$A$86,accounts!$B$2:$B$86, "Other"))</f>
        <v/>
      </c>
      <c r="H1480" s="1" t="str">
        <f t="array" ref="H1480">IF($F1480="", "", IFS(_xlfn.XLOOKUP($F1480, accounts!$A$2:$A$86, accounts!$E$2:$E$86, 0)&gt;=1000, "Enterprise", _xlfn.XLOOKUP($F1480, accounts!$A$2:$A$86, accounts!$E$2:$E$86, 0)&gt;=100, "Mid-Market", TRUE, "SMB"))</f>
        <v/>
      </c>
      <c r="I1480" s="1" t="str">
        <f t="array" ref="I1480">IF($F1480="", "", _xlfn.XLOOKUP($F1480,accounts!$A$2:$A$86,accounts!$F$2:$F$86, "Other"))</f>
        <v/>
      </c>
      <c r="J1480" s="1" t="s">
        <v>189</v>
      </c>
      <c r="K1480" s="3">
        <v>42806.0</v>
      </c>
    </row>
    <row r="1481">
      <c r="A1481" s="1" t="s">
        <v>1686</v>
      </c>
      <c r="B1481" s="1" t="s">
        <v>104</v>
      </c>
      <c r="C1481" s="1" t="str">
        <f t="array" ref="C1481">_xlfn.XLOOKUP($B1481, sales_teams!$A$2:$A$36, sales_teams!$B$2:$B$36)</f>
        <v>Summer Sewald</v>
      </c>
      <c r="D1481" s="1" t="str">
        <f t="array" ref="D1481">_xlfn.XLOOKUP($B1481, sales_teams!$A$2:$A$36, sales_teams!$C$2:$C$36)</f>
        <v>West</v>
      </c>
      <c r="E1481" s="1" t="s">
        <v>148</v>
      </c>
      <c r="F1481" s="1" t="s">
        <v>137</v>
      </c>
      <c r="G1481" s="1" t="str">
        <f t="array" ref="G1481">IF($F1481="", "", _xlfn.XLOOKUP($F1481,accounts!$A$2:$A$86,accounts!$B$2:$B$86, "Other"))</f>
        <v>services</v>
      </c>
      <c r="H1481" s="1" t="str">
        <f t="array" ref="H1481">IF($F1481="", "", IFS(_xlfn.XLOOKUP($F1481, accounts!$A$2:$A$86, accounts!$E$2:$E$86, 0)&gt;=1000, "Enterprise", _xlfn.XLOOKUP($F1481, accounts!$A$2:$A$86, accounts!$E$2:$E$86, 0)&gt;=100, "Mid-Market", TRUE, "SMB"))</f>
        <v>Enterprise</v>
      </c>
      <c r="I1481" s="1" t="str">
        <f t="array" ref="I1481">IF($F1481="", "", _xlfn.XLOOKUP($F1481,accounts!$A$2:$A$86,accounts!$F$2:$F$86, "Other"))</f>
        <v>Germany</v>
      </c>
      <c r="J1481" s="1" t="s">
        <v>131</v>
      </c>
      <c r="K1481" s="3">
        <v>42806.0</v>
      </c>
      <c r="L1481" s="3">
        <v>42888.0</v>
      </c>
      <c r="M1481" s="1">
        <v>4865.0</v>
      </c>
    </row>
    <row r="1482">
      <c r="A1482" s="1" t="s">
        <v>1687</v>
      </c>
      <c r="B1482" s="1" t="s">
        <v>17</v>
      </c>
      <c r="C1482" s="1" t="str">
        <f t="array" ref="C1482">_xlfn.XLOOKUP($B1482, sales_teams!$A$2:$A$36, sales_teams!$B$2:$B$36)</f>
        <v>Dustin Brinkmann</v>
      </c>
      <c r="D1482" s="1" t="str">
        <f t="array" ref="D1482">_xlfn.XLOOKUP($B1482, sales_teams!$A$2:$A$36, sales_teams!$C$2:$C$36)</f>
        <v>Central</v>
      </c>
      <c r="E1482" s="1" t="s">
        <v>109</v>
      </c>
      <c r="F1482" s="1" t="s">
        <v>122</v>
      </c>
      <c r="G1482" s="1" t="str">
        <f t="array" ref="G1482">IF($F1482="", "", _xlfn.XLOOKUP($F1482,accounts!$A$2:$A$86,accounts!$B$2:$B$86, "Other"))</f>
        <v>medical</v>
      </c>
      <c r="H1482" s="1" t="str">
        <f t="array" ref="H1482">IF($F1482="", "", IFS(_xlfn.XLOOKUP($F1482, accounts!$A$2:$A$86, accounts!$E$2:$E$86, 0)&gt;=1000, "Enterprise", _xlfn.XLOOKUP($F1482, accounts!$A$2:$A$86, accounts!$E$2:$E$86, 0)&gt;=100, "Mid-Market", TRUE, "SMB"))</f>
        <v>Enterprise</v>
      </c>
      <c r="I1482" s="1" t="str">
        <f t="array" ref="I1482">IF($F1482="", "", _xlfn.XLOOKUP($F1482,accounts!$A$2:$A$86,accounts!$F$2:$F$86, "Other"))</f>
        <v>United States</v>
      </c>
      <c r="J1482" s="1" t="s">
        <v>131</v>
      </c>
      <c r="K1482" s="3">
        <v>42806.0</v>
      </c>
      <c r="L1482" s="3">
        <v>42877.0</v>
      </c>
      <c r="M1482" s="1">
        <v>991.0</v>
      </c>
    </row>
    <row r="1483">
      <c r="A1483" s="1" t="s">
        <v>1688</v>
      </c>
      <c r="B1483" s="1" t="s">
        <v>17</v>
      </c>
      <c r="C1483" s="1" t="str">
        <f t="array" ref="C1483">_xlfn.XLOOKUP($B1483, sales_teams!$A$2:$A$36, sales_teams!$B$2:$B$36)</f>
        <v>Dustin Brinkmann</v>
      </c>
      <c r="D1483" s="1" t="str">
        <f t="array" ref="D1483">_xlfn.XLOOKUP($B1483, sales_teams!$A$2:$A$36, sales_teams!$C$2:$C$36)</f>
        <v>Central</v>
      </c>
      <c r="E1483" s="1" t="s">
        <v>194</v>
      </c>
      <c r="F1483" s="1" t="s">
        <v>82</v>
      </c>
      <c r="G1483" s="1" t="str">
        <f t="array" ref="G1483">IF($F1483="", "", _xlfn.XLOOKUP($F1483,accounts!$A$2:$A$86,accounts!$B$2:$B$86, "Other"))</f>
        <v>software</v>
      </c>
      <c r="H1483" s="1" t="str">
        <f t="array" ref="H1483">IF($F1483="", "", IFS(_xlfn.XLOOKUP($F1483, accounts!$A$2:$A$86, accounts!$E$2:$E$86, 0)&gt;=1000, "Enterprise", _xlfn.XLOOKUP($F1483, accounts!$A$2:$A$86, accounts!$E$2:$E$86, 0)&gt;=100, "Mid-Market", TRUE, "SMB"))</f>
        <v>Enterprise</v>
      </c>
      <c r="I1483" s="1" t="str">
        <f t="array" ref="I1483">IF($F1483="", "", _xlfn.XLOOKUP($F1483,accounts!$A$2:$A$86,accounts!$F$2:$F$86, "Other"))</f>
        <v>United States</v>
      </c>
      <c r="J1483" s="1" t="s">
        <v>131</v>
      </c>
      <c r="K1483" s="3">
        <v>42806.0</v>
      </c>
      <c r="L1483" s="3">
        <v>42882.0</v>
      </c>
      <c r="M1483" s="1">
        <v>4509.0</v>
      </c>
    </row>
    <row r="1484">
      <c r="A1484" s="1" t="s">
        <v>1689</v>
      </c>
      <c r="B1484" s="1" t="s">
        <v>92</v>
      </c>
      <c r="C1484" s="1" t="str">
        <f t="array" ref="C1484">_xlfn.XLOOKUP($B1484, sales_teams!$A$2:$A$36, sales_teams!$B$2:$B$36)</f>
        <v>Celia Rouche</v>
      </c>
      <c r="D1484" s="1" t="str">
        <f t="array" ref="D1484">_xlfn.XLOOKUP($B1484, sales_teams!$A$2:$A$36, sales_teams!$C$2:$C$36)</f>
        <v>West</v>
      </c>
      <c r="E1484" s="1" t="s">
        <v>148</v>
      </c>
      <c r="F1484" s="1" t="s">
        <v>134</v>
      </c>
      <c r="G1484" s="1" t="str">
        <f t="array" ref="G1484">IF($F1484="", "", _xlfn.XLOOKUP($F1484,accounts!$A$2:$A$86,accounts!$B$2:$B$86, "Other"))</f>
        <v>services</v>
      </c>
      <c r="H1484" s="1" t="str">
        <f t="array" ref="H1484">IF($F1484="", "", IFS(_xlfn.XLOOKUP($F1484, accounts!$A$2:$A$86, accounts!$E$2:$E$86, 0)&gt;=1000, "Enterprise", _xlfn.XLOOKUP($F1484, accounts!$A$2:$A$86, accounts!$E$2:$E$86, 0)&gt;=100, "Mid-Market", TRUE, "SMB"))</f>
        <v>Enterprise</v>
      </c>
      <c r="I1484" s="1" t="str">
        <f t="array" ref="I1484">IF($F1484="", "", _xlfn.XLOOKUP($F1484,accounts!$A$2:$A$86,accounts!$F$2:$F$86, "Other"))</f>
        <v>Brazil</v>
      </c>
      <c r="J1484" s="1" t="s">
        <v>131</v>
      </c>
      <c r="K1484" s="3">
        <v>42806.0</v>
      </c>
      <c r="L1484" s="3">
        <v>42858.0</v>
      </c>
      <c r="M1484" s="1">
        <v>5169.0</v>
      </c>
    </row>
    <row r="1485">
      <c r="A1485" s="1" t="s">
        <v>1690</v>
      </c>
      <c r="B1485" s="1" t="s">
        <v>107</v>
      </c>
      <c r="C1485" s="1" t="str">
        <f t="array" ref="C1485">_xlfn.XLOOKUP($B1485, sales_teams!$A$2:$A$36, sales_teams!$B$2:$B$36)</f>
        <v>Summer Sewald</v>
      </c>
      <c r="D1485" s="1" t="str">
        <f t="array" ref="D1485">_xlfn.XLOOKUP($B1485, sales_teams!$A$2:$A$36, sales_teams!$C$2:$C$36)</f>
        <v>West</v>
      </c>
      <c r="E1485" s="1" t="s">
        <v>181</v>
      </c>
      <c r="F1485" s="1" t="s">
        <v>87</v>
      </c>
      <c r="G1485" s="1" t="str">
        <f t="array" ref="G1485">IF($F1485="", "", _xlfn.XLOOKUP($F1485,accounts!$A$2:$A$86,accounts!$B$2:$B$86, "Other"))</f>
        <v>telecommunications</v>
      </c>
      <c r="H1485" s="1" t="str">
        <f t="array" ref="H1485">IF($F1485="", "", IFS(_xlfn.XLOOKUP($F1485, accounts!$A$2:$A$86, accounts!$E$2:$E$86, 0)&gt;=1000, "Enterprise", _xlfn.XLOOKUP($F1485, accounts!$A$2:$A$86, accounts!$E$2:$E$86, 0)&gt;=100, "Mid-Market", TRUE, "SMB"))</f>
        <v>Enterprise</v>
      </c>
      <c r="I1485" s="1" t="str">
        <f t="array" ref="I1485">IF($F1485="", "", _xlfn.XLOOKUP($F1485,accounts!$A$2:$A$86,accounts!$F$2:$F$86, "Other"))</f>
        <v>United States</v>
      </c>
      <c r="J1485" s="1" t="s">
        <v>131</v>
      </c>
      <c r="K1485" s="3">
        <v>42806.0</v>
      </c>
      <c r="L1485" s="3">
        <v>42821.0</v>
      </c>
      <c r="M1485" s="1">
        <v>491.0</v>
      </c>
    </row>
    <row r="1486">
      <c r="A1486" s="1" t="s">
        <v>1691</v>
      </c>
      <c r="B1486" s="1" t="s">
        <v>107</v>
      </c>
      <c r="C1486" s="1" t="str">
        <f t="array" ref="C1486">_xlfn.XLOOKUP($B1486, sales_teams!$A$2:$A$36, sales_teams!$B$2:$B$36)</f>
        <v>Summer Sewald</v>
      </c>
      <c r="D1486" s="1" t="str">
        <f t="array" ref="D1486">_xlfn.XLOOKUP($B1486, sales_teams!$A$2:$A$36, sales_teams!$C$2:$C$36)</f>
        <v>West</v>
      </c>
      <c r="E1486" s="1" t="s">
        <v>148</v>
      </c>
      <c r="F1486" s="1" t="s">
        <v>129</v>
      </c>
      <c r="G1486" s="1" t="str">
        <f t="array" ref="G1486">IF($F1486="", "", _xlfn.XLOOKUP($F1486,accounts!$A$2:$A$86,accounts!$B$2:$B$86, "Other"))</f>
        <v>medical</v>
      </c>
      <c r="H1486" s="1" t="str">
        <f t="array" ref="H1486">IF($F1486="", "", IFS(_xlfn.XLOOKUP($F1486, accounts!$A$2:$A$86, accounts!$E$2:$E$86, 0)&gt;=1000, "Enterprise", _xlfn.XLOOKUP($F1486, accounts!$A$2:$A$86, accounts!$E$2:$E$86, 0)&gt;=100, "Mid-Market", TRUE, "SMB"))</f>
        <v>Enterprise</v>
      </c>
      <c r="I1486" s="1" t="str">
        <f t="array" ref="I1486">IF($F1486="", "", _xlfn.XLOOKUP($F1486,accounts!$A$2:$A$86,accounts!$F$2:$F$86, "Other"))</f>
        <v>United States</v>
      </c>
      <c r="J1486" s="1" t="s">
        <v>131</v>
      </c>
      <c r="K1486" s="3">
        <v>42806.0</v>
      </c>
      <c r="L1486" s="3">
        <v>42901.0</v>
      </c>
      <c r="M1486" s="1">
        <v>4281.0</v>
      </c>
    </row>
    <row r="1487">
      <c r="A1487" s="1" t="s">
        <v>1692</v>
      </c>
      <c r="B1487" s="1" t="s">
        <v>28</v>
      </c>
      <c r="C1487" s="1" t="str">
        <f t="array" ref="C1487">_xlfn.XLOOKUP($B1487, sales_teams!$A$2:$A$36, sales_teams!$B$2:$B$36)</f>
        <v>Melvin Marxen</v>
      </c>
      <c r="D1487" s="1" t="str">
        <f t="array" ref="D1487">_xlfn.XLOOKUP($B1487, sales_teams!$A$2:$A$36, sales_teams!$C$2:$C$36)</f>
        <v>Central</v>
      </c>
      <c r="E1487" s="1" t="s">
        <v>109</v>
      </c>
      <c r="F1487" s="1" t="s">
        <v>89</v>
      </c>
      <c r="G1487" s="1" t="str">
        <f t="array" ref="G1487">IF($F1487="", "", _xlfn.XLOOKUP($F1487,accounts!$A$2:$A$86,accounts!$B$2:$B$86, "Other"))</f>
        <v>finance</v>
      </c>
      <c r="H1487" s="1" t="str">
        <f t="array" ref="H1487">IF($F1487="", "", IFS(_xlfn.XLOOKUP($F1487, accounts!$A$2:$A$86, accounts!$E$2:$E$86, 0)&gt;=1000, "Enterprise", _xlfn.XLOOKUP($F1487, accounts!$A$2:$A$86, accounts!$E$2:$E$86, 0)&gt;=100, "Mid-Market", TRUE, "SMB"))</f>
        <v>Enterprise</v>
      </c>
      <c r="I1487" s="1" t="str">
        <f t="array" ref="I1487">IF($F1487="", "", _xlfn.XLOOKUP($F1487,accounts!$A$2:$A$86,accounts!$F$2:$F$86, "Other"))</f>
        <v>United States</v>
      </c>
      <c r="J1487" s="1" t="s">
        <v>192</v>
      </c>
      <c r="K1487" s="3">
        <v>42806.0</v>
      </c>
      <c r="L1487" s="3">
        <v>42863.0</v>
      </c>
      <c r="M1487" s="1">
        <v>0.0</v>
      </c>
    </row>
    <row r="1488">
      <c r="A1488" s="1" t="s">
        <v>1693</v>
      </c>
      <c r="B1488" s="1" t="s">
        <v>41</v>
      </c>
      <c r="C1488" s="1" t="str">
        <f t="array" ref="C1488">_xlfn.XLOOKUP($B1488, sales_teams!$A$2:$A$36, sales_teams!$B$2:$B$36)</f>
        <v>Cara Losch</v>
      </c>
      <c r="D1488" s="1" t="str">
        <f t="array" ref="D1488">_xlfn.XLOOKUP($B1488, sales_teams!$A$2:$A$36, sales_teams!$C$2:$C$36)</f>
        <v>East</v>
      </c>
      <c r="E1488" s="1" t="s">
        <v>179</v>
      </c>
      <c r="F1488" s="1" t="s">
        <v>166</v>
      </c>
      <c r="G1488" s="1" t="str">
        <f t="array" ref="G1488">IF($F1488="", "", _xlfn.XLOOKUP($F1488,accounts!$A$2:$A$86,accounts!$B$2:$B$86, "Other"))</f>
        <v>finance</v>
      </c>
      <c r="H1488" s="1" t="str">
        <f t="array" ref="H1488">IF($F1488="", "", IFS(_xlfn.XLOOKUP($F1488, accounts!$A$2:$A$86, accounts!$E$2:$E$86, 0)&gt;=1000, "Enterprise", _xlfn.XLOOKUP($F1488, accounts!$A$2:$A$86, accounts!$E$2:$E$86, 0)&gt;=100, "Mid-Market", TRUE, "SMB"))</f>
        <v>Enterprise</v>
      </c>
      <c r="I1488" s="1" t="str">
        <f t="array" ref="I1488">IF($F1488="", "", _xlfn.XLOOKUP($F1488,accounts!$A$2:$A$86,accounts!$F$2:$F$86, "Other"))</f>
        <v>United States</v>
      </c>
      <c r="J1488" s="1" t="s">
        <v>192</v>
      </c>
      <c r="K1488" s="3">
        <v>42806.0</v>
      </c>
      <c r="L1488" s="3">
        <v>42873.0</v>
      </c>
      <c r="M1488" s="1">
        <v>0.0</v>
      </c>
    </row>
    <row r="1489">
      <c r="A1489" s="1" t="s">
        <v>1694</v>
      </c>
      <c r="B1489" s="1" t="s">
        <v>41</v>
      </c>
      <c r="C1489" s="1" t="str">
        <f t="array" ref="C1489">_xlfn.XLOOKUP($B1489, sales_teams!$A$2:$A$36, sales_teams!$B$2:$B$36)</f>
        <v>Cara Losch</v>
      </c>
      <c r="D1489" s="1" t="str">
        <f t="array" ref="D1489">_xlfn.XLOOKUP($B1489, sales_teams!$A$2:$A$36, sales_teams!$C$2:$C$36)</f>
        <v>East</v>
      </c>
      <c r="E1489" s="1" t="s">
        <v>188</v>
      </c>
      <c r="F1489" s="1" t="s">
        <v>126</v>
      </c>
      <c r="G1489" s="1" t="str">
        <f t="array" ref="G1489">IF($F1489="", "", _xlfn.XLOOKUP($F1489,accounts!$A$2:$A$86,accounts!$B$2:$B$86, "Other"))</f>
        <v>retail</v>
      </c>
      <c r="H1489" s="1" t="str">
        <f t="array" ref="H1489">IF($F1489="", "", IFS(_xlfn.XLOOKUP($F1489, accounts!$A$2:$A$86, accounts!$E$2:$E$86, 0)&gt;=1000, "Enterprise", _xlfn.XLOOKUP($F1489, accounts!$A$2:$A$86, accounts!$E$2:$E$86, 0)&gt;=100, "Mid-Market", TRUE, "SMB"))</f>
        <v>Enterprise</v>
      </c>
      <c r="I1489" s="1" t="str">
        <f t="array" ref="I1489">IF($F1489="", "", _xlfn.XLOOKUP($F1489,accounts!$A$2:$A$86,accounts!$F$2:$F$86, "Other"))</f>
        <v>United States</v>
      </c>
      <c r="J1489" s="1" t="s">
        <v>131</v>
      </c>
      <c r="K1489" s="3">
        <v>42806.0</v>
      </c>
      <c r="L1489" s="3">
        <v>42913.0</v>
      </c>
      <c r="M1489" s="1">
        <v>3443.0</v>
      </c>
    </row>
    <row r="1490">
      <c r="A1490" s="1" t="s">
        <v>1695</v>
      </c>
      <c r="B1490" s="1" t="s">
        <v>15</v>
      </c>
      <c r="C1490" s="1" t="str">
        <f t="array" ref="C1490">_xlfn.XLOOKUP($B1490, sales_teams!$A$2:$A$36, sales_teams!$B$2:$B$36)</f>
        <v>Dustin Brinkmann</v>
      </c>
      <c r="D1490" s="1" t="str">
        <f t="array" ref="D1490">_xlfn.XLOOKUP($B1490, sales_teams!$A$2:$A$36, sales_teams!$C$2:$C$36)</f>
        <v>Central</v>
      </c>
      <c r="E1490" s="1" t="s">
        <v>179</v>
      </c>
      <c r="F1490" s="1" t="s">
        <v>113</v>
      </c>
      <c r="G1490" s="1" t="str">
        <f t="array" ref="G1490">IF($F1490="", "", _xlfn.XLOOKUP($F1490,accounts!$A$2:$A$86,accounts!$B$2:$B$86, "Other"))</f>
        <v>telecommunications</v>
      </c>
      <c r="H1490" s="1" t="str">
        <f t="array" ref="H1490">IF($F1490="", "", IFS(_xlfn.XLOOKUP($F1490, accounts!$A$2:$A$86, accounts!$E$2:$E$86, 0)&gt;=1000, "Enterprise", _xlfn.XLOOKUP($F1490, accounts!$A$2:$A$86, accounts!$E$2:$E$86, 0)&gt;=100, "Mid-Market", TRUE, "SMB"))</f>
        <v>Mid-Market</v>
      </c>
      <c r="I1490" s="1" t="str">
        <f t="array" ref="I1490">IF($F1490="", "", _xlfn.XLOOKUP($F1490,accounts!$A$2:$A$86,accounts!$F$2:$F$86, "Other"))</f>
        <v>United States</v>
      </c>
      <c r="J1490" s="1" t="s">
        <v>131</v>
      </c>
      <c r="K1490" s="3">
        <v>42806.0</v>
      </c>
      <c r="L1490" s="3">
        <v>42884.0</v>
      </c>
      <c r="M1490" s="1">
        <v>60.0</v>
      </c>
    </row>
    <row r="1491">
      <c r="A1491" s="1" t="s">
        <v>1696</v>
      </c>
      <c r="B1491" s="1" t="s">
        <v>15</v>
      </c>
      <c r="C1491" s="1" t="str">
        <f t="array" ref="C1491">_xlfn.XLOOKUP($B1491, sales_teams!$A$2:$A$36, sales_teams!$B$2:$B$36)</f>
        <v>Dustin Brinkmann</v>
      </c>
      <c r="D1491" s="1" t="str">
        <f t="array" ref="D1491">_xlfn.XLOOKUP($B1491, sales_teams!$A$2:$A$36, sales_teams!$C$2:$C$36)</f>
        <v>Central</v>
      </c>
      <c r="E1491" s="1" t="s">
        <v>179</v>
      </c>
      <c r="F1491" s="1" t="s">
        <v>119</v>
      </c>
      <c r="G1491" s="1" t="str">
        <f t="array" ref="G1491">IF($F1491="", "", _xlfn.XLOOKUP($F1491,accounts!$A$2:$A$86,accounts!$B$2:$B$86, "Other"))</f>
        <v>technology</v>
      </c>
      <c r="H1491" s="1" t="str">
        <f t="array" ref="H1491">IF($F1491="", "", IFS(_xlfn.XLOOKUP($F1491, accounts!$A$2:$A$86, accounts!$E$2:$E$86, 0)&gt;=1000, "Enterprise", _xlfn.XLOOKUP($F1491, accounts!$A$2:$A$86, accounts!$E$2:$E$86, 0)&gt;=100, "Mid-Market", TRUE, "SMB"))</f>
        <v>Enterprise</v>
      </c>
      <c r="I1491" s="1" t="str">
        <f t="array" ref="I1491">IF($F1491="", "", _xlfn.XLOOKUP($F1491,accounts!$A$2:$A$86,accounts!$F$2:$F$86, "Other"))</f>
        <v>Korea</v>
      </c>
      <c r="J1491" s="1" t="s">
        <v>131</v>
      </c>
      <c r="K1491" s="3">
        <v>42806.0</v>
      </c>
      <c r="L1491" s="3">
        <v>42906.0</v>
      </c>
      <c r="M1491" s="1">
        <v>53.0</v>
      </c>
    </row>
    <row r="1492">
      <c r="A1492" s="1" t="s">
        <v>1697</v>
      </c>
      <c r="B1492" s="1" t="s">
        <v>60</v>
      </c>
      <c r="C1492" s="1" t="str">
        <f t="array" ref="C1492">_xlfn.XLOOKUP($B1492, sales_teams!$A$2:$A$36, sales_teams!$B$2:$B$36)</f>
        <v>Celia Rouche</v>
      </c>
      <c r="D1492" s="1" t="str">
        <f t="array" ref="D1492">_xlfn.XLOOKUP($B1492, sales_teams!$A$2:$A$36, sales_teams!$C$2:$C$36)</f>
        <v>West</v>
      </c>
      <c r="E1492" s="1" t="s">
        <v>179</v>
      </c>
      <c r="F1492" s="1" t="s">
        <v>91</v>
      </c>
      <c r="G1492" s="1" t="str">
        <f t="array" ref="G1492">IF($F1492="", "", _xlfn.XLOOKUP($F1492,accounts!$A$2:$A$86,accounts!$B$2:$B$86, "Other"))</f>
        <v>employment</v>
      </c>
      <c r="H1492" s="1" t="str">
        <f t="array" ref="H1492">IF($F1492="", "", IFS(_xlfn.XLOOKUP($F1492, accounts!$A$2:$A$86, accounts!$E$2:$E$86, 0)&gt;=1000, "Enterprise", _xlfn.XLOOKUP($F1492, accounts!$A$2:$A$86, accounts!$E$2:$E$86, 0)&gt;=100, "Mid-Market", TRUE, "SMB"))</f>
        <v>Enterprise</v>
      </c>
      <c r="I1492" s="1" t="str">
        <f t="array" ref="I1492">IF($F1492="", "", _xlfn.XLOOKUP($F1492,accounts!$A$2:$A$86,accounts!$F$2:$F$86, "Other"))</f>
        <v>United States</v>
      </c>
      <c r="J1492" s="1" t="s">
        <v>131</v>
      </c>
      <c r="K1492" s="3">
        <v>42806.0</v>
      </c>
      <c r="L1492" s="3">
        <v>42881.0</v>
      </c>
      <c r="M1492" s="1">
        <v>56.0</v>
      </c>
    </row>
    <row r="1493">
      <c r="A1493" s="1" t="s">
        <v>1698</v>
      </c>
      <c r="B1493" s="1" t="s">
        <v>105</v>
      </c>
      <c r="C1493" s="1" t="str">
        <f t="array" ref="C1493">_xlfn.XLOOKUP($B1493, sales_teams!$A$2:$A$36, sales_teams!$B$2:$B$36)</f>
        <v>Summer Sewald</v>
      </c>
      <c r="D1493" s="1" t="str">
        <f t="array" ref="D1493">_xlfn.XLOOKUP($B1493, sales_teams!$A$2:$A$36, sales_teams!$C$2:$C$36)</f>
        <v>West</v>
      </c>
      <c r="E1493" s="1" t="s">
        <v>181</v>
      </c>
      <c r="F1493" s="1" t="s">
        <v>151</v>
      </c>
      <c r="G1493" s="1" t="str">
        <f t="array" ref="G1493">IF($F1493="", "", _xlfn.XLOOKUP($F1493,accounts!$A$2:$A$86,accounts!$B$2:$B$86, "Other"))</f>
        <v>software</v>
      </c>
      <c r="H1493" s="1" t="str">
        <f t="array" ref="H1493">IF($F1493="", "", IFS(_xlfn.XLOOKUP($F1493, accounts!$A$2:$A$86, accounts!$E$2:$E$86, 0)&gt;=1000, "Enterprise", _xlfn.XLOOKUP($F1493, accounts!$A$2:$A$86, accounts!$E$2:$E$86, 0)&gt;=100, "Mid-Market", TRUE, "SMB"))</f>
        <v>Enterprise</v>
      </c>
      <c r="I1493" s="1" t="str">
        <f t="array" ref="I1493">IF($F1493="", "", _xlfn.XLOOKUP($F1493,accounts!$A$2:$A$86,accounts!$F$2:$F$86, "Other"))</f>
        <v>United States</v>
      </c>
      <c r="J1493" s="1" t="s">
        <v>131</v>
      </c>
      <c r="K1493" s="3">
        <v>42806.0</v>
      </c>
      <c r="L1493" s="3">
        <v>42811.0</v>
      </c>
      <c r="M1493" s="1">
        <v>665.0</v>
      </c>
    </row>
    <row r="1494">
      <c r="A1494" s="1" t="s">
        <v>1699</v>
      </c>
      <c r="B1494" s="1" t="s">
        <v>7</v>
      </c>
      <c r="C1494" s="1" t="str">
        <f t="array" ref="C1494">_xlfn.XLOOKUP($B1494, sales_teams!$A$2:$A$36, sales_teams!$B$2:$B$36)</f>
        <v>Dustin Brinkmann</v>
      </c>
      <c r="D1494" s="1" t="str">
        <f t="array" ref="D1494">_xlfn.XLOOKUP($B1494, sales_teams!$A$2:$A$36, sales_teams!$C$2:$C$36)</f>
        <v>Central</v>
      </c>
      <c r="E1494" s="1" t="s">
        <v>109</v>
      </c>
      <c r="F1494" s="1" t="s">
        <v>78</v>
      </c>
      <c r="G1494" s="1" t="str">
        <f t="array" ref="G1494">IF($F1494="", "", _xlfn.XLOOKUP($F1494,accounts!$A$2:$A$86,accounts!$B$2:$B$86, "Other"))</f>
        <v>marketing</v>
      </c>
      <c r="H1494" s="1" t="str">
        <f t="array" ref="H1494">IF($F1494="", "", IFS(_xlfn.XLOOKUP($F1494, accounts!$A$2:$A$86, accounts!$E$2:$E$86, 0)&gt;=1000, "Enterprise", _xlfn.XLOOKUP($F1494, accounts!$A$2:$A$86, accounts!$E$2:$E$86, 0)&gt;=100, "Mid-Market", TRUE, "SMB"))</f>
        <v>Enterprise</v>
      </c>
      <c r="I1494" s="1" t="str">
        <f t="array" ref="I1494">IF($F1494="", "", _xlfn.XLOOKUP($F1494,accounts!$A$2:$A$86,accounts!$F$2:$F$86, "Other"))</f>
        <v>United States</v>
      </c>
      <c r="J1494" s="1" t="s">
        <v>131</v>
      </c>
      <c r="K1494" s="3">
        <v>42807.0</v>
      </c>
      <c r="L1494" s="3">
        <v>42864.0</v>
      </c>
      <c r="M1494" s="1">
        <v>1140.0</v>
      </c>
    </row>
    <row r="1495">
      <c r="A1495" s="1" t="s">
        <v>1700</v>
      </c>
      <c r="B1495" s="1" t="s">
        <v>7</v>
      </c>
      <c r="C1495" s="1" t="str">
        <f t="array" ref="C1495">_xlfn.XLOOKUP($B1495, sales_teams!$A$2:$A$36, sales_teams!$B$2:$B$36)</f>
        <v>Dustin Brinkmann</v>
      </c>
      <c r="D1495" s="1" t="str">
        <f t="array" ref="D1495">_xlfn.XLOOKUP($B1495, sales_teams!$A$2:$A$36, sales_teams!$C$2:$C$36)</f>
        <v>Central</v>
      </c>
      <c r="E1495" s="1" t="s">
        <v>179</v>
      </c>
      <c r="F1495" s="1" t="s">
        <v>157</v>
      </c>
      <c r="G1495" s="1" t="str">
        <f t="array" ref="G1495">IF($F1495="", "", _xlfn.XLOOKUP($F1495,accounts!$A$2:$A$86,accounts!$B$2:$B$86, "Other"))</f>
        <v>retail</v>
      </c>
      <c r="H1495" s="1" t="str">
        <f t="array" ref="H1495">IF($F1495="", "", IFS(_xlfn.XLOOKUP($F1495, accounts!$A$2:$A$86, accounts!$E$2:$E$86, 0)&gt;=1000, "Enterprise", _xlfn.XLOOKUP($F1495, accounts!$A$2:$A$86, accounts!$E$2:$E$86, 0)&gt;=100, "Mid-Market", TRUE, "SMB"))</f>
        <v>Enterprise</v>
      </c>
      <c r="I1495" s="1" t="str">
        <f t="array" ref="I1495">IF($F1495="", "", _xlfn.XLOOKUP($F1495,accounts!$A$2:$A$86,accounts!$F$2:$F$86, "Other"))</f>
        <v>Belgium</v>
      </c>
      <c r="J1495" s="1" t="s">
        <v>131</v>
      </c>
      <c r="K1495" s="3">
        <v>42807.0</v>
      </c>
      <c r="L1495" s="3">
        <v>42880.0</v>
      </c>
      <c r="M1495" s="1">
        <v>52.0</v>
      </c>
    </row>
    <row r="1496">
      <c r="A1496" s="1" t="s">
        <v>1701</v>
      </c>
      <c r="B1496" s="1" t="s">
        <v>7</v>
      </c>
      <c r="C1496" s="1" t="str">
        <f t="array" ref="C1496">_xlfn.XLOOKUP($B1496, sales_teams!$A$2:$A$36, sales_teams!$B$2:$B$36)</f>
        <v>Dustin Brinkmann</v>
      </c>
      <c r="D1496" s="1" t="str">
        <f t="array" ref="D1496">_xlfn.XLOOKUP($B1496, sales_teams!$A$2:$A$36, sales_teams!$C$2:$C$36)</f>
        <v>Central</v>
      </c>
      <c r="E1496" s="1" t="s">
        <v>179</v>
      </c>
      <c r="F1496" s="1" t="s">
        <v>136</v>
      </c>
      <c r="G1496" s="1" t="str">
        <f t="array" ref="G1496">IF($F1496="", "", _xlfn.XLOOKUP($F1496,accounts!$A$2:$A$86,accounts!$B$2:$B$86, "Other"))</f>
        <v>services</v>
      </c>
      <c r="H1496" s="1" t="str">
        <f t="array" ref="H1496">IF($F1496="", "", IFS(_xlfn.XLOOKUP($F1496, accounts!$A$2:$A$86, accounts!$E$2:$E$86, 0)&gt;=1000, "Enterprise", _xlfn.XLOOKUP($F1496, accounts!$A$2:$A$86, accounts!$E$2:$E$86, 0)&gt;=100, "Mid-Market", TRUE, "SMB"))</f>
        <v>Enterprise</v>
      </c>
      <c r="I1496" s="1" t="str">
        <f t="array" ref="I1496">IF($F1496="", "", _xlfn.XLOOKUP($F1496,accounts!$A$2:$A$86,accounts!$F$2:$F$86, "Other"))</f>
        <v>United States</v>
      </c>
      <c r="J1496" s="1" t="s">
        <v>131</v>
      </c>
      <c r="K1496" s="3">
        <v>42807.0</v>
      </c>
      <c r="L1496" s="3">
        <v>42894.0</v>
      </c>
      <c r="M1496" s="1">
        <v>52.0</v>
      </c>
    </row>
    <row r="1497">
      <c r="A1497" s="1" t="s">
        <v>1702</v>
      </c>
      <c r="B1497" s="1" t="s">
        <v>57</v>
      </c>
      <c r="C1497" s="1" t="str">
        <f t="array" ref="C1497">_xlfn.XLOOKUP($B1497, sales_teams!$A$2:$A$36, sales_teams!$B$2:$B$36)</f>
        <v>Rocco Neubert</v>
      </c>
      <c r="D1497" s="1" t="str">
        <f t="array" ref="D1497">_xlfn.XLOOKUP($B1497, sales_teams!$A$2:$A$36, sales_teams!$C$2:$C$36)</f>
        <v>East</v>
      </c>
      <c r="E1497" s="1" t="s">
        <v>194</v>
      </c>
      <c r="F1497" s="1" t="s">
        <v>81</v>
      </c>
      <c r="G1497" s="1" t="str">
        <f t="array" ref="G1497">IF($F1497="", "", _xlfn.XLOOKUP($F1497,accounts!$A$2:$A$86,accounts!$B$2:$B$86, "Other"))</f>
        <v>technology</v>
      </c>
      <c r="H1497" s="1" t="str">
        <f t="array" ref="H1497">IF($F1497="", "", IFS(_xlfn.XLOOKUP($F1497, accounts!$A$2:$A$86, accounts!$E$2:$E$86, 0)&gt;=1000, "Enterprise", _xlfn.XLOOKUP($F1497, accounts!$A$2:$A$86, accounts!$E$2:$E$86, 0)&gt;=100, "Mid-Market", TRUE, "SMB"))</f>
        <v>Enterprise</v>
      </c>
      <c r="I1497" s="1" t="str">
        <f t="array" ref="I1497">IF($F1497="", "", _xlfn.XLOOKUP($F1497,accounts!$A$2:$A$86,accounts!$F$2:$F$86, "Other"))</f>
        <v>United States</v>
      </c>
      <c r="J1497" s="1" t="s">
        <v>192</v>
      </c>
      <c r="K1497" s="3">
        <v>42807.0</v>
      </c>
      <c r="L1497" s="3">
        <v>42818.0</v>
      </c>
      <c r="M1497" s="1">
        <v>0.0</v>
      </c>
    </row>
    <row r="1498">
      <c r="A1498" s="1" t="s">
        <v>1703</v>
      </c>
      <c r="B1498" s="1" t="s">
        <v>52</v>
      </c>
      <c r="C1498" s="1" t="str">
        <f t="array" ref="C1498">_xlfn.XLOOKUP($B1498, sales_teams!$A$2:$A$36, sales_teams!$B$2:$B$36)</f>
        <v>Rocco Neubert</v>
      </c>
      <c r="D1498" s="1" t="str">
        <f t="array" ref="D1498">_xlfn.XLOOKUP($B1498, sales_teams!$A$2:$A$36, sales_teams!$C$2:$C$36)</f>
        <v>East</v>
      </c>
      <c r="E1498" s="1" t="s">
        <v>188</v>
      </c>
      <c r="G1498" s="1" t="str">
        <f t="array" ref="G1498">IF($F1498="", "", _xlfn.XLOOKUP($F1498,accounts!$A$2:$A$86,accounts!$B$2:$B$86, "Other"))</f>
        <v/>
      </c>
      <c r="H1498" s="1" t="str">
        <f t="array" ref="H1498">IF($F1498="", "", IFS(_xlfn.XLOOKUP($F1498, accounts!$A$2:$A$86, accounts!$E$2:$E$86, 0)&gt;=1000, "Enterprise", _xlfn.XLOOKUP($F1498, accounts!$A$2:$A$86, accounts!$E$2:$E$86, 0)&gt;=100, "Mid-Market", TRUE, "SMB"))</f>
        <v/>
      </c>
      <c r="I1498" s="1" t="str">
        <f t="array" ref="I1498">IF($F1498="", "", _xlfn.XLOOKUP($F1498,accounts!$A$2:$A$86,accounts!$F$2:$F$86, "Other"))</f>
        <v/>
      </c>
      <c r="J1498" s="1" t="s">
        <v>189</v>
      </c>
      <c r="K1498" s="3">
        <v>42807.0</v>
      </c>
    </row>
    <row r="1499">
      <c r="A1499" s="1" t="s">
        <v>1704</v>
      </c>
      <c r="B1499" s="1" t="s">
        <v>12</v>
      </c>
      <c r="C1499" s="1" t="str">
        <f t="array" ref="C1499">_xlfn.XLOOKUP($B1499, sales_teams!$A$2:$A$36, sales_teams!$B$2:$B$36)</f>
        <v>Dustin Brinkmann</v>
      </c>
      <c r="D1499" s="1" t="str">
        <f t="array" ref="D1499">_xlfn.XLOOKUP($B1499, sales_teams!$A$2:$A$36, sales_teams!$C$2:$C$36)</f>
        <v>Central</v>
      </c>
      <c r="E1499" s="1" t="s">
        <v>194</v>
      </c>
      <c r="F1499" s="1" t="s">
        <v>128</v>
      </c>
      <c r="G1499" s="1" t="str">
        <f t="array" ref="G1499">IF($F1499="", "", _xlfn.XLOOKUP($F1499,accounts!$A$2:$A$86,accounts!$B$2:$B$86, "Other"))</f>
        <v>marketing</v>
      </c>
      <c r="H1499" s="1" t="str">
        <f t="array" ref="H1499">IF($F1499="", "", IFS(_xlfn.XLOOKUP($F1499, accounts!$A$2:$A$86, accounts!$E$2:$E$86, 0)&gt;=1000, "Enterprise", _xlfn.XLOOKUP($F1499, accounts!$A$2:$A$86, accounts!$E$2:$E$86, 0)&gt;=100, "Mid-Market", TRUE, "SMB"))</f>
        <v>Enterprise</v>
      </c>
      <c r="I1499" s="1" t="str">
        <f t="array" ref="I1499">IF($F1499="", "", _xlfn.XLOOKUP($F1499,accounts!$A$2:$A$86,accounts!$F$2:$F$86, "Other"))</f>
        <v>United States</v>
      </c>
      <c r="J1499" s="1" t="s">
        <v>131</v>
      </c>
      <c r="K1499" s="3">
        <v>42807.0</v>
      </c>
      <c r="L1499" s="3">
        <v>42868.0</v>
      </c>
      <c r="M1499" s="1">
        <v>5121.0</v>
      </c>
    </row>
    <row r="1500">
      <c r="A1500" s="1" t="s">
        <v>1705</v>
      </c>
      <c r="B1500" s="1" t="s">
        <v>12</v>
      </c>
      <c r="C1500" s="1" t="str">
        <f t="array" ref="C1500">_xlfn.XLOOKUP($B1500, sales_teams!$A$2:$A$36, sales_teams!$B$2:$B$36)</f>
        <v>Dustin Brinkmann</v>
      </c>
      <c r="D1500" s="1" t="str">
        <f t="array" ref="D1500">_xlfn.XLOOKUP($B1500, sales_teams!$A$2:$A$36, sales_teams!$C$2:$C$36)</f>
        <v>Central</v>
      </c>
      <c r="E1500" s="1" t="s">
        <v>188</v>
      </c>
      <c r="F1500" s="1" t="s">
        <v>150</v>
      </c>
      <c r="G1500" s="1" t="str">
        <f t="array" ref="G1500">IF($F1500="", "", _xlfn.XLOOKUP($F1500,accounts!$A$2:$A$86,accounts!$B$2:$B$86, "Other"))</f>
        <v>technology</v>
      </c>
      <c r="H1500" s="1" t="str">
        <f t="array" ref="H1500">IF($F1500="", "", IFS(_xlfn.XLOOKUP($F1500, accounts!$A$2:$A$86, accounts!$E$2:$E$86, 0)&gt;=1000, "Enterprise", _xlfn.XLOOKUP($F1500, accounts!$A$2:$A$86, accounts!$E$2:$E$86, 0)&gt;=100, "Mid-Market", TRUE, "SMB"))</f>
        <v>Enterprise</v>
      </c>
      <c r="I1500" s="1" t="str">
        <f t="array" ref="I1500">IF($F1500="", "", _xlfn.XLOOKUP($F1500,accounts!$A$2:$A$86,accounts!$F$2:$F$86, "Other"))</f>
        <v>United States</v>
      </c>
      <c r="J1500" s="1" t="s">
        <v>131</v>
      </c>
      <c r="K1500" s="3">
        <v>42807.0</v>
      </c>
      <c r="L1500" s="3">
        <v>42825.0</v>
      </c>
      <c r="M1500" s="1">
        <v>3611.0</v>
      </c>
    </row>
    <row r="1501">
      <c r="A1501" s="1" t="s">
        <v>1706</v>
      </c>
      <c r="B1501" s="1" t="s">
        <v>39</v>
      </c>
      <c r="C1501" s="1" t="str">
        <f t="array" ref="C1501">_xlfn.XLOOKUP($B1501, sales_teams!$A$2:$A$36, sales_teams!$B$2:$B$36)</f>
        <v>Cara Losch</v>
      </c>
      <c r="D1501" s="1" t="str">
        <f t="array" ref="D1501">_xlfn.XLOOKUP($B1501, sales_teams!$A$2:$A$36, sales_teams!$C$2:$C$36)</f>
        <v>East</v>
      </c>
      <c r="E1501" s="1" t="s">
        <v>179</v>
      </c>
      <c r="F1501" s="1" t="s">
        <v>55</v>
      </c>
      <c r="G1501" s="1" t="str">
        <f t="array" ref="G1501">IF($F1501="", "", _xlfn.XLOOKUP($F1501,accounts!$A$2:$A$86,accounts!$B$2:$B$86, "Other"))</f>
        <v>entertainment</v>
      </c>
      <c r="H1501" s="1" t="str">
        <f t="array" ref="H1501">IF($F1501="", "", IFS(_xlfn.XLOOKUP($F1501, accounts!$A$2:$A$86, accounts!$E$2:$E$86, 0)&gt;=1000, "Enterprise", _xlfn.XLOOKUP($F1501, accounts!$A$2:$A$86, accounts!$E$2:$E$86, 0)&gt;=100, "Mid-Market", TRUE, "SMB"))</f>
        <v>Enterprise</v>
      </c>
      <c r="I1501" s="1" t="str">
        <f t="array" ref="I1501">IF($F1501="", "", _xlfn.XLOOKUP($F1501,accounts!$A$2:$A$86,accounts!$F$2:$F$86, "Other"))</f>
        <v>United States</v>
      </c>
      <c r="J1501" s="1" t="s">
        <v>131</v>
      </c>
      <c r="K1501" s="3">
        <v>42807.0</v>
      </c>
      <c r="L1501" s="3">
        <v>42818.0</v>
      </c>
      <c r="M1501" s="1">
        <v>50.0</v>
      </c>
    </row>
    <row r="1502">
      <c r="A1502" s="1" t="s">
        <v>1707</v>
      </c>
      <c r="B1502" s="1" t="s">
        <v>30</v>
      </c>
      <c r="C1502" s="1" t="str">
        <f t="array" ref="C1502">_xlfn.XLOOKUP($B1502, sales_teams!$A$2:$A$36, sales_teams!$B$2:$B$36)</f>
        <v>Melvin Marxen</v>
      </c>
      <c r="D1502" s="1" t="str">
        <f t="array" ref="D1502">_xlfn.XLOOKUP($B1502, sales_teams!$A$2:$A$36, sales_teams!$C$2:$C$36)</f>
        <v>Central</v>
      </c>
      <c r="E1502" s="1" t="s">
        <v>181</v>
      </c>
      <c r="F1502" s="1" t="s">
        <v>150</v>
      </c>
      <c r="G1502" s="1" t="str">
        <f t="array" ref="G1502">IF($F1502="", "", _xlfn.XLOOKUP($F1502,accounts!$A$2:$A$86,accounts!$B$2:$B$86, "Other"))</f>
        <v>technology</v>
      </c>
      <c r="H1502" s="1" t="str">
        <f t="array" ref="H1502">IF($F1502="", "", IFS(_xlfn.XLOOKUP($F1502, accounts!$A$2:$A$86, accounts!$E$2:$E$86, 0)&gt;=1000, "Enterprise", _xlfn.XLOOKUP($F1502, accounts!$A$2:$A$86, accounts!$E$2:$E$86, 0)&gt;=100, "Mid-Market", TRUE, "SMB"))</f>
        <v>Enterprise</v>
      </c>
      <c r="I1502" s="1" t="str">
        <f t="array" ref="I1502">IF($F1502="", "", _xlfn.XLOOKUP($F1502,accounts!$A$2:$A$86,accounts!$F$2:$F$86, "Other"))</f>
        <v>United States</v>
      </c>
      <c r="J1502" s="1" t="s">
        <v>131</v>
      </c>
      <c r="K1502" s="3">
        <v>42807.0</v>
      </c>
      <c r="L1502" s="3">
        <v>42870.0</v>
      </c>
      <c r="M1502" s="1">
        <v>618.0</v>
      </c>
    </row>
    <row r="1503">
      <c r="A1503" s="1" t="s">
        <v>1708</v>
      </c>
      <c r="B1503" s="1" t="s">
        <v>30</v>
      </c>
      <c r="C1503" s="1" t="str">
        <f t="array" ref="C1503">_xlfn.XLOOKUP($B1503, sales_teams!$A$2:$A$36, sales_teams!$B$2:$B$36)</f>
        <v>Melvin Marxen</v>
      </c>
      <c r="D1503" s="1" t="str">
        <f t="array" ref="D1503">_xlfn.XLOOKUP($B1503, sales_teams!$A$2:$A$36, sales_teams!$C$2:$C$36)</f>
        <v>Central</v>
      </c>
      <c r="E1503" s="1" t="s">
        <v>109</v>
      </c>
      <c r="F1503" s="1" t="s">
        <v>110</v>
      </c>
      <c r="G1503" s="1" t="str">
        <f t="array" ref="G1503">IF($F1503="", "", _xlfn.XLOOKUP($F1503,accounts!$A$2:$A$86,accounts!$B$2:$B$86, "Other"))</f>
        <v>technology</v>
      </c>
      <c r="H1503" s="1" t="str">
        <f t="array" ref="H1503">IF($F1503="", "", IFS(_xlfn.XLOOKUP($F1503, accounts!$A$2:$A$86, accounts!$E$2:$E$86, 0)&gt;=1000, "Enterprise", _xlfn.XLOOKUP($F1503, accounts!$A$2:$A$86, accounts!$E$2:$E$86, 0)&gt;=100, "Mid-Market", TRUE, "SMB"))</f>
        <v>Enterprise</v>
      </c>
      <c r="I1503" s="1" t="str">
        <f t="array" ref="I1503">IF($F1503="", "", _xlfn.XLOOKUP($F1503,accounts!$A$2:$A$86,accounts!$F$2:$F$86, "Other"))</f>
        <v>Norway</v>
      </c>
      <c r="J1503" s="1" t="s">
        <v>131</v>
      </c>
      <c r="K1503" s="3">
        <v>42807.0</v>
      </c>
      <c r="L1503" s="3">
        <v>42811.0</v>
      </c>
      <c r="M1503" s="1">
        <v>1247.0</v>
      </c>
    </row>
    <row r="1504">
      <c r="A1504" s="1" t="s">
        <v>1709</v>
      </c>
      <c r="B1504" s="1" t="s">
        <v>94</v>
      </c>
      <c r="C1504" s="1" t="str">
        <f t="array" ref="C1504">_xlfn.XLOOKUP($B1504, sales_teams!$A$2:$A$36, sales_teams!$B$2:$B$36)</f>
        <v>Celia Rouche</v>
      </c>
      <c r="D1504" s="1" t="str">
        <f t="array" ref="D1504">_xlfn.XLOOKUP($B1504, sales_teams!$A$2:$A$36, sales_teams!$C$2:$C$36)</f>
        <v>West</v>
      </c>
      <c r="E1504" s="1" t="s">
        <v>179</v>
      </c>
      <c r="F1504" s="1" t="s">
        <v>159</v>
      </c>
      <c r="G1504" s="1" t="str">
        <f t="array" ref="G1504">IF($F1504="", "", _xlfn.XLOOKUP($F1504,accounts!$A$2:$A$86,accounts!$B$2:$B$86, "Other"))</f>
        <v>retail</v>
      </c>
      <c r="H1504" s="1" t="str">
        <f t="array" ref="H1504">IF($F1504="", "", IFS(_xlfn.XLOOKUP($F1504, accounts!$A$2:$A$86, accounts!$E$2:$E$86, 0)&gt;=1000, "Enterprise", _xlfn.XLOOKUP($F1504, accounts!$A$2:$A$86, accounts!$E$2:$E$86, 0)&gt;=100, "Mid-Market", TRUE, "SMB"))</f>
        <v>Mid-Market</v>
      </c>
      <c r="I1504" s="1" t="str">
        <f t="array" ref="I1504">IF($F1504="", "", _xlfn.XLOOKUP($F1504,accounts!$A$2:$A$86,accounts!$F$2:$F$86, "Other"))</f>
        <v>Romania</v>
      </c>
      <c r="J1504" s="1" t="s">
        <v>189</v>
      </c>
      <c r="K1504" s="3">
        <v>42807.0</v>
      </c>
    </row>
    <row r="1505">
      <c r="A1505" s="1" t="s">
        <v>1710</v>
      </c>
      <c r="B1505" s="1" t="s">
        <v>42</v>
      </c>
      <c r="C1505" s="1" t="str">
        <f t="array" ref="C1505">_xlfn.XLOOKUP($B1505, sales_teams!$A$2:$A$36, sales_teams!$B$2:$B$36)</f>
        <v>Cara Losch</v>
      </c>
      <c r="D1505" s="1" t="str">
        <f t="array" ref="D1505">_xlfn.XLOOKUP($B1505, sales_teams!$A$2:$A$36, sales_teams!$C$2:$C$36)</f>
        <v>East</v>
      </c>
      <c r="E1505" s="1" t="s">
        <v>179</v>
      </c>
      <c r="F1505" s="1" t="s">
        <v>83</v>
      </c>
      <c r="G1505" s="1" t="str">
        <f t="array" ref="G1505">IF($F1505="", "", _xlfn.XLOOKUP($F1505,accounts!$A$2:$A$86,accounts!$B$2:$B$86, "Other"))</f>
        <v>marketing</v>
      </c>
      <c r="H1505" s="1" t="str">
        <f t="array" ref="H1505">IF($F1505="", "", IFS(_xlfn.XLOOKUP($F1505, accounts!$A$2:$A$86, accounts!$E$2:$E$86, 0)&gt;=1000, "Enterprise", _xlfn.XLOOKUP($F1505, accounts!$A$2:$A$86, accounts!$E$2:$E$86, 0)&gt;=100, "Mid-Market", TRUE, "SMB"))</f>
        <v>Enterprise</v>
      </c>
      <c r="I1505" s="1" t="str">
        <f t="array" ref="I1505">IF($F1505="", "", _xlfn.XLOOKUP($F1505,accounts!$A$2:$A$86,accounts!$F$2:$F$86, "Other"))</f>
        <v>United States</v>
      </c>
      <c r="J1505" s="1" t="s">
        <v>131</v>
      </c>
      <c r="K1505" s="3">
        <v>42807.0</v>
      </c>
      <c r="L1505" s="3">
        <v>42858.0</v>
      </c>
      <c r="M1505" s="1">
        <v>55.0</v>
      </c>
    </row>
    <row r="1506">
      <c r="A1506" s="1" t="s">
        <v>1711</v>
      </c>
      <c r="B1506" s="1" t="s">
        <v>88</v>
      </c>
      <c r="C1506" s="1" t="str">
        <f t="array" ref="C1506">_xlfn.XLOOKUP($B1506, sales_teams!$A$2:$A$36, sales_teams!$B$2:$B$36)</f>
        <v>Celia Rouche</v>
      </c>
      <c r="D1506" s="1" t="str">
        <f t="array" ref="D1506">_xlfn.XLOOKUP($B1506, sales_teams!$A$2:$A$36, sales_teams!$C$2:$C$36)</f>
        <v>West</v>
      </c>
      <c r="E1506" s="1" t="s">
        <v>109</v>
      </c>
      <c r="F1506" s="1" t="s">
        <v>154</v>
      </c>
      <c r="G1506" s="1" t="str">
        <f t="array" ref="G1506">IF($F1506="", "", _xlfn.XLOOKUP($F1506,accounts!$A$2:$A$86,accounts!$B$2:$B$86, "Other"))</f>
        <v>retail</v>
      </c>
      <c r="H1506" s="1" t="str">
        <f t="array" ref="H1506">IF($F1506="", "", IFS(_xlfn.XLOOKUP($F1506, accounts!$A$2:$A$86, accounts!$E$2:$E$86, 0)&gt;=1000, "Enterprise", _xlfn.XLOOKUP($F1506, accounts!$A$2:$A$86, accounts!$E$2:$E$86, 0)&gt;=100, "Mid-Market", TRUE, "SMB"))</f>
        <v>Enterprise</v>
      </c>
      <c r="I1506" s="1" t="str">
        <f t="array" ref="I1506">IF($F1506="", "", _xlfn.XLOOKUP($F1506,accounts!$A$2:$A$86,accounts!$F$2:$F$86, "Other"))</f>
        <v>United States</v>
      </c>
      <c r="J1506" s="1" t="s">
        <v>131</v>
      </c>
      <c r="K1506" s="3">
        <v>42807.0</v>
      </c>
      <c r="L1506" s="3">
        <v>42903.0</v>
      </c>
      <c r="M1506" s="1">
        <v>1157.0</v>
      </c>
    </row>
    <row r="1507">
      <c r="A1507" s="1" t="s">
        <v>1712</v>
      </c>
      <c r="B1507" s="1" t="s">
        <v>102</v>
      </c>
      <c r="C1507" s="1" t="str">
        <f t="array" ref="C1507">_xlfn.XLOOKUP($B1507, sales_teams!$A$2:$A$36, sales_teams!$B$2:$B$36)</f>
        <v>Summer Sewald</v>
      </c>
      <c r="D1507" s="1" t="str">
        <f t="array" ref="D1507">_xlfn.XLOOKUP($B1507, sales_teams!$A$2:$A$36, sales_teams!$C$2:$C$36)</f>
        <v>West</v>
      </c>
      <c r="E1507" s="1" t="s">
        <v>181</v>
      </c>
      <c r="F1507" s="1" t="s">
        <v>119</v>
      </c>
      <c r="G1507" s="1" t="str">
        <f t="array" ref="G1507">IF($F1507="", "", _xlfn.XLOOKUP($F1507,accounts!$A$2:$A$86,accounts!$B$2:$B$86, "Other"))</f>
        <v>technology</v>
      </c>
      <c r="H1507" s="1" t="str">
        <f t="array" ref="H1507">IF($F1507="", "", IFS(_xlfn.XLOOKUP($F1507, accounts!$A$2:$A$86, accounts!$E$2:$E$86, 0)&gt;=1000, "Enterprise", _xlfn.XLOOKUP($F1507, accounts!$A$2:$A$86, accounts!$E$2:$E$86, 0)&gt;=100, "Mid-Market", TRUE, "SMB"))</f>
        <v>Enterprise</v>
      </c>
      <c r="I1507" s="1" t="str">
        <f t="array" ref="I1507">IF($F1507="", "", _xlfn.XLOOKUP($F1507,accounts!$A$2:$A$86,accounts!$F$2:$F$86, "Other"))</f>
        <v>Korea</v>
      </c>
      <c r="J1507" s="1" t="s">
        <v>131</v>
      </c>
      <c r="K1507" s="3">
        <v>42807.0</v>
      </c>
      <c r="L1507" s="3">
        <v>42877.0</v>
      </c>
      <c r="M1507" s="1">
        <v>537.0</v>
      </c>
    </row>
    <row r="1508">
      <c r="A1508" s="1" t="s">
        <v>1713</v>
      </c>
      <c r="B1508" s="1" t="s">
        <v>102</v>
      </c>
      <c r="C1508" s="1" t="str">
        <f t="array" ref="C1508">_xlfn.XLOOKUP($B1508, sales_teams!$A$2:$A$36, sales_teams!$B$2:$B$36)</f>
        <v>Summer Sewald</v>
      </c>
      <c r="D1508" s="1" t="str">
        <f t="array" ref="D1508">_xlfn.XLOOKUP($B1508, sales_teams!$A$2:$A$36, sales_teams!$C$2:$C$36)</f>
        <v>West</v>
      </c>
      <c r="E1508" s="1" t="s">
        <v>148</v>
      </c>
      <c r="F1508" s="1" t="s">
        <v>75</v>
      </c>
      <c r="G1508" s="1" t="str">
        <f t="array" ref="G1508">IF($F1508="", "", _xlfn.XLOOKUP($F1508,accounts!$A$2:$A$86,accounts!$B$2:$B$86, "Other"))</f>
        <v>software</v>
      </c>
      <c r="H1508" s="1" t="str">
        <f t="array" ref="H1508">IF($F1508="", "", IFS(_xlfn.XLOOKUP($F1508, accounts!$A$2:$A$86, accounts!$E$2:$E$86, 0)&gt;=1000, "Enterprise", _xlfn.XLOOKUP($F1508, accounts!$A$2:$A$86, accounts!$E$2:$E$86, 0)&gt;=100, "Mid-Market", TRUE, "SMB"))</f>
        <v>SMB</v>
      </c>
      <c r="I1508" s="1" t="str">
        <f t="array" ref="I1508">IF($F1508="", "", _xlfn.XLOOKUP($F1508,accounts!$A$2:$A$86,accounts!$F$2:$F$86, "Other"))</f>
        <v>United States</v>
      </c>
      <c r="J1508" s="1" t="s">
        <v>131</v>
      </c>
      <c r="K1508" s="3">
        <v>42807.0</v>
      </c>
      <c r="L1508" s="3">
        <v>42824.0</v>
      </c>
      <c r="M1508" s="1">
        <v>4955.0</v>
      </c>
    </row>
    <row r="1509">
      <c r="A1509" s="1" t="s">
        <v>1714</v>
      </c>
      <c r="B1509" s="1" t="s">
        <v>102</v>
      </c>
      <c r="C1509" s="1" t="str">
        <f t="array" ref="C1509">_xlfn.XLOOKUP($B1509, sales_teams!$A$2:$A$36, sales_teams!$B$2:$B$36)</f>
        <v>Summer Sewald</v>
      </c>
      <c r="D1509" s="1" t="str">
        <f t="array" ref="D1509">_xlfn.XLOOKUP($B1509, sales_teams!$A$2:$A$36, sales_teams!$C$2:$C$36)</f>
        <v>West</v>
      </c>
      <c r="E1509" s="1" t="s">
        <v>148</v>
      </c>
      <c r="F1509" s="1" t="s">
        <v>154</v>
      </c>
      <c r="G1509" s="1" t="str">
        <f t="array" ref="G1509">IF($F1509="", "", _xlfn.XLOOKUP($F1509,accounts!$A$2:$A$86,accounts!$B$2:$B$86, "Other"))</f>
        <v>retail</v>
      </c>
      <c r="H1509" s="1" t="str">
        <f t="array" ref="H1509">IF($F1509="", "", IFS(_xlfn.XLOOKUP($F1509, accounts!$A$2:$A$86, accounts!$E$2:$E$86, 0)&gt;=1000, "Enterprise", _xlfn.XLOOKUP($F1509, accounts!$A$2:$A$86, accounts!$E$2:$E$86, 0)&gt;=100, "Mid-Market", TRUE, "SMB"))</f>
        <v>Enterprise</v>
      </c>
      <c r="I1509" s="1" t="str">
        <f t="array" ref="I1509">IF($F1509="", "", _xlfn.XLOOKUP($F1509,accounts!$A$2:$A$86,accounts!$F$2:$F$86, "Other"))</f>
        <v>United States</v>
      </c>
      <c r="J1509" s="1" t="s">
        <v>131</v>
      </c>
      <c r="K1509" s="3">
        <v>42807.0</v>
      </c>
      <c r="L1509" s="3">
        <v>42888.0</v>
      </c>
      <c r="M1509" s="1">
        <v>5606.0</v>
      </c>
    </row>
    <row r="1510">
      <c r="A1510" s="1" t="s">
        <v>1715</v>
      </c>
      <c r="B1510" s="1" t="s">
        <v>92</v>
      </c>
      <c r="C1510" s="1" t="str">
        <f t="array" ref="C1510">_xlfn.XLOOKUP($B1510, sales_teams!$A$2:$A$36, sales_teams!$B$2:$B$36)</f>
        <v>Celia Rouche</v>
      </c>
      <c r="D1510" s="1" t="str">
        <f t="array" ref="D1510">_xlfn.XLOOKUP($B1510, sales_teams!$A$2:$A$36, sales_teams!$C$2:$C$36)</f>
        <v>West</v>
      </c>
      <c r="E1510" s="1" t="s">
        <v>181</v>
      </c>
      <c r="G1510" s="1" t="str">
        <f t="array" ref="G1510">IF($F1510="", "", _xlfn.XLOOKUP($F1510,accounts!$A$2:$A$86,accounts!$B$2:$B$86, "Other"))</f>
        <v/>
      </c>
      <c r="H1510" s="1" t="str">
        <f t="array" ref="H1510">IF($F1510="", "", IFS(_xlfn.XLOOKUP($F1510, accounts!$A$2:$A$86, accounts!$E$2:$E$86, 0)&gt;=1000, "Enterprise", _xlfn.XLOOKUP($F1510, accounts!$A$2:$A$86, accounts!$E$2:$E$86, 0)&gt;=100, "Mid-Market", TRUE, "SMB"))</f>
        <v/>
      </c>
      <c r="I1510" s="1" t="str">
        <f t="array" ref="I1510">IF($F1510="", "", _xlfn.XLOOKUP($F1510,accounts!$A$2:$A$86,accounts!$F$2:$F$86, "Other"))</f>
        <v/>
      </c>
      <c r="J1510" s="1" t="s">
        <v>189</v>
      </c>
      <c r="K1510" s="3">
        <v>42807.0</v>
      </c>
    </row>
    <row r="1511">
      <c r="A1511" s="1" t="s">
        <v>1716</v>
      </c>
      <c r="B1511" s="1" t="s">
        <v>18</v>
      </c>
      <c r="C1511" s="1" t="str">
        <f t="array" ref="C1511">_xlfn.XLOOKUP($B1511, sales_teams!$A$2:$A$36, sales_teams!$B$2:$B$36)</f>
        <v>Dustin Brinkmann</v>
      </c>
      <c r="D1511" s="1" t="str">
        <f t="array" ref="D1511">_xlfn.XLOOKUP($B1511, sales_teams!$A$2:$A$36, sales_teams!$C$2:$C$36)</f>
        <v>Central</v>
      </c>
      <c r="E1511" s="1" t="s">
        <v>179</v>
      </c>
      <c r="F1511" s="1" t="s">
        <v>122</v>
      </c>
      <c r="G1511" s="1" t="str">
        <f t="array" ref="G1511">IF($F1511="", "", _xlfn.XLOOKUP($F1511,accounts!$A$2:$A$86,accounts!$B$2:$B$86, "Other"))</f>
        <v>medical</v>
      </c>
      <c r="H1511" s="1" t="str">
        <f t="array" ref="H1511">IF($F1511="", "", IFS(_xlfn.XLOOKUP($F1511, accounts!$A$2:$A$86, accounts!$E$2:$E$86, 0)&gt;=1000, "Enterprise", _xlfn.XLOOKUP($F1511, accounts!$A$2:$A$86, accounts!$E$2:$E$86, 0)&gt;=100, "Mid-Market", TRUE, "SMB"))</f>
        <v>Enterprise</v>
      </c>
      <c r="I1511" s="1" t="str">
        <f t="array" ref="I1511">IF($F1511="", "", _xlfn.XLOOKUP($F1511,accounts!$A$2:$A$86,accounts!$F$2:$F$86, "Other"))</f>
        <v>United States</v>
      </c>
      <c r="J1511" s="1" t="s">
        <v>131</v>
      </c>
      <c r="K1511" s="3">
        <v>42807.0</v>
      </c>
      <c r="L1511" s="3">
        <v>42866.0</v>
      </c>
      <c r="M1511" s="1">
        <v>57.0</v>
      </c>
    </row>
    <row r="1512">
      <c r="A1512" s="1" t="s">
        <v>1717</v>
      </c>
      <c r="B1512" s="1" t="s">
        <v>65</v>
      </c>
      <c r="C1512" s="1" t="str">
        <f t="array" ref="C1512">_xlfn.XLOOKUP($B1512, sales_teams!$A$2:$A$36, sales_teams!$B$2:$B$36)</f>
        <v>Celia Rouche</v>
      </c>
      <c r="D1512" s="1" t="str">
        <f t="array" ref="D1512">_xlfn.XLOOKUP($B1512, sales_teams!$A$2:$A$36, sales_teams!$C$2:$C$36)</f>
        <v>West</v>
      </c>
      <c r="E1512" s="1" t="s">
        <v>179</v>
      </c>
      <c r="F1512" s="1" t="s">
        <v>161</v>
      </c>
      <c r="G1512" s="1" t="str">
        <f t="array" ref="G1512">IF($F1512="", "", _xlfn.XLOOKUP($F1512,accounts!$A$2:$A$86,accounts!$B$2:$B$86, "Other"))</f>
        <v>marketing</v>
      </c>
      <c r="H1512" s="1" t="str">
        <f t="array" ref="H1512">IF($F1512="", "", IFS(_xlfn.XLOOKUP($F1512, accounts!$A$2:$A$86, accounts!$E$2:$E$86, 0)&gt;=1000, "Enterprise", _xlfn.XLOOKUP($F1512, accounts!$A$2:$A$86, accounts!$E$2:$E$86, 0)&gt;=100, "Mid-Market", TRUE, "SMB"))</f>
        <v>Enterprise</v>
      </c>
      <c r="I1512" s="1" t="str">
        <f t="array" ref="I1512">IF($F1512="", "", _xlfn.XLOOKUP($F1512,accounts!$A$2:$A$86,accounts!$F$2:$F$86, "Other"))</f>
        <v>Poland</v>
      </c>
      <c r="J1512" s="1" t="s">
        <v>131</v>
      </c>
      <c r="K1512" s="3">
        <v>42807.0</v>
      </c>
      <c r="L1512" s="3">
        <v>42875.0</v>
      </c>
      <c r="M1512" s="1">
        <v>66.0</v>
      </c>
    </row>
    <row r="1513">
      <c r="A1513" s="1" t="s">
        <v>1718</v>
      </c>
      <c r="B1513" s="1" t="s">
        <v>105</v>
      </c>
      <c r="C1513" s="1" t="str">
        <f t="array" ref="C1513">_xlfn.XLOOKUP($B1513, sales_teams!$A$2:$A$36, sales_teams!$B$2:$B$36)</f>
        <v>Summer Sewald</v>
      </c>
      <c r="D1513" s="1" t="str">
        <f t="array" ref="D1513">_xlfn.XLOOKUP($B1513, sales_teams!$A$2:$A$36, sales_teams!$C$2:$C$36)</f>
        <v>West</v>
      </c>
      <c r="E1513" s="1" t="s">
        <v>148</v>
      </c>
      <c r="F1513" s="1" t="s">
        <v>75</v>
      </c>
      <c r="G1513" s="1" t="str">
        <f t="array" ref="G1513">IF($F1513="", "", _xlfn.XLOOKUP($F1513,accounts!$A$2:$A$86,accounts!$B$2:$B$86, "Other"))</f>
        <v>software</v>
      </c>
      <c r="H1513" s="1" t="str">
        <f t="array" ref="H1513">IF($F1513="", "", IFS(_xlfn.XLOOKUP($F1513, accounts!$A$2:$A$86, accounts!$E$2:$E$86, 0)&gt;=1000, "Enterprise", _xlfn.XLOOKUP($F1513, accounts!$A$2:$A$86, accounts!$E$2:$E$86, 0)&gt;=100, "Mid-Market", TRUE, "SMB"))</f>
        <v>SMB</v>
      </c>
      <c r="I1513" s="1" t="str">
        <f t="array" ref="I1513">IF($F1513="", "", _xlfn.XLOOKUP($F1513,accounts!$A$2:$A$86,accounts!$F$2:$F$86, "Other"))</f>
        <v>United States</v>
      </c>
      <c r="J1513" s="1" t="s">
        <v>131</v>
      </c>
      <c r="K1513" s="3">
        <v>42807.0</v>
      </c>
      <c r="L1513" s="3">
        <v>42913.0</v>
      </c>
      <c r="M1513" s="1">
        <v>5113.0</v>
      </c>
    </row>
    <row r="1514">
      <c r="A1514" s="1" t="s">
        <v>1719</v>
      </c>
      <c r="B1514" s="1" t="s">
        <v>105</v>
      </c>
      <c r="C1514" s="1" t="str">
        <f t="array" ref="C1514">_xlfn.XLOOKUP($B1514, sales_teams!$A$2:$A$36, sales_teams!$B$2:$B$36)</f>
        <v>Summer Sewald</v>
      </c>
      <c r="D1514" s="1" t="str">
        <f t="array" ref="D1514">_xlfn.XLOOKUP($B1514, sales_teams!$A$2:$A$36, sales_teams!$C$2:$C$36)</f>
        <v>West</v>
      </c>
      <c r="E1514" s="1" t="s">
        <v>148</v>
      </c>
      <c r="F1514" s="1" t="s">
        <v>161</v>
      </c>
      <c r="G1514" s="1" t="str">
        <f t="array" ref="G1514">IF($F1514="", "", _xlfn.XLOOKUP($F1514,accounts!$A$2:$A$86,accounts!$B$2:$B$86, "Other"))</f>
        <v>marketing</v>
      </c>
      <c r="H1514" s="1" t="str">
        <f t="array" ref="H1514">IF($F1514="", "", IFS(_xlfn.XLOOKUP($F1514, accounts!$A$2:$A$86, accounts!$E$2:$E$86, 0)&gt;=1000, "Enterprise", _xlfn.XLOOKUP($F1514, accounts!$A$2:$A$86, accounts!$E$2:$E$86, 0)&gt;=100, "Mid-Market", TRUE, "SMB"))</f>
        <v>Enterprise</v>
      </c>
      <c r="I1514" s="1" t="str">
        <f t="array" ref="I1514">IF($F1514="", "", _xlfn.XLOOKUP($F1514,accounts!$A$2:$A$86,accounts!$F$2:$F$86, "Other"))</f>
        <v>Poland</v>
      </c>
      <c r="J1514" s="1" t="s">
        <v>131</v>
      </c>
      <c r="K1514" s="3">
        <v>42807.0</v>
      </c>
      <c r="L1514" s="3">
        <v>42877.0</v>
      </c>
      <c r="M1514" s="1">
        <v>4595.0</v>
      </c>
    </row>
    <row r="1515">
      <c r="A1515" s="1" t="s">
        <v>1720</v>
      </c>
      <c r="B1515" s="1" t="s">
        <v>57</v>
      </c>
      <c r="C1515" s="1" t="str">
        <f t="array" ref="C1515">_xlfn.XLOOKUP($B1515, sales_teams!$A$2:$A$36, sales_teams!$B$2:$B$36)</f>
        <v>Rocco Neubert</v>
      </c>
      <c r="D1515" s="1" t="str">
        <f t="array" ref="D1515">_xlfn.XLOOKUP($B1515, sales_teams!$A$2:$A$36, sales_teams!$C$2:$C$36)</f>
        <v>East</v>
      </c>
      <c r="E1515" s="1" t="s">
        <v>109</v>
      </c>
      <c r="G1515" s="1" t="str">
        <f t="array" ref="G1515">IF($F1515="", "", _xlfn.XLOOKUP($F1515,accounts!$A$2:$A$86,accounts!$B$2:$B$86, "Other"))</f>
        <v/>
      </c>
      <c r="H1515" s="1" t="str">
        <f t="array" ref="H1515">IF($F1515="", "", IFS(_xlfn.XLOOKUP($F1515, accounts!$A$2:$A$86, accounts!$E$2:$E$86, 0)&gt;=1000, "Enterprise", _xlfn.XLOOKUP($F1515, accounts!$A$2:$A$86, accounts!$E$2:$E$86, 0)&gt;=100, "Mid-Market", TRUE, "SMB"))</f>
        <v/>
      </c>
      <c r="I1515" s="1" t="str">
        <f t="array" ref="I1515">IF($F1515="", "", _xlfn.XLOOKUP($F1515,accounts!$A$2:$A$86,accounts!$F$2:$F$86, "Other"))</f>
        <v/>
      </c>
      <c r="J1515" s="1" t="s">
        <v>189</v>
      </c>
      <c r="K1515" s="3">
        <v>42808.0</v>
      </c>
    </row>
    <row r="1516">
      <c r="A1516" s="1" t="s">
        <v>1721</v>
      </c>
      <c r="B1516" s="1" t="s">
        <v>52</v>
      </c>
      <c r="C1516" s="1" t="str">
        <f t="array" ref="C1516">_xlfn.XLOOKUP($B1516, sales_teams!$A$2:$A$36, sales_teams!$B$2:$B$36)</f>
        <v>Rocco Neubert</v>
      </c>
      <c r="D1516" s="1" t="str">
        <f t="array" ref="D1516">_xlfn.XLOOKUP($B1516, sales_teams!$A$2:$A$36, sales_teams!$C$2:$C$36)</f>
        <v>East</v>
      </c>
      <c r="E1516" s="1" t="s">
        <v>188</v>
      </c>
      <c r="F1516" s="1" t="s">
        <v>103</v>
      </c>
      <c r="G1516" s="1" t="str">
        <f t="array" ref="G1516">IF($F1516="", "", _xlfn.XLOOKUP($F1516,accounts!$A$2:$A$86,accounts!$B$2:$B$86, "Other"))</f>
        <v>retail</v>
      </c>
      <c r="H1516" s="1" t="str">
        <f t="array" ref="H1516">IF($F1516="", "", IFS(_xlfn.XLOOKUP($F1516, accounts!$A$2:$A$86, accounts!$E$2:$E$86, 0)&gt;=1000, "Enterprise", _xlfn.XLOOKUP($F1516, accounts!$A$2:$A$86, accounts!$E$2:$E$86, 0)&gt;=100, "Mid-Market", TRUE, "SMB"))</f>
        <v>Enterprise</v>
      </c>
      <c r="I1516" s="1" t="str">
        <f t="array" ref="I1516">IF($F1516="", "", _xlfn.XLOOKUP($F1516,accounts!$A$2:$A$86,accounts!$F$2:$F$86, "Other"))</f>
        <v>United States</v>
      </c>
      <c r="J1516" s="1" t="s">
        <v>131</v>
      </c>
      <c r="K1516" s="3">
        <v>42808.0</v>
      </c>
      <c r="L1516" s="3">
        <v>42815.0</v>
      </c>
      <c r="M1516" s="1">
        <v>3503.0</v>
      </c>
    </row>
    <row r="1517">
      <c r="A1517" s="1" t="s">
        <v>1722</v>
      </c>
      <c r="B1517" s="1" t="s">
        <v>52</v>
      </c>
      <c r="C1517" s="1" t="str">
        <f t="array" ref="C1517">_xlfn.XLOOKUP($B1517, sales_teams!$A$2:$A$36, sales_teams!$B$2:$B$36)</f>
        <v>Rocco Neubert</v>
      </c>
      <c r="D1517" s="1" t="str">
        <f t="array" ref="D1517">_xlfn.XLOOKUP($B1517, sales_teams!$A$2:$A$36, sales_teams!$C$2:$C$36)</f>
        <v>East</v>
      </c>
      <c r="E1517" s="1" t="s">
        <v>188</v>
      </c>
      <c r="F1517" s="1" t="s">
        <v>132</v>
      </c>
      <c r="G1517" s="1" t="str">
        <f t="array" ref="G1517">IF($F1517="", "", _xlfn.XLOOKUP($F1517,accounts!$A$2:$A$86,accounts!$B$2:$B$86, "Other"))</f>
        <v>marketing</v>
      </c>
      <c r="H1517" s="1" t="str">
        <f t="array" ref="H1517">IF($F1517="", "", IFS(_xlfn.XLOOKUP($F1517, accounts!$A$2:$A$86, accounts!$E$2:$E$86, 0)&gt;=1000, "Enterprise", _xlfn.XLOOKUP($F1517, accounts!$A$2:$A$86, accounts!$E$2:$E$86, 0)&gt;=100, "Mid-Market", TRUE, "SMB"))</f>
        <v>Enterprise</v>
      </c>
      <c r="I1517" s="1" t="str">
        <f t="array" ref="I1517">IF($F1517="", "", _xlfn.XLOOKUP($F1517,accounts!$A$2:$A$86,accounts!$F$2:$F$86, "Other"))</f>
        <v>Jordan</v>
      </c>
      <c r="J1517" s="1" t="s">
        <v>131</v>
      </c>
      <c r="K1517" s="3">
        <v>42808.0</v>
      </c>
      <c r="L1517" s="3">
        <v>42899.0</v>
      </c>
      <c r="M1517" s="1">
        <v>3600.0</v>
      </c>
    </row>
    <row r="1518">
      <c r="A1518" s="1" t="s">
        <v>1723</v>
      </c>
      <c r="B1518" s="1" t="s">
        <v>48</v>
      </c>
      <c r="C1518" s="1" t="str">
        <f t="array" ref="C1518">_xlfn.XLOOKUP($B1518, sales_teams!$A$2:$A$36, sales_teams!$B$2:$B$36)</f>
        <v>Rocco Neubert</v>
      </c>
      <c r="D1518" s="1" t="str">
        <f t="array" ref="D1518">_xlfn.XLOOKUP($B1518, sales_teams!$A$2:$A$36, sales_teams!$C$2:$C$36)</f>
        <v>East</v>
      </c>
      <c r="E1518" s="1" t="s">
        <v>148</v>
      </c>
      <c r="G1518" s="1" t="str">
        <f t="array" ref="G1518">IF($F1518="", "", _xlfn.XLOOKUP($F1518,accounts!$A$2:$A$86,accounts!$B$2:$B$86, "Other"))</f>
        <v/>
      </c>
      <c r="H1518" s="1" t="str">
        <f t="array" ref="H1518">IF($F1518="", "", IFS(_xlfn.XLOOKUP($F1518, accounts!$A$2:$A$86, accounts!$E$2:$E$86, 0)&gt;=1000, "Enterprise", _xlfn.XLOOKUP($F1518, accounts!$A$2:$A$86, accounts!$E$2:$E$86, 0)&gt;=100, "Mid-Market", TRUE, "SMB"))</f>
        <v/>
      </c>
      <c r="I1518" s="1" t="str">
        <f t="array" ref="I1518">IF($F1518="", "", _xlfn.XLOOKUP($F1518,accounts!$A$2:$A$86,accounts!$F$2:$F$86, "Other"))</f>
        <v/>
      </c>
      <c r="J1518" s="1" t="s">
        <v>189</v>
      </c>
      <c r="K1518" s="3">
        <v>42808.0</v>
      </c>
    </row>
    <row r="1519">
      <c r="A1519" s="1" t="s">
        <v>1724</v>
      </c>
      <c r="B1519" s="1" t="s">
        <v>48</v>
      </c>
      <c r="C1519" s="1" t="str">
        <f t="array" ref="C1519">_xlfn.XLOOKUP($B1519, sales_teams!$A$2:$A$36, sales_teams!$B$2:$B$36)</f>
        <v>Rocco Neubert</v>
      </c>
      <c r="D1519" s="1" t="str">
        <f t="array" ref="D1519">_xlfn.XLOOKUP($B1519, sales_teams!$A$2:$A$36, sales_teams!$C$2:$C$36)</f>
        <v>East</v>
      </c>
      <c r="E1519" s="1" t="s">
        <v>181</v>
      </c>
      <c r="F1519" s="1" t="s">
        <v>55</v>
      </c>
      <c r="G1519" s="1" t="str">
        <f t="array" ref="G1519">IF($F1519="", "", _xlfn.XLOOKUP($F1519,accounts!$A$2:$A$86,accounts!$B$2:$B$86, "Other"))</f>
        <v>entertainment</v>
      </c>
      <c r="H1519" s="1" t="str">
        <f t="array" ref="H1519">IF($F1519="", "", IFS(_xlfn.XLOOKUP($F1519, accounts!$A$2:$A$86, accounts!$E$2:$E$86, 0)&gt;=1000, "Enterprise", _xlfn.XLOOKUP($F1519, accounts!$A$2:$A$86, accounts!$E$2:$E$86, 0)&gt;=100, "Mid-Market", TRUE, "SMB"))</f>
        <v>Enterprise</v>
      </c>
      <c r="I1519" s="1" t="str">
        <f t="array" ref="I1519">IF($F1519="", "", _xlfn.XLOOKUP($F1519,accounts!$A$2:$A$86,accounts!$F$2:$F$86, "Other"))</f>
        <v>United States</v>
      </c>
      <c r="J1519" s="1" t="s">
        <v>131</v>
      </c>
      <c r="K1519" s="3">
        <v>42808.0</v>
      </c>
      <c r="L1519" s="3">
        <v>42813.0</v>
      </c>
      <c r="M1519" s="1">
        <v>425.0</v>
      </c>
    </row>
    <row r="1520">
      <c r="A1520" s="1" t="s">
        <v>1725</v>
      </c>
      <c r="B1520" s="1" t="s">
        <v>30</v>
      </c>
      <c r="C1520" s="1" t="str">
        <f t="array" ref="C1520">_xlfn.XLOOKUP($B1520, sales_teams!$A$2:$A$36, sales_teams!$B$2:$B$36)</f>
        <v>Melvin Marxen</v>
      </c>
      <c r="D1520" s="1" t="str">
        <f t="array" ref="D1520">_xlfn.XLOOKUP($B1520, sales_teams!$A$2:$A$36, sales_teams!$C$2:$C$36)</f>
        <v>Central</v>
      </c>
      <c r="E1520" s="1" t="s">
        <v>148</v>
      </c>
      <c r="F1520" s="1" t="s">
        <v>82</v>
      </c>
      <c r="G1520" s="1" t="str">
        <f t="array" ref="G1520">IF($F1520="", "", _xlfn.XLOOKUP($F1520,accounts!$A$2:$A$86,accounts!$B$2:$B$86, "Other"))</f>
        <v>software</v>
      </c>
      <c r="H1520" s="1" t="str">
        <f t="array" ref="H1520">IF($F1520="", "", IFS(_xlfn.XLOOKUP($F1520, accounts!$A$2:$A$86, accounts!$E$2:$E$86, 0)&gt;=1000, "Enterprise", _xlfn.XLOOKUP($F1520, accounts!$A$2:$A$86, accounts!$E$2:$E$86, 0)&gt;=100, "Mid-Market", TRUE, "SMB"))</f>
        <v>Enterprise</v>
      </c>
      <c r="I1520" s="1" t="str">
        <f t="array" ref="I1520">IF($F1520="", "", _xlfn.XLOOKUP($F1520,accounts!$A$2:$A$86,accounts!$F$2:$F$86, "Other"))</f>
        <v>United States</v>
      </c>
      <c r="J1520" s="1" t="s">
        <v>131</v>
      </c>
      <c r="K1520" s="3">
        <v>42808.0</v>
      </c>
      <c r="L1520" s="3">
        <v>42906.0</v>
      </c>
      <c r="M1520" s="1">
        <v>4565.0</v>
      </c>
    </row>
    <row r="1521">
      <c r="A1521" s="1" t="s">
        <v>1726</v>
      </c>
      <c r="B1521" s="1" t="s">
        <v>30</v>
      </c>
      <c r="C1521" s="1" t="str">
        <f t="array" ref="C1521">_xlfn.XLOOKUP($B1521, sales_teams!$A$2:$A$36, sales_teams!$B$2:$B$36)</f>
        <v>Melvin Marxen</v>
      </c>
      <c r="D1521" s="1" t="str">
        <f t="array" ref="D1521">_xlfn.XLOOKUP($B1521, sales_teams!$A$2:$A$36, sales_teams!$C$2:$C$36)</f>
        <v>Central</v>
      </c>
      <c r="E1521" s="1" t="s">
        <v>148</v>
      </c>
      <c r="F1521" s="1" t="s">
        <v>149</v>
      </c>
      <c r="G1521" s="1" t="str">
        <f t="array" ref="G1521">IF($F1521="", "", _xlfn.XLOOKUP($F1521,accounts!$A$2:$A$86,accounts!$B$2:$B$86, "Other"))</f>
        <v>medical</v>
      </c>
      <c r="H1521" s="1" t="str">
        <f t="array" ref="H1521">IF($F1521="", "", IFS(_xlfn.XLOOKUP($F1521, accounts!$A$2:$A$86, accounts!$E$2:$E$86, 0)&gt;=1000, "Enterprise", _xlfn.XLOOKUP($F1521, accounts!$A$2:$A$86, accounts!$E$2:$E$86, 0)&gt;=100, "Mid-Market", TRUE, "SMB"))</f>
        <v>Enterprise</v>
      </c>
      <c r="I1521" s="1" t="str">
        <f t="array" ref="I1521">IF($F1521="", "", _xlfn.XLOOKUP($F1521,accounts!$A$2:$A$86,accounts!$F$2:$F$86, "Other"))</f>
        <v>United States</v>
      </c>
      <c r="J1521" s="1" t="s">
        <v>131</v>
      </c>
      <c r="K1521" s="3">
        <v>42808.0</v>
      </c>
      <c r="L1521" s="3">
        <v>42877.0</v>
      </c>
      <c r="M1521" s="1">
        <v>4754.0</v>
      </c>
    </row>
    <row r="1522">
      <c r="A1522" s="1" t="s">
        <v>1727</v>
      </c>
      <c r="B1522" s="1" t="s">
        <v>30</v>
      </c>
      <c r="C1522" s="1" t="str">
        <f t="array" ref="C1522">_xlfn.XLOOKUP($B1522, sales_teams!$A$2:$A$36, sales_teams!$B$2:$B$36)</f>
        <v>Melvin Marxen</v>
      </c>
      <c r="D1522" s="1" t="str">
        <f t="array" ref="D1522">_xlfn.XLOOKUP($B1522, sales_teams!$A$2:$A$36, sales_teams!$C$2:$C$36)</f>
        <v>Central</v>
      </c>
      <c r="E1522" s="1" t="s">
        <v>179</v>
      </c>
      <c r="F1522" s="1" t="s">
        <v>76</v>
      </c>
      <c r="G1522" s="1" t="str">
        <f t="array" ref="G1522">IF($F1522="", "", _xlfn.XLOOKUP($F1522,accounts!$A$2:$A$86,accounts!$B$2:$B$86, "Other"))</f>
        <v>marketing</v>
      </c>
      <c r="H1522" s="1" t="str">
        <f t="array" ref="H1522">IF($F1522="", "", IFS(_xlfn.XLOOKUP($F1522, accounts!$A$2:$A$86, accounts!$E$2:$E$86, 0)&gt;=1000, "Enterprise", _xlfn.XLOOKUP($F1522, accounts!$A$2:$A$86, accounts!$E$2:$E$86, 0)&gt;=100, "Mid-Market", TRUE, "SMB"))</f>
        <v>Enterprise</v>
      </c>
      <c r="I1522" s="1" t="str">
        <f t="array" ref="I1522">IF($F1522="", "", _xlfn.XLOOKUP($F1522,accounts!$A$2:$A$86,accounts!$F$2:$F$86, "Other"))</f>
        <v>United States</v>
      </c>
      <c r="J1522" s="1" t="s">
        <v>131</v>
      </c>
      <c r="K1522" s="3">
        <v>42808.0</v>
      </c>
      <c r="L1522" s="3">
        <v>42861.0</v>
      </c>
      <c r="M1522" s="1">
        <v>62.0</v>
      </c>
    </row>
    <row r="1523">
      <c r="A1523" s="1" t="s">
        <v>1728</v>
      </c>
      <c r="B1523" s="1" t="s">
        <v>53</v>
      </c>
      <c r="C1523" s="1" t="str">
        <f t="array" ref="C1523">_xlfn.XLOOKUP($B1523, sales_teams!$A$2:$A$36, sales_teams!$B$2:$B$36)</f>
        <v>Rocco Neubert</v>
      </c>
      <c r="D1523" s="1" t="str">
        <f t="array" ref="D1523">_xlfn.XLOOKUP($B1523, sales_teams!$A$2:$A$36, sales_teams!$C$2:$C$36)</f>
        <v>East</v>
      </c>
      <c r="E1523" s="1" t="s">
        <v>148</v>
      </c>
      <c r="F1523" s="1" t="s">
        <v>22</v>
      </c>
      <c r="G1523" s="1" t="str">
        <f t="array" ref="G1523">IF($F1523="", "", _xlfn.XLOOKUP($F1523,accounts!$A$2:$A$86,accounts!$B$2:$B$86, "Other"))</f>
        <v>medical</v>
      </c>
      <c r="H1523" s="1" t="str">
        <f t="array" ref="H1523">IF($F1523="", "", IFS(_xlfn.XLOOKUP($F1523, accounts!$A$2:$A$86, accounts!$E$2:$E$86, 0)&gt;=1000, "Enterprise", _xlfn.XLOOKUP($F1523, accounts!$A$2:$A$86, accounts!$E$2:$E$86, 0)&gt;=100, "Mid-Market", TRUE, "SMB"))</f>
        <v>Mid-Market</v>
      </c>
      <c r="I1523" s="1" t="str">
        <f t="array" ref="I1523">IF($F1523="", "", _xlfn.XLOOKUP($F1523,accounts!$A$2:$A$86,accounts!$F$2:$F$86, "Other"))</f>
        <v>United States</v>
      </c>
      <c r="J1523" s="1" t="s">
        <v>131</v>
      </c>
      <c r="K1523" s="3">
        <v>42808.0</v>
      </c>
      <c r="L1523" s="3">
        <v>42885.0</v>
      </c>
      <c r="M1523" s="1">
        <v>4688.0</v>
      </c>
    </row>
    <row r="1524">
      <c r="A1524" s="1" t="s">
        <v>1729</v>
      </c>
      <c r="B1524" s="1" t="s">
        <v>94</v>
      </c>
      <c r="C1524" s="1" t="str">
        <f t="array" ref="C1524">_xlfn.XLOOKUP($B1524, sales_teams!$A$2:$A$36, sales_teams!$B$2:$B$36)</f>
        <v>Celia Rouche</v>
      </c>
      <c r="D1524" s="1" t="str">
        <f t="array" ref="D1524">_xlfn.XLOOKUP($B1524, sales_teams!$A$2:$A$36, sales_teams!$C$2:$C$36)</f>
        <v>West</v>
      </c>
      <c r="E1524" s="1" t="s">
        <v>188</v>
      </c>
      <c r="F1524" s="1" t="s">
        <v>97</v>
      </c>
      <c r="G1524" s="1" t="str">
        <f t="array" ref="G1524">IF($F1524="", "", _xlfn.XLOOKUP($F1524,accounts!$A$2:$A$86,accounts!$B$2:$B$86, "Other"))</f>
        <v>finance</v>
      </c>
      <c r="H1524" s="1" t="str">
        <f t="array" ref="H1524">IF($F1524="", "", IFS(_xlfn.XLOOKUP($F1524, accounts!$A$2:$A$86, accounts!$E$2:$E$86, 0)&gt;=1000, "Enterprise", _xlfn.XLOOKUP($F1524, accounts!$A$2:$A$86, accounts!$E$2:$E$86, 0)&gt;=100, "Mid-Market", TRUE, "SMB"))</f>
        <v>Mid-Market</v>
      </c>
      <c r="I1524" s="1" t="str">
        <f t="array" ref="I1524">IF($F1524="", "", _xlfn.XLOOKUP($F1524,accounts!$A$2:$A$86,accounts!$F$2:$F$86, "Other"))</f>
        <v>United States</v>
      </c>
      <c r="J1524" s="1" t="s">
        <v>131</v>
      </c>
      <c r="K1524" s="3">
        <v>42808.0</v>
      </c>
      <c r="L1524" s="3">
        <v>42814.0</v>
      </c>
      <c r="M1524" s="1">
        <v>3386.0</v>
      </c>
    </row>
    <row r="1525">
      <c r="A1525" s="1" t="s">
        <v>1730</v>
      </c>
      <c r="B1525" s="1" t="s">
        <v>42</v>
      </c>
      <c r="C1525" s="1" t="str">
        <f t="array" ref="C1525">_xlfn.XLOOKUP($B1525, sales_teams!$A$2:$A$36, sales_teams!$B$2:$B$36)</f>
        <v>Cara Losch</v>
      </c>
      <c r="D1525" s="1" t="str">
        <f t="array" ref="D1525">_xlfn.XLOOKUP($B1525, sales_teams!$A$2:$A$36, sales_teams!$C$2:$C$36)</f>
        <v>East</v>
      </c>
      <c r="E1525" s="1" t="s">
        <v>148</v>
      </c>
      <c r="F1525" s="1" t="s">
        <v>169</v>
      </c>
      <c r="G1525" s="1" t="str">
        <f t="array" ref="G1525">IF($F1525="", "", _xlfn.XLOOKUP($F1525,accounts!$A$2:$A$86,accounts!$B$2:$B$86, "Other"))</f>
        <v>entertainment</v>
      </c>
      <c r="H1525" s="1" t="str">
        <f t="array" ref="H1525">IF($F1525="", "", IFS(_xlfn.XLOOKUP($F1525, accounts!$A$2:$A$86, accounts!$E$2:$E$86, 0)&gt;=1000, "Enterprise", _xlfn.XLOOKUP($F1525, accounts!$A$2:$A$86, accounts!$E$2:$E$86, 0)&gt;=100, "Mid-Market", TRUE, "SMB"))</f>
        <v>Enterprise</v>
      </c>
      <c r="I1525" s="1" t="str">
        <f t="array" ref="I1525">IF($F1525="", "", _xlfn.XLOOKUP($F1525,accounts!$A$2:$A$86,accounts!$F$2:$F$86, "Other"))</f>
        <v>United States</v>
      </c>
      <c r="J1525" s="1" t="s">
        <v>131</v>
      </c>
      <c r="K1525" s="3">
        <v>42808.0</v>
      </c>
      <c r="L1525" s="3">
        <v>42892.0</v>
      </c>
      <c r="M1525" s="1">
        <v>3869.0</v>
      </c>
    </row>
    <row r="1526">
      <c r="A1526" s="1" t="s">
        <v>1731</v>
      </c>
      <c r="B1526" s="1" t="s">
        <v>26</v>
      </c>
      <c r="C1526" s="1" t="str">
        <f t="array" ref="C1526">_xlfn.XLOOKUP($B1526, sales_teams!$A$2:$A$36, sales_teams!$B$2:$B$36)</f>
        <v>Melvin Marxen</v>
      </c>
      <c r="D1526" s="1" t="str">
        <f t="array" ref="D1526">_xlfn.XLOOKUP($B1526, sales_teams!$A$2:$A$36, sales_teams!$C$2:$C$36)</f>
        <v>Central</v>
      </c>
      <c r="E1526" s="1" t="s">
        <v>181</v>
      </c>
      <c r="F1526" s="1" t="s">
        <v>157</v>
      </c>
      <c r="G1526" s="1" t="str">
        <f t="array" ref="G1526">IF($F1526="", "", _xlfn.XLOOKUP($F1526,accounts!$A$2:$A$86,accounts!$B$2:$B$86, "Other"))</f>
        <v>retail</v>
      </c>
      <c r="H1526" s="1" t="str">
        <f t="array" ref="H1526">IF($F1526="", "", IFS(_xlfn.XLOOKUP($F1526, accounts!$A$2:$A$86, accounts!$E$2:$E$86, 0)&gt;=1000, "Enterprise", _xlfn.XLOOKUP($F1526, accounts!$A$2:$A$86, accounts!$E$2:$E$86, 0)&gt;=100, "Mid-Market", TRUE, "SMB"))</f>
        <v>Enterprise</v>
      </c>
      <c r="I1526" s="1" t="str">
        <f t="array" ref="I1526">IF($F1526="", "", _xlfn.XLOOKUP($F1526,accounts!$A$2:$A$86,accounts!$F$2:$F$86, "Other"))</f>
        <v>Belgium</v>
      </c>
      <c r="J1526" s="1" t="s">
        <v>131</v>
      </c>
      <c r="K1526" s="3">
        <v>42808.0</v>
      </c>
      <c r="L1526" s="3">
        <v>42818.0</v>
      </c>
      <c r="M1526" s="1">
        <v>615.0</v>
      </c>
    </row>
    <row r="1527">
      <c r="A1527" s="1" t="s">
        <v>1732</v>
      </c>
      <c r="B1527" s="1" t="s">
        <v>26</v>
      </c>
      <c r="C1527" s="1" t="str">
        <f t="array" ref="C1527">_xlfn.XLOOKUP($B1527, sales_teams!$A$2:$A$36, sales_teams!$B$2:$B$36)</f>
        <v>Melvin Marxen</v>
      </c>
      <c r="D1527" s="1" t="str">
        <f t="array" ref="D1527">_xlfn.XLOOKUP($B1527, sales_teams!$A$2:$A$36, sales_teams!$C$2:$C$36)</f>
        <v>Central</v>
      </c>
      <c r="E1527" s="1" t="s">
        <v>179</v>
      </c>
      <c r="F1527" s="1" t="s">
        <v>89</v>
      </c>
      <c r="G1527" s="1" t="str">
        <f t="array" ref="G1527">IF($F1527="", "", _xlfn.XLOOKUP($F1527,accounts!$A$2:$A$86,accounts!$B$2:$B$86, "Other"))</f>
        <v>finance</v>
      </c>
      <c r="H1527" s="1" t="str">
        <f t="array" ref="H1527">IF($F1527="", "", IFS(_xlfn.XLOOKUP($F1527, accounts!$A$2:$A$86, accounts!$E$2:$E$86, 0)&gt;=1000, "Enterprise", _xlfn.XLOOKUP($F1527, accounts!$A$2:$A$86, accounts!$E$2:$E$86, 0)&gt;=100, "Mid-Market", TRUE, "SMB"))</f>
        <v>Enterprise</v>
      </c>
      <c r="I1527" s="1" t="str">
        <f t="array" ref="I1527">IF($F1527="", "", _xlfn.XLOOKUP($F1527,accounts!$A$2:$A$86,accounts!$F$2:$F$86, "Other"))</f>
        <v>United States</v>
      </c>
      <c r="J1527" s="1" t="s">
        <v>131</v>
      </c>
      <c r="K1527" s="3">
        <v>42808.0</v>
      </c>
      <c r="L1527" s="3">
        <v>42873.0</v>
      </c>
      <c r="M1527" s="1">
        <v>55.0</v>
      </c>
    </row>
    <row r="1528">
      <c r="A1528" s="1" t="s">
        <v>1733</v>
      </c>
      <c r="B1528" s="1" t="s">
        <v>88</v>
      </c>
      <c r="C1528" s="1" t="str">
        <f t="array" ref="C1528">_xlfn.XLOOKUP($B1528, sales_teams!$A$2:$A$36, sales_teams!$B$2:$B$36)</f>
        <v>Celia Rouche</v>
      </c>
      <c r="D1528" s="1" t="str">
        <f t="array" ref="D1528">_xlfn.XLOOKUP($B1528, sales_teams!$A$2:$A$36, sales_teams!$C$2:$C$36)</f>
        <v>West</v>
      </c>
      <c r="E1528" s="1" t="s">
        <v>188</v>
      </c>
      <c r="G1528" s="1" t="str">
        <f t="array" ref="G1528">IF($F1528="", "", _xlfn.XLOOKUP($F1528,accounts!$A$2:$A$86,accounts!$B$2:$B$86, "Other"))</f>
        <v/>
      </c>
      <c r="H1528" s="1" t="str">
        <f t="array" ref="H1528">IF($F1528="", "", IFS(_xlfn.XLOOKUP($F1528, accounts!$A$2:$A$86, accounts!$E$2:$E$86, 0)&gt;=1000, "Enterprise", _xlfn.XLOOKUP($F1528, accounts!$A$2:$A$86, accounts!$E$2:$E$86, 0)&gt;=100, "Mid-Market", TRUE, "SMB"))</f>
        <v/>
      </c>
      <c r="I1528" s="1" t="str">
        <f t="array" ref="I1528">IF($F1528="", "", _xlfn.XLOOKUP($F1528,accounts!$A$2:$A$86,accounts!$F$2:$F$86, "Other"))</f>
        <v/>
      </c>
      <c r="J1528" s="1" t="s">
        <v>189</v>
      </c>
      <c r="K1528" s="3">
        <v>42808.0</v>
      </c>
    </row>
    <row r="1529">
      <c r="A1529" s="1" t="s">
        <v>1734</v>
      </c>
      <c r="B1529" s="1" t="s">
        <v>92</v>
      </c>
      <c r="C1529" s="1" t="str">
        <f t="array" ref="C1529">_xlfn.XLOOKUP($B1529, sales_teams!$A$2:$A$36, sales_teams!$B$2:$B$36)</f>
        <v>Celia Rouche</v>
      </c>
      <c r="D1529" s="1" t="str">
        <f t="array" ref="D1529">_xlfn.XLOOKUP($B1529, sales_teams!$A$2:$A$36, sales_teams!$C$2:$C$36)</f>
        <v>West</v>
      </c>
      <c r="E1529" s="1" t="s">
        <v>181</v>
      </c>
      <c r="F1529" s="1" t="s">
        <v>163</v>
      </c>
      <c r="G1529" s="1" t="str">
        <f t="array" ref="G1529">IF($F1529="", "", _xlfn.XLOOKUP($F1529,accounts!$A$2:$A$86,accounts!$B$2:$B$86, "Other"))</f>
        <v>medical</v>
      </c>
      <c r="H1529" s="1" t="str">
        <f t="array" ref="H1529">IF($F1529="", "", IFS(_xlfn.XLOOKUP($F1529, accounts!$A$2:$A$86, accounts!$E$2:$E$86, 0)&gt;=1000, "Enterprise", _xlfn.XLOOKUP($F1529, accounts!$A$2:$A$86, accounts!$E$2:$E$86, 0)&gt;=100, "Mid-Market", TRUE, "SMB"))</f>
        <v>Mid-Market</v>
      </c>
      <c r="I1529" s="1" t="str">
        <f t="array" ref="I1529">IF($F1529="", "", _xlfn.XLOOKUP($F1529,accounts!$A$2:$A$86,accounts!$F$2:$F$86, "Other"))</f>
        <v>United States</v>
      </c>
      <c r="J1529" s="1" t="s">
        <v>189</v>
      </c>
      <c r="K1529" s="3">
        <v>42808.0</v>
      </c>
    </row>
    <row r="1530">
      <c r="A1530" s="1" t="s">
        <v>1735</v>
      </c>
      <c r="B1530" s="1" t="s">
        <v>92</v>
      </c>
      <c r="C1530" s="1" t="str">
        <f t="array" ref="C1530">_xlfn.XLOOKUP($B1530, sales_teams!$A$2:$A$36, sales_teams!$B$2:$B$36)</f>
        <v>Celia Rouche</v>
      </c>
      <c r="D1530" s="1" t="str">
        <f t="array" ref="D1530">_xlfn.XLOOKUP($B1530, sales_teams!$A$2:$A$36, sales_teams!$C$2:$C$36)</f>
        <v>West</v>
      </c>
      <c r="E1530" s="1" t="s">
        <v>194</v>
      </c>
      <c r="G1530" s="1" t="str">
        <f t="array" ref="G1530">IF($F1530="", "", _xlfn.XLOOKUP($F1530,accounts!$A$2:$A$86,accounts!$B$2:$B$86, "Other"))</f>
        <v/>
      </c>
      <c r="H1530" s="1" t="str">
        <f t="array" ref="H1530">IF($F1530="", "", IFS(_xlfn.XLOOKUP($F1530, accounts!$A$2:$A$86, accounts!$E$2:$E$86, 0)&gt;=1000, "Enterprise", _xlfn.XLOOKUP($F1530, accounts!$A$2:$A$86, accounts!$E$2:$E$86, 0)&gt;=100, "Mid-Market", TRUE, "SMB"))</f>
        <v/>
      </c>
      <c r="I1530" s="1" t="str">
        <f t="array" ref="I1530">IF($F1530="", "", _xlfn.XLOOKUP($F1530,accounts!$A$2:$A$86,accounts!$F$2:$F$86, "Other"))</f>
        <v/>
      </c>
      <c r="J1530" s="1" t="s">
        <v>189</v>
      </c>
      <c r="K1530" s="3">
        <v>42808.0</v>
      </c>
    </row>
    <row r="1531">
      <c r="A1531" s="1" t="s">
        <v>1736</v>
      </c>
      <c r="B1531" s="1" t="s">
        <v>24</v>
      </c>
      <c r="C1531" s="1" t="str">
        <f t="array" ref="C1531">_xlfn.XLOOKUP($B1531, sales_teams!$A$2:$A$36, sales_teams!$B$2:$B$36)</f>
        <v>Melvin Marxen</v>
      </c>
      <c r="D1531" s="1" t="str">
        <f t="array" ref="D1531">_xlfn.XLOOKUP($B1531, sales_teams!$A$2:$A$36, sales_teams!$C$2:$C$36)</f>
        <v>Central</v>
      </c>
      <c r="E1531" s="1" t="s">
        <v>181</v>
      </c>
      <c r="F1531" s="1" t="s">
        <v>122</v>
      </c>
      <c r="G1531" s="1" t="str">
        <f t="array" ref="G1531">IF($F1531="", "", _xlfn.XLOOKUP($F1531,accounts!$A$2:$A$86,accounts!$B$2:$B$86, "Other"))</f>
        <v>medical</v>
      </c>
      <c r="H1531" s="1" t="str">
        <f t="array" ref="H1531">IF($F1531="", "", IFS(_xlfn.XLOOKUP($F1531, accounts!$A$2:$A$86, accounts!$E$2:$E$86, 0)&gt;=1000, "Enterprise", _xlfn.XLOOKUP($F1531, accounts!$A$2:$A$86, accounts!$E$2:$E$86, 0)&gt;=100, "Mid-Market", TRUE, "SMB"))</f>
        <v>Enterprise</v>
      </c>
      <c r="I1531" s="1" t="str">
        <f t="array" ref="I1531">IF($F1531="", "", _xlfn.XLOOKUP($F1531,accounts!$A$2:$A$86,accounts!$F$2:$F$86, "Other"))</f>
        <v>United States</v>
      </c>
      <c r="J1531" s="1" t="s">
        <v>192</v>
      </c>
      <c r="K1531" s="3">
        <v>42808.0</v>
      </c>
      <c r="L1531" s="3">
        <v>42872.0</v>
      </c>
      <c r="M1531" s="1">
        <v>0.0</v>
      </c>
    </row>
    <row r="1532">
      <c r="A1532" s="1" t="s">
        <v>1737</v>
      </c>
      <c r="B1532" s="1" t="s">
        <v>107</v>
      </c>
      <c r="C1532" s="1" t="str">
        <f t="array" ref="C1532">_xlfn.XLOOKUP($B1532, sales_teams!$A$2:$A$36, sales_teams!$B$2:$B$36)</f>
        <v>Summer Sewald</v>
      </c>
      <c r="D1532" s="1" t="str">
        <f t="array" ref="D1532">_xlfn.XLOOKUP($B1532, sales_teams!$A$2:$A$36, sales_teams!$C$2:$C$36)</f>
        <v>West</v>
      </c>
      <c r="E1532" s="1" t="s">
        <v>109</v>
      </c>
      <c r="F1532" s="1" t="s">
        <v>118</v>
      </c>
      <c r="G1532" s="1" t="str">
        <f t="array" ref="G1532">IF($F1532="", "", _xlfn.XLOOKUP($F1532,accounts!$A$2:$A$86,accounts!$B$2:$B$86, "Other"))</f>
        <v>services</v>
      </c>
      <c r="H1532" s="1" t="str">
        <f t="array" ref="H1532">IF($F1532="", "", IFS(_xlfn.XLOOKUP($F1532, accounts!$A$2:$A$86, accounts!$E$2:$E$86, 0)&gt;=1000, "Enterprise", _xlfn.XLOOKUP($F1532, accounts!$A$2:$A$86, accounts!$E$2:$E$86, 0)&gt;=100, "Mid-Market", TRUE, "SMB"))</f>
        <v>Enterprise</v>
      </c>
      <c r="I1532" s="1" t="str">
        <f t="array" ref="I1532">IF($F1532="", "", _xlfn.XLOOKUP($F1532,accounts!$A$2:$A$86,accounts!$F$2:$F$86, "Other"))</f>
        <v>United States</v>
      </c>
      <c r="J1532" s="1" t="s">
        <v>131</v>
      </c>
      <c r="K1532" s="3">
        <v>42808.0</v>
      </c>
      <c r="L1532" s="3">
        <v>42819.0</v>
      </c>
      <c r="M1532" s="1">
        <v>1019.0</v>
      </c>
    </row>
    <row r="1533">
      <c r="A1533" s="1" t="s">
        <v>1738</v>
      </c>
      <c r="B1533" s="1" t="s">
        <v>107</v>
      </c>
      <c r="C1533" s="1" t="str">
        <f t="array" ref="C1533">_xlfn.XLOOKUP($B1533, sales_teams!$A$2:$A$36, sales_teams!$B$2:$B$36)</f>
        <v>Summer Sewald</v>
      </c>
      <c r="D1533" s="1" t="str">
        <f t="array" ref="D1533">_xlfn.XLOOKUP($B1533, sales_teams!$A$2:$A$36, sales_teams!$C$2:$C$36)</f>
        <v>West</v>
      </c>
      <c r="E1533" s="1" t="s">
        <v>188</v>
      </c>
      <c r="F1533" s="1" t="s">
        <v>36</v>
      </c>
      <c r="G1533" s="1" t="str">
        <f t="array" ref="G1533">IF($F1533="", "", _xlfn.XLOOKUP($F1533,accounts!$A$2:$A$86,accounts!$B$2:$B$86, "Other"))</f>
        <v>retail</v>
      </c>
      <c r="H1533" s="1" t="str">
        <f t="array" ref="H1533">IF($F1533="", "", IFS(_xlfn.XLOOKUP($F1533, accounts!$A$2:$A$86, accounts!$E$2:$E$86, 0)&gt;=1000, "Enterprise", _xlfn.XLOOKUP($F1533, accounts!$A$2:$A$86, accounts!$E$2:$E$86, 0)&gt;=100, "Mid-Market", TRUE, "SMB"))</f>
        <v>Enterprise</v>
      </c>
      <c r="I1533" s="1" t="str">
        <f t="array" ref="I1533">IF($F1533="", "", _xlfn.XLOOKUP($F1533,accounts!$A$2:$A$86,accounts!$F$2:$F$86, "Other"))</f>
        <v>United States</v>
      </c>
      <c r="J1533" s="1" t="s">
        <v>131</v>
      </c>
      <c r="K1533" s="3">
        <v>42808.0</v>
      </c>
      <c r="L1533" s="3">
        <v>42867.0</v>
      </c>
      <c r="M1533" s="1">
        <v>2798.0</v>
      </c>
    </row>
    <row r="1534">
      <c r="A1534" s="1" t="s">
        <v>1739</v>
      </c>
      <c r="B1534" s="1" t="s">
        <v>18</v>
      </c>
      <c r="C1534" s="1" t="str">
        <f t="array" ref="C1534">_xlfn.XLOOKUP($B1534, sales_teams!$A$2:$A$36, sales_teams!$B$2:$B$36)</f>
        <v>Dustin Brinkmann</v>
      </c>
      <c r="D1534" s="1" t="str">
        <f t="array" ref="D1534">_xlfn.XLOOKUP($B1534, sales_teams!$A$2:$A$36, sales_teams!$C$2:$C$36)</f>
        <v>Central</v>
      </c>
      <c r="E1534" s="1" t="s">
        <v>181</v>
      </c>
      <c r="F1534" s="1" t="s">
        <v>157</v>
      </c>
      <c r="G1534" s="1" t="str">
        <f t="array" ref="G1534">IF($F1534="", "", _xlfn.XLOOKUP($F1534,accounts!$A$2:$A$86,accounts!$B$2:$B$86, "Other"))</f>
        <v>retail</v>
      </c>
      <c r="H1534" s="1" t="str">
        <f t="array" ref="H1534">IF($F1534="", "", IFS(_xlfn.XLOOKUP($F1534, accounts!$A$2:$A$86, accounts!$E$2:$E$86, 0)&gt;=1000, "Enterprise", _xlfn.XLOOKUP($F1534, accounts!$A$2:$A$86, accounts!$E$2:$E$86, 0)&gt;=100, "Mid-Market", TRUE, "SMB"))</f>
        <v>Enterprise</v>
      </c>
      <c r="I1534" s="1" t="str">
        <f t="array" ref="I1534">IF($F1534="", "", _xlfn.XLOOKUP($F1534,accounts!$A$2:$A$86,accounts!$F$2:$F$86, "Other"))</f>
        <v>Belgium</v>
      </c>
      <c r="J1534" s="1" t="s">
        <v>131</v>
      </c>
      <c r="K1534" s="3">
        <v>42808.0</v>
      </c>
      <c r="L1534" s="3">
        <v>42889.0</v>
      </c>
      <c r="M1534" s="1">
        <v>502.0</v>
      </c>
    </row>
    <row r="1535">
      <c r="A1535" s="1" t="s">
        <v>1740</v>
      </c>
      <c r="B1535" s="1" t="s">
        <v>18</v>
      </c>
      <c r="C1535" s="1" t="str">
        <f t="array" ref="C1535">_xlfn.XLOOKUP($B1535, sales_teams!$A$2:$A$36, sales_teams!$B$2:$B$36)</f>
        <v>Dustin Brinkmann</v>
      </c>
      <c r="D1535" s="1" t="str">
        <f t="array" ref="D1535">_xlfn.XLOOKUP($B1535, sales_teams!$A$2:$A$36, sales_teams!$C$2:$C$36)</f>
        <v>Central</v>
      </c>
      <c r="E1535" s="1" t="s">
        <v>188</v>
      </c>
      <c r="F1535" s="1" t="s">
        <v>122</v>
      </c>
      <c r="G1535" s="1" t="str">
        <f t="array" ref="G1535">IF($F1535="", "", _xlfn.XLOOKUP($F1535,accounts!$A$2:$A$86,accounts!$B$2:$B$86, "Other"))</f>
        <v>medical</v>
      </c>
      <c r="H1535" s="1" t="str">
        <f t="array" ref="H1535">IF($F1535="", "", IFS(_xlfn.XLOOKUP($F1535, accounts!$A$2:$A$86, accounts!$E$2:$E$86, 0)&gt;=1000, "Enterprise", _xlfn.XLOOKUP($F1535, accounts!$A$2:$A$86, accounts!$E$2:$E$86, 0)&gt;=100, "Mid-Market", TRUE, "SMB"))</f>
        <v>Enterprise</v>
      </c>
      <c r="I1535" s="1" t="str">
        <f t="array" ref="I1535">IF($F1535="", "", _xlfn.XLOOKUP($F1535,accounts!$A$2:$A$86,accounts!$F$2:$F$86, "Other"))</f>
        <v>United States</v>
      </c>
      <c r="J1535" s="1" t="s">
        <v>131</v>
      </c>
      <c r="K1535" s="3">
        <v>42808.0</v>
      </c>
      <c r="L1535" s="3">
        <v>42810.0</v>
      </c>
      <c r="M1535" s="1">
        <v>3323.0</v>
      </c>
    </row>
    <row r="1536">
      <c r="A1536" s="1" t="s">
        <v>1741</v>
      </c>
      <c r="B1536" s="1" t="s">
        <v>54</v>
      </c>
      <c r="C1536" s="1" t="str">
        <f t="array" ref="C1536">_xlfn.XLOOKUP($B1536, sales_teams!$A$2:$A$36, sales_teams!$B$2:$B$36)</f>
        <v>Rocco Neubert</v>
      </c>
      <c r="D1536" s="1" t="str">
        <f t="array" ref="D1536">_xlfn.XLOOKUP($B1536, sales_teams!$A$2:$A$36, sales_teams!$C$2:$C$36)</f>
        <v>East</v>
      </c>
      <c r="E1536" s="1" t="s">
        <v>109</v>
      </c>
      <c r="F1536" s="1" t="s">
        <v>59</v>
      </c>
      <c r="G1536" s="1" t="str">
        <f t="array" ref="G1536">IF($F1536="", "", _xlfn.XLOOKUP($F1536,accounts!$A$2:$A$86,accounts!$B$2:$B$86, "Other"))</f>
        <v>medical</v>
      </c>
      <c r="H1536" s="1" t="str">
        <f t="array" ref="H1536">IF($F1536="", "", IFS(_xlfn.XLOOKUP($F1536, accounts!$A$2:$A$86, accounts!$E$2:$E$86, 0)&gt;=1000, "Enterprise", _xlfn.XLOOKUP($F1536, accounts!$A$2:$A$86, accounts!$E$2:$E$86, 0)&gt;=100, "Mid-Market", TRUE, "SMB"))</f>
        <v>SMB</v>
      </c>
      <c r="I1536" s="1" t="str">
        <f t="array" ref="I1536">IF($F1536="", "", _xlfn.XLOOKUP($F1536,accounts!$A$2:$A$86,accounts!$F$2:$F$86, "Other"))</f>
        <v>United States</v>
      </c>
      <c r="J1536" s="1" t="s">
        <v>192</v>
      </c>
      <c r="K1536" s="3">
        <v>42808.0</v>
      </c>
      <c r="L1536" s="3">
        <v>42897.0</v>
      </c>
      <c r="M1536" s="1">
        <v>0.0</v>
      </c>
    </row>
    <row r="1537">
      <c r="A1537" s="1" t="s">
        <v>1742</v>
      </c>
      <c r="B1537" s="1" t="s">
        <v>65</v>
      </c>
      <c r="C1537" s="1" t="str">
        <f t="array" ref="C1537">_xlfn.XLOOKUP($B1537, sales_teams!$A$2:$A$36, sales_teams!$B$2:$B$36)</f>
        <v>Celia Rouche</v>
      </c>
      <c r="D1537" s="1" t="str">
        <f t="array" ref="D1537">_xlfn.XLOOKUP($B1537, sales_teams!$A$2:$A$36, sales_teams!$C$2:$C$36)</f>
        <v>West</v>
      </c>
      <c r="E1537" s="1" t="s">
        <v>179</v>
      </c>
      <c r="F1537" s="1" t="s">
        <v>134</v>
      </c>
      <c r="G1537" s="1" t="str">
        <f t="array" ref="G1537">IF($F1537="", "", _xlfn.XLOOKUP($F1537,accounts!$A$2:$A$86,accounts!$B$2:$B$86, "Other"))</f>
        <v>services</v>
      </c>
      <c r="H1537" s="1" t="str">
        <f t="array" ref="H1537">IF($F1537="", "", IFS(_xlfn.XLOOKUP($F1537, accounts!$A$2:$A$86, accounts!$E$2:$E$86, 0)&gt;=1000, "Enterprise", _xlfn.XLOOKUP($F1537, accounts!$A$2:$A$86, accounts!$E$2:$E$86, 0)&gt;=100, "Mid-Market", TRUE, "SMB"))</f>
        <v>Enterprise</v>
      </c>
      <c r="I1537" s="1" t="str">
        <f t="array" ref="I1537">IF($F1537="", "", _xlfn.XLOOKUP($F1537,accounts!$A$2:$A$86,accounts!$F$2:$F$86, "Other"))</f>
        <v>Brazil</v>
      </c>
      <c r="J1537" s="1" t="s">
        <v>192</v>
      </c>
      <c r="K1537" s="3">
        <v>42808.0</v>
      </c>
      <c r="L1537" s="3">
        <v>42824.0</v>
      </c>
      <c r="M1537" s="1">
        <v>0.0</v>
      </c>
    </row>
    <row r="1538">
      <c r="A1538" s="1" t="s">
        <v>1743</v>
      </c>
      <c r="B1538" s="1" t="s">
        <v>60</v>
      </c>
      <c r="C1538" s="1" t="str">
        <f t="array" ref="C1538">_xlfn.XLOOKUP($B1538, sales_teams!$A$2:$A$36, sales_teams!$B$2:$B$36)</f>
        <v>Celia Rouche</v>
      </c>
      <c r="D1538" s="1" t="str">
        <f t="array" ref="D1538">_xlfn.XLOOKUP($B1538, sales_teams!$A$2:$A$36, sales_teams!$C$2:$C$36)</f>
        <v>West</v>
      </c>
      <c r="E1538" s="1" t="s">
        <v>194</v>
      </c>
      <c r="F1538" s="1" t="s">
        <v>134</v>
      </c>
      <c r="G1538" s="1" t="str">
        <f t="array" ref="G1538">IF($F1538="", "", _xlfn.XLOOKUP($F1538,accounts!$A$2:$A$86,accounts!$B$2:$B$86, "Other"))</f>
        <v>services</v>
      </c>
      <c r="H1538" s="1" t="str">
        <f t="array" ref="H1538">IF($F1538="", "", IFS(_xlfn.XLOOKUP($F1538, accounts!$A$2:$A$86, accounts!$E$2:$E$86, 0)&gt;=1000, "Enterprise", _xlfn.XLOOKUP($F1538, accounts!$A$2:$A$86, accounts!$E$2:$E$86, 0)&gt;=100, "Mid-Market", TRUE, "SMB"))</f>
        <v>Enterprise</v>
      </c>
      <c r="I1538" s="1" t="str">
        <f t="array" ref="I1538">IF($F1538="", "", _xlfn.XLOOKUP($F1538,accounts!$A$2:$A$86,accounts!$F$2:$F$86, "Other"))</f>
        <v>Brazil</v>
      </c>
      <c r="J1538" s="1" t="s">
        <v>192</v>
      </c>
      <c r="K1538" s="3">
        <v>42808.0</v>
      </c>
      <c r="L1538" s="3">
        <v>42882.0</v>
      </c>
      <c r="M1538" s="1">
        <v>0.0</v>
      </c>
    </row>
    <row r="1539">
      <c r="A1539" s="1" t="s">
        <v>1744</v>
      </c>
      <c r="B1539" s="1" t="s">
        <v>60</v>
      </c>
      <c r="C1539" s="1" t="str">
        <f t="array" ref="C1539">_xlfn.XLOOKUP($B1539, sales_teams!$A$2:$A$36, sales_teams!$B$2:$B$36)</f>
        <v>Celia Rouche</v>
      </c>
      <c r="D1539" s="1" t="str">
        <f t="array" ref="D1539">_xlfn.XLOOKUP($B1539, sales_teams!$A$2:$A$36, sales_teams!$C$2:$C$36)</f>
        <v>West</v>
      </c>
      <c r="E1539" s="1" t="s">
        <v>188</v>
      </c>
      <c r="F1539" s="1" t="s">
        <v>91</v>
      </c>
      <c r="G1539" s="1" t="str">
        <f t="array" ref="G1539">IF($F1539="", "", _xlfn.XLOOKUP($F1539,accounts!$A$2:$A$86,accounts!$B$2:$B$86, "Other"))</f>
        <v>employment</v>
      </c>
      <c r="H1539" s="1" t="str">
        <f t="array" ref="H1539">IF($F1539="", "", IFS(_xlfn.XLOOKUP($F1539, accounts!$A$2:$A$86, accounts!$E$2:$E$86, 0)&gt;=1000, "Enterprise", _xlfn.XLOOKUP($F1539, accounts!$A$2:$A$86, accounts!$E$2:$E$86, 0)&gt;=100, "Mid-Market", TRUE, "SMB"))</f>
        <v>Enterprise</v>
      </c>
      <c r="I1539" s="1" t="str">
        <f t="array" ref="I1539">IF($F1539="", "", _xlfn.XLOOKUP($F1539,accounts!$A$2:$A$86,accounts!$F$2:$F$86, "Other"))</f>
        <v>United States</v>
      </c>
      <c r="J1539" s="1" t="s">
        <v>192</v>
      </c>
      <c r="K1539" s="3">
        <v>42808.0</v>
      </c>
      <c r="L1539" s="3">
        <v>42907.0</v>
      </c>
      <c r="M1539" s="1">
        <v>0.0</v>
      </c>
    </row>
    <row r="1540">
      <c r="A1540" s="1" t="s">
        <v>1745</v>
      </c>
      <c r="B1540" s="1" t="s">
        <v>60</v>
      </c>
      <c r="C1540" s="1" t="str">
        <f t="array" ref="C1540">_xlfn.XLOOKUP($B1540, sales_teams!$A$2:$A$36, sales_teams!$B$2:$B$36)</f>
        <v>Celia Rouche</v>
      </c>
      <c r="D1540" s="1" t="str">
        <f t="array" ref="D1540">_xlfn.XLOOKUP($B1540, sales_teams!$A$2:$A$36, sales_teams!$C$2:$C$36)</f>
        <v>West</v>
      </c>
      <c r="E1540" s="1" t="s">
        <v>181</v>
      </c>
      <c r="F1540" s="1" t="s">
        <v>151</v>
      </c>
      <c r="G1540" s="1" t="str">
        <f t="array" ref="G1540">IF($F1540="", "", _xlfn.XLOOKUP($F1540,accounts!$A$2:$A$86,accounts!$B$2:$B$86, "Other"))</f>
        <v>software</v>
      </c>
      <c r="H1540" s="1" t="str">
        <f t="array" ref="H1540">IF($F1540="", "", IFS(_xlfn.XLOOKUP($F1540, accounts!$A$2:$A$86, accounts!$E$2:$E$86, 0)&gt;=1000, "Enterprise", _xlfn.XLOOKUP($F1540, accounts!$A$2:$A$86, accounts!$E$2:$E$86, 0)&gt;=100, "Mid-Market", TRUE, "SMB"))</f>
        <v>Enterprise</v>
      </c>
      <c r="I1540" s="1" t="str">
        <f t="array" ref="I1540">IF($F1540="", "", _xlfn.XLOOKUP($F1540,accounts!$A$2:$A$86,accounts!$F$2:$F$86, "Other"))</f>
        <v>United States</v>
      </c>
      <c r="J1540" s="1" t="s">
        <v>131</v>
      </c>
      <c r="K1540" s="3">
        <v>42808.0</v>
      </c>
      <c r="L1540" s="3">
        <v>42811.0</v>
      </c>
      <c r="M1540" s="1">
        <v>542.0</v>
      </c>
    </row>
    <row r="1541">
      <c r="A1541" s="1" t="s">
        <v>1746</v>
      </c>
      <c r="B1541" s="1" t="s">
        <v>105</v>
      </c>
      <c r="C1541" s="1" t="str">
        <f t="array" ref="C1541">_xlfn.XLOOKUP($B1541, sales_teams!$A$2:$A$36, sales_teams!$B$2:$B$36)</f>
        <v>Summer Sewald</v>
      </c>
      <c r="D1541" s="1" t="str">
        <f t="array" ref="D1541">_xlfn.XLOOKUP($B1541, sales_teams!$A$2:$A$36, sales_teams!$C$2:$C$36)</f>
        <v>West</v>
      </c>
      <c r="E1541" s="1" t="s">
        <v>148</v>
      </c>
      <c r="F1541" s="1" t="s">
        <v>85</v>
      </c>
      <c r="G1541" s="1" t="str">
        <f t="array" ref="G1541">IF($F1541="", "", _xlfn.XLOOKUP($F1541,accounts!$A$2:$A$86,accounts!$B$2:$B$86, "Other"))</f>
        <v>telecommunications</v>
      </c>
      <c r="H1541" s="1" t="str">
        <f t="array" ref="H1541">IF($F1541="", "", IFS(_xlfn.XLOOKUP($F1541, accounts!$A$2:$A$86, accounts!$E$2:$E$86, 0)&gt;=1000, "Enterprise", _xlfn.XLOOKUP($F1541, accounts!$A$2:$A$86, accounts!$E$2:$E$86, 0)&gt;=100, "Mid-Market", TRUE, "SMB"))</f>
        <v>Enterprise</v>
      </c>
      <c r="I1541" s="1" t="str">
        <f t="array" ref="I1541">IF($F1541="", "", _xlfn.XLOOKUP($F1541,accounts!$A$2:$A$86,accounts!$F$2:$F$86, "Other"))</f>
        <v>United States</v>
      </c>
      <c r="J1541" s="1" t="s">
        <v>131</v>
      </c>
      <c r="K1541" s="3">
        <v>42808.0</v>
      </c>
      <c r="L1541" s="3">
        <v>42877.0</v>
      </c>
      <c r="M1541" s="1">
        <v>5172.0</v>
      </c>
    </row>
    <row r="1542">
      <c r="A1542" s="1" t="s">
        <v>1747</v>
      </c>
      <c r="B1542" s="1" t="s">
        <v>52</v>
      </c>
      <c r="C1542" s="1" t="str">
        <f t="array" ref="C1542">_xlfn.XLOOKUP($B1542, sales_teams!$A$2:$A$36, sales_teams!$B$2:$B$36)</f>
        <v>Rocco Neubert</v>
      </c>
      <c r="D1542" s="1" t="str">
        <f t="array" ref="D1542">_xlfn.XLOOKUP($B1542, sales_teams!$A$2:$A$36, sales_teams!$C$2:$C$36)</f>
        <v>East</v>
      </c>
      <c r="E1542" s="1" t="s">
        <v>188</v>
      </c>
      <c r="F1542" s="1" t="s">
        <v>55</v>
      </c>
      <c r="G1542" s="1" t="str">
        <f t="array" ref="G1542">IF($F1542="", "", _xlfn.XLOOKUP($F1542,accounts!$A$2:$A$86,accounts!$B$2:$B$86, "Other"))</f>
        <v>entertainment</v>
      </c>
      <c r="H1542" s="1" t="str">
        <f t="array" ref="H1542">IF($F1542="", "", IFS(_xlfn.XLOOKUP($F1542, accounts!$A$2:$A$86, accounts!$E$2:$E$86, 0)&gt;=1000, "Enterprise", _xlfn.XLOOKUP($F1542, accounts!$A$2:$A$86, accounts!$E$2:$E$86, 0)&gt;=100, "Mid-Market", TRUE, "SMB"))</f>
        <v>Enterprise</v>
      </c>
      <c r="I1542" s="1" t="str">
        <f t="array" ref="I1542">IF($F1542="", "", _xlfn.XLOOKUP($F1542,accounts!$A$2:$A$86,accounts!$F$2:$F$86, "Other"))</f>
        <v>United States</v>
      </c>
      <c r="J1542" s="1" t="s">
        <v>192</v>
      </c>
      <c r="K1542" s="3">
        <v>42809.0</v>
      </c>
      <c r="L1542" s="3">
        <v>42910.0</v>
      </c>
      <c r="M1542" s="1">
        <v>0.0</v>
      </c>
    </row>
    <row r="1543">
      <c r="A1543" s="1" t="s">
        <v>1748</v>
      </c>
      <c r="B1543" s="1" t="s">
        <v>52</v>
      </c>
      <c r="C1543" s="1" t="str">
        <f t="array" ref="C1543">_xlfn.XLOOKUP($B1543, sales_teams!$A$2:$A$36, sales_teams!$B$2:$B$36)</f>
        <v>Rocco Neubert</v>
      </c>
      <c r="D1543" s="1" t="str">
        <f t="array" ref="D1543">_xlfn.XLOOKUP($B1543, sales_teams!$A$2:$A$36, sales_teams!$C$2:$C$36)</f>
        <v>East</v>
      </c>
      <c r="E1543" s="1" t="s">
        <v>181</v>
      </c>
      <c r="F1543" s="1" t="s">
        <v>166</v>
      </c>
      <c r="G1543" s="1" t="str">
        <f t="array" ref="G1543">IF($F1543="", "", _xlfn.XLOOKUP($F1543,accounts!$A$2:$A$86,accounts!$B$2:$B$86, "Other"))</f>
        <v>finance</v>
      </c>
      <c r="H1543" s="1" t="str">
        <f t="array" ref="H1543">IF($F1543="", "", IFS(_xlfn.XLOOKUP($F1543, accounts!$A$2:$A$86, accounts!$E$2:$E$86, 0)&gt;=1000, "Enterprise", _xlfn.XLOOKUP($F1543, accounts!$A$2:$A$86, accounts!$E$2:$E$86, 0)&gt;=100, "Mid-Market", TRUE, "SMB"))</f>
        <v>Enterprise</v>
      </c>
      <c r="I1543" s="1" t="str">
        <f t="array" ref="I1543">IF($F1543="", "", _xlfn.XLOOKUP($F1543,accounts!$A$2:$A$86,accounts!$F$2:$F$86, "Other"))</f>
        <v>United States</v>
      </c>
      <c r="J1543" s="1" t="s">
        <v>131</v>
      </c>
      <c r="K1543" s="3">
        <v>42809.0</v>
      </c>
      <c r="L1543" s="3">
        <v>42825.0</v>
      </c>
      <c r="M1543" s="1">
        <v>538.0</v>
      </c>
    </row>
    <row r="1544">
      <c r="A1544" s="1" t="s">
        <v>1749</v>
      </c>
      <c r="B1544" s="1" t="s">
        <v>52</v>
      </c>
      <c r="C1544" s="1" t="str">
        <f t="array" ref="C1544">_xlfn.XLOOKUP($B1544, sales_teams!$A$2:$A$36, sales_teams!$B$2:$B$36)</f>
        <v>Rocco Neubert</v>
      </c>
      <c r="D1544" s="1" t="str">
        <f t="array" ref="D1544">_xlfn.XLOOKUP($B1544, sales_teams!$A$2:$A$36, sales_teams!$C$2:$C$36)</f>
        <v>East</v>
      </c>
      <c r="E1544" s="1" t="s">
        <v>148</v>
      </c>
      <c r="F1544" s="1" t="s">
        <v>22</v>
      </c>
      <c r="G1544" s="1" t="str">
        <f t="array" ref="G1544">IF($F1544="", "", _xlfn.XLOOKUP($F1544,accounts!$A$2:$A$86,accounts!$B$2:$B$86, "Other"))</f>
        <v>medical</v>
      </c>
      <c r="H1544" s="1" t="str">
        <f t="array" ref="H1544">IF($F1544="", "", IFS(_xlfn.XLOOKUP($F1544, accounts!$A$2:$A$86, accounts!$E$2:$E$86, 0)&gt;=1000, "Enterprise", _xlfn.XLOOKUP($F1544, accounts!$A$2:$A$86, accounts!$E$2:$E$86, 0)&gt;=100, "Mid-Market", TRUE, "SMB"))</f>
        <v>Mid-Market</v>
      </c>
      <c r="I1544" s="1" t="str">
        <f t="array" ref="I1544">IF($F1544="", "", _xlfn.XLOOKUP($F1544,accounts!$A$2:$A$86,accounts!$F$2:$F$86, "Other"))</f>
        <v>United States</v>
      </c>
      <c r="J1544" s="1" t="s">
        <v>131</v>
      </c>
      <c r="K1544" s="3">
        <v>42809.0</v>
      </c>
      <c r="L1544" s="3">
        <v>42873.0</v>
      </c>
      <c r="M1544" s="1">
        <v>4497.0</v>
      </c>
    </row>
    <row r="1545">
      <c r="A1545" s="1" t="s">
        <v>1750</v>
      </c>
      <c r="B1545" s="1" t="s">
        <v>30</v>
      </c>
      <c r="C1545" s="1" t="str">
        <f t="array" ref="C1545">_xlfn.XLOOKUP($B1545, sales_teams!$A$2:$A$36, sales_teams!$B$2:$B$36)</f>
        <v>Melvin Marxen</v>
      </c>
      <c r="D1545" s="1" t="str">
        <f t="array" ref="D1545">_xlfn.XLOOKUP($B1545, sales_teams!$A$2:$A$36, sales_teams!$C$2:$C$36)</f>
        <v>Central</v>
      </c>
      <c r="E1545" s="1" t="s">
        <v>109</v>
      </c>
      <c r="F1545" s="1" t="s">
        <v>56</v>
      </c>
      <c r="G1545" s="1" t="str">
        <f t="array" ref="G1545">IF($F1545="", "", _xlfn.XLOOKUP($F1545,accounts!$A$2:$A$86,accounts!$B$2:$B$86, "Other"))</f>
        <v>software</v>
      </c>
      <c r="H1545" s="1" t="str">
        <f t="array" ref="H1545">IF($F1545="", "", IFS(_xlfn.XLOOKUP($F1545, accounts!$A$2:$A$86, accounts!$E$2:$E$86, 0)&gt;=1000, "Enterprise", _xlfn.XLOOKUP($F1545, accounts!$A$2:$A$86, accounts!$E$2:$E$86, 0)&gt;=100, "Mid-Market", TRUE, "SMB"))</f>
        <v>Enterprise</v>
      </c>
      <c r="I1545" s="1" t="str">
        <f t="array" ref="I1545">IF($F1545="", "", _xlfn.XLOOKUP($F1545,accounts!$A$2:$A$86,accounts!$F$2:$F$86, "Other"))</f>
        <v>United States</v>
      </c>
      <c r="J1545" s="1" t="s">
        <v>131</v>
      </c>
      <c r="K1545" s="3">
        <v>42809.0</v>
      </c>
      <c r="L1545" s="3">
        <v>42864.0</v>
      </c>
      <c r="M1545" s="1">
        <v>1178.0</v>
      </c>
    </row>
    <row r="1546">
      <c r="A1546" s="1" t="s">
        <v>1751</v>
      </c>
      <c r="B1546" s="1" t="s">
        <v>30</v>
      </c>
      <c r="C1546" s="1" t="str">
        <f t="array" ref="C1546">_xlfn.XLOOKUP($B1546, sales_teams!$A$2:$A$36, sales_teams!$B$2:$B$36)</f>
        <v>Melvin Marxen</v>
      </c>
      <c r="D1546" s="1" t="str">
        <f t="array" ref="D1546">_xlfn.XLOOKUP($B1546, sales_teams!$A$2:$A$36, sales_teams!$C$2:$C$36)</f>
        <v>Central</v>
      </c>
      <c r="E1546" s="1" t="s">
        <v>148</v>
      </c>
      <c r="F1546" s="1" t="s">
        <v>165</v>
      </c>
      <c r="G1546" s="1" t="str">
        <f t="array" ref="G1546">IF($F1546="", "", _xlfn.XLOOKUP($F1546,accounts!$A$2:$A$86,accounts!$B$2:$B$86, "Other"))</f>
        <v>telecommunications</v>
      </c>
      <c r="H1546" s="1" t="str">
        <f t="array" ref="H1546">IF($F1546="", "", IFS(_xlfn.XLOOKUP($F1546, accounts!$A$2:$A$86, accounts!$E$2:$E$86, 0)&gt;=1000, "Enterprise", _xlfn.XLOOKUP($F1546, accounts!$A$2:$A$86, accounts!$E$2:$E$86, 0)&gt;=100, "Mid-Market", TRUE, "SMB"))</f>
        <v>Enterprise</v>
      </c>
      <c r="I1546" s="1" t="str">
        <f t="array" ref="I1546">IF($F1546="", "", _xlfn.XLOOKUP($F1546,accounts!$A$2:$A$86,accounts!$F$2:$F$86, "Other"))</f>
        <v>United States</v>
      </c>
      <c r="J1546" s="1" t="s">
        <v>131</v>
      </c>
      <c r="K1546" s="3">
        <v>42809.0</v>
      </c>
      <c r="L1546" s="3">
        <v>42907.0</v>
      </c>
      <c r="M1546" s="1">
        <v>4969.0</v>
      </c>
    </row>
    <row r="1547">
      <c r="A1547" s="1" t="s">
        <v>1752</v>
      </c>
      <c r="B1547" s="1" t="s">
        <v>30</v>
      </c>
      <c r="C1547" s="1" t="str">
        <f t="array" ref="C1547">_xlfn.XLOOKUP($B1547, sales_teams!$A$2:$A$36, sales_teams!$B$2:$B$36)</f>
        <v>Melvin Marxen</v>
      </c>
      <c r="D1547" s="1" t="str">
        <f t="array" ref="D1547">_xlfn.XLOOKUP($B1547, sales_teams!$A$2:$A$36, sales_teams!$C$2:$C$36)</f>
        <v>Central</v>
      </c>
      <c r="E1547" s="1" t="s">
        <v>179</v>
      </c>
      <c r="F1547" s="1" t="s">
        <v>145</v>
      </c>
      <c r="G1547" s="1" t="str">
        <f t="array" ref="G1547">IF($F1547="", "", _xlfn.XLOOKUP($F1547,accounts!$A$2:$A$86,accounts!$B$2:$B$86, "Other"))</f>
        <v>technology</v>
      </c>
      <c r="H1547" s="1" t="str">
        <f t="array" ref="H1547">IF($F1547="", "", IFS(_xlfn.XLOOKUP($F1547, accounts!$A$2:$A$86, accounts!$E$2:$E$86, 0)&gt;=1000, "Enterprise", _xlfn.XLOOKUP($F1547, accounts!$A$2:$A$86, accounts!$E$2:$E$86, 0)&gt;=100, "Mid-Market", TRUE, "SMB"))</f>
        <v>Enterprise</v>
      </c>
      <c r="I1547" s="1" t="str">
        <f t="array" ref="I1547">IF($F1547="", "", _xlfn.XLOOKUP($F1547,accounts!$A$2:$A$86,accounts!$F$2:$F$86, "Other"))</f>
        <v>Panama</v>
      </c>
      <c r="J1547" s="1" t="s">
        <v>131</v>
      </c>
      <c r="K1547" s="3">
        <v>42809.0</v>
      </c>
      <c r="L1547" s="3">
        <v>42814.0</v>
      </c>
      <c r="M1547" s="1">
        <v>60.0</v>
      </c>
    </row>
    <row r="1548">
      <c r="A1548" s="1" t="s">
        <v>1753</v>
      </c>
      <c r="B1548" s="1" t="s">
        <v>30</v>
      </c>
      <c r="C1548" s="1" t="str">
        <f t="array" ref="C1548">_xlfn.XLOOKUP($B1548, sales_teams!$A$2:$A$36, sales_teams!$B$2:$B$36)</f>
        <v>Melvin Marxen</v>
      </c>
      <c r="D1548" s="1" t="str">
        <f t="array" ref="D1548">_xlfn.XLOOKUP($B1548, sales_teams!$A$2:$A$36, sales_teams!$C$2:$C$36)</f>
        <v>Central</v>
      </c>
      <c r="E1548" s="1" t="s">
        <v>188</v>
      </c>
      <c r="F1548" s="1" t="s">
        <v>82</v>
      </c>
      <c r="G1548" s="1" t="str">
        <f t="array" ref="G1548">IF($F1548="", "", _xlfn.XLOOKUP($F1548,accounts!$A$2:$A$86,accounts!$B$2:$B$86, "Other"))</f>
        <v>software</v>
      </c>
      <c r="H1548" s="1" t="str">
        <f t="array" ref="H1548">IF($F1548="", "", IFS(_xlfn.XLOOKUP($F1548, accounts!$A$2:$A$86, accounts!$E$2:$E$86, 0)&gt;=1000, "Enterprise", _xlfn.XLOOKUP($F1548, accounts!$A$2:$A$86, accounts!$E$2:$E$86, 0)&gt;=100, "Mid-Market", TRUE, "SMB"))</f>
        <v>Enterprise</v>
      </c>
      <c r="I1548" s="1" t="str">
        <f t="array" ref="I1548">IF($F1548="", "", _xlfn.XLOOKUP($F1548,accounts!$A$2:$A$86,accounts!$F$2:$F$86, "Other"))</f>
        <v>United States</v>
      </c>
      <c r="J1548" s="1" t="s">
        <v>131</v>
      </c>
      <c r="K1548" s="3">
        <v>42809.0</v>
      </c>
      <c r="L1548" s="3">
        <v>42891.0</v>
      </c>
      <c r="M1548" s="1">
        <v>2875.0</v>
      </c>
    </row>
    <row r="1549">
      <c r="A1549" s="1" t="s">
        <v>1754</v>
      </c>
      <c r="B1549" s="1" t="s">
        <v>94</v>
      </c>
      <c r="C1549" s="1" t="str">
        <f t="array" ref="C1549">_xlfn.XLOOKUP($B1549, sales_teams!$A$2:$A$36, sales_teams!$B$2:$B$36)</f>
        <v>Celia Rouche</v>
      </c>
      <c r="D1549" s="1" t="str">
        <f t="array" ref="D1549">_xlfn.XLOOKUP($B1549, sales_teams!$A$2:$A$36, sales_teams!$C$2:$C$36)</f>
        <v>West</v>
      </c>
      <c r="E1549" s="1" t="s">
        <v>181</v>
      </c>
      <c r="F1549" s="1" t="s">
        <v>36</v>
      </c>
      <c r="G1549" s="1" t="str">
        <f t="array" ref="G1549">IF($F1549="", "", _xlfn.XLOOKUP($F1549,accounts!$A$2:$A$86,accounts!$B$2:$B$86, "Other"))</f>
        <v>retail</v>
      </c>
      <c r="H1549" s="1" t="str">
        <f t="array" ref="H1549">IF($F1549="", "", IFS(_xlfn.XLOOKUP($F1549, accounts!$A$2:$A$86, accounts!$E$2:$E$86, 0)&gt;=1000, "Enterprise", _xlfn.XLOOKUP($F1549, accounts!$A$2:$A$86, accounts!$E$2:$E$86, 0)&gt;=100, "Mid-Market", TRUE, "SMB"))</f>
        <v>Enterprise</v>
      </c>
      <c r="I1549" s="1" t="str">
        <f t="array" ref="I1549">IF($F1549="", "", _xlfn.XLOOKUP($F1549,accounts!$A$2:$A$86,accounts!$F$2:$F$86, "Other"))</f>
        <v>United States</v>
      </c>
      <c r="J1549" s="1" t="s">
        <v>189</v>
      </c>
      <c r="K1549" s="3">
        <v>42809.0</v>
      </c>
    </row>
    <row r="1550">
      <c r="A1550" s="1" t="s">
        <v>1755</v>
      </c>
      <c r="B1550" s="1" t="s">
        <v>94</v>
      </c>
      <c r="C1550" s="1" t="str">
        <f t="array" ref="C1550">_xlfn.XLOOKUP($B1550, sales_teams!$A$2:$A$36, sales_teams!$B$2:$B$36)</f>
        <v>Celia Rouche</v>
      </c>
      <c r="D1550" s="1" t="str">
        <f t="array" ref="D1550">_xlfn.XLOOKUP($B1550, sales_teams!$A$2:$A$36, sales_teams!$C$2:$C$36)</f>
        <v>West</v>
      </c>
      <c r="E1550" s="1" t="s">
        <v>242</v>
      </c>
      <c r="F1550" s="1" t="s">
        <v>50</v>
      </c>
      <c r="G1550" s="1" t="str">
        <f t="array" ref="G1550">IF($F1550="", "", _xlfn.XLOOKUP($F1550,accounts!$A$2:$A$86,accounts!$B$2:$B$86, "Other"))</f>
        <v>entertainment</v>
      </c>
      <c r="H1550" s="1" t="str">
        <f t="array" ref="H1550">IF($F1550="", "", IFS(_xlfn.XLOOKUP($F1550, accounts!$A$2:$A$86, accounts!$E$2:$E$86, 0)&gt;=1000, "Enterprise", _xlfn.XLOOKUP($F1550, accounts!$A$2:$A$86, accounts!$E$2:$E$86, 0)&gt;=100, "Mid-Market", TRUE, "SMB"))</f>
        <v>Enterprise</v>
      </c>
      <c r="I1550" s="1" t="str">
        <f t="array" ref="I1550">IF($F1550="", "", _xlfn.XLOOKUP($F1550,accounts!$A$2:$A$86,accounts!$F$2:$F$86, "Other"))</f>
        <v>United States</v>
      </c>
      <c r="J1550" s="1" t="s">
        <v>192</v>
      </c>
      <c r="K1550" s="3">
        <v>42809.0</v>
      </c>
      <c r="L1550" s="3">
        <v>42874.0</v>
      </c>
      <c r="M1550" s="1">
        <v>0.0</v>
      </c>
    </row>
    <row r="1551">
      <c r="A1551" s="1" t="s">
        <v>1756</v>
      </c>
      <c r="B1551" s="1" t="s">
        <v>42</v>
      </c>
      <c r="C1551" s="1" t="str">
        <f t="array" ref="C1551">_xlfn.XLOOKUP($B1551, sales_teams!$A$2:$A$36, sales_teams!$B$2:$B$36)</f>
        <v>Cara Losch</v>
      </c>
      <c r="D1551" s="1" t="str">
        <f t="array" ref="D1551">_xlfn.XLOOKUP($B1551, sales_teams!$A$2:$A$36, sales_teams!$C$2:$C$36)</f>
        <v>East</v>
      </c>
      <c r="E1551" s="1" t="s">
        <v>194</v>
      </c>
      <c r="F1551" s="1" t="s">
        <v>83</v>
      </c>
      <c r="G1551" s="1" t="str">
        <f t="array" ref="G1551">IF($F1551="", "", _xlfn.XLOOKUP($F1551,accounts!$A$2:$A$86,accounts!$B$2:$B$86, "Other"))</f>
        <v>marketing</v>
      </c>
      <c r="H1551" s="1" t="str">
        <f t="array" ref="H1551">IF($F1551="", "", IFS(_xlfn.XLOOKUP($F1551, accounts!$A$2:$A$86, accounts!$E$2:$E$86, 0)&gt;=1000, "Enterprise", _xlfn.XLOOKUP($F1551, accounts!$A$2:$A$86, accounts!$E$2:$E$86, 0)&gt;=100, "Mid-Market", TRUE, "SMB"))</f>
        <v>Enterprise</v>
      </c>
      <c r="I1551" s="1" t="str">
        <f t="array" ref="I1551">IF($F1551="", "", _xlfn.XLOOKUP($F1551,accounts!$A$2:$A$86,accounts!$F$2:$F$86, "Other"))</f>
        <v>United States</v>
      </c>
      <c r="J1551" s="1" t="s">
        <v>131</v>
      </c>
      <c r="K1551" s="3">
        <v>42809.0</v>
      </c>
      <c r="L1551" s="3">
        <v>42875.0</v>
      </c>
      <c r="M1551" s="1">
        <v>6177.0</v>
      </c>
    </row>
    <row r="1552">
      <c r="A1552" s="1" t="s">
        <v>1757</v>
      </c>
      <c r="B1552" s="1" t="s">
        <v>26</v>
      </c>
      <c r="C1552" s="1" t="str">
        <f t="array" ref="C1552">_xlfn.XLOOKUP($B1552, sales_teams!$A$2:$A$36, sales_teams!$B$2:$B$36)</f>
        <v>Melvin Marxen</v>
      </c>
      <c r="D1552" s="1" t="str">
        <f t="array" ref="D1552">_xlfn.XLOOKUP($B1552, sales_teams!$A$2:$A$36, sales_teams!$C$2:$C$36)</f>
        <v>Central</v>
      </c>
      <c r="E1552" s="1" t="s">
        <v>188</v>
      </c>
      <c r="F1552" s="1" t="s">
        <v>150</v>
      </c>
      <c r="G1552" s="1" t="str">
        <f t="array" ref="G1552">IF($F1552="", "", _xlfn.XLOOKUP($F1552,accounts!$A$2:$A$86,accounts!$B$2:$B$86, "Other"))</f>
        <v>technology</v>
      </c>
      <c r="H1552" s="1" t="str">
        <f t="array" ref="H1552">IF($F1552="", "", IFS(_xlfn.XLOOKUP($F1552, accounts!$A$2:$A$86, accounts!$E$2:$E$86, 0)&gt;=1000, "Enterprise", _xlfn.XLOOKUP($F1552, accounts!$A$2:$A$86, accounts!$E$2:$E$86, 0)&gt;=100, "Mid-Market", TRUE, "SMB"))</f>
        <v>Enterprise</v>
      </c>
      <c r="I1552" s="1" t="str">
        <f t="array" ref="I1552">IF($F1552="", "", _xlfn.XLOOKUP($F1552,accounts!$A$2:$A$86,accounts!$F$2:$F$86, "Other"))</f>
        <v>United States</v>
      </c>
      <c r="J1552" s="1" t="s">
        <v>192</v>
      </c>
      <c r="K1552" s="3">
        <v>42809.0</v>
      </c>
      <c r="L1552" s="3">
        <v>42914.0</v>
      </c>
      <c r="M1552" s="1">
        <v>0.0</v>
      </c>
    </row>
    <row r="1553">
      <c r="A1553" s="1" t="s">
        <v>1758</v>
      </c>
      <c r="B1553" s="1" t="s">
        <v>102</v>
      </c>
      <c r="C1553" s="1" t="str">
        <f t="array" ref="C1553">_xlfn.XLOOKUP($B1553, sales_teams!$A$2:$A$36, sales_teams!$B$2:$B$36)</f>
        <v>Summer Sewald</v>
      </c>
      <c r="D1553" s="1" t="str">
        <f t="array" ref="D1553">_xlfn.XLOOKUP($B1553, sales_teams!$A$2:$A$36, sales_teams!$C$2:$C$36)</f>
        <v>West</v>
      </c>
      <c r="E1553" s="1" t="s">
        <v>148</v>
      </c>
      <c r="G1553" s="1" t="str">
        <f t="array" ref="G1553">IF($F1553="", "", _xlfn.XLOOKUP($F1553,accounts!$A$2:$A$86,accounts!$B$2:$B$86, "Other"))</f>
        <v/>
      </c>
      <c r="H1553" s="1" t="str">
        <f t="array" ref="H1553">IF($F1553="", "", IFS(_xlfn.XLOOKUP($F1553, accounts!$A$2:$A$86, accounts!$E$2:$E$86, 0)&gt;=1000, "Enterprise", _xlfn.XLOOKUP($F1553, accounts!$A$2:$A$86, accounts!$E$2:$E$86, 0)&gt;=100, "Mid-Market", TRUE, "SMB"))</f>
        <v/>
      </c>
      <c r="I1553" s="1" t="str">
        <f t="array" ref="I1553">IF($F1553="", "", _xlfn.XLOOKUP($F1553,accounts!$A$2:$A$86,accounts!$F$2:$F$86, "Other"))</f>
        <v/>
      </c>
      <c r="J1553" s="1" t="s">
        <v>189</v>
      </c>
      <c r="K1553" s="3">
        <v>42809.0</v>
      </c>
    </row>
    <row r="1554">
      <c r="A1554" s="1" t="s">
        <v>1759</v>
      </c>
      <c r="B1554" s="1" t="s">
        <v>102</v>
      </c>
      <c r="C1554" s="1" t="str">
        <f t="array" ref="C1554">_xlfn.XLOOKUP($B1554, sales_teams!$A$2:$A$36, sales_teams!$B$2:$B$36)</f>
        <v>Summer Sewald</v>
      </c>
      <c r="D1554" s="1" t="str">
        <f t="array" ref="D1554">_xlfn.XLOOKUP($B1554, sales_teams!$A$2:$A$36, sales_teams!$C$2:$C$36)</f>
        <v>West</v>
      </c>
      <c r="E1554" s="1" t="s">
        <v>148</v>
      </c>
      <c r="F1554" s="1" t="s">
        <v>91</v>
      </c>
      <c r="G1554" s="1" t="str">
        <f t="array" ref="G1554">IF($F1554="", "", _xlfn.XLOOKUP($F1554,accounts!$A$2:$A$86,accounts!$B$2:$B$86, "Other"))</f>
        <v>employment</v>
      </c>
      <c r="H1554" s="1" t="str">
        <f t="array" ref="H1554">IF($F1554="", "", IFS(_xlfn.XLOOKUP($F1554, accounts!$A$2:$A$86, accounts!$E$2:$E$86, 0)&gt;=1000, "Enterprise", _xlfn.XLOOKUP($F1554, accounts!$A$2:$A$86, accounts!$E$2:$E$86, 0)&gt;=100, "Mid-Market", TRUE, "SMB"))</f>
        <v>Enterprise</v>
      </c>
      <c r="I1554" s="1" t="str">
        <f t="array" ref="I1554">IF($F1554="", "", _xlfn.XLOOKUP($F1554,accounts!$A$2:$A$86,accounts!$F$2:$F$86, "Other"))</f>
        <v>United States</v>
      </c>
      <c r="J1554" s="1" t="s">
        <v>192</v>
      </c>
      <c r="K1554" s="3">
        <v>42809.0</v>
      </c>
      <c r="L1554" s="3">
        <v>42861.0</v>
      </c>
      <c r="M1554" s="1">
        <v>0.0</v>
      </c>
    </row>
    <row r="1555">
      <c r="A1555" s="1" t="s">
        <v>1760</v>
      </c>
      <c r="B1555" s="1" t="s">
        <v>102</v>
      </c>
      <c r="C1555" s="1" t="str">
        <f t="array" ref="C1555">_xlfn.XLOOKUP($B1555, sales_teams!$A$2:$A$36, sales_teams!$B$2:$B$36)</f>
        <v>Summer Sewald</v>
      </c>
      <c r="D1555" s="1" t="str">
        <f t="array" ref="D1555">_xlfn.XLOOKUP($B1555, sales_teams!$A$2:$A$36, sales_teams!$C$2:$C$36)</f>
        <v>West</v>
      </c>
      <c r="E1555" s="1" t="s">
        <v>148</v>
      </c>
      <c r="F1555" s="1" t="s">
        <v>125</v>
      </c>
      <c r="G1555" s="1" t="str">
        <f t="array" ref="G1555">IF($F1555="", "", _xlfn.XLOOKUP($F1555,accounts!$A$2:$A$86,accounts!$B$2:$B$86, "Other"))</f>
        <v>software</v>
      </c>
      <c r="H1555" s="1" t="str">
        <f t="array" ref="H1555">IF($F1555="", "", IFS(_xlfn.XLOOKUP($F1555, accounts!$A$2:$A$86, accounts!$E$2:$E$86, 0)&gt;=1000, "Enterprise", _xlfn.XLOOKUP($F1555, accounts!$A$2:$A$86, accounts!$E$2:$E$86, 0)&gt;=100, "Mid-Market", TRUE, "SMB"))</f>
        <v>Enterprise</v>
      </c>
      <c r="I1555" s="1" t="str">
        <f t="array" ref="I1555">IF($F1555="", "", _xlfn.XLOOKUP($F1555,accounts!$A$2:$A$86,accounts!$F$2:$F$86, "Other"))</f>
        <v>United States</v>
      </c>
      <c r="J1555" s="1" t="s">
        <v>131</v>
      </c>
      <c r="K1555" s="3">
        <v>42809.0</v>
      </c>
      <c r="L1555" s="3">
        <v>42900.0</v>
      </c>
      <c r="M1555" s="1">
        <v>4369.0</v>
      </c>
    </row>
    <row r="1556">
      <c r="A1556" s="1" t="s">
        <v>1761</v>
      </c>
      <c r="B1556" s="1" t="s">
        <v>102</v>
      </c>
      <c r="C1556" s="1" t="str">
        <f t="array" ref="C1556">_xlfn.XLOOKUP($B1556, sales_teams!$A$2:$A$36, sales_teams!$B$2:$B$36)</f>
        <v>Summer Sewald</v>
      </c>
      <c r="D1556" s="1" t="str">
        <f t="array" ref="D1556">_xlfn.XLOOKUP($B1556, sales_teams!$A$2:$A$36, sales_teams!$C$2:$C$36)</f>
        <v>West</v>
      </c>
      <c r="E1556" s="1" t="s">
        <v>148</v>
      </c>
      <c r="F1556" s="1" t="s">
        <v>170</v>
      </c>
      <c r="G1556" s="1" t="str">
        <f t="array" ref="G1556">IF($F1556="", "", _xlfn.XLOOKUP($F1556,accounts!$A$2:$A$86,accounts!$B$2:$B$86, "Other"))</f>
        <v>employment</v>
      </c>
      <c r="H1556" s="1" t="str">
        <f t="array" ref="H1556">IF($F1556="", "", IFS(_xlfn.XLOOKUP($F1556, accounts!$A$2:$A$86, accounts!$E$2:$E$86, 0)&gt;=1000, "Enterprise", _xlfn.XLOOKUP($F1556, accounts!$A$2:$A$86, accounts!$E$2:$E$86, 0)&gt;=100, "Mid-Market", TRUE, "SMB"))</f>
        <v>Enterprise</v>
      </c>
      <c r="I1556" s="1" t="str">
        <f t="array" ref="I1556">IF($F1556="", "", _xlfn.XLOOKUP($F1556,accounts!$A$2:$A$86,accounts!$F$2:$F$86, "Other"))</f>
        <v>United States</v>
      </c>
      <c r="J1556" s="1" t="s">
        <v>131</v>
      </c>
      <c r="K1556" s="3">
        <v>42809.0</v>
      </c>
      <c r="L1556" s="3">
        <v>42876.0</v>
      </c>
      <c r="M1556" s="1">
        <v>4878.0</v>
      </c>
    </row>
    <row r="1557">
      <c r="A1557" s="1" t="s">
        <v>1762</v>
      </c>
      <c r="B1557" s="1" t="s">
        <v>17</v>
      </c>
      <c r="C1557" s="1" t="str">
        <f t="array" ref="C1557">_xlfn.XLOOKUP($B1557, sales_teams!$A$2:$A$36, sales_teams!$B$2:$B$36)</f>
        <v>Dustin Brinkmann</v>
      </c>
      <c r="D1557" s="1" t="str">
        <f t="array" ref="D1557">_xlfn.XLOOKUP($B1557, sales_teams!$A$2:$A$36, sales_teams!$C$2:$C$36)</f>
        <v>Central</v>
      </c>
      <c r="E1557" s="1" t="s">
        <v>194</v>
      </c>
      <c r="F1557" s="1" t="s">
        <v>106</v>
      </c>
      <c r="G1557" s="1" t="str">
        <f t="array" ref="G1557">IF($F1557="", "", _xlfn.XLOOKUP($F1557,accounts!$A$2:$A$86,accounts!$B$2:$B$86, "Other"))</f>
        <v>retail</v>
      </c>
      <c r="H1557" s="1" t="str">
        <f t="array" ref="H1557">IF($F1557="", "", IFS(_xlfn.XLOOKUP($F1557, accounts!$A$2:$A$86, accounts!$E$2:$E$86, 0)&gt;=1000, "Enterprise", _xlfn.XLOOKUP($F1557, accounts!$A$2:$A$86, accounts!$E$2:$E$86, 0)&gt;=100, "Mid-Market", TRUE, "SMB"))</f>
        <v>Enterprise</v>
      </c>
      <c r="I1557" s="1" t="str">
        <f t="array" ref="I1557">IF($F1557="", "", _xlfn.XLOOKUP($F1557,accounts!$A$2:$A$86,accounts!$F$2:$F$86, "Other"))</f>
        <v>Italy</v>
      </c>
      <c r="J1557" s="1" t="s">
        <v>131</v>
      </c>
      <c r="K1557" s="3">
        <v>42809.0</v>
      </c>
      <c r="L1557" s="3">
        <v>42907.0</v>
      </c>
      <c r="M1557" s="1">
        <v>4527.0</v>
      </c>
    </row>
    <row r="1558">
      <c r="A1558" s="1" t="s">
        <v>1763</v>
      </c>
      <c r="B1558" s="1" t="s">
        <v>107</v>
      </c>
      <c r="C1558" s="1" t="str">
        <f t="array" ref="C1558">_xlfn.XLOOKUP($B1558, sales_teams!$A$2:$A$36, sales_teams!$B$2:$B$36)</f>
        <v>Summer Sewald</v>
      </c>
      <c r="D1558" s="1" t="str">
        <f t="array" ref="D1558">_xlfn.XLOOKUP($B1558, sales_teams!$A$2:$A$36, sales_teams!$C$2:$C$36)</f>
        <v>West</v>
      </c>
      <c r="E1558" s="1" t="s">
        <v>109</v>
      </c>
      <c r="F1558" s="1" t="s">
        <v>168</v>
      </c>
      <c r="G1558" s="1" t="str">
        <f t="array" ref="G1558">IF($F1558="", "", _xlfn.XLOOKUP($F1558,accounts!$A$2:$A$86,accounts!$B$2:$B$86, "Other"))</f>
        <v>finance</v>
      </c>
      <c r="H1558" s="1" t="str">
        <f t="array" ref="H1558">IF($F1558="", "", IFS(_xlfn.XLOOKUP($F1558, accounts!$A$2:$A$86, accounts!$E$2:$E$86, 0)&gt;=1000, "Enterprise", _xlfn.XLOOKUP($F1558, accounts!$A$2:$A$86, accounts!$E$2:$E$86, 0)&gt;=100, "Mid-Market", TRUE, "SMB"))</f>
        <v>Enterprise</v>
      </c>
      <c r="I1558" s="1" t="str">
        <f t="array" ref="I1558">IF($F1558="", "", _xlfn.XLOOKUP($F1558,accounts!$A$2:$A$86,accounts!$F$2:$F$86, "Other"))</f>
        <v>United States</v>
      </c>
      <c r="J1558" s="1" t="s">
        <v>192</v>
      </c>
      <c r="K1558" s="3">
        <v>42809.0</v>
      </c>
      <c r="L1558" s="3">
        <v>42885.0</v>
      </c>
      <c r="M1558" s="1">
        <v>0.0</v>
      </c>
    </row>
    <row r="1559">
      <c r="A1559" s="1" t="s">
        <v>1764</v>
      </c>
      <c r="B1559" s="1" t="s">
        <v>18</v>
      </c>
      <c r="C1559" s="1" t="str">
        <f t="array" ref="C1559">_xlfn.XLOOKUP($B1559, sales_teams!$A$2:$A$36, sales_teams!$B$2:$B$36)</f>
        <v>Dustin Brinkmann</v>
      </c>
      <c r="D1559" s="1" t="str">
        <f t="array" ref="D1559">_xlfn.XLOOKUP($B1559, sales_teams!$A$2:$A$36, sales_teams!$C$2:$C$36)</f>
        <v>Central</v>
      </c>
      <c r="E1559" s="1" t="s">
        <v>194</v>
      </c>
      <c r="F1559" s="1" t="s">
        <v>47</v>
      </c>
      <c r="G1559" s="1" t="str">
        <f t="array" ref="G1559">IF($F1559="", "", _xlfn.XLOOKUP($F1559,accounts!$A$2:$A$86,accounts!$B$2:$B$86, "Other"))</f>
        <v>retail</v>
      </c>
      <c r="H1559" s="1" t="str">
        <f t="array" ref="H1559">IF($F1559="", "", IFS(_xlfn.XLOOKUP($F1559, accounts!$A$2:$A$86, accounts!$E$2:$E$86, 0)&gt;=1000, "Enterprise", _xlfn.XLOOKUP($F1559, accounts!$A$2:$A$86, accounts!$E$2:$E$86, 0)&gt;=100, "Mid-Market", TRUE, "SMB"))</f>
        <v>Enterprise</v>
      </c>
      <c r="I1559" s="1" t="str">
        <f t="array" ref="I1559">IF($F1559="", "", _xlfn.XLOOKUP($F1559,accounts!$A$2:$A$86,accounts!$F$2:$F$86, "Other"))</f>
        <v>United States</v>
      </c>
      <c r="J1559" s="1" t="s">
        <v>131</v>
      </c>
      <c r="K1559" s="3">
        <v>42809.0</v>
      </c>
      <c r="L1559" s="3">
        <v>42889.0</v>
      </c>
      <c r="M1559" s="1">
        <v>6102.0</v>
      </c>
    </row>
    <row r="1560">
      <c r="A1560" s="1" t="s">
        <v>1765</v>
      </c>
      <c r="B1560" s="1" t="s">
        <v>41</v>
      </c>
      <c r="C1560" s="1" t="str">
        <f t="array" ref="C1560">_xlfn.XLOOKUP($B1560, sales_teams!$A$2:$A$36, sales_teams!$B$2:$B$36)</f>
        <v>Cara Losch</v>
      </c>
      <c r="D1560" s="1" t="str">
        <f t="array" ref="D1560">_xlfn.XLOOKUP($B1560, sales_teams!$A$2:$A$36, sales_teams!$C$2:$C$36)</f>
        <v>East</v>
      </c>
      <c r="E1560" s="1" t="s">
        <v>194</v>
      </c>
      <c r="F1560" s="1" t="s">
        <v>43</v>
      </c>
      <c r="G1560" s="1" t="str">
        <f t="array" ref="G1560">IF($F1560="", "", _xlfn.XLOOKUP($F1560,accounts!$A$2:$A$86,accounts!$B$2:$B$86, "Other"))</f>
        <v>software</v>
      </c>
      <c r="H1560" s="1" t="str">
        <f t="array" ref="H1560">IF($F1560="", "", IFS(_xlfn.XLOOKUP($F1560, accounts!$A$2:$A$86, accounts!$E$2:$E$86, 0)&gt;=1000, "Enterprise", _xlfn.XLOOKUP($F1560, accounts!$A$2:$A$86, accounts!$E$2:$E$86, 0)&gt;=100, "Mid-Market", TRUE, "SMB"))</f>
        <v>Enterprise</v>
      </c>
      <c r="I1560" s="1" t="str">
        <f t="array" ref="I1560">IF($F1560="", "", _xlfn.XLOOKUP($F1560,accounts!$A$2:$A$86,accounts!$F$2:$F$86, "Other"))</f>
        <v>United States</v>
      </c>
      <c r="J1560" s="1" t="s">
        <v>131</v>
      </c>
      <c r="K1560" s="3">
        <v>42809.0</v>
      </c>
      <c r="L1560" s="3">
        <v>42865.0</v>
      </c>
      <c r="M1560" s="1">
        <v>4983.0</v>
      </c>
    </row>
    <row r="1561">
      <c r="A1561" s="1" t="s">
        <v>1766</v>
      </c>
      <c r="B1561" s="1" t="s">
        <v>15</v>
      </c>
      <c r="C1561" s="1" t="str">
        <f t="array" ref="C1561">_xlfn.XLOOKUP($B1561, sales_teams!$A$2:$A$36, sales_teams!$B$2:$B$36)</f>
        <v>Dustin Brinkmann</v>
      </c>
      <c r="D1561" s="1" t="str">
        <f t="array" ref="D1561">_xlfn.XLOOKUP($B1561, sales_teams!$A$2:$A$36, sales_teams!$C$2:$C$36)</f>
        <v>Central</v>
      </c>
      <c r="E1561" s="1" t="s">
        <v>179</v>
      </c>
      <c r="F1561" s="1" t="s">
        <v>122</v>
      </c>
      <c r="G1561" s="1" t="str">
        <f t="array" ref="G1561">IF($F1561="", "", _xlfn.XLOOKUP($F1561,accounts!$A$2:$A$86,accounts!$B$2:$B$86, "Other"))</f>
        <v>medical</v>
      </c>
      <c r="H1561" s="1" t="str">
        <f t="array" ref="H1561">IF($F1561="", "", IFS(_xlfn.XLOOKUP($F1561, accounts!$A$2:$A$86, accounts!$E$2:$E$86, 0)&gt;=1000, "Enterprise", _xlfn.XLOOKUP($F1561, accounts!$A$2:$A$86, accounts!$E$2:$E$86, 0)&gt;=100, "Mid-Market", TRUE, "SMB"))</f>
        <v>Enterprise</v>
      </c>
      <c r="I1561" s="1" t="str">
        <f t="array" ref="I1561">IF($F1561="", "", _xlfn.XLOOKUP($F1561,accounts!$A$2:$A$86,accounts!$F$2:$F$86, "Other"))</f>
        <v>United States</v>
      </c>
      <c r="J1561" s="1" t="s">
        <v>131</v>
      </c>
      <c r="K1561" s="3">
        <v>42809.0</v>
      </c>
      <c r="L1561" s="3">
        <v>42819.0</v>
      </c>
      <c r="M1561" s="1">
        <v>47.0</v>
      </c>
    </row>
    <row r="1562">
      <c r="A1562" s="1" t="s">
        <v>1767</v>
      </c>
      <c r="B1562" s="1" t="s">
        <v>60</v>
      </c>
      <c r="C1562" s="1" t="str">
        <f t="array" ref="C1562">_xlfn.XLOOKUP($B1562, sales_teams!$A$2:$A$36, sales_teams!$B$2:$B$36)</f>
        <v>Celia Rouche</v>
      </c>
      <c r="D1562" s="1" t="str">
        <f t="array" ref="D1562">_xlfn.XLOOKUP($B1562, sales_teams!$A$2:$A$36, sales_teams!$C$2:$C$36)</f>
        <v>West</v>
      </c>
      <c r="E1562" s="1" t="s">
        <v>179</v>
      </c>
      <c r="F1562" s="1" t="s">
        <v>176</v>
      </c>
      <c r="G1562" s="1" t="str">
        <f t="array" ref="G1562">IF($F1562="", "", _xlfn.XLOOKUP($F1562,accounts!$A$2:$A$86,accounts!$B$2:$B$86, "Other"))</f>
        <v>entertainment</v>
      </c>
      <c r="H1562" s="1" t="str">
        <f t="array" ref="H1562">IF($F1562="", "", IFS(_xlfn.XLOOKUP($F1562, accounts!$A$2:$A$86, accounts!$E$2:$E$86, 0)&gt;=1000, "Enterprise", _xlfn.XLOOKUP($F1562, accounts!$A$2:$A$86, accounts!$E$2:$E$86, 0)&gt;=100, "Mid-Market", TRUE, "SMB"))</f>
        <v>Mid-Market</v>
      </c>
      <c r="I1562" s="1" t="str">
        <f t="array" ref="I1562">IF($F1562="", "", _xlfn.XLOOKUP($F1562,accounts!$A$2:$A$86,accounts!$F$2:$F$86, "Other"))</f>
        <v>United States</v>
      </c>
      <c r="J1562" s="1" t="s">
        <v>131</v>
      </c>
      <c r="K1562" s="3">
        <v>42809.0</v>
      </c>
      <c r="L1562" s="3">
        <v>42897.0</v>
      </c>
      <c r="M1562" s="1">
        <v>52.0</v>
      </c>
    </row>
    <row r="1563">
      <c r="A1563" s="1" t="s">
        <v>1768</v>
      </c>
      <c r="B1563" s="1" t="s">
        <v>34</v>
      </c>
      <c r="C1563" s="1" t="str">
        <f t="array" ref="C1563">_xlfn.XLOOKUP($B1563, sales_teams!$A$2:$A$36, sales_teams!$B$2:$B$36)</f>
        <v>Cara Losch</v>
      </c>
      <c r="D1563" s="1" t="str">
        <f t="array" ref="D1563">_xlfn.XLOOKUP($B1563, sales_teams!$A$2:$A$36, sales_teams!$C$2:$C$36)</f>
        <v>East</v>
      </c>
      <c r="E1563" s="1" t="s">
        <v>148</v>
      </c>
      <c r="F1563" s="1" t="s">
        <v>103</v>
      </c>
      <c r="G1563" s="1" t="str">
        <f t="array" ref="G1563">IF($F1563="", "", _xlfn.XLOOKUP($F1563,accounts!$A$2:$A$86,accounts!$B$2:$B$86, "Other"))</f>
        <v>retail</v>
      </c>
      <c r="H1563" s="1" t="str">
        <f t="array" ref="H1563">IF($F1563="", "", IFS(_xlfn.XLOOKUP($F1563, accounts!$A$2:$A$86, accounts!$E$2:$E$86, 0)&gt;=1000, "Enterprise", _xlfn.XLOOKUP($F1563, accounts!$A$2:$A$86, accounts!$E$2:$E$86, 0)&gt;=100, "Mid-Market", TRUE, "SMB"))</f>
        <v>Enterprise</v>
      </c>
      <c r="I1563" s="1" t="str">
        <f t="array" ref="I1563">IF($F1563="", "", _xlfn.XLOOKUP($F1563,accounts!$A$2:$A$86,accounts!$F$2:$F$86, "Other"))</f>
        <v>United States</v>
      </c>
      <c r="J1563" s="1" t="s">
        <v>131</v>
      </c>
      <c r="K1563" s="3">
        <v>42809.0</v>
      </c>
      <c r="L1563" s="3">
        <v>42911.0</v>
      </c>
      <c r="M1563" s="1">
        <v>5031.0</v>
      </c>
    </row>
    <row r="1564">
      <c r="A1564" s="1" t="s">
        <v>1769</v>
      </c>
      <c r="B1564" s="1" t="s">
        <v>34</v>
      </c>
      <c r="C1564" s="1" t="str">
        <f t="array" ref="C1564">_xlfn.XLOOKUP($B1564, sales_teams!$A$2:$A$36, sales_teams!$B$2:$B$36)</f>
        <v>Cara Losch</v>
      </c>
      <c r="D1564" s="1" t="str">
        <f t="array" ref="D1564">_xlfn.XLOOKUP($B1564, sales_teams!$A$2:$A$36, sales_teams!$C$2:$C$36)</f>
        <v>East</v>
      </c>
      <c r="E1564" s="1" t="s">
        <v>179</v>
      </c>
      <c r="F1564" s="1" t="s">
        <v>32</v>
      </c>
      <c r="G1564" s="1" t="str">
        <f t="array" ref="G1564">IF($F1564="", "", _xlfn.XLOOKUP($F1564,accounts!$A$2:$A$86,accounts!$B$2:$B$86, "Other"))</f>
        <v>medical</v>
      </c>
      <c r="H1564" s="1" t="str">
        <f t="array" ref="H1564">IF($F1564="", "", IFS(_xlfn.XLOOKUP($F1564, accounts!$A$2:$A$86, accounts!$E$2:$E$86, 0)&gt;=1000, "Enterprise", _xlfn.XLOOKUP($F1564, accounts!$A$2:$A$86, accounts!$E$2:$E$86, 0)&gt;=100, "Mid-Market", TRUE, "SMB"))</f>
        <v>Enterprise</v>
      </c>
      <c r="I1564" s="1" t="str">
        <f t="array" ref="I1564">IF($F1564="", "", _xlfn.XLOOKUP($F1564,accounts!$A$2:$A$86,accounts!$F$2:$F$86, "Other"))</f>
        <v>United States</v>
      </c>
      <c r="J1564" s="1" t="s">
        <v>131</v>
      </c>
      <c r="K1564" s="3">
        <v>42809.0</v>
      </c>
      <c r="L1564" s="3">
        <v>42892.0</v>
      </c>
      <c r="M1564" s="1">
        <v>53.0</v>
      </c>
    </row>
    <row r="1565">
      <c r="A1565" s="1" t="s">
        <v>1770</v>
      </c>
      <c r="B1565" s="1" t="s">
        <v>45</v>
      </c>
      <c r="C1565" s="1" t="str">
        <f t="array" ref="C1565">_xlfn.XLOOKUP($B1565, sales_teams!$A$2:$A$36, sales_teams!$B$2:$B$36)</f>
        <v>Cara Losch</v>
      </c>
      <c r="D1565" s="1" t="str">
        <f t="array" ref="D1565">_xlfn.XLOOKUP($B1565, sales_teams!$A$2:$A$36, sales_teams!$C$2:$C$36)</f>
        <v>East</v>
      </c>
      <c r="E1565" s="1" t="s">
        <v>109</v>
      </c>
      <c r="G1565" s="1" t="str">
        <f t="array" ref="G1565">IF($F1565="", "", _xlfn.XLOOKUP($F1565,accounts!$A$2:$A$86,accounts!$B$2:$B$86, "Other"))</f>
        <v/>
      </c>
      <c r="H1565" s="1" t="str">
        <f t="array" ref="H1565">IF($F1565="", "", IFS(_xlfn.XLOOKUP($F1565, accounts!$A$2:$A$86, accounts!$E$2:$E$86, 0)&gt;=1000, "Enterprise", _xlfn.XLOOKUP($F1565, accounts!$A$2:$A$86, accounts!$E$2:$E$86, 0)&gt;=100, "Mid-Market", TRUE, "SMB"))</f>
        <v/>
      </c>
      <c r="I1565" s="1" t="str">
        <f t="array" ref="I1565">IF($F1565="", "", _xlfn.XLOOKUP($F1565,accounts!$A$2:$A$86,accounts!$F$2:$F$86, "Other"))</f>
        <v/>
      </c>
      <c r="J1565" s="1" t="s">
        <v>189</v>
      </c>
      <c r="K1565" s="3">
        <v>42809.0</v>
      </c>
    </row>
    <row r="1566">
      <c r="A1566" s="1" t="s">
        <v>1771</v>
      </c>
      <c r="B1566" s="1" t="s">
        <v>7</v>
      </c>
      <c r="C1566" s="1" t="str">
        <f t="array" ref="C1566">_xlfn.XLOOKUP($B1566, sales_teams!$A$2:$A$36, sales_teams!$B$2:$B$36)</f>
        <v>Dustin Brinkmann</v>
      </c>
      <c r="D1566" s="1" t="str">
        <f t="array" ref="D1566">_xlfn.XLOOKUP($B1566, sales_teams!$A$2:$A$36, sales_teams!$C$2:$C$36)</f>
        <v>Central</v>
      </c>
      <c r="E1566" s="1" t="s">
        <v>181</v>
      </c>
      <c r="F1566" s="1" t="s">
        <v>78</v>
      </c>
      <c r="G1566" s="1" t="str">
        <f t="array" ref="G1566">IF($F1566="", "", _xlfn.XLOOKUP($F1566,accounts!$A$2:$A$86,accounts!$B$2:$B$86, "Other"))</f>
        <v>marketing</v>
      </c>
      <c r="H1566" s="1" t="str">
        <f t="array" ref="H1566">IF($F1566="", "", IFS(_xlfn.XLOOKUP($F1566, accounts!$A$2:$A$86, accounts!$E$2:$E$86, 0)&gt;=1000, "Enterprise", _xlfn.XLOOKUP($F1566, accounts!$A$2:$A$86, accounts!$E$2:$E$86, 0)&gt;=100, "Mid-Market", TRUE, "SMB"))</f>
        <v>Enterprise</v>
      </c>
      <c r="I1566" s="1" t="str">
        <f t="array" ref="I1566">IF($F1566="", "", _xlfn.XLOOKUP($F1566,accounts!$A$2:$A$86,accounts!$F$2:$F$86, "Other"))</f>
        <v>United States</v>
      </c>
      <c r="J1566" s="1" t="s">
        <v>131</v>
      </c>
      <c r="K1566" s="3">
        <v>42810.0</v>
      </c>
      <c r="L1566" s="3">
        <v>42857.0</v>
      </c>
      <c r="M1566" s="1">
        <v>550.0</v>
      </c>
    </row>
    <row r="1567">
      <c r="A1567" s="1" t="s">
        <v>1772</v>
      </c>
      <c r="B1567" s="1" t="s">
        <v>57</v>
      </c>
      <c r="C1567" s="1" t="str">
        <f t="array" ref="C1567">_xlfn.XLOOKUP($B1567, sales_teams!$A$2:$A$36, sales_teams!$B$2:$B$36)</f>
        <v>Rocco Neubert</v>
      </c>
      <c r="D1567" s="1" t="str">
        <f t="array" ref="D1567">_xlfn.XLOOKUP($B1567, sales_teams!$A$2:$A$36, sales_teams!$C$2:$C$36)</f>
        <v>East</v>
      </c>
      <c r="E1567" s="1" t="s">
        <v>109</v>
      </c>
      <c r="G1567" s="1" t="str">
        <f t="array" ref="G1567">IF($F1567="", "", _xlfn.XLOOKUP($F1567,accounts!$A$2:$A$86,accounts!$B$2:$B$86, "Other"))</f>
        <v/>
      </c>
      <c r="H1567" s="1" t="str">
        <f t="array" ref="H1567">IF($F1567="", "", IFS(_xlfn.XLOOKUP($F1567, accounts!$A$2:$A$86, accounts!$E$2:$E$86, 0)&gt;=1000, "Enterprise", _xlfn.XLOOKUP($F1567, accounts!$A$2:$A$86, accounts!$E$2:$E$86, 0)&gt;=100, "Mid-Market", TRUE, "SMB"))</f>
        <v/>
      </c>
      <c r="I1567" s="1" t="str">
        <f t="array" ref="I1567">IF($F1567="", "", _xlfn.XLOOKUP($F1567,accounts!$A$2:$A$86,accounts!$F$2:$F$86, "Other"))</f>
        <v/>
      </c>
      <c r="J1567" s="1" t="s">
        <v>189</v>
      </c>
      <c r="K1567" s="3">
        <v>42810.0</v>
      </c>
    </row>
    <row r="1568">
      <c r="A1568" s="1" t="s">
        <v>1773</v>
      </c>
      <c r="B1568" s="1" t="s">
        <v>57</v>
      </c>
      <c r="C1568" s="1" t="str">
        <f t="array" ref="C1568">_xlfn.XLOOKUP($B1568, sales_teams!$A$2:$A$36, sales_teams!$B$2:$B$36)</f>
        <v>Rocco Neubert</v>
      </c>
      <c r="D1568" s="1" t="str">
        <f t="array" ref="D1568">_xlfn.XLOOKUP($B1568, sales_teams!$A$2:$A$36, sales_teams!$C$2:$C$36)</f>
        <v>East</v>
      </c>
      <c r="E1568" s="1" t="s">
        <v>148</v>
      </c>
      <c r="F1568" s="1" t="s">
        <v>81</v>
      </c>
      <c r="G1568" s="1" t="str">
        <f t="array" ref="G1568">IF($F1568="", "", _xlfn.XLOOKUP($F1568,accounts!$A$2:$A$86,accounts!$B$2:$B$86, "Other"))</f>
        <v>technology</v>
      </c>
      <c r="H1568" s="1" t="str">
        <f t="array" ref="H1568">IF($F1568="", "", IFS(_xlfn.XLOOKUP($F1568, accounts!$A$2:$A$86, accounts!$E$2:$E$86, 0)&gt;=1000, "Enterprise", _xlfn.XLOOKUP($F1568, accounts!$A$2:$A$86, accounts!$E$2:$E$86, 0)&gt;=100, "Mid-Market", TRUE, "SMB"))</f>
        <v>Enterprise</v>
      </c>
      <c r="I1568" s="1" t="str">
        <f t="array" ref="I1568">IF($F1568="", "", _xlfn.XLOOKUP($F1568,accounts!$A$2:$A$86,accounts!$F$2:$F$86, "Other"))</f>
        <v>United States</v>
      </c>
      <c r="J1568" s="1" t="s">
        <v>131</v>
      </c>
      <c r="K1568" s="3">
        <v>42810.0</v>
      </c>
      <c r="L1568" s="3">
        <v>42892.0</v>
      </c>
      <c r="M1568" s="1">
        <v>5223.0</v>
      </c>
    </row>
    <row r="1569">
      <c r="A1569" s="1" t="s">
        <v>1774</v>
      </c>
      <c r="B1569" s="1" t="s">
        <v>57</v>
      </c>
      <c r="C1569" s="1" t="str">
        <f t="array" ref="C1569">_xlfn.XLOOKUP($B1569, sales_teams!$A$2:$A$36, sales_teams!$B$2:$B$36)</f>
        <v>Rocco Neubert</v>
      </c>
      <c r="D1569" s="1" t="str">
        <f t="array" ref="D1569">_xlfn.XLOOKUP($B1569, sales_teams!$A$2:$A$36, sales_teams!$C$2:$C$36)</f>
        <v>East</v>
      </c>
      <c r="E1569" s="1" t="s">
        <v>179</v>
      </c>
      <c r="F1569" s="1" t="s">
        <v>22</v>
      </c>
      <c r="G1569" s="1" t="str">
        <f t="array" ref="G1569">IF($F1569="", "", _xlfn.XLOOKUP($F1569,accounts!$A$2:$A$86,accounts!$B$2:$B$86, "Other"))</f>
        <v>medical</v>
      </c>
      <c r="H1569" s="1" t="str">
        <f t="array" ref="H1569">IF($F1569="", "", IFS(_xlfn.XLOOKUP($F1569, accounts!$A$2:$A$86, accounts!$E$2:$E$86, 0)&gt;=1000, "Enterprise", _xlfn.XLOOKUP($F1569, accounts!$A$2:$A$86, accounts!$E$2:$E$86, 0)&gt;=100, "Mid-Market", TRUE, "SMB"))</f>
        <v>Mid-Market</v>
      </c>
      <c r="I1569" s="1" t="str">
        <f t="array" ref="I1569">IF($F1569="", "", _xlfn.XLOOKUP($F1569,accounts!$A$2:$A$86,accounts!$F$2:$F$86, "Other"))</f>
        <v>United States</v>
      </c>
      <c r="J1569" s="1" t="s">
        <v>131</v>
      </c>
      <c r="K1569" s="3">
        <v>42810.0</v>
      </c>
      <c r="L1569" s="3">
        <v>42867.0</v>
      </c>
      <c r="M1569" s="1">
        <v>53.0</v>
      </c>
    </row>
    <row r="1570">
      <c r="A1570" s="1" t="s">
        <v>1775</v>
      </c>
      <c r="B1570" s="1" t="s">
        <v>52</v>
      </c>
      <c r="C1570" s="1" t="str">
        <f t="array" ref="C1570">_xlfn.XLOOKUP($B1570, sales_teams!$A$2:$A$36, sales_teams!$B$2:$B$36)</f>
        <v>Rocco Neubert</v>
      </c>
      <c r="D1570" s="1" t="str">
        <f t="array" ref="D1570">_xlfn.XLOOKUP($B1570, sales_teams!$A$2:$A$36, sales_teams!$C$2:$C$36)</f>
        <v>East</v>
      </c>
      <c r="E1570" s="1" t="s">
        <v>148</v>
      </c>
      <c r="F1570" s="1" t="s">
        <v>40</v>
      </c>
      <c r="G1570" s="1" t="str">
        <f t="array" ref="G1570">IF($F1570="", "", _xlfn.XLOOKUP($F1570,accounts!$A$2:$A$86,accounts!$B$2:$B$86, "Other"))</f>
        <v>technology</v>
      </c>
      <c r="H1570" s="1" t="str">
        <f t="array" ref="H1570">IF($F1570="", "", IFS(_xlfn.XLOOKUP($F1570, accounts!$A$2:$A$86, accounts!$E$2:$E$86, 0)&gt;=1000, "Enterprise", _xlfn.XLOOKUP($F1570, accounts!$A$2:$A$86, accounts!$E$2:$E$86, 0)&gt;=100, "Mid-Market", TRUE, "SMB"))</f>
        <v>Enterprise</v>
      </c>
      <c r="I1570" s="1" t="str">
        <f t="array" ref="I1570">IF($F1570="", "", _xlfn.XLOOKUP($F1570,accounts!$A$2:$A$86,accounts!$F$2:$F$86, "Other"))</f>
        <v>United States</v>
      </c>
      <c r="J1570" s="1" t="s">
        <v>131</v>
      </c>
      <c r="K1570" s="3">
        <v>42810.0</v>
      </c>
      <c r="L1570" s="3">
        <v>42872.0</v>
      </c>
      <c r="M1570" s="1">
        <v>4519.0</v>
      </c>
    </row>
    <row r="1571">
      <c r="A1571" s="1" t="s">
        <v>1776</v>
      </c>
      <c r="B1571" s="1" t="s">
        <v>39</v>
      </c>
      <c r="C1571" s="1" t="str">
        <f t="array" ref="C1571">_xlfn.XLOOKUP($B1571, sales_teams!$A$2:$A$36, sales_teams!$B$2:$B$36)</f>
        <v>Cara Losch</v>
      </c>
      <c r="D1571" s="1" t="str">
        <f t="array" ref="D1571">_xlfn.XLOOKUP($B1571, sales_teams!$A$2:$A$36, sales_teams!$C$2:$C$36)</f>
        <v>East</v>
      </c>
      <c r="E1571" s="1" t="s">
        <v>148</v>
      </c>
      <c r="F1571" s="1" t="s">
        <v>167</v>
      </c>
      <c r="G1571" s="1" t="str">
        <f t="array" ref="G1571">IF($F1571="", "", _xlfn.XLOOKUP($F1571,accounts!$A$2:$A$86,accounts!$B$2:$B$86, "Other"))</f>
        <v>finance</v>
      </c>
      <c r="H1571" s="1" t="str">
        <f t="array" ref="H1571">IF($F1571="", "", IFS(_xlfn.XLOOKUP($F1571, accounts!$A$2:$A$86, accounts!$E$2:$E$86, 0)&gt;=1000, "Enterprise", _xlfn.XLOOKUP($F1571, accounts!$A$2:$A$86, accounts!$E$2:$E$86, 0)&gt;=100, "Mid-Market", TRUE, "SMB"))</f>
        <v>Mid-Market</v>
      </c>
      <c r="I1571" s="1" t="str">
        <f t="array" ref="I1571">IF($F1571="", "", _xlfn.XLOOKUP($F1571,accounts!$A$2:$A$86,accounts!$F$2:$F$86, "Other"))</f>
        <v>United States</v>
      </c>
      <c r="J1571" s="1" t="s">
        <v>131</v>
      </c>
      <c r="K1571" s="3">
        <v>42810.0</v>
      </c>
      <c r="L1571" s="3">
        <v>42887.0</v>
      </c>
      <c r="M1571" s="1">
        <v>4833.0</v>
      </c>
    </row>
    <row r="1572">
      <c r="A1572" s="1" t="s">
        <v>1777</v>
      </c>
      <c r="B1572" s="1" t="s">
        <v>48</v>
      </c>
      <c r="C1572" s="1" t="str">
        <f t="array" ref="C1572">_xlfn.XLOOKUP($B1572, sales_teams!$A$2:$A$36, sales_teams!$B$2:$B$36)</f>
        <v>Rocco Neubert</v>
      </c>
      <c r="D1572" s="1" t="str">
        <f t="array" ref="D1572">_xlfn.XLOOKUP($B1572, sales_teams!$A$2:$A$36, sales_teams!$C$2:$C$36)</f>
        <v>East</v>
      </c>
      <c r="E1572" s="1" t="s">
        <v>194</v>
      </c>
      <c r="G1572" s="1" t="str">
        <f t="array" ref="G1572">IF($F1572="", "", _xlfn.XLOOKUP($F1572,accounts!$A$2:$A$86,accounts!$B$2:$B$86, "Other"))</f>
        <v/>
      </c>
      <c r="H1572" s="1" t="str">
        <f t="array" ref="H1572">IF($F1572="", "", IFS(_xlfn.XLOOKUP($F1572, accounts!$A$2:$A$86, accounts!$E$2:$E$86, 0)&gt;=1000, "Enterprise", _xlfn.XLOOKUP($F1572, accounts!$A$2:$A$86, accounts!$E$2:$E$86, 0)&gt;=100, "Mid-Market", TRUE, "SMB"))</f>
        <v/>
      </c>
      <c r="I1572" s="1" t="str">
        <f t="array" ref="I1572">IF($F1572="", "", _xlfn.XLOOKUP($F1572,accounts!$A$2:$A$86,accounts!$F$2:$F$86, "Other"))</f>
        <v/>
      </c>
      <c r="J1572" s="1" t="s">
        <v>189</v>
      </c>
      <c r="K1572" s="3">
        <v>42810.0</v>
      </c>
    </row>
    <row r="1573">
      <c r="A1573" s="1" t="s">
        <v>1778</v>
      </c>
      <c r="B1573" s="1" t="s">
        <v>48</v>
      </c>
      <c r="C1573" s="1" t="str">
        <f t="array" ref="C1573">_xlfn.XLOOKUP($B1573, sales_teams!$A$2:$A$36, sales_teams!$B$2:$B$36)</f>
        <v>Rocco Neubert</v>
      </c>
      <c r="D1573" s="1" t="str">
        <f t="array" ref="D1573">_xlfn.XLOOKUP($B1573, sales_teams!$A$2:$A$36, sales_teams!$C$2:$C$36)</f>
        <v>East</v>
      </c>
      <c r="E1573" s="1" t="s">
        <v>194</v>
      </c>
      <c r="F1573" s="1" t="s">
        <v>173</v>
      </c>
      <c r="G1573" s="1" t="str">
        <f t="array" ref="G1573">IF($F1573="", "", _xlfn.XLOOKUP($F1573,accounts!$A$2:$A$86,accounts!$B$2:$B$86, "Other"))</f>
        <v>technology</v>
      </c>
      <c r="H1573" s="1" t="str">
        <f t="array" ref="H1573">IF($F1573="", "", IFS(_xlfn.XLOOKUP($F1573, accounts!$A$2:$A$86, accounts!$E$2:$E$86, 0)&gt;=1000, "Enterprise", _xlfn.XLOOKUP($F1573, accounts!$A$2:$A$86, accounts!$E$2:$E$86, 0)&gt;=100, "Mid-Market", TRUE, "SMB"))</f>
        <v>Mid-Market</v>
      </c>
      <c r="I1573" s="1" t="str">
        <f t="array" ref="I1573">IF($F1573="", "", _xlfn.XLOOKUP($F1573,accounts!$A$2:$A$86,accounts!$F$2:$F$86, "Other"))</f>
        <v>China</v>
      </c>
      <c r="J1573" s="1" t="s">
        <v>131</v>
      </c>
      <c r="K1573" s="3">
        <v>42810.0</v>
      </c>
      <c r="L1573" s="3">
        <v>42915.0</v>
      </c>
      <c r="M1573" s="1">
        <v>5407.0</v>
      </c>
    </row>
    <row r="1574">
      <c r="A1574" s="1" t="s">
        <v>1779</v>
      </c>
      <c r="B1574" s="1" t="s">
        <v>30</v>
      </c>
      <c r="C1574" s="1" t="str">
        <f t="array" ref="C1574">_xlfn.XLOOKUP($B1574, sales_teams!$A$2:$A$36, sales_teams!$B$2:$B$36)</f>
        <v>Melvin Marxen</v>
      </c>
      <c r="D1574" s="1" t="str">
        <f t="array" ref="D1574">_xlfn.XLOOKUP($B1574, sales_teams!$A$2:$A$36, sales_teams!$C$2:$C$36)</f>
        <v>Central</v>
      </c>
      <c r="E1574" s="1" t="s">
        <v>181</v>
      </c>
      <c r="F1574" s="1" t="s">
        <v>150</v>
      </c>
      <c r="G1574" s="1" t="str">
        <f t="array" ref="G1574">IF($F1574="", "", _xlfn.XLOOKUP($F1574,accounts!$A$2:$A$86,accounts!$B$2:$B$86, "Other"))</f>
        <v>technology</v>
      </c>
      <c r="H1574" s="1" t="str">
        <f t="array" ref="H1574">IF($F1574="", "", IFS(_xlfn.XLOOKUP($F1574, accounts!$A$2:$A$86, accounts!$E$2:$E$86, 0)&gt;=1000, "Enterprise", _xlfn.XLOOKUP($F1574, accounts!$A$2:$A$86, accounts!$E$2:$E$86, 0)&gt;=100, "Mid-Market", TRUE, "SMB"))</f>
        <v>Enterprise</v>
      </c>
      <c r="I1574" s="1" t="str">
        <f t="array" ref="I1574">IF($F1574="", "", _xlfn.XLOOKUP($F1574,accounts!$A$2:$A$86,accounts!$F$2:$F$86, "Other"))</f>
        <v>United States</v>
      </c>
      <c r="J1574" s="1" t="s">
        <v>192</v>
      </c>
      <c r="K1574" s="3">
        <v>42810.0</v>
      </c>
      <c r="L1574" s="3">
        <v>42857.0</v>
      </c>
      <c r="M1574" s="1">
        <v>0.0</v>
      </c>
    </row>
    <row r="1575">
      <c r="A1575" s="1" t="s">
        <v>1780</v>
      </c>
      <c r="B1575" s="1" t="s">
        <v>88</v>
      </c>
      <c r="C1575" s="1" t="str">
        <f t="array" ref="C1575">_xlfn.XLOOKUP($B1575, sales_teams!$A$2:$A$36, sales_teams!$B$2:$B$36)</f>
        <v>Celia Rouche</v>
      </c>
      <c r="D1575" s="1" t="str">
        <f t="array" ref="D1575">_xlfn.XLOOKUP($B1575, sales_teams!$A$2:$A$36, sales_teams!$C$2:$C$36)</f>
        <v>West</v>
      </c>
      <c r="E1575" s="1" t="s">
        <v>179</v>
      </c>
      <c r="F1575" s="1" t="s">
        <v>91</v>
      </c>
      <c r="G1575" s="1" t="str">
        <f t="array" ref="G1575">IF($F1575="", "", _xlfn.XLOOKUP($F1575,accounts!$A$2:$A$86,accounts!$B$2:$B$86, "Other"))</f>
        <v>employment</v>
      </c>
      <c r="H1575" s="1" t="str">
        <f t="array" ref="H1575">IF($F1575="", "", IFS(_xlfn.XLOOKUP($F1575, accounts!$A$2:$A$86, accounts!$E$2:$E$86, 0)&gt;=1000, "Enterprise", _xlfn.XLOOKUP($F1575, accounts!$A$2:$A$86, accounts!$E$2:$E$86, 0)&gt;=100, "Mid-Market", TRUE, "SMB"))</f>
        <v>Enterprise</v>
      </c>
      <c r="I1575" s="1" t="str">
        <f t="array" ref="I1575">IF($F1575="", "", _xlfn.XLOOKUP($F1575,accounts!$A$2:$A$86,accounts!$F$2:$F$86, "Other"))</f>
        <v>United States</v>
      </c>
      <c r="J1575" s="1" t="s">
        <v>131</v>
      </c>
      <c r="K1575" s="3">
        <v>42810.0</v>
      </c>
      <c r="L1575" s="3">
        <v>42863.0</v>
      </c>
      <c r="M1575" s="1">
        <v>56.0</v>
      </c>
    </row>
    <row r="1576">
      <c r="A1576" s="1" t="s">
        <v>1781</v>
      </c>
      <c r="B1576" s="1" t="s">
        <v>104</v>
      </c>
      <c r="C1576" s="1" t="str">
        <f t="array" ref="C1576">_xlfn.XLOOKUP($B1576, sales_teams!$A$2:$A$36, sales_teams!$B$2:$B$36)</f>
        <v>Summer Sewald</v>
      </c>
      <c r="D1576" s="1" t="str">
        <f t="array" ref="D1576">_xlfn.XLOOKUP($B1576, sales_teams!$A$2:$A$36, sales_teams!$C$2:$C$36)</f>
        <v>West</v>
      </c>
      <c r="E1576" s="1" t="s">
        <v>181</v>
      </c>
      <c r="F1576" s="1" t="s">
        <v>123</v>
      </c>
      <c r="G1576" s="1" t="str">
        <f t="array" ref="G1576">IF($F1576="", "", _xlfn.XLOOKUP($F1576,accounts!$A$2:$A$86,accounts!$B$2:$B$86, "Other"))</f>
        <v>technology</v>
      </c>
      <c r="H1576" s="1" t="str">
        <f t="array" ref="H1576">IF($F1576="", "", IFS(_xlfn.XLOOKUP($F1576, accounts!$A$2:$A$86, accounts!$E$2:$E$86, 0)&gt;=1000, "Enterprise", _xlfn.XLOOKUP($F1576, accounts!$A$2:$A$86, accounts!$E$2:$E$86, 0)&gt;=100, "Mid-Market", TRUE, "SMB"))</f>
        <v>Enterprise</v>
      </c>
      <c r="I1576" s="1" t="str">
        <f t="array" ref="I1576">IF($F1576="", "", _xlfn.XLOOKUP($F1576,accounts!$A$2:$A$86,accounts!$F$2:$F$86, "Other"))</f>
        <v>United States</v>
      </c>
      <c r="J1576" s="1" t="s">
        <v>189</v>
      </c>
      <c r="K1576" s="3">
        <v>42810.0</v>
      </c>
    </row>
    <row r="1577">
      <c r="A1577" s="1" t="s">
        <v>1782</v>
      </c>
      <c r="B1577" s="1" t="s">
        <v>104</v>
      </c>
      <c r="C1577" s="1" t="str">
        <f t="array" ref="C1577">_xlfn.XLOOKUP($B1577, sales_teams!$A$2:$A$36, sales_teams!$B$2:$B$36)</f>
        <v>Summer Sewald</v>
      </c>
      <c r="D1577" s="1" t="str">
        <f t="array" ref="D1577">_xlfn.XLOOKUP($B1577, sales_teams!$A$2:$A$36, sales_teams!$C$2:$C$36)</f>
        <v>West</v>
      </c>
      <c r="E1577" s="1" t="s">
        <v>109</v>
      </c>
      <c r="F1577" s="1" t="s">
        <v>127</v>
      </c>
      <c r="G1577" s="1" t="str">
        <f t="array" ref="G1577">IF($F1577="", "", _xlfn.XLOOKUP($F1577,accounts!$A$2:$A$86,accounts!$B$2:$B$86, "Other"))</f>
        <v>technology</v>
      </c>
      <c r="H1577" s="1" t="str">
        <f t="array" ref="H1577">IF($F1577="", "", IFS(_xlfn.XLOOKUP($F1577, accounts!$A$2:$A$86, accounts!$E$2:$E$86, 0)&gt;=1000, "Enterprise", _xlfn.XLOOKUP($F1577, accounts!$A$2:$A$86, accounts!$E$2:$E$86, 0)&gt;=100, "Mid-Market", TRUE, "SMB"))</f>
        <v>Enterprise</v>
      </c>
      <c r="I1577" s="1" t="str">
        <f t="array" ref="I1577">IF($F1577="", "", _xlfn.XLOOKUP($F1577,accounts!$A$2:$A$86,accounts!$F$2:$F$86, "Other"))</f>
        <v>United States</v>
      </c>
      <c r="J1577" s="1" t="s">
        <v>189</v>
      </c>
      <c r="K1577" s="3">
        <v>42810.0</v>
      </c>
    </row>
    <row r="1578">
      <c r="A1578" s="1" t="s">
        <v>1783</v>
      </c>
      <c r="B1578" s="1" t="s">
        <v>102</v>
      </c>
      <c r="C1578" s="1" t="str">
        <f t="array" ref="C1578">_xlfn.XLOOKUP($B1578, sales_teams!$A$2:$A$36, sales_teams!$B$2:$B$36)</f>
        <v>Summer Sewald</v>
      </c>
      <c r="D1578" s="1" t="str">
        <f t="array" ref="D1578">_xlfn.XLOOKUP($B1578, sales_teams!$A$2:$A$36, sales_teams!$C$2:$C$36)</f>
        <v>West</v>
      </c>
      <c r="E1578" s="1" t="s">
        <v>181</v>
      </c>
      <c r="F1578" s="1" t="s">
        <v>91</v>
      </c>
      <c r="G1578" s="1" t="str">
        <f t="array" ref="G1578">IF($F1578="", "", _xlfn.XLOOKUP($F1578,accounts!$A$2:$A$86,accounts!$B$2:$B$86, "Other"))</f>
        <v>employment</v>
      </c>
      <c r="H1578" s="1" t="str">
        <f t="array" ref="H1578">IF($F1578="", "", IFS(_xlfn.XLOOKUP($F1578, accounts!$A$2:$A$86, accounts!$E$2:$E$86, 0)&gt;=1000, "Enterprise", _xlfn.XLOOKUP($F1578, accounts!$A$2:$A$86, accounts!$E$2:$E$86, 0)&gt;=100, "Mid-Market", TRUE, "SMB"))</f>
        <v>Enterprise</v>
      </c>
      <c r="I1578" s="1" t="str">
        <f t="array" ref="I1578">IF($F1578="", "", _xlfn.XLOOKUP($F1578,accounts!$A$2:$A$86,accounts!$F$2:$F$86, "Other"))</f>
        <v>United States</v>
      </c>
      <c r="J1578" s="1" t="s">
        <v>131</v>
      </c>
      <c r="K1578" s="3">
        <v>42810.0</v>
      </c>
      <c r="L1578" s="3">
        <v>42878.0</v>
      </c>
      <c r="M1578" s="1">
        <v>468.0</v>
      </c>
    </row>
    <row r="1579">
      <c r="A1579" s="1" t="s">
        <v>1784</v>
      </c>
      <c r="B1579" s="1" t="s">
        <v>102</v>
      </c>
      <c r="C1579" s="1" t="str">
        <f t="array" ref="C1579">_xlfn.XLOOKUP($B1579, sales_teams!$A$2:$A$36, sales_teams!$B$2:$B$36)</f>
        <v>Summer Sewald</v>
      </c>
      <c r="D1579" s="1" t="str">
        <f t="array" ref="D1579">_xlfn.XLOOKUP($B1579, sales_teams!$A$2:$A$36, sales_teams!$C$2:$C$36)</f>
        <v>West</v>
      </c>
      <c r="E1579" s="1" t="s">
        <v>181</v>
      </c>
      <c r="F1579" s="1" t="s">
        <v>125</v>
      </c>
      <c r="G1579" s="1" t="str">
        <f t="array" ref="G1579">IF($F1579="", "", _xlfn.XLOOKUP($F1579,accounts!$A$2:$A$86,accounts!$B$2:$B$86, "Other"))</f>
        <v>software</v>
      </c>
      <c r="H1579" s="1" t="str">
        <f t="array" ref="H1579">IF($F1579="", "", IFS(_xlfn.XLOOKUP($F1579, accounts!$A$2:$A$86, accounts!$E$2:$E$86, 0)&gt;=1000, "Enterprise", _xlfn.XLOOKUP($F1579, accounts!$A$2:$A$86, accounts!$E$2:$E$86, 0)&gt;=100, "Mid-Market", TRUE, "SMB"))</f>
        <v>Enterprise</v>
      </c>
      <c r="I1579" s="1" t="str">
        <f t="array" ref="I1579">IF($F1579="", "", _xlfn.XLOOKUP($F1579,accounts!$A$2:$A$86,accounts!$F$2:$F$86, "Other"))</f>
        <v>United States</v>
      </c>
      <c r="J1579" s="1" t="s">
        <v>131</v>
      </c>
      <c r="K1579" s="3">
        <v>42810.0</v>
      </c>
      <c r="L1579" s="3">
        <v>42857.0</v>
      </c>
      <c r="M1579" s="1">
        <v>579.0</v>
      </c>
    </row>
    <row r="1580">
      <c r="A1580" s="1" t="s">
        <v>1785</v>
      </c>
      <c r="B1580" s="1" t="s">
        <v>17</v>
      </c>
      <c r="C1580" s="1" t="str">
        <f t="array" ref="C1580">_xlfn.XLOOKUP($B1580, sales_teams!$A$2:$A$36, sales_teams!$B$2:$B$36)</f>
        <v>Dustin Brinkmann</v>
      </c>
      <c r="D1580" s="1" t="str">
        <f t="array" ref="D1580">_xlfn.XLOOKUP($B1580, sales_teams!$A$2:$A$36, sales_teams!$C$2:$C$36)</f>
        <v>Central</v>
      </c>
      <c r="E1580" s="1" t="s">
        <v>188</v>
      </c>
      <c r="F1580" s="1" t="s">
        <v>165</v>
      </c>
      <c r="G1580" s="1" t="str">
        <f t="array" ref="G1580">IF($F1580="", "", _xlfn.XLOOKUP($F1580,accounts!$A$2:$A$86,accounts!$B$2:$B$86, "Other"))</f>
        <v>telecommunications</v>
      </c>
      <c r="H1580" s="1" t="str">
        <f t="array" ref="H1580">IF($F1580="", "", IFS(_xlfn.XLOOKUP($F1580, accounts!$A$2:$A$86, accounts!$E$2:$E$86, 0)&gt;=1000, "Enterprise", _xlfn.XLOOKUP($F1580, accounts!$A$2:$A$86, accounts!$E$2:$E$86, 0)&gt;=100, "Mid-Market", TRUE, "SMB"))</f>
        <v>Enterprise</v>
      </c>
      <c r="I1580" s="1" t="str">
        <f t="array" ref="I1580">IF($F1580="", "", _xlfn.XLOOKUP($F1580,accounts!$A$2:$A$86,accounts!$F$2:$F$86, "Other"))</f>
        <v>United States</v>
      </c>
      <c r="J1580" s="1" t="s">
        <v>131</v>
      </c>
      <c r="K1580" s="3">
        <v>42810.0</v>
      </c>
      <c r="L1580" s="3">
        <v>42897.0</v>
      </c>
      <c r="M1580" s="1">
        <v>3185.0</v>
      </c>
    </row>
    <row r="1581">
      <c r="A1581" s="1" t="s">
        <v>1786</v>
      </c>
      <c r="B1581" s="1" t="s">
        <v>92</v>
      </c>
      <c r="C1581" s="1" t="str">
        <f t="array" ref="C1581">_xlfn.XLOOKUP($B1581, sales_teams!$A$2:$A$36, sales_teams!$B$2:$B$36)</f>
        <v>Celia Rouche</v>
      </c>
      <c r="D1581" s="1" t="str">
        <f t="array" ref="D1581">_xlfn.XLOOKUP($B1581, sales_teams!$A$2:$A$36, sales_teams!$C$2:$C$36)</f>
        <v>West</v>
      </c>
      <c r="E1581" s="1" t="s">
        <v>148</v>
      </c>
      <c r="G1581" s="1" t="str">
        <f t="array" ref="G1581">IF($F1581="", "", _xlfn.XLOOKUP($F1581,accounts!$A$2:$A$86,accounts!$B$2:$B$86, "Other"))</f>
        <v/>
      </c>
      <c r="H1581" s="1" t="str">
        <f t="array" ref="H1581">IF($F1581="", "", IFS(_xlfn.XLOOKUP($F1581, accounts!$A$2:$A$86, accounts!$E$2:$E$86, 0)&gt;=1000, "Enterprise", _xlfn.XLOOKUP($F1581, accounts!$A$2:$A$86, accounts!$E$2:$E$86, 0)&gt;=100, "Mid-Market", TRUE, "SMB"))</f>
        <v/>
      </c>
      <c r="I1581" s="1" t="str">
        <f t="array" ref="I1581">IF($F1581="", "", _xlfn.XLOOKUP($F1581,accounts!$A$2:$A$86,accounts!$F$2:$F$86, "Other"))</f>
        <v/>
      </c>
      <c r="J1581" s="1" t="s">
        <v>189</v>
      </c>
      <c r="K1581" s="3">
        <v>42810.0</v>
      </c>
    </row>
    <row r="1582">
      <c r="A1582" s="1" t="s">
        <v>1787</v>
      </c>
      <c r="B1582" s="1" t="s">
        <v>92</v>
      </c>
      <c r="C1582" s="1" t="str">
        <f t="array" ref="C1582">_xlfn.XLOOKUP($B1582, sales_teams!$A$2:$A$36, sales_teams!$B$2:$B$36)</f>
        <v>Celia Rouche</v>
      </c>
      <c r="D1582" s="1" t="str">
        <f t="array" ref="D1582">_xlfn.XLOOKUP($B1582, sales_teams!$A$2:$A$36, sales_teams!$C$2:$C$36)</f>
        <v>West</v>
      </c>
      <c r="E1582" s="1" t="s">
        <v>179</v>
      </c>
      <c r="F1582" s="1" t="s">
        <v>50</v>
      </c>
      <c r="G1582" s="1" t="str">
        <f t="array" ref="G1582">IF($F1582="", "", _xlfn.XLOOKUP($F1582,accounts!$A$2:$A$86,accounts!$B$2:$B$86, "Other"))</f>
        <v>entertainment</v>
      </c>
      <c r="H1582" s="1" t="str">
        <f t="array" ref="H1582">IF($F1582="", "", IFS(_xlfn.XLOOKUP($F1582, accounts!$A$2:$A$86, accounts!$E$2:$E$86, 0)&gt;=1000, "Enterprise", _xlfn.XLOOKUP($F1582, accounts!$A$2:$A$86, accounts!$E$2:$E$86, 0)&gt;=100, "Mid-Market", TRUE, "SMB"))</f>
        <v>Enterprise</v>
      </c>
      <c r="I1582" s="1" t="str">
        <f t="array" ref="I1582">IF($F1582="", "", _xlfn.XLOOKUP($F1582,accounts!$A$2:$A$86,accounts!$F$2:$F$86, "Other"))</f>
        <v>United States</v>
      </c>
      <c r="J1582" s="1" t="s">
        <v>131</v>
      </c>
      <c r="K1582" s="3">
        <v>42810.0</v>
      </c>
      <c r="L1582" s="3">
        <v>42889.0</v>
      </c>
      <c r="M1582" s="1">
        <v>54.0</v>
      </c>
    </row>
    <row r="1583">
      <c r="A1583" s="1" t="s">
        <v>1788</v>
      </c>
      <c r="B1583" s="1" t="s">
        <v>107</v>
      </c>
      <c r="C1583" s="1" t="str">
        <f t="array" ref="C1583">_xlfn.XLOOKUP($B1583, sales_teams!$A$2:$A$36, sales_teams!$B$2:$B$36)</f>
        <v>Summer Sewald</v>
      </c>
      <c r="D1583" s="1" t="str">
        <f t="array" ref="D1583">_xlfn.XLOOKUP($B1583, sales_teams!$A$2:$A$36, sales_teams!$C$2:$C$36)</f>
        <v>West</v>
      </c>
      <c r="E1583" s="1" t="s">
        <v>179</v>
      </c>
      <c r="F1583" s="1" t="s">
        <v>137</v>
      </c>
      <c r="G1583" s="1" t="str">
        <f t="array" ref="G1583">IF($F1583="", "", _xlfn.XLOOKUP($F1583,accounts!$A$2:$A$86,accounts!$B$2:$B$86, "Other"))</f>
        <v>services</v>
      </c>
      <c r="H1583" s="1" t="str">
        <f t="array" ref="H1583">IF($F1583="", "", IFS(_xlfn.XLOOKUP($F1583, accounts!$A$2:$A$86, accounts!$E$2:$E$86, 0)&gt;=1000, "Enterprise", _xlfn.XLOOKUP($F1583, accounts!$A$2:$A$86, accounts!$E$2:$E$86, 0)&gt;=100, "Mid-Market", TRUE, "SMB"))</f>
        <v>Enterprise</v>
      </c>
      <c r="I1583" s="1" t="str">
        <f t="array" ref="I1583">IF($F1583="", "", _xlfn.XLOOKUP($F1583,accounts!$A$2:$A$86,accounts!$F$2:$F$86, "Other"))</f>
        <v>Germany</v>
      </c>
      <c r="J1583" s="1" t="s">
        <v>131</v>
      </c>
      <c r="K1583" s="3">
        <v>42810.0</v>
      </c>
      <c r="L1583" s="3">
        <v>42912.0</v>
      </c>
      <c r="M1583" s="1">
        <v>62.0</v>
      </c>
    </row>
    <row r="1584">
      <c r="A1584" s="1" t="s">
        <v>1789</v>
      </c>
      <c r="B1584" s="1" t="s">
        <v>18</v>
      </c>
      <c r="C1584" s="1" t="str">
        <f t="array" ref="C1584">_xlfn.XLOOKUP($B1584, sales_teams!$A$2:$A$36, sales_teams!$B$2:$B$36)</f>
        <v>Dustin Brinkmann</v>
      </c>
      <c r="D1584" s="1" t="str">
        <f t="array" ref="D1584">_xlfn.XLOOKUP($B1584, sales_teams!$A$2:$A$36, sales_teams!$C$2:$C$36)</f>
        <v>Central</v>
      </c>
      <c r="E1584" s="1" t="s">
        <v>181</v>
      </c>
      <c r="F1584" s="1" t="s">
        <v>76</v>
      </c>
      <c r="G1584" s="1" t="str">
        <f t="array" ref="G1584">IF($F1584="", "", _xlfn.XLOOKUP($F1584,accounts!$A$2:$A$86,accounts!$B$2:$B$86, "Other"))</f>
        <v>marketing</v>
      </c>
      <c r="H1584" s="1" t="str">
        <f t="array" ref="H1584">IF($F1584="", "", IFS(_xlfn.XLOOKUP($F1584, accounts!$A$2:$A$86, accounts!$E$2:$E$86, 0)&gt;=1000, "Enterprise", _xlfn.XLOOKUP($F1584, accounts!$A$2:$A$86, accounts!$E$2:$E$86, 0)&gt;=100, "Mid-Market", TRUE, "SMB"))</f>
        <v>Enterprise</v>
      </c>
      <c r="I1584" s="1" t="str">
        <f t="array" ref="I1584">IF($F1584="", "", _xlfn.XLOOKUP($F1584,accounts!$A$2:$A$86,accounts!$F$2:$F$86, "Other"))</f>
        <v>United States</v>
      </c>
      <c r="J1584" s="1" t="s">
        <v>192</v>
      </c>
      <c r="K1584" s="3">
        <v>42810.0</v>
      </c>
      <c r="L1584" s="3">
        <v>42878.0</v>
      </c>
      <c r="M1584" s="1">
        <v>0.0</v>
      </c>
    </row>
    <row r="1585">
      <c r="A1585" s="1" t="s">
        <v>1790</v>
      </c>
      <c r="B1585" s="1" t="s">
        <v>18</v>
      </c>
      <c r="C1585" s="1" t="str">
        <f t="array" ref="C1585">_xlfn.XLOOKUP($B1585, sales_teams!$A$2:$A$36, sales_teams!$B$2:$B$36)</f>
        <v>Dustin Brinkmann</v>
      </c>
      <c r="D1585" s="1" t="str">
        <f t="array" ref="D1585">_xlfn.XLOOKUP($B1585, sales_teams!$A$2:$A$36, sales_teams!$C$2:$C$36)</f>
        <v>Central</v>
      </c>
      <c r="E1585" s="1" t="s">
        <v>181</v>
      </c>
      <c r="F1585" s="1" t="s">
        <v>25</v>
      </c>
      <c r="G1585" s="1" t="str">
        <f t="array" ref="G1585">IF($F1585="", "", _xlfn.XLOOKUP($F1585,accounts!$A$2:$A$86,accounts!$B$2:$B$86, "Other"))</f>
        <v>medical</v>
      </c>
      <c r="H1585" s="1" t="str">
        <f t="array" ref="H1585">IF($F1585="", "", IFS(_xlfn.XLOOKUP($F1585, accounts!$A$2:$A$86, accounts!$E$2:$E$86, 0)&gt;=1000, "Enterprise", _xlfn.XLOOKUP($F1585, accounts!$A$2:$A$86, accounts!$E$2:$E$86, 0)&gt;=100, "Mid-Market", TRUE, "SMB"))</f>
        <v>Enterprise</v>
      </c>
      <c r="I1585" s="1" t="str">
        <f t="array" ref="I1585">IF($F1585="", "", _xlfn.XLOOKUP($F1585,accounts!$A$2:$A$86,accounts!$F$2:$F$86, "Other"))</f>
        <v>Kenya</v>
      </c>
      <c r="J1585" s="1" t="s">
        <v>131</v>
      </c>
      <c r="K1585" s="3">
        <v>42810.0</v>
      </c>
      <c r="L1585" s="3">
        <v>42911.0</v>
      </c>
      <c r="M1585" s="1">
        <v>619.0</v>
      </c>
    </row>
    <row r="1586">
      <c r="A1586" s="1" t="s">
        <v>1791</v>
      </c>
      <c r="B1586" s="1" t="s">
        <v>65</v>
      </c>
      <c r="C1586" s="1" t="str">
        <f t="array" ref="C1586">_xlfn.XLOOKUP($B1586, sales_teams!$A$2:$A$36, sales_teams!$B$2:$B$36)</f>
        <v>Celia Rouche</v>
      </c>
      <c r="D1586" s="1" t="str">
        <f t="array" ref="D1586">_xlfn.XLOOKUP($B1586, sales_teams!$A$2:$A$36, sales_teams!$C$2:$C$36)</f>
        <v>West</v>
      </c>
      <c r="E1586" s="1" t="s">
        <v>179</v>
      </c>
      <c r="F1586" s="1" t="s">
        <v>97</v>
      </c>
      <c r="G1586" s="1" t="str">
        <f t="array" ref="G1586">IF($F1586="", "", _xlfn.XLOOKUP($F1586,accounts!$A$2:$A$86,accounts!$B$2:$B$86, "Other"))</f>
        <v>finance</v>
      </c>
      <c r="H1586" s="1" t="str">
        <f t="array" ref="H1586">IF($F1586="", "", IFS(_xlfn.XLOOKUP($F1586, accounts!$A$2:$A$86, accounts!$E$2:$E$86, 0)&gt;=1000, "Enterprise", _xlfn.XLOOKUP($F1586, accounts!$A$2:$A$86, accounts!$E$2:$E$86, 0)&gt;=100, "Mid-Market", TRUE, "SMB"))</f>
        <v>Mid-Market</v>
      </c>
      <c r="I1586" s="1" t="str">
        <f t="array" ref="I1586">IF($F1586="", "", _xlfn.XLOOKUP($F1586,accounts!$A$2:$A$86,accounts!$F$2:$F$86, "Other"))</f>
        <v>United States</v>
      </c>
      <c r="J1586" s="1" t="s">
        <v>192</v>
      </c>
      <c r="K1586" s="3">
        <v>42810.0</v>
      </c>
      <c r="L1586" s="3">
        <v>42875.0</v>
      </c>
      <c r="M1586" s="1">
        <v>0.0</v>
      </c>
    </row>
    <row r="1587">
      <c r="A1587" s="1" t="s">
        <v>1792</v>
      </c>
      <c r="B1587" s="1" t="s">
        <v>65</v>
      </c>
      <c r="C1587" s="1" t="str">
        <f t="array" ref="C1587">_xlfn.XLOOKUP($B1587, sales_teams!$A$2:$A$36, sales_teams!$B$2:$B$36)</f>
        <v>Celia Rouche</v>
      </c>
      <c r="D1587" s="1" t="str">
        <f t="array" ref="D1587">_xlfn.XLOOKUP($B1587, sales_teams!$A$2:$A$36, sales_teams!$C$2:$C$36)</f>
        <v>West</v>
      </c>
      <c r="E1587" s="1" t="s">
        <v>179</v>
      </c>
      <c r="F1587" s="1" t="s">
        <v>118</v>
      </c>
      <c r="G1587" s="1" t="str">
        <f t="array" ref="G1587">IF($F1587="", "", _xlfn.XLOOKUP($F1587,accounts!$A$2:$A$86,accounts!$B$2:$B$86, "Other"))</f>
        <v>services</v>
      </c>
      <c r="H1587" s="1" t="str">
        <f t="array" ref="H1587">IF($F1587="", "", IFS(_xlfn.XLOOKUP($F1587, accounts!$A$2:$A$86, accounts!$E$2:$E$86, 0)&gt;=1000, "Enterprise", _xlfn.XLOOKUP($F1587, accounts!$A$2:$A$86, accounts!$E$2:$E$86, 0)&gt;=100, "Mid-Market", TRUE, "SMB"))</f>
        <v>Enterprise</v>
      </c>
      <c r="I1587" s="1" t="str">
        <f t="array" ref="I1587">IF($F1587="", "", _xlfn.XLOOKUP($F1587,accounts!$A$2:$A$86,accounts!$F$2:$F$86, "Other"))</f>
        <v>United States</v>
      </c>
      <c r="J1587" s="1" t="s">
        <v>192</v>
      </c>
      <c r="K1587" s="3">
        <v>42810.0</v>
      </c>
      <c r="L1587" s="3">
        <v>42872.0</v>
      </c>
      <c r="M1587" s="1">
        <v>0.0</v>
      </c>
    </row>
    <row r="1588">
      <c r="A1588" s="1" t="s">
        <v>1793</v>
      </c>
      <c r="B1588" s="1" t="s">
        <v>65</v>
      </c>
      <c r="C1588" s="1" t="str">
        <f t="array" ref="C1588">_xlfn.XLOOKUP($B1588, sales_teams!$A$2:$A$36, sales_teams!$B$2:$B$36)</f>
        <v>Celia Rouche</v>
      </c>
      <c r="D1588" s="1" t="str">
        <f t="array" ref="D1588">_xlfn.XLOOKUP($B1588, sales_teams!$A$2:$A$36, sales_teams!$C$2:$C$36)</f>
        <v>West</v>
      </c>
      <c r="E1588" s="1" t="s">
        <v>188</v>
      </c>
      <c r="F1588" s="1" t="s">
        <v>168</v>
      </c>
      <c r="G1588" s="1" t="str">
        <f t="array" ref="G1588">IF($F1588="", "", _xlfn.XLOOKUP($F1588,accounts!$A$2:$A$86,accounts!$B$2:$B$86, "Other"))</f>
        <v>finance</v>
      </c>
      <c r="H1588" s="1" t="str">
        <f t="array" ref="H1588">IF($F1588="", "", IFS(_xlfn.XLOOKUP($F1588, accounts!$A$2:$A$86, accounts!$E$2:$E$86, 0)&gt;=1000, "Enterprise", _xlfn.XLOOKUP($F1588, accounts!$A$2:$A$86, accounts!$E$2:$E$86, 0)&gt;=100, "Mid-Market", TRUE, "SMB"))</f>
        <v>Enterprise</v>
      </c>
      <c r="I1588" s="1" t="str">
        <f t="array" ref="I1588">IF($F1588="", "", _xlfn.XLOOKUP($F1588,accounts!$A$2:$A$86,accounts!$F$2:$F$86, "Other"))</f>
        <v>United States</v>
      </c>
      <c r="J1588" s="1" t="s">
        <v>192</v>
      </c>
      <c r="K1588" s="3">
        <v>42810.0</v>
      </c>
      <c r="L1588" s="3">
        <v>42891.0</v>
      </c>
      <c r="M1588" s="1">
        <v>0.0</v>
      </c>
    </row>
    <row r="1589">
      <c r="A1589" s="1" t="s">
        <v>1794</v>
      </c>
      <c r="B1589" s="1" t="s">
        <v>41</v>
      </c>
      <c r="C1589" s="1" t="str">
        <f t="array" ref="C1589">_xlfn.XLOOKUP($B1589, sales_teams!$A$2:$A$36, sales_teams!$B$2:$B$36)</f>
        <v>Cara Losch</v>
      </c>
      <c r="D1589" s="1" t="str">
        <f t="array" ref="D1589">_xlfn.XLOOKUP($B1589, sales_teams!$A$2:$A$36, sales_teams!$C$2:$C$36)</f>
        <v>East</v>
      </c>
      <c r="E1589" s="1" t="s">
        <v>194</v>
      </c>
      <c r="G1589" s="1" t="str">
        <f t="array" ref="G1589">IF($F1589="", "", _xlfn.XLOOKUP($F1589,accounts!$A$2:$A$86,accounts!$B$2:$B$86, "Other"))</f>
        <v/>
      </c>
      <c r="H1589" s="1" t="str">
        <f t="array" ref="H1589">IF($F1589="", "", IFS(_xlfn.XLOOKUP($F1589, accounts!$A$2:$A$86, accounts!$E$2:$E$86, 0)&gt;=1000, "Enterprise", _xlfn.XLOOKUP($F1589, accounts!$A$2:$A$86, accounts!$E$2:$E$86, 0)&gt;=100, "Mid-Market", TRUE, "SMB"))</f>
        <v/>
      </c>
      <c r="I1589" s="1" t="str">
        <f t="array" ref="I1589">IF($F1589="", "", _xlfn.XLOOKUP($F1589,accounts!$A$2:$A$86,accounts!$F$2:$F$86, "Other"))</f>
        <v/>
      </c>
      <c r="J1589" s="1" t="s">
        <v>189</v>
      </c>
      <c r="K1589" s="3">
        <v>42810.0</v>
      </c>
    </row>
    <row r="1590">
      <c r="A1590" s="1" t="s">
        <v>1795</v>
      </c>
      <c r="B1590" s="1" t="s">
        <v>60</v>
      </c>
      <c r="C1590" s="1" t="str">
        <f t="array" ref="C1590">_xlfn.XLOOKUP($B1590, sales_teams!$A$2:$A$36, sales_teams!$B$2:$B$36)</f>
        <v>Celia Rouche</v>
      </c>
      <c r="D1590" s="1" t="str">
        <f t="array" ref="D1590">_xlfn.XLOOKUP($B1590, sales_teams!$A$2:$A$36, sales_teams!$C$2:$C$36)</f>
        <v>West</v>
      </c>
      <c r="E1590" s="1" t="s">
        <v>148</v>
      </c>
      <c r="F1590" s="1" t="s">
        <v>168</v>
      </c>
      <c r="G1590" s="1" t="str">
        <f t="array" ref="G1590">IF($F1590="", "", _xlfn.XLOOKUP($F1590,accounts!$A$2:$A$86,accounts!$B$2:$B$86, "Other"))</f>
        <v>finance</v>
      </c>
      <c r="H1590" s="1" t="str">
        <f t="array" ref="H1590">IF($F1590="", "", IFS(_xlfn.XLOOKUP($F1590, accounts!$A$2:$A$86, accounts!$E$2:$E$86, 0)&gt;=1000, "Enterprise", _xlfn.XLOOKUP($F1590, accounts!$A$2:$A$86, accounts!$E$2:$E$86, 0)&gt;=100, "Mid-Market", TRUE, "SMB"))</f>
        <v>Enterprise</v>
      </c>
      <c r="I1590" s="1" t="str">
        <f t="array" ref="I1590">IF($F1590="", "", _xlfn.XLOOKUP($F1590,accounts!$A$2:$A$86,accounts!$F$2:$F$86, "Other"))</f>
        <v>United States</v>
      </c>
      <c r="J1590" s="1" t="s">
        <v>131</v>
      </c>
      <c r="K1590" s="3">
        <v>42810.0</v>
      </c>
      <c r="L1590" s="3">
        <v>42823.0</v>
      </c>
      <c r="M1590" s="1">
        <v>4408.0</v>
      </c>
    </row>
    <row r="1591">
      <c r="A1591" s="1" t="s">
        <v>1796</v>
      </c>
      <c r="B1591" s="1" t="s">
        <v>105</v>
      </c>
      <c r="C1591" s="1" t="str">
        <f t="array" ref="C1591">_xlfn.XLOOKUP($B1591, sales_teams!$A$2:$A$36, sales_teams!$B$2:$B$36)</f>
        <v>Summer Sewald</v>
      </c>
      <c r="D1591" s="1" t="str">
        <f t="array" ref="D1591">_xlfn.XLOOKUP($B1591, sales_teams!$A$2:$A$36, sales_teams!$C$2:$C$36)</f>
        <v>West</v>
      </c>
      <c r="E1591" s="1" t="s">
        <v>181</v>
      </c>
      <c r="F1591" s="1" t="s">
        <v>50</v>
      </c>
      <c r="G1591" s="1" t="str">
        <f t="array" ref="G1591">IF($F1591="", "", _xlfn.XLOOKUP($F1591,accounts!$A$2:$A$86,accounts!$B$2:$B$86, "Other"))</f>
        <v>entertainment</v>
      </c>
      <c r="H1591" s="1" t="str">
        <f t="array" ref="H1591">IF($F1591="", "", IFS(_xlfn.XLOOKUP($F1591, accounts!$A$2:$A$86, accounts!$E$2:$E$86, 0)&gt;=1000, "Enterprise", _xlfn.XLOOKUP($F1591, accounts!$A$2:$A$86, accounts!$E$2:$E$86, 0)&gt;=100, "Mid-Market", TRUE, "SMB"))</f>
        <v>Enterprise</v>
      </c>
      <c r="I1591" s="1" t="str">
        <f t="array" ref="I1591">IF($F1591="", "", _xlfn.XLOOKUP($F1591,accounts!$A$2:$A$86,accounts!$F$2:$F$86, "Other"))</f>
        <v>United States</v>
      </c>
      <c r="J1591" s="1" t="s">
        <v>131</v>
      </c>
      <c r="K1591" s="3">
        <v>42810.0</v>
      </c>
      <c r="L1591" s="3">
        <v>42893.0</v>
      </c>
      <c r="M1591" s="1">
        <v>605.0</v>
      </c>
    </row>
    <row r="1592">
      <c r="A1592" s="1" t="s">
        <v>1797</v>
      </c>
      <c r="B1592" s="1" t="s">
        <v>7</v>
      </c>
      <c r="C1592" s="1" t="str">
        <f t="array" ref="C1592">_xlfn.XLOOKUP($B1592, sales_teams!$A$2:$A$36, sales_teams!$B$2:$B$36)</f>
        <v>Dustin Brinkmann</v>
      </c>
      <c r="D1592" s="1" t="str">
        <f t="array" ref="D1592">_xlfn.XLOOKUP($B1592, sales_teams!$A$2:$A$36, sales_teams!$C$2:$C$36)</f>
        <v>Central</v>
      </c>
      <c r="E1592" s="1" t="s">
        <v>194</v>
      </c>
      <c r="F1592" s="1" t="s">
        <v>106</v>
      </c>
      <c r="G1592" s="1" t="str">
        <f t="array" ref="G1592">IF($F1592="", "", _xlfn.XLOOKUP($F1592,accounts!$A$2:$A$86,accounts!$B$2:$B$86, "Other"))</f>
        <v>retail</v>
      </c>
      <c r="H1592" s="1" t="str">
        <f t="array" ref="H1592">IF($F1592="", "", IFS(_xlfn.XLOOKUP($F1592, accounts!$A$2:$A$86, accounts!$E$2:$E$86, 0)&gt;=1000, "Enterprise", _xlfn.XLOOKUP($F1592, accounts!$A$2:$A$86, accounts!$E$2:$E$86, 0)&gt;=100, "Mid-Market", TRUE, "SMB"))</f>
        <v>Enterprise</v>
      </c>
      <c r="I1592" s="1" t="str">
        <f t="array" ref="I1592">IF($F1592="", "", _xlfn.XLOOKUP($F1592,accounts!$A$2:$A$86,accounts!$F$2:$F$86, "Other"))</f>
        <v>Italy</v>
      </c>
      <c r="J1592" s="1" t="s">
        <v>131</v>
      </c>
      <c r="K1592" s="3">
        <v>42811.0</v>
      </c>
      <c r="L1592" s="3">
        <v>42820.0</v>
      </c>
      <c r="M1592" s="1">
        <v>6064.0</v>
      </c>
    </row>
    <row r="1593">
      <c r="A1593" s="1" t="s">
        <v>1798</v>
      </c>
      <c r="B1593" s="1" t="s">
        <v>52</v>
      </c>
      <c r="C1593" s="1" t="str">
        <f t="array" ref="C1593">_xlfn.XLOOKUP($B1593, sales_teams!$A$2:$A$36, sales_teams!$B$2:$B$36)</f>
        <v>Rocco Neubert</v>
      </c>
      <c r="D1593" s="1" t="str">
        <f t="array" ref="D1593">_xlfn.XLOOKUP($B1593, sales_teams!$A$2:$A$36, sales_teams!$C$2:$C$36)</f>
        <v>East</v>
      </c>
      <c r="E1593" s="1" t="s">
        <v>181</v>
      </c>
      <c r="F1593" s="1" t="s">
        <v>144</v>
      </c>
      <c r="G1593" s="1" t="str">
        <f t="array" ref="G1593">IF($F1593="", "", _xlfn.XLOOKUP($F1593,accounts!$A$2:$A$86,accounts!$B$2:$B$86, "Other"))</f>
        <v>retail</v>
      </c>
      <c r="H1593" s="1" t="str">
        <f t="array" ref="H1593">IF($F1593="", "", IFS(_xlfn.XLOOKUP($F1593, accounts!$A$2:$A$86, accounts!$E$2:$E$86, 0)&gt;=1000, "Enterprise", _xlfn.XLOOKUP($F1593, accounts!$A$2:$A$86, accounts!$E$2:$E$86, 0)&gt;=100, "Mid-Market", TRUE, "SMB"))</f>
        <v>Enterprise</v>
      </c>
      <c r="I1593" s="1" t="str">
        <f t="array" ref="I1593">IF($F1593="", "", _xlfn.XLOOKUP($F1593,accounts!$A$2:$A$86,accounts!$F$2:$F$86, "Other"))</f>
        <v>United States</v>
      </c>
      <c r="J1593" s="1" t="s">
        <v>131</v>
      </c>
      <c r="K1593" s="3">
        <v>42811.0</v>
      </c>
      <c r="L1593" s="3">
        <v>42903.0</v>
      </c>
      <c r="M1593" s="1">
        <v>641.0</v>
      </c>
    </row>
    <row r="1594">
      <c r="A1594" s="1" t="s">
        <v>1799</v>
      </c>
      <c r="B1594" s="1" t="s">
        <v>52</v>
      </c>
      <c r="C1594" s="1" t="str">
        <f t="array" ref="C1594">_xlfn.XLOOKUP($B1594, sales_teams!$A$2:$A$36, sales_teams!$B$2:$B$36)</f>
        <v>Rocco Neubert</v>
      </c>
      <c r="D1594" s="1" t="str">
        <f t="array" ref="D1594">_xlfn.XLOOKUP($B1594, sales_teams!$A$2:$A$36, sales_teams!$C$2:$C$36)</f>
        <v>East</v>
      </c>
      <c r="E1594" s="1" t="s">
        <v>181</v>
      </c>
      <c r="F1594" s="1" t="s">
        <v>167</v>
      </c>
      <c r="G1594" s="1" t="str">
        <f t="array" ref="G1594">IF($F1594="", "", _xlfn.XLOOKUP($F1594,accounts!$A$2:$A$86,accounts!$B$2:$B$86, "Other"))</f>
        <v>finance</v>
      </c>
      <c r="H1594" s="1" t="str">
        <f t="array" ref="H1594">IF($F1594="", "", IFS(_xlfn.XLOOKUP($F1594, accounts!$A$2:$A$86, accounts!$E$2:$E$86, 0)&gt;=1000, "Enterprise", _xlfn.XLOOKUP($F1594, accounts!$A$2:$A$86, accounts!$E$2:$E$86, 0)&gt;=100, "Mid-Market", TRUE, "SMB"))</f>
        <v>Mid-Market</v>
      </c>
      <c r="I1594" s="1" t="str">
        <f t="array" ref="I1594">IF($F1594="", "", _xlfn.XLOOKUP($F1594,accounts!$A$2:$A$86,accounts!$F$2:$F$86, "Other"))</f>
        <v>United States</v>
      </c>
      <c r="J1594" s="1" t="s">
        <v>131</v>
      </c>
      <c r="K1594" s="3">
        <v>42811.0</v>
      </c>
      <c r="L1594" s="3">
        <v>42872.0</v>
      </c>
      <c r="M1594" s="1">
        <v>491.0</v>
      </c>
    </row>
    <row r="1595">
      <c r="A1595" s="1" t="s">
        <v>1800</v>
      </c>
      <c r="B1595" s="1" t="s">
        <v>39</v>
      </c>
      <c r="C1595" s="1" t="str">
        <f t="array" ref="C1595">_xlfn.XLOOKUP($B1595, sales_teams!$A$2:$A$36, sales_teams!$B$2:$B$36)</f>
        <v>Cara Losch</v>
      </c>
      <c r="D1595" s="1" t="str">
        <f t="array" ref="D1595">_xlfn.XLOOKUP($B1595, sales_teams!$A$2:$A$36, sales_teams!$C$2:$C$36)</f>
        <v>East</v>
      </c>
      <c r="E1595" s="1" t="s">
        <v>181</v>
      </c>
      <c r="G1595" s="1" t="str">
        <f t="array" ref="G1595">IF($F1595="", "", _xlfn.XLOOKUP($F1595,accounts!$A$2:$A$86,accounts!$B$2:$B$86, "Other"))</f>
        <v/>
      </c>
      <c r="H1595" s="1" t="str">
        <f t="array" ref="H1595">IF($F1595="", "", IFS(_xlfn.XLOOKUP($F1595, accounts!$A$2:$A$86, accounts!$E$2:$E$86, 0)&gt;=1000, "Enterprise", _xlfn.XLOOKUP($F1595, accounts!$A$2:$A$86, accounts!$E$2:$E$86, 0)&gt;=100, "Mid-Market", TRUE, "SMB"))</f>
        <v/>
      </c>
      <c r="I1595" s="1" t="str">
        <f t="array" ref="I1595">IF($F1595="", "", _xlfn.XLOOKUP($F1595,accounts!$A$2:$A$86,accounts!$F$2:$F$86, "Other"))</f>
        <v/>
      </c>
      <c r="J1595" s="1" t="s">
        <v>189</v>
      </c>
      <c r="K1595" s="3">
        <v>42811.0</v>
      </c>
    </row>
    <row r="1596">
      <c r="A1596" s="1" t="s">
        <v>1801</v>
      </c>
      <c r="B1596" s="1" t="s">
        <v>39</v>
      </c>
      <c r="C1596" s="1" t="str">
        <f t="array" ref="C1596">_xlfn.XLOOKUP($B1596, sales_teams!$A$2:$A$36, sales_teams!$B$2:$B$36)</f>
        <v>Cara Losch</v>
      </c>
      <c r="D1596" s="1" t="str">
        <f t="array" ref="D1596">_xlfn.XLOOKUP($B1596, sales_teams!$A$2:$A$36, sales_teams!$C$2:$C$36)</f>
        <v>East</v>
      </c>
      <c r="E1596" s="1" t="s">
        <v>109</v>
      </c>
      <c r="F1596" s="1" t="s">
        <v>128</v>
      </c>
      <c r="G1596" s="1" t="str">
        <f t="array" ref="G1596">IF($F1596="", "", _xlfn.XLOOKUP($F1596,accounts!$A$2:$A$86,accounts!$B$2:$B$86, "Other"))</f>
        <v>marketing</v>
      </c>
      <c r="H1596" s="1" t="str">
        <f t="array" ref="H1596">IF($F1596="", "", IFS(_xlfn.XLOOKUP($F1596, accounts!$A$2:$A$86, accounts!$E$2:$E$86, 0)&gt;=1000, "Enterprise", _xlfn.XLOOKUP($F1596, accounts!$A$2:$A$86, accounts!$E$2:$E$86, 0)&gt;=100, "Mid-Market", TRUE, "SMB"))</f>
        <v>Enterprise</v>
      </c>
      <c r="I1596" s="1" t="str">
        <f t="array" ref="I1596">IF($F1596="", "", _xlfn.XLOOKUP($F1596,accounts!$A$2:$A$86,accounts!$F$2:$F$86, "Other"))</f>
        <v>United States</v>
      </c>
      <c r="J1596" s="1" t="s">
        <v>189</v>
      </c>
      <c r="K1596" s="3">
        <v>42811.0</v>
      </c>
    </row>
    <row r="1597">
      <c r="A1597" s="1" t="s">
        <v>1802</v>
      </c>
      <c r="B1597" s="1" t="s">
        <v>39</v>
      </c>
      <c r="C1597" s="1" t="str">
        <f t="array" ref="C1597">_xlfn.XLOOKUP($B1597, sales_teams!$A$2:$A$36, sales_teams!$B$2:$B$36)</f>
        <v>Cara Losch</v>
      </c>
      <c r="D1597" s="1" t="str">
        <f t="array" ref="D1597">_xlfn.XLOOKUP($B1597, sales_teams!$A$2:$A$36, sales_teams!$C$2:$C$36)</f>
        <v>East</v>
      </c>
      <c r="E1597" s="1" t="s">
        <v>148</v>
      </c>
      <c r="F1597" s="1" t="s">
        <v>144</v>
      </c>
      <c r="G1597" s="1" t="str">
        <f t="array" ref="G1597">IF($F1597="", "", _xlfn.XLOOKUP($F1597,accounts!$A$2:$A$86,accounts!$B$2:$B$86, "Other"))</f>
        <v>retail</v>
      </c>
      <c r="H1597" s="1" t="str">
        <f t="array" ref="H1597">IF($F1597="", "", IFS(_xlfn.XLOOKUP($F1597, accounts!$A$2:$A$86, accounts!$E$2:$E$86, 0)&gt;=1000, "Enterprise", _xlfn.XLOOKUP($F1597, accounts!$A$2:$A$86, accounts!$E$2:$E$86, 0)&gt;=100, "Mid-Market", TRUE, "SMB"))</f>
        <v>Enterprise</v>
      </c>
      <c r="I1597" s="1" t="str">
        <f t="array" ref="I1597">IF($F1597="", "", _xlfn.XLOOKUP($F1597,accounts!$A$2:$A$86,accounts!$F$2:$F$86, "Other"))</f>
        <v>United States</v>
      </c>
      <c r="J1597" s="1" t="s">
        <v>192</v>
      </c>
      <c r="K1597" s="3">
        <v>42811.0</v>
      </c>
      <c r="L1597" s="3">
        <v>42858.0</v>
      </c>
      <c r="M1597" s="1">
        <v>0.0</v>
      </c>
    </row>
    <row r="1598">
      <c r="A1598" s="1" t="s">
        <v>1803</v>
      </c>
      <c r="B1598" s="1" t="s">
        <v>30</v>
      </c>
      <c r="C1598" s="1" t="str">
        <f t="array" ref="C1598">_xlfn.XLOOKUP($B1598, sales_teams!$A$2:$A$36, sales_teams!$B$2:$B$36)</f>
        <v>Melvin Marxen</v>
      </c>
      <c r="D1598" s="1" t="str">
        <f t="array" ref="D1598">_xlfn.XLOOKUP($B1598, sales_teams!$A$2:$A$36, sales_teams!$C$2:$C$36)</f>
        <v>Central</v>
      </c>
      <c r="E1598" s="1" t="s">
        <v>179</v>
      </c>
      <c r="F1598" s="1" t="s">
        <v>56</v>
      </c>
      <c r="G1598" s="1" t="str">
        <f t="array" ref="G1598">IF($F1598="", "", _xlfn.XLOOKUP($F1598,accounts!$A$2:$A$86,accounts!$B$2:$B$86, "Other"))</f>
        <v>software</v>
      </c>
      <c r="H1598" s="1" t="str">
        <f t="array" ref="H1598">IF($F1598="", "", IFS(_xlfn.XLOOKUP($F1598, accounts!$A$2:$A$86, accounts!$E$2:$E$86, 0)&gt;=1000, "Enterprise", _xlfn.XLOOKUP($F1598, accounts!$A$2:$A$86, accounts!$E$2:$E$86, 0)&gt;=100, "Mid-Market", TRUE, "SMB"))</f>
        <v>Enterprise</v>
      </c>
      <c r="I1598" s="1" t="str">
        <f t="array" ref="I1598">IF($F1598="", "", _xlfn.XLOOKUP($F1598,accounts!$A$2:$A$86,accounts!$F$2:$F$86, "Other"))</f>
        <v>United States</v>
      </c>
      <c r="J1598" s="1" t="s">
        <v>131</v>
      </c>
      <c r="K1598" s="3">
        <v>42811.0</v>
      </c>
      <c r="L1598" s="3">
        <v>42882.0</v>
      </c>
      <c r="M1598" s="1">
        <v>47.0</v>
      </c>
    </row>
    <row r="1599">
      <c r="A1599" s="1" t="s">
        <v>1804</v>
      </c>
      <c r="B1599" s="1" t="s">
        <v>94</v>
      </c>
      <c r="C1599" s="1" t="str">
        <f t="array" ref="C1599">_xlfn.XLOOKUP($B1599, sales_teams!$A$2:$A$36, sales_teams!$B$2:$B$36)</f>
        <v>Celia Rouche</v>
      </c>
      <c r="D1599" s="1" t="str">
        <f t="array" ref="D1599">_xlfn.XLOOKUP($B1599, sales_teams!$A$2:$A$36, sales_teams!$C$2:$C$36)</f>
        <v>West</v>
      </c>
      <c r="E1599" s="1" t="s">
        <v>179</v>
      </c>
      <c r="F1599" s="1" t="s">
        <v>85</v>
      </c>
      <c r="G1599" s="1" t="str">
        <f t="array" ref="G1599">IF($F1599="", "", _xlfn.XLOOKUP($F1599,accounts!$A$2:$A$86,accounts!$B$2:$B$86, "Other"))</f>
        <v>telecommunications</v>
      </c>
      <c r="H1599" s="1" t="str">
        <f t="array" ref="H1599">IF($F1599="", "", IFS(_xlfn.XLOOKUP($F1599, accounts!$A$2:$A$86, accounts!$E$2:$E$86, 0)&gt;=1000, "Enterprise", _xlfn.XLOOKUP($F1599, accounts!$A$2:$A$86, accounts!$E$2:$E$86, 0)&gt;=100, "Mid-Market", TRUE, "SMB"))</f>
        <v>Enterprise</v>
      </c>
      <c r="I1599" s="1" t="str">
        <f t="array" ref="I1599">IF($F1599="", "", _xlfn.XLOOKUP($F1599,accounts!$A$2:$A$86,accounts!$F$2:$F$86, "Other"))</f>
        <v>United States</v>
      </c>
      <c r="J1599" s="1" t="s">
        <v>131</v>
      </c>
      <c r="K1599" s="3">
        <v>42811.0</v>
      </c>
      <c r="L1599" s="3">
        <v>42911.0</v>
      </c>
      <c r="M1599" s="1">
        <v>63.0</v>
      </c>
    </row>
    <row r="1600">
      <c r="A1600" s="1" t="s">
        <v>1805</v>
      </c>
      <c r="B1600" s="1" t="s">
        <v>42</v>
      </c>
      <c r="C1600" s="1" t="str">
        <f t="array" ref="C1600">_xlfn.XLOOKUP($B1600, sales_teams!$A$2:$A$36, sales_teams!$B$2:$B$36)</f>
        <v>Cara Losch</v>
      </c>
      <c r="D1600" s="1" t="str">
        <f t="array" ref="D1600">_xlfn.XLOOKUP($B1600, sales_teams!$A$2:$A$36, sales_teams!$C$2:$C$36)</f>
        <v>East</v>
      </c>
      <c r="E1600" s="1" t="s">
        <v>188</v>
      </c>
      <c r="F1600" s="1" t="s">
        <v>159</v>
      </c>
      <c r="G1600" s="1" t="str">
        <f t="array" ref="G1600">IF($F1600="", "", _xlfn.XLOOKUP($F1600,accounts!$A$2:$A$86,accounts!$B$2:$B$86, "Other"))</f>
        <v>retail</v>
      </c>
      <c r="H1600" s="1" t="str">
        <f t="array" ref="H1600">IF($F1600="", "", IFS(_xlfn.XLOOKUP($F1600, accounts!$A$2:$A$86, accounts!$E$2:$E$86, 0)&gt;=1000, "Enterprise", _xlfn.XLOOKUP($F1600, accounts!$A$2:$A$86, accounts!$E$2:$E$86, 0)&gt;=100, "Mid-Market", TRUE, "SMB"))</f>
        <v>Mid-Market</v>
      </c>
      <c r="I1600" s="1" t="str">
        <f t="array" ref="I1600">IF($F1600="", "", _xlfn.XLOOKUP($F1600,accounts!$A$2:$A$86,accounts!$F$2:$F$86, "Other"))</f>
        <v>Romania</v>
      </c>
      <c r="J1600" s="1" t="s">
        <v>131</v>
      </c>
      <c r="K1600" s="3">
        <v>42811.0</v>
      </c>
      <c r="L1600" s="3">
        <v>42873.0</v>
      </c>
      <c r="M1600" s="1">
        <v>3291.0</v>
      </c>
    </row>
    <row r="1601">
      <c r="A1601" s="1" t="s">
        <v>1806</v>
      </c>
      <c r="B1601" s="1" t="s">
        <v>88</v>
      </c>
      <c r="C1601" s="1" t="str">
        <f t="array" ref="C1601">_xlfn.XLOOKUP($B1601, sales_teams!$A$2:$A$36, sales_teams!$B$2:$B$36)</f>
        <v>Celia Rouche</v>
      </c>
      <c r="D1601" s="1" t="str">
        <f t="array" ref="D1601">_xlfn.XLOOKUP($B1601, sales_teams!$A$2:$A$36, sales_teams!$C$2:$C$36)</f>
        <v>West</v>
      </c>
      <c r="E1601" s="1" t="s">
        <v>109</v>
      </c>
      <c r="G1601" s="1" t="str">
        <f t="array" ref="G1601">IF($F1601="", "", _xlfn.XLOOKUP($F1601,accounts!$A$2:$A$86,accounts!$B$2:$B$86, "Other"))</f>
        <v/>
      </c>
      <c r="H1601" s="1" t="str">
        <f t="array" ref="H1601">IF($F1601="", "", IFS(_xlfn.XLOOKUP($F1601, accounts!$A$2:$A$86, accounts!$E$2:$E$86, 0)&gt;=1000, "Enterprise", _xlfn.XLOOKUP($F1601, accounts!$A$2:$A$86, accounts!$E$2:$E$86, 0)&gt;=100, "Mid-Market", TRUE, "SMB"))</f>
        <v/>
      </c>
      <c r="I1601" s="1" t="str">
        <f t="array" ref="I1601">IF($F1601="", "", _xlfn.XLOOKUP($F1601,accounts!$A$2:$A$86,accounts!$F$2:$F$86, "Other"))</f>
        <v/>
      </c>
      <c r="J1601" s="1" t="s">
        <v>189</v>
      </c>
      <c r="K1601" s="3">
        <v>42811.0</v>
      </c>
    </row>
    <row r="1602">
      <c r="A1602" s="1" t="s">
        <v>1807</v>
      </c>
      <c r="B1602" s="1" t="s">
        <v>88</v>
      </c>
      <c r="C1602" s="1" t="str">
        <f t="array" ref="C1602">_xlfn.XLOOKUP($B1602, sales_teams!$A$2:$A$36, sales_teams!$B$2:$B$36)</f>
        <v>Celia Rouche</v>
      </c>
      <c r="D1602" s="1" t="str">
        <f t="array" ref="D1602">_xlfn.XLOOKUP($B1602, sales_teams!$A$2:$A$36, sales_teams!$C$2:$C$36)</f>
        <v>West</v>
      </c>
      <c r="E1602" s="1" t="s">
        <v>109</v>
      </c>
      <c r="F1602" s="1" t="s">
        <v>154</v>
      </c>
      <c r="G1602" s="1" t="str">
        <f t="array" ref="G1602">IF($F1602="", "", _xlfn.XLOOKUP($F1602,accounts!$A$2:$A$86,accounts!$B$2:$B$86, "Other"))</f>
        <v>retail</v>
      </c>
      <c r="H1602" s="1" t="str">
        <f t="array" ref="H1602">IF($F1602="", "", IFS(_xlfn.XLOOKUP($F1602, accounts!$A$2:$A$86, accounts!$E$2:$E$86, 0)&gt;=1000, "Enterprise", _xlfn.XLOOKUP($F1602, accounts!$A$2:$A$86, accounts!$E$2:$E$86, 0)&gt;=100, "Mid-Market", TRUE, "SMB"))</f>
        <v>Enterprise</v>
      </c>
      <c r="I1602" s="1" t="str">
        <f t="array" ref="I1602">IF($F1602="", "", _xlfn.XLOOKUP($F1602,accounts!$A$2:$A$86,accounts!$F$2:$F$86, "Other"))</f>
        <v>United States</v>
      </c>
      <c r="J1602" s="1" t="s">
        <v>131</v>
      </c>
      <c r="K1602" s="3">
        <v>42811.0</v>
      </c>
      <c r="L1602" s="3">
        <v>42896.0</v>
      </c>
      <c r="M1602" s="1">
        <v>1188.0</v>
      </c>
    </row>
    <row r="1603">
      <c r="A1603" s="1" t="s">
        <v>1808</v>
      </c>
      <c r="B1603" s="1" t="s">
        <v>102</v>
      </c>
      <c r="C1603" s="1" t="str">
        <f t="array" ref="C1603">_xlfn.XLOOKUP($B1603, sales_teams!$A$2:$A$36, sales_teams!$B$2:$B$36)</f>
        <v>Summer Sewald</v>
      </c>
      <c r="D1603" s="1" t="str">
        <f t="array" ref="D1603">_xlfn.XLOOKUP($B1603, sales_teams!$A$2:$A$36, sales_teams!$C$2:$C$36)</f>
        <v>West</v>
      </c>
      <c r="E1603" s="1" t="s">
        <v>194</v>
      </c>
      <c r="G1603" s="1" t="str">
        <f t="array" ref="G1603">IF($F1603="", "", _xlfn.XLOOKUP($F1603,accounts!$A$2:$A$86,accounts!$B$2:$B$86, "Other"))</f>
        <v/>
      </c>
      <c r="H1603" s="1" t="str">
        <f t="array" ref="H1603">IF($F1603="", "", IFS(_xlfn.XLOOKUP($F1603, accounts!$A$2:$A$86, accounts!$E$2:$E$86, 0)&gt;=1000, "Enterprise", _xlfn.XLOOKUP($F1603, accounts!$A$2:$A$86, accounts!$E$2:$E$86, 0)&gt;=100, "Mid-Market", TRUE, "SMB"))</f>
        <v/>
      </c>
      <c r="I1603" s="1" t="str">
        <f t="array" ref="I1603">IF($F1603="", "", _xlfn.XLOOKUP($F1603,accounts!$A$2:$A$86,accounts!$F$2:$F$86, "Other"))</f>
        <v/>
      </c>
      <c r="J1603" s="1" t="s">
        <v>189</v>
      </c>
      <c r="K1603" s="3">
        <v>42811.0</v>
      </c>
    </row>
    <row r="1604">
      <c r="A1604" s="1" t="s">
        <v>1809</v>
      </c>
      <c r="B1604" s="1" t="s">
        <v>102</v>
      </c>
      <c r="C1604" s="1" t="str">
        <f t="array" ref="C1604">_xlfn.XLOOKUP($B1604, sales_teams!$A$2:$A$36, sales_teams!$B$2:$B$36)</f>
        <v>Summer Sewald</v>
      </c>
      <c r="D1604" s="1" t="str">
        <f t="array" ref="D1604">_xlfn.XLOOKUP($B1604, sales_teams!$A$2:$A$36, sales_teams!$C$2:$C$36)</f>
        <v>West</v>
      </c>
      <c r="E1604" s="1" t="s">
        <v>181</v>
      </c>
      <c r="F1604" s="1" t="s">
        <v>50</v>
      </c>
      <c r="G1604" s="1" t="str">
        <f t="array" ref="G1604">IF($F1604="", "", _xlfn.XLOOKUP($F1604,accounts!$A$2:$A$86,accounts!$B$2:$B$86, "Other"))</f>
        <v>entertainment</v>
      </c>
      <c r="H1604" s="1" t="str">
        <f t="array" ref="H1604">IF($F1604="", "", IFS(_xlfn.XLOOKUP($F1604, accounts!$A$2:$A$86, accounts!$E$2:$E$86, 0)&gt;=1000, "Enterprise", _xlfn.XLOOKUP($F1604, accounts!$A$2:$A$86, accounts!$E$2:$E$86, 0)&gt;=100, "Mid-Market", TRUE, "SMB"))</f>
        <v>Enterprise</v>
      </c>
      <c r="I1604" s="1" t="str">
        <f t="array" ref="I1604">IF($F1604="", "", _xlfn.XLOOKUP($F1604,accounts!$A$2:$A$86,accounts!$F$2:$F$86, "Other"))</f>
        <v>United States</v>
      </c>
      <c r="J1604" s="1" t="s">
        <v>192</v>
      </c>
      <c r="K1604" s="3">
        <v>42811.0</v>
      </c>
      <c r="L1604" s="3">
        <v>42863.0</v>
      </c>
      <c r="M1604" s="1">
        <v>0.0</v>
      </c>
    </row>
    <row r="1605">
      <c r="A1605" s="1" t="s">
        <v>1810</v>
      </c>
      <c r="B1605" s="1" t="s">
        <v>102</v>
      </c>
      <c r="C1605" s="1" t="str">
        <f t="array" ref="C1605">_xlfn.XLOOKUP($B1605, sales_teams!$A$2:$A$36, sales_teams!$B$2:$B$36)</f>
        <v>Summer Sewald</v>
      </c>
      <c r="D1605" s="1" t="str">
        <f t="array" ref="D1605">_xlfn.XLOOKUP($B1605, sales_teams!$A$2:$A$36, sales_teams!$C$2:$C$36)</f>
        <v>West</v>
      </c>
      <c r="E1605" s="1" t="s">
        <v>181</v>
      </c>
      <c r="F1605" s="1" t="s">
        <v>151</v>
      </c>
      <c r="G1605" s="1" t="str">
        <f t="array" ref="G1605">IF($F1605="", "", _xlfn.XLOOKUP($F1605,accounts!$A$2:$A$86,accounts!$B$2:$B$86, "Other"))</f>
        <v>software</v>
      </c>
      <c r="H1605" s="1" t="str">
        <f t="array" ref="H1605">IF($F1605="", "", IFS(_xlfn.XLOOKUP($F1605, accounts!$A$2:$A$86, accounts!$E$2:$E$86, 0)&gt;=1000, "Enterprise", _xlfn.XLOOKUP($F1605, accounts!$A$2:$A$86, accounts!$E$2:$E$86, 0)&gt;=100, "Mid-Market", TRUE, "SMB"))</f>
        <v>Enterprise</v>
      </c>
      <c r="I1605" s="1" t="str">
        <f t="array" ref="I1605">IF($F1605="", "", _xlfn.XLOOKUP($F1605,accounts!$A$2:$A$86,accounts!$F$2:$F$86, "Other"))</f>
        <v>United States</v>
      </c>
      <c r="J1605" s="1" t="s">
        <v>131</v>
      </c>
      <c r="K1605" s="3">
        <v>42811.0</v>
      </c>
      <c r="L1605" s="3">
        <v>42897.0</v>
      </c>
      <c r="M1605" s="1">
        <v>478.0</v>
      </c>
    </row>
    <row r="1606">
      <c r="A1606" s="1" t="s">
        <v>1811</v>
      </c>
      <c r="B1606" s="1" t="s">
        <v>102</v>
      </c>
      <c r="C1606" s="1" t="str">
        <f t="array" ref="C1606">_xlfn.XLOOKUP($B1606, sales_teams!$A$2:$A$36, sales_teams!$B$2:$B$36)</f>
        <v>Summer Sewald</v>
      </c>
      <c r="D1606" s="1" t="str">
        <f t="array" ref="D1606">_xlfn.XLOOKUP($B1606, sales_teams!$A$2:$A$36, sales_teams!$C$2:$C$36)</f>
        <v>West</v>
      </c>
      <c r="E1606" s="1" t="s">
        <v>179</v>
      </c>
      <c r="F1606" s="1" t="s">
        <v>115</v>
      </c>
      <c r="G1606" s="1" t="str">
        <f t="array" ref="G1606">IF($F1606="", "", _xlfn.XLOOKUP($F1606,accounts!$A$2:$A$86,accounts!$B$2:$B$86, "Other"))</f>
        <v>services</v>
      </c>
      <c r="H1606" s="1" t="str">
        <f t="array" ref="H1606">IF($F1606="", "", IFS(_xlfn.XLOOKUP($F1606, accounts!$A$2:$A$86, accounts!$E$2:$E$86, 0)&gt;=1000, "Enterprise", _xlfn.XLOOKUP($F1606, accounts!$A$2:$A$86, accounts!$E$2:$E$86, 0)&gt;=100, "Mid-Market", TRUE, "SMB"))</f>
        <v>Enterprise</v>
      </c>
      <c r="I1606" s="1" t="str">
        <f t="array" ref="I1606">IF($F1606="", "", _xlfn.XLOOKUP($F1606,accounts!$A$2:$A$86,accounts!$F$2:$F$86, "Other"))</f>
        <v>United States</v>
      </c>
      <c r="J1606" s="1" t="s">
        <v>131</v>
      </c>
      <c r="K1606" s="3">
        <v>42811.0</v>
      </c>
      <c r="L1606" s="3">
        <v>42879.0</v>
      </c>
      <c r="M1606" s="1">
        <v>60.0</v>
      </c>
    </row>
    <row r="1607">
      <c r="A1607" s="1" t="s">
        <v>1812</v>
      </c>
      <c r="B1607" s="1" t="s">
        <v>54</v>
      </c>
      <c r="C1607" s="1" t="str">
        <f t="array" ref="C1607">_xlfn.XLOOKUP($B1607, sales_teams!$A$2:$A$36, sales_teams!$B$2:$B$36)</f>
        <v>Rocco Neubert</v>
      </c>
      <c r="D1607" s="1" t="str">
        <f t="array" ref="D1607">_xlfn.XLOOKUP($B1607, sales_teams!$A$2:$A$36, sales_teams!$C$2:$C$36)</f>
        <v>East</v>
      </c>
      <c r="E1607" s="1" t="s">
        <v>148</v>
      </c>
      <c r="F1607" s="1" t="s">
        <v>153</v>
      </c>
      <c r="G1607" s="1" t="str">
        <f t="array" ref="G1607">IF($F1607="", "", _xlfn.XLOOKUP($F1607,accounts!$A$2:$A$86,accounts!$B$2:$B$86, "Other"))</f>
        <v>medical</v>
      </c>
      <c r="H1607" s="1" t="str">
        <f t="array" ref="H1607">IF($F1607="", "", IFS(_xlfn.XLOOKUP($F1607, accounts!$A$2:$A$86, accounts!$E$2:$E$86, 0)&gt;=1000, "Enterprise", _xlfn.XLOOKUP($F1607, accounts!$A$2:$A$86, accounts!$E$2:$E$86, 0)&gt;=100, "Mid-Market", TRUE, "SMB"))</f>
        <v>Enterprise</v>
      </c>
      <c r="I1607" s="1" t="str">
        <f t="array" ref="I1607">IF($F1607="", "", _xlfn.XLOOKUP($F1607,accounts!$A$2:$A$86,accounts!$F$2:$F$86, "Other"))</f>
        <v>United States</v>
      </c>
      <c r="J1607" s="1" t="s">
        <v>131</v>
      </c>
      <c r="K1607" s="3">
        <v>42811.0</v>
      </c>
      <c r="L1607" s="3">
        <v>42821.0</v>
      </c>
      <c r="M1607" s="1">
        <v>4064.0</v>
      </c>
    </row>
    <row r="1608">
      <c r="A1608" s="1" t="s">
        <v>1813</v>
      </c>
      <c r="B1608" s="1" t="s">
        <v>54</v>
      </c>
      <c r="C1608" s="1" t="str">
        <f t="array" ref="C1608">_xlfn.XLOOKUP($B1608, sales_teams!$A$2:$A$36, sales_teams!$B$2:$B$36)</f>
        <v>Rocco Neubert</v>
      </c>
      <c r="D1608" s="1" t="str">
        <f t="array" ref="D1608">_xlfn.XLOOKUP($B1608, sales_teams!$A$2:$A$36, sales_teams!$C$2:$C$36)</f>
        <v>East</v>
      </c>
      <c r="E1608" s="1" t="s">
        <v>188</v>
      </c>
      <c r="F1608" s="1" t="s">
        <v>140</v>
      </c>
      <c r="G1608" s="1" t="str">
        <f t="array" ref="G1608">IF($F1608="", "", _xlfn.XLOOKUP($F1608,accounts!$A$2:$A$86,accounts!$B$2:$B$86, "Other"))</f>
        <v>employment</v>
      </c>
      <c r="H1608" s="1" t="str">
        <f t="array" ref="H1608">IF($F1608="", "", IFS(_xlfn.XLOOKUP($F1608, accounts!$A$2:$A$86, accounts!$E$2:$E$86, 0)&gt;=1000, "Enterprise", _xlfn.XLOOKUP($F1608, accounts!$A$2:$A$86, accounts!$E$2:$E$86, 0)&gt;=100, "Mid-Market", TRUE, "SMB"))</f>
        <v>Enterprise</v>
      </c>
      <c r="I1608" s="1" t="str">
        <f t="array" ref="I1608">IF($F1608="", "", _xlfn.XLOOKUP($F1608,accounts!$A$2:$A$86,accounts!$F$2:$F$86, "Other"))</f>
        <v>United States</v>
      </c>
      <c r="J1608" s="1" t="s">
        <v>131</v>
      </c>
      <c r="K1608" s="3">
        <v>42811.0</v>
      </c>
      <c r="L1608" s="3">
        <v>42825.0</v>
      </c>
      <c r="M1608" s="1">
        <v>2550.0</v>
      </c>
    </row>
    <row r="1609">
      <c r="A1609" s="1" t="s">
        <v>1814</v>
      </c>
      <c r="B1609" s="1" t="s">
        <v>65</v>
      </c>
      <c r="C1609" s="1" t="str">
        <f t="array" ref="C1609">_xlfn.XLOOKUP($B1609, sales_teams!$A$2:$A$36, sales_teams!$B$2:$B$36)</f>
        <v>Celia Rouche</v>
      </c>
      <c r="D1609" s="1" t="str">
        <f t="array" ref="D1609">_xlfn.XLOOKUP($B1609, sales_teams!$A$2:$A$36, sales_teams!$C$2:$C$36)</f>
        <v>West</v>
      </c>
      <c r="E1609" s="1" t="s">
        <v>194</v>
      </c>
      <c r="F1609" s="1" t="s">
        <v>89</v>
      </c>
      <c r="G1609" s="1" t="str">
        <f t="array" ref="G1609">IF($F1609="", "", _xlfn.XLOOKUP($F1609,accounts!$A$2:$A$86,accounts!$B$2:$B$86, "Other"))</f>
        <v>finance</v>
      </c>
      <c r="H1609" s="1" t="str">
        <f t="array" ref="H1609">IF($F1609="", "", IFS(_xlfn.XLOOKUP($F1609, accounts!$A$2:$A$86, accounts!$E$2:$E$86, 0)&gt;=1000, "Enterprise", _xlfn.XLOOKUP($F1609, accounts!$A$2:$A$86, accounts!$E$2:$E$86, 0)&gt;=100, "Mid-Market", TRUE, "SMB"))</f>
        <v>Enterprise</v>
      </c>
      <c r="I1609" s="1" t="str">
        <f t="array" ref="I1609">IF($F1609="", "", _xlfn.XLOOKUP($F1609,accounts!$A$2:$A$86,accounts!$F$2:$F$86, "Other"))</f>
        <v>United States</v>
      </c>
      <c r="J1609" s="1" t="s">
        <v>189</v>
      </c>
      <c r="K1609" s="3">
        <v>42811.0</v>
      </c>
    </row>
    <row r="1610">
      <c r="A1610" s="1" t="s">
        <v>1815</v>
      </c>
      <c r="B1610" s="1" t="s">
        <v>41</v>
      </c>
      <c r="C1610" s="1" t="str">
        <f t="array" ref="C1610">_xlfn.XLOOKUP($B1610, sales_teams!$A$2:$A$36, sales_teams!$B$2:$B$36)</f>
        <v>Cara Losch</v>
      </c>
      <c r="D1610" s="1" t="str">
        <f t="array" ref="D1610">_xlfn.XLOOKUP($B1610, sales_teams!$A$2:$A$36, sales_teams!$C$2:$C$36)</f>
        <v>East</v>
      </c>
      <c r="E1610" s="1" t="s">
        <v>179</v>
      </c>
      <c r="F1610" s="1" t="s">
        <v>32</v>
      </c>
      <c r="G1610" s="1" t="str">
        <f t="array" ref="G1610">IF($F1610="", "", _xlfn.XLOOKUP($F1610,accounts!$A$2:$A$86,accounts!$B$2:$B$86, "Other"))</f>
        <v>medical</v>
      </c>
      <c r="H1610" s="1" t="str">
        <f t="array" ref="H1610">IF($F1610="", "", IFS(_xlfn.XLOOKUP($F1610, accounts!$A$2:$A$86, accounts!$E$2:$E$86, 0)&gt;=1000, "Enterprise", _xlfn.XLOOKUP($F1610, accounts!$A$2:$A$86, accounts!$E$2:$E$86, 0)&gt;=100, "Mid-Market", TRUE, "SMB"))</f>
        <v>Enterprise</v>
      </c>
      <c r="I1610" s="1" t="str">
        <f t="array" ref="I1610">IF($F1610="", "", _xlfn.XLOOKUP($F1610,accounts!$A$2:$A$86,accounts!$F$2:$F$86, "Other"))</f>
        <v>United States</v>
      </c>
      <c r="J1610" s="1" t="s">
        <v>192</v>
      </c>
      <c r="K1610" s="3">
        <v>42811.0</v>
      </c>
      <c r="L1610" s="3">
        <v>42863.0</v>
      </c>
      <c r="M1610" s="1">
        <v>0.0</v>
      </c>
    </row>
    <row r="1611">
      <c r="A1611" s="1" t="s">
        <v>1816</v>
      </c>
      <c r="B1611" s="1" t="s">
        <v>15</v>
      </c>
      <c r="C1611" s="1" t="str">
        <f t="array" ref="C1611">_xlfn.XLOOKUP($B1611, sales_teams!$A$2:$A$36, sales_teams!$B$2:$B$36)</f>
        <v>Dustin Brinkmann</v>
      </c>
      <c r="D1611" s="1" t="str">
        <f t="array" ref="D1611">_xlfn.XLOOKUP($B1611, sales_teams!$A$2:$A$36, sales_teams!$C$2:$C$36)</f>
        <v>Central</v>
      </c>
      <c r="E1611" s="1" t="s">
        <v>194</v>
      </c>
      <c r="F1611" s="1" t="s">
        <v>82</v>
      </c>
      <c r="G1611" s="1" t="str">
        <f t="array" ref="G1611">IF($F1611="", "", _xlfn.XLOOKUP($F1611,accounts!$A$2:$A$86,accounts!$B$2:$B$86, "Other"))</f>
        <v>software</v>
      </c>
      <c r="H1611" s="1" t="str">
        <f t="array" ref="H1611">IF($F1611="", "", IFS(_xlfn.XLOOKUP($F1611, accounts!$A$2:$A$86, accounts!$E$2:$E$86, 0)&gt;=1000, "Enterprise", _xlfn.XLOOKUP($F1611, accounts!$A$2:$A$86, accounts!$E$2:$E$86, 0)&gt;=100, "Mid-Market", TRUE, "SMB"))</f>
        <v>Enterprise</v>
      </c>
      <c r="I1611" s="1" t="str">
        <f t="array" ref="I1611">IF($F1611="", "", _xlfn.XLOOKUP($F1611,accounts!$A$2:$A$86,accounts!$F$2:$F$86, "Other"))</f>
        <v>United States</v>
      </c>
      <c r="J1611" s="1" t="s">
        <v>192</v>
      </c>
      <c r="K1611" s="3">
        <v>42811.0</v>
      </c>
      <c r="L1611" s="3">
        <v>42865.0</v>
      </c>
      <c r="M1611" s="1">
        <v>0.0</v>
      </c>
    </row>
    <row r="1612">
      <c r="A1612" s="1" t="s">
        <v>1817</v>
      </c>
      <c r="B1612" s="1" t="s">
        <v>15</v>
      </c>
      <c r="C1612" s="1" t="str">
        <f t="array" ref="C1612">_xlfn.XLOOKUP($B1612, sales_teams!$A$2:$A$36, sales_teams!$B$2:$B$36)</f>
        <v>Dustin Brinkmann</v>
      </c>
      <c r="D1612" s="1" t="str">
        <f t="array" ref="D1612">_xlfn.XLOOKUP($B1612, sales_teams!$A$2:$A$36, sales_teams!$C$2:$C$36)</f>
        <v>Central</v>
      </c>
      <c r="E1612" s="1" t="s">
        <v>179</v>
      </c>
      <c r="F1612" s="1" t="s">
        <v>106</v>
      </c>
      <c r="G1612" s="1" t="str">
        <f t="array" ref="G1612">IF($F1612="", "", _xlfn.XLOOKUP($F1612,accounts!$A$2:$A$86,accounts!$B$2:$B$86, "Other"))</f>
        <v>retail</v>
      </c>
      <c r="H1612" s="1" t="str">
        <f t="array" ref="H1612">IF($F1612="", "", IFS(_xlfn.XLOOKUP($F1612, accounts!$A$2:$A$86, accounts!$E$2:$E$86, 0)&gt;=1000, "Enterprise", _xlfn.XLOOKUP($F1612, accounts!$A$2:$A$86, accounts!$E$2:$E$86, 0)&gt;=100, "Mid-Market", TRUE, "SMB"))</f>
        <v>Enterprise</v>
      </c>
      <c r="I1612" s="1" t="str">
        <f t="array" ref="I1612">IF($F1612="", "", _xlfn.XLOOKUP($F1612,accounts!$A$2:$A$86,accounts!$F$2:$F$86, "Other"))</f>
        <v>Italy</v>
      </c>
      <c r="J1612" s="1" t="s">
        <v>192</v>
      </c>
      <c r="K1612" s="3">
        <v>42811.0</v>
      </c>
      <c r="L1612" s="3">
        <v>42871.0</v>
      </c>
      <c r="M1612" s="1">
        <v>0.0</v>
      </c>
    </row>
    <row r="1613">
      <c r="A1613" s="1" t="s">
        <v>1818</v>
      </c>
      <c r="B1613" s="1" t="s">
        <v>15</v>
      </c>
      <c r="C1613" s="1" t="str">
        <f t="array" ref="C1613">_xlfn.XLOOKUP($B1613, sales_teams!$A$2:$A$36, sales_teams!$B$2:$B$36)</f>
        <v>Dustin Brinkmann</v>
      </c>
      <c r="D1613" s="1" t="str">
        <f t="array" ref="D1613">_xlfn.XLOOKUP($B1613, sales_teams!$A$2:$A$36, sales_teams!$C$2:$C$36)</f>
        <v>Central</v>
      </c>
      <c r="E1613" s="1" t="s">
        <v>188</v>
      </c>
      <c r="F1613" s="1" t="s">
        <v>156</v>
      </c>
      <c r="G1613" s="1" t="str">
        <f t="array" ref="G1613">IF($F1613="", "", _xlfn.XLOOKUP($F1613,accounts!$A$2:$A$86,accounts!$B$2:$B$86, "Other"))</f>
        <v>employment</v>
      </c>
      <c r="H1613" s="1" t="str">
        <f t="array" ref="H1613">IF($F1613="", "", IFS(_xlfn.XLOOKUP($F1613, accounts!$A$2:$A$86, accounts!$E$2:$E$86, 0)&gt;=1000, "Enterprise", _xlfn.XLOOKUP($F1613, accounts!$A$2:$A$86, accounts!$E$2:$E$86, 0)&gt;=100, "Mid-Market", TRUE, "SMB"))</f>
        <v>Mid-Market</v>
      </c>
      <c r="I1613" s="1" t="str">
        <f t="array" ref="I1613">IF($F1613="", "", _xlfn.XLOOKUP($F1613,accounts!$A$2:$A$86,accounts!$F$2:$F$86, "Other"))</f>
        <v>United States</v>
      </c>
      <c r="J1613" s="1" t="s">
        <v>131</v>
      </c>
      <c r="K1613" s="3">
        <v>42811.0</v>
      </c>
      <c r="L1613" s="3">
        <v>42907.0</v>
      </c>
      <c r="M1613" s="1">
        <v>3378.0</v>
      </c>
    </row>
    <row r="1614">
      <c r="A1614" s="1" t="s">
        <v>1819</v>
      </c>
      <c r="B1614" s="1" t="s">
        <v>60</v>
      </c>
      <c r="C1614" s="1" t="str">
        <f t="array" ref="C1614">_xlfn.XLOOKUP($B1614, sales_teams!$A$2:$A$36, sales_teams!$B$2:$B$36)</f>
        <v>Celia Rouche</v>
      </c>
      <c r="D1614" s="1" t="str">
        <f t="array" ref="D1614">_xlfn.XLOOKUP($B1614, sales_teams!$A$2:$A$36, sales_teams!$C$2:$C$36)</f>
        <v>West</v>
      </c>
      <c r="E1614" s="1" t="s">
        <v>194</v>
      </c>
      <c r="G1614" s="1" t="str">
        <f t="array" ref="G1614">IF($F1614="", "", _xlfn.XLOOKUP($F1614,accounts!$A$2:$A$86,accounts!$B$2:$B$86, "Other"))</f>
        <v/>
      </c>
      <c r="H1614" s="1" t="str">
        <f t="array" ref="H1614">IF($F1614="", "", IFS(_xlfn.XLOOKUP($F1614, accounts!$A$2:$A$86, accounts!$E$2:$E$86, 0)&gt;=1000, "Enterprise", _xlfn.XLOOKUP($F1614, accounts!$A$2:$A$86, accounts!$E$2:$E$86, 0)&gt;=100, "Mid-Market", TRUE, "SMB"))</f>
        <v/>
      </c>
      <c r="I1614" s="1" t="str">
        <f t="array" ref="I1614">IF($F1614="", "", _xlfn.XLOOKUP($F1614,accounts!$A$2:$A$86,accounts!$F$2:$F$86, "Other"))</f>
        <v/>
      </c>
      <c r="J1614" s="1" t="s">
        <v>189</v>
      </c>
      <c r="K1614" s="3">
        <v>42811.0</v>
      </c>
    </row>
    <row r="1615">
      <c r="A1615" s="1" t="s">
        <v>1820</v>
      </c>
      <c r="B1615" s="1" t="s">
        <v>34</v>
      </c>
      <c r="C1615" s="1" t="str">
        <f t="array" ref="C1615">_xlfn.XLOOKUP($B1615, sales_teams!$A$2:$A$36, sales_teams!$B$2:$B$36)</f>
        <v>Cara Losch</v>
      </c>
      <c r="D1615" s="1" t="str">
        <f t="array" ref="D1615">_xlfn.XLOOKUP($B1615, sales_teams!$A$2:$A$36, sales_teams!$C$2:$C$36)</f>
        <v>East</v>
      </c>
      <c r="E1615" s="1" t="s">
        <v>181</v>
      </c>
      <c r="G1615" s="1" t="str">
        <f t="array" ref="G1615">IF($F1615="", "", _xlfn.XLOOKUP($F1615,accounts!$A$2:$A$86,accounts!$B$2:$B$86, "Other"))</f>
        <v/>
      </c>
      <c r="H1615" s="1" t="str">
        <f t="array" ref="H1615">IF($F1615="", "", IFS(_xlfn.XLOOKUP($F1615, accounts!$A$2:$A$86, accounts!$E$2:$E$86, 0)&gt;=1000, "Enterprise", _xlfn.XLOOKUP($F1615, accounts!$A$2:$A$86, accounts!$E$2:$E$86, 0)&gt;=100, "Mid-Market", TRUE, "SMB"))</f>
        <v/>
      </c>
      <c r="I1615" s="1" t="str">
        <f t="array" ref="I1615">IF($F1615="", "", _xlfn.XLOOKUP($F1615,accounts!$A$2:$A$86,accounts!$F$2:$F$86, "Other"))</f>
        <v/>
      </c>
      <c r="J1615" s="1" t="s">
        <v>189</v>
      </c>
      <c r="K1615" s="3">
        <v>42811.0</v>
      </c>
    </row>
    <row r="1616">
      <c r="A1616" s="1" t="s">
        <v>1821</v>
      </c>
      <c r="B1616" s="1" t="s">
        <v>34</v>
      </c>
      <c r="C1616" s="1" t="str">
        <f t="array" ref="C1616">_xlfn.XLOOKUP($B1616, sales_teams!$A$2:$A$36, sales_teams!$B$2:$B$36)</f>
        <v>Cara Losch</v>
      </c>
      <c r="D1616" s="1" t="str">
        <f t="array" ref="D1616">_xlfn.XLOOKUP($B1616, sales_teams!$A$2:$A$36, sales_teams!$C$2:$C$36)</f>
        <v>East</v>
      </c>
      <c r="E1616" s="1" t="s">
        <v>179</v>
      </c>
      <c r="G1616" s="1" t="str">
        <f t="array" ref="G1616">IF($F1616="", "", _xlfn.XLOOKUP($F1616,accounts!$A$2:$A$86,accounts!$B$2:$B$86, "Other"))</f>
        <v/>
      </c>
      <c r="H1616" s="1" t="str">
        <f t="array" ref="H1616">IF($F1616="", "", IFS(_xlfn.XLOOKUP($F1616, accounts!$A$2:$A$86, accounts!$E$2:$E$86, 0)&gt;=1000, "Enterprise", _xlfn.XLOOKUP($F1616, accounts!$A$2:$A$86, accounts!$E$2:$E$86, 0)&gt;=100, "Mid-Market", TRUE, "SMB"))</f>
        <v/>
      </c>
      <c r="I1616" s="1" t="str">
        <f t="array" ref="I1616">IF($F1616="", "", _xlfn.XLOOKUP($F1616,accounts!$A$2:$A$86,accounts!$F$2:$F$86, "Other"))</f>
        <v/>
      </c>
      <c r="J1616" s="1" t="s">
        <v>189</v>
      </c>
      <c r="K1616" s="3">
        <v>42811.0</v>
      </c>
    </row>
    <row r="1617">
      <c r="A1617" s="1" t="s">
        <v>1822</v>
      </c>
      <c r="B1617" s="1" t="s">
        <v>34</v>
      </c>
      <c r="C1617" s="1" t="str">
        <f t="array" ref="C1617">_xlfn.XLOOKUP($B1617, sales_teams!$A$2:$A$36, sales_teams!$B$2:$B$36)</f>
        <v>Cara Losch</v>
      </c>
      <c r="D1617" s="1" t="str">
        <f t="array" ref="D1617">_xlfn.XLOOKUP($B1617, sales_teams!$A$2:$A$36, sales_teams!$C$2:$C$36)</f>
        <v>East</v>
      </c>
      <c r="E1617" s="1" t="s">
        <v>179</v>
      </c>
      <c r="G1617" s="1" t="str">
        <f t="array" ref="G1617">IF($F1617="", "", _xlfn.XLOOKUP($F1617,accounts!$A$2:$A$86,accounts!$B$2:$B$86, "Other"))</f>
        <v/>
      </c>
      <c r="H1617" s="1" t="str">
        <f t="array" ref="H1617">IF($F1617="", "", IFS(_xlfn.XLOOKUP($F1617, accounts!$A$2:$A$86, accounts!$E$2:$E$86, 0)&gt;=1000, "Enterprise", _xlfn.XLOOKUP($F1617, accounts!$A$2:$A$86, accounts!$E$2:$E$86, 0)&gt;=100, "Mid-Market", TRUE, "SMB"))</f>
        <v/>
      </c>
      <c r="I1617" s="1" t="str">
        <f t="array" ref="I1617">IF($F1617="", "", _xlfn.XLOOKUP($F1617,accounts!$A$2:$A$86,accounts!$F$2:$F$86, "Other"))</f>
        <v/>
      </c>
      <c r="J1617" s="1" t="s">
        <v>189</v>
      </c>
      <c r="K1617" s="3">
        <v>42811.0</v>
      </c>
    </row>
    <row r="1618">
      <c r="A1618" s="1" t="s">
        <v>1823</v>
      </c>
      <c r="B1618" s="1" t="s">
        <v>45</v>
      </c>
      <c r="C1618" s="1" t="str">
        <f t="array" ref="C1618">_xlfn.XLOOKUP($B1618, sales_teams!$A$2:$A$36, sales_teams!$B$2:$B$36)</f>
        <v>Cara Losch</v>
      </c>
      <c r="D1618" s="1" t="str">
        <f t="array" ref="D1618">_xlfn.XLOOKUP($B1618, sales_teams!$A$2:$A$36, sales_teams!$C$2:$C$36)</f>
        <v>East</v>
      </c>
      <c r="E1618" s="1" t="s">
        <v>148</v>
      </c>
      <c r="F1618" s="1" t="s">
        <v>103</v>
      </c>
      <c r="G1618" s="1" t="str">
        <f t="array" ref="G1618">IF($F1618="", "", _xlfn.XLOOKUP($F1618,accounts!$A$2:$A$86,accounts!$B$2:$B$86, "Other"))</f>
        <v>retail</v>
      </c>
      <c r="H1618" s="1" t="str">
        <f t="array" ref="H1618">IF($F1618="", "", IFS(_xlfn.XLOOKUP($F1618, accounts!$A$2:$A$86, accounts!$E$2:$E$86, 0)&gt;=1000, "Enterprise", _xlfn.XLOOKUP($F1618, accounts!$A$2:$A$86, accounts!$E$2:$E$86, 0)&gt;=100, "Mid-Market", TRUE, "SMB"))</f>
        <v>Enterprise</v>
      </c>
      <c r="I1618" s="1" t="str">
        <f t="array" ref="I1618">IF($F1618="", "", _xlfn.XLOOKUP($F1618,accounts!$A$2:$A$86,accounts!$F$2:$F$86, "Other"))</f>
        <v>United States</v>
      </c>
      <c r="J1618" s="1" t="s">
        <v>131</v>
      </c>
      <c r="K1618" s="3">
        <v>42811.0</v>
      </c>
      <c r="L1618" s="3">
        <v>42885.0</v>
      </c>
      <c r="M1618" s="1">
        <v>6135.0</v>
      </c>
    </row>
    <row r="1619">
      <c r="A1619" s="1" t="s">
        <v>1824</v>
      </c>
      <c r="B1619" s="1" t="s">
        <v>105</v>
      </c>
      <c r="C1619" s="1" t="str">
        <f t="array" ref="C1619">_xlfn.XLOOKUP($B1619, sales_teams!$A$2:$A$36, sales_teams!$B$2:$B$36)</f>
        <v>Summer Sewald</v>
      </c>
      <c r="D1619" s="1" t="str">
        <f t="array" ref="D1619">_xlfn.XLOOKUP($B1619, sales_teams!$A$2:$A$36, sales_teams!$C$2:$C$36)</f>
        <v>West</v>
      </c>
      <c r="E1619" s="1" t="s">
        <v>109</v>
      </c>
      <c r="F1619" s="1" t="s">
        <v>137</v>
      </c>
      <c r="G1619" s="1" t="str">
        <f t="array" ref="G1619">IF($F1619="", "", _xlfn.XLOOKUP($F1619,accounts!$A$2:$A$86,accounts!$B$2:$B$86, "Other"))</f>
        <v>services</v>
      </c>
      <c r="H1619" s="1" t="str">
        <f t="array" ref="H1619">IF($F1619="", "", IFS(_xlfn.XLOOKUP($F1619, accounts!$A$2:$A$86, accounts!$E$2:$E$86, 0)&gt;=1000, "Enterprise", _xlfn.XLOOKUP($F1619, accounts!$A$2:$A$86, accounts!$E$2:$E$86, 0)&gt;=100, "Mid-Market", TRUE, "SMB"))</f>
        <v>Enterprise</v>
      </c>
      <c r="I1619" s="1" t="str">
        <f t="array" ref="I1619">IF($F1619="", "", _xlfn.XLOOKUP($F1619,accounts!$A$2:$A$86,accounts!$F$2:$F$86, "Other"))</f>
        <v>Germany</v>
      </c>
      <c r="J1619" s="1" t="s">
        <v>131</v>
      </c>
      <c r="K1619" s="3">
        <v>42811.0</v>
      </c>
      <c r="L1619" s="3">
        <v>42888.0</v>
      </c>
      <c r="M1619" s="1">
        <v>999.0</v>
      </c>
    </row>
    <row r="1620">
      <c r="A1620" s="1" t="s">
        <v>1825</v>
      </c>
      <c r="B1620" s="1" t="s">
        <v>105</v>
      </c>
      <c r="C1620" s="1" t="str">
        <f t="array" ref="C1620">_xlfn.XLOOKUP($B1620, sales_teams!$A$2:$A$36, sales_teams!$B$2:$B$36)</f>
        <v>Summer Sewald</v>
      </c>
      <c r="D1620" s="1" t="str">
        <f t="array" ref="D1620">_xlfn.XLOOKUP($B1620, sales_teams!$A$2:$A$36, sales_teams!$C$2:$C$36)</f>
        <v>West</v>
      </c>
      <c r="E1620" s="1" t="s">
        <v>179</v>
      </c>
      <c r="F1620" s="1" t="s">
        <v>154</v>
      </c>
      <c r="G1620" s="1" t="str">
        <f t="array" ref="G1620">IF($F1620="", "", _xlfn.XLOOKUP($F1620,accounts!$A$2:$A$86,accounts!$B$2:$B$86, "Other"))</f>
        <v>retail</v>
      </c>
      <c r="H1620" s="1" t="str">
        <f t="array" ref="H1620">IF($F1620="", "", IFS(_xlfn.XLOOKUP($F1620, accounts!$A$2:$A$86, accounts!$E$2:$E$86, 0)&gt;=1000, "Enterprise", _xlfn.XLOOKUP($F1620, accounts!$A$2:$A$86, accounts!$E$2:$E$86, 0)&gt;=100, "Mid-Market", TRUE, "SMB"))</f>
        <v>Enterprise</v>
      </c>
      <c r="I1620" s="1" t="str">
        <f t="array" ref="I1620">IF($F1620="", "", _xlfn.XLOOKUP($F1620,accounts!$A$2:$A$86,accounts!$F$2:$F$86, "Other"))</f>
        <v>United States</v>
      </c>
      <c r="J1620" s="1" t="s">
        <v>131</v>
      </c>
      <c r="K1620" s="3">
        <v>42811.0</v>
      </c>
      <c r="L1620" s="3">
        <v>42891.0</v>
      </c>
      <c r="M1620" s="1">
        <v>52.0</v>
      </c>
    </row>
    <row r="1621">
      <c r="A1621" s="1" t="s">
        <v>1826</v>
      </c>
      <c r="B1621" s="1" t="s">
        <v>7</v>
      </c>
      <c r="C1621" s="1" t="str">
        <f t="array" ref="C1621">_xlfn.XLOOKUP($B1621, sales_teams!$A$2:$A$36, sales_teams!$B$2:$B$36)</f>
        <v>Dustin Brinkmann</v>
      </c>
      <c r="D1621" s="1" t="str">
        <f t="array" ref="D1621">_xlfn.XLOOKUP($B1621, sales_teams!$A$2:$A$36, sales_teams!$C$2:$C$36)</f>
        <v>Central</v>
      </c>
      <c r="E1621" s="1" t="s">
        <v>109</v>
      </c>
      <c r="F1621" s="1" t="s">
        <v>136</v>
      </c>
      <c r="G1621" s="1" t="str">
        <f t="array" ref="G1621">IF($F1621="", "", _xlfn.XLOOKUP($F1621,accounts!$A$2:$A$86,accounts!$B$2:$B$86, "Other"))</f>
        <v>services</v>
      </c>
      <c r="H1621" s="1" t="str">
        <f t="array" ref="H1621">IF($F1621="", "", IFS(_xlfn.XLOOKUP($F1621, accounts!$A$2:$A$86, accounts!$E$2:$E$86, 0)&gt;=1000, "Enterprise", _xlfn.XLOOKUP($F1621, accounts!$A$2:$A$86, accounts!$E$2:$E$86, 0)&gt;=100, "Mid-Market", TRUE, "SMB"))</f>
        <v>Enterprise</v>
      </c>
      <c r="I1621" s="1" t="str">
        <f t="array" ref="I1621">IF($F1621="", "", _xlfn.XLOOKUP($F1621,accounts!$A$2:$A$86,accounts!$F$2:$F$86, "Other"))</f>
        <v>United States</v>
      </c>
      <c r="J1621" s="1" t="s">
        <v>192</v>
      </c>
      <c r="K1621" s="3">
        <v>42812.0</v>
      </c>
      <c r="L1621" s="3">
        <v>42880.0</v>
      </c>
      <c r="M1621" s="1">
        <v>0.0</v>
      </c>
    </row>
    <row r="1622">
      <c r="A1622" s="1" t="s">
        <v>1827</v>
      </c>
      <c r="B1622" s="1" t="s">
        <v>52</v>
      </c>
      <c r="C1622" s="1" t="str">
        <f t="array" ref="C1622">_xlfn.XLOOKUP($B1622, sales_teams!$A$2:$A$36, sales_teams!$B$2:$B$36)</f>
        <v>Rocco Neubert</v>
      </c>
      <c r="D1622" s="1" t="str">
        <f t="array" ref="D1622">_xlfn.XLOOKUP($B1622, sales_teams!$A$2:$A$36, sales_teams!$C$2:$C$36)</f>
        <v>East</v>
      </c>
      <c r="E1622" s="1" t="s">
        <v>194</v>
      </c>
      <c r="F1622" s="1" t="s">
        <v>83</v>
      </c>
      <c r="G1622" s="1" t="str">
        <f t="array" ref="G1622">IF($F1622="", "", _xlfn.XLOOKUP($F1622,accounts!$A$2:$A$86,accounts!$B$2:$B$86, "Other"))</f>
        <v>marketing</v>
      </c>
      <c r="H1622" s="1" t="str">
        <f t="array" ref="H1622">IF($F1622="", "", IFS(_xlfn.XLOOKUP($F1622, accounts!$A$2:$A$86, accounts!$E$2:$E$86, 0)&gt;=1000, "Enterprise", _xlfn.XLOOKUP($F1622, accounts!$A$2:$A$86, accounts!$E$2:$E$86, 0)&gt;=100, "Mid-Market", TRUE, "SMB"))</f>
        <v>Enterprise</v>
      </c>
      <c r="I1622" s="1" t="str">
        <f t="array" ref="I1622">IF($F1622="", "", _xlfn.XLOOKUP($F1622,accounts!$A$2:$A$86,accounts!$F$2:$F$86, "Other"))</f>
        <v>United States</v>
      </c>
      <c r="J1622" s="1" t="s">
        <v>192</v>
      </c>
      <c r="K1622" s="3">
        <v>42812.0</v>
      </c>
      <c r="L1622" s="3">
        <v>42879.0</v>
      </c>
      <c r="M1622" s="1">
        <v>0.0</v>
      </c>
    </row>
    <row r="1623">
      <c r="A1623" s="1" t="s">
        <v>1828</v>
      </c>
      <c r="B1623" s="1" t="s">
        <v>52</v>
      </c>
      <c r="C1623" s="1" t="str">
        <f t="array" ref="C1623">_xlfn.XLOOKUP($B1623, sales_teams!$A$2:$A$36, sales_teams!$B$2:$B$36)</f>
        <v>Rocco Neubert</v>
      </c>
      <c r="D1623" s="1" t="str">
        <f t="array" ref="D1623">_xlfn.XLOOKUP($B1623, sales_teams!$A$2:$A$36, sales_teams!$C$2:$C$36)</f>
        <v>East</v>
      </c>
      <c r="E1623" s="1" t="s">
        <v>181</v>
      </c>
      <c r="F1623" s="1" t="s">
        <v>144</v>
      </c>
      <c r="G1623" s="1" t="str">
        <f t="array" ref="G1623">IF($F1623="", "", _xlfn.XLOOKUP($F1623,accounts!$A$2:$A$86,accounts!$B$2:$B$86, "Other"))</f>
        <v>retail</v>
      </c>
      <c r="H1623" s="1" t="str">
        <f t="array" ref="H1623">IF($F1623="", "", IFS(_xlfn.XLOOKUP($F1623, accounts!$A$2:$A$86, accounts!$E$2:$E$86, 0)&gt;=1000, "Enterprise", _xlfn.XLOOKUP($F1623, accounts!$A$2:$A$86, accounts!$E$2:$E$86, 0)&gt;=100, "Mid-Market", TRUE, "SMB"))</f>
        <v>Enterprise</v>
      </c>
      <c r="I1623" s="1" t="str">
        <f t="array" ref="I1623">IF($F1623="", "", _xlfn.XLOOKUP($F1623,accounts!$A$2:$A$86,accounts!$F$2:$F$86, "Other"))</f>
        <v>United States</v>
      </c>
      <c r="J1623" s="1" t="s">
        <v>131</v>
      </c>
      <c r="K1623" s="3">
        <v>42812.0</v>
      </c>
      <c r="L1623" s="3">
        <v>42904.0</v>
      </c>
      <c r="M1623" s="1">
        <v>530.0</v>
      </c>
    </row>
    <row r="1624">
      <c r="A1624" s="1" t="s">
        <v>1829</v>
      </c>
      <c r="B1624" s="1" t="s">
        <v>12</v>
      </c>
      <c r="C1624" s="1" t="str">
        <f t="array" ref="C1624">_xlfn.XLOOKUP($B1624, sales_teams!$A$2:$A$36, sales_teams!$B$2:$B$36)</f>
        <v>Dustin Brinkmann</v>
      </c>
      <c r="D1624" s="1" t="str">
        <f t="array" ref="D1624">_xlfn.XLOOKUP($B1624, sales_teams!$A$2:$A$36, sales_teams!$C$2:$C$36)</f>
        <v>Central</v>
      </c>
      <c r="E1624" s="1" t="s">
        <v>181</v>
      </c>
      <c r="F1624" s="1" t="s">
        <v>128</v>
      </c>
      <c r="G1624" s="1" t="str">
        <f t="array" ref="G1624">IF($F1624="", "", _xlfn.XLOOKUP($F1624,accounts!$A$2:$A$86,accounts!$B$2:$B$86, "Other"))</f>
        <v>marketing</v>
      </c>
      <c r="H1624" s="1" t="str">
        <f t="array" ref="H1624">IF($F1624="", "", IFS(_xlfn.XLOOKUP($F1624, accounts!$A$2:$A$86, accounts!$E$2:$E$86, 0)&gt;=1000, "Enterprise", _xlfn.XLOOKUP($F1624, accounts!$A$2:$A$86, accounts!$E$2:$E$86, 0)&gt;=100, "Mid-Market", TRUE, "SMB"))</f>
        <v>Enterprise</v>
      </c>
      <c r="I1624" s="1" t="str">
        <f t="array" ref="I1624">IF($F1624="", "", _xlfn.XLOOKUP($F1624,accounts!$A$2:$A$86,accounts!$F$2:$F$86, "Other"))</f>
        <v>United States</v>
      </c>
      <c r="J1624" s="1" t="s">
        <v>131</v>
      </c>
      <c r="K1624" s="3">
        <v>42812.0</v>
      </c>
      <c r="L1624" s="3">
        <v>42864.0</v>
      </c>
      <c r="M1624" s="1">
        <v>538.0</v>
      </c>
    </row>
    <row r="1625">
      <c r="A1625" s="1" t="s">
        <v>1830</v>
      </c>
      <c r="B1625" s="1" t="s">
        <v>12</v>
      </c>
      <c r="C1625" s="1" t="str">
        <f t="array" ref="C1625">_xlfn.XLOOKUP($B1625, sales_teams!$A$2:$A$36, sales_teams!$B$2:$B$36)</f>
        <v>Dustin Brinkmann</v>
      </c>
      <c r="D1625" s="1" t="str">
        <f t="array" ref="D1625">_xlfn.XLOOKUP($B1625, sales_teams!$A$2:$A$36, sales_teams!$C$2:$C$36)</f>
        <v>Central</v>
      </c>
      <c r="E1625" s="1" t="s">
        <v>179</v>
      </c>
      <c r="F1625" s="1" t="s">
        <v>150</v>
      </c>
      <c r="G1625" s="1" t="str">
        <f t="array" ref="G1625">IF($F1625="", "", _xlfn.XLOOKUP($F1625,accounts!$A$2:$A$86,accounts!$B$2:$B$86, "Other"))</f>
        <v>technology</v>
      </c>
      <c r="H1625" s="1" t="str">
        <f t="array" ref="H1625">IF($F1625="", "", IFS(_xlfn.XLOOKUP($F1625, accounts!$A$2:$A$86, accounts!$E$2:$E$86, 0)&gt;=1000, "Enterprise", _xlfn.XLOOKUP($F1625, accounts!$A$2:$A$86, accounts!$E$2:$E$86, 0)&gt;=100, "Mid-Market", TRUE, "SMB"))</f>
        <v>Enterprise</v>
      </c>
      <c r="I1625" s="1" t="str">
        <f t="array" ref="I1625">IF($F1625="", "", _xlfn.XLOOKUP($F1625,accounts!$A$2:$A$86,accounts!$F$2:$F$86, "Other"))</f>
        <v>United States</v>
      </c>
      <c r="J1625" s="1" t="s">
        <v>131</v>
      </c>
      <c r="K1625" s="3">
        <v>42812.0</v>
      </c>
      <c r="L1625" s="3">
        <v>42821.0</v>
      </c>
      <c r="M1625" s="1">
        <v>53.0</v>
      </c>
    </row>
    <row r="1626">
      <c r="A1626" s="1" t="s">
        <v>1831</v>
      </c>
      <c r="B1626" s="1" t="s">
        <v>30</v>
      </c>
      <c r="C1626" s="1" t="str">
        <f t="array" ref="C1626">_xlfn.XLOOKUP($B1626, sales_teams!$A$2:$A$36, sales_teams!$B$2:$B$36)</f>
        <v>Melvin Marxen</v>
      </c>
      <c r="D1626" s="1" t="str">
        <f t="array" ref="D1626">_xlfn.XLOOKUP($B1626, sales_teams!$A$2:$A$36, sales_teams!$C$2:$C$36)</f>
        <v>Central</v>
      </c>
      <c r="E1626" s="1" t="s">
        <v>148</v>
      </c>
      <c r="F1626" s="1" t="s">
        <v>152</v>
      </c>
      <c r="G1626" s="1" t="str">
        <f t="array" ref="G1626">IF($F1626="", "", _xlfn.XLOOKUP($F1626,accounts!$A$2:$A$86,accounts!$B$2:$B$86, "Other"))</f>
        <v>marketing</v>
      </c>
      <c r="H1626" s="1" t="str">
        <f t="array" ref="H1626">IF($F1626="", "", IFS(_xlfn.XLOOKUP($F1626, accounts!$A$2:$A$86, accounts!$E$2:$E$86, 0)&gt;=1000, "Enterprise", _xlfn.XLOOKUP($F1626, accounts!$A$2:$A$86, accounts!$E$2:$E$86, 0)&gt;=100, "Mid-Market", TRUE, "SMB"))</f>
        <v>Mid-Market</v>
      </c>
      <c r="I1626" s="1" t="str">
        <f t="array" ref="I1626">IF($F1626="", "", _xlfn.XLOOKUP($F1626,accounts!$A$2:$A$86,accounts!$F$2:$F$86, "Other"))</f>
        <v>United States</v>
      </c>
      <c r="J1626" s="1" t="s">
        <v>131</v>
      </c>
      <c r="K1626" s="3">
        <v>42812.0</v>
      </c>
      <c r="L1626" s="3">
        <v>42898.0</v>
      </c>
      <c r="M1626" s="1">
        <v>5416.0</v>
      </c>
    </row>
    <row r="1627">
      <c r="A1627" s="1" t="s">
        <v>1832</v>
      </c>
      <c r="B1627" s="1" t="s">
        <v>94</v>
      </c>
      <c r="C1627" s="1" t="str">
        <f t="array" ref="C1627">_xlfn.XLOOKUP($B1627, sales_teams!$A$2:$A$36, sales_teams!$B$2:$B$36)</f>
        <v>Celia Rouche</v>
      </c>
      <c r="D1627" s="1" t="str">
        <f t="array" ref="D1627">_xlfn.XLOOKUP($B1627, sales_teams!$A$2:$A$36, sales_teams!$C$2:$C$36)</f>
        <v>West</v>
      </c>
      <c r="E1627" s="1" t="s">
        <v>179</v>
      </c>
      <c r="F1627" s="1" t="s">
        <v>151</v>
      </c>
      <c r="G1627" s="1" t="str">
        <f t="array" ref="G1627">IF($F1627="", "", _xlfn.XLOOKUP($F1627,accounts!$A$2:$A$86,accounts!$B$2:$B$86, "Other"))</f>
        <v>software</v>
      </c>
      <c r="H1627" s="1" t="str">
        <f t="array" ref="H1627">IF($F1627="", "", IFS(_xlfn.XLOOKUP($F1627, accounts!$A$2:$A$86, accounts!$E$2:$E$86, 0)&gt;=1000, "Enterprise", _xlfn.XLOOKUP($F1627, accounts!$A$2:$A$86, accounts!$E$2:$E$86, 0)&gt;=100, "Mid-Market", TRUE, "SMB"))</f>
        <v>Enterprise</v>
      </c>
      <c r="I1627" s="1" t="str">
        <f t="array" ref="I1627">IF($F1627="", "", _xlfn.XLOOKUP($F1627,accounts!$A$2:$A$86,accounts!$F$2:$F$86, "Other"))</f>
        <v>United States</v>
      </c>
      <c r="J1627" s="1" t="s">
        <v>192</v>
      </c>
      <c r="K1627" s="3">
        <v>42812.0</v>
      </c>
      <c r="L1627" s="3">
        <v>42882.0</v>
      </c>
      <c r="M1627" s="1">
        <v>0.0</v>
      </c>
    </row>
    <row r="1628">
      <c r="A1628" s="1" t="s">
        <v>1833</v>
      </c>
      <c r="B1628" s="1" t="s">
        <v>42</v>
      </c>
      <c r="C1628" s="1" t="str">
        <f t="array" ref="C1628">_xlfn.XLOOKUP($B1628, sales_teams!$A$2:$A$36, sales_teams!$B$2:$B$36)</f>
        <v>Cara Losch</v>
      </c>
      <c r="D1628" s="1" t="str">
        <f t="array" ref="D1628">_xlfn.XLOOKUP($B1628, sales_teams!$A$2:$A$36, sales_teams!$C$2:$C$36)</f>
        <v>East</v>
      </c>
      <c r="E1628" s="1" t="s">
        <v>194</v>
      </c>
      <c r="F1628" s="1" t="s">
        <v>132</v>
      </c>
      <c r="G1628" s="1" t="str">
        <f t="array" ref="G1628">IF($F1628="", "", _xlfn.XLOOKUP($F1628,accounts!$A$2:$A$86,accounts!$B$2:$B$86, "Other"))</f>
        <v>marketing</v>
      </c>
      <c r="H1628" s="1" t="str">
        <f t="array" ref="H1628">IF($F1628="", "", IFS(_xlfn.XLOOKUP($F1628, accounts!$A$2:$A$86, accounts!$E$2:$E$86, 0)&gt;=1000, "Enterprise", _xlfn.XLOOKUP($F1628, accounts!$A$2:$A$86, accounts!$E$2:$E$86, 0)&gt;=100, "Mid-Market", TRUE, "SMB"))</f>
        <v>Enterprise</v>
      </c>
      <c r="I1628" s="1" t="str">
        <f t="array" ref="I1628">IF($F1628="", "", _xlfn.XLOOKUP($F1628,accounts!$A$2:$A$86,accounts!$F$2:$F$86, "Other"))</f>
        <v>Jordan</v>
      </c>
      <c r="J1628" s="1" t="s">
        <v>131</v>
      </c>
      <c r="K1628" s="3">
        <v>42812.0</v>
      </c>
      <c r="L1628" s="3">
        <v>42866.0</v>
      </c>
      <c r="M1628" s="1">
        <v>4995.0</v>
      </c>
    </row>
    <row r="1629">
      <c r="A1629" s="1" t="s">
        <v>1834</v>
      </c>
      <c r="B1629" s="1" t="s">
        <v>99</v>
      </c>
      <c r="C1629" s="1" t="str">
        <f t="array" ref="C1629">_xlfn.XLOOKUP($B1629, sales_teams!$A$2:$A$36, sales_teams!$B$2:$B$36)</f>
        <v>Summer Sewald</v>
      </c>
      <c r="D1629" s="1" t="str">
        <f t="array" ref="D1629">_xlfn.XLOOKUP($B1629, sales_teams!$A$2:$A$36, sales_teams!$C$2:$C$36)</f>
        <v>West</v>
      </c>
      <c r="E1629" s="1" t="s">
        <v>181</v>
      </c>
      <c r="G1629" s="1" t="str">
        <f t="array" ref="G1629">IF($F1629="", "", _xlfn.XLOOKUP($F1629,accounts!$A$2:$A$86,accounts!$B$2:$B$86, "Other"))</f>
        <v/>
      </c>
      <c r="H1629" s="1" t="str">
        <f t="array" ref="H1629">IF($F1629="", "", IFS(_xlfn.XLOOKUP($F1629, accounts!$A$2:$A$86, accounts!$E$2:$E$86, 0)&gt;=1000, "Enterprise", _xlfn.XLOOKUP($F1629, accounts!$A$2:$A$86, accounts!$E$2:$E$86, 0)&gt;=100, "Mid-Market", TRUE, "SMB"))</f>
        <v/>
      </c>
      <c r="I1629" s="1" t="str">
        <f t="array" ref="I1629">IF($F1629="", "", _xlfn.XLOOKUP($F1629,accounts!$A$2:$A$86,accounts!$F$2:$F$86, "Other"))</f>
        <v/>
      </c>
      <c r="J1629" s="1" t="s">
        <v>189</v>
      </c>
      <c r="K1629" s="3">
        <v>42812.0</v>
      </c>
    </row>
    <row r="1630">
      <c r="A1630" s="1" t="s">
        <v>1835</v>
      </c>
      <c r="B1630" s="1" t="s">
        <v>99</v>
      </c>
      <c r="C1630" s="1" t="str">
        <f t="array" ref="C1630">_xlfn.XLOOKUP($B1630, sales_teams!$A$2:$A$36, sales_teams!$B$2:$B$36)</f>
        <v>Summer Sewald</v>
      </c>
      <c r="D1630" s="1" t="str">
        <f t="array" ref="D1630">_xlfn.XLOOKUP($B1630, sales_teams!$A$2:$A$36, sales_teams!$C$2:$C$36)</f>
        <v>West</v>
      </c>
      <c r="E1630" s="1" t="s">
        <v>181</v>
      </c>
      <c r="F1630" s="1" t="s">
        <v>87</v>
      </c>
      <c r="G1630" s="1" t="str">
        <f t="array" ref="G1630">IF($F1630="", "", _xlfn.XLOOKUP($F1630,accounts!$A$2:$A$86,accounts!$B$2:$B$86, "Other"))</f>
        <v>telecommunications</v>
      </c>
      <c r="H1630" s="1" t="str">
        <f t="array" ref="H1630">IF($F1630="", "", IFS(_xlfn.XLOOKUP($F1630, accounts!$A$2:$A$86, accounts!$E$2:$E$86, 0)&gt;=1000, "Enterprise", _xlfn.XLOOKUP($F1630, accounts!$A$2:$A$86, accounts!$E$2:$E$86, 0)&gt;=100, "Mid-Market", TRUE, "SMB"))</f>
        <v>Enterprise</v>
      </c>
      <c r="I1630" s="1" t="str">
        <f t="array" ref="I1630">IF($F1630="", "", _xlfn.XLOOKUP($F1630,accounts!$A$2:$A$86,accounts!$F$2:$F$86, "Other"))</f>
        <v>United States</v>
      </c>
      <c r="J1630" s="1" t="s">
        <v>192</v>
      </c>
      <c r="K1630" s="3">
        <v>42812.0</v>
      </c>
      <c r="L1630" s="3">
        <v>42908.0</v>
      </c>
      <c r="M1630" s="1">
        <v>0.0</v>
      </c>
    </row>
    <row r="1631">
      <c r="A1631" s="1" t="s">
        <v>1836</v>
      </c>
      <c r="B1631" s="1" t="s">
        <v>19</v>
      </c>
      <c r="C1631" s="1" t="str">
        <f t="array" ref="C1631">_xlfn.XLOOKUP($B1631, sales_teams!$A$2:$A$36, sales_teams!$B$2:$B$36)</f>
        <v>Melvin Marxen</v>
      </c>
      <c r="D1631" s="1" t="str">
        <f t="array" ref="D1631">_xlfn.XLOOKUP($B1631, sales_teams!$A$2:$A$36, sales_teams!$C$2:$C$36)</f>
        <v>Central</v>
      </c>
      <c r="E1631" s="1" t="s">
        <v>109</v>
      </c>
      <c r="F1631" s="1" t="s">
        <v>29</v>
      </c>
      <c r="G1631" s="1" t="str">
        <f t="array" ref="G1631">IF($F1631="", "", _xlfn.XLOOKUP($F1631,accounts!$A$2:$A$86,accounts!$B$2:$B$86, "Other"))</f>
        <v>medical</v>
      </c>
      <c r="H1631" s="1" t="str">
        <f t="array" ref="H1631">IF($F1631="", "", IFS(_xlfn.XLOOKUP($F1631, accounts!$A$2:$A$86, accounts!$E$2:$E$86, 0)&gt;=1000, "Enterprise", _xlfn.XLOOKUP($F1631, accounts!$A$2:$A$86, accounts!$E$2:$E$86, 0)&gt;=100, "Mid-Market", TRUE, "SMB"))</f>
        <v>Enterprise</v>
      </c>
      <c r="I1631" s="1" t="str">
        <f t="array" ref="I1631">IF($F1631="", "", _xlfn.XLOOKUP($F1631,accounts!$A$2:$A$86,accounts!$F$2:$F$86, "Other"))</f>
        <v>Philipines</v>
      </c>
      <c r="J1631" s="1" t="s">
        <v>131</v>
      </c>
      <c r="K1631" s="3">
        <v>42812.0</v>
      </c>
      <c r="L1631" s="3">
        <v>42881.0</v>
      </c>
      <c r="M1631" s="1">
        <v>1137.0</v>
      </c>
    </row>
    <row r="1632">
      <c r="A1632" s="1" t="s">
        <v>1837</v>
      </c>
      <c r="B1632" s="1" t="s">
        <v>104</v>
      </c>
      <c r="C1632" s="1" t="str">
        <f t="array" ref="C1632">_xlfn.XLOOKUP($B1632, sales_teams!$A$2:$A$36, sales_teams!$B$2:$B$36)</f>
        <v>Summer Sewald</v>
      </c>
      <c r="D1632" s="1" t="str">
        <f t="array" ref="D1632">_xlfn.XLOOKUP($B1632, sales_teams!$A$2:$A$36, sales_teams!$C$2:$C$36)</f>
        <v>West</v>
      </c>
      <c r="E1632" s="1" t="s">
        <v>181</v>
      </c>
      <c r="F1632" s="1" t="s">
        <v>87</v>
      </c>
      <c r="G1632" s="1" t="str">
        <f t="array" ref="G1632">IF($F1632="", "", _xlfn.XLOOKUP($F1632,accounts!$A$2:$A$86,accounts!$B$2:$B$86, "Other"))</f>
        <v>telecommunications</v>
      </c>
      <c r="H1632" s="1" t="str">
        <f t="array" ref="H1632">IF($F1632="", "", IFS(_xlfn.XLOOKUP($F1632, accounts!$A$2:$A$86, accounts!$E$2:$E$86, 0)&gt;=1000, "Enterprise", _xlfn.XLOOKUP($F1632, accounts!$A$2:$A$86, accounts!$E$2:$E$86, 0)&gt;=100, "Mid-Market", TRUE, "SMB"))</f>
        <v>Enterprise</v>
      </c>
      <c r="I1632" s="1" t="str">
        <f t="array" ref="I1632">IF($F1632="", "", _xlfn.XLOOKUP($F1632,accounts!$A$2:$A$86,accounts!$F$2:$F$86, "Other"))</f>
        <v>United States</v>
      </c>
      <c r="J1632" s="1" t="s">
        <v>131</v>
      </c>
      <c r="K1632" s="3">
        <v>42812.0</v>
      </c>
      <c r="L1632" s="3">
        <v>42822.0</v>
      </c>
      <c r="M1632" s="1">
        <v>453.0</v>
      </c>
    </row>
    <row r="1633">
      <c r="A1633" s="1" t="s">
        <v>1838</v>
      </c>
      <c r="B1633" s="1" t="s">
        <v>104</v>
      </c>
      <c r="C1633" s="1" t="str">
        <f t="array" ref="C1633">_xlfn.XLOOKUP($B1633, sales_teams!$A$2:$A$36, sales_teams!$B$2:$B$36)</f>
        <v>Summer Sewald</v>
      </c>
      <c r="D1633" s="1" t="str">
        <f t="array" ref="D1633">_xlfn.XLOOKUP($B1633, sales_teams!$A$2:$A$36, sales_teams!$C$2:$C$36)</f>
        <v>West</v>
      </c>
      <c r="E1633" s="1" t="s">
        <v>109</v>
      </c>
      <c r="F1633" s="1" t="s">
        <v>119</v>
      </c>
      <c r="G1633" s="1" t="str">
        <f t="array" ref="G1633">IF($F1633="", "", _xlfn.XLOOKUP($F1633,accounts!$A$2:$A$86,accounts!$B$2:$B$86, "Other"))</f>
        <v>technology</v>
      </c>
      <c r="H1633" s="1" t="str">
        <f t="array" ref="H1633">IF($F1633="", "", IFS(_xlfn.XLOOKUP($F1633, accounts!$A$2:$A$86, accounts!$E$2:$E$86, 0)&gt;=1000, "Enterprise", _xlfn.XLOOKUP($F1633, accounts!$A$2:$A$86, accounts!$E$2:$E$86, 0)&gt;=100, "Mid-Market", TRUE, "SMB"))</f>
        <v>Enterprise</v>
      </c>
      <c r="I1633" s="1" t="str">
        <f t="array" ref="I1633">IF($F1633="", "", _xlfn.XLOOKUP($F1633,accounts!$A$2:$A$86,accounts!$F$2:$F$86, "Other"))</f>
        <v>Korea</v>
      </c>
      <c r="J1633" s="1" t="s">
        <v>131</v>
      </c>
      <c r="K1633" s="3">
        <v>42812.0</v>
      </c>
      <c r="L1633" s="3">
        <v>42882.0</v>
      </c>
      <c r="M1633" s="1">
        <v>1065.0</v>
      </c>
    </row>
    <row r="1634">
      <c r="A1634" s="1" t="s">
        <v>1839</v>
      </c>
      <c r="B1634" s="1" t="s">
        <v>104</v>
      </c>
      <c r="C1634" s="1" t="str">
        <f t="array" ref="C1634">_xlfn.XLOOKUP($B1634, sales_teams!$A$2:$A$36, sales_teams!$B$2:$B$36)</f>
        <v>Summer Sewald</v>
      </c>
      <c r="D1634" s="1" t="str">
        <f t="array" ref="D1634">_xlfn.XLOOKUP($B1634, sales_teams!$A$2:$A$36, sales_teams!$C$2:$C$36)</f>
        <v>West</v>
      </c>
      <c r="E1634" s="1" t="s">
        <v>148</v>
      </c>
      <c r="F1634" s="1" t="s">
        <v>154</v>
      </c>
      <c r="G1634" s="1" t="str">
        <f t="array" ref="G1634">IF($F1634="", "", _xlfn.XLOOKUP($F1634,accounts!$A$2:$A$86,accounts!$B$2:$B$86, "Other"))</f>
        <v>retail</v>
      </c>
      <c r="H1634" s="1" t="str">
        <f t="array" ref="H1634">IF($F1634="", "", IFS(_xlfn.XLOOKUP($F1634, accounts!$A$2:$A$86, accounts!$E$2:$E$86, 0)&gt;=1000, "Enterprise", _xlfn.XLOOKUP($F1634, accounts!$A$2:$A$86, accounts!$E$2:$E$86, 0)&gt;=100, "Mid-Market", TRUE, "SMB"))</f>
        <v>Enterprise</v>
      </c>
      <c r="I1634" s="1" t="str">
        <f t="array" ref="I1634">IF($F1634="", "", _xlfn.XLOOKUP($F1634,accounts!$A$2:$A$86,accounts!$F$2:$F$86, "Other"))</f>
        <v>United States</v>
      </c>
      <c r="J1634" s="1" t="s">
        <v>131</v>
      </c>
      <c r="K1634" s="3">
        <v>42812.0</v>
      </c>
      <c r="L1634" s="3">
        <v>42859.0</v>
      </c>
      <c r="M1634" s="1">
        <v>4373.0</v>
      </c>
    </row>
    <row r="1635">
      <c r="A1635" s="1" t="s">
        <v>1840</v>
      </c>
      <c r="B1635" s="1" t="s">
        <v>104</v>
      </c>
      <c r="C1635" s="1" t="str">
        <f t="array" ref="C1635">_xlfn.XLOOKUP($B1635, sales_teams!$A$2:$A$36, sales_teams!$B$2:$B$36)</f>
        <v>Summer Sewald</v>
      </c>
      <c r="D1635" s="1" t="str">
        <f t="array" ref="D1635">_xlfn.XLOOKUP($B1635, sales_teams!$A$2:$A$36, sales_teams!$C$2:$C$36)</f>
        <v>West</v>
      </c>
      <c r="E1635" s="1" t="s">
        <v>188</v>
      </c>
      <c r="F1635" s="1" t="s">
        <v>129</v>
      </c>
      <c r="G1635" s="1" t="str">
        <f t="array" ref="G1635">IF($F1635="", "", _xlfn.XLOOKUP($F1635,accounts!$A$2:$A$86,accounts!$B$2:$B$86, "Other"))</f>
        <v>medical</v>
      </c>
      <c r="H1635" s="1" t="str">
        <f t="array" ref="H1635">IF($F1635="", "", IFS(_xlfn.XLOOKUP($F1635, accounts!$A$2:$A$86, accounts!$E$2:$E$86, 0)&gt;=1000, "Enterprise", _xlfn.XLOOKUP($F1635, accounts!$A$2:$A$86, accounts!$E$2:$E$86, 0)&gt;=100, "Mid-Market", TRUE, "SMB"))</f>
        <v>Enterprise</v>
      </c>
      <c r="I1635" s="1" t="str">
        <f t="array" ref="I1635">IF($F1635="", "", _xlfn.XLOOKUP($F1635,accounts!$A$2:$A$86,accounts!$F$2:$F$86, "Other"))</f>
        <v>United States</v>
      </c>
      <c r="J1635" s="1" t="s">
        <v>131</v>
      </c>
      <c r="K1635" s="3">
        <v>42812.0</v>
      </c>
      <c r="L1635" s="3">
        <v>42905.0</v>
      </c>
      <c r="M1635" s="1">
        <v>2560.0</v>
      </c>
    </row>
    <row r="1636">
      <c r="A1636" s="1" t="s">
        <v>1841</v>
      </c>
      <c r="B1636" s="1" t="s">
        <v>102</v>
      </c>
      <c r="C1636" s="1" t="str">
        <f t="array" ref="C1636">_xlfn.XLOOKUP($B1636, sales_teams!$A$2:$A$36, sales_teams!$B$2:$B$36)</f>
        <v>Summer Sewald</v>
      </c>
      <c r="D1636" s="1" t="str">
        <f t="array" ref="D1636">_xlfn.XLOOKUP($B1636, sales_teams!$A$2:$A$36, sales_teams!$C$2:$C$36)</f>
        <v>West</v>
      </c>
      <c r="E1636" s="1" t="s">
        <v>148</v>
      </c>
      <c r="F1636" s="1" t="s">
        <v>154</v>
      </c>
      <c r="G1636" s="1" t="str">
        <f t="array" ref="G1636">IF($F1636="", "", _xlfn.XLOOKUP($F1636,accounts!$A$2:$A$86,accounts!$B$2:$B$86, "Other"))</f>
        <v>retail</v>
      </c>
      <c r="H1636" s="1" t="str">
        <f t="array" ref="H1636">IF($F1636="", "", IFS(_xlfn.XLOOKUP($F1636, accounts!$A$2:$A$86, accounts!$E$2:$E$86, 0)&gt;=1000, "Enterprise", _xlfn.XLOOKUP($F1636, accounts!$A$2:$A$86, accounts!$E$2:$E$86, 0)&gt;=100, "Mid-Market", TRUE, "SMB"))</f>
        <v>Enterprise</v>
      </c>
      <c r="I1636" s="1" t="str">
        <f t="array" ref="I1636">IF($F1636="", "", _xlfn.XLOOKUP($F1636,accounts!$A$2:$A$86,accounts!$F$2:$F$86, "Other"))</f>
        <v>United States</v>
      </c>
      <c r="J1636" s="1" t="s">
        <v>192</v>
      </c>
      <c r="K1636" s="3">
        <v>42812.0</v>
      </c>
      <c r="L1636" s="3">
        <v>42890.0</v>
      </c>
      <c r="M1636" s="1">
        <v>0.0</v>
      </c>
    </row>
    <row r="1637">
      <c r="A1637" s="1" t="s">
        <v>1842</v>
      </c>
      <c r="B1637" s="1" t="s">
        <v>92</v>
      </c>
      <c r="C1637" s="1" t="str">
        <f t="array" ref="C1637">_xlfn.XLOOKUP($B1637, sales_teams!$A$2:$A$36, sales_teams!$B$2:$B$36)</f>
        <v>Celia Rouche</v>
      </c>
      <c r="D1637" s="1" t="str">
        <f t="array" ref="D1637">_xlfn.XLOOKUP($B1637, sales_teams!$A$2:$A$36, sales_teams!$C$2:$C$36)</f>
        <v>West</v>
      </c>
      <c r="E1637" s="1" t="s">
        <v>109</v>
      </c>
      <c r="F1637" s="1" t="s">
        <v>117</v>
      </c>
      <c r="G1637" s="1" t="str">
        <f t="array" ref="G1637">IF($F1637="", "", _xlfn.XLOOKUP($F1637,accounts!$A$2:$A$86,accounts!$B$2:$B$86, "Other"))</f>
        <v>retail</v>
      </c>
      <c r="H1637" s="1" t="str">
        <f t="array" ref="H1637">IF($F1637="", "", IFS(_xlfn.XLOOKUP($F1637, accounts!$A$2:$A$86, accounts!$E$2:$E$86, 0)&gt;=1000, "Enterprise", _xlfn.XLOOKUP($F1637, accounts!$A$2:$A$86, accounts!$E$2:$E$86, 0)&gt;=100, "Mid-Market", TRUE, "SMB"))</f>
        <v>Mid-Market</v>
      </c>
      <c r="I1637" s="1" t="str">
        <f t="array" ref="I1637">IF($F1637="", "", _xlfn.XLOOKUP($F1637,accounts!$A$2:$A$86,accounts!$F$2:$F$86, "Other"))</f>
        <v>United States</v>
      </c>
      <c r="J1637" s="1" t="s">
        <v>131</v>
      </c>
      <c r="K1637" s="3">
        <v>42812.0</v>
      </c>
      <c r="L1637" s="3">
        <v>42825.0</v>
      </c>
      <c r="M1637" s="1">
        <v>1171.0</v>
      </c>
    </row>
    <row r="1638">
      <c r="A1638" s="1" t="s">
        <v>1843</v>
      </c>
      <c r="B1638" s="1" t="s">
        <v>92</v>
      </c>
      <c r="C1638" s="1" t="str">
        <f t="array" ref="C1638">_xlfn.XLOOKUP($B1638, sales_teams!$A$2:$A$36, sales_teams!$B$2:$B$36)</f>
        <v>Celia Rouche</v>
      </c>
      <c r="D1638" s="1" t="str">
        <f t="array" ref="D1638">_xlfn.XLOOKUP($B1638, sales_teams!$A$2:$A$36, sales_teams!$C$2:$C$36)</f>
        <v>West</v>
      </c>
      <c r="E1638" s="1" t="s">
        <v>179</v>
      </c>
      <c r="F1638" s="1" t="s">
        <v>127</v>
      </c>
      <c r="G1638" s="1" t="str">
        <f t="array" ref="G1638">IF($F1638="", "", _xlfn.XLOOKUP($F1638,accounts!$A$2:$A$86,accounts!$B$2:$B$86, "Other"))</f>
        <v>technology</v>
      </c>
      <c r="H1638" s="1" t="str">
        <f t="array" ref="H1638">IF($F1638="", "", IFS(_xlfn.XLOOKUP($F1638, accounts!$A$2:$A$86, accounts!$E$2:$E$86, 0)&gt;=1000, "Enterprise", _xlfn.XLOOKUP($F1638, accounts!$A$2:$A$86, accounts!$E$2:$E$86, 0)&gt;=100, "Mid-Market", TRUE, "SMB"))</f>
        <v>Enterprise</v>
      </c>
      <c r="I1638" s="1" t="str">
        <f t="array" ref="I1638">IF($F1638="", "", _xlfn.XLOOKUP($F1638,accounts!$A$2:$A$86,accounts!$F$2:$F$86, "Other"))</f>
        <v>United States</v>
      </c>
      <c r="J1638" s="1" t="s">
        <v>131</v>
      </c>
      <c r="K1638" s="3">
        <v>42812.0</v>
      </c>
      <c r="L1638" s="3">
        <v>42908.0</v>
      </c>
      <c r="M1638" s="1">
        <v>53.0</v>
      </c>
    </row>
    <row r="1639">
      <c r="A1639" s="1" t="s">
        <v>1844</v>
      </c>
      <c r="B1639" s="1" t="s">
        <v>24</v>
      </c>
      <c r="C1639" s="1" t="str">
        <f t="array" ref="C1639">_xlfn.XLOOKUP($B1639, sales_teams!$A$2:$A$36, sales_teams!$B$2:$B$36)</f>
        <v>Melvin Marxen</v>
      </c>
      <c r="D1639" s="1" t="str">
        <f t="array" ref="D1639">_xlfn.XLOOKUP($B1639, sales_teams!$A$2:$A$36, sales_teams!$C$2:$C$36)</f>
        <v>Central</v>
      </c>
      <c r="E1639" s="1" t="s">
        <v>194</v>
      </c>
      <c r="F1639" s="1" t="s">
        <v>165</v>
      </c>
      <c r="G1639" s="1" t="str">
        <f t="array" ref="G1639">IF($F1639="", "", _xlfn.XLOOKUP($F1639,accounts!$A$2:$A$86,accounts!$B$2:$B$86, "Other"))</f>
        <v>telecommunications</v>
      </c>
      <c r="H1639" s="1" t="str">
        <f t="array" ref="H1639">IF($F1639="", "", IFS(_xlfn.XLOOKUP($F1639, accounts!$A$2:$A$86, accounts!$E$2:$E$86, 0)&gt;=1000, "Enterprise", _xlfn.XLOOKUP($F1639, accounts!$A$2:$A$86, accounts!$E$2:$E$86, 0)&gt;=100, "Mid-Market", TRUE, "SMB"))</f>
        <v>Enterprise</v>
      </c>
      <c r="I1639" s="1" t="str">
        <f t="array" ref="I1639">IF($F1639="", "", _xlfn.XLOOKUP($F1639,accounts!$A$2:$A$86,accounts!$F$2:$F$86, "Other"))</f>
        <v>United States</v>
      </c>
      <c r="J1639" s="1" t="s">
        <v>131</v>
      </c>
      <c r="K1639" s="3">
        <v>42812.0</v>
      </c>
      <c r="L1639" s="3">
        <v>42888.0</v>
      </c>
      <c r="M1639" s="1">
        <v>6553.0</v>
      </c>
    </row>
    <row r="1640">
      <c r="A1640" s="1" t="s">
        <v>1845</v>
      </c>
      <c r="B1640" s="1" t="s">
        <v>24</v>
      </c>
      <c r="C1640" s="1" t="str">
        <f t="array" ref="C1640">_xlfn.XLOOKUP($B1640, sales_teams!$A$2:$A$36, sales_teams!$B$2:$B$36)</f>
        <v>Melvin Marxen</v>
      </c>
      <c r="D1640" s="1" t="str">
        <f t="array" ref="D1640">_xlfn.XLOOKUP($B1640, sales_teams!$A$2:$A$36, sales_teams!$C$2:$C$36)</f>
        <v>Central</v>
      </c>
      <c r="E1640" s="1" t="s">
        <v>188</v>
      </c>
      <c r="F1640" s="1" t="s">
        <v>25</v>
      </c>
      <c r="G1640" s="1" t="str">
        <f t="array" ref="G1640">IF($F1640="", "", _xlfn.XLOOKUP($F1640,accounts!$A$2:$A$86,accounts!$B$2:$B$86, "Other"))</f>
        <v>medical</v>
      </c>
      <c r="H1640" s="1" t="str">
        <f t="array" ref="H1640">IF($F1640="", "", IFS(_xlfn.XLOOKUP($F1640, accounts!$A$2:$A$86, accounts!$E$2:$E$86, 0)&gt;=1000, "Enterprise", _xlfn.XLOOKUP($F1640, accounts!$A$2:$A$86, accounts!$E$2:$E$86, 0)&gt;=100, "Mid-Market", TRUE, "SMB"))</f>
        <v>Enterprise</v>
      </c>
      <c r="I1640" s="1" t="str">
        <f t="array" ref="I1640">IF($F1640="", "", _xlfn.XLOOKUP($F1640,accounts!$A$2:$A$86,accounts!$F$2:$F$86, "Other"))</f>
        <v>Kenya</v>
      </c>
      <c r="J1640" s="1" t="s">
        <v>131</v>
      </c>
      <c r="K1640" s="3">
        <v>42812.0</v>
      </c>
      <c r="L1640" s="3">
        <v>42862.0</v>
      </c>
      <c r="M1640" s="1">
        <v>3542.0</v>
      </c>
    </row>
    <row r="1641">
      <c r="A1641" s="1" t="s">
        <v>1846</v>
      </c>
      <c r="B1641" s="1" t="s">
        <v>107</v>
      </c>
      <c r="C1641" s="1" t="str">
        <f t="array" ref="C1641">_xlfn.XLOOKUP($B1641, sales_teams!$A$2:$A$36, sales_teams!$B$2:$B$36)</f>
        <v>Summer Sewald</v>
      </c>
      <c r="D1641" s="1" t="str">
        <f t="array" ref="D1641">_xlfn.XLOOKUP($B1641, sales_teams!$A$2:$A$36, sales_teams!$C$2:$C$36)</f>
        <v>West</v>
      </c>
      <c r="E1641" s="1" t="s">
        <v>181</v>
      </c>
      <c r="G1641" s="1" t="str">
        <f t="array" ref="G1641">IF($F1641="", "", _xlfn.XLOOKUP($F1641,accounts!$A$2:$A$86,accounts!$B$2:$B$86, "Other"))</f>
        <v/>
      </c>
      <c r="H1641" s="1" t="str">
        <f t="array" ref="H1641">IF($F1641="", "", IFS(_xlfn.XLOOKUP($F1641, accounts!$A$2:$A$86, accounts!$E$2:$E$86, 0)&gt;=1000, "Enterprise", _xlfn.XLOOKUP($F1641, accounts!$A$2:$A$86, accounts!$E$2:$E$86, 0)&gt;=100, "Mid-Market", TRUE, "SMB"))</f>
        <v/>
      </c>
      <c r="I1641" s="1" t="str">
        <f t="array" ref="I1641">IF($F1641="", "", _xlfn.XLOOKUP($F1641,accounts!$A$2:$A$86,accounts!$F$2:$F$86, "Other"))</f>
        <v/>
      </c>
      <c r="J1641" s="1" t="s">
        <v>189</v>
      </c>
      <c r="K1641" s="3">
        <v>42812.0</v>
      </c>
    </row>
    <row r="1642">
      <c r="A1642" s="1" t="s">
        <v>1847</v>
      </c>
      <c r="B1642" s="1" t="s">
        <v>18</v>
      </c>
      <c r="C1642" s="1" t="str">
        <f t="array" ref="C1642">_xlfn.XLOOKUP($B1642, sales_teams!$A$2:$A$36, sales_teams!$B$2:$B$36)</f>
        <v>Dustin Brinkmann</v>
      </c>
      <c r="D1642" s="1" t="str">
        <f t="array" ref="D1642">_xlfn.XLOOKUP($B1642, sales_teams!$A$2:$A$36, sales_teams!$C$2:$C$36)</f>
        <v>Central</v>
      </c>
      <c r="E1642" s="1" t="s">
        <v>188</v>
      </c>
      <c r="F1642" s="1" t="s">
        <v>89</v>
      </c>
      <c r="G1642" s="1" t="str">
        <f t="array" ref="G1642">IF($F1642="", "", _xlfn.XLOOKUP($F1642,accounts!$A$2:$A$86,accounts!$B$2:$B$86, "Other"))</f>
        <v>finance</v>
      </c>
      <c r="H1642" s="1" t="str">
        <f t="array" ref="H1642">IF($F1642="", "", IFS(_xlfn.XLOOKUP($F1642, accounts!$A$2:$A$86, accounts!$E$2:$E$86, 0)&gt;=1000, "Enterprise", _xlfn.XLOOKUP($F1642, accounts!$A$2:$A$86, accounts!$E$2:$E$86, 0)&gt;=100, "Mid-Market", TRUE, "SMB"))</f>
        <v>Enterprise</v>
      </c>
      <c r="I1642" s="1" t="str">
        <f t="array" ref="I1642">IF($F1642="", "", _xlfn.XLOOKUP($F1642,accounts!$A$2:$A$86,accounts!$F$2:$F$86, "Other"))</f>
        <v>United States</v>
      </c>
      <c r="J1642" s="1" t="s">
        <v>131</v>
      </c>
      <c r="K1642" s="3">
        <v>42812.0</v>
      </c>
      <c r="L1642" s="3">
        <v>42897.0</v>
      </c>
      <c r="M1642" s="1">
        <v>3619.0</v>
      </c>
    </row>
    <row r="1643">
      <c r="A1643" s="1" t="s">
        <v>1848</v>
      </c>
      <c r="B1643" s="1" t="s">
        <v>65</v>
      </c>
      <c r="C1643" s="1" t="str">
        <f t="array" ref="C1643">_xlfn.XLOOKUP($B1643, sales_teams!$A$2:$A$36, sales_teams!$B$2:$B$36)</f>
        <v>Celia Rouche</v>
      </c>
      <c r="D1643" s="1" t="str">
        <f t="array" ref="D1643">_xlfn.XLOOKUP($B1643, sales_teams!$A$2:$A$36, sales_teams!$C$2:$C$36)</f>
        <v>West</v>
      </c>
      <c r="E1643" s="1" t="s">
        <v>188</v>
      </c>
      <c r="G1643" s="1" t="str">
        <f t="array" ref="G1643">IF($F1643="", "", _xlfn.XLOOKUP($F1643,accounts!$A$2:$A$86,accounts!$B$2:$B$86, "Other"))</f>
        <v/>
      </c>
      <c r="H1643" s="1" t="str">
        <f t="array" ref="H1643">IF($F1643="", "", IFS(_xlfn.XLOOKUP($F1643, accounts!$A$2:$A$86, accounts!$E$2:$E$86, 0)&gt;=1000, "Enterprise", _xlfn.XLOOKUP($F1643, accounts!$A$2:$A$86, accounts!$E$2:$E$86, 0)&gt;=100, "Mid-Market", TRUE, "SMB"))</f>
        <v/>
      </c>
      <c r="I1643" s="1" t="str">
        <f t="array" ref="I1643">IF($F1643="", "", _xlfn.XLOOKUP($F1643,accounts!$A$2:$A$86,accounts!$F$2:$F$86, "Other"))</f>
        <v/>
      </c>
      <c r="J1643" s="1" t="s">
        <v>189</v>
      </c>
      <c r="K1643" s="3">
        <v>42812.0</v>
      </c>
    </row>
    <row r="1644">
      <c r="A1644" s="1" t="s">
        <v>1849</v>
      </c>
      <c r="B1644" s="1" t="s">
        <v>41</v>
      </c>
      <c r="C1644" s="1" t="str">
        <f t="array" ref="C1644">_xlfn.XLOOKUP($B1644, sales_teams!$A$2:$A$36, sales_teams!$B$2:$B$36)</f>
        <v>Cara Losch</v>
      </c>
      <c r="D1644" s="1" t="str">
        <f t="array" ref="D1644">_xlfn.XLOOKUP($B1644, sales_teams!$A$2:$A$36, sales_teams!$C$2:$C$36)</f>
        <v>East</v>
      </c>
      <c r="E1644" s="1" t="s">
        <v>188</v>
      </c>
      <c r="F1644" s="1" t="s">
        <v>145</v>
      </c>
      <c r="G1644" s="1" t="str">
        <f t="array" ref="G1644">IF($F1644="", "", _xlfn.XLOOKUP($F1644,accounts!$A$2:$A$86,accounts!$B$2:$B$86, "Other"))</f>
        <v>technology</v>
      </c>
      <c r="H1644" s="1" t="str">
        <f t="array" ref="H1644">IF($F1644="", "", IFS(_xlfn.XLOOKUP($F1644, accounts!$A$2:$A$86, accounts!$E$2:$E$86, 0)&gt;=1000, "Enterprise", _xlfn.XLOOKUP($F1644, accounts!$A$2:$A$86, accounts!$E$2:$E$86, 0)&gt;=100, "Mid-Market", TRUE, "SMB"))</f>
        <v>Enterprise</v>
      </c>
      <c r="I1644" s="1" t="str">
        <f t="array" ref="I1644">IF($F1644="", "", _xlfn.XLOOKUP($F1644,accounts!$A$2:$A$86,accounts!$F$2:$F$86, "Other"))</f>
        <v>Panama</v>
      </c>
      <c r="J1644" s="1" t="s">
        <v>189</v>
      </c>
      <c r="K1644" s="3">
        <v>42812.0</v>
      </c>
    </row>
    <row r="1645">
      <c r="A1645" s="1" t="s">
        <v>1850</v>
      </c>
      <c r="B1645" s="1" t="s">
        <v>60</v>
      </c>
      <c r="C1645" s="1" t="str">
        <f t="array" ref="C1645">_xlfn.XLOOKUP($B1645, sales_teams!$A$2:$A$36, sales_teams!$B$2:$B$36)</f>
        <v>Celia Rouche</v>
      </c>
      <c r="D1645" s="1" t="str">
        <f t="array" ref="D1645">_xlfn.XLOOKUP($B1645, sales_teams!$A$2:$A$36, sales_teams!$C$2:$C$36)</f>
        <v>West</v>
      </c>
      <c r="E1645" s="1" t="s">
        <v>179</v>
      </c>
      <c r="G1645" s="1" t="str">
        <f t="array" ref="G1645">IF($F1645="", "", _xlfn.XLOOKUP($F1645,accounts!$A$2:$A$86,accounts!$B$2:$B$86, "Other"))</f>
        <v/>
      </c>
      <c r="H1645" s="1" t="str">
        <f t="array" ref="H1645">IF($F1645="", "", IFS(_xlfn.XLOOKUP($F1645, accounts!$A$2:$A$86, accounts!$E$2:$E$86, 0)&gt;=1000, "Enterprise", _xlfn.XLOOKUP($F1645, accounts!$A$2:$A$86, accounts!$E$2:$E$86, 0)&gt;=100, "Mid-Market", TRUE, "SMB"))</f>
        <v/>
      </c>
      <c r="I1645" s="1" t="str">
        <f t="array" ref="I1645">IF($F1645="", "", _xlfn.XLOOKUP($F1645,accounts!$A$2:$A$86,accounts!$F$2:$F$86, "Other"))</f>
        <v/>
      </c>
      <c r="J1645" s="1" t="s">
        <v>189</v>
      </c>
      <c r="K1645" s="3">
        <v>42812.0</v>
      </c>
    </row>
    <row r="1646">
      <c r="A1646" s="1" t="s">
        <v>1851</v>
      </c>
      <c r="B1646" s="1" t="s">
        <v>45</v>
      </c>
      <c r="C1646" s="1" t="str">
        <f t="array" ref="C1646">_xlfn.XLOOKUP($B1646, sales_teams!$A$2:$A$36, sales_teams!$B$2:$B$36)</f>
        <v>Cara Losch</v>
      </c>
      <c r="D1646" s="1" t="str">
        <f t="array" ref="D1646">_xlfn.XLOOKUP($B1646, sales_teams!$A$2:$A$36, sales_teams!$C$2:$C$36)</f>
        <v>East</v>
      </c>
      <c r="E1646" s="1" t="s">
        <v>188</v>
      </c>
      <c r="F1646" s="1" t="s">
        <v>40</v>
      </c>
      <c r="G1646" s="1" t="str">
        <f t="array" ref="G1646">IF($F1646="", "", _xlfn.XLOOKUP($F1646,accounts!$A$2:$A$86,accounts!$B$2:$B$86, "Other"))</f>
        <v>technology</v>
      </c>
      <c r="H1646" s="1" t="str">
        <f t="array" ref="H1646">IF($F1646="", "", IFS(_xlfn.XLOOKUP($F1646, accounts!$A$2:$A$86, accounts!$E$2:$E$86, 0)&gt;=1000, "Enterprise", _xlfn.XLOOKUP($F1646, accounts!$A$2:$A$86, accounts!$E$2:$E$86, 0)&gt;=100, "Mid-Market", TRUE, "SMB"))</f>
        <v>Enterprise</v>
      </c>
      <c r="I1646" s="1" t="str">
        <f t="array" ref="I1646">IF($F1646="", "", _xlfn.XLOOKUP($F1646,accounts!$A$2:$A$86,accounts!$F$2:$F$86, "Other"))</f>
        <v>United States</v>
      </c>
      <c r="J1646" s="1" t="s">
        <v>131</v>
      </c>
      <c r="K1646" s="3">
        <v>42812.0</v>
      </c>
      <c r="L1646" s="3">
        <v>42873.0</v>
      </c>
      <c r="M1646" s="1">
        <v>3589.0</v>
      </c>
    </row>
    <row r="1647">
      <c r="A1647" s="1" t="s">
        <v>1852</v>
      </c>
      <c r="B1647" s="1" t="s">
        <v>105</v>
      </c>
      <c r="C1647" s="1" t="str">
        <f t="array" ref="C1647">_xlfn.XLOOKUP($B1647, sales_teams!$A$2:$A$36, sales_teams!$B$2:$B$36)</f>
        <v>Summer Sewald</v>
      </c>
      <c r="D1647" s="1" t="str">
        <f t="array" ref="D1647">_xlfn.XLOOKUP($B1647, sales_teams!$A$2:$A$36, sales_teams!$C$2:$C$36)</f>
        <v>West</v>
      </c>
      <c r="E1647" s="1" t="s">
        <v>194</v>
      </c>
      <c r="F1647" s="1" t="s">
        <v>142</v>
      </c>
      <c r="G1647" s="1" t="str">
        <f t="array" ref="G1647">IF($F1647="", "", _xlfn.XLOOKUP($F1647,accounts!$A$2:$A$86,accounts!$B$2:$B$86, "Other"))</f>
        <v>retail</v>
      </c>
      <c r="H1647" s="1" t="str">
        <f t="array" ref="H1647">IF($F1647="", "", IFS(_xlfn.XLOOKUP($F1647, accounts!$A$2:$A$86, accounts!$E$2:$E$86, 0)&gt;=1000, "Enterprise", _xlfn.XLOOKUP($F1647, accounts!$A$2:$A$86, accounts!$E$2:$E$86, 0)&gt;=100, "Mid-Market", TRUE, "SMB"))</f>
        <v>Enterprise</v>
      </c>
      <c r="I1647" s="1" t="str">
        <f t="array" ref="I1647">IF($F1647="", "", _xlfn.XLOOKUP($F1647,accounts!$A$2:$A$86,accounts!$F$2:$F$86, "Other"))</f>
        <v>United States</v>
      </c>
      <c r="J1647" s="1" t="s">
        <v>131</v>
      </c>
      <c r="K1647" s="3">
        <v>42812.0</v>
      </c>
      <c r="L1647" s="3">
        <v>42868.0</v>
      </c>
      <c r="M1647" s="1">
        <v>6262.0</v>
      </c>
    </row>
    <row r="1648">
      <c r="A1648" s="1" t="s">
        <v>1853</v>
      </c>
      <c r="B1648" s="1" t="s">
        <v>52</v>
      </c>
      <c r="C1648" s="1" t="str">
        <f t="array" ref="C1648">_xlfn.XLOOKUP($B1648, sales_teams!$A$2:$A$36, sales_teams!$B$2:$B$36)</f>
        <v>Rocco Neubert</v>
      </c>
      <c r="D1648" s="1" t="str">
        <f t="array" ref="D1648">_xlfn.XLOOKUP($B1648, sales_teams!$A$2:$A$36, sales_teams!$C$2:$C$36)</f>
        <v>East</v>
      </c>
      <c r="E1648" s="1" t="s">
        <v>109</v>
      </c>
      <c r="F1648" s="1" t="s">
        <v>134</v>
      </c>
      <c r="G1648" s="1" t="str">
        <f t="array" ref="G1648">IF($F1648="", "", _xlfn.XLOOKUP($F1648,accounts!$A$2:$A$86,accounts!$B$2:$B$86, "Other"))</f>
        <v>services</v>
      </c>
      <c r="H1648" s="1" t="str">
        <f t="array" ref="H1648">IF($F1648="", "", IFS(_xlfn.XLOOKUP($F1648, accounts!$A$2:$A$86, accounts!$E$2:$E$86, 0)&gt;=1000, "Enterprise", _xlfn.XLOOKUP($F1648, accounts!$A$2:$A$86, accounts!$E$2:$E$86, 0)&gt;=100, "Mid-Market", TRUE, "SMB"))</f>
        <v>Enterprise</v>
      </c>
      <c r="I1648" s="1" t="str">
        <f t="array" ref="I1648">IF($F1648="", "", _xlfn.XLOOKUP($F1648,accounts!$A$2:$A$86,accounts!$F$2:$F$86, "Other"))</f>
        <v>Brazil</v>
      </c>
      <c r="J1648" s="1" t="s">
        <v>189</v>
      </c>
      <c r="K1648" s="3">
        <v>42813.0</v>
      </c>
    </row>
    <row r="1649">
      <c r="A1649" s="1" t="s">
        <v>1854</v>
      </c>
      <c r="B1649" s="1" t="s">
        <v>52</v>
      </c>
      <c r="C1649" s="1" t="str">
        <f t="array" ref="C1649">_xlfn.XLOOKUP($B1649, sales_teams!$A$2:$A$36, sales_teams!$B$2:$B$36)</f>
        <v>Rocco Neubert</v>
      </c>
      <c r="D1649" s="1" t="str">
        <f t="array" ref="D1649">_xlfn.XLOOKUP($B1649, sales_teams!$A$2:$A$36, sales_teams!$C$2:$C$36)</f>
        <v>East</v>
      </c>
      <c r="E1649" s="1" t="s">
        <v>109</v>
      </c>
      <c r="F1649" s="1" t="s">
        <v>14</v>
      </c>
      <c r="G1649" s="1" t="str">
        <f t="array" ref="G1649">IF($F1649="", "", _xlfn.XLOOKUP($F1649,accounts!$A$2:$A$86,accounts!$B$2:$B$86, "Other"))</f>
        <v>technology</v>
      </c>
      <c r="H1649" s="1" t="str">
        <f t="array" ref="H1649">IF($F1649="", "", IFS(_xlfn.XLOOKUP($F1649, accounts!$A$2:$A$86, accounts!$E$2:$E$86, 0)&gt;=1000, "Enterprise", _xlfn.XLOOKUP($F1649, accounts!$A$2:$A$86, accounts!$E$2:$E$86, 0)&gt;=100, "Mid-Market", TRUE, "SMB"))</f>
        <v>Enterprise</v>
      </c>
      <c r="I1649" s="1" t="str">
        <f t="array" ref="I1649">IF($F1649="", "", _xlfn.XLOOKUP($F1649,accounts!$A$2:$A$86,accounts!$F$2:$F$86, "Other"))</f>
        <v>United States</v>
      </c>
      <c r="J1649" s="1" t="s">
        <v>131</v>
      </c>
      <c r="K1649" s="3">
        <v>42813.0</v>
      </c>
      <c r="L1649" s="3">
        <v>42818.0</v>
      </c>
      <c r="M1649" s="1">
        <v>1161.0</v>
      </c>
    </row>
    <row r="1650">
      <c r="A1650" s="1" t="s">
        <v>1855</v>
      </c>
      <c r="B1650" s="1" t="s">
        <v>52</v>
      </c>
      <c r="C1650" s="1" t="str">
        <f t="array" ref="C1650">_xlfn.XLOOKUP($B1650, sales_teams!$A$2:$A$36, sales_teams!$B$2:$B$36)</f>
        <v>Rocco Neubert</v>
      </c>
      <c r="D1650" s="1" t="str">
        <f t="array" ref="D1650">_xlfn.XLOOKUP($B1650, sales_teams!$A$2:$A$36, sales_teams!$C$2:$C$36)</f>
        <v>East</v>
      </c>
      <c r="E1650" s="1" t="s">
        <v>148</v>
      </c>
      <c r="F1650" s="1" t="s">
        <v>166</v>
      </c>
      <c r="G1650" s="1" t="str">
        <f t="array" ref="G1650">IF($F1650="", "", _xlfn.XLOOKUP($F1650,accounts!$A$2:$A$86,accounts!$B$2:$B$86, "Other"))</f>
        <v>finance</v>
      </c>
      <c r="H1650" s="1" t="str">
        <f t="array" ref="H1650">IF($F1650="", "", IFS(_xlfn.XLOOKUP($F1650, accounts!$A$2:$A$86, accounts!$E$2:$E$86, 0)&gt;=1000, "Enterprise", _xlfn.XLOOKUP($F1650, accounts!$A$2:$A$86, accounts!$E$2:$E$86, 0)&gt;=100, "Mid-Market", TRUE, "SMB"))</f>
        <v>Enterprise</v>
      </c>
      <c r="I1650" s="1" t="str">
        <f t="array" ref="I1650">IF($F1650="", "", _xlfn.XLOOKUP($F1650,accounts!$A$2:$A$86,accounts!$F$2:$F$86, "Other"))</f>
        <v>United States</v>
      </c>
      <c r="J1650" s="1" t="s">
        <v>131</v>
      </c>
      <c r="K1650" s="3">
        <v>42813.0</v>
      </c>
      <c r="L1650" s="3">
        <v>42822.0</v>
      </c>
      <c r="M1650" s="1">
        <v>4975.0</v>
      </c>
    </row>
    <row r="1651">
      <c r="A1651" s="1" t="s">
        <v>1856</v>
      </c>
      <c r="B1651" s="1" t="s">
        <v>39</v>
      </c>
      <c r="C1651" s="1" t="str">
        <f t="array" ref="C1651">_xlfn.XLOOKUP($B1651, sales_teams!$A$2:$A$36, sales_teams!$B$2:$B$36)</f>
        <v>Cara Losch</v>
      </c>
      <c r="D1651" s="1" t="str">
        <f t="array" ref="D1651">_xlfn.XLOOKUP($B1651, sales_teams!$A$2:$A$36, sales_teams!$C$2:$C$36)</f>
        <v>East</v>
      </c>
      <c r="E1651" s="1" t="s">
        <v>181</v>
      </c>
      <c r="F1651" s="1" t="s">
        <v>177</v>
      </c>
      <c r="G1651" s="1" t="str">
        <f t="array" ref="G1651">IF($F1651="", "", _xlfn.XLOOKUP($F1651,accounts!$A$2:$A$86,accounts!$B$2:$B$86, "Other"))</f>
        <v>software</v>
      </c>
      <c r="H1651" s="1" t="str">
        <f t="array" ref="H1651">IF($F1651="", "", IFS(_xlfn.XLOOKUP($F1651, accounts!$A$2:$A$86, accounts!$E$2:$E$86, 0)&gt;=1000, "Enterprise", _xlfn.XLOOKUP($F1651, accounts!$A$2:$A$86, accounts!$E$2:$E$86, 0)&gt;=100, "Mid-Market", TRUE, "SMB"))</f>
        <v>Enterprise</v>
      </c>
      <c r="I1651" s="1" t="str">
        <f t="array" ref="I1651">IF($F1651="", "", _xlfn.XLOOKUP($F1651,accounts!$A$2:$A$86,accounts!$F$2:$F$86, "Other"))</f>
        <v>United States</v>
      </c>
      <c r="J1651" s="1" t="s">
        <v>131</v>
      </c>
      <c r="K1651" s="3">
        <v>42813.0</v>
      </c>
      <c r="L1651" s="3">
        <v>42816.0</v>
      </c>
      <c r="M1651" s="1">
        <v>586.0</v>
      </c>
    </row>
    <row r="1652">
      <c r="A1652" s="1" t="s">
        <v>1857</v>
      </c>
      <c r="B1652" s="1" t="s">
        <v>39</v>
      </c>
      <c r="C1652" s="1" t="str">
        <f t="array" ref="C1652">_xlfn.XLOOKUP($B1652, sales_teams!$A$2:$A$36, sales_teams!$B$2:$B$36)</f>
        <v>Cara Losch</v>
      </c>
      <c r="D1652" s="1" t="str">
        <f t="array" ref="D1652">_xlfn.XLOOKUP($B1652, sales_teams!$A$2:$A$36, sales_teams!$C$2:$C$36)</f>
        <v>East</v>
      </c>
      <c r="E1652" s="1" t="s">
        <v>179</v>
      </c>
      <c r="F1652" s="1" t="s">
        <v>163</v>
      </c>
      <c r="G1652" s="1" t="str">
        <f t="array" ref="G1652">IF($F1652="", "", _xlfn.XLOOKUP($F1652,accounts!$A$2:$A$86,accounts!$B$2:$B$86, "Other"))</f>
        <v>medical</v>
      </c>
      <c r="H1652" s="1" t="str">
        <f t="array" ref="H1652">IF($F1652="", "", IFS(_xlfn.XLOOKUP($F1652, accounts!$A$2:$A$86, accounts!$E$2:$E$86, 0)&gt;=1000, "Enterprise", _xlfn.XLOOKUP($F1652, accounts!$A$2:$A$86, accounts!$E$2:$E$86, 0)&gt;=100, "Mid-Market", TRUE, "SMB"))</f>
        <v>Mid-Market</v>
      </c>
      <c r="I1652" s="1" t="str">
        <f t="array" ref="I1652">IF($F1652="", "", _xlfn.XLOOKUP($F1652,accounts!$A$2:$A$86,accounts!$F$2:$F$86, "Other"))</f>
        <v>United States</v>
      </c>
      <c r="J1652" s="1" t="s">
        <v>131</v>
      </c>
      <c r="K1652" s="3">
        <v>42813.0</v>
      </c>
      <c r="L1652" s="3">
        <v>42819.0</v>
      </c>
      <c r="M1652" s="1">
        <v>41.0</v>
      </c>
    </row>
    <row r="1653">
      <c r="A1653" s="1" t="s">
        <v>1858</v>
      </c>
      <c r="B1653" s="1" t="s">
        <v>48</v>
      </c>
      <c r="C1653" s="1" t="str">
        <f t="array" ref="C1653">_xlfn.XLOOKUP($B1653, sales_teams!$A$2:$A$36, sales_teams!$B$2:$B$36)</f>
        <v>Rocco Neubert</v>
      </c>
      <c r="D1653" s="1" t="str">
        <f t="array" ref="D1653">_xlfn.XLOOKUP($B1653, sales_teams!$A$2:$A$36, sales_teams!$C$2:$C$36)</f>
        <v>East</v>
      </c>
      <c r="E1653" s="1" t="s">
        <v>109</v>
      </c>
      <c r="G1653" s="1" t="str">
        <f t="array" ref="G1653">IF($F1653="", "", _xlfn.XLOOKUP($F1653,accounts!$A$2:$A$86,accounts!$B$2:$B$86, "Other"))</f>
        <v/>
      </c>
      <c r="H1653" s="1" t="str">
        <f t="array" ref="H1653">IF($F1653="", "", IFS(_xlfn.XLOOKUP($F1653, accounts!$A$2:$A$86, accounts!$E$2:$E$86, 0)&gt;=1000, "Enterprise", _xlfn.XLOOKUP($F1653, accounts!$A$2:$A$86, accounts!$E$2:$E$86, 0)&gt;=100, "Mid-Market", TRUE, "SMB"))</f>
        <v/>
      </c>
      <c r="I1653" s="1" t="str">
        <f t="array" ref="I1653">IF($F1653="", "", _xlfn.XLOOKUP($F1653,accounts!$A$2:$A$86,accounts!$F$2:$F$86, "Other"))</f>
        <v/>
      </c>
      <c r="J1653" s="1" t="s">
        <v>189</v>
      </c>
      <c r="K1653" s="3">
        <v>42813.0</v>
      </c>
    </row>
    <row r="1654">
      <c r="A1654" s="1" t="s">
        <v>1859</v>
      </c>
      <c r="B1654" s="1" t="s">
        <v>30</v>
      </c>
      <c r="C1654" s="1" t="str">
        <f t="array" ref="C1654">_xlfn.XLOOKUP($B1654, sales_teams!$A$2:$A$36, sales_teams!$B$2:$B$36)</f>
        <v>Melvin Marxen</v>
      </c>
      <c r="D1654" s="1" t="str">
        <f t="array" ref="D1654">_xlfn.XLOOKUP($B1654, sales_teams!$A$2:$A$36, sales_teams!$C$2:$C$36)</f>
        <v>Central</v>
      </c>
      <c r="E1654" s="1" t="s">
        <v>109</v>
      </c>
      <c r="F1654" s="1" t="s">
        <v>149</v>
      </c>
      <c r="G1654" s="1" t="str">
        <f t="array" ref="G1654">IF($F1654="", "", _xlfn.XLOOKUP($F1654,accounts!$A$2:$A$86,accounts!$B$2:$B$86, "Other"))</f>
        <v>medical</v>
      </c>
      <c r="H1654" s="1" t="str">
        <f t="array" ref="H1654">IF($F1654="", "", IFS(_xlfn.XLOOKUP($F1654, accounts!$A$2:$A$86, accounts!$E$2:$E$86, 0)&gt;=1000, "Enterprise", _xlfn.XLOOKUP($F1654, accounts!$A$2:$A$86, accounts!$E$2:$E$86, 0)&gt;=100, "Mid-Market", TRUE, "SMB"))</f>
        <v>Enterprise</v>
      </c>
      <c r="I1654" s="1" t="str">
        <f t="array" ref="I1654">IF($F1654="", "", _xlfn.XLOOKUP($F1654,accounts!$A$2:$A$86,accounts!$F$2:$F$86, "Other"))</f>
        <v>United States</v>
      </c>
      <c r="J1654" s="1" t="s">
        <v>131</v>
      </c>
      <c r="K1654" s="3">
        <v>42813.0</v>
      </c>
      <c r="L1654" s="3">
        <v>42815.0</v>
      </c>
      <c r="M1654" s="1">
        <v>929.0</v>
      </c>
    </row>
    <row r="1655">
      <c r="A1655" s="1" t="s">
        <v>1860</v>
      </c>
      <c r="B1655" s="1" t="s">
        <v>30</v>
      </c>
      <c r="C1655" s="1" t="str">
        <f t="array" ref="C1655">_xlfn.XLOOKUP($B1655, sales_teams!$A$2:$A$36, sales_teams!$B$2:$B$36)</f>
        <v>Melvin Marxen</v>
      </c>
      <c r="D1655" s="1" t="str">
        <f t="array" ref="D1655">_xlfn.XLOOKUP($B1655, sales_teams!$A$2:$A$36, sales_teams!$C$2:$C$36)</f>
        <v>Central</v>
      </c>
      <c r="E1655" s="1" t="s">
        <v>179</v>
      </c>
      <c r="F1655" s="1" t="s">
        <v>157</v>
      </c>
      <c r="G1655" s="1" t="str">
        <f t="array" ref="G1655">IF($F1655="", "", _xlfn.XLOOKUP($F1655,accounts!$A$2:$A$86,accounts!$B$2:$B$86, "Other"))</f>
        <v>retail</v>
      </c>
      <c r="H1655" s="1" t="str">
        <f t="array" ref="H1655">IF($F1655="", "", IFS(_xlfn.XLOOKUP($F1655, accounts!$A$2:$A$86, accounts!$E$2:$E$86, 0)&gt;=1000, "Enterprise", _xlfn.XLOOKUP($F1655, accounts!$A$2:$A$86, accounts!$E$2:$E$86, 0)&gt;=100, "Mid-Market", TRUE, "SMB"))</f>
        <v>Enterprise</v>
      </c>
      <c r="I1655" s="1" t="str">
        <f t="array" ref="I1655">IF($F1655="", "", _xlfn.XLOOKUP($F1655,accounts!$A$2:$A$86,accounts!$F$2:$F$86, "Other"))</f>
        <v>Belgium</v>
      </c>
      <c r="J1655" s="1" t="s">
        <v>131</v>
      </c>
      <c r="K1655" s="3">
        <v>42813.0</v>
      </c>
      <c r="L1655" s="3">
        <v>42890.0</v>
      </c>
      <c r="M1655" s="1">
        <v>65.0</v>
      </c>
    </row>
    <row r="1656">
      <c r="A1656" s="1" t="s">
        <v>1861</v>
      </c>
      <c r="B1656" s="1" t="s">
        <v>53</v>
      </c>
      <c r="C1656" s="1" t="str">
        <f t="array" ref="C1656">_xlfn.XLOOKUP($B1656, sales_teams!$A$2:$A$36, sales_teams!$B$2:$B$36)</f>
        <v>Rocco Neubert</v>
      </c>
      <c r="D1656" s="1" t="str">
        <f t="array" ref="D1656">_xlfn.XLOOKUP($B1656, sales_teams!$A$2:$A$36, sales_teams!$C$2:$C$36)</f>
        <v>East</v>
      </c>
      <c r="E1656" s="1" t="s">
        <v>181</v>
      </c>
      <c r="F1656" s="1" t="s">
        <v>173</v>
      </c>
      <c r="G1656" s="1" t="str">
        <f t="array" ref="G1656">IF($F1656="", "", _xlfn.XLOOKUP($F1656,accounts!$A$2:$A$86,accounts!$B$2:$B$86, "Other"))</f>
        <v>technology</v>
      </c>
      <c r="H1656" s="1" t="str">
        <f t="array" ref="H1656">IF($F1656="", "", IFS(_xlfn.XLOOKUP($F1656, accounts!$A$2:$A$86, accounts!$E$2:$E$86, 0)&gt;=1000, "Enterprise", _xlfn.XLOOKUP($F1656, accounts!$A$2:$A$86, accounts!$E$2:$E$86, 0)&gt;=100, "Mid-Market", TRUE, "SMB"))</f>
        <v>Mid-Market</v>
      </c>
      <c r="I1656" s="1" t="str">
        <f t="array" ref="I1656">IF($F1656="", "", _xlfn.XLOOKUP($F1656,accounts!$A$2:$A$86,accounts!$F$2:$F$86, "Other"))</f>
        <v>China</v>
      </c>
      <c r="J1656" s="1" t="s">
        <v>131</v>
      </c>
      <c r="K1656" s="3">
        <v>42813.0</v>
      </c>
      <c r="L1656" s="3">
        <v>42824.0</v>
      </c>
      <c r="M1656" s="1">
        <v>574.0</v>
      </c>
    </row>
    <row r="1657">
      <c r="A1657" s="1" t="s">
        <v>1862</v>
      </c>
      <c r="B1657" s="1" t="s">
        <v>26</v>
      </c>
      <c r="C1657" s="1" t="str">
        <f t="array" ref="C1657">_xlfn.XLOOKUP($B1657, sales_teams!$A$2:$A$36, sales_teams!$B$2:$B$36)</f>
        <v>Melvin Marxen</v>
      </c>
      <c r="D1657" s="1" t="str">
        <f t="array" ref="D1657">_xlfn.XLOOKUP($B1657, sales_teams!$A$2:$A$36, sales_teams!$C$2:$C$36)</f>
        <v>Central</v>
      </c>
      <c r="E1657" s="1" t="s">
        <v>148</v>
      </c>
      <c r="F1657" s="1" t="s">
        <v>59</v>
      </c>
      <c r="G1657" s="1" t="str">
        <f t="array" ref="G1657">IF($F1657="", "", _xlfn.XLOOKUP($F1657,accounts!$A$2:$A$86,accounts!$B$2:$B$86, "Other"))</f>
        <v>medical</v>
      </c>
      <c r="H1657" s="1" t="str">
        <f t="array" ref="H1657">IF($F1657="", "", IFS(_xlfn.XLOOKUP($F1657, accounts!$A$2:$A$86, accounts!$E$2:$E$86, 0)&gt;=1000, "Enterprise", _xlfn.XLOOKUP($F1657, accounts!$A$2:$A$86, accounts!$E$2:$E$86, 0)&gt;=100, "Mid-Market", TRUE, "SMB"))</f>
        <v>SMB</v>
      </c>
      <c r="I1657" s="1" t="str">
        <f t="array" ref="I1657">IF($F1657="", "", _xlfn.XLOOKUP($F1657,accounts!$A$2:$A$86,accounts!$F$2:$F$86, "Other"))</f>
        <v>United States</v>
      </c>
      <c r="J1657" s="1" t="s">
        <v>192</v>
      </c>
      <c r="K1657" s="3">
        <v>42813.0</v>
      </c>
      <c r="L1657" s="3">
        <v>42912.0</v>
      </c>
      <c r="M1657" s="1">
        <v>0.0</v>
      </c>
    </row>
    <row r="1658">
      <c r="A1658" s="1" t="s">
        <v>1863</v>
      </c>
      <c r="B1658" s="1" t="s">
        <v>26</v>
      </c>
      <c r="C1658" s="1" t="str">
        <f t="array" ref="C1658">_xlfn.XLOOKUP($B1658, sales_teams!$A$2:$A$36, sales_teams!$B$2:$B$36)</f>
        <v>Melvin Marxen</v>
      </c>
      <c r="D1658" s="1" t="str">
        <f t="array" ref="D1658">_xlfn.XLOOKUP($B1658, sales_teams!$A$2:$A$36, sales_teams!$C$2:$C$36)</f>
        <v>Central</v>
      </c>
      <c r="E1658" s="1" t="s">
        <v>148</v>
      </c>
      <c r="F1658" s="1" t="s">
        <v>157</v>
      </c>
      <c r="G1658" s="1" t="str">
        <f t="array" ref="G1658">IF($F1658="", "", _xlfn.XLOOKUP($F1658,accounts!$A$2:$A$86,accounts!$B$2:$B$86, "Other"))</f>
        <v>retail</v>
      </c>
      <c r="H1658" s="1" t="str">
        <f t="array" ref="H1658">IF($F1658="", "", IFS(_xlfn.XLOOKUP($F1658, accounts!$A$2:$A$86, accounts!$E$2:$E$86, 0)&gt;=1000, "Enterprise", _xlfn.XLOOKUP($F1658, accounts!$A$2:$A$86, accounts!$E$2:$E$86, 0)&gt;=100, "Mid-Market", TRUE, "SMB"))</f>
        <v>Enterprise</v>
      </c>
      <c r="I1658" s="1" t="str">
        <f t="array" ref="I1658">IF($F1658="", "", _xlfn.XLOOKUP($F1658,accounts!$A$2:$A$86,accounts!$F$2:$F$86, "Other"))</f>
        <v>Belgium</v>
      </c>
      <c r="J1658" s="1" t="s">
        <v>192</v>
      </c>
      <c r="K1658" s="3">
        <v>42813.0</v>
      </c>
      <c r="L1658" s="3">
        <v>42864.0</v>
      </c>
      <c r="M1658" s="1">
        <v>0.0</v>
      </c>
    </row>
    <row r="1659">
      <c r="A1659" s="1" t="s">
        <v>1864</v>
      </c>
      <c r="B1659" s="1" t="s">
        <v>88</v>
      </c>
      <c r="C1659" s="1" t="str">
        <f t="array" ref="C1659">_xlfn.XLOOKUP($B1659, sales_teams!$A$2:$A$36, sales_teams!$B$2:$B$36)</f>
        <v>Celia Rouche</v>
      </c>
      <c r="D1659" s="1" t="str">
        <f t="array" ref="D1659">_xlfn.XLOOKUP($B1659, sales_teams!$A$2:$A$36, sales_teams!$C$2:$C$36)</f>
        <v>West</v>
      </c>
      <c r="E1659" s="1" t="s">
        <v>188</v>
      </c>
      <c r="F1659" s="1" t="s">
        <v>129</v>
      </c>
      <c r="G1659" s="1" t="str">
        <f t="array" ref="G1659">IF($F1659="", "", _xlfn.XLOOKUP($F1659,accounts!$A$2:$A$86,accounts!$B$2:$B$86, "Other"))</f>
        <v>medical</v>
      </c>
      <c r="H1659" s="1" t="str">
        <f t="array" ref="H1659">IF($F1659="", "", IFS(_xlfn.XLOOKUP($F1659, accounts!$A$2:$A$86, accounts!$E$2:$E$86, 0)&gt;=1000, "Enterprise", _xlfn.XLOOKUP($F1659, accounts!$A$2:$A$86, accounts!$E$2:$E$86, 0)&gt;=100, "Mid-Market", TRUE, "SMB"))</f>
        <v>Enterprise</v>
      </c>
      <c r="I1659" s="1" t="str">
        <f t="array" ref="I1659">IF($F1659="", "", _xlfn.XLOOKUP($F1659,accounts!$A$2:$A$86,accounts!$F$2:$F$86, "Other"))</f>
        <v>United States</v>
      </c>
      <c r="J1659" s="1" t="s">
        <v>131</v>
      </c>
      <c r="K1659" s="3">
        <v>42813.0</v>
      </c>
      <c r="L1659" s="3">
        <v>42902.0</v>
      </c>
      <c r="M1659" s="1">
        <v>3028.0</v>
      </c>
    </row>
    <row r="1660">
      <c r="A1660" s="1" t="s">
        <v>1865</v>
      </c>
      <c r="B1660" s="1" t="s">
        <v>99</v>
      </c>
      <c r="C1660" s="1" t="str">
        <f t="array" ref="C1660">_xlfn.XLOOKUP($B1660, sales_teams!$A$2:$A$36, sales_teams!$B$2:$B$36)</f>
        <v>Summer Sewald</v>
      </c>
      <c r="D1660" s="1" t="str">
        <f t="array" ref="D1660">_xlfn.XLOOKUP($B1660, sales_teams!$A$2:$A$36, sales_teams!$C$2:$C$36)</f>
        <v>West</v>
      </c>
      <c r="E1660" s="1" t="s">
        <v>181</v>
      </c>
      <c r="F1660" s="1" t="s">
        <v>154</v>
      </c>
      <c r="G1660" s="1" t="str">
        <f t="array" ref="G1660">IF($F1660="", "", _xlfn.XLOOKUP($F1660,accounts!$A$2:$A$86,accounts!$B$2:$B$86, "Other"))</f>
        <v>retail</v>
      </c>
      <c r="H1660" s="1" t="str">
        <f t="array" ref="H1660">IF($F1660="", "", IFS(_xlfn.XLOOKUP($F1660, accounts!$A$2:$A$86, accounts!$E$2:$E$86, 0)&gt;=1000, "Enterprise", _xlfn.XLOOKUP($F1660, accounts!$A$2:$A$86, accounts!$E$2:$E$86, 0)&gt;=100, "Mid-Market", TRUE, "SMB"))</f>
        <v>Enterprise</v>
      </c>
      <c r="I1660" s="1" t="str">
        <f t="array" ref="I1660">IF($F1660="", "", _xlfn.XLOOKUP($F1660,accounts!$A$2:$A$86,accounts!$F$2:$F$86, "Other"))</f>
        <v>United States</v>
      </c>
      <c r="J1660" s="1" t="s">
        <v>131</v>
      </c>
      <c r="K1660" s="3">
        <v>42813.0</v>
      </c>
      <c r="L1660" s="3">
        <v>42820.0</v>
      </c>
      <c r="M1660" s="1">
        <v>403.0</v>
      </c>
    </row>
    <row r="1661">
      <c r="A1661" s="1" t="s">
        <v>1866</v>
      </c>
      <c r="B1661" s="1" t="s">
        <v>104</v>
      </c>
      <c r="C1661" s="1" t="str">
        <f t="array" ref="C1661">_xlfn.XLOOKUP($B1661, sales_teams!$A$2:$A$36, sales_teams!$B$2:$B$36)</f>
        <v>Summer Sewald</v>
      </c>
      <c r="D1661" s="1" t="str">
        <f t="array" ref="D1661">_xlfn.XLOOKUP($B1661, sales_teams!$A$2:$A$36, sales_teams!$C$2:$C$36)</f>
        <v>West</v>
      </c>
      <c r="E1661" s="1" t="s">
        <v>181</v>
      </c>
      <c r="F1661" s="1" t="s">
        <v>87</v>
      </c>
      <c r="G1661" s="1" t="str">
        <f t="array" ref="G1661">IF($F1661="", "", _xlfn.XLOOKUP($F1661,accounts!$A$2:$A$86,accounts!$B$2:$B$86, "Other"))</f>
        <v>telecommunications</v>
      </c>
      <c r="H1661" s="1" t="str">
        <f t="array" ref="H1661">IF($F1661="", "", IFS(_xlfn.XLOOKUP($F1661, accounts!$A$2:$A$86, accounts!$E$2:$E$86, 0)&gt;=1000, "Enterprise", _xlfn.XLOOKUP($F1661, accounts!$A$2:$A$86, accounts!$E$2:$E$86, 0)&gt;=100, "Mid-Market", TRUE, "SMB"))</f>
        <v>Enterprise</v>
      </c>
      <c r="I1661" s="1" t="str">
        <f t="array" ref="I1661">IF($F1661="", "", _xlfn.XLOOKUP($F1661,accounts!$A$2:$A$86,accounts!$F$2:$F$86, "Other"))</f>
        <v>United States</v>
      </c>
      <c r="J1661" s="1" t="s">
        <v>192</v>
      </c>
      <c r="K1661" s="3">
        <v>42813.0</v>
      </c>
      <c r="L1661" s="3">
        <v>42871.0</v>
      </c>
      <c r="M1661" s="1">
        <v>0.0</v>
      </c>
    </row>
    <row r="1662">
      <c r="A1662" s="1" t="s">
        <v>1867</v>
      </c>
      <c r="B1662" s="1" t="s">
        <v>104</v>
      </c>
      <c r="C1662" s="1" t="str">
        <f t="array" ref="C1662">_xlfn.XLOOKUP($B1662, sales_teams!$A$2:$A$36, sales_teams!$B$2:$B$36)</f>
        <v>Summer Sewald</v>
      </c>
      <c r="D1662" s="1" t="str">
        <f t="array" ref="D1662">_xlfn.XLOOKUP($B1662, sales_teams!$A$2:$A$36, sales_teams!$C$2:$C$36)</f>
        <v>West</v>
      </c>
      <c r="E1662" s="1" t="s">
        <v>188</v>
      </c>
      <c r="F1662" s="1" t="s">
        <v>125</v>
      </c>
      <c r="G1662" s="1" t="str">
        <f t="array" ref="G1662">IF($F1662="", "", _xlfn.XLOOKUP($F1662,accounts!$A$2:$A$86,accounts!$B$2:$B$86, "Other"))</f>
        <v>software</v>
      </c>
      <c r="H1662" s="1" t="str">
        <f t="array" ref="H1662">IF($F1662="", "", IFS(_xlfn.XLOOKUP($F1662, accounts!$A$2:$A$86, accounts!$E$2:$E$86, 0)&gt;=1000, "Enterprise", _xlfn.XLOOKUP($F1662, accounts!$A$2:$A$86, accounts!$E$2:$E$86, 0)&gt;=100, "Mid-Market", TRUE, "SMB"))</f>
        <v>Enterprise</v>
      </c>
      <c r="I1662" s="1" t="str">
        <f t="array" ref="I1662">IF($F1662="", "", _xlfn.XLOOKUP($F1662,accounts!$A$2:$A$86,accounts!$F$2:$F$86, "Other"))</f>
        <v>United States</v>
      </c>
      <c r="J1662" s="1" t="s">
        <v>131</v>
      </c>
      <c r="K1662" s="3">
        <v>42813.0</v>
      </c>
      <c r="L1662" s="3">
        <v>42893.0</v>
      </c>
      <c r="M1662" s="1">
        <v>3290.0</v>
      </c>
    </row>
    <row r="1663">
      <c r="A1663" s="1" t="s">
        <v>1868</v>
      </c>
      <c r="B1663" s="1" t="s">
        <v>102</v>
      </c>
      <c r="C1663" s="1" t="str">
        <f t="array" ref="C1663">_xlfn.XLOOKUP($B1663, sales_teams!$A$2:$A$36, sales_teams!$B$2:$B$36)</f>
        <v>Summer Sewald</v>
      </c>
      <c r="D1663" s="1" t="str">
        <f t="array" ref="D1663">_xlfn.XLOOKUP($B1663, sales_teams!$A$2:$A$36, sales_teams!$C$2:$C$36)</f>
        <v>West</v>
      </c>
      <c r="E1663" s="1" t="s">
        <v>181</v>
      </c>
      <c r="G1663" s="1" t="str">
        <f t="array" ref="G1663">IF($F1663="", "", _xlfn.XLOOKUP($F1663,accounts!$A$2:$A$86,accounts!$B$2:$B$86, "Other"))</f>
        <v/>
      </c>
      <c r="H1663" s="1" t="str">
        <f t="array" ref="H1663">IF($F1663="", "", IFS(_xlfn.XLOOKUP($F1663, accounts!$A$2:$A$86, accounts!$E$2:$E$86, 0)&gt;=1000, "Enterprise", _xlfn.XLOOKUP($F1663, accounts!$A$2:$A$86, accounts!$E$2:$E$86, 0)&gt;=100, "Mid-Market", TRUE, "SMB"))</f>
        <v/>
      </c>
      <c r="I1663" s="1" t="str">
        <f t="array" ref="I1663">IF($F1663="", "", _xlfn.XLOOKUP($F1663,accounts!$A$2:$A$86,accounts!$F$2:$F$86, "Other"))</f>
        <v/>
      </c>
      <c r="J1663" s="1" t="s">
        <v>189</v>
      </c>
      <c r="K1663" s="3">
        <v>42813.0</v>
      </c>
    </row>
    <row r="1664">
      <c r="A1664" s="1" t="s">
        <v>1869</v>
      </c>
      <c r="B1664" s="1" t="s">
        <v>102</v>
      </c>
      <c r="C1664" s="1" t="str">
        <f t="array" ref="C1664">_xlfn.XLOOKUP($B1664, sales_teams!$A$2:$A$36, sales_teams!$B$2:$B$36)</f>
        <v>Summer Sewald</v>
      </c>
      <c r="D1664" s="1" t="str">
        <f t="array" ref="D1664">_xlfn.XLOOKUP($B1664, sales_teams!$A$2:$A$36, sales_teams!$C$2:$C$36)</f>
        <v>West</v>
      </c>
      <c r="E1664" s="1" t="s">
        <v>188</v>
      </c>
      <c r="F1664" s="1" t="s">
        <v>87</v>
      </c>
      <c r="G1664" s="1" t="str">
        <f t="array" ref="G1664">IF($F1664="", "", _xlfn.XLOOKUP($F1664,accounts!$A$2:$A$86,accounts!$B$2:$B$86, "Other"))</f>
        <v>telecommunications</v>
      </c>
      <c r="H1664" s="1" t="str">
        <f t="array" ref="H1664">IF($F1664="", "", IFS(_xlfn.XLOOKUP($F1664, accounts!$A$2:$A$86, accounts!$E$2:$E$86, 0)&gt;=1000, "Enterprise", _xlfn.XLOOKUP($F1664, accounts!$A$2:$A$86, accounts!$E$2:$E$86, 0)&gt;=100, "Mid-Market", TRUE, "SMB"))</f>
        <v>Enterprise</v>
      </c>
      <c r="I1664" s="1" t="str">
        <f t="array" ref="I1664">IF($F1664="", "", _xlfn.XLOOKUP($F1664,accounts!$A$2:$A$86,accounts!$F$2:$F$86, "Other"))</f>
        <v>United States</v>
      </c>
      <c r="J1664" s="1" t="s">
        <v>192</v>
      </c>
      <c r="K1664" s="3">
        <v>42813.0</v>
      </c>
      <c r="L1664" s="3">
        <v>42909.0</v>
      </c>
      <c r="M1664" s="1">
        <v>0.0</v>
      </c>
    </row>
    <row r="1665">
      <c r="A1665" s="1" t="s">
        <v>1870</v>
      </c>
      <c r="B1665" s="1" t="s">
        <v>102</v>
      </c>
      <c r="C1665" s="1" t="str">
        <f t="array" ref="C1665">_xlfn.XLOOKUP($B1665, sales_teams!$A$2:$A$36, sales_teams!$B$2:$B$36)</f>
        <v>Summer Sewald</v>
      </c>
      <c r="D1665" s="1" t="str">
        <f t="array" ref="D1665">_xlfn.XLOOKUP($B1665, sales_teams!$A$2:$A$36, sales_teams!$C$2:$C$36)</f>
        <v>West</v>
      </c>
      <c r="E1665" s="1" t="s">
        <v>188</v>
      </c>
      <c r="F1665" s="1" t="s">
        <v>97</v>
      </c>
      <c r="G1665" s="1" t="str">
        <f t="array" ref="G1665">IF($F1665="", "", _xlfn.XLOOKUP($F1665,accounts!$A$2:$A$86,accounts!$B$2:$B$86, "Other"))</f>
        <v>finance</v>
      </c>
      <c r="H1665" s="1" t="str">
        <f t="array" ref="H1665">IF($F1665="", "", IFS(_xlfn.XLOOKUP($F1665, accounts!$A$2:$A$86, accounts!$E$2:$E$86, 0)&gt;=1000, "Enterprise", _xlfn.XLOOKUP($F1665, accounts!$A$2:$A$86, accounts!$E$2:$E$86, 0)&gt;=100, "Mid-Market", TRUE, "SMB"))</f>
        <v>Mid-Market</v>
      </c>
      <c r="I1665" s="1" t="str">
        <f t="array" ref="I1665">IF($F1665="", "", _xlfn.XLOOKUP($F1665,accounts!$A$2:$A$86,accounts!$F$2:$F$86, "Other"))</f>
        <v>United States</v>
      </c>
      <c r="J1665" s="1" t="s">
        <v>131</v>
      </c>
      <c r="K1665" s="3">
        <v>42813.0</v>
      </c>
      <c r="L1665" s="3">
        <v>42823.0</v>
      </c>
      <c r="M1665" s="1">
        <v>3550.0</v>
      </c>
    </row>
    <row r="1666">
      <c r="A1666" s="1" t="s">
        <v>1871</v>
      </c>
      <c r="B1666" s="1" t="s">
        <v>18</v>
      </c>
      <c r="C1666" s="1" t="str">
        <f t="array" ref="C1666">_xlfn.XLOOKUP($B1666, sales_teams!$A$2:$A$36, sales_teams!$B$2:$B$36)</f>
        <v>Dustin Brinkmann</v>
      </c>
      <c r="D1666" s="1" t="str">
        <f t="array" ref="D1666">_xlfn.XLOOKUP($B1666, sales_teams!$A$2:$A$36, sales_teams!$C$2:$C$36)</f>
        <v>Central</v>
      </c>
      <c r="E1666" s="1" t="s">
        <v>188</v>
      </c>
      <c r="F1666" s="1" t="s">
        <v>145</v>
      </c>
      <c r="G1666" s="1" t="str">
        <f t="array" ref="G1666">IF($F1666="", "", _xlfn.XLOOKUP($F1666,accounts!$A$2:$A$86,accounts!$B$2:$B$86, "Other"))</f>
        <v>technology</v>
      </c>
      <c r="H1666" s="1" t="str">
        <f t="array" ref="H1666">IF($F1666="", "", IFS(_xlfn.XLOOKUP($F1666, accounts!$A$2:$A$86, accounts!$E$2:$E$86, 0)&gt;=1000, "Enterprise", _xlfn.XLOOKUP($F1666, accounts!$A$2:$A$86, accounts!$E$2:$E$86, 0)&gt;=100, "Mid-Market", TRUE, "SMB"))</f>
        <v>Enterprise</v>
      </c>
      <c r="I1666" s="1" t="str">
        <f t="array" ref="I1666">IF($F1666="", "", _xlfn.XLOOKUP($F1666,accounts!$A$2:$A$86,accounts!$F$2:$F$86, "Other"))</f>
        <v>Panama</v>
      </c>
      <c r="J1666" s="1" t="s">
        <v>131</v>
      </c>
      <c r="K1666" s="3">
        <v>42813.0</v>
      </c>
      <c r="L1666" s="3">
        <v>42909.0</v>
      </c>
      <c r="M1666" s="1">
        <v>3657.0</v>
      </c>
    </row>
    <row r="1667">
      <c r="A1667" s="1" t="s">
        <v>1872</v>
      </c>
      <c r="B1667" s="1" t="s">
        <v>54</v>
      </c>
      <c r="C1667" s="1" t="str">
        <f t="array" ref="C1667">_xlfn.XLOOKUP($B1667, sales_teams!$A$2:$A$36, sales_teams!$B$2:$B$36)</f>
        <v>Rocco Neubert</v>
      </c>
      <c r="D1667" s="1" t="str">
        <f t="array" ref="D1667">_xlfn.XLOOKUP($B1667, sales_teams!$A$2:$A$36, sales_teams!$C$2:$C$36)</f>
        <v>East</v>
      </c>
      <c r="E1667" s="1" t="s">
        <v>109</v>
      </c>
      <c r="F1667" s="1" t="s">
        <v>177</v>
      </c>
      <c r="G1667" s="1" t="str">
        <f t="array" ref="G1667">IF($F1667="", "", _xlfn.XLOOKUP($F1667,accounts!$A$2:$A$86,accounts!$B$2:$B$86, "Other"))</f>
        <v>software</v>
      </c>
      <c r="H1667" s="1" t="str">
        <f t="array" ref="H1667">IF($F1667="", "", IFS(_xlfn.XLOOKUP($F1667, accounts!$A$2:$A$86, accounts!$E$2:$E$86, 0)&gt;=1000, "Enterprise", _xlfn.XLOOKUP($F1667, accounts!$A$2:$A$86, accounts!$E$2:$E$86, 0)&gt;=100, "Mid-Market", TRUE, "SMB"))</f>
        <v>Enterprise</v>
      </c>
      <c r="I1667" s="1" t="str">
        <f t="array" ref="I1667">IF($F1667="", "", _xlfn.XLOOKUP($F1667,accounts!$A$2:$A$86,accounts!$F$2:$F$86, "Other"))</f>
        <v>United States</v>
      </c>
      <c r="J1667" s="1" t="s">
        <v>131</v>
      </c>
      <c r="K1667" s="3">
        <v>42813.0</v>
      </c>
      <c r="L1667" s="3">
        <v>42910.0</v>
      </c>
      <c r="M1667" s="1">
        <v>1046.0</v>
      </c>
    </row>
    <row r="1668">
      <c r="A1668" s="1" t="s">
        <v>1873</v>
      </c>
      <c r="B1668" s="1" t="s">
        <v>15</v>
      </c>
      <c r="C1668" s="1" t="str">
        <f t="array" ref="C1668">_xlfn.XLOOKUP($B1668, sales_teams!$A$2:$A$36, sales_teams!$B$2:$B$36)</f>
        <v>Dustin Brinkmann</v>
      </c>
      <c r="D1668" s="1" t="str">
        <f t="array" ref="D1668">_xlfn.XLOOKUP($B1668, sales_teams!$A$2:$A$36, sales_teams!$C$2:$C$36)</f>
        <v>Central</v>
      </c>
      <c r="E1668" s="1" t="s">
        <v>179</v>
      </c>
      <c r="F1668" s="1" t="s">
        <v>136</v>
      </c>
      <c r="G1668" s="1" t="str">
        <f t="array" ref="G1668">IF($F1668="", "", _xlfn.XLOOKUP($F1668,accounts!$A$2:$A$86,accounts!$B$2:$B$86, "Other"))</f>
        <v>services</v>
      </c>
      <c r="H1668" s="1" t="str">
        <f t="array" ref="H1668">IF($F1668="", "", IFS(_xlfn.XLOOKUP($F1668, accounts!$A$2:$A$86, accounts!$E$2:$E$86, 0)&gt;=1000, "Enterprise", _xlfn.XLOOKUP($F1668, accounts!$A$2:$A$86, accounts!$E$2:$E$86, 0)&gt;=100, "Mid-Market", TRUE, "SMB"))</f>
        <v>Enterprise</v>
      </c>
      <c r="I1668" s="1" t="str">
        <f t="array" ref="I1668">IF($F1668="", "", _xlfn.XLOOKUP($F1668,accounts!$A$2:$A$86,accounts!$F$2:$F$86, "Other"))</f>
        <v>United States</v>
      </c>
      <c r="J1668" s="1" t="s">
        <v>131</v>
      </c>
      <c r="K1668" s="3">
        <v>42813.0</v>
      </c>
      <c r="L1668" s="3">
        <v>42882.0</v>
      </c>
      <c r="M1668" s="1">
        <v>50.0</v>
      </c>
    </row>
    <row r="1669">
      <c r="A1669" s="1" t="s">
        <v>1874</v>
      </c>
      <c r="B1669" s="1" t="s">
        <v>15</v>
      </c>
      <c r="C1669" s="1" t="str">
        <f t="array" ref="C1669">_xlfn.XLOOKUP($B1669, sales_teams!$A$2:$A$36, sales_teams!$B$2:$B$36)</f>
        <v>Dustin Brinkmann</v>
      </c>
      <c r="D1669" s="1" t="str">
        <f t="array" ref="D1669">_xlfn.XLOOKUP($B1669, sales_teams!$A$2:$A$36, sales_teams!$C$2:$C$36)</f>
        <v>Central</v>
      </c>
      <c r="E1669" s="1" t="s">
        <v>188</v>
      </c>
      <c r="F1669" s="1" t="s">
        <v>95</v>
      </c>
      <c r="G1669" s="1" t="str">
        <f t="array" ref="G1669">IF($F1669="", "", _xlfn.XLOOKUP($F1669,accounts!$A$2:$A$86,accounts!$B$2:$B$86, "Other"))</f>
        <v>finance</v>
      </c>
      <c r="H1669" s="1" t="str">
        <f t="array" ref="H1669">IF($F1669="", "", IFS(_xlfn.XLOOKUP($F1669, accounts!$A$2:$A$86, accounts!$E$2:$E$86, 0)&gt;=1000, "Enterprise", _xlfn.XLOOKUP($F1669, accounts!$A$2:$A$86, accounts!$E$2:$E$86, 0)&gt;=100, "Mid-Market", TRUE, "SMB"))</f>
        <v>Enterprise</v>
      </c>
      <c r="I1669" s="1" t="str">
        <f t="array" ref="I1669">IF($F1669="", "", _xlfn.XLOOKUP($F1669,accounts!$A$2:$A$86,accounts!$F$2:$F$86, "Other"))</f>
        <v>United States</v>
      </c>
      <c r="J1669" s="1" t="s">
        <v>131</v>
      </c>
      <c r="K1669" s="3">
        <v>42813.0</v>
      </c>
      <c r="L1669" s="3">
        <v>42821.0</v>
      </c>
      <c r="M1669" s="1">
        <v>2871.0</v>
      </c>
    </row>
    <row r="1670">
      <c r="A1670" s="1" t="s">
        <v>1875</v>
      </c>
      <c r="B1670" s="1" t="s">
        <v>34</v>
      </c>
      <c r="C1670" s="1" t="str">
        <f t="array" ref="C1670">_xlfn.XLOOKUP($B1670, sales_teams!$A$2:$A$36, sales_teams!$B$2:$B$36)</f>
        <v>Cara Losch</v>
      </c>
      <c r="D1670" s="1" t="str">
        <f t="array" ref="D1670">_xlfn.XLOOKUP($B1670, sales_teams!$A$2:$A$36, sales_teams!$C$2:$C$36)</f>
        <v>East</v>
      </c>
      <c r="E1670" s="1" t="s">
        <v>179</v>
      </c>
      <c r="F1670" s="1" t="s">
        <v>32</v>
      </c>
      <c r="G1670" s="1" t="str">
        <f t="array" ref="G1670">IF($F1670="", "", _xlfn.XLOOKUP($F1670,accounts!$A$2:$A$86,accounts!$B$2:$B$86, "Other"))</f>
        <v>medical</v>
      </c>
      <c r="H1670" s="1" t="str">
        <f t="array" ref="H1670">IF($F1670="", "", IFS(_xlfn.XLOOKUP($F1670, accounts!$A$2:$A$86, accounts!$E$2:$E$86, 0)&gt;=1000, "Enterprise", _xlfn.XLOOKUP($F1670, accounts!$A$2:$A$86, accounts!$E$2:$E$86, 0)&gt;=100, "Mid-Market", TRUE, "SMB"))</f>
        <v>Enterprise</v>
      </c>
      <c r="I1670" s="1" t="str">
        <f t="array" ref="I1670">IF($F1670="", "", _xlfn.XLOOKUP($F1670,accounts!$A$2:$A$86,accounts!$F$2:$F$86, "Other"))</f>
        <v>United States</v>
      </c>
      <c r="J1670" s="1" t="s">
        <v>131</v>
      </c>
      <c r="K1670" s="3">
        <v>42813.0</v>
      </c>
      <c r="L1670" s="3">
        <v>42890.0</v>
      </c>
      <c r="M1670" s="1">
        <v>52.0</v>
      </c>
    </row>
    <row r="1671">
      <c r="A1671" s="1" t="s">
        <v>1876</v>
      </c>
      <c r="B1671" s="1" t="s">
        <v>105</v>
      </c>
      <c r="C1671" s="1" t="str">
        <f t="array" ref="C1671">_xlfn.XLOOKUP($B1671, sales_teams!$A$2:$A$36, sales_teams!$B$2:$B$36)</f>
        <v>Summer Sewald</v>
      </c>
      <c r="D1671" s="1" t="str">
        <f t="array" ref="D1671">_xlfn.XLOOKUP($B1671, sales_teams!$A$2:$A$36, sales_teams!$C$2:$C$36)</f>
        <v>West</v>
      </c>
      <c r="E1671" s="1" t="s">
        <v>148</v>
      </c>
      <c r="G1671" s="1" t="str">
        <f t="array" ref="G1671">IF($F1671="", "", _xlfn.XLOOKUP($F1671,accounts!$A$2:$A$86,accounts!$B$2:$B$86, "Other"))</f>
        <v/>
      </c>
      <c r="H1671" s="1" t="str">
        <f t="array" ref="H1671">IF($F1671="", "", IFS(_xlfn.XLOOKUP($F1671, accounts!$A$2:$A$86, accounts!$E$2:$E$86, 0)&gt;=1000, "Enterprise", _xlfn.XLOOKUP($F1671, accounts!$A$2:$A$86, accounts!$E$2:$E$86, 0)&gt;=100, "Mid-Market", TRUE, "SMB"))</f>
        <v/>
      </c>
      <c r="I1671" s="1" t="str">
        <f t="array" ref="I1671">IF($F1671="", "", _xlfn.XLOOKUP($F1671,accounts!$A$2:$A$86,accounts!$F$2:$F$86, "Other"))</f>
        <v/>
      </c>
      <c r="J1671" s="1" t="s">
        <v>189</v>
      </c>
      <c r="K1671" s="3">
        <v>42813.0</v>
      </c>
    </row>
    <row r="1672">
      <c r="A1672" s="1" t="s">
        <v>1877</v>
      </c>
      <c r="B1672" s="1" t="s">
        <v>7</v>
      </c>
      <c r="C1672" s="1" t="str">
        <f t="array" ref="C1672">_xlfn.XLOOKUP($B1672, sales_teams!$A$2:$A$36, sales_teams!$B$2:$B$36)</f>
        <v>Dustin Brinkmann</v>
      </c>
      <c r="D1672" s="1" t="str">
        <f t="array" ref="D1672">_xlfn.XLOOKUP($B1672, sales_teams!$A$2:$A$36, sales_teams!$C$2:$C$36)</f>
        <v>Central</v>
      </c>
      <c r="E1672" s="1" t="s">
        <v>179</v>
      </c>
      <c r="F1672" s="1" t="s">
        <v>95</v>
      </c>
      <c r="G1672" s="1" t="str">
        <f t="array" ref="G1672">IF($F1672="", "", _xlfn.XLOOKUP($F1672,accounts!$A$2:$A$86,accounts!$B$2:$B$86, "Other"))</f>
        <v>finance</v>
      </c>
      <c r="H1672" s="1" t="str">
        <f t="array" ref="H1672">IF($F1672="", "", IFS(_xlfn.XLOOKUP($F1672, accounts!$A$2:$A$86, accounts!$E$2:$E$86, 0)&gt;=1000, "Enterprise", _xlfn.XLOOKUP($F1672, accounts!$A$2:$A$86, accounts!$E$2:$E$86, 0)&gt;=100, "Mid-Market", TRUE, "SMB"))</f>
        <v>Enterprise</v>
      </c>
      <c r="I1672" s="1" t="str">
        <f t="array" ref="I1672">IF($F1672="", "", _xlfn.XLOOKUP($F1672,accounts!$A$2:$A$86,accounts!$F$2:$F$86, "Other"))</f>
        <v>United States</v>
      </c>
      <c r="J1672" s="1" t="s">
        <v>192</v>
      </c>
      <c r="K1672" s="3">
        <v>42814.0</v>
      </c>
      <c r="L1672" s="3">
        <v>42874.0</v>
      </c>
      <c r="M1672" s="1">
        <v>0.0</v>
      </c>
    </row>
    <row r="1673">
      <c r="A1673" s="1" t="s">
        <v>1878</v>
      </c>
      <c r="B1673" s="1" t="s">
        <v>57</v>
      </c>
      <c r="C1673" s="1" t="str">
        <f t="array" ref="C1673">_xlfn.XLOOKUP($B1673, sales_teams!$A$2:$A$36, sales_teams!$B$2:$B$36)</f>
        <v>Rocco Neubert</v>
      </c>
      <c r="D1673" s="1" t="str">
        <f t="array" ref="D1673">_xlfn.XLOOKUP($B1673, sales_teams!$A$2:$A$36, sales_teams!$C$2:$C$36)</f>
        <v>East</v>
      </c>
      <c r="E1673" s="1" t="s">
        <v>181</v>
      </c>
      <c r="F1673" s="1" t="s">
        <v>125</v>
      </c>
      <c r="G1673" s="1" t="str">
        <f t="array" ref="G1673">IF($F1673="", "", _xlfn.XLOOKUP($F1673,accounts!$A$2:$A$86,accounts!$B$2:$B$86, "Other"))</f>
        <v>software</v>
      </c>
      <c r="H1673" s="1" t="str">
        <f t="array" ref="H1673">IF($F1673="", "", IFS(_xlfn.XLOOKUP($F1673, accounts!$A$2:$A$86, accounts!$E$2:$E$86, 0)&gt;=1000, "Enterprise", _xlfn.XLOOKUP($F1673, accounts!$A$2:$A$86, accounts!$E$2:$E$86, 0)&gt;=100, "Mid-Market", TRUE, "SMB"))</f>
        <v>Enterprise</v>
      </c>
      <c r="I1673" s="1" t="str">
        <f t="array" ref="I1673">IF($F1673="", "", _xlfn.XLOOKUP($F1673,accounts!$A$2:$A$86,accounts!$F$2:$F$86, "Other"))</f>
        <v>United States</v>
      </c>
      <c r="J1673" s="1" t="s">
        <v>131</v>
      </c>
      <c r="K1673" s="3">
        <v>42814.0</v>
      </c>
      <c r="L1673" s="3">
        <v>42898.0</v>
      </c>
      <c r="M1673" s="1">
        <v>564.0</v>
      </c>
    </row>
    <row r="1674">
      <c r="A1674" s="1" t="s">
        <v>1879</v>
      </c>
      <c r="B1674" s="1" t="s">
        <v>52</v>
      </c>
      <c r="C1674" s="1" t="str">
        <f t="array" ref="C1674">_xlfn.XLOOKUP($B1674, sales_teams!$A$2:$A$36, sales_teams!$B$2:$B$36)</f>
        <v>Rocco Neubert</v>
      </c>
      <c r="D1674" s="1" t="str">
        <f t="array" ref="D1674">_xlfn.XLOOKUP($B1674, sales_teams!$A$2:$A$36, sales_teams!$C$2:$C$36)</f>
        <v>East</v>
      </c>
      <c r="E1674" s="1" t="s">
        <v>194</v>
      </c>
      <c r="F1674" s="1" t="s">
        <v>83</v>
      </c>
      <c r="G1674" s="1" t="str">
        <f t="array" ref="G1674">IF($F1674="", "", _xlfn.XLOOKUP($F1674,accounts!$A$2:$A$86,accounts!$B$2:$B$86, "Other"))</f>
        <v>marketing</v>
      </c>
      <c r="H1674" s="1" t="str">
        <f t="array" ref="H1674">IF($F1674="", "", IFS(_xlfn.XLOOKUP($F1674, accounts!$A$2:$A$86, accounts!$E$2:$E$86, 0)&gt;=1000, "Enterprise", _xlfn.XLOOKUP($F1674, accounts!$A$2:$A$86, accounts!$E$2:$E$86, 0)&gt;=100, "Mid-Market", TRUE, "SMB"))</f>
        <v>Enterprise</v>
      </c>
      <c r="I1674" s="1" t="str">
        <f t="array" ref="I1674">IF($F1674="", "", _xlfn.XLOOKUP($F1674,accounts!$A$2:$A$86,accounts!$F$2:$F$86, "Other"))</f>
        <v>United States</v>
      </c>
      <c r="J1674" s="1" t="s">
        <v>192</v>
      </c>
      <c r="K1674" s="3">
        <v>42814.0</v>
      </c>
      <c r="L1674" s="3">
        <v>42878.0</v>
      </c>
      <c r="M1674" s="1">
        <v>0.0</v>
      </c>
    </row>
    <row r="1675">
      <c r="A1675" s="1" t="s">
        <v>1880</v>
      </c>
      <c r="B1675" s="1" t="s">
        <v>39</v>
      </c>
      <c r="C1675" s="1" t="str">
        <f t="array" ref="C1675">_xlfn.XLOOKUP($B1675, sales_teams!$A$2:$A$36, sales_teams!$B$2:$B$36)</f>
        <v>Cara Losch</v>
      </c>
      <c r="D1675" s="1" t="str">
        <f t="array" ref="D1675">_xlfn.XLOOKUP($B1675, sales_teams!$A$2:$A$36, sales_teams!$C$2:$C$36)</f>
        <v>East</v>
      </c>
      <c r="E1675" s="1" t="s">
        <v>181</v>
      </c>
      <c r="F1675" s="1" t="s">
        <v>142</v>
      </c>
      <c r="G1675" s="1" t="str">
        <f t="array" ref="G1675">IF($F1675="", "", _xlfn.XLOOKUP($F1675,accounts!$A$2:$A$86,accounts!$B$2:$B$86, "Other"))</f>
        <v>retail</v>
      </c>
      <c r="H1675" s="1" t="str">
        <f t="array" ref="H1675">IF($F1675="", "", IFS(_xlfn.XLOOKUP($F1675, accounts!$A$2:$A$86, accounts!$E$2:$E$86, 0)&gt;=1000, "Enterprise", _xlfn.XLOOKUP($F1675, accounts!$A$2:$A$86, accounts!$E$2:$E$86, 0)&gt;=100, "Mid-Market", TRUE, "SMB"))</f>
        <v>Enterprise</v>
      </c>
      <c r="I1675" s="1" t="str">
        <f t="array" ref="I1675">IF($F1675="", "", _xlfn.XLOOKUP($F1675,accounts!$A$2:$A$86,accounts!$F$2:$F$86, "Other"))</f>
        <v>United States</v>
      </c>
      <c r="J1675" s="1" t="s">
        <v>189</v>
      </c>
      <c r="K1675" s="3">
        <v>42814.0</v>
      </c>
    </row>
    <row r="1676">
      <c r="A1676" s="1" t="s">
        <v>1881</v>
      </c>
      <c r="B1676" s="1" t="s">
        <v>48</v>
      </c>
      <c r="C1676" s="1" t="str">
        <f t="array" ref="C1676">_xlfn.XLOOKUP($B1676, sales_teams!$A$2:$A$36, sales_teams!$B$2:$B$36)</f>
        <v>Rocco Neubert</v>
      </c>
      <c r="D1676" s="1" t="str">
        <f t="array" ref="D1676">_xlfn.XLOOKUP($B1676, sales_teams!$A$2:$A$36, sales_teams!$C$2:$C$36)</f>
        <v>East</v>
      </c>
      <c r="E1676" s="1" t="s">
        <v>188</v>
      </c>
      <c r="F1676" s="1" t="s">
        <v>98</v>
      </c>
      <c r="G1676" s="1" t="str">
        <f t="array" ref="G1676">IF($F1676="", "", _xlfn.XLOOKUP($F1676,accounts!$A$2:$A$86,accounts!$B$2:$B$86, "Other"))</f>
        <v>retail</v>
      </c>
      <c r="H1676" s="1" t="str">
        <f t="array" ref="H1676">IF($F1676="", "", IFS(_xlfn.XLOOKUP($F1676, accounts!$A$2:$A$86, accounts!$E$2:$E$86, 0)&gt;=1000, "Enterprise", _xlfn.XLOOKUP($F1676, accounts!$A$2:$A$86, accounts!$E$2:$E$86, 0)&gt;=100, "Mid-Market", TRUE, "SMB"))</f>
        <v>Enterprise</v>
      </c>
      <c r="I1676" s="1" t="str">
        <f t="array" ref="I1676">IF($F1676="", "", _xlfn.XLOOKUP($F1676,accounts!$A$2:$A$86,accounts!$F$2:$F$86, "Other"))</f>
        <v>Japan</v>
      </c>
      <c r="J1676" s="1" t="s">
        <v>131</v>
      </c>
      <c r="K1676" s="3">
        <v>42814.0</v>
      </c>
      <c r="L1676" s="3">
        <v>42888.0</v>
      </c>
      <c r="M1676" s="1">
        <v>3780.0</v>
      </c>
    </row>
    <row r="1677">
      <c r="A1677" s="1" t="s">
        <v>1882</v>
      </c>
      <c r="B1677" s="1" t="s">
        <v>30</v>
      </c>
      <c r="C1677" s="1" t="str">
        <f t="array" ref="C1677">_xlfn.XLOOKUP($B1677, sales_teams!$A$2:$A$36, sales_teams!$B$2:$B$36)</f>
        <v>Melvin Marxen</v>
      </c>
      <c r="D1677" s="1" t="str">
        <f t="array" ref="D1677">_xlfn.XLOOKUP($B1677, sales_teams!$A$2:$A$36, sales_teams!$C$2:$C$36)</f>
        <v>Central</v>
      </c>
      <c r="E1677" s="1" t="s">
        <v>181</v>
      </c>
      <c r="F1677" s="1" t="s">
        <v>76</v>
      </c>
      <c r="G1677" s="1" t="str">
        <f t="array" ref="G1677">IF($F1677="", "", _xlfn.XLOOKUP($F1677,accounts!$A$2:$A$86,accounts!$B$2:$B$86, "Other"))</f>
        <v>marketing</v>
      </c>
      <c r="H1677" s="1" t="str">
        <f t="array" ref="H1677">IF($F1677="", "", IFS(_xlfn.XLOOKUP($F1677, accounts!$A$2:$A$86, accounts!$E$2:$E$86, 0)&gt;=1000, "Enterprise", _xlfn.XLOOKUP($F1677, accounts!$A$2:$A$86, accounts!$E$2:$E$86, 0)&gt;=100, "Mid-Market", TRUE, "SMB"))</f>
        <v>Enterprise</v>
      </c>
      <c r="I1677" s="1" t="str">
        <f t="array" ref="I1677">IF($F1677="", "", _xlfn.XLOOKUP($F1677,accounts!$A$2:$A$86,accounts!$F$2:$F$86, "Other"))</f>
        <v>United States</v>
      </c>
      <c r="J1677" s="1" t="s">
        <v>131</v>
      </c>
      <c r="K1677" s="3">
        <v>42814.0</v>
      </c>
      <c r="L1677" s="3">
        <v>42910.0</v>
      </c>
      <c r="M1677" s="1">
        <v>491.0</v>
      </c>
    </row>
    <row r="1678">
      <c r="A1678" s="1" t="s">
        <v>1883</v>
      </c>
      <c r="B1678" s="1" t="s">
        <v>30</v>
      </c>
      <c r="C1678" s="1" t="str">
        <f t="array" ref="C1678">_xlfn.XLOOKUP($B1678, sales_teams!$A$2:$A$36, sales_teams!$B$2:$B$36)</f>
        <v>Melvin Marxen</v>
      </c>
      <c r="D1678" s="1" t="str">
        <f t="array" ref="D1678">_xlfn.XLOOKUP($B1678, sales_teams!$A$2:$A$36, sales_teams!$C$2:$C$36)</f>
        <v>Central</v>
      </c>
      <c r="E1678" s="1" t="s">
        <v>181</v>
      </c>
      <c r="F1678" s="1" t="s">
        <v>82</v>
      </c>
      <c r="G1678" s="1" t="str">
        <f t="array" ref="G1678">IF($F1678="", "", _xlfn.XLOOKUP($F1678,accounts!$A$2:$A$86,accounts!$B$2:$B$86, "Other"))</f>
        <v>software</v>
      </c>
      <c r="H1678" s="1" t="str">
        <f t="array" ref="H1678">IF($F1678="", "", IFS(_xlfn.XLOOKUP($F1678, accounts!$A$2:$A$86, accounts!$E$2:$E$86, 0)&gt;=1000, "Enterprise", _xlfn.XLOOKUP($F1678, accounts!$A$2:$A$86, accounts!$E$2:$E$86, 0)&gt;=100, "Mid-Market", TRUE, "SMB"))</f>
        <v>Enterprise</v>
      </c>
      <c r="I1678" s="1" t="str">
        <f t="array" ref="I1678">IF($F1678="", "", _xlfn.XLOOKUP($F1678,accounts!$A$2:$A$86,accounts!$F$2:$F$86, "Other"))</f>
        <v>United States</v>
      </c>
      <c r="J1678" s="1" t="s">
        <v>131</v>
      </c>
      <c r="K1678" s="3">
        <v>42814.0</v>
      </c>
      <c r="L1678" s="3">
        <v>42824.0</v>
      </c>
      <c r="M1678" s="1">
        <v>604.0</v>
      </c>
    </row>
    <row r="1679">
      <c r="A1679" s="1" t="s">
        <v>1884</v>
      </c>
      <c r="B1679" s="1" t="s">
        <v>94</v>
      </c>
      <c r="C1679" s="1" t="str">
        <f t="array" ref="C1679">_xlfn.XLOOKUP($B1679, sales_teams!$A$2:$A$36, sales_teams!$B$2:$B$36)</f>
        <v>Celia Rouche</v>
      </c>
      <c r="D1679" s="1" t="str">
        <f t="array" ref="D1679">_xlfn.XLOOKUP($B1679, sales_teams!$A$2:$A$36, sales_teams!$C$2:$C$36)</f>
        <v>West</v>
      </c>
      <c r="E1679" s="1" t="s">
        <v>242</v>
      </c>
      <c r="F1679" s="1" t="s">
        <v>154</v>
      </c>
      <c r="G1679" s="1" t="str">
        <f t="array" ref="G1679">IF($F1679="", "", _xlfn.XLOOKUP($F1679,accounts!$A$2:$A$86,accounts!$B$2:$B$86, "Other"))</f>
        <v>retail</v>
      </c>
      <c r="H1679" s="1" t="str">
        <f t="array" ref="H1679">IF($F1679="", "", IFS(_xlfn.XLOOKUP($F1679, accounts!$A$2:$A$86, accounts!$E$2:$E$86, 0)&gt;=1000, "Enterprise", _xlfn.XLOOKUP($F1679, accounts!$A$2:$A$86, accounts!$E$2:$E$86, 0)&gt;=100, "Mid-Market", TRUE, "SMB"))</f>
        <v>Enterprise</v>
      </c>
      <c r="I1679" s="1" t="str">
        <f t="array" ref="I1679">IF($F1679="", "", _xlfn.XLOOKUP($F1679,accounts!$A$2:$A$86,accounts!$F$2:$F$86, "Other"))</f>
        <v>United States</v>
      </c>
      <c r="J1679" s="1" t="s">
        <v>192</v>
      </c>
      <c r="K1679" s="3">
        <v>42814.0</v>
      </c>
      <c r="L1679" s="3">
        <v>42882.0</v>
      </c>
      <c r="M1679" s="1">
        <v>0.0</v>
      </c>
    </row>
    <row r="1680">
      <c r="A1680" s="1" t="s">
        <v>1885</v>
      </c>
      <c r="B1680" s="1" t="s">
        <v>104</v>
      </c>
      <c r="C1680" s="1" t="str">
        <f t="array" ref="C1680">_xlfn.XLOOKUP($B1680, sales_teams!$A$2:$A$36, sales_teams!$B$2:$B$36)</f>
        <v>Summer Sewald</v>
      </c>
      <c r="D1680" s="1" t="str">
        <f t="array" ref="D1680">_xlfn.XLOOKUP($B1680, sales_teams!$A$2:$A$36, sales_teams!$C$2:$C$36)</f>
        <v>West</v>
      </c>
      <c r="E1680" s="1" t="s">
        <v>181</v>
      </c>
      <c r="F1680" s="1" t="s">
        <v>87</v>
      </c>
      <c r="G1680" s="1" t="str">
        <f t="array" ref="G1680">IF($F1680="", "", _xlfn.XLOOKUP($F1680,accounts!$A$2:$A$86,accounts!$B$2:$B$86, "Other"))</f>
        <v>telecommunications</v>
      </c>
      <c r="H1680" s="1" t="str">
        <f t="array" ref="H1680">IF($F1680="", "", IFS(_xlfn.XLOOKUP($F1680, accounts!$A$2:$A$86, accounts!$E$2:$E$86, 0)&gt;=1000, "Enterprise", _xlfn.XLOOKUP($F1680, accounts!$A$2:$A$86, accounts!$E$2:$E$86, 0)&gt;=100, "Mid-Market", TRUE, "SMB"))</f>
        <v>Enterprise</v>
      </c>
      <c r="I1680" s="1" t="str">
        <f t="array" ref="I1680">IF($F1680="", "", _xlfn.XLOOKUP($F1680,accounts!$A$2:$A$86,accounts!$F$2:$F$86, "Other"))</f>
        <v>United States</v>
      </c>
      <c r="J1680" s="1" t="s">
        <v>192</v>
      </c>
      <c r="K1680" s="3">
        <v>42814.0</v>
      </c>
      <c r="L1680" s="3">
        <v>42817.0</v>
      </c>
      <c r="M1680" s="1">
        <v>0.0</v>
      </c>
    </row>
    <row r="1681">
      <c r="A1681" s="1" t="s">
        <v>1886</v>
      </c>
      <c r="B1681" s="1" t="s">
        <v>104</v>
      </c>
      <c r="C1681" s="1" t="str">
        <f t="array" ref="C1681">_xlfn.XLOOKUP($B1681, sales_teams!$A$2:$A$36, sales_teams!$B$2:$B$36)</f>
        <v>Summer Sewald</v>
      </c>
      <c r="D1681" s="1" t="str">
        <f t="array" ref="D1681">_xlfn.XLOOKUP($B1681, sales_teams!$A$2:$A$36, sales_teams!$C$2:$C$36)</f>
        <v>West</v>
      </c>
      <c r="E1681" s="1" t="s">
        <v>181</v>
      </c>
      <c r="F1681" s="1" t="s">
        <v>50</v>
      </c>
      <c r="G1681" s="1" t="str">
        <f t="array" ref="G1681">IF($F1681="", "", _xlfn.XLOOKUP($F1681,accounts!$A$2:$A$86,accounts!$B$2:$B$86, "Other"))</f>
        <v>entertainment</v>
      </c>
      <c r="H1681" s="1" t="str">
        <f t="array" ref="H1681">IF($F1681="", "", IFS(_xlfn.XLOOKUP($F1681, accounts!$A$2:$A$86, accounts!$E$2:$E$86, 0)&gt;=1000, "Enterprise", _xlfn.XLOOKUP($F1681, accounts!$A$2:$A$86, accounts!$E$2:$E$86, 0)&gt;=100, "Mid-Market", TRUE, "SMB"))</f>
        <v>Enterprise</v>
      </c>
      <c r="I1681" s="1" t="str">
        <f t="array" ref="I1681">IF($F1681="", "", _xlfn.XLOOKUP($F1681,accounts!$A$2:$A$86,accounts!$F$2:$F$86, "Other"))</f>
        <v>United States</v>
      </c>
      <c r="J1681" s="1" t="s">
        <v>131</v>
      </c>
      <c r="K1681" s="3">
        <v>42814.0</v>
      </c>
      <c r="L1681" s="3">
        <v>42909.0</v>
      </c>
      <c r="M1681" s="1">
        <v>568.0</v>
      </c>
    </row>
    <row r="1682">
      <c r="A1682" s="1" t="s">
        <v>1887</v>
      </c>
      <c r="B1682" s="1" t="s">
        <v>102</v>
      </c>
      <c r="C1682" s="1" t="str">
        <f t="array" ref="C1682">_xlfn.XLOOKUP($B1682, sales_teams!$A$2:$A$36, sales_teams!$B$2:$B$36)</f>
        <v>Summer Sewald</v>
      </c>
      <c r="D1682" s="1" t="str">
        <f t="array" ref="D1682">_xlfn.XLOOKUP($B1682, sales_teams!$A$2:$A$36, sales_teams!$C$2:$C$36)</f>
        <v>West</v>
      </c>
      <c r="E1682" s="1" t="s">
        <v>181</v>
      </c>
      <c r="F1682" s="1" t="s">
        <v>154</v>
      </c>
      <c r="G1682" s="1" t="str">
        <f t="array" ref="G1682">IF($F1682="", "", _xlfn.XLOOKUP($F1682,accounts!$A$2:$A$86,accounts!$B$2:$B$86, "Other"))</f>
        <v>retail</v>
      </c>
      <c r="H1682" s="1" t="str">
        <f t="array" ref="H1682">IF($F1682="", "", IFS(_xlfn.XLOOKUP($F1682, accounts!$A$2:$A$86, accounts!$E$2:$E$86, 0)&gt;=1000, "Enterprise", _xlfn.XLOOKUP($F1682, accounts!$A$2:$A$86, accounts!$E$2:$E$86, 0)&gt;=100, "Mid-Market", TRUE, "SMB"))</f>
        <v>Enterprise</v>
      </c>
      <c r="I1682" s="1" t="str">
        <f t="array" ref="I1682">IF($F1682="", "", _xlfn.XLOOKUP($F1682,accounts!$A$2:$A$86,accounts!$F$2:$F$86, "Other"))</f>
        <v>United States</v>
      </c>
      <c r="J1682" s="1" t="s">
        <v>131</v>
      </c>
      <c r="K1682" s="3">
        <v>42814.0</v>
      </c>
      <c r="L1682" s="3">
        <v>42910.0</v>
      </c>
      <c r="M1682" s="1">
        <v>601.0</v>
      </c>
    </row>
    <row r="1683">
      <c r="A1683" s="1" t="s">
        <v>1888</v>
      </c>
      <c r="B1683" s="1" t="s">
        <v>107</v>
      </c>
      <c r="C1683" s="1" t="str">
        <f t="array" ref="C1683">_xlfn.XLOOKUP($B1683, sales_teams!$A$2:$A$36, sales_teams!$B$2:$B$36)</f>
        <v>Summer Sewald</v>
      </c>
      <c r="D1683" s="1" t="str">
        <f t="array" ref="D1683">_xlfn.XLOOKUP($B1683, sales_teams!$A$2:$A$36, sales_teams!$C$2:$C$36)</f>
        <v>West</v>
      </c>
      <c r="E1683" s="1" t="s">
        <v>109</v>
      </c>
      <c r="G1683" s="1" t="str">
        <f t="array" ref="G1683">IF($F1683="", "", _xlfn.XLOOKUP($F1683,accounts!$A$2:$A$86,accounts!$B$2:$B$86, "Other"))</f>
        <v/>
      </c>
      <c r="H1683" s="1" t="str">
        <f t="array" ref="H1683">IF($F1683="", "", IFS(_xlfn.XLOOKUP($F1683, accounts!$A$2:$A$86, accounts!$E$2:$E$86, 0)&gt;=1000, "Enterprise", _xlfn.XLOOKUP($F1683, accounts!$A$2:$A$86, accounts!$E$2:$E$86, 0)&gt;=100, "Mid-Market", TRUE, "SMB"))</f>
        <v/>
      </c>
      <c r="I1683" s="1" t="str">
        <f t="array" ref="I1683">IF($F1683="", "", _xlfn.XLOOKUP($F1683,accounts!$A$2:$A$86,accounts!$F$2:$F$86, "Other"))</f>
        <v/>
      </c>
      <c r="J1683" s="1" t="s">
        <v>189</v>
      </c>
      <c r="K1683" s="3">
        <v>42814.0</v>
      </c>
    </row>
    <row r="1684">
      <c r="A1684" s="1" t="s">
        <v>1889</v>
      </c>
      <c r="B1684" s="1" t="s">
        <v>107</v>
      </c>
      <c r="C1684" s="1" t="str">
        <f t="array" ref="C1684">_xlfn.XLOOKUP($B1684, sales_teams!$A$2:$A$36, sales_teams!$B$2:$B$36)</f>
        <v>Summer Sewald</v>
      </c>
      <c r="D1684" s="1" t="str">
        <f t="array" ref="D1684">_xlfn.XLOOKUP($B1684, sales_teams!$A$2:$A$36, sales_teams!$C$2:$C$36)</f>
        <v>West</v>
      </c>
      <c r="E1684" s="1" t="s">
        <v>188</v>
      </c>
      <c r="F1684" s="1" t="s">
        <v>36</v>
      </c>
      <c r="G1684" s="1" t="str">
        <f t="array" ref="G1684">IF($F1684="", "", _xlfn.XLOOKUP($F1684,accounts!$A$2:$A$86,accounts!$B$2:$B$86, "Other"))</f>
        <v>retail</v>
      </c>
      <c r="H1684" s="1" t="str">
        <f t="array" ref="H1684">IF($F1684="", "", IFS(_xlfn.XLOOKUP($F1684, accounts!$A$2:$A$86, accounts!$E$2:$E$86, 0)&gt;=1000, "Enterprise", _xlfn.XLOOKUP($F1684, accounts!$A$2:$A$86, accounts!$E$2:$E$86, 0)&gt;=100, "Mid-Market", TRUE, "SMB"))</f>
        <v>Enterprise</v>
      </c>
      <c r="I1684" s="1" t="str">
        <f t="array" ref="I1684">IF($F1684="", "", _xlfn.XLOOKUP($F1684,accounts!$A$2:$A$86,accounts!$F$2:$F$86, "Other"))</f>
        <v>United States</v>
      </c>
      <c r="J1684" s="1" t="s">
        <v>192</v>
      </c>
      <c r="K1684" s="3">
        <v>42814.0</v>
      </c>
      <c r="L1684" s="3">
        <v>42888.0</v>
      </c>
      <c r="M1684" s="1">
        <v>0.0</v>
      </c>
    </row>
    <row r="1685">
      <c r="A1685" s="1" t="s">
        <v>1890</v>
      </c>
      <c r="B1685" s="1" t="s">
        <v>28</v>
      </c>
      <c r="C1685" s="1" t="str">
        <f t="array" ref="C1685">_xlfn.XLOOKUP($B1685, sales_teams!$A$2:$A$36, sales_teams!$B$2:$B$36)</f>
        <v>Melvin Marxen</v>
      </c>
      <c r="D1685" s="1" t="str">
        <f t="array" ref="D1685">_xlfn.XLOOKUP($B1685, sales_teams!$A$2:$A$36, sales_teams!$C$2:$C$36)</f>
        <v>Central</v>
      </c>
      <c r="E1685" s="1" t="s">
        <v>194</v>
      </c>
      <c r="F1685" s="1" t="s">
        <v>106</v>
      </c>
      <c r="G1685" s="1" t="str">
        <f t="array" ref="G1685">IF($F1685="", "", _xlfn.XLOOKUP($F1685,accounts!$A$2:$A$86,accounts!$B$2:$B$86, "Other"))</f>
        <v>retail</v>
      </c>
      <c r="H1685" s="1" t="str">
        <f t="array" ref="H1685">IF($F1685="", "", IFS(_xlfn.XLOOKUP($F1685, accounts!$A$2:$A$86, accounts!$E$2:$E$86, 0)&gt;=1000, "Enterprise", _xlfn.XLOOKUP($F1685, accounts!$A$2:$A$86, accounts!$E$2:$E$86, 0)&gt;=100, "Mid-Market", TRUE, "SMB"))</f>
        <v>Enterprise</v>
      </c>
      <c r="I1685" s="1" t="str">
        <f t="array" ref="I1685">IF($F1685="", "", _xlfn.XLOOKUP($F1685,accounts!$A$2:$A$86,accounts!$F$2:$F$86, "Other"))</f>
        <v>Italy</v>
      </c>
      <c r="J1685" s="1" t="s">
        <v>131</v>
      </c>
      <c r="K1685" s="3">
        <v>42814.0</v>
      </c>
      <c r="L1685" s="3">
        <v>42861.0</v>
      </c>
      <c r="M1685" s="1">
        <v>5616.0</v>
      </c>
    </row>
    <row r="1686">
      <c r="A1686" s="1" t="s">
        <v>1891</v>
      </c>
      <c r="B1686" s="1" t="s">
        <v>54</v>
      </c>
      <c r="C1686" s="1" t="str">
        <f t="array" ref="C1686">_xlfn.XLOOKUP($B1686, sales_teams!$A$2:$A$36, sales_teams!$B$2:$B$36)</f>
        <v>Rocco Neubert</v>
      </c>
      <c r="D1686" s="1" t="str">
        <f t="array" ref="D1686">_xlfn.XLOOKUP($B1686, sales_teams!$A$2:$A$36, sales_teams!$C$2:$C$36)</f>
        <v>East</v>
      </c>
      <c r="E1686" s="1" t="s">
        <v>148</v>
      </c>
      <c r="F1686" s="1" t="s">
        <v>177</v>
      </c>
      <c r="G1686" s="1" t="str">
        <f t="array" ref="G1686">IF($F1686="", "", _xlfn.XLOOKUP($F1686,accounts!$A$2:$A$86,accounts!$B$2:$B$86, "Other"))</f>
        <v>software</v>
      </c>
      <c r="H1686" s="1" t="str">
        <f t="array" ref="H1686">IF($F1686="", "", IFS(_xlfn.XLOOKUP($F1686, accounts!$A$2:$A$86, accounts!$E$2:$E$86, 0)&gt;=1000, "Enterprise", _xlfn.XLOOKUP($F1686, accounts!$A$2:$A$86, accounts!$E$2:$E$86, 0)&gt;=100, "Mid-Market", TRUE, "SMB"))</f>
        <v>Enterprise</v>
      </c>
      <c r="I1686" s="1" t="str">
        <f t="array" ref="I1686">IF($F1686="", "", _xlfn.XLOOKUP($F1686,accounts!$A$2:$A$86,accounts!$F$2:$F$86, "Other"))</f>
        <v>United States</v>
      </c>
      <c r="J1686" s="1" t="s">
        <v>192</v>
      </c>
      <c r="K1686" s="3">
        <v>42814.0</v>
      </c>
      <c r="L1686" s="3">
        <v>42914.0</v>
      </c>
      <c r="M1686" s="1">
        <v>0.0</v>
      </c>
    </row>
    <row r="1687">
      <c r="A1687" s="1" t="s">
        <v>1892</v>
      </c>
      <c r="B1687" s="1" t="s">
        <v>65</v>
      </c>
      <c r="C1687" s="1" t="str">
        <f t="array" ref="C1687">_xlfn.XLOOKUP($B1687, sales_teams!$A$2:$A$36, sales_teams!$B$2:$B$36)</f>
        <v>Celia Rouche</v>
      </c>
      <c r="D1687" s="1" t="str">
        <f t="array" ref="D1687">_xlfn.XLOOKUP($B1687, sales_teams!$A$2:$A$36, sales_teams!$C$2:$C$36)</f>
        <v>West</v>
      </c>
      <c r="E1687" s="1" t="s">
        <v>148</v>
      </c>
      <c r="F1687" s="1" t="s">
        <v>85</v>
      </c>
      <c r="G1687" s="1" t="str">
        <f t="array" ref="G1687">IF($F1687="", "", _xlfn.XLOOKUP($F1687,accounts!$A$2:$A$86,accounts!$B$2:$B$86, "Other"))</f>
        <v>telecommunications</v>
      </c>
      <c r="H1687" s="1" t="str">
        <f t="array" ref="H1687">IF($F1687="", "", IFS(_xlfn.XLOOKUP($F1687, accounts!$A$2:$A$86, accounts!$E$2:$E$86, 0)&gt;=1000, "Enterprise", _xlfn.XLOOKUP($F1687, accounts!$A$2:$A$86, accounts!$E$2:$E$86, 0)&gt;=100, "Mid-Market", TRUE, "SMB"))</f>
        <v>Enterprise</v>
      </c>
      <c r="I1687" s="1" t="str">
        <f t="array" ref="I1687">IF($F1687="", "", _xlfn.XLOOKUP($F1687,accounts!$A$2:$A$86,accounts!$F$2:$F$86, "Other"))</f>
        <v>United States</v>
      </c>
      <c r="J1687" s="1" t="s">
        <v>192</v>
      </c>
      <c r="K1687" s="3">
        <v>42814.0</v>
      </c>
      <c r="L1687" s="3">
        <v>42873.0</v>
      </c>
      <c r="M1687" s="1">
        <v>0.0</v>
      </c>
    </row>
    <row r="1688">
      <c r="A1688" s="1" t="s">
        <v>1893</v>
      </c>
      <c r="B1688" s="1" t="s">
        <v>15</v>
      </c>
      <c r="C1688" s="1" t="str">
        <f t="array" ref="C1688">_xlfn.XLOOKUP($B1688, sales_teams!$A$2:$A$36, sales_teams!$B$2:$B$36)</f>
        <v>Dustin Brinkmann</v>
      </c>
      <c r="D1688" s="1" t="str">
        <f t="array" ref="D1688">_xlfn.XLOOKUP($B1688, sales_teams!$A$2:$A$36, sales_teams!$C$2:$C$36)</f>
        <v>Central</v>
      </c>
      <c r="E1688" s="1" t="s">
        <v>179</v>
      </c>
      <c r="F1688" s="1" t="s">
        <v>76</v>
      </c>
      <c r="G1688" s="1" t="str">
        <f t="array" ref="G1688">IF($F1688="", "", _xlfn.XLOOKUP($F1688,accounts!$A$2:$A$86,accounts!$B$2:$B$86, "Other"))</f>
        <v>marketing</v>
      </c>
      <c r="H1688" s="1" t="str">
        <f t="array" ref="H1688">IF($F1688="", "", IFS(_xlfn.XLOOKUP($F1688, accounts!$A$2:$A$86, accounts!$E$2:$E$86, 0)&gt;=1000, "Enterprise", _xlfn.XLOOKUP($F1688, accounts!$A$2:$A$86, accounts!$E$2:$E$86, 0)&gt;=100, "Mid-Market", TRUE, "SMB"))</f>
        <v>Enterprise</v>
      </c>
      <c r="I1688" s="1" t="str">
        <f t="array" ref="I1688">IF($F1688="", "", _xlfn.XLOOKUP($F1688,accounts!$A$2:$A$86,accounts!$F$2:$F$86, "Other"))</f>
        <v>United States</v>
      </c>
      <c r="J1688" s="1" t="s">
        <v>192</v>
      </c>
      <c r="K1688" s="3">
        <v>42814.0</v>
      </c>
      <c r="L1688" s="3">
        <v>42907.0</v>
      </c>
      <c r="M1688" s="1">
        <v>0.0</v>
      </c>
    </row>
    <row r="1689">
      <c r="A1689" s="1" t="s">
        <v>1894</v>
      </c>
      <c r="B1689" s="1" t="s">
        <v>60</v>
      </c>
      <c r="C1689" s="1" t="str">
        <f t="array" ref="C1689">_xlfn.XLOOKUP($B1689, sales_teams!$A$2:$A$36, sales_teams!$B$2:$B$36)</f>
        <v>Celia Rouche</v>
      </c>
      <c r="D1689" s="1" t="str">
        <f t="array" ref="D1689">_xlfn.XLOOKUP($B1689, sales_teams!$A$2:$A$36, sales_teams!$C$2:$C$36)</f>
        <v>West</v>
      </c>
      <c r="E1689" s="1" t="s">
        <v>188</v>
      </c>
      <c r="F1689" s="1" t="s">
        <v>151</v>
      </c>
      <c r="G1689" s="1" t="str">
        <f t="array" ref="G1689">IF($F1689="", "", _xlfn.XLOOKUP($F1689,accounts!$A$2:$A$86,accounts!$B$2:$B$86, "Other"))</f>
        <v>software</v>
      </c>
      <c r="H1689" s="1" t="str">
        <f t="array" ref="H1689">IF($F1689="", "", IFS(_xlfn.XLOOKUP($F1689, accounts!$A$2:$A$86, accounts!$E$2:$E$86, 0)&gt;=1000, "Enterprise", _xlfn.XLOOKUP($F1689, accounts!$A$2:$A$86, accounts!$E$2:$E$86, 0)&gt;=100, "Mid-Market", TRUE, "SMB"))</f>
        <v>Enterprise</v>
      </c>
      <c r="I1689" s="1" t="str">
        <f t="array" ref="I1689">IF($F1689="", "", _xlfn.XLOOKUP($F1689,accounts!$A$2:$A$86,accounts!$F$2:$F$86, "Other"))</f>
        <v>United States</v>
      </c>
      <c r="J1689" s="1" t="s">
        <v>192</v>
      </c>
      <c r="K1689" s="3">
        <v>42814.0</v>
      </c>
      <c r="L1689" s="3">
        <v>42898.0</v>
      </c>
      <c r="M1689" s="1">
        <v>0.0</v>
      </c>
    </row>
    <row r="1690">
      <c r="A1690" s="1" t="s">
        <v>1895</v>
      </c>
      <c r="B1690" s="1" t="s">
        <v>34</v>
      </c>
      <c r="C1690" s="1" t="str">
        <f t="array" ref="C1690">_xlfn.XLOOKUP($B1690, sales_teams!$A$2:$A$36, sales_teams!$B$2:$B$36)</f>
        <v>Cara Losch</v>
      </c>
      <c r="D1690" s="1" t="str">
        <f t="array" ref="D1690">_xlfn.XLOOKUP($B1690, sales_teams!$A$2:$A$36, sales_teams!$C$2:$C$36)</f>
        <v>East</v>
      </c>
      <c r="E1690" s="1" t="s">
        <v>181</v>
      </c>
      <c r="F1690" s="1" t="s">
        <v>141</v>
      </c>
      <c r="G1690" s="1" t="str">
        <f t="array" ref="G1690">IF($F1690="", "", _xlfn.XLOOKUP($F1690,accounts!$A$2:$A$86,accounts!$B$2:$B$86, "Other"))</f>
        <v>finance</v>
      </c>
      <c r="H1690" s="1" t="str">
        <f t="array" ref="H1690">IF($F1690="", "", IFS(_xlfn.XLOOKUP($F1690, accounts!$A$2:$A$86, accounts!$E$2:$E$86, 0)&gt;=1000, "Enterprise", _xlfn.XLOOKUP($F1690, accounts!$A$2:$A$86, accounts!$E$2:$E$86, 0)&gt;=100, "Mid-Market", TRUE, "SMB"))</f>
        <v>Mid-Market</v>
      </c>
      <c r="I1690" s="1" t="str">
        <f t="array" ref="I1690">IF($F1690="", "", _xlfn.XLOOKUP($F1690,accounts!$A$2:$A$86,accounts!$F$2:$F$86, "Other"))</f>
        <v>United States</v>
      </c>
      <c r="J1690" s="1" t="s">
        <v>131</v>
      </c>
      <c r="K1690" s="3">
        <v>42814.0</v>
      </c>
      <c r="L1690" s="3">
        <v>42915.0</v>
      </c>
      <c r="M1690" s="1">
        <v>542.0</v>
      </c>
    </row>
    <row r="1691">
      <c r="A1691" s="1" t="s">
        <v>1896</v>
      </c>
      <c r="B1691" s="1" t="s">
        <v>45</v>
      </c>
      <c r="C1691" s="1" t="str">
        <f t="array" ref="C1691">_xlfn.XLOOKUP($B1691, sales_teams!$A$2:$A$36, sales_teams!$B$2:$B$36)</f>
        <v>Cara Losch</v>
      </c>
      <c r="D1691" s="1" t="str">
        <f t="array" ref="D1691">_xlfn.XLOOKUP($B1691, sales_teams!$A$2:$A$36, sales_teams!$C$2:$C$36)</f>
        <v>East</v>
      </c>
      <c r="E1691" s="1" t="s">
        <v>181</v>
      </c>
      <c r="F1691" s="1" t="s">
        <v>103</v>
      </c>
      <c r="G1691" s="1" t="str">
        <f t="array" ref="G1691">IF($F1691="", "", _xlfn.XLOOKUP($F1691,accounts!$A$2:$A$86,accounts!$B$2:$B$86, "Other"))</f>
        <v>retail</v>
      </c>
      <c r="H1691" s="1" t="str">
        <f t="array" ref="H1691">IF($F1691="", "", IFS(_xlfn.XLOOKUP($F1691, accounts!$A$2:$A$86, accounts!$E$2:$E$86, 0)&gt;=1000, "Enterprise", _xlfn.XLOOKUP($F1691, accounts!$A$2:$A$86, accounts!$E$2:$E$86, 0)&gt;=100, "Mid-Market", TRUE, "SMB"))</f>
        <v>Enterprise</v>
      </c>
      <c r="I1691" s="1" t="str">
        <f t="array" ref="I1691">IF($F1691="", "", _xlfn.XLOOKUP($F1691,accounts!$A$2:$A$86,accounts!$F$2:$F$86, "Other"))</f>
        <v>United States</v>
      </c>
      <c r="J1691" s="1" t="s">
        <v>131</v>
      </c>
      <c r="K1691" s="3">
        <v>42814.0</v>
      </c>
      <c r="L1691" s="3">
        <v>42900.0</v>
      </c>
      <c r="M1691" s="1">
        <v>497.0</v>
      </c>
    </row>
    <row r="1692">
      <c r="A1692" s="1" t="s">
        <v>1897</v>
      </c>
      <c r="B1692" s="1" t="s">
        <v>105</v>
      </c>
      <c r="C1692" s="1" t="str">
        <f t="array" ref="C1692">_xlfn.XLOOKUP($B1692, sales_teams!$A$2:$A$36, sales_teams!$B$2:$B$36)</f>
        <v>Summer Sewald</v>
      </c>
      <c r="D1692" s="1" t="str">
        <f t="array" ref="D1692">_xlfn.XLOOKUP($B1692, sales_teams!$A$2:$A$36, sales_teams!$C$2:$C$36)</f>
        <v>West</v>
      </c>
      <c r="E1692" s="1" t="s">
        <v>148</v>
      </c>
      <c r="F1692" s="1" t="s">
        <v>124</v>
      </c>
      <c r="G1692" s="1" t="str">
        <f t="array" ref="G1692">IF($F1692="", "", _xlfn.XLOOKUP($F1692,accounts!$A$2:$A$86,accounts!$B$2:$B$86, "Other"))</f>
        <v>retail</v>
      </c>
      <c r="H1692" s="1" t="str">
        <f t="array" ref="H1692">IF($F1692="", "", IFS(_xlfn.XLOOKUP($F1692, accounts!$A$2:$A$86, accounts!$E$2:$E$86, 0)&gt;=1000, "Enterprise", _xlfn.XLOOKUP($F1692, accounts!$A$2:$A$86, accounts!$E$2:$E$86, 0)&gt;=100, "Mid-Market", TRUE, "SMB"))</f>
        <v>Enterprise</v>
      </c>
      <c r="I1692" s="1" t="str">
        <f t="array" ref="I1692">IF($F1692="", "", _xlfn.XLOOKUP($F1692,accounts!$A$2:$A$86,accounts!$F$2:$F$86, "Other"))</f>
        <v>United States</v>
      </c>
      <c r="J1692" s="1" t="s">
        <v>131</v>
      </c>
      <c r="K1692" s="3">
        <v>42814.0</v>
      </c>
      <c r="L1692" s="3">
        <v>42877.0</v>
      </c>
      <c r="M1692" s="1">
        <v>5443.0</v>
      </c>
    </row>
    <row r="1693">
      <c r="A1693" s="1" t="s">
        <v>1898</v>
      </c>
      <c r="B1693" s="1" t="s">
        <v>7</v>
      </c>
      <c r="C1693" s="1" t="str">
        <f t="array" ref="C1693">_xlfn.XLOOKUP($B1693, sales_teams!$A$2:$A$36, sales_teams!$B$2:$B$36)</f>
        <v>Dustin Brinkmann</v>
      </c>
      <c r="D1693" s="1" t="str">
        <f t="array" ref="D1693">_xlfn.XLOOKUP($B1693, sales_teams!$A$2:$A$36, sales_teams!$C$2:$C$36)</f>
        <v>Central</v>
      </c>
      <c r="E1693" s="1" t="s">
        <v>109</v>
      </c>
      <c r="F1693" s="1" t="s">
        <v>145</v>
      </c>
      <c r="G1693" s="1" t="str">
        <f t="array" ref="G1693">IF($F1693="", "", _xlfn.XLOOKUP($F1693,accounts!$A$2:$A$86,accounts!$B$2:$B$86, "Other"))</f>
        <v>technology</v>
      </c>
      <c r="H1693" s="1" t="str">
        <f t="array" ref="H1693">IF($F1693="", "", IFS(_xlfn.XLOOKUP($F1693, accounts!$A$2:$A$86, accounts!$E$2:$E$86, 0)&gt;=1000, "Enterprise", _xlfn.XLOOKUP($F1693, accounts!$A$2:$A$86, accounts!$E$2:$E$86, 0)&gt;=100, "Mid-Market", TRUE, "SMB"))</f>
        <v>Enterprise</v>
      </c>
      <c r="I1693" s="1" t="str">
        <f t="array" ref="I1693">IF($F1693="", "", _xlfn.XLOOKUP($F1693,accounts!$A$2:$A$86,accounts!$F$2:$F$86, "Other"))</f>
        <v>Panama</v>
      </c>
      <c r="J1693" s="1" t="s">
        <v>131</v>
      </c>
      <c r="K1693" s="3">
        <v>42815.0</v>
      </c>
      <c r="L1693" s="3">
        <v>42902.0</v>
      </c>
      <c r="M1693" s="1">
        <v>1037.0</v>
      </c>
    </row>
    <row r="1694">
      <c r="A1694" s="1" t="s">
        <v>1899</v>
      </c>
      <c r="B1694" s="1" t="s">
        <v>57</v>
      </c>
      <c r="C1694" s="1" t="str">
        <f t="array" ref="C1694">_xlfn.XLOOKUP($B1694, sales_teams!$A$2:$A$36, sales_teams!$B$2:$B$36)</f>
        <v>Rocco Neubert</v>
      </c>
      <c r="D1694" s="1" t="str">
        <f t="array" ref="D1694">_xlfn.XLOOKUP($B1694, sales_teams!$A$2:$A$36, sales_teams!$C$2:$C$36)</f>
        <v>East</v>
      </c>
      <c r="E1694" s="1" t="s">
        <v>109</v>
      </c>
      <c r="F1694" s="1" t="s">
        <v>145</v>
      </c>
      <c r="G1694" s="1" t="str">
        <f t="array" ref="G1694">IF($F1694="", "", _xlfn.XLOOKUP($F1694,accounts!$A$2:$A$86,accounts!$B$2:$B$86, "Other"))</f>
        <v>technology</v>
      </c>
      <c r="H1694" s="1" t="str">
        <f t="array" ref="H1694">IF($F1694="", "", IFS(_xlfn.XLOOKUP($F1694, accounts!$A$2:$A$86, accounts!$E$2:$E$86, 0)&gt;=1000, "Enterprise", _xlfn.XLOOKUP($F1694, accounts!$A$2:$A$86, accounts!$E$2:$E$86, 0)&gt;=100, "Mid-Market", TRUE, "SMB"))</f>
        <v>Enterprise</v>
      </c>
      <c r="I1694" s="1" t="str">
        <f t="array" ref="I1694">IF($F1694="", "", _xlfn.XLOOKUP($F1694,accounts!$A$2:$A$86,accounts!$F$2:$F$86, "Other"))</f>
        <v>Panama</v>
      </c>
      <c r="J1694" s="1" t="s">
        <v>189</v>
      </c>
      <c r="K1694" s="3">
        <v>42815.0</v>
      </c>
    </row>
    <row r="1695">
      <c r="A1695" s="1" t="s">
        <v>1900</v>
      </c>
      <c r="B1695" s="1" t="s">
        <v>57</v>
      </c>
      <c r="C1695" s="1" t="str">
        <f t="array" ref="C1695">_xlfn.XLOOKUP($B1695, sales_teams!$A$2:$A$36, sales_teams!$B$2:$B$36)</f>
        <v>Rocco Neubert</v>
      </c>
      <c r="D1695" s="1" t="str">
        <f t="array" ref="D1695">_xlfn.XLOOKUP($B1695, sales_teams!$A$2:$A$36, sales_teams!$C$2:$C$36)</f>
        <v>East</v>
      </c>
      <c r="E1695" s="1" t="s">
        <v>109</v>
      </c>
      <c r="F1695" s="1" t="s">
        <v>22</v>
      </c>
      <c r="G1695" s="1" t="str">
        <f t="array" ref="G1695">IF($F1695="", "", _xlfn.XLOOKUP($F1695,accounts!$A$2:$A$86,accounts!$B$2:$B$86, "Other"))</f>
        <v>medical</v>
      </c>
      <c r="H1695" s="1" t="str">
        <f t="array" ref="H1695">IF($F1695="", "", IFS(_xlfn.XLOOKUP($F1695, accounts!$A$2:$A$86, accounts!$E$2:$E$86, 0)&gt;=1000, "Enterprise", _xlfn.XLOOKUP($F1695, accounts!$A$2:$A$86, accounts!$E$2:$E$86, 0)&gt;=100, "Mid-Market", TRUE, "SMB"))</f>
        <v>Mid-Market</v>
      </c>
      <c r="I1695" s="1" t="str">
        <f t="array" ref="I1695">IF($F1695="", "", _xlfn.XLOOKUP($F1695,accounts!$A$2:$A$86,accounts!$F$2:$F$86, "Other"))</f>
        <v>United States</v>
      </c>
      <c r="J1695" s="1" t="s">
        <v>131</v>
      </c>
      <c r="K1695" s="3">
        <v>42815.0</v>
      </c>
      <c r="L1695" s="3">
        <v>42828.0</v>
      </c>
      <c r="M1695" s="1">
        <v>992.0</v>
      </c>
    </row>
    <row r="1696">
      <c r="A1696" s="1" t="s">
        <v>1901</v>
      </c>
      <c r="B1696" s="1" t="s">
        <v>12</v>
      </c>
      <c r="C1696" s="1" t="str">
        <f t="array" ref="C1696">_xlfn.XLOOKUP($B1696, sales_teams!$A$2:$A$36, sales_teams!$B$2:$B$36)</f>
        <v>Dustin Brinkmann</v>
      </c>
      <c r="D1696" s="1" t="str">
        <f t="array" ref="D1696">_xlfn.XLOOKUP($B1696, sales_teams!$A$2:$A$36, sales_teams!$C$2:$C$36)</f>
        <v>Central</v>
      </c>
      <c r="E1696" s="1" t="s">
        <v>109</v>
      </c>
      <c r="F1696" s="1" t="s">
        <v>155</v>
      </c>
      <c r="G1696" s="1" t="str">
        <f t="array" ref="G1696">IF($F1696="", "", _xlfn.XLOOKUP($F1696,accounts!$A$2:$A$86,accounts!$B$2:$B$86, "Other"))</f>
        <v>finance</v>
      </c>
      <c r="H1696" s="1" t="str">
        <f t="array" ref="H1696">IF($F1696="", "", IFS(_xlfn.XLOOKUP($F1696, accounts!$A$2:$A$86, accounts!$E$2:$E$86, 0)&gt;=1000, "Enterprise", _xlfn.XLOOKUP($F1696, accounts!$A$2:$A$86, accounts!$E$2:$E$86, 0)&gt;=100, "Mid-Market", TRUE, "SMB"))</f>
        <v>Enterprise</v>
      </c>
      <c r="I1696" s="1" t="str">
        <f t="array" ref="I1696">IF($F1696="", "", _xlfn.XLOOKUP($F1696,accounts!$A$2:$A$86,accounts!$F$2:$F$86, "Other"))</f>
        <v>United States</v>
      </c>
      <c r="J1696" s="1" t="s">
        <v>131</v>
      </c>
      <c r="K1696" s="3">
        <v>42815.0</v>
      </c>
      <c r="L1696" s="3">
        <v>42824.0</v>
      </c>
      <c r="M1696" s="1">
        <v>966.0</v>
      </c>
    </row>
    <row r="1697">
      <c r="A1697" s="1" t="s">
        <v>1902</v>
      </c>
      <c r="B1697" s="1" t="s">
        <v>48</v>
      </c>
      <c r="C1697" s="1" t="str">
        <f t="array" ref="C1697">_xlfn.XLOOKUP($B1697, sales_teams!$A$2:$A$36, sales_teams!$B$2:$B$36)</f>
        <v>Rocco Neubert</v>
      </c>
      <c r="D1697" s="1" t="str">
        <f t="array" ref="D1697">_xlfn.XLOOKUP($B1697, sales_teams!$A$2:$A$36, sales_teams!$C$2:$C$36)</f>
        <v>East</v>
      </c>
      <c r="E1697" s="1" t="s">
        <v>188</v>
      </c>
      <c r="F1697" s="1" t="s">
        <v>177</v>
      </c>
      <c r="G1697" s="1" t="str">
        <f t="array" ref="G1697">IF($F1697="", "", _xlfn.XLOOKUP($F1697,accounts!$A$2:$A$86,accounts!$B$2:$B$86, "Other"))</f>
        <v>software</v>
      </c>
      <c r="H1697" s="1" t="str">
        <f t="array" ref="H1697">IF($F1697="", "", IFS(_xlfn.XLOOKUP($F1697, accounts!$A$2:$A$86, accounts!$E$2:$E$86, 0)&gt;=1000, "Enterprise", _xlfn.XLOOKUP($F1697, accounts!$A$2:$A$86, accounts!$E$2:$E$86, 0)&gt;=100, "Mid-Market", TRUE, "SMB"))</f>
        <v>Enterprise</v>
      </c>
      <c r="I1697" s="1" t="str">
        <f t="array" ref="I1697">IF($F1697="", "", _xlfn.XLOOKUP($F1697,accounts!$A$2:$A$86,accounts!$F$2:$F$86, "Other"))</f>
        <v>United States</v>
      </c>
      <c r="J1697" s="1" t="s">
        <v>192</v>
      </c>
      <c r="K1697" s="3">
        <v>42815.0</v>
      </c>
      <c r="L1697" s="3">
        <v>42912.0</v>
      </c>
      <c r="M1697" s="1">
        <v>0.0</v>
      </c>
    </row>
    <row r="1698">
      <c r="A1698" s="1" t="s">
        <v>1903</v>
      </c>
      <c r="B1698" s="1" t="s">
        <v>42</v>
      </c>
      <c r="C1698" s="1" t="str">
        <f t="array" ref="C1698">_xlfn.XLOOKUP($B1698, sales_teams!$A$2:$A$36, sales_teams!$B$2:$B$36)</f>
        <v>Cara Losch</v>
      </c>
      <c r="D1698" s="1" t="str">
        <f t="array" ref="D1698">_xlfn.XLOOKUP($B1698, sales_teams!$A$2:$A$36, sales_teams!$C$2:$C$36)</f>
        <v>East</v>
      </c>
      <c r="E1698" s="1" t="s">
        <v>194</v>
      </c>
      <c r="F1698" s="1" t="s">
        <v>167</v>
      </c>
      <c r="G1698" s="1" t="str">
        <f t="array" ref="G1698">IF($F1698="", "", _xlfn.XLOOKUP($F1698,accounts!$A$2:$A$86,accounts!$B$2:$B$86, "Other"))</f>
        <v>finance</v>
      </c>
      <c r="H1698" s="1" t="str">
        <f t="array" ref="H1698">IF($F1698="", "", IFS(_xlfn.XLOOKUP($F1698, accounts!$A$2:$A$86, accounts!$E$2:$E$86, 0)&gt;=1000, "Enterprise", _xlfn.XLOOKUP($F1698, accounts!$A$2:$A$86, accounts!$E$2:$E$86, 0)&gt;=100, "Mid-Market", TRUE, "SMB"))</f>
        <v>Mid-Market</v>
      </c>
      <c r="I1698" s="1" t="str">
        <f t="array" ref="I1698">IF($F1698="", "", _xlfn.XLOOKUP($F1698,accounts!$A$2:$A$86,accounts!$F$2:$F$86, "Other"))</f>
        <v>United States</v>
      </c>
      <c r="J1698" s="1" t="s">
        <v>192</v>
      </c>
      <c r="K1698" s="3">
        <v>42815.0</v>
      </c>
      <c r="L1698" s="3">
        <v>42826.0</v>
      </c>
      <c r="M1698" s="1">
        <v>0.0</v>
      </c>
    </row>
    <row r="1699">
      <c r="A1699" s="1" t="s">
        <v>1904</v>
      </c>
      <c r="B1699" s="1" t="s">
        <v>19</v>
      </c>
      <c r="C1699" s="1" t="str">
        <f t="array" ref="C1699">_xlfn.XLOOKUP($B1699, sales_teams!$A$2:$A$36, sales_teams!$B$2:$B$36)</f>
        <v>Melvin Marxen</v>
      </c>
      <c r="D1699" s="1" t="str">
        <f t="array" ref="D1699">_xlfn.XLOOKUP($B1699, sales_teams!$A$2:$A$36, sales_teams!$C$2:$C$36)</f>
        <v>Central</v>
      </c>
      <c r="E1699" s="1" t="s">
        <v>181</v>
      </c>
      <c r="F1699" s="1" t="s">
        <v>136</v>
      </c>
      <c r="G1699" s="1" t="str">
        <f t="array" ref="G1699">IF($F1699="", "", _xlfn.XLOOKUP($F1699,accounts!$A$2:$A$86,accounts!$B$2:$B$86, "Other"))</f>
        <v>services</v>
      </c>
      <c r="H1699" s="1" t="str">
        <f t="array" ref="H1699">IF($F1699="", "", IFS(_xlfn.XLOOKUP($F1699, accounts!$A$2:$A$86, accounts!$E$2:$E$86, 0)&gt;=1000, "Enterprise", _xlfn.XLOOKUP($F1699, accounts!$A$2:$A$86, accounts!$E$2:$E$86, 0)&gt;=100, "Mid-Market", TRUE, "SMB"))</f>
        <v>Enterprise</v>
      </c>
      <c r="I1699" s="1" t="str">
        <f t="array" ref="I1699">IF($F1699="", "", _xlfn.XLOOKUP($F1699,accounts!$A$2:$A$86,accounts!$F$2:$F$86, "Other"))</f>
        <v>United States</v>
      </c>
      <c r="J1699" s="1" t="s">
        <v>192</v>
      </c>
      <c r="K1699" s="3">
        <v>42815.0</v>
      </c>
      <c r="L1699" s="3">
        <v>42826.0</v>
      </c>
      <c r="M1699" s="1">
        <v>0.0</v>
      </c>
    </row>
    <row r="1700">
      <c r="A1700" s="1" t="s">
        <v>1905</v>
      </c>
      <c r="B1700" s="1" t="s">
        <v>19</v>
      </c>
      <c r="C1700" s="1" t="str">
        <f t="array" ref="C1700">_xlfn.XLOOKUP($B1700, sales_teams!$A$2:$A$36, sales_teams!$B$2:$B$36)</f>
        <v>Melvin Marxen</v>
      </c>
      <c r="D1700" s="1" t="str">
        <f t="array" ref="D1700">_xlfn.XLOOKUP($B1700, sales_teams!$A$2:$A$36, sales_teams!$C$2:$C$36)</f>
        <v>Central</v>
      </c>
      <c r="E1700" s="1" t="s">
        <v>188</v>
      </c>
      <c r="F1700" s="1" t="s">
        <v>149</v>
      </c>
      <c r="G1700" s="1" t="str">
        <f t="array" ref="G1700">IF($F1700="", "", _xlfn.XLOOKUP($F1700,accounts!$A$2:$A$86,accounts!$B$2:$B$86, "Other"))</f>
        <v>medical</v>
      </c>
      <c r="H1700" s="1" t="str">
        <f t="array" ref="H1700">IF($F1700="", "", IFS(_xlfn.XLOOKUP($F1700, accounts!$A$2:$A$86, accounts!$E$2:$E$86, 0)&gt;=1000, "Enterprise", _xlfn.XLOOKUP($F1700, accounts!$A$2:$A$86, accounts!$E$2:$E$86, 0)&gt;=100, "Mid-Market", TRUE, "SMB"))</f>
        <v>Enterprise</v>
      </c>
      <c r="I1700" s="1" t="str">
        <f t="array" ref="I1700">IF($F1700="", "", _xlfn.XLOOKUP($F1700,accounts!$A$2:$A$86,accounts!$F$2:$F$86, "Other"))</f>
        <v>United States</v>
      </c>
      <c r="J1700" s="1" t="s">
        <v>131</v>
      </c>
      <c r="K1700" s="3">
        <v>42815.0</v>
      </c>
      <c r="L1700" s="3">
        <v>42866.0</v>
      </c>
      <c r="M1700" s="1">
        <v>3232.0</v>
      </c>
    </row>
    <row r="1701">
      <c r="A1701" s="1" t="s">
        <v>1906</v>
      </c>
      <c r="B1701" s="1" t="s">
        <v>54</v>
      </c>
      <c r="C1701" s="1" t="str">
        <f t="array" ref="C1701">_xlfn.XLOOKUP($B1701, sales_teams!$A$2:$A$36, sales_teams!$B$2:$B$36)</f>
        <v>Rocco Neubert</v>
      </c>
      <c r="D1701" s="1" t="str">
        <f t="array" ref="D1701">_xlfn.XLOOKUP($B1701, sales_teams!$A$2:$A$36, sales_teams!$C$2:$C$36)</f>
        <v>East</v>
      </c>
      <c r="E1701" s="1" t="s">
        <v>181</v>
      </c>
      <c r="F1701" s="1" t="s">
        <v>98</v>
      </c>
      <c r="G1701" s="1" t="str">
        <f t="array" ref="G1701">IF($F1701="", "", _xlfn.XLOOKUP($F1701,accounts!$A$2:$A$86,accounts!$B$2:$B$86, "Other"))</f>
        <v>retail</v>
      </c>
      <c r="H1701" s="1" t="str">
        <f t="array" ref="H1701">IF($F1701="", "", IFS(_xlfn.XLOOKUP($F1701, accounts!$A$2:$A$86, accounts!$E$2:$E$86, 0)&gt;=1000, "Enterprise", _xlfn.XLOOKUP($F1701, accounts!$A$2:$A$86, accounts!$E$2:$E$86, 0)&gt;=100, "Mid-Market", TRUE, "SMB"))</f>
        <v>Enterprise</v>
      </c>
      <c r="I1701" s="1" t="str">
        <f t="array" ref="I1701">IF($F1701="", "", _xlfn.XLOOKUP($F1701,accounts!$A$2:$A$86,accounts!$F$2:$F$86, "Other"))</f>
        <v>Japan</v>
      </c>
      <c r="J1701" s="1" t="s">
        <v>131</v>
      </c>
      <c r="K1701" s="3">
        <v>42815.0</v>
      </c>
      <c r="L1701" s="3">
        <v>42884.0</v>
      </c>
      <c r="M1701" s="1">
        <v>548.0</v>
      </c>
    </row>
    <row r="1702">
      <c r="A1702" s="1" t="s">
        <v>1907</v>
      </c>
      <c r="B1702" s="1" t="s">
        <v>45</v>
      </c>
      <c r="C1702" s="1" t="str">
        <f t="array" ref="C1702">_xlfn.XLOOKUP($B1702, sales_teams!$A$2:$A$36, sales_teams!$B$2:$B$36)</f>
        <v>Cara Losch</v>
      </c>
      <c r="D1702" s="1" t="str">
        <f t="array" ref="D1702">_xlfn.XLOOKUP($B1702, sales_teams!$A$2:$A$36, sales_teams!$C$2:$C$36)</f>
        <v>East</v>
      </c>
      <c r="E1702" s="1" t="s">
        <v>188</v>
      </c>
      <c r="G1702" s="1" t="str">
        <f t="array" ref="G1702">IF($F1702="", "", _xlfn.XLOOKUP($F1702,accounts!$A$2:$A$86,accounts!$B$2:$B$86, "Other"))</f>
        <v/>
      </c>
      <c r="H1702" s="1" t="str">
        <f t="array" ref="H1702">IF($F1702="", "", IFS(_xlfn.XLOOKUP($F1702, accounts!$A$2:$A$86, accounts!$E$2:$E$86, 0)&gt;=1000, "Enterprise", _xlfn.XLOOKUP($F1702, accounts!$A$2:$A$86, accounts!$E$2:$E$86, 0)&gt;=100, "Mid-Market", TRUE, "SMB"))</f>
        <v/>
      </c>
      <c r="I1702" s="1" t="str">
        <f t="array" ref="I1702">IF($F1702="", "", _xlfn.XLOOKUP($F1702,accounts!$A$2:$A$86,accounts!$F$2:$F$86, "Other"))</f>
        <v/>
      </c>
      <c r="J1702" s="1" t="s">
        <v>189</v>
      </c>
      <c r="K1702" s="3">
        <v>42815.0</v>
      </c>
    </row>
    <row r="1703">
      <c r="A1703" s="1" t="s">
        <v>1908</v>
      </c>
      <c r="B1703" s="1" t="s">
        <v>45</v>
      </c>
      <c r="C1703" s="1" t="str">
        <f t="array" ref="C1703">_xlfn.XLOOKUP($B1703, sales_teams!$A$2:$A$36, sales_teams!$B$2:$B$36)</f>
        <v>Cara Losch</v>
      </c>
      <c r="D1703" s="1" t="str">
        <f t="array" ref="D1703">_xlfn.XLOOKUP($B1703, sales_teams!$A$2:$A$36, sales_teams!$C$2:$C$36)</f>
        <v>East</v>
      </c>
      <c r="E1703" s="1" t="s">
        <v>188</v>
      </c>
      <c r="F1703" s="1" t="s">
        <v>144</v>
      </c>
      <c r="G1703" s="1" t="str">
        <f t="array" ref="G1703">IF($F1703="", "", _xlfn.XLOOKUP($F1703,accounts!$A$2:$A$86,accounts!$B$2:$B$86, "Other"))</f>
        <v>retail</v>
      </c>
      <c r="H1703" s="1" t="str">
        <f t="array" ref="H1703">IF($F1703="", "", IFS(_xlfn.XLOOKUP($F1703, accounts!$A$2:$A$86, accounts!$E$2:$E$86, 0)&gt;=1000, "Enterprise", _xlfn.XLOOKUP($F1703, accounts!$A$2:$A$86, accounts!$E$2:$E$86, 0)&gt;=100, "Mid-Market", TRUE, "SMB"))</f>
        <v>Enterprise</v>
      </c>
      <c r="I1703" s="1" t="str">
        <f t="array" ref="I1703">IF($F1703="", "", _xlfn.XLOOKUP($F1703,accounts!$A$2:$A$86,accounts!$F$2:$F$86, "Other"))</f>
        <v>United States</v>
      </c>
      <c r="J1703" s="1" t="s">
        <v>192</v>
      </c>
      <c r="K1703" s="3">
        <v>42815.0</v>
      </c>
      <c r="L1703" s="3">
        <v>42820.0</v>
      </c>
      <c r="M1703" s="1">
        <v>0.0</v>
      </c>
    </row>
    <row r="1704">
      <c r="A1704" s="1" t="s">
        <v>1909</v>
      </c>
      <c r="B1704" s="1" t="s">
        <v>7</v>
      </c>
      <c r="C1704" s="1" t="str">
        <f t="array" ref="C1704">_xlfn.XLOOKUP($B1704, sales_teams!$A$2:$A$36, sales_teams!$B$2:$B$36)</f>
        <v>Dustin Brinkmann</v>
      </c>
      <c r="D1704" s="1" t="str">
        <f t="array" ref="D1704">_xlfn.XLOOKUP($B1704, sales_teams!$A$2:$A$36, sales_teams!$C$2:$C$36)</f>
        <v>Central</v>
      </c>
      <c r="E1704" s="1" t="s">
        <v>179</v>
      </c>
      <c r="F1704" s="1" t="s">
        <v>149</v>
      </c>
      <c r="G1704" s="1" t="str">
        <f t="array" ref="G1704">IF($F1704="", "", _xlfn.XLOOKUP($F1704,accounts!$A$2:$A$86,accounts!$B$2:$B$86, "Other"))</f>
        <v>medical</v>
      </c>
      <c r="H1704" s="1" t="str">
        <f t="array" ref="H1704">IF($F1704="", "", IFS(_xlfn.XLOOKUP($F1704, accounts!$A$2:$A$86, accounts!$E$2:$E$86, 0)&gt;=1000, "Enterprise", _xlfn.XLOOKUP($F1704, accounts!$A$2:$A$86, accounts!$E$2:$E$86, 0)&gt;=100, "Mid-Market", TRUE, "SMB"))</f>
        <v>Enterprise</v>
      </c>
      <c r="I1704" s="1" t="str">
        <f t="array" ref="I1704">IF($F1704="", "", _xlfn.XLOOKUP($F1704,accounts!$A$2:$A$86,accounts!$F$2:$F$86, "Other"))</f>
        <v>United States</v>
      </c>
      <c r="J1704" s="1" t="s">
        <v>131</v>
      </c>
      <c r="K1704" s="3">
        <v>42816.0</v>
      </c>
      <c r="L1704" s="3">
        <v>42885.0</v>
      </c>
      <c r="M1704" s="1">
        <v>52.0</v>
      </c>
    </row>
    <row r="1705">
      <c r="A1705" s="1" t="s">
        <v>1910</v>
      </c>
      <c r="B1705" s="1" t="s">
        <v>52</v>
      </c>
      <c r="C1705" s="1" t="str">
        <f t="array" ref="C1705">_xlfn.XLOOKUP($B1705, sales_teams!$A$2:$A$36, sales_teams!$B$2:$B$36)</f>
        <v>Rocco Neubert</v>
      </c>
      <c r="D1705" s="1" t="str">
        <f t="array" ref="D1705">_xlfn.XLOOKUP($B1705, sales_teams!$A$2:$A$36, sales_teams!$C$2:$C$36)</f>
        <v>East</v>
      </c>
      <c r="E1705" s="1" t="s">
        <v>148</v>
      </c>
      <c r="G1705" s="1" t="str">
        <f t="array" ref="G1705">IF($F1705="", "", _xlfn.XLOOKUP($F1705,accounts!$A$2:$A$86,accounts!$B$2:$B$86, "Other"))</f>
        <v/>
      </c>
      <c r="H1705" s="1" t="str">
        <f t="array" ref="H1705">IF($F1705="", "", IFS(_xlfn.XLOOKUP($F1705, accounts!$A$2:$A$86, accounts!$E$2:$E$86, 0)&gt;=1000, "Enterprise", _xlfn.XLOOKUP($F1705, accounts!$A$2:$A$86, accounts!$E$2:$E$86, 0)&gt;=100, "Mid-Market", TRUE, "SMB"))</f>
        <v/>
      </c>
      <c r="I1705" s="1" t="str">
        <f t="array" ref="I1705">IF($F1705="", "", _xlfn.XLOOKUP($F1705,accounts!$A$2:$A$86,accounts!$F$2:$F$86, "Other"))</f>
        <v/>
      </c>
      <c r="J1705" s="1" t="s">
        <v>189</v>
      </c>
      <c r="K1705" s="3">
        <v>42816.0</v>
      </c>
    </row>
    <row r="1706">
      <c r="A1706" s="1" t="s">
        <v>1911</v>
      </c>
      <c r="B1706" s="1" t="s">
        <v>48</v>
      </c>
      <c r="C1706" s="1" t="str">
        <f t="array" ref="C1706">_xlfn.XLOOKUP($B1706, sales_teams!$A$2:$A$36, sales_teams!$B$2:$B$36)</f>
        <v>Rocco Neubert</v>
      </c>
      <c r="D1706" s="1" t="str">
        <f t="array" ref="D1706">_xlfn.XLOOKUP($B1706, sales_teams!$A$2:$A$36, sales_teams!$C$2:$C$36)</f>
        <v>East</v>
      </c>
      <c r="E1706" s="1" t="s">
        <v>179</v>
      </c>
      <c r="G1706" s="1" t="str">
        <f t="array" ref="G1706">IF($F1706="", "", _xlfn.XLOOKUP($F1706,accounts!$A$2:$A$86,accounts!$B$2:$B$86, "Other"))</f>
        <v/>
      </c>
      <c r="H1706" s="1" t="str">
        <f t="array" ref="H1706">IF($F1706="", "", IFS(_xlfn.XLOOKUP($F1706, accounts!$A$2:$A$86, accounts!$E$2:$E$86, 0)&gt;=1000, "Enterprise", _xlfn.XLOOKUP($F1706, accounts!$A$2:$A$86, accounts!$E$2:$E$86, 0)&gt;=100, "Mid-Market", TRUE, "SMB"))</f>
        <v/>
      </c>
      <c r="I1706" s="1" t="str">
        <f t="array" ref="I1706">IF($F1706="", "", _xlfn.XLOOKUP($F1706,accounts!$A$2:$A$86,accounts!$F$2:$F$86, "Other"))</f>
        <v/>
      </c>
      <c r="J1706" s="1" t="s">
        <v>189</v>
      </c>
      <c r="K1706" s="3">
        <v>42816.0</v>
      </c>
    </row>
    <row r="1707">
      <c r="A1707" s="1" t="s">
        <v>1912</v>
      </c>
      <c r="B1707" s="1" t="s">
        <v>30</v>
      </c>
      <c r="C1707" s="1" t="str">
        <f t="array" ref="C1707">_xlfn.XLOOKUP($B1707, sales_teams!$A$2:$A$36, sales_teams!$B$2:$B$36)</f>
        <v>Melvin Marxen</v>
      </c>
      <c r="D1707" s="1" t="str">
        <f t="array" ref="D1707">_xlfn.XLOOKUP($B1707, sales_teams!$A$2:$A$36, sales_teams!$C$2:$C$36)</f>
        <v>Central</v>
      </c>
      <c r="E1707" s="1" t="s">
        <v>148</v>
      </c>
      <c r="F1707" s="1" t="s">
        <v>106</v>
      </c>
      <c r="G1707" s="1" t="str">
        <f t="array" ref="G1707">IF($F1707="", "", _xlfn.XLOOKUP($F1707,accounts!$A$2:$A$86,accounts!$B$2:$B$86, "Other"))</f>
        <v>retail</v>
      </c>
      <c r="H1707" s="1" t="str">
        <f t="array" ref="H1707">IF($F1707="", "", IFS(_xlfn.XLOOKUP($F1707, accounts!$A$2:$A$86, accounts!$E$2:$E$86, 0)&gt;=1000, "Enterprise", _xlfn.XLOOKUP($F1707, accounts!$A$2:$A$86, accounts!$E$2:$E$86, 0)&gt;=100, "Mid-Market", TRUE, "SMB"))</f>
        <v>Enterprise</v>
      </c>
      <c r="I1707" s="1" t="str">
        <f t="array" ref="I1707">IF($F1707="", "", _xlfn.XLOOKUP($F1707,accounts!$A$2:$A$86,accounts!$F$2:$F$86, "Other"))</f>
        <v>Italy</v>
      </c>
      <c r="J1707" s="1" t="s">
        <v>192</v>
      </c>
      <c r="K1707" s="3">
        <v>42816.0</v>
      </c>
      <c r="L1707" s="3">
        <v>42883.0</v>
      </c>
      <c r="M1707" s="1">
        <v>0.0</v>
      </c>
    </row>
    <row r="1708">
      <c r="A1708" s="1" t="s">
        <v>1913</v>
      </c>
      <c r="B1708" s="1" t="s">
        <v>30</v>
      </c>
      <c r="C1708" s="1" t="str">
        <f t="array" ref="C1708">_xlfn.XLOOKUP($B1708, sales_teams!$A$2:$A$36, sales_teams!$B$2:$B$36)</f>
        <v>Melvin Marxen</v>
      </c>
      <c r="D1708" s="1" t="str">
        <f t="array" ref="D1708">_xlfn.XLOOKUP($B1708, sales_teams!$A$2:$A$36, sales_teams!$C$2:$C$36)</f>
        <v>Central</v>
      </c>
      <c r="E1708" s="1" t="s">
        <v>148</v>
      </c>
      <c r="F1708" s="1" t="s">
        <v>110</v>
      </c>
      <c r="G1708" s="1" t="str">
        <f t="array" ref="G1708">IF($F1708="", "", _xlfn.XLOOKUP($F1708,accounts!$A$2:$A$86,accounts!$B$2:$B$86, "Other"))</f>
        <v>technology</v>
      </c>
      <c r="H1708" s="1" t="str">
        <f t="array" ref="H1708">IF($F1708="", "", IFS(_xlfn.XLOOKUP($F1708, accounts!$A$2:$A$86, accounts!$E$2:$E$86, 0)&gt;=1000, "Enterprise", _xlfn.XLOOKUP($F1708, accounts!$A$2:$A$86, accounts!$E$2:$E$86, 0)&gt;=100, "Mid-Market", TRUE, "SMB"))</f>
        <v>Enterprise</v>
      </c>
      <c r="I1708" s="1" t="str">
        <f t="array" ref="I1708">IF($F1708="", "", _xlfn.XLOOKUP($F1708,accounts!$A$2:$A$86,accounts!$F$2:$F$86, "Other"))</f>
        <v>Norway</v>
      </c>
      <c r="J1708" s="1" t="s">
        <v>192</v>
      </c>
      <c r="K1708" s="3">
        <v>42816.0</v>
      </c>
      <c r="L1708" s="3">
        <v>42878.0</v>
      </c>
      <c r="M1708" s="1">
        <v>0.0</v>
      </c>
    </row>
    <row r="1709">
      <c r="A1709" s="1" t="s">
        <v>1914</v>
      </c>
      <c r="B1709" s="1" t="s">
        <v>30</v>
      </c>
      <c r="C1709" s="1" t="str">
        <f t="array" ref="C1709">_xlfn.XLOOKUP($B1709, sales_teams!$A$2:$A$36, sales_teams!$B$2:$B$36)</f>
        <v>Melvin Marxen</v>
      </c>
      <c r="D1709" s="1" t="str">
        <f t="array" ref="D1709">_xlfn.XLOOKUP($B1709, sales_teams!$A$2:$A$36, sales_teams!$C$2:$C$36)</f>
        <v>Central</v>
      </c>
      <c r="E1709" s="1" t="s">
        <v>148</v>
      </c>
      <c r="F1709" s="1" t="s">
        <v>122</v>
      </c>
      <c r="G1709" s="1" t="str">
        <f t="array" ref="G1709">IF($F1709="", "", _xlfn.XLOOKUP($F1709,accounts!$A$2:$A$86,accounts!$B$2:$B$86, "Other"))</f>
        <v>medical</v>
      </c>
      <c r="H1709" s="1" t="str">
        <f t="array" ref="H1709">IF($F1709="", "", IFS(_xlfn.XLOOKUP($F1709, accounts!$A$2:$A$86, accounts!$E$2:$E$86, 0)&gt;=1000, "Enterprise", _xlfn.XLOOKUP($F1709, accounts!$A$2:$A$86, accounts!$E$2:$E$86, 0)&gt;=100, "Mid-Market", TRUE, "SMB"))</f>
        <v>Enterprise</v>
      </c>
      <c r="I1709" s="1" t="str">
        <f t="array" ref="I1709">IF($F1709="", "", _xlfn.XLOOKUP($F1709,accounts!$A$2:$A$86,accounts!$F$2:$F$86, "Other"))</f>
        <v>United States</v>
      </c>
      <c r="J1709" s="1" t="s">
        <v>131</v>
      </c>
      <c r="K1709" s="3">
        <v>42816.0</v>
      </c>
      <c r="L1709" s="3">
        <v>42824.0</v>
      </c>
      <c r="M1709" s="1">
        <v>5109.0</v>
      </c>
    </row>
    <row r="1710">
      <c r="A1710" s="1" t="s">
        <v>1915</v>
      </c>
      <c r="B1710" s="1" t="s">
        <v>94</v>
      </c>
      <c r="C1710" s="1" t="str">
        <f t="array" ref="C1710">_xlfn.XLOOKUP($B1710, sales_teams!$A$2:$A$36, sales_teams!$B$2:$B$36)</f>
        <v>Celia Rouche</v>
      </c>
      <c r="D1710" s="1" t="str">
        <f t="array" ref="D1710">_xlfn.XLOOKUP($B1710, sales_teams!$A$2:$A$36, sales_teams!$C$2:$C$36)</f>
        <v>West</v>
      </c>
      <c r="E1710" s="1" t="s">
        <v>179</v>
      </c>
      <c r="F1710" s="1" t="s">
        <v>156</v>
      </c>
      <c r="G1710" s="1" t="str">
        <f t="array" ref="G1710">IF($F1710="", "", _xlfn.XLOOKUP($F1710,accounts!$A$2:$A$86,accounts!$B$2:$B$86, "Other"))</f>
        <v>employment</v>
      </c>
      <c r="H1710" s="1" t="str">
        <f t="array" ref="H1710">IF($F1710="", "", IFS(_xlfn.XLOOKUP($F1710, accounts!$A$2:$A$86, accounts!$E$2:$E$86, 0)&gt;=1000, "Enterprise", _xlfn.XLOOKUP($F1710, accounts!$A$2:$A$86, accounts!$E$2:$E$86, 0)&gt;=100, "Mid-Market", TRUE, "SMB"))</f>
        <v>Mid-Market</v>
      </c>
      <c r="I1710" s="1" t="str">
        <f t="array" ref="I1710">IF($F1710="", "", _xlfn.XLOOKUP($F1710,accounts!$A$2:$A$86,accounts!$F$2:$F$86, "Other"))</f>
        <v>United States</v>
      </c>
      <c r="J1710" s="1" t="s">
        <v>189</v>
      </c>
      <c r="K1710" s="3">
        <v>42816.0</v>
      </c>
    </row>
    <row r="1711">
      <c r="A1711" s="1" t="s">
        <v>1916</v>
      </c>
      <c r="B1711" s="1" t="s">
        <v>26</v>
      </c>
      <c r="C1711" s="1" t="str">
        <f t="array" ref="C1711">_xlfn.XLOOKUP($B1711, sales_teams!$A$2:$A$36, sales_teams!$B$2:$B$36)</f>
        <v>Melvin Marxen</v>
      </c>
      <c r="D1711" s="1" t="str">
        <f t="array" ref="D1711">_xlfn.XLOOKUP($B1711, sales_teams!$A$2:$A$36, sales_teams!$C$2:$C$36)</f>
        <v>Central</v>
      </c>
      <c r="E1711" s="1" t="s">
        <v>179</v>
      </c>
      <c r="F1711" s="1" t="s">
        <v>56</v>
      </c>
      <c r="G1711" s="1" t="str">
        <f t="array" ref="G1711">IF($F1711="", "", _xlfn.XLOOKUP($F1711,accounts!$A$2:$A$86,accounts!$B$2:$B$86, "Other"))</f>
        <v>software</v>
      </c>
      <c r="H1711" s="1" t="str">
        <f t="array" ref="H1711">IF($F1711="", "", IFS(_xlfn.XLOOKUP($F1711, accounts!$A$2:$A$86, accounts!$E$2:$E$86, 0)&gt;=1000, "Enterprise", _xlfn.XLOOKUP($F1711, accounts!$A$2:$A$86, accounts!$E$2:$E$86, 0)&gt;=100, "Mid-Market", TRUE, "SMB"))</f>
        <v>Enterprise</v>
      </c>
      <c r="I1711" s="1" t="str">
        <f t="array" ref="I1711">IF($F1711="", "", _xlfn.XLOOKUP($F1711,accounts!$A$2:$A$86,accounts!$F$2:$F$86, "Other"))</f>
        <v>United States</v>
      </c>
      <c r="J1711" s="1" t="s">
        <v>131</v>
      </c>
      <c r="K1711" s="3">
        <v>42816.0</v>
      </c>
      <c r="L1711" s="3">
        <v>42907.0</v>
      </c>
      <c r="M1711" s="1">
        <v>49.0</v>
      </c>
    </row>
    <row r="1712">
      <c r="A1712" s="1" t="s">
        <v>1917</v>
      </c>
      <c r="B1712" s="1" t="s">
        <v>19</v>
      </c>
      <c r="C1712" s="1" t="str">
        <f t="array" ref="C1712">_xlfn.XLOOKUP($B1712, sales_teams!$A$2:$A$36, sales_teams!$B$2:$B$36)</f>
        <v>Melvin Marxen</v>
      </c>
      <c r="D1712" s="1" t="str">
        <f t="array" ref="D1712">_xlfn.XLOOKUP($B1712, sales_teams!$A$2:$A$36, sales_teams!$C$2:$C$36)</f>
        <v>Central</v>
      </c>
      <c r="E1712" s="1" t="s">
        <v>109</v>
      </c>
      <c r="F1712" s="1" t="s">
        <v>128</v>
      </c>
      <c r="G1712" s="1" t="str">
        <f t="array" ref="G1712">IF($F1712="", "", _xlfn.XLOOKUP($F1712,accounts!$A$2:$A$86,accounts!$B$2:$B$86, "Other"))</f>
        <v>marketing</v>
      </c>
      <c r="H1712" s="1" t="str">
        <f t="array" ref="H1712">IF($F1712="", "", IFS(_xlfn.XLOOKUP($F1712, accounts!$A$2:$A$86, accounts!$E$2:$E$86, 0)&gt;=1000, "Enterprise", _xlfn.XLOOKUP($F1712, accounts!$A$2:$A$86, accounts!$E$2:$E$86, 0)&gt;=100, "Mid-Market", TRUE, "SMB"))</f>
        <v>Enterprise</v>
      </c>
      <c r="I1712" s="1" t="str">
        <f t="array" ref="I1712">IF($F1712="", "", _xlfn.XLOOKUP($F1712,accounts!$A$2:$A$86,accounts!$F$2:$F$86, "Other"))</f>
        <v>United States</v>
      </c>
      <c r="J1712" s="1" t="s">
        <v>192</v>
      </c>
      <c r="K1712" s="3">
        <v>42816.0</v>
      </c>
      <c r="L1712" s="3">
        <v>42858.0</v>
      </c>
      <c r="M1712" s="1">
        <v>0.0</v>
      </c>
    </row>
    <row r="1713">
      <c r="A1713" s="1" t="s">
        <v>1918</v>
      </c>
      <c r="B1713" s="1" t="s">
        <v>104</v>
      </c>
      <c r="C1713" s="1" t="str">
        <f t="array" ref="C1713">_xlfn.XLOOKUP($B1713, sales_teams!$A$2:$A$36, sales_teams!$B$2:$B$36)</f>
        <v>Summer Sewald</v>
      </c>
      <c r="D1713" s="1" t="str">
        <f t="array" ref="D1713">_xlfn.XLOOKUP($B1713, sales_teams!$A$2:$A$36, sales_teams!$C$2:$C$36)</f>
        <v>West</v>
      </c>
      <c r="E1713" s="1" t="s">
        <v>181</v>
      </c>
      <c r="G1713" s="1" t="str">
        <f t="array" ref="G1713">IF($F1713="", "", _xlfn.XLOOKUP($F1713,accounts!$A$2:$A$86,accounts!$B$2:$B$86, "Other"))</f>
        <v/>
      </c>
      <c r="H1713" s="1" t="str">
        <f t="array" ref="H1713">IF($F1713="", "", IFS(_xlfn.XLOOKUP($F1713, accounts!$A$2:$A$86, accounts!$E$2:$E$86, 0)&gt;=1000, "Enterprise", _xlfn.XLOOKUP($F1713, accounts!$A$2:$A$86, accounts!$E$2:$E$86, 0)&gt;=100, "Mid-Market", TRUE, "SMB"))</f>
        <v/>
      </c>
      <c r="I1713" s="1" t="str">
        <f t="array" ref="I1713">IF($F1713="", "", _xlfn.XLOOKUP($F1713,accounts!$A$2:$A$86,accounts!$F$2:$F$86, "Other"))</f>
        <v/>
      </c>
      <c r="J1713" s="1" t="s">
        <v>189</v>
      </c>
      <c r="K1713" s="3">
        <v>42816.0</v>
      </c>
    </row>
    <row r="1714">
      <c r="A1714" s="1" t="s">
        <v>1919</v>
      </c>
      <c r="B1714" s="1" t="s">
        <v>104</v>
      </c>
      <c r="C1714" s="1" t="str">
        <f t="array" ref="C1714">_xlfn.XLOOKUP($B1714, sales_teams!$A$2:$A$36, sales_teams!$B$2:$B$36)</f>
        <v>Summer Sewald</v>
      </c>
      <c r="D1714" s="1" t="str">
        <f t="array" ref="D1714">_xlfn.XLOOKUP($B1714, sales_teams!$A$2:$A$36, sales_teams!$C$2:$C$36)</f>
        <v>West</v>
      </c>
      <c r="E1714" s="1" t="s">
        <v>181</v>
      </c>
      <c r="F1714" s="1" t="s">
        <v>125</v>
      </c>
      <c r="G1714" s="1" t="str">
        <f t="array" ref="G1714">IF($F1714="", "", _xlfn.XLOOKUP($F1714,accounts!$A$2:$A$86,accounts!$B$2:$B$86, "Other"))</f>
        <v>software</v>
      </c>
      <c r="H1714" s="1" t="str">
        <f t="array" ref="H1714">IF($F1714="", "", IFS(_xlfn.XLOOKUP($F1714, accounts!$A$2:$A$86, accounts!$E$2:$E$86, 0)&gt;=1000, "Enterprise", _xlfn.XLOOKUP($F1714, accounts!$A$2:$A$86, accounts!$E$2:$E$86, 0)&gt;=100, "Mid-Market", TRUE, "SMB"))</f>
        <v>Enterprise</v>
      </c>
      <c r="I1714" s="1" t="str">
        <f t="array" ref="I1714">IF($F1714="", "", _xlfn.XLOOKUP($F1714,accounts!$A$2:$A$86,accounts!$F$2:$F$86, "Other"))</f>
        <v>United States</v>
      </c>
      <c r="J1714" s="1" t="s">
        <v>131</v>
      </c>
      <c r="K1714" s="3">
        <v>42816.0</v>
      </c>
      <c r="L1714" s="3">
        <v>42911.0</v>
      </c>
      <c r="M1714" s="1">
        <v>447.0</v>
      </c>
    </row>
    <row r="1715">
      <c r="A1715" s="1" t="s">
        <v>1920</v>
      </c>
      <c r="B1715" s="1" t="s">
        <v>17</v>
      </c>
      <c r="C1715" s="1" t="str">
        <f t="array" ref="C1715">_xlfn.XLOOKUP($B1715, sales_teams!$A$2:$A$36, sales_teams!$B$2:$B$36)</f>
        <v>Dustin Brinkmann</v>
      </c>
      <c r="D1715" s="1" t="str">
        <f t="array" ref="D1715">_xlfn.XLOOKUP($B1715, sales_teams!$A$2:$A$36, sales_teams!$C$2:$C$36)</f>
        <v>Central</v>
      </c>
      <c r="E1715" s="1" t="s">
        <v>188</v>
      </c>
      <c r="F1715" s="1" t="s">
        <v>122</v>
      </c>
      <c r="G1715" s="1" t="str">
        <f t="array" ref="G1715">IF($F1715="", "", _xlfn.XLOOKUP($F1715,accounts!$A$2:$A$86,accounts!$B$2:$B$86, "Other"))</f>
        <v>medical</v>
      </c>
      <c r="H1715" s="1" t="str">
        <f t="array" ref="H1715">IF($F1715="", "", IFS(_xlfn.XLOOKUP($F1715, accounts!$A$2:$A$86, accounts!$E$2:$E$86, 0)&gt;=1000, "Enterprise", _xlfn.XLOOKUP($F1715, accounts!$A$2:$A$86, accounts!$E$2:$E$86, 0)&gt;=100, "Mid-Market", TRUE, "SMB"))</f>
        <v>Enterprise</v>
      </c>
      <c r="I1715" s="1" t="str">
        <f t="array" ref="I1715">IF($F1715="", "", _xlfn.XLOOKUP($F1715,accounts!$A$2:$A$86,accounts!$F$2:$F$86, "Other"))</f>
        <v>United States</v>
      </c>
      <c r="J1715" s="1" t="s">
        <v>131</v>
      </c>
      <c r="K1715" s="3">
        <v>42816.0</v>
      </c>
      <c r="L1715" s="3">
        <v>42900.0</v>
      </c>
      <c r="M1715" s="1">
        <v>3430.0</v>
      </c>
    </row>
    <row r="1716">
      <c r="A1716" s="1" t="s">
        <v>1921</v>
      </c>
      <c r="B1716" s="1" t="s">
        <v>92</v>
      </c>
      <c r="C1716" s="1" t="str">
        <f t="array" ref="C1716">_xlfn.XLOOKUP($B1716, sales_teams!$A$2:$A$36, sales_teams!$B$2:$B$36)</f>
        <v>Celia Rouche</v>
      </c>
      <c r="D1716" s="1" t="str">
        <f t="array" ref="D1716">_xlfn.XLOOKUP($B1716, sales_teams!$A$2:$A$36, sales_teams!$C$2:$C$36)</f>
        <v>West</v>
      </c>
      <c r="E1716" s="1" t="s">
        <v>188</v>
      </c>
      <c r="G1716" s="1" t="str">
        <f t="array" ref="G1716">IF($F1716="", "", _xlfn.XLOOKUP($F1716,accounts!$A$2:$A$86,accounts!$B$2:$B$86, "Other"))</f>
        <v/>
      </c>
      <c r="H1716" s="1" t="str">
        <f t="array" ref="H1716">IF($F1716="", "", IFS(_xlfn.XLOOKUP($F1716, accounts!$A$2:$A$86, accounts!$E$2:$E$86, 0)&gt;=1000, "Enterprise", _xlfn.XLOOKUP($F1716, accounts!$A$2:$A$86, accounts!$E$2:$E$86, 0)&gt;=100, "Mid-Market", TRUE, "SMB"))</f>
        <v/>
      </c>
      <c r="I1716" s="1" t="str">
        <f t="array" ref="I1716">IF($F1716="", "", _xlfn.XLOOKUP($F1716,accounts!$A$2:$A$86,accounts!$F$2:$F$86, "Other"))</f>
        <v/>
      </c>
      <c r="J1716" s="1" t="s">
        <v>189</v>
      </c>
      <c r="K1716" s="3">
        <v>42816.0</v>
      </c>
    </row>
    <row r="1717">
      <c r="A1717" s="1" t="s">
        <v>1922</v>
      </c>
      <c r="B1717" s="1" t="s">
        <v>28</v>
      </c>
      <c r="C1717" s="1" t="str">
        <f t="array" ref="C1717">_xlfn.XLOOKUP($B1717, sales_teams!$A$2:$A$36, sales_teams!$B$2:$B$36)</f>
        <v>Melvin Marxen</v>
      </c>
      <c r="D1717" s="1" t="str">
        <f t="array" ref="D1717">_xlfn.XLOOKUP($B1717, sales_teams!$A$2:$A$36, sales_teams!$C$2:$C$36)</f>
        <v>Central</v>
      </c>
      <c r="E1717" s="1" t="s">
        <v>181</v>
      </c>
      <c r="F1717" s="1" t="s">
        <v>59</v>
      </c>
      <c r="G1717" s="1" t="str">
        <f t="array" ref="G1717">IF($F1717="", "", _xlfn.XLOOKUP($F1717,accounts!$A$2:$A$86,accounts!$B$2:$B$86, "Other"))</f>
        <v>medical</v>
      </c>
      <c r="H1717" s="1" t="str">
        <f t="array" ref="H1717">IF($F1717="", "", IFS(_xlfn.XLOOKUP($F1717, accounts!$A$2:$A$86, accounts!$E$2:$E$86, 0)&gt;=1000, "Enterprise", _xlfn.XLOOKUP($F1717, accounts!$A$2:$A$86, accounts!$E$2:$E$86, 0)&gt;=100, "Mid-Market", TRUE, "SMB"))</f>
        <v>SMB</v>
      </c>
      <c r="I1717" s="1" t="str">
        <f t="array" ref="I1717">IF($F1717="", "", _xlfn.XLOOKUP($F1717,accounts!$A$2:$A$86,accounts!$F$2:$F$86, "Other"))</f>
        <v>United States</v>
      </c>
      <c r="J1717" s="1" t="s">
        <v>192</v>
      </c>
      <c r="K1717" s="3">
        <v>42816.0</v>
      </c>
      <c r="L1717" s="3">
        <v>42904.0</v>
      </c>
      <c r="M1717" s="1">
        <v>0.0</v>
      </c>
    </row>
    <row r="1718">
      <c r="A1718" s="1" t="s">
        <v>1923</v>
      </c>
      <c r="B1718" s="1" t="s">
        <v>54</v>
      </c>
      <c r="C1718" s="1" t="str">
        <f t="array" ref="C1718">_xlfn.XLOOKUP($B1718, sales_teams!$A$2:$A$36, sales_teams!$B$2:$B$36)</f>
        <v>Rocco Neubert</v>
      </c>
      <c r="D1718" s="1" t="str">
        <f t="array" ref="D1718">_xlfn.XLOOKUP($B1718, sales_teams!$A$2:$A$36, sales_teams!$C$2:$C$36)</f>
        <v>East</v>
      </c>
      <c r="E1718" s="1" t="s">
        <v>188</v>
      </c>
      <c r="F1718" s="1" t="s">
        <v>81</v>
      </c>
      <c r="G1718" s="1" t="str">
        <f t="array" ref="G1718">IF($F1718="", "", _xlfn.XLOOKUP($F1718,accounts!$A$2:$A$86,accounts!$B$2:$B$86, "Other"))</f>
        <v>technology</v>
      </c>
      <c r="H1718" s="1" t="str">
        <f t="array" ref="H1718">IF($F1718="", "", IFS(_xlfn.XLOOKUP($F1718, accounts!$A$2:$A$86, accounts!$E$2:$E$86, 0)&gt;=1000, "Enterprise", _xlfn.XLOOKUP($F1718, accounts!$A$2:$A$86, accounts!$E$2:$E$86, 0)&gt;=100, "Mid-Market", TRUE, "SMB"))</f>
        <v>Enterprise</v>
      </c>
      <c r="I1718" s="1" t="str">
        <f t="array" ref="I1718">IF($F1718="", "", _xlfn.XLOOKUP($F1718,accounts!$A$2:$A$86,accounts!$F$2:$F$86, "Other"))</f>
        <v>United States</v>
      </c>
      <c r="J1718" s="1" t="s">
        <v>131</v>
      </c>
      <c r="K1718" s="3">
        <v>42816.0</v>
      </c>
      <c r="L1718" s="3">
        <v>42896.0</v>
      </c>
      <c r="M1718" s="1">
        <v>3245.0</v>
      </c>
    </row>
    <row r="1719">
      <c r="A1719" s="1" t="s">
        <v>1924</v>
      </c>
      <c r="B1719" s="1" t="s">
        <v>15</v>
      </c>
      <c r="C1719" s="1" t="str">
        <f t="array" ref="C1719">_xlfn.XLOOKUP($B1719, sales_teams!$A$2:$A$36, sales_teams!$B$2:$B$36)</f>
        <v>Dustin Brinkmann</v>
      </c>
      <c r="D1719" s="1" t="str">
        <f t="array" ref="D1719">_xlfn.XLOOKUP($B1719, sales_teams!$A$2:$A$36, sales_teams!$C$2:$C$36)</f>
        <v>Central</v>
      </c>
      <c r="E1719" s="1" t="s">
        <v>181</v>
      </c>
      <c r="F1719" s="1" t="s">
        <v>29</v>
      </c>
      <c r="G1719" s="1" t="str">
        <f t="array" ref="G1719">IF($F1719="", "", _xlfn.XLOOKUP($F1719,accounts!$A$2:$A$86,accounts!$B$2:$B$86, "Other"))</f>
        <v>medical</v>
      </c>
      <c r="H1719" s="1" t="str">
        <f t="array" ref="H1719">IF($F1719="", "", IFS(_xlfn.XLOOKUP($F1719, accounts!$A$2:$A$86, accounts!$E$2:$E$86, 0)&gt;=1000, "Enterprise", _xlfn.XLOOKUP($F1719, accounts!$A$2:$A$86, accounts!$E$2:$E$86, 0)&gt;=100, "Mid-Market", TRUE, "SMB"))</f>
        <v>Enterprise</v>
      </c>
      <c r="I1719" s="1" t="str">
        <f t="array" ref="I1719">IF($F1719="", "", _xlfn.XLOOKUP($F1719,accounts!$A$2:$A$86,accounts!$F$2:$F$86, "Other"))</f>
        <v>Philipines</v>
      </c>
      <c r="J1719" s="1" t="s">
        <v>192</v>
      </c>
      <c r="K1719" s="3">
        <v>42816.0</v>
      </c>
      <c r="L1719" s="3">
        <v>42821.0</v>
      </c>
      <c r="M1719" s="1">
        <v>0.0</v>
      </c>
    </row>
    <row r="1720">
      <c r="A1720" s="1" t="s">
        <v>1925</v>
      </c>
      <c r="B1720" s="1" t="s">
        <v>15</v>
      </c>
      <c r="C1720" s="1" t="str">
        <f t="array" ref="C1720">_xlfn.XLOOKUP($B1720, sales_teams!$A$2:$A$36, sales_teams!$B$2:$B$36)</f>
        <v>Dustin Brinkmann</v>
      </c>
      <c r="D1720" s="1" t="str">
        <f t="array" ref="D1720">_xlfn.XLOOKUP($B1720, sales_teams!$A$2:$A$36, sales_teams!$C$2:$C$36)</f>
        <v>Central</v>
      </c>
      <c r="E1720" s="1" t="s">
        <v>179</v>
      </c>
      <c r="F1720" s="1" t="s">
        <v>149</v>
      </c>
      <c r="G1720" s="1" t="str">
        <f t="array" ref="G1720">IF($F1720="", "", _xlfn.XLOOKUP($F1720,accounts!$A$2:$A$86,accounts!$B$2:$B$86, "Other"))</f>
        <v>medical</v>
      </c>
      <c r="H1720" s="1" t="str">
        <f t="array" ref="H1720">IF($F1720="", "", IFS(_xlfn.XLOOKUP($F1720, accounts!$A$2:$A$86, accounts!$E$2:$E$86, 0)&gt;=1000, "Enterprise", _xlfn.XLOOKUP($F1720, accounts!$A$2:$A$86, accounts!$E$2:$E$86, 0)&gt;=100, "Mid-Market", TRUE, "SMB"))</f>
        <v>Enterprise</v>
      </c>
      <c r="I1720" s="1" t="str">
        <f t="array" ref="I1720">IF($F1720="", "", _xlfn.XLOOKUP($F1720,accounts!$A$2:$A$86,accounts!$F$2:$F$86, "Other"))</f>
        <v>United States</v>
      </c>
      <c r="J1720" s="1" t="s">
        <v>131</v>
      </c>
      <c r="K1720" s="3">
        <v>42816.0</v>
      </c>
      <c r="L1720" s="3">
        <v>42820.0</v>
      </c>
      <c r="M1720" s="1">
        <v>61.0</v>
      </c>
    </row>
    <row r="1721">
      <c r="A1721" s="1" t="s">
        <v>1926</v>
      </c>
      <c r="B1721" s="1" t="s">
        <v>60</v>
      </c>
      <c r="C1721" s="1" t="str">
        <f t="array" ref="C1721">_xlfn.XLOOKUP($B1721, sales_teams!$A$2:$A$36, sales_teams!$B$2:$B$36)</f>
        <v>Celia Rouche</v>
      </c>
      <c r="D1721" s="1" t="str">
        <f t="array" ref="D1721">_xlfn.XLOOKUP($B1721, sales_teams!$A$2:$A$36, sales_teams!$C$2:$C$36)</f>
        <v>West</v>
      </c>
      <c r="E1721" s="1" t="s">
        <v>179</v>
      </c>
      <c r="F1721" s="1" t="s">
        <v>97</v>
      </c>
      <c r="G1721" s="1" t="str">
        <f t="array" ref="G1721">IF($F1721="", "", _xlfn.XLOOKUP($F1721,accounts!$A$2:$A$86,accounts!$B$2:$B$86, "Other"))</f>
        <v>finance</v>
      </c>
      <c r="H1721" s="1" t="str">
        <f t="array" ref="H1721">IF($F1721="", "", IFS(_xlfn.XLOOKUP($F1721, accounts!$A$2:$A$86, accounts!$E$2:$E$86, 0)&gt;=1000, "Enterprise", _xlfn.XLOOKUP($F1721, accounts!$A$2:$A$86, accounts!$E$2:$E$86, 0)&gt;=100, "Mid-Market", TRUE, "SMB"))</f>
        <v>Mid-Market</v>
      </c>
      <c r="I1721" s="1" t="str">
        <f t="array" ref="I1721">IF($F1721="", "", _xlfn.XLOOKUP($F1721,accounts!$A$2:$A$86,accounts!$F$2:$F$86, "Other"))</f>
        <v>United States</v>
      </c>
      <c r="J1721" s="1" t="s">
        <v>131</v>
      </c>
      <c r="K1721" s="3">
        <v>42816.0</v>
      </c>
      <c r="L1721" s="3">
        <v>42915.0</v>
      </c>
      <c r="M1721" s="1">
        <v>60.0</v>
      </c>
    </row>
    <row r="1722">
      <c r="A1722" s="1" t="s">
        <v>1927</v>
      </c>
      <c r="B1722" s="1" t="s">
        <v>34</v>
      </c>
      <c r="C1722" s="1" t="str">
        <f t="array" ref="C1722">_xlfn.XLOOKUP($B1722, sales_teams!$A$2:$A$36, sales_teams!$B$2:$B$36)</f>
        <v>Cara Losch</v>
      </c>
      <c r="D1722" s="1" t="str">
        <f t="array" ref="D1722">_xlfn.XLOOKUP($B1722, sales_teams!$A$2:$A$36, sales_teams!$C$2:$C$36)</f>
        <v>East</v>
      </c>
      <c r="E1722" s="1" t="s">
        <v>148</v>
      </c>
      <c r="G1722" s="1" t="str">
        <f t="array" ref="G1722">IF($F1722="", "", _xlfn.XLOOKUP($F1722,accounts!$A$2:$A$86,accounts!$B$2:$B$86, "Other"))</f>
        <v/>
      </c>
      <c r="H1722" s="1" t="str">
        <f t="array" ref="H1722">IF($F1722="", "", IFS(_xlfn.XLOOKUP($F1722, accounts!$A$2:$A$86, accounts!$E$2:$E$86, 0)&gt;=1000, "Enterprise", _xlfn.XLOOKUP($F1722, accounts!$A$2:$A$86, accounts!$E$2:$E$86, 0)&gt;=100, "Mid-Market", TRUE, "SMB"))</f>
        <v/>
      </c>
      <c r="I1722" s="1" t="str">
        <f t="array" ref="I1722">IF($F1722="", "", _xlfn.XLOOKUP($F1722,accounts!$A$2:$A$86,accounts!$F$2:$F$86, "Other"))</f>
        <v/>
      </c>
      <c r="J1722" s="1" t="s">
        <v>189</v>
      </c>
      <c r="K1722" s="3">
        <v>42816.0</v>
      </c>
    </row>
    <row r="1723">
      <c r="A1723" s="1" t="s">
        <v>1928</v>
      </c>
      <c r="B1723" s="1" t="s">
        <v>34</v>
      </c>
      <c r="C1723" s="1" t="str">
        <f t="array" ref="C1723">_xlfn.XLOOKUP($B1723, sales_teams!$A$2:$A$36, sales_teams!$B$2:$B$36)</f>
        <v>Cara Losch</v>
      </c>
      <c r="D1723" s="1" t="str">
        <f t="array" ref="D1723">_xlfn.XLOOKUP($B1723, sales_teams!$A$2:$A$36, sales_teams!$C$2:$C$36)</f>
        <v>East</v>
      </c>
      <c r="E1723" s="1" t="s">
        <v>179</v>
      </c>
      <c r="F1723" s="1" t="s">
        <v>125</v>
      </c>
      <c r="G1723" s="1" t="str">
        <f t="array" ref="G1723">IF($F1723="", "", _xlfn.XLOOKUP($F1723,accounts!$A$2:$A$86,accounts!$B$2:$B$86, "Other"))</f>
        <v>software</v>
      </c>
      <c r="H1723" s="1" t="str">
        <f t="array" ref="H1723">IF($F1723="", "", IFS(_xlfn.XLOOKUP($F1723, accounts!$A$2:$A$86, accounts!$E$2:$E$86, 0)&gt;=1000, "Enterprise", _xlfn.XLOOKUP($F1723, accounts!$A$2:$A$86, accounts!$E$2:$E$86, 0)&gt;=100, "Mid-Market", TRUE, "SMB"))</f>
        <v>Enterprise</v>
      </c>
      <c r="I1723" s="1" t="str">
        <f t="array" ref="I1723">IF($F1723="", "", _xlfn.XLOOKUP($F1723,accounts!$A$2:$A$86,accounts!$F$2:$F$86, "Other"))</f>
        <v>United States</v>
      </c>
      <c r="J1723" s="1" t="s">
        <v>192</v>
      </c>
      <c r="K1723" s="3">
        <v>42816.0</v>
      </c>
      <c r="L1723" s="3">
        <v>42826.0</v>
      </c>
      <c r="M1723" s="1">
        <v>0.0</v>
      </c>
    </row>
    <row r="1724">
      <c r="A1724" s="1" t="s">
        <v>1929</v>
      </c>
      <c r="B1724" s="1" t="s">
        <v>105</v>
      </c>
      <c r="C1724" s="1" t="str">
        <f t="array" ref="C1724">_xlfn.XLOOKUP($B1724, sales_teams!$A$2:$A$36, sales_teams!$B$2:$B$36)</f>
        <v>Summer Sewald</v>
      </c>
      <c r="D1724" s="1" t="str">
        <f t="array" ref="D1724">_xlfn.XLOOKUP($B1724, sales_teams!$A$2:$A$36, sales_teams!$C$2:$C$36)</f>
        <v>West</v>
      </c>
      <c r="E1724" s="1" t="s">
        <v>181</v>
      </c>
      <c r="G1724" s="1" t="str">
        <f t="array" ref="G1724">IF($F1724="", "", _xlfn.XLOOKUP($F1724,accounts!$A$2:$A$86,accounts!$B$2:$B$86, "Other"))</f>
        <v/>
      </c>
      <c r="H1724" s="1" t="str">
        <f t="array" ref="H1724">IF($F1724="", "", IFS(_xlfn.XLOOKUP($F1724, accounts!$A$2:$A$86, accounts!$E$2:$E$86, 0)&gt;=1000, "Enterprise", _xlfn.XLOOKUP($F1724, accounts!$A$2:$A$86, accounts!$E$2:$E$86, 0)&gt;=100, "Mid-Market", TRUE, "SMB"))</f>
        <v/>
      </c>
      <c r="I1724" s="1" t="str">
        <f t="array" ref="I1724">IF($F1724="", "", _xlfn.XLOOKUP($F1724,accounts!$A$2:$A$86,accounts!$F$2:$F$86, "Other"))</f>
        <v/>
      </c>
      <c r="J1724" s="1" t="s">
        <v>189</v>
      </c>
      <c r="K1724" s="3">
        <v>42816.0</v>
      </c>
    </row>
    <row r="1725">
      <c r="A1725" s="1" t="s">
        <v>1930</v>
      </c>
      <c r="B1725" s="1" t="s">
        <v>7</v>
      </c>
      <c r="C1725" s="1" t="str">
        <f t="array" ref="C1725">_xlfn.XLOOKUP($B1725, sales_teams!$A$2:$A$36, sales_teams!$B$2:$B$36)</f>
        <v>Dustin Brinkmann</v>
      </c>
      <c r="D1725" s="1" t="str">
        <f t="array" ref="D1725">_xlfn.XLOOKUP($B1725, sales_teams!$A$2:$A$36, sales_teams!$C$2:$C$36)</f>
        <v>Central</v>
      </c>
      <c r="E1725" s="1" t="s">
        <v>194</v>
      </c>
      <c r="F1725" s="1" t="s">
        <v>76</v>
      </c>
      <c r="G1725" s="1" t="str">
        <f t="array" ref="G1725">IF($F1725="", "", _xlfn.XLOOKUP($F1725,accounts!$A$2:$A$86,accounts!$B$2:$B$86, "Other"))</f>
        <v>marketing</v>
      </c>
      <c r="H1725" s="1" t="str">
        <f t="array" ref="H1725">IF($F1725="", "", IFS(_xlfn.XLOOKUP($F1725, accounts!$A$2:$A$86, accounts!$E$2:$E$86, 0)&gt;=1000, "Enterprise", _xlfn.XLOOKUP($F1725, accounts!$A$2:$A$86, accounts!$E$2:$E$86, 0)&gt;=100, "Mid-Market", TRUE, "SMB"))</f>
        <v>Enterprise</v>
      </c>
      <c r="I1725" s="1" t="str">
        <f t="array" ref="I1725">IF($F1725="", "", _xlfn.XLOOKUP($F1725,accounts!$A$2:$A$86,accounts!$F$2:$F$86, "Other"))</f>
        <v>United States</v>
      </c>
      <c r="J1725" s="1" t="s">
        <v>131</v>
      </c>
      <c r="K1725" s="3">
        <v>42817.0</v>
      </c>
      <c r="L1725" s="3">
        <v>42826.0</v>
      </c>
      <c r="M1725" s="1">
        <v>5060.0</v>
      </c>
    </row>
    <row r="1726">
      <c r="A1726" s="1" t="s">
        <v>1931</v>
      </c>
      <c r="B1726" s="1" t="s">
        <v>57</v>
      </c>
      <c r="C1726" s="1" t="str">
        <f t="array" ref="C1726">_xlfn.XLOOKUP($B1726, sales_teams!$A$2:$A$36, sales_teams!$B$2:$B$36)</f>
        <v>Rocco Neubert</v>
      </c>
      <c r="D1726" s="1" t="str">
        <f t="array" ref="D1726">_xlfn.XLOOKUP($B1726, sales_teams!$A$2:$A$36, sales_teams!$C$2:$C$36)</f>
        <v>East</v>
      </c>
      <c r="E1726" s="1" t="s">
        <v>181</v>
      </c>
      <c r="F1726" s="1" t="s">
        <v>169</v>
      </c>
      <c r="G1726" s="1" t="str">
        <f t="array" ref="G1726">IF($F1726="", "", _xlfn.XLOOKUP($F1726,accounts!$A$2:$A$86,accounts!$B$2:$B$86, "Other"))</f>
        <v>entertainment</v>
      </c>
      <c r="H1726" s="1" t="str">
        <f t="array" ref="H1726">IF($F1726="", "", IFS(_xlfn.XLOOKUP($F1726, accounts!$A$2:$A$86, accounts!$E$2:$E$86, 0)&gt;=1000, "Enterprise", _xlfn.XLOOKUP($F1726, accounts!$A$2:$A$86, accounts!$E$2:$E$86, 0)&gt;=100, "Mid-Market", TRUE, "SMB"))</f>
        <v>Enterprise</v>
      </c>
      <c r="I1726" s="1" t="str">
        <f t="array" ref="I1726">IF($F1726="", "", _xlfn.XLOOKUP($F1726,accounts!$A$2:$A$86,accounts!$F$2:$F$86, "Other"))</f>
        <v>United States</v>
      </c>
      <c r="J1726" s="1" t="s">
        <v>192</v>
      </c>
      <c r="K1726" s="3">
        <v>42817.0</v>
      </c>
      <c r="L1726" s="3">
        <v>42826.0</v>
      </c>
      <c r="M1726" s="1">
        <v>0.0</v>
      </c>
    </row>
    <row r="1727">
      <c r="A1727" s="1" t="s">
        <v>1932</v>
      </c>
      <c r="B1727" s="1" t="s">
        <v>52</v>
      </c>
      <c r="C1727" s="1" t="str">
        <f t="array" ref="C1727">_xlfn.XLOOKUP($B1727, sales_teams!$A$2:$A$36, sales_teams!$B$2:$B$36)</f>
        <v>Rocco Neubert</v>
      </c>
      <c r="D1727" s="1" t="str">
        <f t="array" ref="D1727">_xlfn.XLOOKUP($B1727, sales_teams!$A$2:$A$36, sales_teams!$C$2:$C$36)</f>
        <v>East</v>
      </c>
      <c r="E1727" s="1" t="s">
        <v>181</v>
      </c>
      <c r="F1727" s="1" t="s">
        <v>36</v>
      </c>
      <c r="G1727" s="1" t="str">
        <f t="array" ref="G1727">IF($F1727="", "", _xlfn.XLOOKUP($F1727,accounts!$A$2:$A$86,accounts!$B$2:$B$86, "Other"))</f>
        <v>retail</v>
      </c>
      <c r="H1727" s="1" t="str">
        <f t="array" ref="H1727">IF($F1727="", "", IFS(_xlfn.XLOOKUP($F1727, accounts!$A$2:$A$86, accounts!$E$2:$E$86, 0)&gt;=1000, "Enterprise", _xlfn.XLOOKUP($F1727, accounts!$A$2:$A$86, accounts!$E$2:$E$86, 0)&gt;=100, "Mid-Market", TRUE, "SMB"))</f>
        <v>Enterprise</v>
      </c>
      <c r="I1727" s="1" t="str">
        <f t="array" ref="I1727">IF($F1727="", "", _xlfn.XLOOKUP($F1727,accounts!$A$2:$A$86,accounts!$F$2:$F$86, "Other"))</f>
        <v>United States</v>
      </c>
      <c r="J1727" s="1" t="s">
        <v>189</v>
      </c>
      <c r="K1727" s="3">
        <v>42817.0</v>
      </c>
    </row>
    <row r="1728">
      <c r="A1728" s="1" t="s">
        <v>1933</v>
      </c>
      <c r="B1728" s="1" t="s">
        <v>52</v>
      </c>
      <c r="C1728" s="1" t="str">
        <f t="array" ref="C1728">_xlfn.XLOOKUP($B1728, sales_teams!$A$2:$A$36, sales_teams!$B$2:$B$36)</f>
        <v>Rocco Neubert</v>
      </c>
      <c r="D1728" s="1" t="str">
        <f t="array" ref="D1728">_xlfn.XLOOKUP($B1728, sales_teams!$A$2:$A$36, sales_teams!$C$2:$C$36)</f>
        <v>East</v>
      </c>
      <c r="E1728" s="1" t="s">
        <v>181</v>
      </c>
      <c r="F1728" s="1" t="s">
        <v>125</v>
      </c>
      <c r="G1728" s="1" t="str">
        <f t="array" ref="G1728">IF($F1728="", "", _xlfn.XLOOKUP($F1728,accounts!$A$2:$A$86,accounts!$B$2:$B$86, "Other"))</f>
        <v>software</v>
      </c>
      <c r="H1728" s="1" t="str">
        <f t="array" ref="H1728">IF($F1728="", "", IFS(_xlfn.XLOOKUP($F1728, accounts!$A$2:$A$86, accounts!$E$2:$E$86, 0)&gt;=1000, "Enterprise", _xlfn.XLOOKUP($F1728, accounts!$A$2:$A$86, accounts!$E$2:$E$86, 0)&gt;=100, "Mid-Market", TRUE, "SMB"))</f>
        <v>Enterprise</v>
      </c>
      <c r="I1728" s="1" t="str">
        <f t="array" ref="I1728">IF($F1728="", "", _xlfn.XLOOKUP($F1728,accounts!$A$2:$A$86,accounts!$F$2:$F$86, "Other"))</f>
        <v>United States</v>
      </c>
      <c r="J1728" s="1" t="s">
        <v>131</v>
      </c>
      <c r="K1728" s="3">
        <v>42817.0</v>
      </c>
      <c r="L1728" s="3">
        <v>42826.0</v>
      </c>
      <c r="M1728" s="1">
        <v>585.0</v>
      </c>
    </row>
    <row r="1729">
      <c r="A1729" s="1" t="s">
        <v>1934</v>
      </c>
      <c r="B1729" s="1" t="s">
        <v>39</v>
      </c>
      <c r="C1729" s="1" t="str">
        <f t="array" ref="C1729">_xlfn.XLOOKUP($B1729, sales_teams!$A$2:$A$36, sales_teams!$B$2:$B$36)</f>
        <v>Cara Losch</v>
      </c>
      <c r="D1729" s="1" t="str">
        <f t="array" ref="D1729">_xlfn.XLOOKUP($B1729, sales_teams!$A$2:$A$36, sales_teams!$C$2:$C$36)</f>
        <v>East</v>
      </c>
      <c r="E1729" s="1" t="s">
        <v>148</v>
      </c>
      <c r="F1729" s="1" t="s">
        <v>159</v>
      </c>
      <c r="G1729" s="1" t="str">
        <f t="array" ref="G1729">IF($F1729="", "", _xlfn.XLOOKUP($F1729,accounts!$A$2:$A$86,accounts!$B$2:$B$86, "Other"))</f>
        <v>retail</v>
      </c>
      <c r="H1729" s="1" t="str">
        <f t="array" ref="H1729">IF($F1729="", "", IFS(_xlfn.XLOOKUP($F1729, accounts!$A$2:$A$86, accounts!$E$2:$E$86, 0)&gt;=1000, "Enterprise", _xlfn.XLOOKUP($F1729, accounts!$A$2:$A$86, accounts!$E$2:$E$86, 0)&gt;=100, "Mid-Market", TRUE, "SMB"))</f>
        <v>Mid-Market</v>
      </c>
      <c r="I1729" s="1" t="str">
        <f t="array" ref="I1729">IF($F1729="", "", _xlfn.XLOOKUP($F1729,accounts!$A$2:$A$86,accounts!$F$2:$F$86, "Other"))</f>
        <v>Romania</v>
      </c>
      <c r="J1729" s="1" t="s">
        <v>192</v>
      </c>
      <c r="K1729" s="3">
        <v>42817.0</v>
      </c>
      <c r="L1729" s="3">
        <v>42897.0</v>
      </c>
      <c r="M1729" s="1">
        <v>0.0</v>
      </c>
    </row>
    <row r="1730">
      <c r="A1730" s="1" t="s">
        <v>1935</v>
      </c>
      <c r="B1730" s="1" t="s">
        <v>53</v>
      </c>
      <c r="C1730" s="1" t="str">
        <f t="array" ref="C1730">_xlfn.XLOOKUP($B1730, sales_teams!$A$2:$A$36, sales_teams!$B$2:$B$36)</f>
        <v>Rocco Neubert</v>
      </c>
      <c r="D1730" s="1" t="str">
        <f t="array" ref="D1730">_xlfn.XLOOKUP($B1730, sales_teams!$A$2:$A$36, sales_teams!$C$2:$C$36)</f>
        <v>East</v>
      </c>
      <c r="E1730" s="1" t="s">
        <v>148</v>
      </c>
      <c r="F1730" s="1" t="s">
        <v>22</v>
      </c>
      <c r="G1730" s="1" t="str">
        <f t="array" ref="G1730">IF($F1730="", "", _xlfn.XLOOKUP($F1730,accounts!$A$2:$A$86,accounts!$B$2:$B$86, "Other"))</f>
        <v>medical</v>
      </c>
      <c r="H1730" s="1" t="str">
        <f t="array" ref="H1730">IF($F1730="", "", IFS(_xlfn.XLOOKUP($F1730, accounts!$A$2:$A$86, accounts!$E$2:$E$86, 0)&gt;=1000, "Enterprise", _xlfn.XLOOKUP($F1730, accounts!$A$2:$A$86, accounts!$E$2:$E$86, 0)&gt;=100, "Mid-Market", TRUE, "SMB"))</f>
        <v>Mid-Market</v>
      </c>
      <c r="I1730" s="1" t="str">
        <f t="array" ref="I1730">IF($F1730="", "", _xlfn.XLOOKUP($F1730,accounts!$A$2:$A$86,accounts!$F$2:$F$86, "Other"))</f>
        <v>United States</v>
      </c>
      <c r="J1730" s="1" t="s">
        <v>192</v>
      </c>
      <c r="K1730" s="3">
        <v>42817.0</v>
      </c>
      <c r="L1730" s="3">
        <v>42874.0</v>
      </c>
      <c r="M1730" s="1">
        <v>0.0</v>
      </c>
    </row>
    <row r="1731">
      <c r="A1731" s="1" t="s">
        <v>1936</v>
      </c>
      <c r="B1731" s="1" t="s">
        <v>26</v>
      </c>
      <c r="C1731" s="1" t="str">
        <f t="array" ref="C1731">_xlfn.XLOOKUP($B1731, sales_teams!$A$2:$A$36, sales_teams!$B$2:$B$36)</f>
        <v>Melvin Marxen</v>
      </c>
      <c r="D1731" s="1" t="str">
        <f t="array" ref="D1731">_xlfn.XLOOKUP($B1731, sales_teams!$A$2:$A$36, sales_teams!$C$2:$C$36)</f>
        <v>Central</v>
      </c>
      <c r="E1731" s="1" t="s">
        <v>148</v>
      </c>
      <c r="F1731" s="1" t="s">
        <v>119</v>
      </c>
      <c r="G1731" s="1" t="str">
        <f t="array" ref="G1731">IF($F1731="", "", _xlfn.XLOOKUP($F1731,accounts!$A$2:$A$86,accounts!$B$2:$B$86, "Other"))</f>
        <v>technology</v>
      </c>
      <c r="H1731" s="1" t="str">
        <f t="array" ref="H1731">IF($F1731="", "", IFS(_xlfn.XLOOKUP($F1731, accounts!$A$2:$A$86, accounts!$E$2:$E$86, 0)&gt;=1000, "Enterprise", _xlfn.XLOOKUP($F1731, accounts!$A$2:$A$86, accounts!$E$2:$E$86, 0)&gt;=100, "Mid-Market", TRUE, "SMB"))</f>
        <v>Enterprise</v>
      </c>
      <c r="I1731" s="1" t="str">
        <f t="array" ref="I1731">IF($F1731="", "", _xlfn.XLOOKUP($F1731,accounts!$A$2:$A$86,accounts!$F$2:$F$86, "Other"))</f>
        <v>Korea</v>
      </c>
      <c r="J1731" s="1" t="s">
        <v>192</v>
      </c>
      <c r="K1731" s="3">
        <v>42817.0</v>
      </c>
      <c r="L1731" s="3">
        <v>42828.0</v>
      </c>
      <c r="M1731" s="1">
        <v>0.0</v>
      </c>
    </row>
    <row r="1732">
      <c r="A1732" s="1" t="s">
        <v>1937</v>
      </c>
      <c r="B1732" s="1" t="s">
        <v>104</v>
      </c>
      <c r="C1732" s="1" t="str">
        <f t="array" ref="C1732">_xlfn.XLOOKUP($B1732, sales_teams!$A$2:$A$36, sales_teams!$B$2:$B$36)</f>
        <v>Summer Sewald</v>
      </c>
      <c r="D1732" s="1" t="str">
        <f t="array" ref="D1732">_xlfn.XLOOKUP($B1732, sales_teams!$A$2:$A$36, sales_teams!$C$2:$C$36)</f>
        <v>West</v>
      </c>
      <c r="E1732" s="1" t="s">
        <v>148</v>
      </c>
      <c r="F1732" s="1" t="s">
        <v>59</v>
      </c>
      <c r="G1732" s="1" t="str">
        <f t="array" ref="G1732">IF($F1732="", "", _xlfn.XLOOKUP($F1732,accounts!$A$2:$A$86,accounts!$B$2:$B$86, "Other"))</f>
        <v>medical</v>
      </c>
      <c r="H1732" s="1" t="str">
        <f t="array" ref="H1732">IF($F1732="", "", IFS(_xlfn.XLOOKUP($F1732, accounts!$A$2:$A$86, accounts!$E$2:$E$86, 0)&gt;=1000, "Enterprise", _xlfn.XLOOKUP($F1732, accounts!$A$2:$A$86, accounts!$E$2:$E$86, 0)&gt;=100, "Mid-Market", TRUE, "SMB"))</f>
        <v>SMB</v>
      </c>
      <c r="I1732" s="1" t="str">
        <f t="array" ref="I1732">IF($F1732="", "", _xlfn.XLOOKUP($F1732,accounts!$A$2:$A$86,accounts!$F$2:$F$86, "Other"))</f>
        <v>United States</v>
      </c>
      <c r="J1732" s="1" t="s">
        <v>192</v>
      </c>
      <c r="K1732" s="3">
        <v>42817.0</v>
      </c>
      <c r="L1732" s="3">
        <v>42828.0</v>
      </c>
      <c r="M1732" s="1">
        <v>0.0</v>
      </c>
    </row>
    <row r="1733">
      <c r="A1733" s="1" t="s">
        <v>1938</v>
      </c>
      <c r="B1733" s="1" t="s">
        <v>102</v>
      </c>
      <c r="C1733" s="1" t="str">
        <f t="array" ref="C1733">_xlfn.XLOOKUP($B1733, sales_teams!$A$2:$A$36, sales_teams!$B$2:$B$36)</f>
        <v>Summer Sewald</v>
      </c>
      <c r="D1733" s="1" t="str">
        <f t="array" ref="D1733">_xlfn.XLOOKUP($B1733, sales_teams!$A$2:$A$36, sales_teams!$C$2:$C$36)</f>
        <v>West</v>
      </c>
      <c r="E1733" s="1" t="s">
        <v>148</v>
      </c>
      <c r="G1733" s="1" t="str">
        <f t="array" ref="G1733">IF($F1733="", "", _xlfn.XLOOKUP($F1733,accounts!$A$2:$A$86,accounts!$B$2:$B$86, "Other"))</f>
        <v/>
      </c>
      <c r="H1733" s="1" t="str">
        <f t="array" ref="H1733">IF($F1733="", "", IFS(_xlfn.XLOOKUP($F1733, accounts!$A$2:$A$86, accounts!$E$2:$E$86, 0)&gt;=1000, "Enterprise", _xlfn.XLOOKUP($F1733, accounts!$A$2:$A$86, accounts!$E$2:$E$86, 0)&gt;=100, "Mid-Market", TRUE, "SMB"))</f>
        <v/>
      </c>
      <c r="I1733" s="1" t="str">
        <f t="array" ref="I1733">IF($F1733="", "", _xlfn.XLOOKUP($F1733,accounts!$A$2:$A$86,accounts!$F$2:$F$86, "Other"))</f>
        <v/>
      </c>
      <c r="J1733" s="1" t="s">
        <v>189</v>
      </c>
      <c r="K1733" s="3">
        <v>42817.0</v>
      </c>
    </row>
    <row r="1734">
      <c r="A1734" s="1" t="s">
        <v>1939</v>
      </c>
      <c r="B1734" s="1" t="s">
        <v>17</v>
      </c>
      <c r="C1734" s="1" t="str">
        <f t="array" ref="C1734">_xlfn.XLOOKUP($B1734, sales_teams!$A$2:$A$36, sales_teams!$B$2:$B$36)</f>
        <v>Dustin Brinkmann</v>
      </c>
      <c r="D1734" s="1" t="str">
        <f t="array" ref="D1734">_xlfn.XLOOKUP($B1734, sales_teams!$A$2:$A$36, sales_teams!$C$2:$C$36)</f>
        <v>Central</v>
      </c>
      <c r="E1734" s="1" t="s">
        <v>179</v>
      </c>
      <c r="F1734" s="1" t="s">
        <v>59</v>
      </c>
      <c r="G1734" s="1" t="str">
        <f t="array" ref="G1734">IF($F1734="", "", _xlfn.XLOOKUP($F1734,accounts!$A$2:$A$86,accounts!$B$2:$B$86, "Other"))</f>
        <v>medical</v>
      </c>
      <c r="H1734" s="1" t="str">
        <f t="array" ref="H1734">IF($F1734="", "", IFS(_xlfn.XLOOKUP($F1734, accounts!$A$2:$A$86, accounts!$E$2:$E$86, 0)&gt;=1000, "Enterprise", _xlfn.XLOOKUP($F1734, accounts!$A$2:$A$86, accounts!$E$2:$E$86, 0)&gt;=100, "Mid-Market", TRUE, "SMB"))</f>
        <v>SMB</v>
      </c>
      <c r="I1734" s="1" t="str">
        <f t="array" ref="I1734">IF($F1734="", "", _xlfn.XLOOKUP($F1734,accounts!$A$2:$A$86,accounts!$F$2:$F$86, "Other"))</f>
        <v>United States</v>
      </c>
      <c r="J1734" s="1" t="s">
        <v>192</v>
      </c>
      <c r="K1734" s="3">
        <v>42817.0</v>
      </c>
      <c r="L1734" s="3">
        <v>42830.0</v>
      </c>
      <c r="M1734" s="1">
        <v>0.0</v>
      </c>
    </row>
    <row r="1735">
      <c r="A1735" s="1" t="s">
        <v>1940</v>
      </c>
      <c r="B1735" s="1" t="s">
        <v>17</v>
      </c>
      <c r="C1735" s="1" t="str">
        <f t="array" ref="C1735">_xlfn.XLOOKUP($B1735, sales_teams!$A$2:$A$36, sales_teams!$B$2:$B$36)</f>
        <v>Dustin Brinkmann</v>
      </c>
      <c r="D1735" s="1" t="str">
        <f t="array" ref="D1735">_xlfn.XLOOKUP($B1735, sales_teams!$A$2:$A$36, sales_teams!$C$2:$C$36)</f>
        <v>Central</v>
      </c>
      <c r="E1735" s="1" t="s">
        <v>179</v>
      </c>
      <c r="F1735" s="1" t="s">
        <v>82</v>
      </c>
      <c r="G1735" s="1" t="str">
        <f t="array" ref="G1735">IF($F1735="", "", _xlfn.XLOOKUP($F1735,accounts!$A$2:$A$86,accounts!$B$2:$B$86, "Other"))</f>
        <v>software</v>
      </c>
      <c r="H1735" s="1" t="str">
        <f t="array" ref="H1735">IF($F1735="", "", IFS(_xlfn.XLOOKUP($F1735, accounts!$A$2:$A$86, accounts!$E$2:$E$86, 0)&gt;=1000, "Enterprise", _xlfn.XLOOKUP($F1735, accounts!$A$2:$A$86, accounts!$E$2:$E$86, 0)&gt;=100, "Mid-Market", TRUE, "SMB"))</f>
        <v>Enterprise</v>
      </c>
      <c r="I1735" s="1" t="str">
        <f t="array" ref="I1735">IF($F1735="", "", _xlfn.XLOOKUP($F1735,accounts!$A$2:$A$86,accounts!$F$2:$F$86, "Other"))</f>
        <v>United States</v>
      </c>
      <c r="J1735" s="1" t="s">
        <v>192</v>
      </c>
      <c r="K1735" s="3">
        <v>42817.0</v>
      </c>
      <c r="L1735" s="3">
        <v>42901.0</v>
      </c>
      <c r="M1735" s="1">
        <v>0.0</v>
      </c>
    </row>
    <row r="1736">
      <c r="A1736" s="1" t="s">
        <v>1941</v>
      </c>
      <c r="B1736" s="1" t="s">
        <v>92</v>
      </c>
      <c r="C1736" s="1" t="str">
        <f t="array" ref="C1736">_xlfn.XLOOKUP($B1736, sales_teams!$A$2:$A$36, sales_teams!$B$2:$B$36)</f>
        <v>Celia Rouche</v>
      </c>
      <c r="D1736" s="1" t="str">
        <f t="array" ref="D1736">_xlfn.XLOOKUP($B1736, sales_teams!$A$2:$A$36, sales_teams!$C$2:$C$36)</f>
        <v>West</v>
      </c>
      <c r="E1736" s="1" t="s">
        <v>181</v>
      </c>
      <c r="F1736" s="1" t="s">
        <v>134</v>
      </c>
      <c r="G1736" s="1" t="str">
        <f t="array" ref="G1736">IF($F1736="", "", _xlfn.XLOOKUP($F1736,accounts!$A$2:$A$86,accounts!$B$2:$B$86, "Other"))</f>
        <v>services</v>
      </c>
      <c r="H1736" s="1" t="str">
        <f t="array" ref="H1736">IF($F1736="", "", IFS(_xlfn.XLOOKUP($F1736, accounts!$A$2:$A$86, accounts!$E$2:$E$86, 0)&gt;=1000, "Enterprise", _xlfn.XLOOKUP($F1736, accounts!$A$2:$A$86, accounts!$E$2:$E$86, 0)&gt;=100, "Mid-Market", TRUE, "SMB"))</f>
        <v>Enterprise</v>
      </c>
      <c r="I1736" s="1" t="str">
        <f t="array" ref="I1736">IF($F1736="", "", _xlfn.XLOOKUP($F1736,accounts!$A$2:$A$86,accounts!$F$2:$F$86, "Other"))</f>
        <v>Brazil</v>
      </c>
      <c r="J1736" s="1" t="s">
        <v>131</v>
      </c>
      <c r="K1736" s="3">
        <v>42817.0</v>
      </c>
      <c r="L1736" s="3">
        <v>42891.0</v>
      </c>
      <c r="M1736" s="1">
        <v>572.0</v>
      </c>
    </row>
    <row r="1737">
      <c r="A1737" s="1" t="s">
        <v>1942</v>
      </c>
      <c r="B1737" s="1" t="s">
        <v>92</v>
      </c>
      <c r="C1737" s="1" t="str">
        <f t="array" ref="C1737">_xlfn.XLOOKUP($B1737, sales_teams!$A$2:$A$36, sales_teams!$B$2:$B$36)</f>
        <v>Celia Rouche</v>
      </c>
      <c r="D1737" s="1" t="str">
        <f t="array" ref="D1737">_xlfn.XLOOKUP($B1737, sales_teams!$A$2:$A$36, sales_teams!$C$2:$C$36)</f>
        <v>West</v>
      </c>
      <c r="E1737" s="1" t="s">
        <v>179</v>
      </c>
      <c r="F1737" s="1" t="s">
        <v>97</v>
      </c>
      <c r="G1737" s="1" t="str">
        <f t="array" ref="G1737">IF($F1737="", "", _xlfn.XLOOKUP($F1737,accounts!$A$2:$A$86,accounts!$B$2:$B$86, "Other"))</f>
        <v>finance</v>
      </c>
      <c r="H1737" s="1" t="str">
        <f t="array" ref="H1737">IF($F1737="", "", IFS(_xlfn.XLOOKUP($F1737, accounts!$A$2:$A$86, accounts!$E$2:$E$86, 0)&gt;=1000, "Enterprise", _xlfn.XLOOKUP($F1737, accounts!$A$2:$A$86, accounts!$E$2:$E$86, 0)&gt;=100, "Mid-Market", TRUE, "SMB"))</f>
        <v>Mid-Market</v>
      </c>
      <c r="I1737" s="1" t="str">
        <f t="array" ref="I1737">IF($F1737="", "", _xlfn.XLOOKUP($F1737,accounts!$A$2:$A$86,accounts!$F$2:$F$86, "Other"))</f>
        <v>United States</v>
      </c>
      <c r="J1737" s="1" t="s">
        <v>131</v>
      </c>
      <c r="K1737" s="3">
        <v>42817.0</v>
      </c>
      <c r="L1737" s="3">
        <v>42894.0</v>
      </c>
      <c r="M1737" s="1">
        <v>54.0</v>
      </c>
    </row>
    <row r="1738">
      <c r="A1738" s="1" t="s">
        <v>1943</v>
      </c>
      <c r="B1738" s="1" t="s">
        <v>18</v>
      </c>
      <c r="C1738" s="1" t="str">
        <f t="array" ref="C1738">_xlfn.XLOOKUP($B1738, sales_teams!$A$2:$A$36, sales_teams!$B$2:$B$36)</f>
        <v>Dustin Brinkmann</v>
      </c>
      <c r="D1738" s="1" t="str">
        <f t="array" ref="D1738">_xlfn.XLOOKUP($B1738, sales_teams!$A$2:$A$36, sales_teams!$C$2:$C$36)</f>
        <v>Central</v>
      </c>
      <c r="E1738" s="1" t="s">
        <v>181</v>
      </c>
      <c r="F1738" s="1" t="s">
        <v>82</v>
      </c>
      <c r="G1738" s="1" t="str">
        <f t="array" ref="G1738">IF($F1738="", "", _xlfn.XLOOKUP($F1738,accounts!$A$2:$A$86,accounts!$B$2:$B$86, "Other"))</f>
        <v>software</v>
      </c>
      <c r="H1738" s="1" t="str">
        <f t="array" ref="H1738">IF($F1738="", "", IFS(_xlfn.XLOOKUP($F1738, accounts!$A$2:$A$86, accounts!$E$2:$E$86, 0)&gt;=1000, "Enterprise", _xlfn.XLOOKUP($F1738, accounts!$A$2:$A$86, accounts!$E$2:$E$86, 0)&gt;=100, "Mid-Market", TRUE, "SMB"))</f>
        <v>Enterprise</v>
      </c>
      <c r="I1738" s="1" t="str">
        <f t="array" ref="I1738">IF($F1738="", "", _xlfn.XLOOKUP($F1738,accounts!$A$2:$A$86,accounts!$F$2:$F$86, "Other"))</f>
        <v>United States</v>
      </c>
      <c r="J1738" s="1" t="s">
        <v>192</v>
      </c>
      <c r="K1738" s="3">
        <v>42817.0</v>
      </c>
      <c r="L1738" s="3">
        <v>42826.0</v>
      </c>
      <c r="M1738" s="1">
        <v>0.0</v>
      </c>
    </row>
    <row r="1739">
      <c r="A1739" s="1" t="s">
        <v>1944</v>
      </c>
      <c r="B1739" s="1" t="s">
        <v>15</v>
      </c>
      <c r="C1739" s="1" t="str">
        <f t="array" ref="C1739">_xlfn.XLOOKUP($B1739, sales_teams!$A$2:$A$36, sales_teams!$B$2:$B$36)</f>
        <v>Dustin Brinkmann</v>
      </c>
      <c r="D1739" s="1" t="str">
        <f t="array" ref="D1739">_xlfn.XLOOKUP($B1739, sales_teams!$A$2:$A$36, sales_teams!$C$2:$C$36)</f>
        <v>Central</v>
      </c>
      <c r="E1739" s="1" t="s">
        <v>179</v>
      </c>
      <c r="F1739" s="1" t="s">
        <v>155</v>
      </c>
      <c r="G1739" s="1" t="str">
        <f t="array" ref="G1739">IF($F1739="", "", _xlfn.XLOOKUP($F1739,accounts!$A$2:$A$86,accounts!$B$2:$B$86, "Other"))</f>
        <v>finance</v>
      </c>
      <c r="H1739" s="1" t="str">
        <f t="array" ref="H1739">IF($F1739="", "", IFS(_xlfn.XLOOKUP($F1739, accounts!$A$2:$A$86, accounts!$E$2:$E$86, 0)&gt;=1000, "Enterprise", _xlfn.XLOOKUP($F1739, accounts!$A$2:$A$86, accounts!$E$2:$E$86, 0)&gt;=100, "Mid-Market", TRUE, "SMB"))</f>
        <v>Enterprise</v>
      </c>
      <c r="I1739" s="1" t="str">
        <f t="array" ref="I1739">IF($F1739="", "", _xlfn.XLOOKUP($F1739,accounts!$A$2:$A$86,accounts!$F$2:$F$86, "Other"))</f>
        <v>United States</v>
      </c>
      <c r="J1739" s="1" t="s">
        <v>131</v>
      </c>
      <c r="K1739" s="3">
        <v>42817.0</v>
      </c>
      <c r="L1739" s="3">
        <v>42860.0</v>
      </c>
      <c r="M1739" s="1">
        <v>60.0</v>
      </c>
    </row>
    <row r="1740">
      <c r="A1740" s="1" t="s">
        <v>1945</v>
      </c>
      <c r="B1740" s="1" t="s">
        <v>15</v>
      </c>
      <c r="C1740" s="1" t="str">
        <f t="array" ref="C1740">_xlfn.XLOOKUP($B1740, sales_teams!$A$2:$A$36, sales_teams!$B$2:$B$36)</f>
        <v>Dustin Brinkmann</v>
      </c>
      <c r="D1740" s="1" t="str">
        <f t="array" ref="D1740">_xlfn.XLOOKUP($B1740, sales_teams!$A$2:$A$36, sales_teams!$C$2:$C$36)</f>
        <v>Central</v>
      </c>
      <c r="E1740" s="1" t="s">
        <v>188</v>
      </c>
      <c r="F1740" s="1" t="s">
        <v>178</v>
      </c>
      <c r="G1740" s="1" t="str">
        <f t="array" ref="G1740">IF($F1740="", "", _xlfn.XLOOKUP($F1740,accounts!$A$2:$A$86,accounts!$B$2:$B$86, "Other"))</f>
        <v>medical</v>
      </c>
      <c r="H1740" s="1" t="str">
        <f t="array" ref="H1740">IF($F1740="", "", IFS(_xlfn.XLOOKUP($F1740, accounts!$A$2:$A$86, accounts!$E$2:$E$86, 0)&gt;=1000, "Enterprise", _xlfn.XLOOKUP($F1740, accounts!$A$2:$A$86, accounts!$E$2:$E$86, 0)&gt;=100, "Mid-Market", TRUE, "SMB"))</f>
        <v>Enterprise</v>
      </c>
      <c r="I1740" s="1" t="str">
        <f t="array" ref="I1740">IF($F1740="", "", _xlfn.XLOOKUP($F1740,accounts!$A$2:$A$86,accounts!$F$2:$F$86, "Other"))</f>
        <v>United States</v>
      </c>
      <c r="J1740" s="1" t="s">
        <v>131</v>
      </c>
      <c r="K1740" s="3">
        <v>42817.0</v>
      </c>
      <c r="L1740" s="3">
        <v>42826.0</v>
      </c>
      <c r="M1740" s="1">
        <v>3251.0</v>
      </c>
    </row>
    <row r="1741">
      <c r="A1741" s="1" t="s">
        <v>1946</v>
      </c>
      <c r="B1741" s="1" t="s">
        <v>60</v>
      </c>
      <c r="C1741" s="1" t="str">
        <f t="array" ref="C1741">_xlfn.XLOOKUP($B1741, sales_teams!$A$2:$A$36, sales_teams!$B$2:$B$36)</f>
        <v>Celia Rouche</v>
      </c>
      <c r="D1741" s="1" t="str">
        <f t="array" ref="D1741">_xlfn.XLOOKUP($B1741, sales_teams!$A$2:$A$36, sales_teams!$C$2:$C$36)</f>
        <v>West</v>
      </c>
      <c r="E1741" s="1" t="s">
        <v>194</v>
      </c>
      <c r="F1741" s="1" t="s">
        <v>130</v>
      </c>
      <c r="G1741" s="1" t="str">
        <f t="array" ref="G1741">IF($F1741="", "", _xlfn.XLOOKUP($F1741,accounts!$A$2:$A$86,accounts!$B$2:$B$86, "Other"))</f>
        <v>medical</v>
      </c>
      <c r="H1741" s="1" t="str">
        <f t="array" ref="H1741">IF($F1741="", "", IFS(_xlfn.XLOOKUP($F1741, accounts!$A$2:$A$86, accounts!$E$2:$E$86, 0)&gt;=1000, "Enterprise", _xlfn.XLOOKUP($F1741, accounts!$A$2:$A$86, accounts!$E$2:$E$86, 0)&gt;=100, "Mid-Market", TRUE, "SMB"))</f>
        <v>Enterprise</v>
      </c>
      <c r="I1741" s="1" t="str">
        <f t="array" ref="I1741">IF($F1741="", "", _xlfn.XLOOKUP($F1741,accounts!$A$2:$A$86,accounts!$F$2:$F$86, "Other"))</f>
        <v>United States</v>
      </c>
      <c r="J1741" s="1" t="s">
        <v>131</v>
      </c>
      <c r="K1741" s="3">
        <v>42817.0</v>
      </c>
      <c r="L1741" s="3">
        <v>42900.0</v>
      </c>
      <c r="M1741" s="1">
        <v>5930.0</v>
      </c>
    </row>
    <row r="1742">
      <c r="A1742" s="1" t="s">
        <v>1947</v>
      </c>
      <c r="B1742" s="1" t="s">
        <v>34</v>
      </c>
      <c r="C1742" s="1" t="str">
        <f t="array" ref="C1742">_xlfn.XLOOKUP($B1742, sales_teams!$A$2:$A$36, sales_teams!$B$2:$B$36)</f>
        <v>Cara Losch</v>
      </c>
      <c r="D1742" s="1" t="str">
        <f t="array" ref="D1742">_xlfn.XLOOKUP($B1742, sales_teams!$A$2:$A$36, sales_teams!$C$2:$C$36)</f>
        <v>East</v>
      </c>
      <c r="E1742" s="1" t="s">
        <v>109</v>
      </c>
      <c r="F1742" s="1" t="s">
        <v>132</v>
      </c>
      <c r="G1742" s="1" t="str">
        <f t="array" ref="G1742">IF($F1742="", "", _xlfn.XLOOKUP($F1742,accounts!$A$2:$A$86,accounts!$B$2:$B$86, "Other"))</f>
        <v>marketing</v>
      </c>
      <c r="H1742" s="1" t="str">
        <f t="array" ref="H1742">IF($F1742="", "", IFS(_xlfn.XLOOKUP($F1742, accounts!$A$2:$A$86, accounts!$E$2:$E$86, 0)&gt;=1000, "Enterprise", _xlfn.XLOOKUP($F1742, accounts!$A$2:$A$86, accounts!$E$2:$E$86, 0)&gt;=100, "Mid-Market", TRUE, "SMB"))</f>
        <v>Enterprise</v>
      </c>
      <c r="I1742" s="1" t="str">
        <f t="array" ref="I1742">IF($F1742="", "", _xlfn.XLOOKUP($F1742,accounts!$A$2:$A$86,accounts!$F$2:$F$86, "Other"))</f>
        <v>Jordan</v>
      </c>
      <c r="J1742" s="1" t="s">
        <v>131</v>
      </c>
      <c r="K1742" s="3">
        <v>42817.0</v>
      </c>
      <c r="L1742" s="3">
        <v>42826.0</v>
      </c>
      <c r="M1742" s="1">
        <v>941.0</v>
      </c>
    </row>
    <row r="1743">
      <c r="A1743" s="1" t="s">
        <v>1948</v>
      </c>
      <c r="B1743" s="1" t="s">
        <v>7</v>
      </c>
      <c r="C1743" s="1" t="str">
        <f t="array" ref="C1743">_xlfn.XLOOKUP($B1743, sales_teams!$A$2:$A$36, sales_teams!$B$2:$B$36)</f>
        <v>Dustin Brinkmann</v>
      </c>
      <c r="D1743" s="1" t="str">
        <f t="array" ref="D1743">_xlfn.XLOOKUP($B1743, sales_teams!$A$2:$A$36, sales_teams!$C$2:$C$36)</f>
        <v>Central</v>
      </c>
      <c r="E1743" s="1" t="s">
        <v>181</v>
      </c>
      <c r="F1743" s="1" t="s">
        <v>47</v>
      </c>
      <c r="G1743" s="1" t="str">
        <f t="array" ref="G1743">IF($F1743="", "", _xlfn.XLOOKUP($F1743,accounts!$A$2:$A$86,accounts!$B$2:$B$86, "Other"))</f>
        <v>retail</v>
      </c>
      <c r="H1743" s="1" t="str">
        <f t="array" ref="H1743">IF($F1743="", "", IFS(_xlfn.XLOOKUP($F1743, accounts!$A$2:$A$86, accounts!$E$2:$E$86, 0)&gt;=1000, "Enterprise", _xlfn.XLOOKUP($F1743, accounts!$A$2:$A$86, accounts!$E$2:$E$86, 0)&gt;=100, "Mid-Market", TRUE, "SMB"))</f>
        <v>Enterprise</v>
      </c>
      <c r="I1743" s="1" t="str">
        <f t="array" ref="I1743">IF($F1743="", "", _xlfn.XLOOKUP($F1743,accounts!$A$2:$A$86,accounts!$F$2:$F$86, "Other"))</f>
        <v>United States</v>
      </c>
      <c r="J1743" s="1" t="s">
        <v>192</v>
      </c>
      <c r="K1743" s="3">
        <v>42818.0</v>
      </c>
      <c r="L1743" s="3">
        <v>42873.0</v>
      </c>
      <c r="M1743" s="1">
        <v>0.0</v>
      </c>
    </row>
    <row r="1744">
      <c r="A1744" s="1" t="s">
        <v>1949</v>
      </c>
      <c r="B1744" s="1" t="s">
        <v>7</v>
      </c>
      <c r="C1744" s="1" t="str">
        <f t="array" ref="C1744">_xlfn.XLOOKUP($B1744, sales_teams!$A$2:$A$36, sales_teams!$B$2:$B$36)</f>
        <v>Dustin Brinkmann</v>
      </c>
      <c r="D1744" s="1" t="str">
        <f t="array" ref="D1744">_xlfn.XLOOKUP($B1744, sales_teams!$A$2:$A$36, sales_teams!$C$2:$C$36)</f>
        <v>Central</v>
      </c>
      <c r="E1744" s="1" t="s">
        <v>179</v>
      </c>
      <c r="F1744" s="1" t="s">
        <v>152</v>
      </c>
      <c r="G1744" s="1" t="str">
        <f t="array" ref="G1744">IF($F1744="", "", _xlfn.XLOOKUP($F1744,accounts!$A$2:$A$86,accounts!$B$2:$B$86, "Other"))</f>
        <v>marketing</v>
      </c>
      <c r="H1744" s="1" t="str">
        <f t="array" ref="H1744">IF($F1744="", "", IFS(_xlfn.XLOOKUP($F1744, accounts!$A$2:$A$86, accounts!$E$2:$E$86, 0)&gt;=1000, "Enterprise", _xlfn.XLOOKUP($F1744, accounts!$A$2:$A$86, accounts!$E$2:$E$86, 0)&gt;=100, "Mid-Market", TRUE, "SMB"))</f>
        <v>Mid-Market</v>
      </c>
      <c r="I1744" s="1" t="str">
        <f t="array" ref="I1744">IF($F1744="", "", _xlfn.XLOOKUP($F1744,accounts!$A$2:$A$86,accounts!$F$2:$F$86, "Other"))</f>
        <v>United States</v>
      </c>
      <c r="J1744" s="1" t="s">
        <v>131</v>
      </c>
      <c r="K1744" s="3">
        <v>42818.0</v>
      </c>
      <c r="L1744" s="3">
        <v>42892.0</v>
      </c>
      <c r="M1744" s="1">
        <v>56.0</v>
      </c>
    </row>
    <row r="1745">
      <c r="A1745" s="1" t="s">
        <v>1950</v>
      </c>
      <c r="B1745" s="1" t="s">
        <v>7</v>
      </c>
      <c r="C1745" s="1" t="str">
        <f t="array" ref="C1745">_xlfn.XLOOKUP($B1745, sales_teams!$A$2:$A$36, sales_teams!$B$2:$B$36)</f>
        <v>Dustin Brinkmann</v>
      </c>
      <c r="D1745" s="1" t="str">
        <f t="array" ref="D1745">_xlfn.XLOOKUP($B1745, sales_teams!$A$2:$A$36, sales_teams!$C$2:$C$36)</f>
        <v>Central</v>
      </c>
      <c r="E1745" s="1" t="s">
        <v>188</v>
      </c>
      <c r="F1745" s="1" t="s">
        <v>56</v>
      </c>
      <c r="G1745" s="1" t="str">
        <f t="array" ref="G1745">IF($F1745="", "", _xlfn.XLOOKUP($F1745,accounts!$A$2:$A$86,accounts!$B$2:$B$86, "Other"))</f>
        <v>software</v>
      </c>
      <c r="H1745" s="1" t="str">
        <f t="array" ref="H1745">IF($F1745="", "", IFS(_xlfn.XLOOKUP($F1745, accounts!$A$2:$A$86, accounts!$E$2:$E$86, 0)&gt;=1000, "Enterprise", _xlfn.XLOOKUP($F1745, accounts!$A$2:$A$86, accounts!$E$2:$E$86, 0)&gt;=100, "Mid-Market", TRUE, "SMB"))</f>
        <v>Enterprise</v>
      </c>
      <c r="I1745" s="1" t="str">
        <f t="array" ref="I1745">IF($F1745="", "", _xlfn.XLOOKUP($F1745,accounts!$A$2:$A$86,accounts!$F$2:$F$86, "Other"))</f>
        <v>United States</v>
      </c>
      <c r="J1745" s="1" t="s">
        <v>131</v>
      </c>
      <c r="K1745" s="3">
        <v>42818.0</v>
      </c>
      <c r="L1745" s="3">
        <v>42829.0</v>
      </c>
      <c r="M1745" s="1">
        <v>3445.0</v>
      </c>
    </row>
    <row r="1746">
      <c r="A1746" s="1" t="s">
        <v>1951</v>
      </c>
      <c r="B1746" s="1" t="s">
        <v>52</v>
      </c>
      <c r="C1746" s="1" t="str">
        <f t="array" ref="C1746">_xlfn.XLOOKUP($B1746, sales_teams!$A$2:$A$36, sales_teams!$B$2:$B$36)</f>
        <v>Rocco Neubert</v>
      </c>
      <c r="D1746" s="1" t="str">
        <f t="array" ref="D1746">_xlfn.XLOOKUP($B1746, sales_teams!$A$2:$A$36, sales_teams!$C$2:$C$36)</f>
        <v>East</v>
      </c>
      <c r="E1746" s="1" t="s">
        <v>194</v>
      </c>
      <c r="G1746" s="1" t="str">
        <f t="array" ref="G1746">IF($F1746="", "", _xlfn.XLOOKUP($F1746,accounts!$A$2:$A$86,accounts!$B$2:$B$86, "Other"))</f>
        <v/>
      </c>
      <c r="H1746" s="1" t="str">
        <f t="array" ref="H1746">IF($F1746="", "", IFS(_xlfn.XLOOKUP($F1746, accounts!$A$2:$A$86, accounts!$E$2:$E$86, 0)&gt;=1000, "Enterprise", _xlfn.XLOOKUP($F1746, accounts!$A$2:$A$86, accounts!$E$2:$E$86, 0)&gt;=100, "Mid-Market", TRUE, "SMB"))</f>
        <v/>
      </c>
      <c r="I1746" s="1" t="str">
        <f t="array" ref="I1746">IF($F1746="", "", _xlfn.XLOOKUP($F1746,accounts!$A$2:$A$86,accounts!$F$2:$F$86, "Other"))</f>
        <v/>
      </c>
      <c r="J1746" s="1" t="s">
        <v>189</v>
      </c>
      <c r="K1746" s="3">
        <v>42818.0</v>
      </c>
    </row>
    <row r="1747">
      <c r="A1747" s="1" t="s">
        <v>1952</v>
      </c>
      <c r="B1747" s="1" t="s">
        <v>52</v>
      </c>
      <c r="C1747" s="1" t="str">
        <f t="array" ref="C1747">_xlfn.XLOOKUP($B1747, sales_teams!$A$2:$A$36, sales_teams!$B$2:$B$36)</f>
        <v>Rocco Neubert</v>
      </c>
      <c r="D1747" s="1" t="str">
        <f t="array" ref="D1747">_xlfn.XLOOKUP($B1747, sales_teams!$A$2:$A$36, sales_teams!$C$2:$C$36)</f>
        <v>East</v>
      </c>
      <c r="E1747" s="1" t="s">
        <v>188</v>
      </c>
      <c r="F1747" s="1" t="s">
        <v>154</v>
      </c>
      <c r="G1747" s="1" t="str">
        <f t="array" ref="G1747">IF($F1747="", "", _xlfn.XLOOKUP($F1747,accounts!$A$2:$A$86,accounts!$B$2:$B$86, "Other"))</f>
        <v>retail</v>
      </c>
      <c r="H1747" s="1" t="str">
        <f t="array" ref="H1747">IF($F1747="", "", IFS(_xlfn.XLOOKUP($F1747, accounts!$A$2:$A$86, accounts!$E$2:$E$86, 0)&gt;=1000, "Enterprise", _xlfn.XLOOKUP($F1747, accounts!$A$2:$A$86, accounts!$E$2:$E$86, 0)&gt;=100, "Mid-Market", TRUE, "SMB"))</f>
        <v>Enterprise</v>
      </c>
      <c r="I1747" s="1" t="str">
        <f t="array" ref="I1747">IF($F1747="", "", _xlfn.XLOOKUP($F1747,accounts!$A$2:$A$86,accounts!$F$2:$F$86, "Other"))</f>
        <v>United States</v>
      </c>
      <c r="J1747" s="1" t="s">
        <v>189</v>
      </c>
      <c r="K1747" s="3">
        <v>42818.0</v>
      </c>
    </row>
    <row r="1748">
      <c r="A1748" s="1" t="s">
        <v>1953</v>
      </c>
      <c r="B1748" s="1" t="s">
        <v>12</v>
      </c>
      <c r="C1748" s="1" t="str">
        <f t="array" ref="C1748">_xlfn.XLOOKUP($B1748, sales_teams!$A$2:$A$36, sales_teams!$B$2:$B$36)</f>
        <v>Dustin Brinkmann</v>
      </c>
      <c r="D1748" s="1" t="str">
        <f t="array" ref="D1748">_xlfn.XLOOKUP($B1748, sales_teams!$A$2:$A$36, sales_teams!$C$2:$C$36)</f>
        <v>Central</v>
      </c>
      <c r="E1748" s="1" t="s">
        <v>179</v>
      </c>
      <c r="F1748" s="1" t="s">
        <v>29</v>
      </c>
      <c r="G1748" s="1" t="str">
        <f t="array" ref="G1748">IF($F1748="", "", _xlfn.XLOOKUP($F1748,accounts!$A$2:$A$86,accounts!$B$2:$B$86, "Other"))</f>
        <v>medical</v>
      </c>
      <c r="H1748" s="1" t="str">
        <f t="array" ref="H1748">IF($F1748="", "", IFS(_xlfn.XLOOKUP($F1748, accounts!$A$2:$A$86, accounts!$E$2:$E$86, 0)&gt;=1000, "Enterprise", _xlfn.XLOOKUP($F1748, accounts!$A$2:$A$86, accounts!$E$2:$E$86, 0)&gt;=100, "Mid-Market", TRUE, "SMB"))</f>
        <v>Enterprise</v>
      </c>
      <c r="I1748" s="1" t="str">
        <f t="array" ref="I1748">IF($F1748="", "", _xlfn.XLOOKUP($F1748,accounts!$A$2:$A$86,accounts!$F$2:$F$86, "Other"))</f>
        <v>Philipines</v>
      </c>
      <c r="J1748" s="1" t="s">
        <v>131</v>
      </c>
      <c r="K1748" s="3">
        <v>42818.0</v>
      </c>
      <c r="L1748" s="3">
        <v>42825.0</v>
      </c>
      <c r="M1748" s="1">
        <v>54.0</v>
      </c>
    </row>
    <row r="1749">
      <c r="A1749" s="1" t="s">
        <v>1954</v>
      </c>
      <c r="B1749" s="1" t="s">
        <v>39</v>
      </c>
      <c r="C1749" s="1" t="str">
        <f t="array" ref="C1749">_xlfn.XLOOKUP($B1749, sales_teams!$A$2:$A$36, sales_teams!$B$2:$B$36)</f>
        <v>Cara Losch</v>
      </c>
      <c r="D1749" s="1" t="str">
        <f t="array" ref="D1749">_xlfn.XLOOKUP($B1749, sales_teams!$A$2:$A$36, sales_teams!$C$2:$C$36)</f>
        <v>East</v>
      </c>
      <c r="E1749" s="1" t="s">
        <v>181</v>
      </c>
      <c r="G1749" s="1" t="str">
        <f t="array" ref="G1749">IF($F1749="", "", _xlfn.XLOOKUP($F1749,accounts!$A$2:$A$86,accounts!$B$2:$B$86, "Other"))</f>
        <v/>
      </c>
      <c r="H1749" s="1" t="str">
        <f t="array" ref="H1749">IF($F1749="", "", IFS(_xlfn.XLOOKUP($F1749, accounts!$A$2:$A$86, accounts!$E$2:$E$86, 0)&gt;=1000, "Enterprise", _xlfn.XLOOKUP($F1749, accounts!$A$2:$A$86, accounts!$E$2:$E$86, 0)&gt;=100, "Mid-Market", TRUE, "SMB"))</f>
        <v/>
      </c>
      <c r="I1749" s="1" t="str">
        <f t="array" ref="I1749">IF($F1749="", "", _xlfn.XLOOKUP($F1749,accounts!$A$2:$A$86,accounts!$F$2:$F$86, "Other"))</f>
        <v/>
      </c>
      <c r="J1749" s="1" t="s">
        <v>189</v>
      </c>
      <c r="K1749" s="3">
        <v>42818.0</v>
      </c>
    </row>
    <row r="1750">
      <c r="A1750" s="1" t="s">
        <v>1955</v>
      </c>
      <c r="B1750" s="1" t="s">
        <v>39</v>
      </c>
      <c r="C1750" s="1" t="str">
        <f t="array" ref="C1750">_xlfn.XLOOKUP($B1750, sales_teams!$A$2:$A$36, sales_teams!$B$2:$B$36)</f>
        <v>Cara Losch</v>
      </c>
      <c r="D1750" s="1" t="str">
        <f t="array" ref="D1750">_xlfn.XLOOKUP($B1750, sales_teams!$A$2:$A$36, sales_teams!$C$2:$C$36)</f>
        <v>East</v>
      </c>
      <c r="E1750" s="1" t="s">
        <v>188</v>
      </c>
      <c r="F1750" s="1" t="s">
        <v>132</v>
      </c>
      <c r="G1750" s="1" t="str">
        <f t="array" ref="G1750">IF($F1750="", "", _xlfn.XLOOKUP($F1750,accounts!$A$2:$A$86,accounts!$B$2:$B$86, "Other"))</f>
        <v>marketing</v>
      </c>
      <c r="H1750" s="1" t="str">
        <f t="array" ref="H1750">IF($F1750="", "", IFS(_xlfn.XLOOKUP($F1750, accounts!$A$2:$A$86, accounts!$E$2:$E$86, 0)&gt;=1000, "Enterprise", _xlfn.XLOOKUP($F1750, accounts!$A$2:$A$86, accounts!$E$2:$E$86, 0)&gt;=100, "Mid-Market", TRUE, "SMB"))</f>
        <v>Enterprise</v>
      </c>
      <c r="I1750" s="1" t="str">
        <f t="array" ref="I1750">IF($F1750="", "", _xlfn.XLOOKUP($F1750,accounts!$A$2:$A$86,accounts!$F$2:$F$86, "Other"))</f>
        <v>Jordan</v>
      </c>
      <c r="J1750" s="1" t="s">
        <v>131</v>
      </c>
      <c r="K1750" s="3">
        <v>42818.0</v>
      </c>
      <c r="L1750" s="3">
        <v>42825.0</v>
      </c>
      <c r="M1750" s="1">
        <v>3498.0</v>
      </c>
    </row>
    <row r="1751">
      <c r="A1751" s="1" t="s">
        <v>1956</v>
      </c>
      <c r="B1751" s="1" t="s">
        <v>48</v>
      </c>
      <c r="C1751" s="1" t="str">
        <f t="array" ref="C1751">_xlfn.XLOOKUP($B1751, sales_teams!$A$2:$A$36, sales_teams!$B$2:$B$36)</f>
        <v>Rocco Neubert</v>
      </c>
      <c r="D1751" s="1" t="str">
        <f t="array" ref="D1751">_xlfn.XLOOKUP($B1751, sales_teams!$A$2:$A$36, sales_teams!$C$2:$C$36)</f>
        <v>East</v>
      </c>
      <c r="E1751" s="1" t="s">
        <v>181</v>
      </c>
      <c r="F1751" s="1" t="s">
        <v>167</v>
      </c>
      <c r="G1751" s="1" t="str">
        <f t="array" ref="G1751">IF($F1751="", "", _xlfn.XLOOKUP($F1751,accounts!$A$2:$A$86,accounts!$B$2:$B$86, "Other"))</f>
        <v>finance</v>
      </c>
      <c r="H1751" s="1" t="str">
        <f t="array" ref="H1751">IF($F1751="", "", IFS(_xlfn.XLOOKUP($F1751, accounts!$A$2:$A$86, accounts!$E$2:$E$86, 0)&gt;=1000, "Enterprise", _xlfn.XLOOKUP($F1751, accounts!$A$2:$A$86, accounts!$E$2:$E$86, 0)&gt;=100, "Mid-Market", TRUE, "SMB"))</f>
        <v>Mid-Market</v>
      </c>
      <c r="I1751" s="1" t="str">
        <f t="array" ref="I1751">IF($F1751="", "", _xlfn.XLOOKUP($F1751,accounts!$A$2:$A$86,accounts!$F$2:$F$86, "Other"))</f>
        <v>United States</v>
      </c>
      <c r="J1751" s="1" t="s">
        <v>131</v>
      </c>
      <c r="K1751" s="3">
        <v>42818.0</v>
      </c>
      <c r="L1751" s="3">
        <v>42827.0</v>
      </c>
      <c r="M1751" s="1">
        <v>540.0</v>
      </c>
    </row>
    <row r="1752">
      <c r="A1752" s="1" t="s">
        <v>1957</v>
      </c>
      <c r="B1752" s="1" t="s">
        <v>48</v>
      </c>
      <c r="C1752" s="1" t="str">
        <f t="array" ref="C1752">_xlfn.XLOOKUP($B1752, sales_teams!$A$2:$A$36, sales_teams!$B$2:$B$36)</f>
        <v>Rocco Neubert</v>
      </c>
      <c r="D1752" s="1" t="str">
        <f t="array" ref="D1752">_xlfn.XLOOKUP($B1752, sales_teams!$A$2:$A$36, sales_teams!$C$2:$C$36)</f>
        <v>East</v>
      </c>
      <c r="E1752" s="1" t="s">
        <v>148</v>
      </c>
      <c r="F1752" s="1" t="s">
        <v>103</v>
      </c>
      <c r="G1752" s="1" t="str">
        <f t="array" ref="G1752">IF($F1752="", "", _xlfn.XLOOKUP($F1752,accounts!$A$2:$A$86,accounts!$B$2:$B$86, "Other"))</f>
        <v>retail</v>
      </c>
      <c r="H1752" s="1" t="str">
        <f t="array" ref="H1752">IF($F1752="", "", IFS(_xlfn.XLOOKUP($F1752, accounts!$A$2:$A$86, accounts!$E$2:$E$86, 0)&gt;=1000, "Enterprise", _xlfn.XLOOKUP($F1752, accounts!$A$2:$A$86, accounts!$E$2:$E$86, 0)&gt;=100, "Mid-Market", TRUE, "SMB"))</f>
        <v>Enterprise</v>
      </c>
      <c r="I1752" s="1" t="str">
        <f t="array" ref="I1752">IF($F1752="", "", _xlfn.XLOOKUP($F1752,accounts!$A$2:$A$86,accounts!$F$2:$F$86, "Other"))</f>
        <v>United States</v>
      </c>
      <c r="J1752" s="1" t="s">
        <v>131</v>
      </c>
      <c r="K1752" s="3">
        <v>42818.0</v>
      </c>
      <c r="L1752" s="3">
        <v>42827.0</v>
      </c>
      <c r="M1752" s="1">
        <v>4986.0</v>
      </c>
    </row>
    <row r="1753">
      <c r="A1753" s="1" t="s">
        <v>1958</v>
      </c>
      <c r="B1753" s="1" t="s">
        <v>30</v>
      </c>
      <c r="C1753" s="1" t="str">
        <f t="array" ref="C1753">_xlfn.XLOOKUP($B1753, sales_teams!$A$2:$A$36, sales_teams!$B$2:$B$36)</f>
        <v>Melvin Marxen</v>
      </c>
      <c r="D1753" s="1" t="str">
        <f t="array" ref="D1753">_xlfn.XLOOKUP($B1753, sales_teams!$A$2:$A$36, sales_teams!$C$2:$C$36)</f>
        <v>Central</v>
      </c>
      <c r="E1753" s="1" t="s">
        <v>194</v>
      </c>
      <c r="F1753" s="1" t="s">
        <v>164</v>
      </c>
      <c r="G1753" s="1" t="str">
        <f t="array" ref="G1753">IF($F1753="", "", _xlfn.XLOOKUP($F1753,accounts!$A$2:$A$86,accounts!$B$2:$B$86, "Other"))</f>
        <v>retail</v>
      </c>
      <c r="H1753" s="1" t="str">
        <f t="array" ref="H1753">IF($F1753="", "", IFS(_xlfn.XLOOKUP($F1753, accounts!$A$2:$A$86, accounts!$E$2:$E$86, 0)&gt;=1000, "Enterprise", _xlfn.XLOOKUP($F1753, accounts!$A$2:$A$86, accounts!$E$2:$E$86, 0)&gt;=100, "Mid-Market", TRUE, "SMB"))</f>
        <v>Mid-Market</v>
      </c>
      <c r="I1753" s="1" t="str">
        <f t="array" ref="I1753">IF($F1753="", "", _xlfn.XLOOKUP($F1753,accounts!$A$2:$A$86,accounts!$F$2:$F$86, "Other"))</f>
        <v>United States</v>
      </c>
      <c r="J1753" s="1" t="s">
        <v>192</v>
      </c>
      <c r="K1753" s="3">
        <v>42818.0</v>
      </c>
      <c r="L1753" s="3">
        <v>42828.0</v>
      </c>
      <c r="M1753" s="1">
        <v>0.0</v>
      </c>
    </row>
    <row r="1754">
      <c r="A1754" s="1" t="s">
        <v>1959</v>
      </c>
      <c r="B1754" s="1" t="s">
        <v>30</v>
      </c>
      <c r="C1754" s="1" t="str">
        <f t="array" ref="C1754">_xlfn.XLOOKUP($B1754, sales_teams!$A$2:$A$36, sales_teams!$B$2:$B$36)</f>
        <v>Melvin Marxen</v>
      </c>
      <c r="D1754" s="1" t="str">
        <f t="array" ref="D1754">_xlfn.XLOOKUP($B1754, sales_teams!$A$2:$A$36, sales_teams!$C$2:$C$36)</f>
        <v>Central</v>
      </c>
      <c r="E1754" s="1" t="s">
        <v>194</v>
      </c>
      <c r="F1754" s="1" t="s">
        <v>79</v>
      </c>
      <c r="G1754" s="1" t="str">
        <f t="array" ref="G1754">IF($F1754="", "", _xlfn.XLOOKUP($F1754,accounts!$A$2:$A$86,accounts!$B$2:$B$86, "Other"))</f>
        <v>entertainment</v>
      </c>
      <c r="H1754" s="1" t="str">
        <f t="array" ref="H1754">IF($F1754="", "", IFS(_xlfn.XLOOKUP($F1754, accounts!$A$2:$A$86, accounts!$E$2:$E$86, 0)&gt;=1000, "Enterprise", _xlfn.XLOOKUP($F1754, accounts!$A$2:$A$86, accounts!$E$2:$E$86, 0)&gt;=100, "Mid-Market", TRUE, "SMB"))</f>
        <v>Mid-Market</v>
      </c>
      <c r="I1754" s="1" t="str">
        <f t="array" ref="I1754">IF($F1754="", "", _xlfn.XLOOKUP($F1754,accounts!$A$2:$A$86,accounts!$F$2:$F$86, "Other"))</f>
        <v>United States</v>
      </c>
      <c r="J1754" s="1" t="s">
        <v>131</v>
      </c>
      <c r="K1754" s="3">
        <v>42818.0</v>
      </c>
      <c r="L1754" s="3">
        <v>42870.0</v>
      </c>
      <c r="M1754" s="1">
        <v>5214.0</v>
      </c>
    </row>
    <row r="1755">
      <c r="A1755" s="1" t="s">
        <v>1960</v>
      </c>
      <c r="B1755" s="1" t="s">
        <v>30</v>
      </c>
      <c r="C1755" s="1" t="str">
        <f t="array" ref="C1755">_xlfn.XLOOKUP($B1755, sales_teams!$A$2:$A$36, sales_teams!$B$2:$B$36)</f>
        <v>Melvin Marxen</v>
      </c>
      <c r="D1755" s="1" t="str">
        <f t="array" ref="D1755">_xlfn.XLOOKUP($B1755, sales_teams!$A$2:$A$36, sales_teams!$C$2:$C$36)</f>
        <v>Central</v>
      </c>
      <c r="E1755" s="1" t="s">
        <v>148</v>
      </c>
      <c r="F1755" s="1" t="s">
        <v>122</v>
      </c>
      <c r="G1755" s="1" t="str">
        <f t="array" ref="G1755">IF($F1755="", "", _xlfn.XLOOKUP($F1755,accounts!$A$2:$A$86,accounts!$B$2:$B$86, "Other"))</f>
        <v>medical</v>
      </c>
      <c r="H1755" s="1" t="str">
        <f t="array" ref="H1755">IF($F1755="", "", IFS(_xlfn.XLOOKUP($F1755, accounts!$A$2:$A$86, accounts!$E$2:$E$86, 0)&gt;=1000, "Enterprise", _xlfn.XLOOKUP($F1755, accounts!$A$2:$A$86, accounts!$E$2:$E$86, 0)&gt;=100, "Mid-Market", TRUE, "SMB"))</f>
        <v>Enterprise</v>
      </c>
      <c r="I1755" s="1" t="str">
        <f t="array" ref="I1755">IF($F1755="", "", _xlfn.XLOOKUP($F1755,accounts!$A$2:$A$86,accounts!$F$2:$F$86, "Other"))</f>
        <v>United States</v>
      </c>
      <c r="J1755" s="1" t="s">
        <v>131</v>
      </c>
      <c r="K1755" s="3">
        <v>42818.0</v>
      </c>
      <c r="L1755" s="3">
        <v>42824.0</v>
      </c>
      <c r="M1755" s="1">
        <v>4794.0</v>
      </c>
    </row>
    <row r="1756">
      <c r="A1756" s="1" t="s">
        <v>1961</v>
      </c>
      <c r="B1756" s="1" t="s">
        <v>88</v>
      </c>
      <c r="C1756" s="1" t="str">
        <f t="array" ref="C1756">_xlfn.XLOOKUP($B1756, sales_teams!$A$2:$A$36, sales_teams!$B$2:$B$36)</f>
        <v>Celia Rouche</v>
      </c>
      <c r="D1756" s="1" t="str">
        <f t="array" ref="D1756">_xlfn.XLOOKUP($B1756, sales_teams!$A$2:$A$36, sales_teams!$C$2:$C$36)</f>
        <v>West</v>
      </c>
      <c r="E1756" s="1" t="s">
        <v>188</v>
      </c>
      <c r="G1756" s="1" t="str">
        <f t="array" ref="G1756">IF($F1756="", "", _xlfn.XLOOKUP($F1756,accounts!$A$2:$A$86,accounts!$B$2:$B$86, "Other"))</f>
        <v/>
      </c>
      <c r="H1756" s="1" t="str">
        <f t="array" ref="H1756">IF($F1756="", "", IFS(_xlfn.XLOOKUP($F1756, accounts!$A$2:$A$86, accounts!$E$2:$E$86, 0)&gt;=1000, "Enterprise", _xlfn.XLOOKUP($F1756, accounts!$A$2:$A$86, accounts!$E$2:$E$86, 0)&gt;=100, "Mid-Market", TRUE, "SMB"))</f>
        <v/>
      </c>
      <c r="I1756" s="1" t="str">
        <f t="array" ref="I1756">IF($F1756="", "", _xlfn.XLOOKUP($F1756,accounts!$A$2:$A$86,accounts!$F$2:$F$86, "Other"))</f>
        <v/>
      </c>
      <c r="J1756" s="1" t="s">
        <v>189</v>
      </c>
      <c r="K1756" s="3">
        <v>42818.0</v>
      </c>
    </row>
    <row r="1757">
      <c r="A1757" s="1" t="s">
        <v>1962</v>
      </c>
      <c r="B1757" s="1" t="s">
        <v>99</v>
      </c>
      <c r="C1757" s="1" t="str">
        <f t="array" ref="C1757">_xlfn.XLOOKUP($B1757, sales_teams!$A$2:$A$36, sales_teams!$B$2:$B$36)</f>
        <v>Summer Sewald</v>
      </c>
      <c r="D1757" s="1" t="str">
        <f t="array" ref="D1757">_xlfn.XLOOKUP($B1757, sales_teams!$A$2:$A$36, sales_teams!$C$2:$C$36)</f>
        <v>West</v>
      </c>
      <c r="E1757" s="1" t="s">
        <v>109</v>
      </c>
      <c r="F1757" s="1" t="s">
        <v>125</v>
      </c>
      <c r="G1757" s="1" t="str">
        <f t="array" ref="G1757">IF($F1757="", "", _xlfn.XLOOKUP($F1757,accounts!$A$2:$A$86,accounts!$B$2:$B$86, "Other"))</f>
        <v>software</v>
      </c>
      <c r="H1757" s="1" t="str">
        <f t="array" ref="H1757">IF($F1757="", "", IFS(_xlfn.XLOOKUP($F1757, accounts!$A$2:$A$86, accounts!$E$2:$E$86, 0)&gt;=1000, "Enterprise", _xlfn.XLOOKUP($F1757, accounts!$A$2:$A$86, accounts!$E$2:$E$86, 0)&gt;=100, "Mid-Market", TRUE, "SMB"))</f>
        <v>Enterprise</v>
      </c>
      <c r="I1757" s="1" t="str">
        <f t="array" ref="I1757">IF($F1757="", "", _xlfn.XLOOKUP($F1757,accounts!$A$2:$A$86,accounts!$F$2:$F$86, "Other"))</f>
        <v>United States</v>
      </c>
      <c r="J1757" s="1" t="s">
        <v>192</v>
      </c>
      <c r="K1757" s="3">
        <v>42818.0</v>
      </c>
      <c r="L1757" s="3">
        <v>42827.0</v>
      </c>
      <c r="M1757" s="1">
        <v>0.0</v>
      </c>
    </row>
    <row r="1758">
      <c r="A1758" s="1" t="s">
        <v>1963</v>
      </c>
      <c r="B1758" s="1" t="s">
        <v>102</v>
      </c>
      <c r="C1758" s="1" t="str">
        <f t="array" ref="C1758">_xlfn.XLOOKUP($B1758, sales_teams!$A$2:$A$36, sales_teams!$B$2:$B$36)</f>
        <v>Summer Sewald</v>
      </c>
      <c r="D1758" s="1" t="str">
        <f t="array" ref="D1758">_xlfn.XLOOKUP($B1758, sales_teams!$A$2:$A$36, sales_teams!$C$2:$C$36)</f>
        <v>West</v>
      </c>
      <c r="E1758" s="1" t="s">
        <v>194</v>
      </c>
      <c r="G1758" s="1" t="str">
        <f t="array" ref="G1758">IF($F1758="", "", _xlfn.XLOOKUP($F1758,accounts!$A$2:$A$86,accounts!$B$2:$B$86, "Other"))</f>
        <v/>
      </c>
      <c r="H1758" s="1" t="str">
        <f t="array" ref="H1758">IF($F1758="", "", IFS(_xlfn.XLOOKUP($F1758, accounts!$A$2:$A$86, accounts!$E$2:$E$86, 0)&gt;=1000, "Enterprise", _xlfn.XLOOKUP($F1758, accounts!$A$2:$A$86, accounts!$E$2:$E$86, 0)&gt;=100, "Mid-Market", TRUE, "SMB"))</f>
        <v/>
      </c>
      <c r="I1758" s="1" t="str">
        <f t="array" ref="I1758">IF($F1758="", "", _xlfn.XLOOKUP($F1758,accounts!$A$2:$A$86,accounts!$F$2:$F$86, "Other"))</f>
        <v/>
      </c>
      <c r="J1758" s="1" t="s">
        <v>189</v>
      </c>
      <c r="K1758" s="3">
        <v>42818.0</v>
      </c>
    </row>
    <row r="1759">
      <c r="A1759" s="1" t="s">
        <v>1964</v>
      </c>
      <c r="B1759" s="1" t="s">
        <v>102</v>
      </c>
      <c r="C1759" s="1" t="str">
        <f t="array" ref="C1759">_xlfn.XLOOKUP($B1759, sales_teams!$A$2:$A$36, sales_teams!$B$2:$B$36)</f>
        <v>Summer Sewald</v>
      </c>
      <c r="D1759" s="1" t="str">
        <f t="array" ref="D1759">_xlfn.XLOOKUP($B1759, sales_teams!$A$2:$A$36, sales_teams!$C$2:$C$36)</f>
        <v>West</v>
      </c>
      <c r="E1759" s="1" t="s">
        <v>109</v>
      </c>
      <c r="F1759" s="1" t="s">
        <v>151</v>
      </c>
      <c r="G1759" s="1" t="str">
        <f t="array" ref="G1759">IF($F1759="", "", _xlfn.XLOOKUP($F1759,accounts!$A$2:$A$86,accounts!$B$2:$B$86, "Other"))</f>
        <v>software</v>
      </c>
      <c r="H1759" s="1" t="str">
        <f t="array" ref="H1759">IF($F1759="", "", IFS(_xlfn.XLOOKUP($F1759, accounts!$A$2:$A$86, accounts!$E$2:$E$86, 0)&gt;=1000, "Enterprise", _xlfn.XLOOKUP($F1759, accounts!$A$2:$A$86, accounts!$E$2:$E$86, 0)&gt;=100, "Mid-Market", TRUE, "SMB"))</f>
        <v>Enterprise</v>
      </c>
      <c r="I1759" s="1" t="str">
        <f t="array" ref="I1759">IF($F1759="", "", _xlfn.XLOOKUP($F1759,accounts!$A$2:$A$86,accounts!$F$2:$F$86, "Other"))</f>
        <v>United States</v>
      </c>
      <c r="J1759" s="1" t="s">
        <v>192</v>
      </c>
      <c r="K1759" s="3">
        <v>42818.0</v>
      </c>
      <c r="L1759" s="3">
        <v>42828.0</v>
      </c>
      <c r="M1759" s="1">
        <v>0.0</v>
      </c>
    </row>
    <row r="1760">
      <c r="A1760" s="1" t="s">
        <v>1965</v>
      </c>
      <c r="B1760" s="1" t="s">
        <v>17</v>
      </c>
      <c r="C1760" s="1" t="str">
        <f t="array" ref="C1760">_xlfn.XLOOKUP($B1760, sales_teams!$A$2:$A$36, sales_teams!$B$2:$B$36)</f>
        <v>Dustin Brinkmann</v>
      </c>
      <c r="D1760" s="1" t="str">
        <f t="array" ref="D1760">_xlfn.XLOOKUP($B1760, sales_teams!$A$2:$A$36, sales_teams!$C$2:$C$36)</f>
        <v>Central</v>
      </c>
      <c r="E1760" s="1" t="s">
        <v>181</v>
      </c>
      <c r="F1760" s="1" t="s">
        <v>47</v>
      </c>
      <c r="G1760" s="1" t="str">
        <f t="array" ref="G1760">IF($F1760="", "", _xlfn.XLOOKUP($F1760,accounts!$A$2:$A$86,accounts!$B$2:$B$86, "Other"))</f>
        <v>retail</v>
      </c>
      <c r="H1760" s="1" t="str">
        <f t="array" ref="H1760">IF($F1760="", "", IFS(_xlfn.XLOOKUP($F1760, accounts!$A$2:$A$86, accounts!$E$2:$E$86, 0)&gt;=1000, "Enterprise", _xlfn.XLOOKUP($F1760, accounts!$A$2:$A$86, accounts!$E$2:$E$86, 0)&gt;=100, "Mid-Market", TRUE, "SMB"))</f>
        <v>Enterprise</v>
      </c>
      <c r="I1760" s="1" t="str">
        <f t="array" ref="I1760">IF($F1760="", "", _xlfn.XLOOKUP($F1760,accounts!$A$2:$A$86,accounts!$F$2:$F$86, "Other"))</f>
        <v>United States</v>
      </c>
      <c r="J1760" s="1" t="s">
        <v>131</v>
      </c>
      <c r="K1760" s="3">
        <v>42818.0</v>
      </c>
      <c r="L1760" s="3">
        <v>42882.0</v>
      </c>
      <c r="M1760" s="1">
        <v>648.0</v>
      </c>
    </row>
    <row r="1761">
      <c r="A1761" s="1" t="s">
        <v>1966</v>
      </c>
      <c r="B1761" s="1" t="s">
        <v>17</v>
      </c>
      <c r="C1761" s="1" t="str">
        <f t="array" ref="C1761">_xlfn.XLOOKUP($B1761, sales_teams!$A$2:$A$36, sales_teams!$B$2:$B$36)</f>
        <v>Dustin Brinkmann</v>
      </c>
      <c r="D1761" s="1" t="str">
        <f t="array" ref="D1761">_xlfn.XLOOKUP($B1761, sales_teams!$A$2:$A$36, sales_teams!$C$2:$C$36)</f>
        <v>Central</v>
      </c>
      <c r="E1761" s="1" t="s">
        <v>188</v>
      </c>
      <c r="F1761" s="1" t="s">
        <v>82</v>
      </c>
      <c r="G1761" s="1" t="str">
        <f t="array" ref="G1761">IF($F1761="", "", _xlfn.XLOOKUP($F1761,accounts!$A$2:$A$86,accounts!$B$2:$B$86, "Other"))</f>
        <v>software</v>
      </c>
      <c r="H1761" s="1" t="str">
        <f t="array" ref="H1761">IF($F1761="", "", IFS(_xlfn.XLOOKUP($F1761, accounts!$A$2:$A$86, accounts!$E$2:$E$86, 0)&gt;=1000, "Enterprise", _xlfn.XLOOKUP($F1761, accounts!$A$2:$A$86, accounts!$E$2:$E$86, 0)&gt;=100, "Mid-Market", TRUE, "SMB"))</f>
        <v>Enterprise</v>
      </c>
      <c r="I1761" s="1" t="str">
        <f t="array" ref="I1761">IF($F1761="", "", _xlfn.XLOOKUP($F1761,accounts!$A$2:$A$86,accounts!$F$2:$F$86, "Other"))</f>
        <v>United States</v>
      </c>
      <c r="J1761" s="1" t="s">
        <v>131</v>
      </c>
      <c r="K1761" s="3">
        <v>42818.0</v>
      </c>
      <c r="L1761" s="3">
        <v>42916.0</v>
      </c>
      <c r="M1761" s="1">
        <v>3040.0</v>
      </c>
    </row>
    <row r="1762">
      <c r="A1762" s="1" t="s">
        <v>1967</v>
      </c>
      <c r="B1762" s="1" t="s">
        <v>24</v>
      </c>
      <c r="C1762" s="1" t="str">
        <f t="array" ref="C1762">_xlfn.XLOOKUP($B1762, sales_teams!$A$2:$A$36, sales_teams!$B$2:$B$36)</f>
        <v>Melvin Marxen</v>
      </c>
      <c r="D1762" s="1" t="str">
        <f t="array" ref="D1762">_xlfn.XLOOKUP($B1762, sales_teams!$A$2:$A$36, sales_teams!$C$2:$C$36)</f>
        <v>Central</v>
      </c>
      <c r="E1762" s="1" t="s">
        <v>109</v>
      </c>
      <c r="F1762" s="1" t="s">
        <v>165</v>
      </c>
      <c r="G1762" s="1" t="str">
        <f t="array" ref="G1762">IF($F1762="", "", _xlfn.XLOOKUP($F1762,accounts!$A$2:$A$86,accounts!$B$2:$B$86, "Other"))</f>
        <v>telecommunications</v>
      </c>
      <c r="H1762" s="1" t="str">
        <f t="array" ref="H1762">IF($F1762="", "", IFS(_xlfn.XLOOKUP($F1762, accounts!$A$2:$A$86, accounts!$E$2:$E$86, 0)&gt;=1000, "Enterprise", _xlfn.XLOOKUP($F1762, accounts!$A$2:$A$86, accounts!$E$2:$E$86, 0)&gt;=100, "Mid-Market", TRUE, "SMB"))</f>
        <v>Enterprise</v>
      </c>
      <c r="I1762" s="1" t="str">
        <f t="array" ref="I1762">IF($F1762="", "", _xlfn.XLOOKUP($F1762,accounts!$A$2:$A$86,accounts!$F$2:$F$86, "Other"))</f>
        <v>United States</v>
      </c>
      <c r="J1762" s="1" t="s">
        <v>131</v>
      </c>
      <c r="K1762" s="3">
        <v>42818.0</v>
      </c>
      <c r="L1762" s="3">
        <v>42916.0</v>
      </c>
      <c r="M1762" s="1">
        <v>1185.0</v>
      </c>
    </row>
    <row r="1763">
      <c r="A1763" s="1" t="s">
        <v>1968</v>
      </c>
      <c r="B1763" s="1" t="s">
        <v>24</v>
      </c>
      <c r="C1763" s="1" t="str">
        <f t="array" ref="C1763">_xlfn.XLOOKUP($B1763, sales_teams!$A$2:$A$36, sales_teams!$B$2:$B$36)</f>
        <v>Melvin Marxen</v>
      </c>
      <c r="D1763" s="1" t="str">
        <f t="array" ref="D1763">_xlfn.XLOOKUP($B1763, sales_teams!$A$2:$A$36, sales_teams!$C$2:$C$36)</f>
        <v>Central</v>
      </c>
      <c r="E1763" s="1" t="s">
        <v>179</v>
      </c>
      <c r="F1763" s="1" t="s">
        <v>89</v>
      </c>
      <c r="G1763" s="1" t="str">
        <f t="array" ref="G1763">IF($F1763="", "", _xlfn.XLOOKUP($F1763,accounts!$A$2:$A$86,accounts!$B$2:$B$86, "Other"))</f>
        <v>finance</v>
      </c>
      <c r="H1763" s="1" t="str">
        <f t="array" ref="H1763">IF($F1763="", "", IFS(_xlfn.XLOOKUP($F1763, accounts!$A$2:$A$86, accounts!$E$2:$E$86, 0)&gt;=1000, "Enterprise", _xlfn.XLOOKUP($F1763, accounts!$A$2:$A$86, accounts!$E$2:$E$86, 0)&gt;=100, "Mid-Market", TRUE, "SMB"))</f>
        <v>Enterprise</v>
      </c>
      <c r="I1763" s="1" t="str">
        <f t="array" ref="I1763">IF($F1763="", "", _xlfn.XLOOKUP($F1763,accounts!$A$2:$A$86,accounts!$F$2:$F$86, "Other"))</f>
        <v>United States</v>
      </c>
      <c r="J1763" s="1" t="s">
        <v>131</v>
      </c>
      <c r="K1763" s="3">
        <v>42818.0</v>
      </c>
      <c r="L1763" s="3">
        <v>42820.0</v>
      </c>
      <c r="M1763" s="1">
        <v>48.0</v>
      </c>
    </row>
    <row r="1764">
      <c r="A1764" s="1" t="s">
        <v>1969</v>
      </c>
      <c r="B1764" s="1" t="s">
        <v>107</v>
      </c>
      <c r="C1764" s="1" t="str">
        <f t="array" ref="C1764">_xlfn.XLOOKUP($B1764, sales_teams!$A$2:$A$36, sales_teams!$B$2:$B$36)</f>
        <v>Summer Sewald</v>
      </c>
      <c r="D1764" s="1" t="str">
        <f t="array" ref="D1764">_xlfn.XLOOKUP($B1764, sales_teams!$A$2:$A$36, sales_teams!$C$2:$C$36)</f>
        <v>West</v>
      </c>
      <c r="E1764" s="1" t="s">
        <v>109</v>
      </c>
      <c r="F1764" s="1" t="s">
        <v>124</v>
      </c>
      <c r="G1764" s="1" t="str">
        <f t="array" ref="G1764">IF($F1764="", "", _xlfn.XLOOKUP($F1764,accounts!$A$2:$A$86,accounts!$B$2:$B$86, "Other"))</f>
        <v>retail</v>
      </c>
      <c r="H1764" s="1" t="str">
        <f t="array" ref="H1764">IF($F1764="", "", IFS(_xlfn.XLOOKUP($F1764, accounts!$A$2:$A$86, accounts!$E$2:$E$86, 0)&gt;=1000, "Enterprise", _xlfn.XLOOKUP($F1764, accounts!$A$2:$A$86, accounts!$E$2:$E$86, 0)&gt;=100, "Mid-Market", TRUE, "SMB"))</f>
        <v>Enterprise</v>
      </c>
      <c r="I1764" s="1" t="str">
        <f t="array" ref="I1764">IF($F1764="", "", _xlfn.XLOOKUP($F1764,accounts!$A$2:$A$86,accounts!$F$2:$F$86, "Other"))</f>
        <v>United States</v>
      </c>
      <c r="J1764" s="1" t="s">
        <v>192</v>
      </c>
      <c r="K1764" s="3">
        <v>42818.0</v>
      </c>
      <c r="L1764" s="3">
        <v>42826.0</v>
      </c>
      <c r="M1764" s="1">
        <v>0.0</v>
      </c>
    </row>
    <row r="1765">
      <c r="A1765" s="1" t="s">
        <v>1970</v>
      </c>
      <c r="B1765" s="1" t="s">
        <v>107</v>
      </c>
      <c r="C1765" s="1" t="str">
        <f t="array" ref="C1765">_xlfn.XLOOKUP($B1765, sales_teams!$A$2:$A$36, sales_teams!$B$2:$B$36)</f>
        <v>Summer Sewald</v>
      </c>
      <c r="D1765" s="1" t="str">
        <f t="array" ref="D1765">_xlfn.XLOOKUP($B1765, sales_teams!$A$2:$A$36, sales_teams!$C$2:$C$36)</f>
        <v>West</v>
      </c>
      <c r="E1765" s="1" t="s">
        <v>109</v>
      </c>
      <c r="F1765" s="1" t="s">
        <v>50</v>
      </c>
      <c r="G1765" s="1" t="str">
        <f t="array" ref="G1765">IF($F1765="", "", _xlfn.XLOOKUP($F1765,accounts!$A$2:$A$86,accounts!$B$2:$B$86, "Other"))</f>
        <v>entertainment</v>
      </c>
      <c r="H1765" s="1" t="str">
        <f t="array" ref="H1765">IF($F1765="", "", IFS(_xlfn.XLOOKUP($F1765, accounts!$A$2:$A$86, accounts!$E$2:$E$86, 0)&gt;=1000, "Enterprise", _xlfn.XLOOKUP($F1765, accounts!$A$2:$A$86, accounts!$E$2:$E$86, 0)&gt;=100, "Mid-Market", TRUE, "SMB"))</f>
        <v>Enterprise</v>
      </c>
      <c r="I1765" s="1" t="str">
        <f t="array" ref="I1765">IF($F1765="", "", _xlfn.XLOOKUP($F1765,accounts!$A$2:$A$86,accounts!$F$2:$F$86, "Other"))</f>
        <v>United States</v>
      </c>
      <c r="J1765" s="1" t="s">
        <v>131</v>
      </c>
      <c r="K1765" s="3">
        <v>42818.0</v>
      </c>
      <c r="L1765" s="3">
        <v>42916.0</v>
      </c>
      <c r="M1765" s="1">
        <v>1021.0</v>
      </c>
    </row>
    <row r="1766">
      <c r="A1766" s="1" t="s">
        <v>1971</v>
      </c>
      <c r="B1766" s="1" t="s">
        <v>107</v>
      </c>
      <c r="C1766" s="1" t="str">
        <f t="array" ref="C1766">_xlfn.XLOOKUP($B1766, sales_teams!$A$2:$A$36, sales_teams!$B$2:$B$36)</f>
        <v>Summer Sewald</v>
      </c>
      <c r="D1766" s="1" t="str">
        <f t="array" ref="D1766">_xlfn.XLOOKUP($B1766, sales_teams!$A$2:$A$36, sales_teams!$C$2:$C$36)</f>
        <v>West</v>
      </c>
      <c r="E1766" s="1" t="s">
        <v>109</v>
      </c>
      <c r="F1766" s="1" t="s">
        <v>151</v>
      </c>
      <c r="G1766" s="1" t="str">
        <f t="array" ref="G1766">IF($F1766="", "", _xlfn.XLOOKUP($F1766,accounts!$A$2:$A$86,accounts!$B$2:$B$86, "Other"))</f>
        <v>software</v>
      </c>
      <c r="H1766" s="1" t="str">
        <f t="array" ref="H1766">IF($F1766="", "", IFS(_xlfn.XLOOKUP($F1766, accounts!$A$2:$A$86, accounts!$E$2:$E$86, 0)&gt;=1000, "Enterprise", _xlfn.XLOOKUP($F1766, accounts!$A$2:$A$86, accounts!$E$2:$E$86, 0)&gt;=100, "Mid-Market", TRUE, "SMB"))</f>
        <v>Enterprise</v>
      </c>
      <c r="I1766" s="1" t="str">
        <f t="array" ref="I1766">IF($F1766="", "", _xlfn.XLOOKUP($F1766,accounts!$A$2:$A$86,accounts!$F$2:$F$86, "Other"))</f>
        <v>United States</v>
      </c>
      <c r="J1766" s="1" t="s">
        <v>131</v>
      </c>
      <c r="K1766" s="3">
        <v>42818.0</v>
      </c>
      <c r="L1766" s="3">
        <v>42881.0</v>
      </c>
      <c r="M1766" s="1">
        <v>1264.0</v>
      </c>
    </row>
    <row r="1767">
      <c r="A1767" s="1" t="s">
        <v>1972</v>
      </c>
      <c r="B1767" s="1" t="s">
        <v>18</v>
      </c>
      <c r="C1767" s="1" t="str">
        <f t="array" ref="C1767">_xlfn.XLOOKUP($B1767, sales_teams!$A$2:$A$36, sales_teams!$B$2:$B$36)</f>
        <v>Dustin Brinkmann</v>
      </c>
      <c r="D1767" s="1" t="str">
        <f t="array" ref="D1767">_xlfn.XLOOKUP($B1767, sales_teams!$A$2:$A$36, sales_teams!$C$2:$C$36)</f>
        <v>Central</v>
      </c>
      <c r="E1767" s="1" t="s">
        <v>179</v>
      </c>
      <c r="F1767" s="1" t="s">
        <v>178</v>
      </c>
      <c r="G1767" s="1" t="str">
        <f t="array" ref="G1767">IF($F1767="", "", _xlfn.XLOOKUP($F1767,accounts!$A$2:$A$86,accounts!$B$2:$B$86, "Other"))</f>
        <v>medical</v>
      </c>
      <c r="H1767" s="1" t="str">
        <f t="array" ref="H1767">IF($F1767="", "", IFS(_xlfn.XLOOKUP($F1767, accounts!$A$2:$A$86, accounts!$E$2:$E$86, 0)&gt;=1000, "Enterprise", _xlfn.XLOOKUP($F1767, accounts!$A$2:$A$86, accounts!$E$2:$E$86, 0)&gt;=100, "Mid-Market", TRUE, "SMB"))</f>
        <v>Enterprise</v>
      </c>
      <c r="I1767" s="1" t="str">
        <f t="array" ref="I1767">IF($F1767="", "", _xlfn.XLOOKUP($F1767,accounts!$A$2:$A$86,accounts!$F$2:$F$86, "Other"))</f>
        <v>United States</v>
      </c>
      <c r="J1767" s="1" t="s">
        <v>192</v>
      </c>
      <c r="K1767" s="3">
        <v>42818.0</v>
      </c>
      <c r="L1767" s="3">
        <v>42878.0</v>
      </c>
      <c r="M1767" s="1">
        <v>0.0</v>
      </c>
    </row>
    <row r="1768">
      <c r="A1768" s="1" t="s">
        <v>1973</v>
      </c>
      <c r="B1768" s="1" t="s">
        <v>18</v>
      </c>
      <c r="C1768" s="1" t="str">
        <f t="array" ref="C1768">_xlfn.XLOOKUP($B1768, sales_teams!$A$2:$A$36, sales_teams!$B$2:$B$36)</f>
        <v>Dustin Brinkmann</v>
      </c>
      <c r="D1768" s="1" t="str">
        <f t="array" ref="D1768">_xlfn.XLOOKUP($B1768, sales_teams!$A$2:$A$36, sales_teams!$C$2:$C$36)</f>
        <v>Central</v>
      </c>
      <c r="E1768" s="1" t="s">
        <v>181</v>
      </c>
      <c r="F1768" s="1" t="s">
        <v>149</v>
      </c>
      <c r="G1768" s="1" t="str">
        <f t="array" ref="G1768">IF($F1768="", "", _xlfn.XLOOKUP($F1768,accounts!$A$2:$A$86,accounts!$B$2:$B$86, "Other"))</f>
        <v>medical</v>
      </c>
      <c r="H1768" s="1" t="str">
        <f t="array" ref="H1768">IF($F1768="", "", IFS(_xlfn.XLOOKUP($F1768, accounts!$A$2:$A$86, accounts!$E$2:$E$86, 0)&gt;=1000, "Enterprise", _xlfn.XLOOKUP($F1768, accounts!$A$2:$A$86, accounts!$E$2:$E$86, 0)&gt;=100, "Mid-Market", TRUE, "SMB"))</f>
        <v>Enterprise</v>
      </c>
      <c r="I1768" s="1" t="str">
        <f t="array" ref="I1768">IF($F1768="", "", _xlfn.XLOOKUP($F1768,accounts!$A$2:$A$86,accounts!$F$2:$F$86, "Other"))</f>
        <v>United States</v>
      </c>
      <c r="J1768" s="1" t="s">
        <v>131</v>
      </c>
      <c r="K1768" s="3">
        <v>42818.0</v>
      </c>
      <c r="L1768" s="3">
        <v>42898.0</v>
      </c>
      <c r="M1768" s="1">
        <v>503.0</v>
      </c>
    </row>
    <row r="1769">
      <c r="A1769" s="1" t="s">
        <v>1974</v>
      </c>
      <c r="B1769" s="1" t="s">
        <v>54</v>
      </c>
      <c r="C1769" s="1" t="str">
        <f t="array" ref="C1769">_xlfn.XLOOKUP($B1769, sales_teams!$A$2:$A$36, sales_teams!$B$2:$B$36)</f>
        <v>Rocco Neubert</v>
      </c>
      <c r="D1769" s="1" t="str">
        <f t="array" ref="D1769">_xlfn.XLOOKUP($B1769, sales_teams!$A$2:$A$36, sales_teams!$C$2:$C$36)</f>
        <v>East</v>
      </c>
      <c r="E1769" s="1" t="s">
        <v>148</v>
      </c>
      <c r="F1769" s="1" t="s">
        <v>98</v>
      </c>
      <c r="G1769" s="1" t="str">
        <f t="array" ref="G1769">IF($F1769="", "", _xlfn.XLOOKUP($F1769,accounts!$A$2:$A$86,accounts!$B$2:$B$86, "Other"))</f>
        <v>retail</v>
      </c>
      <c r="H1769" s="1" t="str">
        <f t="array" ref="H1769">IF($F1769="", "", IFS(_xlfn.XLOOKUP($F1769, accounts!$A$2:$A$86, accounts!$E$2:$E$86, 0)&gt;=1000, "Enterprise", _xlfn.XLOOKUP($F1769, accounts!$A$2:$A$86, accounts!$E$2:$E$86, 0)&gt;=100, "Mid-Market", TRUE, "SMB"))</f>
        <v>Enterprise</v>
      </c>
      <c r="I1769" s="1" t="str">
        <f t="array" ref="I1769">IF($F1769="", "", _xlfn.XLOOKUP($F1769,accounts!$A$2:$A$86,accounts!$F$2:$F$86, "Other"))</f>
        <v>Japan</v>
      </c>
      <c r="J1769" s="1" t="s">
        <v>131</v>
      </c>
      <c r="K1769" s="3">
        <v>42818.0</v>
      </c>
      <c r="L1769" s="3">
        <v>42828.0</v>
      </c>
      <c r="M1769" s="1">
        <v>4440.0</v>
      </c>
    </row>
    <row r="1770">
      <c r="A1770" s="1" t="s">
        <v>1975</v>
      </c>
      <c r="B1770" s="1" t="s">
        <v>15</v>
      </c>
      <c r="C1770" s="1" t="str">
        <f t="array" ref="C1770">_xlfn.XLOOKUP($B1770, sales_teams!$A$2:$A$36, sales_teams!$B$2:$B$36)</f>
        <v>Dustin Brinkmann</v>
      </c>
      <c r="D1770" s="1" t="str">
        <f t="array" ref="D1770">_xlfn.XLOOKUP($B1770, sales_teams!$A$2:$A$36, sales_teams!$C$2:$C$36)</f>
        <v>Central</v>
      </c>
      <c r="E1770" s="1" t="s">
        <v>109</v>
      </c>
      <c r="F1770" s="1" t="s">
        <v>78</v>
      </c>
      <c r="G1770" s="1" t="str">
        <f t="array" ref="G1770">IF($F1770="", "", _xlfn.XLOOKUP($F1770,accounts!$A$2:$A$86,accounts!$B$2:$B$86, "Other"))</f>
        <v>marketing</v>
      </c>
      <c r="H1770" s="1" t="str">
        <f t="array" ref="H1770">IF($F1770="", "", IFS(_xlfn.XLOOKUP($F1770, accounts!$A$2:$A$86, accounts!$E$2:$E$86, 0)&gt;=1000, "Enterprise", _xlfn.XLOOKUP($F1770, accounts!$A$2:$A$86, accounts!$E$2:$E$86, 0)&gt;=100, "Mid-Market", TRUE, "SMB"))</f>
        <v>Enterprise</v>
      </c>
      <c r="I1770" s="1" t="str">
        <f t="array" ref="I1770">IF($F1770="", "", _xlfn.XLOOKUP($F1770,accounts!$A$2:$A$86,accounts!$F$2:$F$86, "Other"))</f>
        <v>United States</v>
      </c>
      <c r="J1770" s="1" t="s">
        <v>192</v>
      </c>
      <c r="K1770" s="3">
        <v>42818.0</v>
      </c>
      <c r="L1770" s="3">
        <v>42828.0</v>
      </c>
      <c r="M1770" s="1">
        <v>0.0</v>
      </c>
    </row>
    <row r="1771">
      <c r="A1771" s="1" t="s">
        <v>1976</v>
      </c>
      <c r="B1771" s="1" t="s">
        <v>15</v>
      </c>
      <c r="C1771" s="1" t="str">
        <f t="array" ref="C1771">_xlfn.XLOOKUP($B1771, sales_teams!$A$2:$A$36, sales_teams!$B$2:$B$36)</f>
        <v>Dustin Brinkmann</v>
      </c>
      <c r="D1771" s="1" t="str">
        <f t="array" ref="D1771">_xlfn.XLOOKUP($B1771, sales_teams!$A$2:$A$36, sales_teams!$C$2:$C$36)</f>
        <v>Central</v>
      </c>
      <c r="E1771" s="1" t="s">
        <v>179</v>
      </c>
      <c r="F1771" s="1" t="s">
        <v>145</v>
      </c>
      <c r="G1771" s="1" t="str">
        <f t="array" ref="G1771">IF($F1771="", "", _xlfn.XLOOKUP($F1771,accounts!$A$2:$A$86,accounts!$B$2:$B$86, "Other"))</f>
        <v>technology</v>
      </c>
      <c r="H1771" s="1" t="str">
        <f t="array" ref="H1771">IF($F1771="", "", IFS(_xlfn.XLOOKUP($F1771, accounts!$A$2:$A$86, accounts!$E$2:$E$86, 0)&gt;=1000, "Enterprise", _xlfn.XLOOKUP($F1771, accounts!$A$2:$A$86, accounts!$E$2:$E$86, 0)&gt;=100, "Mid-Market", TRUE, "SMB"))</f>
        <v>Enterprise</v>
      </c>
      <c r="I1771" s="1" t="str">
        <f t="array" ref="I1771">IF($F1771="", "", _xlfn.XLOOKUP($F1771,accounts!$A$2:$A$86,accounts!$F$2:$F$86, "Other"))</f>
        <v>Panama</v>
      </c>
      <c r="J1771" s="1" t="s">
        <v>131</v>
      </c>
      <c r="K1771" s="3">
        <v>42818.0</v>
      </c>
      <c r="L1771" s="3">
        <v>42827.0</v>
      </c>
      <c r="M1771" s="1">
        <v>52.0</v>
      </c>
    </row>
    <row r="1772">
      <c r="A1772" s="1" t="s">
        <v>1977</v>
      </c>
      <c r="B1772" s="1" t="s">
        <v>60</v>
      </c>
      <c r="C1772" s="1" t="str">
        <f t="array" ref="C1772">_xlfn.XLOOKUP($B1772, sales_teams!$A$2:$A$36, sales_teams!$B$2:$B$36)</f>
        <v>Celia Rouche</v>
      </c>
      <c r="D1772" s="1" t="str">
        <f t="array" ref="D1772">_xlfn.XLOOKUP($B1772, sales_teams!$A$2:$A$36, sales_teams!$C$2:$C$36)</f>
        <v>West</v>
      </c>
      <c r="E1772" s="1" t="s">
        <v>179</v>
      </c>
      <c r="G1772" s="1" t="str">
        <f t="array" ref="G1772">IF($F1772="", "", _xlfn.XLOOKUP($F1772,accounts!$A$2:$A$86,accounts!$B$2:$B$86, "Other"))</f>
        <v/>
      </c>
      <c r="H1772" s="1" t="str">
        <f t="array" ref="H1772">IF($F1772="", "", IFS(_xlfn.XLOOKUP($F1772, accounts!$A$2:$A$86, accounts!$E$2:$E$86, 0)&gt;=1000, "Enterprise", _xlfn.XLOOKUP($F1772, accounts!$A$2:$A$86, accounts!$E$2:$E$86, 0)&gt;=100, "Mid-Market", TRUE, "SMB"))</f>
        <v/>
      </c>
      <c r="I1772" s="1" t="str">
        <f t="array" ref="I1772">IF($F1772="", "", _xlfn.XLOOKUP($F1772,accounts!$A$2:$A$86,accounts!$F$2:$F$86, "Other"))</f>
        <v/>
      </c>
      <c r="J1772" s="1" t="s">
        <v>189</v>
      </c>
      <c r="K1772" s="3">
        <v>42818.0</v>
      </c>
    </row>
    <row r="1773">
      <c r="A1773" s="1" t="s">
        <v>1978</v>
      </c>
      <c r="B1773" s="1" t="s">
        <v>60</v>
      </c>
      <c r="C1773" s="1" t="str">
        <f t="array" ref="C1773">_xlfn.XLOOKUP($B1773, sales_teams!$A$2:$A$36, sales_teams!$B$2:$B$36)</f>
        <v>Celia Rouche</v>
      </c>
      <c r="D1773" s="1" t="str">
        <f t="array" ref="D1773">_xlfn.XLOOKUP($B1773, sales_teams!$A$2:$A$36, sales_teams!$C$2:$C$36)</f>
        <v>West</v>
      </c>
      <c r="E1773" s="1" t="s">
        <v>181</v>
      </c>
      <c r="F1773" s="1" t="s">
        <v>127</v>
      </c>
      <c r="G1773" s="1" t="str">
        <f t="array" ref="G1773">IF($F1773="", "", _xlfn.XLOOKUP($F1773,accounts!$A$2:$A$86,accounts!$B$2:$B$86, "Other"))</f>
        <v>technology</v>
      </c>
      <c r="H1773" s="1" t="str">
        <f t="array" ref="H1773">IF($F1773="", "", IFS(_xlfn.XLOOKUP($F1773, accounts!$A$2:$A$86, accounts!$E$2:$E$86, 0)&gt;=1000, "Enterprise", _xlfn.XLOOKUP($F1773, accounts!$A$2:$A$86, accounts!$E$2:$E$86, 0)&gt;=100, "Mid-Market", TRUE, "SMB"))</f>
        <v>Enterprise</v>
      </c>
      <c r="I1773" s="1" t="str">
        <f t="array" ref="I1773">IF($F1773="", "", _xlfn.XLOOKUP($F1773,accounts!$A$2:$A$86,accounts!$F$2:$F$86, "Other"))</f>
        <v>United States</v>
      </c>
      <c r="J1773" s="1" t="s">
        <v>192</v>
      </c>
      <c r="K1773" s="3">
        <v>42818.0</v>
      </c>
      <c r="L1773" s="3">
        <v>42828.0</v>
      </c>
      <c r="M1773" s="1">
        <v>0.0</v>
      </c>
    </row>
    <row r="1774">
      <c r="A1774" s="1" t="s">
        <v>1979</v>
      </c>
      <c r="B1774" s="1" t="s">
        <v>34</v>
      </c>
      <c r="C1774" s="1" t="str">
        <f t="array" ref="C1774">_xlfn.XLOOKUP($B1774, sales_teams!$A$2:$A$36, sales_teams!$B$2:$B$36)</f>
        <v>Cara Losch</v>
      </c>
      <c r="D1774" s="1" t="str">
        <f t="array" ref="D1774">_xlfn.XLOOKUP($B1774, sales_teams!$A$2:$A$36, sales_teams!$C$2:$C$36)</f>
        <v>East</v>
      </c>
      <c r="E1774" s="1" t="s">
        <v>181</v>
      </c>
      <c r="F1774" s="1" t="s">
        <v>121</v>
      </c>
      <c r="G1774" s="1" t="str">
        <f t="array" ref="G1774">IF($F1774="", "", _xlfn.XLOOKUP($F1774,accounts!$A$2:$A$86,accounts!$B$2:$B$86, "Other"))</f>
        <v>telecommunications</v>
      </c>
      <c r="H1774" s="1" t="str">
        <f t="array" ref="H1774">IF($F1774="", "", IFS(_xlfn.XLOOKUP($F1774, accounts!$A$2:$A$86, accounts!$E$2:$E$86, 0)&gt;=1000, "Enterprise", _xlfn.XLOOKUP($F1774, accounts!$A$2:$A$86, accounts!$E$2:$E$86, 0)&gt;=100, "Mid-Market", TRUE, "SMB"))</f>
        <v>Enterprise</v>
      </c>
      <c r="I1774" s="1" t="str">
        <f t="array" ref="I1774">IF($F1774="", "", _xlfn.XLOOKUP($F1774,accounts!$A$2:$A$86,accounts!$F$2:$F$86, "Other"))</f>
        <v>United States</v>
      </c>
      <c r="J1774" s="1" t="s">
        <v>192</v>
      </c>
      <c r="K1774" s="3">
        <v>42818.0</v>
      </c>
      <c r="L1774" s="3">
        <v>42860.0</v>
      </c>
      <c r="M1774" s="1">
        <v>0.0</v>
      </c>
    </row>
    <row r="1775">
      <c r="A1775" s="1" t="s">
        <v>1980</v>
      </c>
      <c r="B1775" s="1" t="s">
        <v>34</v>
      </c>
      <c r="C1775" s="1" t="str">
        <f t="array" ref="C1775">_xlfn.XLOOKUP($B1775, sales_teams!$A$2:$A$36, sales_teams!$B$2:$B$36)</f>
        <v>Cara Losch</v>
      </c>
      <c r="D1775" s="1" t="str">
        <f t="array" ref="D1775">_xlfn.XLOOKUP($B1775, sales_teams!$A$2:$A$36, sales_teams!$C$2:$C$36)</f>
        <v>East</v>
      </c>
      <c r="E1775" s="1" t="s">
        <v>179</v>
      </c>
      <c r="F1775" s="1" t="s">
        <v>103</v>
      </c>
      <c r="G1775" s="1" t="str">
        <f t="array" ref="G1775">IF($F1775="", "", _xlfn.XLOOKUP($F1775,accounts!$A$2:$A$86,accounts!$B$2:$B$86, "Other"))</f>
        <v>retail</v>
      </c>
      <c r="H1775" s="1" t="str">
        <f t="array" ref="H1775">IF($F1775="", "", IFS(_xlfn.XLOOKUP($F1775, accounts!$A$2:$A$86, accounts!$E$2:$E$86, 0)&gt;=1000, "Enterprise", _xlfn.XLOOKUP($F1775, accounts!$A$2:$A$86, accounts!$E$2:$E$86, 0)&gt;=100, "Mid-Market", TRUE, "SMB"))</f>
        <v>Enterprise</v>
      </c>
      <c r="I1775" s="1" t="str">
        <f t="array" ref="I1775">IF($F1775="", "", _xlfn.XLOOKUP($F1775,accounts!$A$2:$A$86,accounts!$F$2:$F$86, "Other"))</f>
        <v>United States</v>
      </c>
      <c r="J1775" s="1" t="s">
        <v>192</v>
      </c>
      <c r="K1775" s="3">
        <v>42818.0</v>
      </c>
      <c r="L1775" s="3">
        <v>42831.0</v>
      </c>
      <c r="M1775" s="1">
        <v>0.0</v>
      </c>
    </row>
    <row r="1776">
      <c r="A1776" s="1" t="s">
        <v>1981</v>
      </c>
      <c r="B1776" s="1" t="s">
        <v>34</v>
      </c>
      <c r="C1776" s="1" t="str">
        <f t="array" ref="C1776">_xlfn.XLOOKUP($B1776, sales_teams!$A$2:$A$36, sales_teams!$B$2:$B$36)</f>
        <v>Cara Losch</v>
      </c>
      <c r="D1776" s="1" t="str">
        <f t="array" ref="D1776">_xlfn.XLOOKUP($B1776, sales_teams!$A$2:$A$36, sales_teams!$C$2:$C$36)</f>
        <v>East</v>
      </c>
      <c r="E1776" s="1" t="s">
        <v>181</v>
      </c>
      <c r="F1776" s="1" t="s">
        <v>103</v>
      </c>
      <c r="G1776" s="1" t="str">
        <f t="array" ref="G1776">IF($F1776="", "", _xlfn.XLOOKUP($F1776,accounts!$A$2:$A$86,accounts!$B$2:$B$86, "Other"))</f>
        <v>retail</v>
      </c>
      <c r="H1776" s="1" t="str">
        <f t="array" ref="H1776">IF($F1776="", "", IFS(_xlfn.XLOOKUP($F1776, accounts!$A$2:$A$86, accounts!$E$2:$E$86, 0)&gt;=1000, "Enterprise", _xlfn.XLOOKUP($F1776, accounts!$A$2:$A$86, accounts!$E$2:$E$86, 0)&gt;=100, "Mid-Market", TRUE, "SMB"))</f>
        <v>Enterprise</v>
      </c>
      <c r="I1776" s="1" t="str">
        <f t="array" ref="I1776">IF($F1776="", "", _xlfn.XLOOKUP($F1776,accounts!$A$2:$A$86,accounts!$F$2:$F$86, "Other"))</f>
        <v>United States</v>
      </c>
      <c r="J1776" s="1" t="s">
        <v>131</v>
      </c>
      <c r="K1776" s="3">
        <v>42818.0</v>
      </c>
      <c r="L1776" s="3">
        <v>42820.0</v>
      </c>
      <c r="M1776" s="1">
        <v>499.0</v>
      </c>
    </row>
    <row r="1777">
      <c r="A1777" s="1" t="s">
        <v>1982</v>
      </c>
      <c r="B1777" s="1" t="s">
        <v>105</v>
      </c>
      <c r="C1777" s="1" t="str">
        <f t="array" ref="C1777">_xlfn.XLOOKUP($B1777, sales_teams!$A$2:$A$36, sales_teams!$B$2:$B$36)</f>
        <v>Summer Sewald</v>
      </c>
      <c r="D1777" s="1" t="str">
        <f t="array" ref="D1777">_xlfn.XLOOKUP($B1777, sales_teams!$A$2:$A$36, sales_teams!$C$2:$C$36)</f>
        <v>West</v>
      </c>
      <c r="E1777" s="1" t="s">
        <v>194</v>
      </c>
      <c r="G1777" s="1" t="str">
        <f t="array" ref="G1777">IF($F1777="", "", _xlfn.XLOOKUP($F1777,accounts!$A$2:$A$86,accounts!$B$2:$B$86, "Other"))</f>
        <v/>
      </c>
      <c r="H1777" s="1" t="str">
        <f t="array" ref="H1777">IF($F1777="", "", IFS(_xlfn.XLOOKUP($F1777, accounts!$A$2:$A$86, accounts!$E$2:$E$86, 0)&gt;=1000, "Enterprise", _xlfn.XLOOKUP($F1777, accounts!$A$2:$A$86, accounts!$E$2:$E$86, 0)&gt;=100, "Mid-Market", TRUE, "SMB"))</f>
        <v/>
      </c>
      <c r="I1777" s="1" t="str">
        <f t="array" ref="I1777">IF($F1777="", "", _xlfn.XLOOKUP($F1777,accounts!$A$2:$A$86,accounts!$F$2:$F$86, "Other"))</f>
        <v/>
      </c>
      <c r="J1777" s="1" t="s">
        <v>189</v>
      </c>
      <c r="K1777" s="3">
        <v>42818.0</v>
      </c>
    </row>
    <row r="1778">
      <c r="A1778" s="1" t="s">
        <v>1983</v>
      </c>
      <c r="B1778" s="1" t="s">
        <v>105</v>
      </c>
      <c r="C1778" s="1" t="str">
        <f t="array" ref="C1778">_xlfn.XLOOKUP($B1778, sales_teams!$A$2:$A$36, sales_teams!$B$2:$B$36)</f>
        <v>Summer Sewald</v>
      </c>
      <c r="D1778" s="1" t="str">
        <f t="array" ref="D1778">_xlfn.XLOOKUP($B1778, sales_teams!$A$2:$A$36, sales_teams!$C$2:$C$36)</f>
        <v>West</v>
      </c>
      <c r="E1778" s="1" t="s">
        <v>148</v>
      </c>
      <c r="F1778" s="1" t="s">
        <v>50</v>
      </c>
      <c r="G1778" s="1" t="str">
        <f t="array" ref="G1778">IF($F1778="", "", _xlfn.XLOOKUP($F1778,accounts!$A$2:$A$86,accounts!$B$2:$B$86, "Other"))</f>
        <v>entertainment</v>
      </c>
      <c r="H1778" s="1" t="str">
        <f t="array" ref="H1778">IF($F1778="", "", IFS(_xlfn.XLOOKUP($F1778, accounts!$A$2:$A$86, accounts!$E$2:$E$86, 0)&gt;=1000, "Enterprise", _xlfn.XLOOKUP($F1778, accounts!$A$2:$A$86, accounts!$E$2:$E$86, 0)&gt;=100, "Mid-Market", TRUE, "SMB"))</f>
        <v>Enterprise</v>
      </c>
      <c r="I1778" s="1" t="str">
        <f t="array" ref="I1778">IF($F1778="", "", _xlfn.XLOOKUP($F1778,accounts!$A$2:$A$86,accounts!$F$2:$F$86, "Other"))</f>
        <v>United States</v>
      </c>
      <c r="J1778" s="1" t="s">
        <v>192</v>
      </c>
      <c r="K1778" s="3">
        <v>42818.0</v>
      </c>
      <c r="L1778" s="3">
        <v>42828.0</v>
      </c>
      <c r="M1778" s="1">
        <v>0.0</v>
      </c>
    </row>
    <row r="1779">
      <c r="A1779" s="1" t="s">
        <v>1984</v>
      </c>
      <c r="B1779" s="1" t="s">
        <v>105</v>
      </c>
      <c r="C1779" s="1" t="str">
        <f t="array" ref="C1779">_xlfn.XLOOKUP($B1779, sales_teams!$A$2:$A$36, sales_teams!$B$2:$B$36)</f>
        <v>Summer Sewald</v>
      </c>
      <c r="D1779" s="1" t="str">
        <f t="array" ref="D1779">_xlfn.XLOOKUP($B1779, sales_teams!$A$2:$A$36, sales_teams!$C$2:$C$36)</f>
        <v>West</v>
      </c>
      <c r="E1779" s="1" t="s">
        <v>109</v>
      </c>
      <c r="F1779" s="1" t="s">
        <v>59</v>
      </c>
      <c r="G1779" s="1" t="str">
        <f t="array" ref="G1779">IF($F1779="", "", _xlfn.XLOOKUP($F1779,accounts!$A$2:$A$86,accounts!$B$2:$B$86, "Other"))</f>
        <v>medical</v>
      </c>
      <c r="H1779" s="1" t="str">
        <f t="array" ref="H1779">IF($F1779="", "", IFS(_xlfn.XLOOKUP($F1779, accounts!$A$2:$A$86, accounts!$E$2:$E$86, 0)&gt;=1000, "Enterprise", _xlfn.XLOOKUP($F1779, accounts!$A$2:$A$86, accounts!$E$2:$E$86, 0)&gt;=100, "Mid-Market", TRUE, "SMB"))</f>
        <v>SMB</v>
      </c>
      <c r="I1779" s="1" t="str">
        <f t="array" ref="I1779">IF($F1779="", "", _xlfn.XLOOKUP($F1779,accounts!$A$2:$A$86,accounts!$F$2:$F$86, "Other"))</f>
        <v>United States</v>
      </c>
      <c r="J1779" s="1" t="s">
        <v>131</v>
      </c>
      <c r="K1779" s="3">
        <v>42818.0</v>
      </c>
      <c r="L1779" s="3">
        <v>42823.0</v>
      </c>
      <c r="M1779" s="1">
        <v>1159.0</v>
      </c>
    </row>
    <row r="1780">
      <c r="A1780" s="1" t="s">
        <v>1985</v>
      </c>
      <c r="B1780" s="1" t="s">
        <v>7</v>
      </c>
      <c r="C1780" s="1" t="str">
        <f t="array" ref="C1780">_xlfn.XLOOKUP($B1780, sales_teams!$A$2:$A$36, sales_teams!$B$2:$B$36)</f>
        <v>Dustin Brinkmann</v>
      </c>
      <c r="D1780" s="1" t="str">
        <f t="array" ref="D1780">_xlfn.XLOOKUP($B1780, sales_teams!$A$2:$A$36, sales_teams!$C$2:$C$36)</f>
        <v>Central</v>
      </c>
      <c r="E1780" s="1" t="s">
        <v>179</v>
      </c>
      <c r="F1780" s="1" t="s">
        <v>79</v>
      </c>
      <c r="G1780" s="1" t="str">
        <f t="array" ref="G1780">IF($F1780="", "", _xlfn.XLOOKUP($F1780,accounts!$A$2:$A$86,accounts!$B$2:$B$86, "Other"))</f>
        <v>entertainment</v>
      </c>
      <c r="H1780" s="1" t="str">
        <f t="array" ref="H1780">IF($F1780="", "", IFS(_xlfn.XLOOKUP($F1780, accounts!$A$2:$A$86, accounts!$E$2:$E$86, 0)&gt;=1000, "Enterprise", _xlfn.XLOOKUP($F1780, accounts!$A$2:$A$86, accounts!$E$2:$E$86, 0)&gt;=100, "Mid-Market", TRUE, "SMB"))</f>
        <v>Mid-Market</v>
      </c>
      <c r="I1780" s="1" t="str">
        <f t="array" ref="I1780">IF($F1780="", "", _xlfn.XLOOKUP($F1780,accounts!$A$2:$A$86,accounts!$F$2:$F$86, "Other"))</f>
        <v>United States</v>
      </c>
      <c r="J1780" s="1" t="s">
        <v>192</v>
      </c>
      <c r="K1780" s="3">
        <v>42819.0</v>
      </c>
      <c r="L1780" s="3">
        <v>42828.0</v>
      </c>
      <c r="M1780" s="1">
        <v>0.0</v>
      </c>
    </row>
    <row r="1781">
      <c r="A1781" s="1" t="s">
        <v>1986</v>
      </c>
      <c r="B1781" s="1" t="s">
        <v>57</v>
      </c>
      <c r="C1781" s="1" t="str">
        <f t="array" ref="C1781">_xlfn.XLOOKUP($B1781, sales_teams!$A$2:$A$36, sales_teams!$B$2:$B$36)</f>
        <v>Rocco Neubert</v>
      </c>
      <c r="D1781" s="1" t="str">
        <f t="array" ref="D1781">_xlfn.XLOOKUP($B1781, sales_teams!$A$2:$A$36, sales_teams!$C$2:$C$36)</f>
        <v>East</v>
      </c>
      <c r="E1781" s="1" t="s">
        <v>194</v>
      </c>
      <c r="F1781" s="1" t="s">
        <v>22</v>
      </c>
      <c r="G1781" s="1" t="str">
        <f t="array" ref="G1781">IF($F1781="", "", _xlfn.XLOOKUP($F1781,accounts!$A$2:$A$86,accounts!$B$2:$B$86, "Other"))</f>
        <v>medical</v>
      </c>
      <c r="H1781" s="1" t="str">
        <f t="array" ref="H1781">IF($F1781="", "", IFS(_xlfn.XLOOKUP($F1781, accounts!$A$2:$A$86, accounts!$E$2:$E$86, 0)&gt;=1000, "Enterprise", _xlfn.XLOOKUP($F1781, accounts!$A$2:$A$86, accounts!$E$2:$E$86, 0)&gt;=100, "Mid-Market", TRUE, "SMB"))</f>
        <v>Mid-Market</v>
      </c>
      <c r="I1781" s="1" t="str">
        <f t="array" ref="I1781">IF($F1781="", "", _xlfn.XLOOKUP($F1781,accounts!$A$2:$A$86,accounts!$F$2:$F$86, "Other"))</f>
        <v>United States</v>
      </c>
      <c r="J1781" s="1" t="s">
        <v>131</v>
      </c>
      <c r="K1781" s="3">
        <v>42819.0</v>
      </c>
      <c r="L1781" s="3">
        <v>42875.0</v>
      </c>
      <c r="M1781" s="1">
        <v>5479.0</v>
      </c>
    </row>
    <row r="1782">
      <c r="A1782" s="1" t="s">
        <v>1987</v>
      </c>
      <c r="B1782" s="1" t="s">
        <v>52</v>
      </c>
      <c r="C1782" s="1" t="str">
        <f t="array" ref="C1782">_xlfn.XLOOKUP($B1782, sales_teams!$A$2:$A$36, sales_teams!$B$2:$B$36)</f>
        <v>Rocco Neubert</v>
      </c>
      <c r="D1782" s="1" t="str">
        <f t="array" ref="D1782">_xlfn.XLOOKUP($B1782, sales_teams!$A$2:$A$36, sales_teams!$C$2:$C$36)</f>
        <v>East</v>
      </c>
      <c r="E1782" s="1" t="s">
        <v>188</v>
      </c>
      <c r="G1782" s="1" t="str">
        <f t="array" ref="G1782">IF($F1782="", "", _xlfn.XLOOKUP($F1782,accounts!$A$2:$A$86,accounts!$B$2:$B$86, "Other"))</f>
        <v/>
      </c>
      <c r="H1782" s="1" t="str">
        <f t="array" ref="H1782">IF($F1782="", "", IFS(_xlfn.XLOOKUP($F1782, accounts!$A$2:$A$86, accounts!$E$2:$E$86, 0)&gt;=1000, "Enterprise", _xlfn.XLOOKUP($F1782, accounts!$A$2:$A$86, accounts!$E$2:$E$86, 0)&gt;=100, "Mid-Market", TRUE, "SMB"))</f>
        <v/>
      </c>
      <c r="I1782" s="1" t="str">
        <f t="array" ref="I1782">IF($F1782="", "", _xlfn.XLOOKUP($F1782,accounts!$A$2:$A$86,accounts!$F$2:$F$86, "Other"))</f>
        <v/>
      </c>
      <c r="J1782" s="1" t="s">
        <v>189</v>
      </c>
      <c r="K1782" s="3">
        <v>42819.0</v>
      </c>
    </row>
    <row r="1783">
      <c r="A1783" s="1" t="s">
        <v>1988</v>
      </c>
      <c r="B1783" s="1" t="s">
        <v>48</v>
      </c>
      <c r="C1783" s="1" t="str">
        <f t="array" ref="C1783">_xlfn.XLOOKUP($B1783, sales_teams!$A$2:$A$36, sales_teams!$B$2:$B$36)</f>
        <v>Rocco Neubert</v>
      </c>
      <c r="D1783" s="1" t="str">
        <f t="array" ref="D1783">_xlfn.XLOOKUP($B1783, sales_teams!$A$2:$A$36, sales_teams!$C$2:$C$36)</f>
        <v>East</v>
      </c>
      <c r="E1783" s="1" t="s">
        <v>148</v>
      </c>
      <c r="G1783" s="1" t="str">
        <f t="array" ref="G1783">IF($F1783="", "", _xlfn.XLOOKUP($F1783,accounts!$A$2:$A$86,accounts!$B$2:$B$86, "Other"))</f>
        <v/>
      </c>
      <c r="H1783" s="1" t="str">
        <f t="array" ref="H1783">IF($F1783="", "", IFS(_xlfn.XLOOKUP($F1783, accounts!$A$2:$A$86, accounts!$E$2:$E$86, 0)&gt;=1000, "Enterprise", _xlfn.XLOOKUP($F1783, accounts!$A$2:$A$86, accounts!$E$2:$E$86, 0)&gt;=100, "Mid-Market", TRUE, "SMB"))</f>
        <v/>
      </c>
      <c r="I1783" s="1" t="str">
        <f t="array" ref="I1783">IF($F1783="", "", _xlfn.XLOOKUP($F1783,accounts!$A$2:$A$86,accounts!$F$2:$F$86, "Other"))</f>
        <v/>
      </c>
      <c r="J1783" s="1" t="s">
        <v>189</v>
      </c>
      <c r="K1783" s="3">
        <v>42819.0</v>
      </c>
    </row>
    <row r="1784">
      <c r="A1784" s="1" t="s">
        <v>1989</v>
      </c>
      <c r="B1784" s="1" t="s">
        <v>48</v>
      </c>
      <c r="C1784" s="1" t="str">
        <f t="array" ref="C1784">_xlfn.XLOOKUP($B1784, sales_teams!$A$2:$A$36, sales_teams!$B$2:$B$36)</f>
        <v>Rocco Neubert</v>
      </c>
      <c r="D1784" s="1" t="str">
        <f t="array" ref="D1784">_xlfn.XLOOKUP($B1784, sales_teams!$A$2:$A$36, sales_teams!$C$2:$C$36)</f>
        <v>East</v>
      </c>
      <c r="E1784" s="1" t="s">
        <v>148</v>
      </c>
      <c r="F1784" s="1" t="s">
        <v>177</v>
      </c>
      <c r="G1784" s="1" t="str">
        <f t="array" ref="G1784">IF($F1784="", "", _xlfn.XLOOKUP($F1784,accounts!$A$2:$A$86,accounts!$B$2:$B$86, "Other"))</f>
        <v>software</v>
      </c>
      <c r="H1784" s="1" t="str">
        <f t="array" ref="H1784">IF($F1784="", "", IFS(_xlfn.XLOOKUP($F1784, accounts!$A$2:$A$86, accounts!$E$2:$E$86, 0)&gt;=1000, "Enterprise", _xlfn.XLOOKUP($F1784, accounts!$A$2:$A$86, accounts!$E$2:$E$86, 0)&gt;=100, "Mid-Market", TRUE, "SMB"))</f>
        <v>Enterprise</v>
      </c>
      <c r="I1784" s="1" t="str">
        <f t="array" ref="I1784">IF($F1784="", "", _xlfn.XLOOKUP($F1784,accounts!$A$2:$A$86,accounts!$F$2:$F$86, "Other"))</f>
        <v>United States</v>
      </c>
      <c r="J1784" s="1" t="s">
        <v>131</v>
      </c>
      <c r="K1784" s="3">
        <v>42819.0</v>
      </c>
      <c r="L1784" s="3">
        <v>42874.0</v>
      </c>
      <c r="M1784" s="1">
        <v>4555.0</v>
      </c>
    </row>
    <row r="1785">
      <c r="A1785" s="1" t="s">
        <v>1990</v>
      </c>
      <c r="B1785" s="1" t="s">
        <v>30</v>
      </c>
      <c r="C1785" s="1" t="str">
        <f t="array" ref="C1785">_xlfn.XLOOKUP($B1785, sales_teams!$A$2:$A$36, sales_teams!$B$2:$B$36)</f>
        <v>Melvin Marxen</v>
      </c>
      <c r="D1785" s="1" t="str">
        <f t="array" ref="D1785">_xlfn.XLOOKUP($B1785, sales_teams!$A$2:$A$36, sales_teams!$C$2:$C$36)</f>
        <v>Central</v>
      </c>
      <c r="E1785" s="1" t="s">
        <v>179</v>
      </c>
      <c r="F1785" s="1" t="s">
        <v>119</v>
      </c>
      <c r="G1785" s="1" t="str">
        <f t="array" ref="G1785">IF($F1785="", "", _xlfn.XLOOKUP($F1785,accounts!$A$2:$A$86,accounts!$B$2:$B$86, "Other"))</f>
        <v>technology</v>
      </c>
      <c r="H1785" s="1" t="str">
        <f t="array" ref="H1785">IF($F1785="", "", IFS(_xlfn.XLOOKUP($F1785, accounts!$A$2:$A$86, accounts!$E$2:$E$86, 0)&gt;=1000, "Enterprise", _xlfn.XLOOKUP($F1785, accounts!$A$2:$A$86, accounts!$E$2:$E$86, 0)&gt;=100, "Mid-Market", TRUE, "SMB"))</f>
        <v>Enterprise</v>
      </c>
      <c r="I1785" s="1" t="str">
        <f t="array" ref="I1785">IF($F1785="", "", _xlfn.XLOOKUP($F1785,accounts!$A$2:$A$86,accounts!$F$2:$F$86, "Other"))</f>
        <v>Korea</v>
      </c>
      <c r="J1785" s="1" t="s">
        <v>192</v>
      </c>
      <c r="K1785" s="3">
        <v>42819.0</v>
      </c>
      <c r="L1785" s="3">
        <v>42827.0</v>
      </c>
      <c r="M1785" s="1">
        <v>0.0</v>
      </c>
    </row>
    <row r="1786">
      <c r="A1786" s="1" t="s">
        <v>1991</v>
      </c>
      <c r="B1786" s="1" t="s">
        <v>94</v>
      </c>
      <c r="C1786" s="1" t="str">
        <f t="array" ref="C1786">_xlfn.XLOOKUP($B1786, sales_teams!$A$2:$A$36, sales_teams!$B$2:$B$36)</f>
        <v>Celia Rouche</v>
      </c>
      <c r="D1786" s="1" t="str">
        <f t="array" ref="D1786">_xlfn.XLOOKUP($B1786, sales_teams!$A$2:$A$36, sales_teams!$C$2:$C$36)</f>
        <v>West</v>
      </c>
      <c r="E1786" s="1" t="s">
        <v>179</v>
      </c>
      <c r="F1786" s="1" t="s">
        <v>84</v>
      </c>
      <c r="G1786" s="1" t="str">
        <f t="array" ref="G1786">IF($F1786="", "", _xlfn.XLOOKUP($F1786,accounts!$A$2:$A$86,accounts!$B$2:$B$86, "Other"))</f>
        <v>retail</v>
      </c>
      <c r="H1786" s="1" t="str">
        <f t="array" ref="H1786">IF($F1786="", "", IFS(_xlfn.XLOOKUP($F1786, accounts!$A$2:$A$86, accounts!$E$2:$E$86, 0)&gt;=1000, "Enterprise", _xlfn.XLOOKUP($F1786, accounts!$A$2:$A$86, accounts!$E$2:$E$86, 0)&gt;=100, "Mid-Market", TRUE, "SMB"))</f>
        <v>Enterprise</v>
      </c>
      <c r="I1786" s="1" t="str">
        <f t="array" ref="I1786">IF($F1786="", "", _xlfn.XLOOKUP($F1786,accounts!$A$2:$A$86,accounts!$F$2:$F$86, "Other"))</f>
        <v>United States</v>
      </c>
      <c r="J1786" s="1" t="s">
        <v>192</v>
      </c>
      <c r="K1786" s="3">
        <v>42819.0</v>
      </c>
      <c r="L1786" s="3">
        <v>42880.0</v>
      </c>
      <c r="M1786" s="1">
        <v>0.0</v>
      </c>
    </row>
    <row r="1787">
      <c r="A1787" s="1" t="s">
        <v>1992</v>
      </c>
      <c r="B1787" s="1" t="s">
        <v>42</v>
      </c>
      <c r="C1787" s="1" t="str">
        <f t="array" ref="C1787">_xlfn.XLOOKUP($B1787, sales_teams!$A$2:$A$36, sales_teams!$B$2:$B$36)</f>
        <v>Cara Losch</v>
      </c>
      <c r="D1787" s="1" t="str">
        <f t="array" ref="D1787">_xlfn.XLOOKUP($B1787, sales_teams!$A$2:$A$36, sales_teams!$C$2:$C$36)</f>
        <v>East</v>
      </c>
      <c r="E1787" s="1" t="s">
        <v>109</v>
      </c>
      <c r="F1787" s="1" t="s">
        <v>121</v>
      </c>
      <c r="G1787" s="1" t="str">
        <f t="array" ref="G1787">IF($F1787="", "", _xlfn.XLOOKUP($F1787,accounts!$A$2:$A$86,accounts!$B$2:$B$86, "Other"))</f>
        <v>telecommunications</v>
      </c>
      <c r="H1787" s="1" t="str">
        <f t="array" ref="H1787">IF($F1787="", "", IFS(_xlfn.XLOOKUP($F1787, accounts!$A$2:$A$86, accounts!$E$2:$E$86, 0)&gt;=1000, "Enterprise", _xlfn.XLOOKUP($F1787, accounts!$A$2:$A$86, accounts!$E$2:$E$86, 0)&gt;=100, "Mid-Market", TRUE, "SMB"))</f>
        <v>Enterprise</v>
      </c>
      <c r="I1787" s="1" t="str">
        <f t="array" ref="I1787">IF($F1787="", "", _xlfn.XLOOKUP($F1787,accounts!$A$2:$A$86,accounts!$F$2:$F$86, "Other"))</f>
        <v>United States</v>
      </c>
      <c r="J1787" s="1" t="s">
        <v>131</v>
      </c>
      <c r="K1787" s="3">
        <v>42819.0</v>
      </c>
      <c r="L1787" s="3">
        <v>42822.0</v>
      </c>
      <c r="M1787" s="1">
        <v>1026.0</v>
      </c>
    </row>
    <row r="1788">
      <c r="A1788" s="1" t="s">
        <v>1993</v>
      </c>
      <c r="B1788" s="1" t="s">
        <v>26</v>
      </c>
      <c r="C1788" s="1" t="str">
        <f t="array" ref="C1788">_xlfn.XLOOKUP($B1788, sales_teams!$A$2:$A$36, sales_teams!$B$2:$B$36)</f>
        <v>Melvin Marxen</v>
      </c>
      <c r="D1788" s="1" t="str">
        <f t="array" ref="D1788">_xlfn.XLOOKUP($B1788, sales_teams!$A$2:$A$36, sales_teams!$C$2:$C$36)</f>
        <v>Central</v>
      </c>
      <c r="E1788" s="1" t="s">
        <v>181</v>
      </c>
      <c r="F1788" s="1" t="s">
        <v>155</v>
      </c>
      <c r="G1788" s="1" t="str">
        <f t="array" ref="G1788">IF($F1788="", "", _xlfn.XLOOKUP($F1788,accounts!$A$2:$A$86,accounts!$B$2:$B$86, "Other"))</f>
        <v>finance</v>
      </c>
      <c r="H1788" s="1" t="str">
        <f t="array" ref="H1788">IF($F1788="", "", IFS(_xlfn.XLOOKUP($F1788, accounts!$A$2:$A$86, accounts!$E$2:$E$86, 0)&gt;=1000, "Enterprise", _xlfn.XLOOKUP($F1788, accounts!$A$2:$A$86, accounts!$E$2:$E$86, 0)&gt;=100, "Mid-Market", TRUE, "SMB"))</f>
        <v>Enterprise</v>
      </c>
      <c r="I1788" s="1" t="str">
        <f t="array" ref="I1788">IF($F1788="", "", _xlfn.XLOOKUP($F1788,accounts!$A$2:$A$86,accounts!$F$2:$F$86, "Other"))</f>
        <v>United States</v>
      </c>
      <c r="J1788" s="1" t="s">
        <v>131</v>
      </c>
      <c r="K1788" s="3">
        <v>42819.0</v>
      </c>
      <c r="L1788" s="3">
        <v>42828.0</v>
      </c>
      <c r="M1788" s="1">
        <v>503.0</v>
      </c>
    </row>
    <row r="1789">
      <c r="A1789" s="1" t="s">
        <v>1994</v>
      </c>
      <c r="B1789" s="1" t="s">
        <v>26</v>
      </c>
      <c r="C1789" s="1" t="str">
        <f t="array" ref="C1789">_xlfn.XLOOKUP($B1789, sales_teams!$A$2:$A$36, sales_teams!$B$2:$B$36)</f>
        <v>Melvin Marxen</v>
      </c>
      <c r="D1789" s="1" t="str">
        <f t="array" ref="D1789">_xlfn.XLOOKUP($B1789, sales_teams!$A$2:$A$36, sales_teams!$C$2:$C$36)</f>
        <v>Central</v>
      </c>
      <c r="E1789" s="1" t="s">
        <v>109</v>
      </c>
      <c r="F1789" s="1" t="s">
        <v>157</v>
      </c>
      <c r="G1789" s="1" t="str">
        <f t="array" ref="G1789">IF($F1789="", "", _xlfn.XLOOKUP($F1789,accounts!$A$2:$A$86,accounts!$B$2:$B$86, "Other"))</f>
        <v>retail</v>
      </c>
      <c r="H1789" s="1" t="str">
        <f t="array" ref="H1789">IF($F1789="", "", IFS(_xlfn.XLOOKUP($F1789, accounts!$A$2:$A$86, accounts!$E$2:$E$86, 0)&gt;=1000, "Enterprise", _xlfn.XLOOKUP($F1789, accounts!$A$2:$A$86, accounts!$E$2:$E$86, 0)&gt;=100, "Mid-Market", TRUE, "SMB"))</f>
        <v>Enterprise</v>
      </c>
      <c r="I1789" s="1" t="str">
        <f t="array" ref="I1789">IF($F1789="", "", _xlfn.XLOOKUP($F1789,accounts!$A$2:$A$86,accounts!$F$2:$F$86, "Other"))</f>
        <v>Belgium</v>
      </c>
      <c r="J1789" s="1" t="s">
        <v>131</v>
      </c>
      <c r="K1789" s="3">
        <v>42819.0</v>
      </c>
      <c r="L1789" s="3">
        <v>42900.0</v>
      </c>
      <c r="M1789" s="1">
        <v>1144.0</v>
      </c>
    </row>
    <row r="1790">
      <c r="A1790" s="1" t="s">
        <v>1995</v>
      </c>
      <c r="B1790" s="1" t="s">
        <v>26</v>
      </c>
      <c r="C1790" s="1" t="str">
        <f t="array" ref="C1790">_xlfn.XLOOKUP($B1790, sales_teams!$A$2:$A$36, sales_teams!$B$2:$B$36)</f>
        <v>Melvin Marxen</v>
      </c>
      <c r="D1790" s="1" t="str">
        <f t="array" ref="D1790">_xlfn.XLOOKUP($B1790, sales_teams!$A$2:$A$36, sales_teams!$C$2:$C$36)</f>
        <v>Central</v>
      </c>
      <c r="E1790" s="1" t="s">
        <v>179</v>
      </c>
      <c r="F1790" s="1" t="s">
        <v>106</v>
      </c>
      <c r="G1790" s="1" t="str">
        <f t="array" ref="G1790">IF($F1790="", "", _xlfn.XLOOKUP($F1790,accounts!$A$2:$A$86,accounts!$B$2:$B$86, "Other"))</f>
        <v>retail</v>
      </c>
      <c r="H1790" s="1" t="str">
        <f t="array" ref="H1790">IF($F1790="", "", IFS(_xlfn.XLOOKUP($F1790, accounts!$A$2:$A$86, accounts!$E$2:$E$86, 0)&gt;=1000, "Enterprise", _xlfn.XLOOKUP($F1790, accounts!$A$2:$A$86, accounts!$E$2:$E$86, 0)&gt;=100, "Mid-Market", TRUE, "SMB"))</f>
        <v>Enterprise</v>
      </c>
      <c r="I1790" s="1" t="str">
        <f t="array" ref="I1790">IF($F1790="", "", _xlfn.XLOOKUP($F1790,accounts!$A$2:$A$86,accounts!$F$2:$F$86, "Other"))</f>
        <v>Italy</v>
      </c>
      <c r="J1790" s="1" t="s">
        <v>131</v>
      </c>
      <c r="K1790" s="3">
        <v>42819.0</v>
      </c>
      <c r="L1790" s="3">
        <v>42902.0</v>
      </c>
      <c r="M1790" s="1">
        <v>55.0</v>
      </c>
    </row>
    <row r="1791">
      <c r="A1791" s="1" t="s">
        <v>1996</v>
      </c>
      <c r="B1791" s="1" t="s">
        <v>104</v>
      </c>
      <c r="C1791" s="1" t="str">
        <f t="array" ref="C1791">_xlfn.XLOOKUP($B1791, sales_teams!$A$2:$A$36, sales_teams!$B$2:$B$36)</f>
        <v>Summer Sewald</v>
      </c>
      <c r="D1791" s="1" t="str">
        <f t="array" ref="D1791">_xlfn.XLOOKUP($B1791, sales_teams!$A$2:$A$36, sales_teams!$C$2:$C$36)</f>
        <v>West</v>
      </c>
      <c r="E1791" s="1" t="s">
        <v>181</v>
      </c>
      <c r="G1791" s="1" t="str">
        <f t="array" ref="G1791">IF($F1791="", "", _xlfn.XLOOKUP($F1791,accounts!$A$2:$A$86,accounts!$B$2:$B$86, "Other"))</f>
        <v/>
      </c>
      <c r="H1791" s="1" t="str">
        <f t="array" ref="H1791">IF($F1791="", "", IFS(_xlfn.XLOOKUP($F1791, accounts!$A$2:$A$86, accounts!$E$2:$E$86, 0)&gt;=1000, "Enterprise", _xlfn.XLOOKUP($F1791, accounts!$A$2:$A$86, accounts!$E$2:$E$86, 0)&gt;=100, "Mid-Market", TRUE, "SMB"))</f>
        <v/>
      </c>
      <c r="I1791" s="1" t="str">
        <f t="array" ref="I1791">IF($F1791="", "", _xlfn.XLOOKUP($F1791,accounts!$A$2:$A$86,accounts!$F$2:$F$86, "Other"))</f>
        <v/>
      </c>
      <c r="J1791" s="1" t="s">
        <v>189</v>
      </c>
      <c r="K1791" s="3">
        <v>42819.0</v>
      </c>
    </row>
    <row r="1792">
      <c r="A1792" s="1" t="s">
        <v>1997</v>
      </c>
      <c r="B1792" s="1" t="s">
        <v>102</v>
      </c>
      <c r="C1792" s="1" t="str">
        <f t="array" ref="C1792">_xlfn.XLOOKUP($B1792, sales_teams!$A$2:$A$36, sales_teams!$B$2:$B$36)</f>
        <v>Summer Sewald</v>
      </c>
      <c r="D1792" s="1" t="str">
        <f t="array" ref="D1792">_xlfn.XLOOKUP($B1792, sales_teams!$A$2:$A$36, sales_teams!$C$2:$C$36)</f>
        <v>West</v>
      </c>
      <c r="E1792" s="1" t="s">
        <v>109</v>
      </c>
      <c r="G1792" s="1" t="str">
        <f t="array" ref="G1792">IF($F1792="", "", _xlfn.XLOOKUP($F1792,accounts!$A$2:$A$86,accounts!$B$2:$B$86, "Other"))</f>
        <v/>
      </c>
      <c r="H1792" s="1" t="str">
        <f t="array" ref="H1792">IF($F1792="", "", IFS(_xlfn.XLOOKUP($F1792, accounts!$A$2:$A$86, accounts!$E$2:$E$86, 0)&gt;=1000, "Enterprise", _xlfn.XLOOKUP($F1792, accounts!$A$2:$A$86, accounts!$E$2:$E$86, 0)&gt;=100, "Mid-Market", TRUE, "SMB"))</f>
        <v/>
      </c>
      <c r="I1792" s="1" t="str">
        <f t="array" ref="I1792">IF($F1792="", "", _xlfn.XLOOKUP($F1792,accounts!$A$2:$A$86,accounts!$F$2:$F$86, "Other"))</f>
        <v/>
      </c>
      <c r="J1792" s="1" t="s">
        <v>189</v>
      </c>
      <c r="K1792" s="3">
        <v>42819.0</v>
      </c>
    </row>
    <row r="1793">
      <c r="A1793" s="1" t="s">
        <v>1998</v>
      </c>
      <c r="B1793" s="1" t="s">
        <v>92</v>
      </c>
      <c r="C1793" s="1" t="str">
        <f t="array" ref="C1793">_xlfn.XLOOKUP($B1793, sales_teams!$A$2:$A$36, sales_teams!$B$2:$B$36)</f>
        <v>Celia Rouche</v>
      </c>
      <c r="D1793" s="1" t="str">
        <f t="array" ref="D1793">_xlfn.XLOOKUP($B1793, sales_teams!$A$2:$A$36, sales_teams!$C$2:$C$36)</f>
        <v>West</v>
      </c>
      <c r="E1793" s="1" t="s">
        <v>188</v>
      </c>
      <c r="F1793" s="1" t="s">
        <v>125</v>
      </c>
      <c r="G1793" s="1" t="str">
        <f t="array" ref="G1793">IF($F1793="", "", _xlfn.XLOOKUP($F1793,accounts!$A$2:$A$86,accounts!$B$2:$B$86, "Other"))</f>
        <v>software</v>
      </c>
      <c r="H1793" s="1" t="str">
        <f t="array" ref="H1793">IF($F1793="", "", IFS(_xlfn.XLOOKUP($F1793, accounts!$A$2:$A$86, accounts!$E$2:$E$86, 0)&gt;=1000, "Enterprise", _xlfn.XLOOKUP($F1793, accounts!$A$2:$A$86, accounts!$E$2:$E$86, 0)&gt;=100, "Mid-Market", TRUE, "SMB"))</f>
        <v>Enterprise</v>
      </c>
      <c r="I1793" s="1" t="str">
        <f t="array" ref="I1793">IF($F1793="", "", _xlfn.XLOOKUP($F1793,accounts!$A$2:$A$86,accounts!$F$2:$F$86, "Other"))</f>
        <v>United States</v>
      </c>
      <c r="J1793" s="1" t="s">
        <v>131</v>
      </c>
      <c r="K1793" s="3">
        <v>42819.0</v>
      </c>
      <c r="L1793" s="3">
        <v>42831.0</v>
      </c>
      <c r="M1793" s="1">
        <v>3181.0</v>
      </c>
    </row>
    <row r="1794">
      <c r="A1794" s="1" t="s">
        <v>1999</v>
      </c>
      <c r="B1794" s="1" t="s">
        <v>24</v>
      </c>
      <c r="C1794" s="1" t="str">
        <f t="array" ref="C1794">_xlfn.XLOOKUP($B1794, sales_teams!$A$2:$A$36, sales_teams!$B$2:$B$36)</f>
        <v>Melvin Marxen</v>
      </c>
      <c r="D1794" s="1" t="str">
        <f t="array" ref="D1794">_xlfn.XLOOKUP($B1794, sales_teams!$A$2:$A$36, sales_teams!$C$2:$C$36)</f>
        <v>Central</v>
      </c>
      <c r="E1794" s="1" t="s">
        <v>179</v>
      </c>
      <c r="F1794" s="1" t="s">
        <v>152</v>
      </c>
      <c r="G1794" s="1" t="str">
        <f t="array" ref="G1794">IF($F1794="", "", _xlfn.XLOOKUP($F1794,accounts!$A$2:$A$86,accounts!$B$2:$B$86, "Other"))</f>
        <v>marketing</v>
      </c>
      <c r="H1794" s="1" t="str">
        <f t="array" ref="H1794">IF($F1794="", "", IFS(_xlfn.XLOOKUP($F1794, accounts!$A$2:$A$86, accounts!$E$2:$E$86, 0)&gt;=1000, "Enterprise", _xlfn.XLOOKUP($F1794, accounts!$A$2:$A$86, accounts!$E$2:$E$86, 0)&gt;=100, "Mid-Market", TRUE, "SMB"))</f>
        <v>Mid-Market</v>
      </c>
      <c r="I1794" s="1" t="str">
        <f t="array" ref="I1794">IF($F1794="", "", _xlfn.XLOOKUP($F1794,accounts!$A$2:$A$86,accounts!$F$2:$F$86, "Other"))</f>
        <v>United States</v>
      </c>
      <c r="J1794" s="1" t="s">
        <v>131</v>
      </c>
      <c r="K1794" s="3">
        <v>42819.0</v>
      </c>
      <c r="L1794" s="3">
        <v>42905.0</v>
      </c>
      <c r="M1794" s="1">
        <v>54.0</v>
      </c>
    </row>
    <row r="1795">
      <c r="A1795" s="1" t="s">
        <v>2000</v>
      </c>
      <c r="B1795" s="1" t="s">
        <v>107</v>
      </c>
      <c r="C1795" s="1" t="str">
        <f t="array" ref="C1795">_xlfn.XLOOKUP($B1795, sales_teams!$A$2:$A$36, sales_teams!$B$2:$B$36)</f>
        <v>Summer Sewald</v>
      </c>
      <c r="D1795" s="1" t="str">
        <f t="array" ref="D1795">_xlfn.XLOOKUP($B1795, sales_teams!$A$2:$A$36, sales_teams!$C$2:$C$36)</f>
        <v>West</v>
      </c>
      <c r="E1795" s="1" t="s">
        <v>188</v>
      </c>
      <c r="G1795" s="1" t="str">
        <f t="array" ref="G1795">IF($F1795="", "", _xlfn.XLOOKUP($F1795,accounts!$A$2:$A$86,accounts!$B$2:$B$86, "Other"))</f>
        <v/>
      </c>
      <c r="H1795" s="1" t="str">
        <f t="array" ref="H1795">IF($F1795="", "", IFS(_xlfn.XLOOKUP($F1795, accounts!$A$2:$A$86, accounts!$E$2:$E$86, 0)&gt;=1000, "Enterprise", _xlfn.XLOOKUP($F1795, accounts!$A$2:$A$86, accounts!$E$2:$E$86, 0)&gt;=100, "Mid-Market", TRUE, "SMB"))</f>
        <v/>
      </c>
      <c r="I1795" s="1" t="str">
        <f t="array" ref="I1795">IF($F1795="", "", _xlfn.XLOOKUP($F1795,accounts!$A$2:$A$86,accounts!$F$2:$F$86, "Other"))</f>
        <v/>
      </c>
      <c r="J1795" s="1" t="s">
        <v>189</v>
      </c>
      <c r="K1795" s="3">
        <v>42819.0</v>
      </c>
    </row>
    <row r="1796">
      <c r="A1796" s="1" t="s">
        <v>2001</v>
      </c>
      <c r="B1796" s="1" t="s">
        <v>107</v>
      </c>
      <c r="C1796" s="1" t="str">
        <f t="array" ref="C1796">_xlfn.XLOOKUP($B1796, sales_teams!$A$2:$A$36, sales_teams!$B$2:$B$36)</f>
        <v>Summer Sewald</v>
      </c>
      <c r="D1796" s="1" t="str">
        <f t="array" ref="D1796">_xlfn.XLOOKUP($B1796, sales_teams!$A$2:$A$36, sales_teams!$C$2:$C$36)</f>
        <v>West</v>
      </c>
      <c r="E1796" s="1" t="s">
        <v>148</v>
      </c>
      <c r="F1796" s="1" t="s">
        <v>154</v>
      </c>
      <c r="G1796" s="1" t="str">
        <f t="array" ref="G1796">IF($F1796="", "", _xlfn.XLOOKUP($F1796,accounts!$A$2:$A$86,accounts!$B$2:$B$86, "Other"))</f>
        <v>retail</v>
      </c>
      <c r="H1796" s="1" t="str">
        <f t="array" ref="H1796">IF($F1796="", "", IFS(_xlfn.XLOOKUP($F1796, accounts!$A$2:$A$86, accounts!$E$2:$E$86, 0)&gt;=1000, "Enterprise", _xlfn.XLOOKUP($F1796, accounts!$A$2:$A$86, accounts!$E$2:$E$86, 0)&gt;=100, "Mid-Market", TRUE, "SMB"))</f>
        <v>Enterprise</v>
      </c>
      <c r="I1796" s="1" t="str">
        <f t="array" ref="I1796">IF($F1796="", "", _xlfn.XLOOKUP($F1796,accounts!$A$2:$A$86,accounts!$F$2:$F$86, "Other"))</f>
        <v>United States</v>
      </c>
      <c r="J1796" s="1" t="s">
        <v>131</v>
      </c>
      <c r="K1796" s="3">
        <v>42819.0</v>
      </c>
      <c r="L1796" s="3">
        <v>42916.0</v>
      </c>
      <c r="M1796" s="1">
        <v>3959.0</v>
      </c>
    </row>
    <row r="1797">
      <c r="A1797" s="1" t="s">
        <v>2002</v>
      </c>
      <c r="B1797" s="1" t="s">
        <v>28</v>
      </c>
      <c r="C1797" s="1" t="str">
        <f t="array" ref="C1797">_xlfn.XLOOKUP($B1797, sales_teams!$A$2:$A$36, sales_teams!$B$2:$B$36)</f>
        <v>Melvin Marxen</v>
      </c>
      <c r="D1797" s="1" t="str">
        <f t="array" ref="D1797">_xlfn.XLOOKUP($B1797, sales_teams!$A$2:$A$36, sales_teams!$C$2:$C$36)</f>
        <v>Central</v>
      </c>
      <c r="E1797" s="1" t="s">
        <v>181</v>
      </c>
      <c r="F1797" s="1" t="s">
        <v>157</v>
      </c>
      <c r="G1797" s="1" t="str">
        <f t="array" ref="G1797">IF($F1797="", "", _xlfn.XLOOKUP($F1797,accounts!$A$2:$A$86,accounts!$B$2:$B$86, "Other"))</f>
        <v>retail</v>
      </c>
      <c r="H1797" s="1" t="str">
        <f t="array" ref="H1797">IF($F1797="", "", IFS(_xlfn.XLOOKUP($F1797, accounts!$A$2:$A$86, accounts!$E$2:$E$86, 0)&gt;=1000, "Enterprise", _xlfn.XLOOKUP($F1797, accounts!$A$2:$A$86, accounts!$E$2:$E$86, 0)&gt;=100, "Mid-Market", TRUE, "SMB"))</f>
        <v>Enterprise</v>
      </c>
      <c r="I1797" s="1" t="str">
        <f t="array" ref="I1797">IF($F1797="", "", _xlfn.XLOOKUP($F1797,accounts!$A$2:$A$86,accounts!$F$2:$F$86, "Other"))</f>
        <v>Belgium</v>
      </c>
      <c r="J1797" s="1" t="s">
        <v>131</v>
      </c>
      <c r="K1797" s="3">
        <v>42819.0</v>
      </c>
      <c r="L1797" s="3">
        <v>42886.0</v>
      </c>
      <c r="M1797" s="1">
        <v>571.0</v>
      </c>
    </row>
    <row r="1798">
      <c r="A1798" s="1" t="s">
        <v>2003</v>
      </c>
      <c r="B1798" s="1" t="s">
        <v>54</v>
      </c>
      <c r="C1798" s="1" t="str">
        <f t="array" ref="C1798">_xlfn.XLOOKUP($B1798, sales_teams!$A$2:$A$36, sales_teams!$B$2:$B$36)</f>
        <v>Rocco Neubert</v>
      </c>
      <c r="D1798" s="1" t="str">
        <f t="array" ref="D1798">_xlfn.XLOOKUP($B1798, sales_teams!$A$2:$A$36, sales_teams!$C$2:$C$36)</f>
        <v>East</v>
      </c>
      <c r="E1798" s="1" t="s">
        <v>148</v>
      </c>
      <c r="F1798" s="1" t="s">
        <v>81</v>
      </c>
      <c r="G1798" s="1" t="str">
        <f t="array" ref="G1798">IF($F1798="", "", _xlfn.XLOOKUP($F1798,accounts!$A$2:$A$86,accounts!$B$2:$B$86, "Other"))</f>
        <v>technology</v>
      </c>
      <c r="H1798" s="1" t="str">
        <f t="array" ref="H1798">IF($F1798="", "", IFS(_xlfn.XLOOKUP($F1798, accounts!$A$2:$A$86, accounts!$E$2:$E$86, 0)&gt;=1000, "Enterprise", _xlfn.XLOOKUP($F1798, accounts!$A$2:$A$86, accounts!$E$2:$E$86, 0)&gt;=100, "Mid-Market", TRUE, "SMB"))</f>
        <v>Enterprise</v>
      </c>
      <c r="I1798" s="1" t="str">
        <f t="array" ref="I1798">IF($F1798="", "", _xlfn.XLOOKUP($F1798,accounts!$A$2:$A$86,accounts!$F$2:$F$86, "Other"))</f>
        <v>United States</v>
      </c>
      <c r="J1798" s="1" t="s">
        <v>192</v>
      </c>
      <c r="K1798" s="3">
        <v>42819.0</v>
      </c>
      <c r="L1798" s="3">
        <v>42830.0</v>
      </c>
      <c r="M1798" s="1">
        <v>0.0</v>
      </c>
    </row>
    <row r="1799">
      <c r="A1799" s="1" t="s">
        <v>2004</v>
      </c>
      <c r="B1799" s="1" t="s">
        <v>60</v>
      </c>
      <c r="C1799" s="1" t="str">
        <f t="array" ref="C1799">_xlfn.XLOOKUP($B1799, sales_teams!$A$2:$A$36, sales_teams!$B$2:$B$36)</f>
        <v>Celia Rouche</v>
      </c>
      <c r="D1799" s="1" t="str">
        <f t="array" ref="D1799">_xlfn.XLOOKUP($B1799, sales_teams!$A$2:$A$36, sales_teams!$C$2:$C$36)</f>
        <v>West</v>
      </c>
      <c r="E1799" s="1" t="s">
        <v>181</v>
      </c>
      <c r="F1799" s="1" t="s">
        <v>125</v>
      </c>
      <c r="G1799" s="1" t="str">
        <f t="array" ref="G1799">IF($F1799="", "", _xlfn.XLOOKUP($F1799,accounts!$A$2:$A$86,accounts!$B$2:$B$86, "Other"))</f>
        <v>software</v>
      </c>
      <c r="H1799" s="1" t="str">
        <f t="array" ref="H1799">IF($F1799="", "", IFS(_xlfn.XLOOKUP($F1799, accounts!$A$2:$A$86, accounts!$E$2:$E$86, 0)&gt;=1000, "Enterprise", _xlfn.XLOOKUP($F1799, accounts!$A$2:$A$86, accounts!$E$2:$E$86, 0)&gt;=100, "Mid-Market", TRUE, "SMB"))</f>
        <v>Enterprise</v>
      </c>
      <c r="I1799" s="1" t="str">
        <f t="array" ref="I1799">IF($F1799="", "", _xlfn.XLOOKUP($F1799,accounts!$A$2:$A$86,accounts!$F$2:$F$86, "Other"))</f>
        <v>United States</v>
      </c>
      <c r="J1799" s="1" t="s">
        <v>192</v>
      </c>
      <c r="K1799" s="3">
        <v>42819.0</v>
      </c>
      <c r="L1799" s="3">
        <v>42829.0</v>
      </c>
      <c r="M1799" s="1">
        <v>0.0</v>
      </c>
    </row>
    <row r="1800">
      <c r="A1800" s="1" t="s">
        <v>2005</v>
      </c>
      <c r="B1800" s="1" t="s">
        <v>60</v>
      </c>
      <c r="C1800" s="1" t="str">
        <f t="array" ref="C1800">_xlfn.XLOOKUP($B1800, sales_teams!$A$2:$A$36, sales_teams!$B$2:$B$36)</f>
        <v>Celia Rouche</v>
      </c>
      <c r="D1800" s="1" t="str">
        <f t="array" ref="D1800">_xlfn.XLOOKUP($B1800, sales_teams!$A$2:$A$36, sales_teams!$C$2:$C$36)</f>
        <v>West</v>
      </c>
      <c r="E1800" s="1" t="s">
        <v>181</v>
      </c>
      <c r="F1800" s="1" t="s">
        <v>36</v>
      </c>
      <c r="G1800" s="1" t="str">
        <f t="array" ref="G1800">IF($F1800="", "", _xlfn.XLOOKUP($F1800,accounts!$A$2:$A$86,accounts!$B$2:$B$86, "Other"))</f>
        <v>retail</v>
      </c>
      <c r="H1800" s="1" t="str">
        <f t="array" ref="H1800">IF($F1800="", "", IFS(_xlfn.XLOOKUP($F1800, accounts!$A$2:$A$86, accounts!$E$2:$E$86, 0)&gt;=1000, "Enterprise", _xlfn.XLOOKUP($F1800, accounts!$A$2:$A$86, accounts!$E$2:$E$86, 0)&gt;=100, "Mid-Market", TRUE, "SMB"))</f>
        <v>Enterprise</v>
      </c>
      <c r="I1800" s="1" t="str">
        <f t="array" ref="I1800">IF($F1800="", "", _xlfn.XLOOKUP($F1800,accounts!$A$2:$A$86,accounts!$F$2:$F$86, "Other"))</f>
        <v>United States</v>
      </c>
      <c r="J1800" s="1" t="s">
        <v>131</v>
      </c>
      <c r="K1800" s="3">
        <v>42819.0</v>
      </c>
      <c r="L1800" s="3">
        <v>42828.0</v>
      </c>
      <c r="M1800" s="1">
        <v>545.0</v>
      </c>
    </row>
    <row r="1801">
      <c r="A1801" s="1" t="s">
        <v>2006</v>
      </c>
      <c r="B1801" s="1" t="s">
        <v>60</v>
      </c>
      <c r="C1801" s="1" t="str">
        <f t="array" ref="C1801">_xlfn.XLOOKUP($B1801, sales_teams!$A$2:$A$36, sales_teams!$B$2:$B$36)</f>
        <v>Celia Rouche</v>
      </c>
      <c r="D1801" s="1" t="str">
        <f t="array" ref="D1801">_xlfn.XLOOKUP($B1801, sales_teams!$A$2:$A$36, sales_teams!$C$2:$C$36)</f>
        <v>West</v>
      </c>
      <c r="E1801" s="1" t="s">
        <v>181</v>
      </c>
      <c r="F1801" s="1" t="s">
        <v>129</v>
      </c>
      <c r="G1801" s="1" t="str">
        <f t="array" ref="G1801">IF($F1801="", "", _xlfn.XLOOKUP($F1801,accounts!$A$2:$A$86,accounts!$B$2:$B$86, "Other"))</f>
        <v>medical</v>
      </c>
      <c r="H1801" s="1" t="str">
        <f t="array" ref="H1801">IF($F1801="", "", IFS(_xlfn.XLOOKUP($F1801, accounts!$A$2:$A$86, accounts!$E$2:$E$86, 0)&gt;=1000, "Enterprise", _xlfn.XLOOKUP($F1801, accounts!$A$2:$A$86, accounts!$E$2:$E$86, 0)&gt;=100, "Mid-Market", TRUE, "SMB"))</f>
        <v>Enterprise</v>
      </c>
      <c r="I1801" s="1" t="str">
        <f t="array" ref="I1801">IF($F1801="", "", _xlfn.XLOOKUP($F1801,accounts!$A$2:$A$86,accounts!$F$2:$F$86, "Other"))</f>
        <v>United States</v>
      </c>
      <c r="J1801" s="1" t="s">
        <v>131</v>
      </c>
      <c r="K1801" s="3">
        <v>42819.0</v>
      </c>
      <c r="L1801" s="3">
        <v>42907.0</v>
      </c>
      <c r="M1801" s="1">
        <v>554.0</v>
      </c>
    </row>
    <row r="1802">
      <c r="A1802" s="1" t="s">
        <v>2007</v>
      </c>
      <c r="B1802" s="1" t="s">
        <v>34</v>
      </c>
      <c r="C1802" s="1" t="str">
        <f t="array" ref="C1802">_xlfn.XLOOKUP($B1802, sales_teams!$A$2:$A$36, sales_teams!$B$2:$B$36)</f>
        <v>Cara Losch</v>
      </c>
      <c r="D1802" s="1" t="str">
        <f t="array" ref="D1802">_xlfn.XLOOKUP($B1802, sales_teams!$A$2:$A$36, sales_teams!$C$2:$C$36)</f>
        <v>East</v>
      </c>
      <c r="E1802" s="1" t="s">
        <v>188</v>
      </c>
      <c r="F1802" s="1" t="s">
        <v>123</v>
      </c>
      <c r="G1802" s="1" t="str">
        <f t="array" ref="G1802">IF($F1802="", "", _xlfn.XLOOKUP($F1802,accounts!$A$2:$A$86,accounts!$B$2:$B$86, "Other"))</f>
        <v>technology</v>
      </c>
      <c r="H1802" s="1" t="str">
        <f t="array" ref="H1802">IF($F1802="", "", IFS(_xlfn.XLOOKUP($F1802, accounts!$A$2:$A$86, accounts!$E$2:$E$86, 0)&gt;=1000, "Enterprise", _xlfn.XLOOKUP($F1802, accounts!$A$2:$A$86, accounts!$E$2:$E$86, 0)&gt;=100, "Mid-Market", TRUE, "SMB"))</f>
        <v>Enterprise</v>
      </c>
      <c r="I1802" s="1" t="str">
        <f t="array" ref="I1802">IF($F1802="", "", _xlfn.XLOOKUP($F1802,accounts!$A$2:$A$86,accounts!$F$2:$F$86, "Other"))</f>
        <v>United States</v>
      </c>
      <c r="J1802" s="1" t="s">
        <v>189</v>
      </c>
      <c r="K1802" s="3">
        <v>42819.0</v>
      </c>
    </row>
    <row r="1803">
      <c r="A1803" s="1" t="s">
        <v>2008</v>
      </c>
      <c r="B1803" s="1" t="s">
        <v>34</v>
      </c>
      <c r="C1803" s="1" t="str">
        <f t="array" ref="C1803">_xlfn.XLOOKUP($B1803, sales_teams!$A$2:$A$36, sales_teams!$B$2:$B$36)</f>
        <v>Cara Losch</v>
      </c>
      <c r="D1803" s="1" t="str">
        <f t="array" ref="D1803">_xlfn.XLOOKUP($B1803, sales_teams!$A$2:$A$36, sales_teams!$C$2:$C$36)</f>
        <v>East</v>
      </c>
      <c r="E1803" s="1" t="s">
        <v>179</v>
      </c>
      <c r="F1803" s="1" t="s">
        <v>171</v>
      </c>
      <c r="G1803" s="1" t="str">
        <f t="array" ref="G1803">IF($F1803="", "", _xlfn.XLOOKUP($F1803,accounts!$A$2:$A$86,accounts!$B$2:$B$86, "Other"))</f>
        <v>retail</v>
      </c>
      <c r="H1803" s="1" t="str">
        <f t="array" ref="H1803">IF($F1803="", "", IFS(_xlfn.XLOOKUP($F1803, accounts!$A$2:$A$86, accounts!$E$2:$E$86, 0)&gt;=1000, "Enterprise", _xlfn.XLOOKUP($F1803, accounts!$A$2:$A$86, accounts!$E$2:$E$86, 0)&gt;=100, "Mid-Market", TRUE, "SMB"))</f>
        <v>Enterprise</v>
      </c>
      <c r="I1803" s="1" t="str">
        <f t="array" ref="I1803">IF($F1803="", "", _xlfn.XLOOKUP($F1803,accounts!$A$2:$A$86,accounts!$F$2:$F$86, "Other"))</f>
        <v>United States</v>
      </c>
      <c r="J1803" s="1" t="s">
        <v>131</v>
      </c>
      <c r="K1803" s="3">
        <v>42819.0</v>
      </c>
      <c r="L1803" s="3">
        <v>42827.0</v>
      </c>
      <c r="M1803" s="1">
        <v>68.0</v>
      </c>
    </row>
    <row r="1804">
      <c r="A1804" s="1" t="s">
        <v>2009</v>
      </c>
      <c r="B1804" s="1" t="s">
        <v>34</v>
      </c>
      <c r="C1804" s="1" t="str">
        <f t="array" ref="C1804">_xlfn.XLOOKUP($B1804, sales_teams!$A$2:$A$36, sales_teams!$B$2:$B$36)</f>
        <v>Cara Losch</v>
      </c>
      <c r="D1804" s="1" t="str">
        <f t="array" ref="D1804">_xlfn.XLOOKUP($B1804, sales_teams!$A$2:$A$36, sales_teams!$C$2:$C$36)</f>
        <v>East</v>
      </c>
      <c r="E1804" s="1" t="s">
        <v>179</v>
      </c>
      <c r="F1804" s="1" t="s">
        <v>173</v>
      </c>
      <c r="G1804" s="1" t="str">
        <f t="array" ref="G1804">IF($F1804="", "", _xlfn.XLOOKUP($F1804,accounts!$A$2:$A$86,accounts!$B$2:$B$86, "Other"))</f>
        <v>technology</v>
      </c>
      <c r="H1804" s="1" t="str">
        <f t="array" ref="H1804">IF($F1804="", "", IFS(_xlfn.XLOOKUP($F1804, accounts!$A$2:$A$86, accounts!$E$2:$E$86, 0)&gt;=1000, "Enterprise", _xlfn.XLOOKUP($F1804, accounts!$A$2:$A$86, accounts!$E$2:$E$86, 0)&gt;=100, "Mid-Market", TRUE, "SMB"))</f>
        <v>Mid-Market</v>
      </c>
      <c r="I1804" s="1" t="str">
        <f t="array" ref="I1804">IF($F1804="", "", _xlfn.XLOOKUP($F1804,accounts!$A$2:$A$86,accounts!$F$2:$F$86, "Other"))</f>
        <v>China</v>
      </c>
      <c r="J1804" s="1" t="s">
        <v>131</v>
      </c>
      <c r="K1804" s="3">
        <v>42819.0</v>
      </c>
      <c r="L1804" s="3">
        <v>42902.0</v>
      </c>
      <c r="M1804" s="1">
        <v>52.0</v>
      </c>
    </row>
    <row r="1805">
      <c r="A1805" s="1" t="s">
        <v>2010</v>
      </c>
      <c r="B1805" s="1" t="s">
        <v>45</v>
      </c>
      <c r="C1805" s="1" t="str">
        <f t="array" ref="C1805">_xlfn.XLOOKUP($B1805, sales_teams!$A$2:$A$36, sales_teams!$B$2:$B$36)</f>
        <v>Cara Losch</v>
      </c>
      <c r="D1805" s="1" t="str">
        <f t="array" ref="D1805">_xlfn.XLOOKUP($B1805, sales_teams!$A$2:$A$36, sales_teams!$C$2:$C$36)</f>
        <v>East</v>
      </c>
      <c r="E1805" s="1" t="s">
        <v>181</v>
      </c>
      <c r="F1805" s="1" t="s">
        <v>89</v>
      </c>
      <c r="G1805" s="1" t="str">
        <f t="array" ref="G1805">IF($F1805="", "", _xlfn.XLOOKUP($F1805,accounts!$A$2:$A$86,accounts!$B$2:$B$86, "Other"))</f>
        <v>finance</v>
      </c>
      <c r="H1805" s="1" t="str">
        <f t="array" ref="H1805">IF($F1805="", "", IFS(_xlfn.XLOOKUP($F1805, accounts!$A$2:$A$86, accounts!$E$2:$E$86, 0)&gt;=1000, "Enterprise", _xlfn.XLOOKUP($F1805, accounts!$A$2:$A$86, accounts!$E$2:$E$86, 0)&gt;=100, "Mid-Market", TRUE, "SMB"))</f>
        <v>Enterprise</v>
      </c>
      <c r="I1805" s="1" t="str">
        <f t="array" ref="I1805">IF($F1805="", "", _xlfn.XLOOKUP($F1805,accounts!$A$2:$A$86,accounts!$F$2:$F$86, "Other"))</f>
        <v>United States</v>
      </c>
      <c r="J1805" s="1" t="s">
        <v>189</v>
      </c>
      <c r="K1805" s="3">
        <v>42819.0</v>
      </c>
    </row>
    <row r="1806">
      <c r="A1806" s="1" t="s">
        <v>2011</v>
      </c>
      <c r="B1806" s="1" t="s">
        <v>7</v>
      </c>
      <c r="C1806" s="1" t="str">
        <f t="array" ref="C1806">_xlfn.XLOOKUP($B1806, sales_teams!$A$2:$A$36, sales_teams!$B$2:$B$36)</f>
        <v>Dustin Brinkmann</v>
      </c>
      <c r="D1806" s="1" t="str">
        <f t="array" ref="D1806">_xlfn.XLOOKUP($B1806, sales_teams!$A$2:$A$36, sales_teams!$C$2:$C$36)</f>
        <v>Central</v>
      </c>
      <c r="E1806" s="1" t="s">
        <v>179</v>
      </c>
      <c r="F1806" s="1" t="s">
        <v>110</v>
      </c>
      <c r="G1806" s="1" t="str">
        <f t="array" ref="G1806">IF($F1806="", "", _xlfn.XLOOKUP($F1806,accounts!$A$2:$A$86,accounts!$B$2:$B$86, "Other"))</f>
        <v>technology</v>
      </c>
      <c r="H1806" s="1" t="str">
        <f t="array" ref="H1806">IF($F1806="", "", IFS(_xlfn.XLOOKUP($F1806, accounts!$A$2:$A$86, accounts!$E$2:$E$86, 0)&gt;=1000, "Enterprise", _xlfn.XLOOKUP($F1806, accounts!$A$2:$A$86, accounts!$E$2:$E$86, 0)&gt;=100, "Mid-Market", TRUE, "SMB"))</f>
        <v>Enterprise</v>
      </c>
      <c r="I1806" s="1" t="str">
        <f t="array" ref="I1806">IF($F1806="", "", _xlfn.XLOOKUP($F1806,accounts!$A$2:$A$86,accounts!$F$2:$F$86, "Other"))</f>
        <v>Norway</v>
      </c>
      <c r="J1806" s="1" t="s">
        <v>192</v>
      </c>
      <c r="K1806" s="3">
        <v>42820.0</v>
      </c>
      <c r="L1806" s="3">
        <v>42829.0</v>
      </c>
      <c r="M1806" s="1">
        <v>0.0</v>
      </c>
    </row>
    <row r="1807">
      <c r="A1807" s="1" t="s">
        <v>2012</v>
      </c>
      <c r="B1807" s="1" t="s">
        <v>7</v>
      </c>
      <c r="C1807" s="1" t="str">
        <f t="array" ref="C1807">_xlfn.XLOOKUP($B1807, sales_teams!$A$2:$A$36, sales_teams!$B$2:$B$36)</f>
        <v>Dustin Brinkmann</v>
      </c>
      <c r="D1807" s="1" t="str">
        <f t="array" ref="D1807">_xlfn.XLOOKUP($B1807, sales_teams!$A$2:$A$36, sales_teams!$C$2:$C$36)</f>
        <v>Central</v>
      </c>
      <c r="E1807" s="1" t="s">
        <v>179</v>
      </c>
      <c r="F1807" s="1" t="s">
        <v>82</v>
      </c>
      <c r="G1807" s="1" t="str">
        <f t="array" ref="G1807">IF($F1807="", "", _xlfn.XLOOKUP($F1807,accounts!$A$2:$A$86,accounts!$B$2:$B$86, "Other"))</f>
        <v>software</v>
      </c>
      <c r="H1807" s="1" t="str">
        <f t="array" ref="H1807">IF($F1807="", "", IFS(_xlfn.XLOOKUP($F1807, accounts!$A$2:$A$86, accounts!$E$2:$E$86, 0)&gt;=1000, "Enterprise", _xlfn.XLOOKUP($F1807, accounts!$A$2:$A$86, accounts!$E$2:$E$86, 0)&gt;=100, "Mid-Market", TRUE, "SMB"))</f>
        <v>Enterprise</v>
      </c>
      <c r="I1807" s="1" t="str">
        <f t="array" ref="I1807">IF($F1807="", "", _xlfn.XLOOKUP($F1807,accounts!$A$2:$A$86,accounts!$F$2:$F$86, "Other"))</f>
        <v>United States</v>
      </c>
      <c r="J1807" s="1" t="s">
        <v>131</v>
      </c>
      <c r="K1807" s="3">
        <v>42820.0</v>
      </c>
      <c r="L1807" s="3">
        <v>42829.0</v>
      </c>
      <c r="M1807" s="1">
        <v>54.0</v>
      </c>
    </row>
    <row r="1808">
      <c r="A1808" s="1" t="s">
        <v>2013</v>
      </c>
      <c r="B1808" s="1" t="s">
        <v>52</v>
      </c>
      <c r="C1808" s="1" t="str">
        <f t="array" ref="C1808">_xlfn.XLOOKUP($B1808, sales_teams!$A$2:$A$36, sales_teams!$B$2:$B$36)</f>
        <v>Rocco Neubert</v>
      </c>
      <c r="D1808" s="1" t="str">
        <f t="array" ref="D1808">_xlfn.XLOOKUP($B1808, sales_teams!$A$2:$A$36, sales_teams!$C$2:$C$36)</f>
        <v>East</v>
      </c>
      <c r="E1808" s="1" t="s">
        <v>188</v>
      </c>
      <c r="F1808" s="1" t="s">
        <v>83</v>
      </c>
      <c r="G1808" s="1" t="str">
        <f t="array" ref="G1808">IF($F1808="", "", _xlfn.XLOOKUP($F1808,accounts!$A$2:$A$86,accounts!$B$2:$B$86, "Other"))</f>
        <v>marketing</v>
      </c>
      <c r="H1808" s="1" t="str">
        <f t="array" ref="H1808">IF($F1808="", "", IFS(_xlfn.XLOOKUP($F1808, accounts!$A$2:$A$86, accounts!$E$2:$E$86, 0)&gt;=1000, "Enterprise", _xlfn.XLOOKUP($F1808, accounts!$A$2:$A$86, accounts!$E$2:$E$86, 0)&gt;=100, "Mid-Market", TRUE, "SMB"))</f>
        <v>Enterprise</v>
      </c>
      <c r="I1808" s="1" t="str">
        <f t="array" ref="I1808">IF($F1808="", "", _xlfn.XLOOKUP($F1808,accounts!$A$2:$A$86,accounts!$F$2:$F$86, "Other"))</f>
        <v>United States</v>
      </c>
      <c r="J1808" s="1" t="s">
        <v>131</v>
      </c>
      <c r="K1808" s="3">
        <v>42820.0</v>
      </c>
      <c r="L1808" s="3">
        <v>42880.0</v>
      </c>
      <c r="M1808" s="1">
        <v>3822.0</v>
      </c>
    </row>
    <row r="1809">
      <c r="A1809" s="1" t="s">
        <v>2014</v>
      </c>
      <c r="B1809" s="1" t="s">
        <v>48</v>
      </c>
      <c r="C1809" s="1" t="str">
        <f t="array" ref="C1809">_xlfn.XLOOKUP($B1809, sales_teams!$A$2:$A$36, sales_teams!$B$2:$B$36)</f>
        <v>Rocco Neubert</v>
      </c>
      <c r="D1809" s="1" t="str">
        <f t="array" ref="D1809">_xlfn.XLOOKUP($B1809, sales_teams!$A$2:$A$36, sales_teams!$C$2:$C$36)</f>
        <v>East</v>
      </c>
      <c r="E1809" s="1" t="s">
        <v>109</v>
      </c>
      <c r="F1809" s="1" t="s">
        <v>163</v>
      </c>
      <c r="G1809" s="1" t="str">
        <f t="array" ref="G1809">IF($F1809="", "", _xlfn.XLOOKUP($F1809,accounts!$A$2:$A$86,accounts!$B$2:$B$86, "Other"))</f>
        <v>medical</v>
      </c>
      <c r="H1809" s="1" t="str">
        <f t="array" ref="H1809">IF($F1809="", "", IFS(_xlfn.XLOOKUP($F1809, accounts!$A$2:$A$86, accounts!$E$2:$E$86, 0)&gt;=1000, "Enterprise", _xlfn.XLOOKUP($F1809, accounts!$A$2:$A$86, accounts!$E$2:$E$86, 0)&gt;=100, "Mid-Market", TRUE, "SMB"))</f>
        <v>Mid-Market</v>
      </c>
      <c r="I1809" s="1" t="str">
        <f t="array" ref="I1809">IF($F1809="", "", _xlfn.XLOOKUP($F1809,accounts!$A$2:$A$86,accounts!$F$2:$F$86, "Other"))</f>
        <v>United States</v>
      </c>
      <c r="J1809" s="1" t="s">
        <v>131</v>
      </c>
      <c r="K1809" s="3">
        <v>42820.0</v>
      </c>
      <c r="L1809" s="3">
        <v>42830.0</v>
      </c>
      <c r="M1809" s="1">
        <v>971.0</v>
      </c>
    </row>
    <row r="1810">
      <c r="A1810" s="1" t="s">
        <v>2015</v>
      </c>
      <c r="B1810" s="1" t="s">
        <v>48</v>
      </c>
      <c r="C1810" s="1" t="str">
        <f t="array" ref="C1810">_xlfn.XLOOKUP($B1810, sales_teams!$A$2:$A$36, sales_teams!$B$2:$B$36)</f>
        <v>Rocco Neubert</v>
      </c>
      <c r="D1810" s="1" t="str">
        <f t="array" ref="D1810">_xlfn.XLOOKUP($B1810, sales_teams!$A$2:$A$36, sales_teams!$C$2:$C$36)</f>
        <v>East</v>
      </c>
      <c r="E1810" s="1" t="s">
        <v>194</v>
      </c>
      <c r="F1810" s="1" t="s">
        <v>83</v>
      </c>
      <c r="G1810" s="1" t="str">
        <f t="array" ref="G1810">IF($F1810="", "", _xlfn.XLOOKUP($F1810,accounts!$A$2:$A$86,accounts!$B$2:$B$86, "Other"))</f>
        <v>marketing</v>
      </c>
      <c r="H1810" s="1" t="str">
        <f t="array" ref="H1810">IF($F1810="", "", IFS(_xlfn.XLOOKUP($F1810, accounts!$A$2:$A$86, accounts!$E$2:$E$86, 0)&gt;=1000, "Enterprise", _xlfn.XLOOKUP($F1810, accounts!$A$2:$A$86, accounts!$E$2:$E$86, 0)&gt;=100, "Mid-Market", TRUE, "SMB"))</f>
        <v>Enterprise</v>
      </c>
      <c r="I1810" s="1" t="str">
        <f t="array" ref="I1810">IF($F1810="", "", _xlfn.XLOOKUP($F1810,accounts!$A$2:$A$86,accounts!$F$2:$F$86, "Other"))</f>
        <v>United States</v>
      </c>
      <c r="J1810" s="1" t="s">
        <v>131</v>
      </c>
      <c r="K1810" s="3">
        <v>42820.0</v>
      </c>
      <c r="L1810" s="3">
        <v>42830.0</v>
      </c>
      <c r="M1810" s="1">
        <v>6024.0</v>
      </c>
    </row>
    <row r="1811">
      <c r="A1811" s="1" t="s">
        <v>2016</v>
      </c>
      <c r="B1811" s="1" t="s">
        <v>30</v>
      </c>
      <c r="C1811" s="1" t="str">
        <f t="array" ref="C1811">_xlfn.XLOOKUP($B1811, sales_teams!$A$2:$A$36, sales_teams!$B$2:$B$36)</f>
        <v>Melvin Marxen</v>
      </c>
      <c r="D1811" s="1" t="str">
        <f t="array" ref="D1811">_xlfn.XLOOKUP($B1811, sales_teams!$A$2:$A$36, sales_teams!$C$2:$C$36)</f>
        <v>Central</v>
      </c>
      <c r="E1811" s="1" t="s">
        <v>148</v>
      </c>
      <c r="F1811" s="1" t="s">
        <v>155</v>
      </c>
      <c r="G1811" s="1" t="str">
        <f t="array" ref="G1811">IF($F1811="", "", _xlfn.XLOOKUP($F1811,accounts!$A$2:$A$86,accounts!$B$2:$B$86, "Other"))</f>
        <v>finance</v>
      </c>
      <c r="H1811" s="1" t="str">
        <f t="array" ref="H1811">IF($F1811="", "", IFS(_xlfn.XLOOKUP($F1811, accounts!$A$2:$A$86, accounts!$E$2:$E$86, 0)&gt;=1000, "Enterprise", _xlfn.XLOOKUP($F1811, accounts!$A$2:$A$86, accounts!$E$2:$E$86, 0)&gt;=100, "Mid-Market", TRUE, "SMB"))</f>
        <v>Enterprise</v>
      </c>
      <c r="I1811" s="1" t="str">
        <f t="array" ref="I1811">IF($F1811="", "", _xlfn.XLOOKUP($F1811,accounts!$A$2:$A$86,accounts!$F$2:$F$86, "Other"))</f>
        <v>United States</v>
      </c>
      <c r="J1811" s="1" t="s">
        <v>131</v>
      </c>
      <c r="K1811" s="3">
        <v>42820.0</v>
      </c>
      <c r="L1811" s="3">
        <v>42829.0</v>
      </c>
      <c r="M1811" s="1">
        <v>4820.0</v>
      </c>
    </row>
    <row r="1812">
      <c r="A1812" s="1" t="s">
        <v>2017</v>
      </c>
      <c r="B1812" s="1" t="s">
        <v>53</v>
      </c>
      <c r="C1812" s="1" t="str">
        <f t="array" ref="C1812">_xlfn.XLOOKUP($B1812, sales_teams!$A$2:$A$36, sales_teams!$B$2:$B$36)</f>
        <v>Rocco Neubert</v>
      </c>
      <c r="D1812" s="1" t="str">
        <f t="array" ref="D1812">_xlfn.XLOOKUP($B1812, sales_teams!$A$2:$A$36, sales_teams!$C$2:$C$36)</f>
        <v>East</v>
      </c>
      <c r="E1812" s="1" t="s">
        <v>194</v>
      </c>
      <c r="F1812" s="1" t="s">
        <v>126</v>
      </c>
      <c r="G1812" s="1" t="str">
        <f t="array" ref="G1812">IF($F1812="", "", _xlfn.XLOOKUP($F1812,accounts!$A$2:$A$86,accounts!$B$2:$B$86, "Other"))</f>
        <v>retail</v>
      </c>
      <c r="H1812" s="1" t="str">
        <f t="array" ref="H1812">IF($F1812="", "", IFS(_xlfn.XLOOKUP($F1812, accounts!$A$2:$A$86, accounts!$E$2:$E$86, 0)&gt;=1000, "Enterprise", _xlfn.XLOOKUP($F1812, accounts!$A$2:$A$86, accounts!$E$2:$E$86, 0)&gt;=100, "Mid-Market", TRUE, "SMB"))</f>
        <v>Enterprise</v>
      </c>
      <c r="I1812" s="1" t="str">
        <f t="array" ref="I1812">IF($F1812="", "", _xlfn.XLOOKUP($F1812,accounts!$A$2:$A$86,accounts!$F$2:$F$86, "Other"))</f>
        <v>United States</v>
      </c>
      <c r="J1812" s="1" t="s">
        <v>192</v>
      </c>
      <c r="K1812" s="3">
        <v>42820.0</v>
      </c>
      <c r="L1812" s="3">
        <v>42883.0</v>
      </c>
      <c r="M1812" s="1">
        <v>0.0</v>
      </c>
    </row>
    <row r="1813">
      <c r="A1813" s="1" t="s">
        <v>2018</v>
      </c>
      <c r="B1813" s="1" t="s">
        <v>42</v>
      </c>
      <c r="C1813" s="1" t="str">
        <f t="array" ref="C1813">_xlfn.XLOOKUP($B1813, sales_teams!$A$2:$A$36, sales_teams!$B$2:$B$36)</f>
        <v>Cara Losch</v>
      </c>
      <c r="D1813" s="1" t="str">
        <f t="array" ref="D1813">_xlfn.XLOOKUP($B1813, sales_teams!$A$2:$A$36, sales_teams!$C$2:$C$36)</f>
        <v>East</v>
      </c>
      <c r="E1813" s="1" t="s">
        <v>148</v>
      </c>
      <c r="F1813" s="1" t="s">
        <v>144</v>
      </c>
      <c r="G1813" s="1" t="str">
        <f t="array" ref="G1813">IF($F1813="", "", _xlfn.XLOOKUP($F1813,accounts!$A$2:$A$86,accounts!$B$2:$B$86, "Other"))</f>
        <v>retail</v>
      </c>
      <c r="H1813" s="1" t="str">
        <f t="array" ref="H1813">IF($F1813="", "", IFS(_xlfn.XLOOKUP($F1813, accounts!$A$2:$A$86, accounts!$E$2:$E$86, 0)&gt;=1000, "Enterprise", _xlfn.XLOOKUP($F1813, accounts!$A$2:$A$86, accounts!$E$2:$E$86, 0)&gt;=100, "Mid-Market", TRUE, "SMB"))</f>
        <v>Enterprise</v>
      </c>
      <c r="I1813" s="1" t="str">
        <f t="array" ref="I1813">IF($F1813="", "", _xlfn.XLOOKUP($F1813,accounts!$A$2:$A$86,accounts!$F$2:$F$86, "Other"))</f>
        <v>United States</v>
      </c>
      <c r="J1813" s="1" t="s">
        <v>192</v>
      </c>
      <c r="K1813" s="3">
        <v>42820.0</v>
      </c>
      <c r="L1813" s="3">
        <v>42911.0</v>
      </c>
      <c r="M1813" s="1">
        <v>0.0</v>
      </c>
    </row>
    <row r="1814">
      <c r="A1814" s="1" t="s">
        <v>2019</v>
      </c>
      <c r="B1814" s="1" t="s">
        <v>42</v>
      </c>
      <c r="C1814" s="1" t="str">
        <f t="array" ref="C1814">_xlfn.XLOOKUP($B1814, sales_teams!$A$2:$A$36, sales_teams!$B$2:$B$36)</f>
        <v>Cara Losch</v>
      </c>
      <c r="D1814" s="1" t="str">
        <f t="array" ref="D1814">_xlfn.XLOOKUP($B1814, sales_teams!$A$2:$A$36, sales_teams!$C$2:$C$36)</f>
        <v>East</v>
      </c>
      <c r="E1814" s="1" t="s">
        <v>188</v>
      </c>
      <c r="F1814" s="1" t="s">
        <v>98</v>
      </c>
      <c r="G1814" s="1" t="str">
        <f t="array" ref="G1814">IF($F1814="", "", _xlfn.XLOOKUP($F1814,accounts!$A$2:$A$86,accounts!$B$2:$B$86, "Other"))</f>
        <v>retail</v>
      </c>
      <c r="H1814" s="1" t="str">
        <f t="array" ref="H1814">IF($F1814="", "", IFS(_xlfn.XLOOKUP($F1814, accounts!$A$2:$A$86, accounts!$E$2:$E$86, 0)&gt;=1000, "Enterprise", _xlfn.XLOOKUP($F1814, accounts!$A$2:$A$86, accounts!$E$2:$E$86, 0)&gt;=100, "Mid-Market", TRUE, "SMB"))</f>
        <v>Enterprise</v>
      </c>
      <c r="I1814" s="1" t="str">
        <f t="array" ref="I1814">IF($F1814="", "", _xlfn.XLOOKUP($F1814,accounts!$A$2:$A$86,accounts!$F$2:$F$86, "Other"))</f>
        <v>Japan</v>
      </c>
      <c r="J1814" s="1" t="s">
        <v>131</v>
      </c>
      <c r="K1814" s="3">
        <v>42820.0</v>
      </c>
      <c r="L1814" s="3">
        <v>42827.0</v>
      </c>
      <c r="M1814" s="1">
        <v>2940.0</v>
      </c>
    </row>
    <row r="1815">
      <c r="A1815" s="1" t="s">
        <v>2020</v>
      </c>
      <c r="B1815" s="1" t="s">
        <v>88</v>
      </c>
      <c r="C1815" s="1" t="str">
        <f t="array" ref="C1815">_xlfn.XLOOKUP($B1815, sales_teams!$A$2:$A$36, sales_teams!$B$2:$B$36)</f>
        <v>Celia Rouche</v>
      </c>
      <c r="D1815" s="1" t="str">
        <f t="array" ref="D1815">_xlfn.XLOOKUP($B1815, sales_teams!$A$2:$A$36, sales_teams!$C$2:$C$36)</f>
        <v>West</v>
      </c>
      <c r="E1815" s="1" t="s">
        <v>188</v>
      </c>
      <c r="G1815" s="1" t="str">
        <f t="array" ref="G1815">IF($F1815="", "", _xlfn.XLOOKUP($F1815,accounts!$A$2:$A$86,accounts!$B$2:$B$86, "Other"))</f>
        <v/>
      </c>
      <c r="H1815" s="1" t="str">
        <f t="array" ref="H1815">IF($F1815="", "", IFS(_xlfn.XLOOKUP($F1815, accounts!$A$2:$A$86, accounts!$E$2:$E$86, 0)&gt;=1000, "Enterprise", _xlfn.XLOOKUP($F1815, accounts!$A$2:$A$86, accounts!$E$2:$E$86, 0)&gt;=100, "Mid-Market", TRUE, "SMB"))</f>
        <v/>
      </c>
      <c r="I1815" s="1" t="str">
        <f t="array" ref="I1815">IF($F1815="", "", _xlfn.XLOOKUP($F1815,accounts!$A$2:$A$86,accounts!$F$2:$F$86, "Other"))</f>
        <v/>
      </c>
      <c r="J1815" s="1" t="s">
        <v>189</v>
      </c>
      <c r="K1815" s="3">
        <v>42820.0</v>
      </c>
    </row>
    <row r="1816">
      <c r="A1816" s="1" t="s">
        <v>2021</v>
      </c>
      <c r="B1816" s="1" t="s">
        <v>88</v>
      </c>
      <c r="C1816" s="1" t="str">
        <f t="array" ref="C1816">_xlfn.XLOOKUP($B1816, sales_teams!$A$2:$A$36, sales_teams!$B$2:$B$36)</f>
        <v>Celia Rouche</v>
      </c>
      <c r="D1816" s="1" t="str">
        <f t="array" ref="D1816">_xlfn.XLOOKUP($B1816, sales_teams!$A$2:$A$36, sales_teams!$C$2:$C$36)</f>
        <v>West</v>
      </c>
      <c r="E1816" s="1" t="s">
        <v>179</v>
      </c>
      <c r="F1816" s="1" t="s">
        <v>80</v>
      </c>
      <c r="G1816" s="1" t="str">
        <f t="array" ref="G1816">IF($F1816="", "", _xlfn.XLOOKUP($F1816,accounts!$A$2:$A$86,accounts!$B$2:$B$86, "Other"))</f>
        <v>technology</v>
      </c>
      <c r="H1816" s="1" t="str">
        <f t="array" ref="H1816">IF($F1816="", "", IFS(_xlfn.XLOOKUP($F1816, accounts!$A$2:$A$86, accounts!$E$2:$E$86, 0)&gt;=1000, "Enterprise", _xlfn.XLOOKUP($F1816, accounts!$A$2:$A$86, accounts!$E$2:$E$86, 0)&gt;=100, "Mid-Market", TRUE, "SMB"))</f>
        <v>Enterprise</v>
      </c>
      <c r="I1816" s="1" t="str">
        <f t="array" ref="I1816">IF($F1816="", "", _xlfn.XLOOKUP($F1816,accounts!$A$2:$A$86,accounts!$F$2:$F$86, "Other"))</f>
        <v>United States</v>
      </c>
      <c r="J1816" s="1" t="s">
        <v>131</v>
      </c>
      <c r="K1816" s="3">
        <v>42820.0</v>
      </c>
      <c r="L1816" s="3">
        <v>42829.0</v>
      </c>
      <c r="M1816" s="1">
        <v>49.0</v>
      </c>
    </row>
    <row r="1817">
      <c r="A1817" s="1" t="s">
        <v>2022</v>
      </c>
      <c r="B1817" s="1" t="s">
        <v>99</v>
      </c>
      <c r="C1817" s="1" t="str">
        <f t="array" ref="C1817">_xlfn.XLOOKUP($B1817, sales_teams!$A$2:$A$36, sales_teams!$B$2:$B$36)</f>
        <v>Summer Sewald</v>
      </c>
      <c r="D1817" s="1" t="str">
        <f t="array" ref="D1817">_xlfn.XLOOKUP($B1817, sales_teams!$A$2:$A$36, sales_teams!$C$2:$C$36)</f>
        <v>West</v>
      </c>
      <c r="E1817" s="1" t="s">
        <v>148</v>
      </c>
      <c r="G1817" s="1" t="str">
        <f t="array" ref="G1817">IF($F1817="", "", _xlfn.XLOOKUP($F1817,accounts!$A$2:$A$86,accounts!$B$2:$B$86, "Other"))</f>
        <v/>
      </c>
      <c r="H1817" s="1" t="str">
        <f t="array" ref="H1817">IF($F1817="", "", IFS(_xlfn.XLOOKUP($F1817, accounts!$A$2:$A$86, accounts!$E$2:$E$86, 0)&gt;=1000, "Enterprise", _xlfn.XLOOKUP($F1817, accounts!$A$2:$A$86, accounts!$E$2:$E$86, 0)&gt;=100, "Mid-Market", TRUE, "SMB"))</f>
        <v/>
      </c>
      <c r="I1817" s="1" t="str">
        <f t="array" ref="I1817">IF($F1817="", "", _xlfn.XLOOKUP($F1817,accounts!$A$2:$A$86,accounts!$F$2:$F$86, "Other"))</f>
        <v/>
      </c>
      <c r="J1817" s="1" t="s">
        <v>189</v>
      </c>
      <c r="K1817" s="3">
        <v>42820.0</v>
      </c>
    </row>
    <row r="1818">
      <c r="A1818" s="1" t="s">
        <v>2023</v>
      </c>
      <c r="B1818" s="1" t="s">
        <v>99</v>
      </c>
      <c r="C1818" s="1" t="str">
        <f t="array" ref="C1818">_xlfn.XLOOKUP($B1818, sales_teams!$A$2:$A$36, sales_teams!$B$2:$B$36)</f>
        <v>Summer Sewald</v>
      </c>
      <c r="D1818" s="1" t="str">
        <f t="array" ref="D1818">_xlfn.XLOOKUP($B1818, sales_teams!$A$2:$A$36, sales_teams!$C$2:$C$36)</f>
        <v>West</v>
      </c>
      <c r="E1818" s="1" t="s">
        <v>179</v>
      </c>
      <c r="G1818" s="1" t="str">
        <f t="array" ref="G1818">IF($F1818="", "", _xlfn.XLOOKUP($F1818,accounts!$A$2:$A$86,accounts!$B$2:$B$86, "Other"))</f>
        <v/>
      </c>
      <c r="H1818" s="1" t="str">
        <f t="array" ref="H1818">IF($F1818="", "", IFS(_xlfn.XLOOKUP($F1818, accounts!$A$2:$A$86, accounts!$E$2:$E$86, 0)&gt;=1000, "Enterprise", _xlfn.XLOOKUP($F1818, accounts!$A$2:$A$86, accounts!$E$2:$E$86, 0)&gt;=100, "Mid-Market", TRUE, "SMB"))</f>
        <v/>
      </c>
      <c r="I1818" s="1" t="str">
        <f t="array" ref="I1818">IF($F1818="", "", _xlfn.XLOOKUP($F1818,accounts!$A$2:$A$86,accounts!$F$2:$F$86, "Other"))</f>
        <v/>
      </c>
      <c r="J1818" s="1" t="s">
        <v>189</v>
      </c>
      <c r="K1818" s="3">
        <v>42820.0</v>
      </c>
    </row>
    <row r="1819">
      <c r="A1819" s="1" t="s">
        <v>2024</v>
      </c>
      <c r="B1819" s="1" t="s">
        <v>19</v>
      </c>
      <c r="C1819" s="1" t="str">
        <f t="array" ref="C1819">_xlfn.XLOOKUP($B1819, sales_teams!$A$2:$A$36, sales_teams!$B$2:$B$36)</f>
        <v>Melvin Marxen</v>
      </c>
      <c r="D1819" s="1" t="str">
        <f t="array" ref="D1819">_xlfn.XLOOKUP($B1819, sales_teams!$A$2:$A$36, sales_teams!$C$2:$C$36)</f>
        <v>Central</v>
      </c>
      <c r="E1819" s="1" t="s">
        <v>181</v>
      </c>
      <c r="F1819" s="1" t="s">
        <v>64</v>
      </c>
      <c r="G1819" s="1" t="str">
        <f t="array" ref="G1819">IF($F1819="", "", _xlfn.XLOOKUP($F1819,accounts!$A$2:$A$86,accounts!$B$2:$B$86, "Other"))</f>
        <v>technology</v>
      </c>
      <c r="H1819" s="1" t="str">
        <f t="array" ref="H1819">IF($F1819="", "", IFS(_xlfn.XLOOKUP($F1819, accounts!$A$2:$A$86, accounts!$E$2:$E$86, 0)&gt;=1000, "Enterprise", _xlfn.XLOOKUP($F1819, accounts!$A$2:$A$86, accounts!$E$2:$E$86, 0)&gt;=100, "Mid-Market", TRUE, "SMB"))</f>
        <v>Enterprise</v>
      </c>
      <c r="I1819" s="1" t="str">
        <f t="array" ref="I1819">IF($F1819="", "", _xlfn.XLOOKUP($F1819,accounts!$A$2:$A$86,accounts!$F$2:$F$86, "Other"))</f>
        <v>United States</v>
      </c>
      <c r="J1819" s="1" t="s">
        <v>192</v>
      </c>
      <c r="K1819" s="3">
        <v>42820.0</v>
      </c>
      <c r="L1819" s="3">
        <v>42827.0</v>
      </c>
      <c r="M1819" s="1">
        <v>0.0</v>
      </c>
    </row>
    <row r="1820">
      <c r="A1820" s="1" t="s">
        <v>2025</v>
      </c>
      <c r="B1820" s="1" t="s">
        <v>104</v>
      </c>
      <c r="C1820" s="1" t="str">
        <f t="array" ref="C1820">_xlfn.XLOOKUP($B1820, sales_teams!$A$2:$A$36, sales_teams!$B$2:$B$36)</f>
        <v>Summer Sewald</v>
      </c>
      <c r="D1820" s="1" t="str">
        <f t="array" ref="D1820">_xlfn.XLOOKUP($B1820, sales_teams!$A$2:$A$36, sales_teams!$C$2:$C$36)</f>
        <v>West</v>
      </c>
      <c r="E1820" s="1" t="s">
        <v>109</v>
      </c>
      <c r="F1820" s="1" t="s">
        <v>91</v>
      </c>
      <c r="G1820" s="1" t="str">
        <f t="array" ref="G1820">IF($F1820="", "", _xlfn.XLOOKUP($F1820,accounts!$A$2:$A$86,accounts!$B$2:$B$86, "Other"))</f>
        <v>employment</v>
      </c>
      <c r="H1820" s="1" t="str">
        <f t="array" ref="H1820">IF($F1820="", "", IFS(_xlfn.XLOOKUP($F1820, accounts!$A$2:$A$86, accounts!$E$2:$E$86, 0)&gt;=1000, "Enterprise", _xlfn.XLOOKUP($F1820, accounts!$A$2:$A$86, accounts!$E$2:$E$86, 0)&gt;=100, "Mid-Market", TRUE, "SMB"))</f>
        <v>Enterprise</v>
      </c>
      <c r="I1820" s="1" t="str">
        <f t="array" ref="I1820">IF($F1820="", "", _xlfn.XLOOKUP($F1820,accounts!$A$2:$A$86,accounts!$F$2:$F$86, "Other"))</f>
        <v>United States</v>
      </c>
      <c r="J1820" s="1" t="s">
        <v>192</v>
      </c>
      <c r="K1820" s="3">
        <v>42820.0</v>
      </c>
      <c r="L1820" s="3">
        <v>42886.0</v>
      </c>
      <c r="M1820" s="1">
        <v>0.0</v>
      </c>
    </row>
    <row r="1821">
      <c r="A1821" s="1" t="s">
        <v>2026</v>
      </c>
      <c r="B1821" s="1" t="s">
        <v>104</v>
      </c>
      <c r="C1821" s="1" t="str">
        <f t="array" ref="C1821">_xlfn.XLOOKUP($B1821, sales_teams!$A$2:$A$36, sales_teams!$B$2:$B$36)</f>
        <v>Summer Sewald</v>
      </c>
      <c r="D1821" s="1" t="str">
        <f t="array" ref="D1821">_xlfn.XLOOKUP($B1821, sales_teams!$A$2:$A$36, sales_teams!$C$2:$C$36)</f>
        <v>West</v>
      </c>
      <c r="E1821" s="1" t="s">
        <v>181</v>
      </c>
      <c r="F1821" s="1" t="s">
        <v>124</v>
      </c>
      <c r="G1821" s="1" t="str">
        <f t="array" ref="G1821">IF($F1821="", "", _xlfn.XLOOKUP($F1821,accounts!$A$2:$A$86,accounts!$B$2:$B$86, "Other"))</f>
        <v>retail</v>
      </c>
      <c r="H1821" s="1" t="str">
        <f t="array" ref="H1821">IF($F1821="", "", IFS(_xlfn.XLOOKUP($F1821, accounts!$A$2:$A$86, accounts!$E$2:$E$86, 0)&gt;=1000, "Enterprise", _xlfn.XLOOKUP($F1821, accounts!$A$2:$A$86, accounts!$E$2:$E$86, 0)&gt;=100, "Mid-Market", TRUE, "SMB"))</f>
        <v>Enterprise</v>
      </c>
      <c r="I1821" s="1" t="str">
        <f t="array" ref="I1821">IF($F1821="", "", _xlfn.XLOOKUP($F1821,accounts!$A$2:$A$86,accounts!$F$2:$F$86, "Other"))</f>
        <v>United States</v>
      </c>
      <c r="J1821" s="1" t="s">
        <v>131</v>
      </c>
      <c r="K1821" s="3">
        <v>42820.0</v>
      </c>
      <c r="L1821" s="3">
        <v>42877.0</v>
      </c>
      <c r="M1821" s="1">
        <v>545.0</v>
      </c>
    </row>
    <row r="1822">
      <c r="A1822" s="1" t="s">
        <v>2027</v>
      </c>
      <c r="B1822" s="1" t="s">
        <v>102</v>
      </c>
      <c r="C1822" s="1" t="str">
        <f t="array" ref="C1822">_xlfn.XLOOKUP($B1822, sales_teams!$A$2:$A$36, sales_teams!$B$2:$B$36)</f>
        <v>Summer Sewald</v>
      </c>
      <c r="D1822" s="1" t="str">
        <f t="array" ref="D1822">_xlfn.XLOOKUP($B1822, sales_teams!$A$2:$A$36, sales_teams!$C$2:$C$36)</f>
        <v>West</v>
      </c>
      <c r="E1822" s="1" t="s">
        <v>194</v>
      </c>
      <c r="F1822" s="1" t="s">
        <v>156</v>
      </c>
      <c r="G1822" s="1" t="str">
        <f t="array" ref="G1822">IF($F1822="", "", _xlfn.XLOOKUP($F1822,accounts!$A$2:$A$86,accounts!$B$2:$B$86, "Other"))</f>
        <v>employment</v>
      </c>
      <c r="H1822" s="1" t="str">
        <f t="array" ref="H1822">IF($F1822="", "", IFS(_xlfn.XLOOKUP($F1822, accounts!$A$2:$A$86, accounts!$E$2:$E$86, 0)&gt;=1000, "Enterprise", _xlfn.XLOOKUP($F1822, accounts!$A$2:$A$86, accounts!$E$2:$E$86, 0)&gt;=100, "Mid-Market", TRUE, "SMB"))</f>
        <v>Mid-Market</v>
      </c>
      <c r="I1822" s="1" t="str">
        <f t="array" ref="I1822">IF($F1822="", "", _xlfn.XLOOKUP($F1822,accounts!$A$2:$A$86,accounts!$F$2:$F$86, "Other"))</f>
        <v>United States</v>
      </c>
      <c r="J1822" s="1" t="s">
        <v>189</v>
      </c>
      <c r="K1822" s="3">
        <v>42820.0</v>
      </c>
    </row>
    <row r="1823">
      <c r="A1823" s="1" t="s">
        <v>2028</v>
      </c>
      <c r="B1823" s="1" t="s">
        <v>92</v>
      </c>
      <c r="C1823" s="1" t="str">
        <f t="array" ref="C1823">_xlfn.XLOOKUP($B1823, sales_teams!$A$2:$A$36, sales_teams!$B$2:$B$36)</f>
        <v>Celia Rouche</v>
      </c>
      <c r="D1823" s="1" t="str">
        <f t="array" ref="D1823">_xlfn.XLOOKUP($B1823, sales_teams!$A$2:$A$36, sales_teams!$C$2:$C$36)</f>
        <v>West</v>
      </c>
      <c r="E1823" s="1" t="s">
        <v>179</v>
      </c>
      <c r="F1823" s="1" t="s">
        <v>170</v>
      </c>
      <c r="G1823" s="1" t="str">
        <f t="array" ref="G1823">IF($F1823="", "", _xlfn.XLOOKUP($F1823,accounts!$A$2:$A$86,accounts!$B$2:$B$86, "Other"))</f>
        <v>employment</v>
      </c>
      <c r="H1823" s="1" t="str">
        <f t="array" ref="H1823">IF($F1823="", "", IFS(_xlfn.XLOOKUP($F1823, accounts!$A$2:$A$86, accounts!$E$2:$E$86, 0)&gt;=1000, "Enterprise", _xlfn.XLOOKUP($F1823, accounts!$A$2:$A$86, accounts!$E$2:$E$86, 0)&gt;=100, "Mid-Market", TRUE, "SMB"))</f>
        <v>Enterprise</v>
      </c>
      <c r="I1823" s="1" t="str">
        <f t="array" ref="I1823">IF($F1823="", "", _xlfn.XLOOKUP($F1823,accounts!$A$2:$A$86,accounts!$F$2:$F$86, "Other"))</f>
        <v>United States</v>
      </c>
      <c r="J1823" s="1" t="s">
        <v>131</v>
      </c>
      <c r="K1823" s="3">
        <v>42820.0</v>
      </c>
      <c r="L1823" s="3">
        <v>42904.0</v>
      </c>
      <c r="M1823" s="1">
        <v>58.0</v>
      </c>
    </row>
    <row r="1824">
      <c r="A1824" s="1" t="s">
        <v>2029</v>
      </c>
      <c r="B1824" s="1" t="s">
        <v>24</v>
      </c>
      <c r="C1824" s="1" t="str">
        <f t="array" ref="C1824">_xlfn.XLOOKUP($B1824, sales_teams!$A$2:$A$36, sales_teams!$B$2:$B$36)</f>
        <v>Melvin Marxen</v>
      </c>
      <c r="D1824" s="1" t="str">
        <f t="array" ref="D1824">_xlfn.XLOOKUP($B1824, sales_teams!$A$2:$A$36, sales_teams!$C$2:$C$36)</f>
        <v>Central</v>
      </c>
      <c r="E1824" s="1" t="s">
        <v>188</v>
      </c>
      <c r="F1824" s="1" t="s">
        <v>157</v>
      </c>
      <c r="G1824" s="1" t="str">
        <f t="array" ref="G1824">IF($F1824="", "", _xlfn.XLOOKUP($F1824,accounts!$A$2:$A$86,accounts!$B$2:$B$86, "Other"))</f>
        <v>retail</v>
      </c>
      <c r="H1824" s="1" t="str">
        <f t="array" ref="H1824">IF($F1824="", "", IFS(_xlfn.XLOOKUP($F1824, accounts!$A$2:$A$86, accounts!$E$2:$E$86, 0)&gt;=1000, "Enterprise", _xlfn.XLOOKUP($F1824, accounts!$A$2:$A$86, accounts!$E$2:$E$86, 0)&gt;=100, "Mid-Market", TRUE, "SMB"))</f>
        <v>Enterprise</v>
      </c>
      <c r="I1824" s="1" t="str">
        <f t="array" ref="I1824">IF($F1824="", "", _xlfn.XLOOKUP($F1824,accounts!$A$2:$A$86,accounts!$F$2:$F$86, "Other"))</f>
        <v>Belgium</v>
      </c>
      <c r="J1824" s="1" t="s">
        <v>192</v>
      </c>
      <c r="K1824" s="3">
        <v>42820.0</v>
      </c>
      <c r="L1824" s="3">
        <v>42828.0</v>
      </c>
      <c r="M1824" s="1">
        <v>0.0</v>
      </c>
    </row>
    <row r="1825">
      <c r="A1825" s="1" t="s">
        <v>2030</v>
      </c>
      <c r="B1825" s="1" t="s">
        <v>28</v>
      </c>
      <c r="C1825" s="1" t="str">
        <f t="array" ref="C1825">_xlfn.XLOOKUP($B1825, sales_teams!$A$2:$A$36, sales_teams!$B$2:$B$36)</f>
        <v>Melvin Marxen</v>
      </c>
      <c r="D1825" s="1" t="str">
        <f t="array" ref="D1825">_xlfn.XLOOKUP($B1825, sales_teams!$A$2:$A$36, sales_teams!$C$2:$C$36)</f>
        <v>Central</v>
      </c>
      <c r="E1825" s="1" t="s">
        <v>148</v>
      </c>
      <c r="F1825" s="1" t="s">
        <v>82</v>
      </c>
      <c r="G1825" s="1" t="str">
        <f t="array" ref="G1825">IF($F1825="", "", _xlfn.XLOOKUP($F1825,accounts!$A$2:$A$86,accounts!$B$2:$B$86, "Other"))</f>
        <v>software</v>
      </c>
      <c r="H1825" s="1" t="str">
        <f t="array" ref="H1825">IF($F1825="", "", IFS(_xlfn.XLOOKUP($F1825, accounts!$A$2:$A$86, accounts!$E$2:$E$86, 0)&gt;=1000, "Enterprise", _xlfn.XLOOKUP($F1825, accounts!$A$2:$A$86, accounts!$E$2:$E$86, 0)&gt;=100, "Mid-Market", TRUE, "SMB"))</f>
        <v>Enterprise</v>
      </c>
      <c r="I1825" s="1" t="str">
        <f t="array" ref="I1825">IF($F1825="", "", _xlfn.XLOOKUP($F1825,accounts!$A$2:$A$86,accounts!$F$2:$F$86, "Other"))</f>
        <v>United States</v>
      </c>
      <c r="J1825" s="1" t="s">
        <v>131</v>
      </c>
      <c r="K1825" s="3">
        <v>42820.0</v>
      </c>
      <c r="L1825" s="3">
        <v>42867.0</v>
      </c>
      <c r="M1825" s="1">
        <v>4280.0</v>
      </c>
    </row>
    <row r="1826">
      <c r="A1826" s="1" t="s">
        <v>2031</v>
      </c>
      <c r="B1826" s="1" t="s">
        <v>54</v>
      </c>
      <c r="C1826" s="1" t="str">
        <f t="array" ref="C1826">_xlfn.XLOOKUP($B1826, sales_teams!$A$2:$A$36, sales_teams!$B$2:$B$36)</f>
        <v>Rocco Neubert</v>
      </c>
      <c r="D1826" s="1" t="str">
        <f t="array" ref="D1826">_xlfn.XLOOKUP($B1826, sales_teams!$A$2:$A$36, sales_teams!$C$2:$C$36)</f>
        <v>East</v>
      </c>
      <c r="E1826" s="1" t="s">
        <v>188</v>
      </c>
      <c r="F1826" s="1" t="s">
        <v>166</v>
      </c>
      <c r="G1826" s="1" t="str">
        <f t="array" ref="G1826">IF($F1826="", "", _xlfn.XLOOKUP($F1826,accounts!$A$2:$A$86,accounts!$B$2:$B$86, "Other"))</f>
        <v>finance</v>
      </c>
      <c r="H1826" s="1" t="str">
        <f t="array" ref="H1826">IF($F1826="", "", IFS(_xlfn.XLOOKUP($F1826, accounts!$A$2:$A$86, accounts!$E$2:$E$86, 0)&gt;=1000, "Enterprise", _xlfn.XLOOKUP($F1826, accounts!$A$2:$A$86, accounts!$E$2:$E$86, 0)&gt;=100, "Mid-Market", TRUE, "SMB"))</f>
        <v>Enterprise</v>
      </c>
      <c r="I1826" s="1" t="str">
        <f t="array" ref="I1826">IF($F1826="", "", _xlfn.XLOOKUP($F1826,accounts!$A$2:$A$86,accounts!$F$2:$F$86, "Other"))</f>
        <v>United States</v>
      </c>
      <c r="J1826" s="1" t="s">
        <v>131</v>
      </c>
      <c r="K1826" s="3">
        <v>42820.0</v>
      </c>
      <c r="L1826" s="3">
        <v>42884.0</v>
      </c>
      <c r="M1826" s="1">
        <v>2880.0</v>
      </c>
    </row>
    <row r="1827">
      <c r="A1827" s="1" t="s">
        <v>2032</v>
      </c>
      <c r="B1827" s="1" t="s">
        <v>65</v>
      </c>
      <c r="C1827" s="1" t="str">
        <f t="array" ref="C1827">_xlfn.XLOOKUP($B1827, sales_teams!$A$2:$A$36, sales_teams!$B$2:$B$36)</f>
        <v>Celia Rouche</v>
      </c>
      <c r="D1827" s="1" t="str">
        <f t="array" ref="D1827">_xlfn.XLOOKUP($B1827, sales_teams!$A$2:$A$36, sales_teams!$C$2:$C$36)</f>
        <v>West</v>
      </c>
      <c r="E1827" s="1" t="s">
        <v>242</v>
      </c>
      <c r="F1827" s="1" t="s">
        <v>170</v>
      </c>
      <c r="G1827" s="1" t="str">
        <f t="array" ref="G1827">IF($F1827="", "", _xlfn.XLOOKUP($F1827,accounts!$A$2:$A$86,accounts!$B$2:$B$86, "Other"))</f>
        <v>employment</v>
      </c>
      <c r="H1827" s="1" t="str">
        <f t="array" ref="H1827">IF($F1827="", "", IFS(_xlfn.XLOOKUP($F1827, accounts!$A$2:$A$86, accounts!$E$2:$E$86, 0)&gt;=1000, "Enterprise", _xlfn.XLOOKUP($F1827, accounts!$A$2:$A$86, accounts!$E$2:$E$86, 0)&gt;=100, "Mid-Market", TRUE, "SMB"))</f>
        <v>Enterprise</v>
      </c>
      <c r="I1827" s="1" t="str">
        <f t="array" ref="I1827">IF($F1827="", "", _xlfn.XLOOKUP($F1827,accounts!$A$2:$A$86,accounts!$F$2:$F$86, "Other"))</f>
        <v>United States</v>
      </c>
      <c r="J1827" s="1" t="s">
        <v>131</v>
      </c>
      <c r="K1827" s="3">
        <v>42820.0</v>
      </c>
      <c r="L1827" s="3">
        <v>42830.0</v>
      </c>
      <c r="M1827" s="1">
        <v>25288.0</v>
      </c>
    </row>
    <row r="1828">
      <c r="A1828" s="1" t="s">
        <v>2033</v>
      </c>
      <c r="B1828" s="1" t="s">
        <v>15</v>
      </c>
      <c r="C1828" s="1" t="str">
        <f t="array" ref="C1828">_xlfn.XLOOKUP($B1828, sales_teams!$A$2:$A$36, sales_teams!$B$2:$B$36)</f>
        <v>Dustin Brinkmann</v>
      </c>
      <c r="D1828" s="1" t="str">
        <f t="array" ref="D1828">_xlfn.XLOOKUP($B1828, sales_teams!$A$2:$A$36, sales_teams!$C$2:$C$36)</f>
        <v>Central</v>
      </c>
      <c r="E1828" s="1" t="s">
        <v>179</v>
      </c>
      <c r="F1828" s="1" t="s">
        <v>119</v>
      </c>
      <c r="G1828" s="1" t="str">
        <f t="array" ref="G1828">IF($F1828="", "", _xlfn.XLOOKUP($F1828,accounts!$A$2:$A$86,accounts!$B$2:$B$86, "Other"))</f>
        <v>technology</v>
      </c>
      <c r="H1828" s="1" t="str">
        <f t="array" ref="H1828">IF($F1828="", "", IFS(_xlfn.XLOOKUP($F1828, accounts!$A$2:$A$86, accounts!$E$2:$E$86, 0)&gt;=1000, "Enterprise", _xlfn.XLOOKUP($F1828, accounts!$A$2:$A$86, accounts!$E$2:$E$86, 0)&gt;=100, "Mid-Market", TRUE, "SMB"))</f>
        <v>Enterprise</v>
      </c>
      <c r="I1828" s="1" t="str">
        <f t="array" ref="I1828">IF($F1828="", "", _xlfn.XLOOKUP($F1828,accounts!$A$2:$A$86,accounts!$F$2:$F$86, "Other"))</f>
        <v>Korea</v>
      </c>
      <c r="J1828" s="1" t="s">
        <v>192</v>
      </c>
      <c r="K1828" s="3">
        <v>42820.0</v>
      </c>
      <c r="L1828" s="3">
        <v>42880.0</v>
      </c>
      <c r="M1828" s="1">
        <v>0.0</v>
      </c>
    </row>
    <row r="1829">
      <c r="A1829" s="1" t="s">
        <v>2034</v>
      </c>
      <c r="B1829" s="1" t="s">
        <v>60</v>
      </c>
      <c r="C1829" s="1" t="str">
        <f t="array" ref="C1829">_xlfn.XLOOKUP($B1829, sales_teams!$A$2:$A$36, sales_teams!$B$2:$B$36)</f>
        <v>Celia Rouche</v>
      </c>
      <c r="D1829" s="1" t="str">
        <f t="array" ref="D1829">_xlfn.XLOOKUP($B1829, sales_teams!$A$2:$A$36, sales_teams!$C$2:$C$36)</f>
        <v>West</v>
      </c>
      <c r="E1829" s="1" t="s">
        <v>179</v>
      </c>
      <c r="F1829" s="1" t="s">
        <v>118</v>
      </c>
      <c r="G1829" s="1" t="str">
        <f t="array" ref="G1829">IF($F1829="", "", _xlfn.XLOOKUP($F1829,accounts!$A$2:$A$86,accounts!$B$2:$B$86, "Other"))</f>
        <v>services</v>
      </c>
      <c r="H1829" s="1" t="str">
        <f t="array" ref="H1829">IF($F1829="", "", IFS(_xlfn.XLOOKUP($F1829, accounts!$A$2:$A$86, accounts!$E$2:$E$86, 0)&gt;=1000, "Enterprise", _xlfn.XLOOKUP($F1829, accounts!$A$2:$A$86, accounts!$E$2:$E$86, 0)&gt;=100, "Mid-Market", TRUE, "SMB"))</f>
        <v>Enterprise</v>
      </c>
      <c r="I1829" s="1" t="str">
        <f t="array" ref="I1829">IF($F1829="", "", _xlfn.XLOOKUP($F1829,accounts!$A$2:$A$86,accounts!$F$2:$F$86, "Other"))</f>
        <v>United States</v>
      </c>
      <c r="J1829" s="1" t="s">
        <v>192</v>
      </c>
      <c r="K1829" s="3">
        <v>42820.0</v>
      </c>
      <c r="L1829" s="3">
        <v>42861.0</v>
      </c>
      <c r="M1829" s="1">
        <v>0.0</v>
      </c>
    </row>
    <row r="1830">
      <c r="A1830" s="1" t="s">
        <v>2035</v>
      </c>
      <c r="B1830" s="1" t="s">
        <v>105</v>
      </c>
      <c r="C1830" s="1" t="str">
        <f t="array" ref="C1830">_xlfn.XLOOKUP($B1830, sales_teams!$A$2:$A$36, sales_teams!$B$2:$B$36)</f>
        <v>Summer Sewald</v>
      </c>
      <c r="D1830" s="1" t="str">
        <f t="array" ref="D1830">_xlfn.XLOOKUP($B1830, sales_teams!$A$2:$A$36, sales_teams!$C$2:$C$36)</f>
        <v>West</v>
      </c>
      <c r="E1830" s="1" t="s">
        <v>181</v>
      </c>
      <c r="F1830" s="1" t="s">
        <v>114</v>
      </c>
      <c r="G1830" s="1" t="str">
        <f t="array" ref="G1830">IF($F1830="", "", _xlfn.XLOOKUP($F1830,accounts!$A$2:$A$86,accounts!$B$2:$B$86, "Other"))</f>
        <v>marketing</v>
      </c>
      <c r="H1830" s="1" t="str">
        <f t="array" ref="H1830">IF($F1830="", "", IFS(_xlfn.XLOOKUP($F1830, accounts!$A$2:$A$86, accounts!$E$2:$E$86, 0)&gt;=1000, "Enterprise", _xlfn.XLOOKUP($F1830, accounts!$A$2:$A$86, accounts!$E$2:$E$86, 0)&gt;=100, "Mid-Market", TRUE, "SMB"))</f>
        <v>Enterprise</v>
      </c>
      <c r="I1830" s="1" t="str">
        <f t="array" ref="I1830">IF($F1830="", "", _xlfn.XLOOKUP($F1830,accounts!$A$2:$A$86,accounts!$F$2:$F$86, "Other"))</f>
        <v>United States</v>
      </c>
      <c r="J1830" s="1" t="s">
        <v>192</v>
      </c>
      <c r="K1830" s="3">
        <v>42820.0</v>
      </c>
      <c r="L1830" s="3">
        <v>42829.0</v>
      </c>
      <c r="M1830" s="1">
        <v>0.0</v>
      </c>
    </row>
    <row r="1831">
      <c r="A1831" s="1" t="s">
        <v>2036</v>
      </c>
      <c r="B1831" s="1" t="s">
        <v>105</v>
      </c>
      <c r="C1831" s="1" t="str">
        <f t="array" ref="C1831">_xlfn.XLOOKUP($B1831, sales_teams!$A$2:$A$36, sales_teams!$B$2:$B$36)</f>
        <v>Summer Sewald</v>
      </c>
      <c r="D1831" s="1" t="str">
        <f t="array" ref="D1831">_xlfn.XLOOKUP($B1831, sales_teams!$A$2:$A$36, sales_teams!$C$2:$C$36)</f>
        <v>West</v>
      </c>
      <c r="E1831" s="1" t="s">
        <v>181</v>
      </c>
      <c r="F1831" s="1" t="s">
        <v>119</v>
      </c>
      <c r="G1831" s="1" t="str">
        <f t="array" ref="G1831">IF($F1831="", "", _xlfn.XLOOKUP($F1831,accounts!$A$2:$A$86,accounts!$B$2:$B$86, "Other"))</f>
        <v>technology</v>
      </c>
      <c r="H1831" s="1" t="str">
        <f t="array" ref="H1831">IF($F1831="", "", IFS(_xlfn.XLOOKUP($F1831, accounts!$A$2:$A$86, accounts!$E$2:$E$86, 0)&gt;=1000, "Enterprise", _xlfn.XLOOKUP($F1831, accounts!$A$2:$A$86, accounts!$E$2:$E$86, 0)&gt;=100, "Mid-Market", TRUE, "SMB"))</f>
        <v>Enterprise</v>
      </c>
      <c r="I1831" s="1" t="str">
        <f t="array" ref="I1831">IF($F1831="", "", _xlfn.XLOOKUP($F1831,accounts!$A$2:$A$86,accounts!$F$2:$F$86, "Other"))</f>
        <v>Korea</v>
      </c>
      <c r="J1831" s="1" t="s">
        <v>192</v>
      </c>
      <c r="K1831" s="3">
        <v>42820.0</v>
      </c>
      <c r="L1831" s="3">
        <v>42869.0</v>
      </c>
      <c r="M1831" s="1">
        <v>0.0</v>
      </c>
    </row>
    <row r="1832">
      <c r="A1832" s="1" t="s">
        <v>2037</v>
      </c>
      <c r="B1832" s="1" t="s">
        <v>12</v>
      </c>
      <c r="C1832" s="1" t="str">
        <f t="array" ref="C1832">_xlfn.XLOOKUP($B1832, sales_teams!$A$2:$A$36, sales_teams!$B$2:$B$36)</f>
        <v>Dustin Brinkmann</v>
      </c>
      <c r="D1832" s="1" t="str">
        <f t="array" ref="D1832">_xlfn.XLOOKUP($B1832, sales_teams!$A$2:$A$36, sales_teams!$C$2:$C$36)</f>
        <v>Central</v>
      </c>
      <c r="E1832" s="1" t="s">
        <v>188</v>
      </c>
      <c r="F1832" s="1" t="s">
        <v>178</v>
      </c>
      <c r="G1832" s="1" t="str">
        <f t="array" ref="G1832">IF($F1832="", "", _xlfn.XLOOKUP($F1832,accounts!$A$2:$A$86,accounts!$B$2:$B$86, "Other"))</f>
        <v>medical</v>
      </c>
      <c r="H1832" s="1" t="str">
        <f t="array" ref="H1832">IF($F1832="", "", IFS(_xlfn.XLOOKUP($F1832, accounts!$A$2:$A$86, accounts!$E$2:$E$86, 0)&gt;=1000, "Enterprise", _xlfn.XLOOKUP($F1832, accounts!$A$2:$A$86, accounts!$E$2:$E$86, 0)&gt;=100, "Mid-Market", TRUE, "SMB"))</f>
        <v>Enterprise</v>
      </c>
      <c r="I1832" s="1" t="str">
        <f t="array" ref="I1832">IF($F1832="", "", _xlfn.XLOOKUP($F1832,accounts!$A$2:$A$86,accounts!$F$2:$F$86, "Other"))</f>
        <v>United States</v>
      </c>
      <c r="J1832" s="1" t="s">
        <v>131</v>
      </c>
      <c r="K1832" s="3">
        <v>42821.0</v>
      </c>
      <c r="L1832" s="3">
        <v>42884.0</v>
      </c>
      <c r="M1832" s="1">
        <v>3267.0</v>
      </c>
    </row>
    <row r="1833">
      <c r="A1833" s="1" t="s">
        <v>2038</v>
      </c>
      <c r="B1833" s="1" t="s">
        <v>48</v>
      </c>
      <c r="C1833" s="1" t="str">
        <f t="array" ref="C1833">_xlfn.XLOOKUP($B1833, sales_teams!$A$2:$A$36, sales_teams!$B$2:$B$36)</f>
        <v>Rocco Neubert</v>
      </c>
      <c r="D1833" s="1" t="str">
        <f t="array" ref="D1833">_xlfn.XLOOKUP($B1833, sales_teams!$A$2:$A$36, sales_teams!$C$2:$C$36)</f>
        <v>East</v>
      </c>
      <c r="E1833" s="1" t="s">
        <v>194</v>
      </c>
      <c r="F1833" s="1" t="s">
        <v>22</v>
      </c>
      <c r="G1833" s="1" t="str">
        <f t="array" ref="G1833">IF($F1833="", "", _xlfn.XLOOKUP($F1833,accounts!$A$2:$A$86,accounts!$B$2:$B$86, "Other"))</f>
        <v>medical</v>
      </c>
      <c r="H1833" s="1" t="str">
        <f t="array" ref="H1833">IF($F1833="", "", IFS(_xlfn.XLOOKUP($F1833, accounts!$A$2:$A$86, accounts!$E$2:$E$86, 0)&gt;=1000, "Enterprise", _xlfn.XLOOKUP($F1833, accounts!$A$2:$A$86, accounts!$E$2:$E$86, 0)&gt;=100, "Mid-Market", TRUE, "SMB"))</f>
        <v>Mid-Market</v>
      </c>
      <c r="I1833" s="1" t="str">
        <f t="array" ref="I1833">IF($F1833="", "", _xlfn.XLOOKUP($F1833,accounts!$A$2:$A$86,accounts!$F$2:$F$86, "Other"))</f>
        <v>United States</v>
      </c>
      <c r="J1833" s="1" t="s">
        <v>131</v>
      </c>
      <c r="K1833" s="3">
        <v>42821.0</v>
      </c>
      <c r="L1833" s="3">
        <v>42895.0</v>
      </c>
      <c r="M1833" s="1">
        <v>5182.0</v>
      </c>
    </row>
    <row r="1834">
      <c r="A1834" s="1" t="s">
        <v>2039</v>
      </c>
      <c r="B1834" s="1" t="s">
        <v>30</v>
      </c>
      <c r="C1834" s="1" t="str">
        <f t="array" ref="C1834">_xlfn.XLOOKUP($B1834, sales_teams!$A$2:$A$36, sales_teams!$B$2:$B$36)</f>
        <v>Melvin Marxen</v>
      </c>
      <c r="D1834" s="1" t="str">
        <f t="array" ref="D1834">_xlfn.XLOOKUP($B1834, sales_teams!$A$2:$A$36, sales_teams!$C$2:$C$36)</f>
        <v>Central</v>
      </c>
      <c r="E1834" s="1" t="s">
        <v>148</v>
      </c>
      <c r="F1834" s="1" t="s">
        <v>47</v>
      </c>
      <c r="G1834" s="1" t="str">
        <f t="array" ref="G1834">IF($F1834="", "", _xlfn.XLOOKUP($F1834,accounts!$A$2:$A$86,accounts!$B$2:$B$86, "Other"))</f>
        <v>retail</v>
      </c>
      <c r="H1834" s="1" t="str">
        <f t="array" ref="H1834">IF($F1834="", "", IFS(_xlfn.XLOOKUP($F1834, accounts!$A$2:$A$86, accounts!$E$2:$E$86, 0)&gt;=1000, "Enterprise", _xlfn.XLOOKUP($F1834, accounts!$A$2:$A$86, accounts!$E$2:$E$86, 0)&gt;=100, "Mid-Market", TRUE, "SMB"))</f>
        <v>Enterprise</v>
      </c>
      <c r="I1834" s="1" t="str">
        <f t="array" ref="I1834">IF($F1834="", "", _xlfn.XLOOKUP($F1834,accounts!$A$2:$A$86,accounts!$F$2:$F$86, "Other"))</f>
        <v>United States</v>
      </c>
      <c r="J1834" s="1" t="s">
        <v>192</v>
      </c>
      <c r="K1834" s="3">
        <v>42821.0</v>
      </c>
      <c r="L1834" s="3">
        <v>42830.0</v>
      </c>
      <c r="M1834" s="1">
        <v>0.0</v>
      </c>
    </row>
    <row r="1835">
      <c r="A1835" s="1" t="s">
        <v>2040</v>
      </c>
      <c r="B1835" s="1" t="s">
        <v>30</v>
      </c>
      <c r="C1835" s="1" t="str">
        <f t="array" ref="C1835">_xlfn.XLOOKUP($B1835, sales_teams!$A$2:$A$36, sales_teams!$B$2:$B$36)</f>
        <v>Melvin Marxen</v>
      </c>
      <c r="D1835" s="1" t="str">
        <f t="array" ref="D1835">_xlfn.XLOOKUP($B1835, sales_teams!$A$2:$A$36, sales_teams!$C$2:$C$36)</f>
        <v>Central</v>
      </c>
      <c r="E1835" s="1" t="s">
        <v>179</v>
      </c>
      <c r="F1835" s="1" t="s">
        <v>156</v>
      </c>
      <c r="G1835" s="1" t="str">
        <f t="array" ref="G1835">IF($F1835="", "", _xlfn.XLOOKUP($F1835,accounts!$A$2:$A$86,accounts!$B$2:$B$86, "Other"))</f>
        <v>employment</v>
      </c>
      <c r="H1835" s="1" t="str">
        <f t="array" ref="H1835">IF($F1835="", "", IFS(_xlfn.XLOOKUP($F1835, accounts!$A$2:$A$86, accounts!$E$2:$E$86, 0)&gt;=1000, "Enterprise", _xlfn.XLOOKUP($F1835, accounts!$A$2:$A$86, accounts!$E$2:$E$86, 0)&gt;=100, "Mid-Market", TRUE, "SMB"))</f>
        <v>Mid-Market</v>
      </c>
      <c r="I1835" s="1" t="str">
        <f t="array" ref="I1835">IF($F1835="", "", _xlfn.XLOOKUP($F1835,accounts!$A$2:$A$86,accounts!$F$2:$F$86, "Other"))</f>
        <v>United States</v>
      </c>
      <c r="J1835" s="1" t="s">
        <v>192</v>
      </c>
      <c r="K1835" s="3">
        <v>42821.0</v>
      </c>
      <c r="L1835" s="3">
        <v>42832.0</v>
      </c>
      <c r="M1835" s="1">
        <v>0.0</v>
      </c>
    </row>
    <row r="1836">
      <c r="A1836" s="1" t="s">
        <v>2041</v>
      </c>
      <c r="B1836" s="1" t="s">
        <v>42</v>
      </c>
      <c r="C1836" s="1" t="str">
        <f t="array" ref="C1836">_xlfn.XLOOKUP($B1836, sales_teams!$A$2:$A$36, sales_teams!$B$2:$B$36)</f>
        <v>Cara Losch</v>
      </c>
      <c r="D1836" s="1" t="str">
        <f t="array" ref="D1836">_xlfn.XLOOKUP($B1836, sales_teams!$A$2:$A$36, sales_teams!$C$2:$C$36)</f>
        <v>East</v>
      </c>
      <c r="E1836" s="1" t="s">
        <v>148</v>
      </c>
      <c r="F1836" s="1" t="s">
        <v>173</v>
      </c>
      <c r="G1836" s="1" t="str">
        <f t="array" ref="G1836">IF($F1836="", "", _xlfn.XLOOKUP($F1836,accounts!$A$2:$A$86,accounts!$B$2:$B$86, "Other"))</f>
        <v>technology</v>
      </c>
      <c r="H1836" s="1" t="str">
        <f t="array" ref="H1836">IF($F1836="", "", IFS(_xlfn.XLOOKUP($F1836, accounts!$A$2:$A$86, accounts!$E$2:$E$86, 0)&gt;=1000, "Enterprise", _xlfn.XLOOKUP($F1836, accounts!$A$2:$A$86, accounts!$E$2:$E$86, 0)&gt;=100, "Mid-Market", TRUE, "SMB"))</f>
        <v>Mid-Market</v>
      </c>
      <c r="I1836" s="1" t="str">
        <f t="array" ref="I1836">IF($F1836="", "", _xlfn.XLOOKUP($F1836,accounts!$A$2:$A$86,accounts!$F$2:$F$86, "Other"))</f>
        <v>China</v>
      </c>
      <c r="J1836" s="1" t="s">
        <v>192</v>
      </c>
      <c r="K1836" s="3">
        <v>42821.0</v>
      </c>
      <c r="L1836" s="3">
        <v>42886.0</v>
      </c>
      <c r="M1836" s="1">
        <v>0.0</v>
      </c>
    </row>
    <row r="1837">
      <c r="A1837" s="1" t="s">
        <v>2042</v>
      </c>
      <c r="B1837" s="1" t="s">
        <v>99</v>
      </c>
      <c r="C1837" s="1" t="str">
        <f t="array" ref="C1837">_xlfn.XLOOKUP($B1837, sales_teams!$A$2:$A$36, sales_teams!$B$2:$B$36)</f>
        <v>Summer Sewald</v>
      </c>
      <c r="D1837" s="1" t="str">
        <f t="array" ref="D1837">_xlfn.XLOOKUP($B1837, sales_teams!$A$2:$A$36, sales_teams!$C$2:$C$36)</f>
        <v>West</v>
      </c>
      <c r="E1837" s="1" t="s">
        <v>181</v>
      </c>
      <c r="F1837" s="1" t="s">
        <v>170</v>
      </c>
      <c r="G1837" s="1" t="str">
        <f t="array" ref="G1837">IF($F1837="", "", _xlfn.XLOOKUP($F1837,accounts!$A$2:$A$86,accounts!$B$2:$B$86, "Other"))</f>
        <v>employment</v>
      </c>
      <c r="H1837" s="1" t="str">
        <f t="array" ref="H1837">IF($F1837="", "", IFS(_xlfn.XLOOKUP($F1837, accounts!$A$2:$A$86, accounts!$E$2:$E$86, 0)&gt;=1000, "Enterprise", _xlfn.XLOOKUP($F1837, accounts!$A$2:$A$86, accounts!$E$2:$E$86, 0)&gt;=100, "Mid-Market", TRUE, "SMB"))</f>
        <v>Enterprise</v>
      </c>
      <c r="I1837" s="1" t="str">
        <f t="array" ref="I1837">IF($F1837="", "", _xlfn.XLOOKUP($F1837,accounts!$A$2:$A$86,accounts!$F$2:$F$86, "Other"))</f>
        <v>United States</v>
      </c>
      <c r="J1837" s="1" t="s">
        <v>131</v>
      </c>
      <c r="K1837" s="3">
        <v>42821.0</v>
      </c>
      <c r="L1837" s="3">
        <v>42880.0</v>
      </c>
      <c r="M1837" s="1">
        <v>540.0</v>
      </c>
    </row>
    <row r="1838">
      <c r="A1838" s="1" t="s">
        <v>2043</v>
      </c>
      <c r="B1838" s="1" t="s">
        <v>99</v>
      </c>
      <c r="C1838" s="1" t="str">
        <f t="array" ref="C1838">_xlfn.XLOOKUP($B1838, sales_teams!$A$2:$A$36, sales_teams!$B$2:$B$36)</f>
        <v>Summer Sewald</v>
      </c>
      <c r="D1838" s="1" t="str">
        <f t="array" ref="D1838">_xlfn.XLOOKUP($B1838, sales_teams!$A$2:$A$36, sales_teams!$C$2:$C$36)</f>
        <v>West</v>
      </c>
      <c r="E1838" s="1" t="s">
        <v>188</v>
      </c>
      <c r="F1838" s="1" t="s">
        <v>91</v>
      </c>
      <c r="G1838" s="1" t="str">
        <f t="array" ref="G1838">IF($F1838="", "", _xlfn.XLOOKUP($F1838,accounts!$A$2:$A$86,accounts!$B$2:$B$86, "Other"))</f>
        <v>employment</v>
      </c>
      <c r="H1838" s="1" t="str">
        <f t="array" ref="H1838">IF($F1838="", "", IFS(_xlfn.XLOOKUP($F1838, accounts!$A$2:$A$86, accounts!$E$2:$E$86, 0)&gt;=1000, "Enterprise", _xlfn.XLOOKUP($F1838, accounts!$A$2:$A$86, accounts!$E$2:$E$86, 0)&gt;=100, "Mid-Market", TRUE, "SMB"))</f>
        <v>Enterprise</v>
      </c>
      <c r="I1838" s="1" t="str">
        <f t="array" ref="I1838">IF($F1838="", "", _xlfn.XLOOKUP($F1838,accounts!$A$2:$A$86,accounts!$F$2:$F$86, "Other"))</f>
        <v>United States</v>
      </c>
      <c r="J1838" s="1" t="s">
        <v>131</v>
      </c>
      <c r="K1838" s="3">
        <v>42821.0</v>
      </c>
      <c r="L1838" s="3">
        <v>42856.0</v>
      </c>
      <c r="M1838" s="1">
        <v>3492.0</v>
      </c>
    </row>
    <row r="1839">
      <c r="A1839" s="1" t="s">
        <v>2044</v>
      </c>
      <c r="B1839" s="1" t="s">
        <v>19</v>
      </c>
      <c r="C1839" s="1" t="str">
        <f t="array" ref="C1839">_xlfn.XLOOKUP($B1839, sales_teams!$A$2:$A$36, sales_teams!$B$2:$B$36)</f>
        <v>Melvin Marxen</v>
      </c>
      <c r="D1839" s="1" t="str">
        <f t="array" ref="D1839">_xlfn.XLOOKUP($B1839, sales_teams!$A$2:$A$36, sales_teams!$C$2:$C$36)</f>
        <v>Central</v>
      </c>
      <c r="E1839" s="1" t="s">
        <v>194</v>
      </c>
      <c r="F1839" s="1" t="s">
        <v>76</v>
      </c>
      <c r="G1839" s="1" t="str">
        <f t="array" ref="G1839">IF($F1839="", "", _xlfn.XLOOKUP($F1839,accounts!$A$2:$A$86,accounts!$B$2:$B$86, "Other"))</f>
        <v>marketing</v>
      </c>
      <c r="H1839" s="1" t="str">
        <f t="array" ref="H1839">IF($F1839="", "", IFS(_xlfn.XLOOKUP($F1839, accounts!$A$2:$A$86, accounts!$E$2:$E$86, 0)&gt;=1000, "Enterprise", _xlfn.XLOOKUP($F1839, accounts!$A$2:$A$86, accounts!$E$2:$E$86, 0)&gt;=100, "Mid-Market", TRUE, "SMB"))</f>
        <v>Enterprise</v>
      </c>
      <c r="I1839" s="1" t="str">
        <f t="array" ref="I1839">IF($F1839="", "", _xlfn.XLOOKUP($F1839,accounts!$A$2:$A$86,accounts!$F$2:$F$86, "Other"))</f>
        <v>United States</v>
      </c>
      <c r="J1839" s="1" t="s">
        <v>131</v>
      </c>
      <c r="K1839" s="3">
        <v>42821.0</v>
      </c>
      <c r="L1839" s="3">
        <v>42912.0</v>
      </c>
      <c r="M1839" s="1">
        <v>5991.0</v>
      </c>
    </row>
    <row r="1840">
      <c r="A1840" s="1" t="s">
        <v>2045</v>
      </c>
      <c r="B1840" s="1" t="s">
        <v>92</v>
      </c>
      <c r="C1840" s="1" t="str">
        <f t="array" ref="C1840">_xlfn.XLOOKUP($B1840, sales_teams!$A$2:$A$36, sales_teams!$B$2:$B$36)</f>
        <v>Celia Rouche</v>
      </c>
      <c r="D1840" s="1" t="str">
        <f t="array" ref="D1840">_xlfn.XLOOKUP($B1840, sales_teams!$A$2:$A$36, sales_teams!$C$2:$C$36)</f>
        <v>West</v>
      </c>
      <c r="E1840" s="1" t="s">
        <v>181</v>
      </c>
      <c r="F1840" s="1" t="s">
        <v>130</v>
      </c>
      <c r="G1840" s="1" t="str">
        <f t="array" ref="G1840">IF($F1840="", "", _xlfn.XLOOKUP($F1840,accounts!$A$2:$A$86,accounts!$B$2:$B$86, "Other"))</f>
        <v>medical</v>
      </c>
      <c r="H1840" s="1" t="str">
        <f t="array" ref="H1840">IF($F1840="", "", IFS(_xlfn.XLOOKUP($F1840, accounts!$A$2:$A$86, accounts!$E$2:$E$86, 0)&gt;=1000, "Enterprise", _xlfn.XLOOKUP($F1840, accounts!$A$2:$A$86, accounts!$E$2:$E$86, 0)&gt;=100, "Mid-Market", TRUE, "SMB"))</f>
        <v>Enterprise</v>
      </c>
      <c r="I1840" s="1" t="str">
        <f t="array" ref="I1840">IF($F1840="", "", _xlfn.XLOOKUP($F1840,accounts!$A$2:$A$86,accounts!$F$2:$F$86, "Other"))</f>
        <v>United States</v>
      </c>
      <c r="J1840" s="1" t="s">
        <v>192</v>
      </c>
      <c r="K1840" s="3">
        <v>42821.0</v>
      </c>
      <c r="L1840" s="3">
        <v>42827.0</v>
      </c>
      <c r="M1840" s="1">
        <v>0.0</v>
      </c>
    </row>
    <row r="1841">
      <c r="A1841" s="1" t="s">
        <v>2046</v>
      </c>
      <c r="B1841" s="1" t="s">
        <v>92</v>
      </c>
      <c r="C1841" s="1" t="str">
        <f t="array" ref="C1841">_xlfn.XLOOKUP($B1841, sales_teams!$A$2:$A$36, sales_teams!$B$2:$B$36)</f>
        <v>Celia Rouche</v>
      </c>
      <c r="D1841" s="1" t="str">
        <f t="array" ref="D1841">_xlfn.XLOOKUP($B1841, sales_teams!$A$2:$A$36, sales_teams!$C$2:$C$36)</f>
        <v>West</v>
      </c>
      <c r="E1841" s="1" t="s">
        <v>188</v>
      </c>
      <c r="F1841" s="1" t="s">
        <v>127</v>
      </c>
      <c r="G1841" s="1" t="str">
        <f t="array" ref="G1841">IF($F1841="", "", _xlfn.XLOOKUP($F1841,accounts!$A$2:$A$86,accounts!$B$2:$B$86, "Other"))</f>
        <v>technology</v>
      </c>
      <c r="H1841" s="1" t="str">
        <f t="array" ref="H1841">IF($F1841="", "", IFS(_xlfn.XLOOKUP($F1841, accounts!$A$2:$A$86, accounts!$E$2:$E$86, 0)&gt;=1000, "Enterprise", _xlfn.XLOOKUP($F1841, accounts!$A$2:$A$86, accounts!$E$2:$E$86, 0)&gt;=100, "Mid-Market", TRUE, "SMB"))</f>
        <v>Enterprise</v>
      </c>
      <c r="I1841" s="1" t="str">
        <f t="array" ref="I1841">IF($F1841="", "", _xlfn.XLOOKUP($F1841,accounts!$A$2:$A$86,accounts!$F$2:$F$86, "Other"))</f>
        <v>United States</v>
      </c>
      <c r="J1841" s="1" t="s">
        <v>192</v>
      </c>
      <c r="K1841" s="3">
        <v>42821.0</v>
      </c>
      <c r="L1841" s="3">
        <v>42831.0</v>
      </c>
      <c r="M1841" s="1">
        <v>0.0</v>
      </c>
    </row>
    <row r="1842">
      <c r="A1842" s="1" t="s">
        <v>2047</v>
      </c>
      <c r="B1842" s="1" t="s">
        <v>92</v>
      </c>
      <c r="C1842" s="1" t="str">
        <f t="array" ref="C1842">_xlfn.XLOOKUP($B1842, sales_teams!$A$2:$A$36, sales_teams!$B$2:$B$36)</f>
        <v>Celia Rouche</v>
      </c>
      <c r="D1842" s="1" t="str">
        <f t="array" ref="D1842">_xlfn.XLOOKUP($B1842, sales_teams!$A$2:$A$36, sales_teams!$C$2:$C$36)</f>
        <v>West</v>
      </c>
      <c r="E1842" s="1" t="s">
        <v>148</v>
      </c>
      <c r="F1842" s="1" t="s">
        <v>161</v>
      </c>
      <c r="G1842" s="1" t="str">
        <f t="array" ref="G1842">IF($F1842="", "", _xlfn.XLOOKUP($F1842,accounts!$A$2:$A$86,accounts!$B$2:$B$86, "Other"))</f>
        <v>marketing</v>
      </c>
      <c r="H1842" s="1" t="str">
        <f t="array" ref="H1842">IF($F1842="", "", IFS(_xlfn.XLOOKUP($F1842, accounts!$A$2:$A$86, accounts!$E$2:$E$86, 0)&gt;=1000, "Enterprise", _xlfn.XLOOKUP($F1842, accounts!$A$2:$A$86, accounts!$E$2:$E$86, 0)&gt;=100, "Mid-Market", TRUE, "SMB"))</f>
        <v>Enterprise</v>
      </c>
      <c r="I1842" s="1" t="str">
        <f t="array" ref="I1842">IF($F1842="", "", _xlfn.XLOOKUP($F1842,accounts!$A$2:$A$86,accounts!$F$2:$F$86, "Other"))</f>
        <v>Poland</v>
      </c>
      <c r="J1842" s="1" t="s">
        <v>131</v>
      </c>
      <c r="K1842" s="3">
        <v>42821.0</v>
      </c>
      <c r="L1842" s="3">
        <v>42912.0</v>
      </c>
      <c r="M1842" s="1">
        <v>4968.0</v>
      </c>
    </row>
    <row r="1843">
      <c r="A1843" s="1" t="s">
        <v>2048</v>
      </c>
      <c r="B1843" s="1" t="s">
        <v>107</v>
      </c>
      <c r="C1843" s="1" t="str">
        <f t="array" ref="C1843">_xlfn.XLOOKUP($B1843, sales_teams!$A$2:$A$36, sales_teams!$B$2:$B$36)</f>
        <v>Summer Sewald</v>
      </c>
      <c r="D1843" s="1" t="str">
        <f t="array" ref="D1843">_xlfn.XLOOKUP($B1843, sales_teams!$A$2:$A$36, sales_teams!$C$2:$C$36)</f>
        <v>West</v>
      </c>
      <c r="E1843" s="1" t="s">
        <v>148</v>
      </c>
      <c r="F1843" s="1" t="s">
        <v>127</v>
      </c>
      <c r="G1843" s="1" t="str">
        <f t="array" ref="G1843">IF($F1843="", "", _xlfn.XLOOKUP($F1843,accounts!$A$2:$A$86,accounts!$B$2:$B$86, "Other"))</f>
        <v>technology</v>
      </c>
      <c r="H1843" s="1" t="str">
        <f t="array" ref="H1843">IF($F1843="", "", IFS(_xlfn.XLOOKUP($F1843, accounts!$A$2:$A$86, accounts!$E$2:$E$86, 0)&gt;=1000, "Enterprise", _xlfn.XLOOKUP($F1843, accounts!$A$2:$A$86, accounts!$E$2:$E$86, 0)&gt;=100, "Mid-Market", TRUE, "SMB"))</f>
        <v>Enterprise</v>
      </c>
      <c r="I1843" s="1" t="str">
        <f t="array" ref="I1843">IF($F1843="", "", _xlfn.XLOOKUP($F1843,accounts!$A$2:$A$86,accounts!$F$2:$F$86, "Other"))</f>
        <v>United States</v>
      </c>
      <c r="J1843" s="1" t="s">
        <v>131</v>
      </c>
      <c r="K1843" s="3">
        <v>42821.0</v>
      </c>
      <c r="L1843" s="3">
        <v>42881.0</v>
      </c>
      <c r="M1843" s="1">
        <v>5006.0</v>
      </c>
    </row>
    <row r="1844">
      <c r="A1844" s="1" t="s">
        <v>2049</v>
      </c>
      <c r="B1844" s="1" t="s">
        <v>18</v>
      </c>
      <c r="C1844" s="1" t="str">
        <f t="array" ref="C1844">_xlfn.XLOOKUP($B1844, sales_teams!$A$2:$A$36, sales_teams!$B$2:$B$36)</f>
        <v>Dustin Brinkmann</v>
      </c>
      <c r="D1844" s="1" t="str">
        <f t="array" ref="D1844">_xlfn.XLOOKUP($B1844, sales_teams!$A$2:$A$36, sales_teams!$C$2:$C$36)</f>
        <v>Central</v>
      </c>
      <c r="E1844" s="1" t="s">
        <v>179</v>
      </c>
      <c r="F1844" s="1" t="s">
        <v>64</v>
      </c>
      <c r="G1844" s="1" t="str">
        <f t="array" ref="G1844">IF($F1844="", "", _xlfn.XLOOKUP($F1844,accounts!$A$2:$A$86,accounts!$B$2:$B$86, "Other"))</f>
        <v>technology</v>
      </c>
      <c r="H1844" s="1" t="str">
        <f t="array" ref="H1844">IF($F1844="", "", IFS(_xlfn.XLOOKUP($F1844, accounts!$A$2:$A$86, accounts!$E$2:$E$86, 0)&gt;=1000, "Enterprise", _xlfn.XLOOKUP($F1844, accounts!$A$2:$A$86, accounts!$E$2:$E$86, 0)&gt;=100, "Mid-Market", TRUE, "SMB"))</f>
        <v>Enterprise</v>
      </c>
      <c r="I1844" s="1" t="str">
        <f t="array" ref="I1844">IF($F1844="", "", _xlfn.XLOOKUP($F1844,accounts!$A$2:$A$86,accounts!$F$2:$F$86, "Other"))</f>
        <v>United States</v>
      </c>
      <c r="J1844" s="1" t="s">
        <v>192</v>
      </c>
      <c r="K1844" s="3">
        <v>42821.0</v>
      </c>
      <c r="L1844" s="3">
        <v>42856.0</v>
      </c>
      <c r="M1844" s="1">
        <v>0.0</v>
      </c>
    </row>
    <row r="1845">
      <c r="A1845" s="1" t="s">
        <v>2050</v>
      </c>
      <c r="B1845" s="1" t="s">
        <v>54</v>
      </c>
      <c r="C1845" s="1" t="str">
        <f t="array" ref="C1845">_xlfn.XLOOKUP($B1845, sales_teams!$A$2:$A$36, sales_teams!$B$2:$B$36)</f>
        <v>Rocco Neubert</v>
      </c>
      <c r="D1845" s="1" t="str">
        <f t="array" ref="D1845">_xlfn.XLOOKUP($B1845, sales_teams!$A$2:$A$36, sales_teams!$C$2:$C$36)</f>
        <v>East</v>
      </c>
      <c r="E1845" s="1" t="s">
        <v>194</v>
      </c>
      <c r="F1845" s="1" t="s">
        <v>177</v>
      </c>
      <c r="G1845" s="1" t="str">
        <f t="array" ref="G1845">IF($F1845="", "", _xlfn.XLOOKUP($F1845,accounts!$A$2:$A$86,accounts!$B$2:$B$86, "Other"))</f>
        <v>software</v>
      </c>
      <c r="H1845" s="1" t="str">
        <f t="array" ref="H1845">IF($F1845="", "", IFS(_xlfn.XLOOKUP($F1845, accounts!$A$2:$A$86, accounts!$E$2:$E$86, 0)&gt;=1000, "Enterprise", _xlfn.XLOOKUP($F1845, accounts!$A$2:$A$86, accounts!$E$2:$E$86, 0)&gt;=100, "Mid-Market", TRUE, "SMB"))</f>
        <v>Enterprise</v>
      </c>
      <c r="I1845" s="1" t="str">
        <f t="array" ref="I1845">IF($F1845="", "", _xlfn.XLOOKUP($F1845,accounts!$A$2:$A$86,accounts!$F$2:$F$86, "Other"))</f>
        <v>United States</v>
      </c>
      <c r="J1845" s="1" t="s">
        <v>192</v>
      </c>
      <c r="K1845" s="3">
        <v>42821.0</v>
      </c>
      <c r="L1845" s="3">
        <v>42870.0</v>
      </c>
      <c r="M1845" s="1">
        <v>0.0</v>
      </c>
    </row>
    <row r="1846">
      <c r="A1846" s="1" t="s">
        <v>2051</v>
      </c>
      <c r="B1846" s="1" t="s">
        <v>54</v>
      </c>
      <c r="C1846" s="1" t="str">
        <f t="array" ref="C1846">_xlfn.XLOOKUP($B1846, sales_teams!$A$2:$A$36, sales_teams!$B$2:$B$36)</f>
        <v>Rocco Neubert</v>
      </c>
      <c r="D1846" s="1" t="str">
        <f t="array" ref="D1846">_xlfn.XLOOKUP($B1846, sales_teams!$A$2:$A$36, sales_teams!$C$2:$C$36)</f>
        <v>East</v>
      </c>
      <c r="E1846" s="1" t="s">
        <v>148</v>
      </c>
      <c r="F1846" s="1" t="s">
        <v>132</v>
      </c>
      <c r="G1846" s="1" t="str">
        <f t="array" ref="G1846">IF($F1846="", "", _xlfn.XLOOKUP($F1846,accounts!$A$2:$A$86,accounts!$B$2:$B$86, "Other"))</f>
        <v>marketing</v>
      </c>
      <c r="H1846" s="1" t="str">
        <f t="array" ref="H1846">IF($F1846="", "", IFS(_xlfn.XLOOKUP($F1846, accounts!$A$2:$A$86, accounts!$E$2:$E$86, 0)&gt;=1000, "Enterprise", _xlfn.XLOOKUP($F1846, accounts!$A$2:$A$86, accounts!$E$2:$E$86, 0)&gt;=100, "Mid-Market", TRUE, "SMB"))</f>
        <v>Enterprise</v>
      </c>
      <c r="I1846" s="1" t="str">
        <f t="array" ref="I1846">IF($F1846="", "", _xlfn.XLOOKUP($F1846,accounts!$A$2:$A$86,accounts!$F$2:$F$86, "Other"))</f>
        <v>Jordan</v>
      </c>
      <c r="J1846" s="1" t="s">
        <v>131</v>
      </c>
      <c r="K1846" s="3">
        <v>42821.0</v>
      </c>
      <c r="L1846" s="3">
        <v>42830.0</v>
      </c>
      <c r="M1846" s="1">
        <v>5363.0</v>
      </c>
    </row>
    <row r="1847">
      <c r="A1847" s="1" t="s">
        <v>2052</v>
      </c>
      <c r="B1847" s="1" t="s">
        <v>15</v>
      </c>
      <c r="C1847" s="1" t="str">
        <f t="array" ref="C1847">_xlfn.XLOOKUP($B1847, sales_teams!$A$2:$A$36, sales_teams!$B$2:$B$36)</f>
        <v>Dustin Brinkmann</v>
      </c>
      <c r="D1847" s="1" t="str">
        <f t="array" ref="D1847">_xlfn.XLOOKUP($B1847, sales_teams!$A$2:$A$36, sales_teams!$C$2:$C$36)</f>
        <v>Central</v>
      </c>
      <c r="E1847" s="1" t="s">
        <v>179</v>
      </c>
      <c r="F1847" s="1" t="s">
        <v>76</v>
      </c>
      <c r="G1847" s="1" t="str">
        <f t="array" ref="G1847">IF($F1847="", "", _xlfn.XLOOKUP($F1847,accounts!$A$2:$A$86,accounts!$B$2:$B$86, "Other"))</f>
        <v>marketing</v>
      </c>
      <c r="H1847" s="1" t="str">
        <f t="array" ref="H1847">IF($F1847="", "", IFS(_xlfn.XLOOKUP($F1847, accounts!$A$2:$A$86, accounts!$E$2:$E$86, 0)&gt;=1000, "Enterprise", _xlfn.XLOOKUP($F1847, accounts!$A$2:$A$86, accounts!$E$2:$E$86, 0)&gt;=100, "Mid-Market", TRUE, "SMB"))</f>
        <v>Enterprise</v>
      </c>
      <c r="I1847" s="1" t="str">
        <f t="array" ref="I1847">IF($F1847="", "", _xlfn.XLOOKUP($F1847,accounts!$A$2:$A$86,accounts!$F$2:$F$86, "Other"))</f>
        <v>United States</v>
      </c>
      <c r="J1847" s="1" t="s">
        <v>131</v>
      </c>
      <c r="K1847" s="3">
        <v>42821.0</v>
      </c>
      <c r="L1847" s="3">
        <v>42914.0</v>
      </c>
      <c r="M1847" s="1">
        <v>49.0</v>
      </c>
    </row>
    <row r="1848">
      <c r="A1848" s="1" t="s">
        <v>2053</v>
      </c>
      <c r="B1848" s="1" t="s">
        <v>60</v>
      </c>
      <c r="C1848" s="1" t="str">
        <f t="array" ref="C1848">_xlfn.XLOOKUP($B1848, sales_teams!$A$2:$A$36, sales_teams!$B$2:$B$36)</f>
        <v>Celia Rouche</v>
      </c>
      <c r="D1848" s="1" t="str">
        <f t="array" ref="D1848">_xlfn.XLOOKUP($B1848, sales_teams!$A$2:$A$36, sales_teams!$C$2:$C$36)</f>
        <v>West</v>
      </c>
      <c r="E1848" s="1" t="s">
        <v>109</v>
      </c>
      <c r="F1848" s="1" t="s">
        <v>83</v>
      </c>
      <c r="G1848" s="1" t="str">
        <f t="array" ref="G1848">IF($F1848="", "", _xlfn.XLOOKUP($F1848,accounts!$A$2:$A$86,accounts!$B$2:$B$86, "Other"))</f>
        <v>marketing</v>
      </c>
      <c r="H1848" s="1" t="str">
        <f t="array" ref="H1848">IF($F1848="", "", IFS(_xlfn.XLOOKUP($F1848, accounts!$A$2:$A$86, accounts!$E$2:$E$86, 0)&gt;=1000, "Enterprise", _xlfn.XLOOKUP($F1848, accounts!$A$2:$A$86, accounts!$E$2:$E$86, 0)&gt;=100, "Mid-Market", TRUE, "SMB"))</f>
        <v>Enterprise</v>
      </c>
      <c r="I1848" s="1" t="str">
        <f t="array" ref="I1848">IF($F1848="", "", _xlfn.XLOOKUP($F1848,accounts!$A$2:$A$86,accounts!$F$2:$F$86, "Other"))</f>
        <v>United States</v>
      </c>
      <c r="J1848" s="1" t="s">
        <v>189</v>
      </c>
      <c r="K1848" s="3">
        <v>42821.0</v>
      </c>
    </row>
    <row r="1849">
      <c r="A1849" s="1" t="s">
        <v>2054</v>
      </c>
      <c r="B1849" s="1" t="s">
        <v>105</v>
      </c>
      <c r="C1849" s="1" t="str">
        <f t="array" ref="C1849">_xlfn.XLOOKUP($B1849, sales_teams!$A$2:$A$36, sales_teams!$B$2:$B$36)</f>
        <v>Summer Sewald</v>
      </c>
      <c r="D1849" s="1" t="str">
        <f t="array" ref="D1849">_xlfn.XLOOKUP($B1849, sales_teams!$A$2:$A$36, sales_teams!$C$2:$C$36)</f>
        <v>West</v>
      </c>
      <c r="E1849" s="1" t="s">
        <v>109</v>
      </c>
      <c r="F1849" s="1" t="s">
        <v>84</v>
      </c>
      <c r="G1849" s="1" t="str">
        <f t="array" ref="G1849">IF($F1849="", "", _xlfn.XLOOKUP($F1849,accounts!$A$2:$A$86,accounts!$B$2:$B$86, "Other"))</f>
        <v>retail</v>
      </c>
      <c r="H1849" s="1" t="str">
        <f t="array" ref="H1849">IF($F1849="", "", IFS(_xlfn.XLOOKUP($F1849, accounts!$A$2:$A$86, accounts!$E$2:$E$86, 0)&gt;=1000, "Enterprise", _xlfn.XLOOKUP($F1849, accounts!$A$2:$A$86, accounts!$E$2:$E$86, 0)&gt;=100, "Mid-Market", TRUE, "SMB"))</f>
        <v>Enterprise</v>
      </c>
      <c r="I1849" s="1" t="str">
        <f t="array" ref="I1849">IF($F1849="", "", _xlfn.XLOOKUP($F1849,accounts!$A$2:$A$86,accounts!$F$2:$F$86, "Other"))</f>
        <v>United States</v>
      </c>
      <c r="J1849" s="1" t="s">
        <v>192</v>
      </c>
      <c r="K1849" s="3">
        <v>42821.0</v>
      </c>
      <c r="L1849" s="3">
        <v>42828.0</v>
      </c>
      <c r="M1849" s="1">
        <v>0.0</v>
      </c>
    </row>
    <row r="1850">
      <c r="A1850" s="1" t="s">
        <v>2055</v>
      </c>
      <c r="B1850" s="1" t="s">
        <v>105</v>
      </c>
      <c r="C1850" s="1" t="str">
        <f t="array" ref="C1850">_xlfn.XLOOKUP($B1850, sales_teams!$A$2:$A$36, sales_teams!$B$2:$B$36)</f>
        <v>Summer Sewald</v>
      </c>
      <c r="D1850" s="1" t="str">
        <f t="array" ref="D1850">_xlfn.XLOOKUP($B1850, sales_teams!$A$2:$A$36, sales_teams!$C$2:$C$36)</f>
        <v>West</v>
      </c>
      <c r="E1850" s="1" t="s">
        <v>188</v>
      </c>
      <c r="F1850" s="1" t="s">
        <v>80</v>
      </c>
      <c r="G1850" s="1" t="str">
        <f t="array" ref="G1850">IF($F1850="", "", _xlfn.XLOOKUP($F1850,accounts!$A$2:$A$86,accounts!$B$2:$B$86, "Other"))</f>
        <v>technology</v>
      </c>
      <c r="H1850" s="1" t="str">
        <f t="array" ref="H1850">IF($F1850="", "", IFS(_xlfn.XLOOKUP($F1850, accounts!$A$2:$A$86, accounts!$E$2:$E$86, 0)&gt;=1000, "Enterprise", _xlfn.XLOOKUP($F1850, accounts!$A$2:$A$86, accounts!$E$2:$E$86, 0)&gt;=100, "Mid-Market", TRUE, "SMB"))</f>
        <v>Enterprise</v>
      </c>
      <c r="I1850" s="1" t="str">
        <f t="array" ref="I1850">IF($F1850="", "", _xlfn.XLOOKUP($F1850,accounts!$A$2:$A$86,accounts!$F$2:$F$86, "Other"))</f>
        <v>United States</v>
      </c>
      <c r="J1850" s="1" t="s">
        <v>131</v>
      </c>
      <c r="K1850" s="3">
        <v>42821.0</v>
      </c>
      <c r="L1850" s="3">
        <v>42828.0</v>
      </c>
      <c r="M1850" s="1">
        <v>4253.0</v>
      </c>
    </row>
    <row r="1851">
      <c r="A1851" s="1" t="s">
        <v>2056</v>
      </c>
      <c r="B1851" s="1" t="s">
        <v>7</v>
      </c>
      <c r="C1851" s="1" t="str">
        <f t="array" ref="C1851">_xlfn.XLOOKUP($B1851, sales_teams!$A$2:$A$36, sales_teams!$B$2:$B$36)</f>
        <v>Dustin Brinkmann</v>
      </c>
      <c r="D1851" s="1" t="str">
        <f t="array" ref="D1851">_xlfn.XLOOKUP($B1851, sales_teams!$A$2:$A$36, sales_teams!$C$2:$C$36)</f>
        <v>Central</v>
      </c>
      <c r="E1851" s="1" t="s">
        <v>179</v>
      </c>
      <c r="F1851" s="1" t="s">
        <v>56</v>
      </c>
      <c r="G1851" s="1" t="str">
        <f t="array" ref="G1851">IF($F1851="", "", _xlfn.XLOOKUP($F1851,accounts!$A$2:$A$86,accounts!$B$2:$B$86, "Other"))</f>
        <v>software</v>
      </c>
      <c r="H1851" s="1" t="str">
        <f t="array" ref="H1851">IF($F1851="", "", IFS(_xlfn.XLOOKUP($F1851, accounts!$A$2:$A$86, accounts!$E$2:$E$86, 0)&gt;=1000, "Enterprise", _xlfn.XLOOKUP($F1851, accounts!$A$2:$A$86, accounts!$E$2:$E$86, 0)&gt;=100, "Mid-Market", TRUE, "SMB"))</f>
        <v>Enterprise</v>
      </c>
      <c r="I1851" s="1" t="str">
        <f t="array" ref="I1851">IF($F1851="", "", _xlfn.XLOOKUP($F1851,accounts!$A$2:$A$86,accounts!$F$2:$F$86, "Other"))</f>
        <v>United States</v>
      </c>
      <c r="J1851" s="1" t="s">
        <v>192</v>
      </c>
      <c r="K1851" s="3">
        <v>42822.0</v>
      </c>
      <c r="L1851" s="3">
        <v>42833.0</v>
      </c>
      <c r="M1851" s="1">
        <v>0.0</v>
      </c>
    </row>
    <row r="1852">
      <c r="A1852" s="1" t="s">
        <v>2057</v>
      </c>
      <c r="B1852" s="1" t="s">
        <v>7</v>
      </c>
      <c r="C1852" s="1" t="str">
        <f t="array" ref="C1852">_xlfn.XLOOKUP($B1852, sales_teams!$A$2:$A$36, sales_teams!$B$2:$B$36)</f>
        <v>Dustin Brinkmann</v>
      </c>
      <c r="D1852" s="1" t="str">
        <f t="array" ref="D1852">_xlfn.XLOOKUP($B1852, sales_teams!$A$2:$A$36, sales_teams!$C$2:$C$36)</f>
        <v>Central</v>
      </c>
      <c r="E1852" s="1" t="s">
        <v>179</v>
      </c>
      <c r="F1852" s="1" t="s">
        <v>56</v>
      </c>
      <c r="G1852" s="1" t="str">
        <f t="array" ref="G1852">IF($F1852="", "", _xlfn.XLOOKUP($F1852,accounts!$A$2:$A$86,accounts!$B$2:$B$86, "Other"))</f>
        <v>software</v>
      </c>
      <c r="H1852" s="1" t="str">
        <f t="array" ref="H1852">IF($F1852="", "", IFS(_xlfn.XLOOKUP($F1852, accounts!$A$2:$A$86, accounts!$E$2:$E$86, 0)&gt;=1000, "Enterprise", _xlfn.XLOOKUP($F1852, accounts!$A$2:$A$86, accounts!$E$2:$E$86, 0)&gt;=100, "Mid-Market", TRUE, "SMB"))</f>
        <v>Enterprise</v>
      </c>
      <c r="I1852" s="1" t="str">
        <f t="array" ref="I1852">IF($F1852="", "", _xlfn.XLOOKUP($F1852,accounts!$A$2:$A$86,accounts!$F$2:$F$86, "Other"))</f>
        <v>United States</v>
      </c>
      <c r="J1852" s="1" t="s">
        <v>192</v>
      </c>
      <c r="K1852" s="3">
        <v>42822.0</v>
      </c>
      <c r="L1852" s="3">
        <v>42894.0</v>
      </c>
      <c r="M1852" s="1">
        <v>0.0</v>
      </c>
    </row>
    <row r="1853">
      <c r="A1853" s="1" t="s">
        <v>2058</v>
      </c>
      <c r="B1853" s="1" t="s">
        <v>52</v>
      </c>
      <c r="C1853" s="1" t="str">
        <f t="array" ref="C1853">_xlfn.XLOOKUP($B1853, sales_teams!$A$2:$A$36, sales_teams!$B$2:$B$36)</f>
        <v>Rocco Neubert</v>
      </c>
      <c r="D1853" s="1" t="str">
        <f t="array" ref="D1853">_xlfn.XLOOKUP($B1853, sales_teams!$A$2:$A$36, sales_teams!$C$2:$C$36)</f>
        <v>East</v>
      </c>
      <c r="E1853" s="1" t="s">
        <v>181</v>
      </c>
      <c r="F1853" s="1" t="s">
        <v>144</v>
      </c>
      <c r="G1853" s="1" t="str">
        <f t="array" ref="G1853">IF($F1853="", "", _xlfn.XLOOKUP($F1853,accounts!$A$2:$A$86,accounts!$B$2:$B$86, "Other"))</f>
        <v>retail</v>
      </c>
      <c r="H1853" s="1" t="str">
        <f t="array" ref="H1853">IF($F1853="", "", IFS(_xlfn.XLOOKUP($F1853, accounts!$A$2:$A$86, accounts!$E$2:$E$86, 0)&gt;=1000, "Enterprise", _xlfn.XLOOKUP($F1853, accounts!$A$2:$A$86, accounts!$E$2:$E$86, 0)&gt;=100, "Mid-Market", TRUE, "SMB"))</f>
        <v>Enterprise</v>
      </c>
      <c r="I1853" s="1" t="str">
        <f t="array" ref="I1853">IF($F1853="", "", _xlfn.XLOOKUP($F1853,accounts!$A$2:$A$86,accounts!$F$2:$F$86, "Other"))</f>
        <v>United States</v>
      </c>
      <c r="J1853" s="1" t="s">
        <v>131</v>
      </c>
      <c r="K1853" s="3">
        <v>42822.0</v>
      </c>
      <c r="L1853" s="3">
        <v>42885.0</v>
      </c>
      <c r="M1853" s="1">
        <v>422.0</v>
      </c>
    </row>
    <row r="1854">
      <c r="A1854" s="1" t="s">
        <v>2059</v>
      </c>
      <c r="B1854" s="1" t="s">
        <v>12</v>
      </c>
      <c r="C1854" s="1" t="str">
        <f t="array" ref="C1854">_xlfn.XLOOKUP($B1854, sales_teams!$A$2:$A$36, sales_teams!$B$2:$B$36)</f>
        <v>Dustin Brinkmann</v>
      </c>
      <c r="D1854" s="1" t="str">
        <f t="array" ref="D1854">_xlfn.XLOOKUP($B1854, sales_teams!$A$2:$A$36, sales_teams!$C$2:$C$36)</f>
        <v>Central</v>
      </c>
      <c r="E1854" s="1" t="s">
        <v>181</v>
      </c>
      <c r="F1854" s="1" t="s">
        <v>119</v>
      </c>
      <c r="G1854" s="1" t="str">
        <f t="array" ref="G1854">IF($F1854="", "", _xlfn.XLOOKUP($F1854,accounts!$A$2:$A$86,accounts!$B$2:$B$86, "Other"))</f>
        <v>technology</v>
      </c>
      <c r="H1854" s="1" t="str">
        <f t="array" ref="H1854">IF($F1854="", "", IFS(_xlfn.XLOOKUP($F1854, accounts!$A$2:$A$86, accounts!$E$2:$E$86, 0)&gt;=1000, "Enterprise", _xlfn.XLOOKUP($F1854, accounts!$A$2:$A$86, accounts!$E$2:$E$86, 0)&gt;=100, "Mid-Market", TRUE, "SMB"))</f>
        <v>Enterprise</v>
      </c>
      <c r="I1854" s="1" t="str">
        <f t="array" ref="I1854">IF($F1854="", "", _xlfn.XLOOKUP($F1854,accounts!$A$2:$A$86,accounts!$F$2:$F$86, "Other"))</f>
        <v>Korea</v>
      </c>
      <c r="J1854" s="1" t="s">
        <v>192</v>
      </c>
      <c r="K1854" s="3">
        <v>42822.0</v>
      </c>
      <c r="L1854" s="3">
        <v>42831.0</v>
      </c>
      <c r="M1854" s="1">
        <v>0.0</v>
      </c>
    </row>
    <row r="1855">
      <c r="A1855" s="1" t="s">
        <v>2060</v>
      </c>
      <c r="B1855" s="1" t="s">
        <v>12</v>
      </c>
      <c r="C1855" s="1" t="str">
        <f t="array" ref="C1855">_xlfn.XLOOKUP($B1855, sales_teams!$A$2:$A$36, sales_teams!$B$2:$B$36)</f>
        <v>Dustin Brinkmann</v>
      </c>
      <c r="D1855" s="1" t="str">
        <f t="array" ref="D1855">_xlfn.XLOOKUP($B1855, sales_teams!$A$2:$A$36, sales_teams!$C$2:$C$36)</f>
        <v>Central</v>
      </c>
      <c r="E1855" s="1" t="s">
        <v>109</v>
      </c>
      <c r="F1855" s="1" t="s">
        <v>56</v>
      </c>
      <c r="G1855" s="1" t="str">
        <f t="array" ref="G1855">IF($F1855="", "", _xlfn.XLOOKUP($F1855,accounts!$A$2:$A$86,accounts!$B$2:$B$86, "Other"))</f>
        <v>software</v>
      </c>
      <c r="H1855" s="1" t="str">
        <f t="array" ref="H1855">IF($F1855="", "", IFS(_xlfn.XLOOKUP($F1855, accounts!$A$2:$A$86, accounts!$E$2:$E$86, 0)&gt;=1000, "Enterprise", _xlfn.XLOOKUP($F1855, accounts!$A$2:$A$86, accounts!$E$2:$E$86, 0)&gt;=100, "Mid-Market", TRUE, "SMB"))</f>
        <v>Enterprise</v>
      </c>
      <c r="I1855" s="1" t="str">
        <f t="array" ref="I1855">IF($F1855="", "", _xlfn.XLOOKUP($F1855,accounts!$A$2:$A$86,accounts!$F$2:$F$86, "Other"))</f>
        <v>United States</v>
      </c>
      <c r="J1855" s="1" t="s">
        <v>131</v>
      </c>
      <c r="K1855" s="3">
        <v>42822.0</v>
      </c>
      <c r="L1855" s="3">
        <v>42833.0</v>
      </c>
      <c r="M1855" s="1">
        <v>1056.0</v>
      </c>
    </row>
    <row r="1856">
      <c r="A1856" s="1" t="s">
        <v>2061</v>
      </c>
      <c r="B1856" s="1" t="s">
        <v>39</v>
      </c>
      <c r="C1856" s="1" t="str">
        <f t="array" ref="C1856">_xlfn.XLOOKUP($B1856, sales_teams!$A$2:$A$36, sales_teams!$B$2:$B$36)</f>
        <v>Cara Losch</v>
      </c>
      <c r="D1856" s="1" t="str">
        <f t="array" ref="D1856">_xlfn.XLOOKUP($B1856, sales_teams!$A$2:$A$36, sales_teams!$C$2:$C$36)</f>
        <v>East</v>
      </c>
      <c r="E1856" s="1" t="s">
        <v>148</v>
      </c>
      <c r="F1856" s="1" t="s">
        <v>32</v>
      </c>
      <c r="G1856" s="1" t="str">
        <f t="array" ref="G1856">IF($F1856="", "", _xlfn.XLOOKUP($F1856,accounts!$A$2:$A$86,accounts!$B$2:$B$86, "Other"))</f>
        <v>medical</v>
      </c>
      <c r="H1856" s="1" t="str">
        <f t="array" ref="H1856">IF($F1856="", "", IFS(_xlfn.XLOOKUP($F1856, accounts!$A$2:$A$86, accounts!$E$2:$E$86, 0)&gt;=1000, "Enterprise", _xlfn.XLOOKUP($F1856, accounts!$A$2:$A$86, accounts!$E$2:$E$86, 0)&gt;=100, "Mid-Market", TRUE, "SMB"))</f>
        <v>Enterprise</v>
      </c>
      <c r="I1856" s="1" t="str">
        <f t="array" ref="I1856">IF($F1856="", "", _xlfn.XLOOKUP($F1856,accounts!$A$2:$A$86,accounts!$F$2:$F$86, "Other"))</f>
        <v>United States</v>
      </c>
      <c r="J1856" s="1" t="s">
        <v>192</v>
      </c>
      <c r="K1856" s="3">
        <v>42822.0</v>
      </c>
      <c r="L1856" s="3">
        <v>42832.0</v>
      </c>
      <c r="M1856" s="1">
        <v>0.0</v>
      </c>
    </row>
    <row r="1857">
      <c r="A1857" s="1" t="s">
        <v>2062</v>
      </c>
      <c r="B1857" s="1" t="s">
        <v>39</v>
      </c>
      <c r="C1857" s="1" t="str">
        <f t="array" ref="C1857">_xlfn.XLOOKUP($B1857, sales_teams!$A$2:$A$36, sales_teams!$B$2:$B$36)</f>
        <v>Cara Losch</v>
      </c>
      <c r="D1857" s="1" t="str">
        <f t="array" ref="D1857">_xlfn.XLOOKUP($B1857, sales_teams!$A$2:$A$36, sales_teams!$C$2:$C$36)</f>
        <v>East</v>
      </c>
      <c r="E1857" s="1" t="s">
        <v>148</v>
      </c>
      <c r="F1857" s="1" t="s">
        <v>98</v>
      </c>
      <c r="G1857" s="1" t="str">
        <f t="array" ref="G1857">IF($F1857="", "", _xlfn.XLOOKUP($F1857,accounts!$A$2:$A$86,accounts!$B$2:$B$86, "Other"))</f>
        <v>retail</v>
      </c>
      <c r="H1857" s="1" t="str">
        <f t="array" ref="H1857">IF($F1857="", "", IFS(_xlfn.XLOOKUP($F1857, accounts!$A$2:$A$86, accounts!$E$2:$E$86, 0)&gt;=1000, "Enterprise", _xlfn.XLOOKUP($F1857, accounts!$A$2:$A$86, accounts!$E$2:$E$86, 0)&gt;=100, "Mid-Market", TRUE, "SMB"))</f>
        <v>Enterprise</v>
      </c>
      <c r="I1857" s="1" t="str">
        <f t="array" ref="I1857">IF($F1857="", "", _xlfn.XLOOKUP($F1857,accounts!$A$2:$A$86,accounts!$F$2:$F$86, "Other"))</f>
        <v>Japan</v>
      </c>
      <c r="J1857" s="1" t="s">
        <v>192</v>
      </c>
      <c r="K1857" s="3">
        <v>42822.0</v>
      </c>
      <c r="L1857" s="3">
        <v>42883.0</v>
      </c>
      <c r="M1857" s="1">
        <v>0.0</v>
      </c>
    </row>
    <row r="1858">
      <c r="A1858" s="1" t="s">
        <v>2063</v>
      </c>
      <c r="B1858" s="1" t="s">
        <v>30</v>
      </c>
      <c r="C1858" s="1" t="str">
        <f t="array" ref="C1858">_xlfn.XLOOKUP($B1858, sales_teams!$A$2:$A$36, sales_teams!$B$2:$B$36)</f>
        <v>Melvin Marxen</v>
      </c>
      <c r="D1858" s="1" t="str">
        <f t="array" ref="D1858">_xlfn.XLOOKUP($B1858, sales_teams!$A$2:$A$36, sales_teams!$C$2:$C$36)</f>
        <v>Central</v>
      </c>
      <c r="E1858" s="1" t="s">
        <v>148</v>
      </c>
      <c r="F1858" s="1" t="s">
        <v>82</v>
      </c>
      <c r="G1858" s="1" t="str">
        <f t="array" ref="G1858">IF($F1858="", "", _xlfn.XLOOKUP($F1858,accounts!$A$2:$A$86,accounts!$B$2:$B$86, "Other"))</f>
        <v>software</v>
      </c>
      <c r="H1858" s="1" t="str">
        <f t="array" ref="H1858">IF($F1858="", "", IFS(_xlfn.XLOOKUP($F1858, accounts!$A$2:$A$86, accounts!$E$2:$E$86, 0)&gt;=1000, "Enterprise", _xlfn.XLOOKUP($F1858, accounts!$A$2:$A$86, accounts!$E$2:$E$86, 0)&gt;=100, "Mid-Market", TRUE, "SMB"))</f>
        <v>Enterprise</v>
      </c>
      <c r="I1858" s="1" t="str">
        <f t="array" ref="I1858">IF($F1858="", "", _xlfn.XLOOKUP($F1858,accounts!$A$2:$A$86,accounts!$F$2:$F$86, "Other"))</f>
        <v>United States</v>
      </c>
      <c r="J1858" s="1" t="s">
        <v>192</v>
      </c>
      <c r="K1858" s="3">
        <v>42822.0</v>
      </c>
      <c r="L1858" s="3">
        <v>42831.0</v>
      </c>
      <c r="M1858" s="1">
        <v>0.0</v>
      </c>
    </row>
    <row r="1859">
      <c r="A1859" s="1" t="s">
        <v>2064</v>
      </c>
      <c r="B1859" s="1" t="s">
        <v>30</v>
      </c>
      <c r="C1859" s="1" t="str">
        <f t="array" ref="C1859">_xlfn.XLOOKUP($B1859, sales_teams!$A$2:$A$36, sales_teams!$B$2:$B$36)</f>
        <v>Melvin Marxen</v>
      </c>
      <c r="D1859" s="1" t="str">
        <f t="array" ref="D1859">_xlfn.XLOOKUP($B1859, sales_teams!$A$2:$A$36, sales_teams!$C$2:$C$36)</f>
        <v>Central</v>
      </c>
      <c r="E1859" s="1" t="s">
        <v>188</v>
      </c>
      <c r="F1859" s="1" t="s">
        <v>78</v>
      </c>
      <c r="G1859" s="1" t="str">
        <f t="array" ref="G1859">IF($F1859="", "", _xlfn.XLOOKUP($F1859,accounts!$A$2:$A$86,accounts!$B$2:$B$86, "Other"))</f>
        <v>marketing</v>
      </c>
      <c r="H1859" s="1" t="str">
        <f t="array" ref="H1859">IF($F1859="", "", IFS(_xlfn.XLOOKUP($F1859, accounts!$A$2:$A$86, accounts!$E$2:$E$86, 0)&gt;=1000, "Enterprise", _xlfn.XLOOKUP($F1859, accounts!$A$2:$A$86, accounts!$E$2:$E$86, 0)&gt;=100, "Mid-Market", TRUE, "SMB"))</f>
        <v>Enterprise</v>
      </c>
      <c r="I1859" s="1" t="str">
        <f t="array" ref="I1859">IF($F1859="", "", _xlfn.XLOOKUP($F1859,accounts!$A$2:$A$86,accounts!$F$2:$F$86, "Other"))</f>
        <v>United States</v>
      </c>
      <c r="J1859" s="1" t="s">
        <v>192</v>
      </c>
      <c r="K1859" s="3">
        <v>42822.0</v>
      </c>
      <c r="L1859" s="3">
        <v>42828.0</v>
      </c>
      <c r="M1859" s="1">
        <v>0.0</v>
      </c>
    </row>
    <row r="1860">
      <c r="A1860" s="1" t="s">
        <v>2065</v>
      </c>
      <c r="B1860" s="1" t="s">
        <v>30</v>
      </c>
      <c r="C1860" s="1" t="str">
        <f t="array" ref="C1860">_xlfn.XLOOKUP($B1860, sales_teams!$A$2:$A$36, sales_teams!$B$2:$B$36)</f>
        <v>Melvin Marxen</v>
      </c>
      <c r="D1860" s="1" t="str">
        <f t="array" ref="D1860">_xlfn.XLOOKUP($B1860, sales_teams!$A$2:$A$36, sales_teams!$C$2:$C$36)</f>
        <v>Central</v>
      </c>
      <c r="E1860" s="1" t="s">
        <v>188</v>
      </c>
      <c r="F1860" s="1" t="s">
        <v>136</v>
      </c>
      <c r="G1860" s="1" t="str">
        <f t="array" ref="G1860">IF($F1860="", "", _xlfn.XLOOKUP($F1860,accounts!$A$2:$A$86,accounts!$B$2:$B$86, "Other"))</f>
        <v>services</v>
      </c>
      <c r="H1860" s="1" t="str">
        <f t="array" ref="H1860">IF($F1860="", "", IFS(_xlfn.XLOOKUP($F1860, accounts!$A$2:$A$86, accounts!$E$2:$E$86, 0)&gt;=1000, "Enterprise", _xlfn.XLOOKUP($F1860, accounts!$A$2:$A$86, accounts!$E$2:$E$86, 0)&gt;=100, "Mid-Market", TRUE, "SMB"))</f>
        <v>Enterprise</v>
      </c>
      <c r="I1860" s="1" t="str">
        <f t="array" ref="I1860">IF($F1860="", "", _xlfn.XLOOKUP($F1860,accounts!$A$2:$A$86,accounts!$F$2:$F$86, "Other"))</f>
        <v>United States</v>
      </c>
      <c r="J1860" s="1" t="s">
        <v>131</v>
      </c>
      <c r="K1860" s="3">
        <v>42822.0</v>
      </c>
      <c r="L1860" s="3">
        <v>42834.0</v>
      </c>
      <c r="M1860" s="1">
        <v>3665.0</v>
      </c>
    </row>
    <row r="1861">
      <c r="A1861" s="1" t="s">
        <v>2066</v>
      </c>
      <c r="B1861" s="1" t="s">
        <v>53</v>
      </c>
      <c r="C1861" s="1" t="str">
        <f t="array" ref="C1861">_xlfn.XLOOKUP($B1861, sales_teams!$A$2:$A$36, sales_teams!$B$2:$B$36)</f>
        <v>Rocco Neubert</v>
      </c>
      <c r="D1861" s="1" t="str">
        <f t="array" ref="D1861">_xlfn.XLOOKUP($B1861, sales_teams!$A$2:$A$36, sales_teams!$C$2:$C$36)</f>
        <v>East</v>
      </c>
      <c r="E1861" s="1" t="s">
        <v>148</v>
      </c>
      <c r="F1861" s="1" t="s">
        <v>81</v>
      </c>
      <c r="G1861" s="1" t="str">
        <f t="array" ref="G1861">IF($F1861="", "", _xlfn.XLOOKUP($F1861,accounts!$A$2:$A$86,accounts!$B$2:$B$86, "Other"))</f>
        <v>technology</v>
      </c>
      <c r="H1861" s="1" t="str">
        <f t="array" ref="H1861">IF($F1861="", "", IFS(_xlfn.XLOOKUP($F1861, accounts!$A$2:$A$86, accounts!$E$2:$E$86, 0)&gt;=1000, "Enterprise", _xlfn.XLOOKUP($F1861, accounts!$A$2:$A$86, accounts!$E$2:$E$86, 0)&gt;=100, "Mid-Market", TRUE, "SMB"))</f>
        <v>Enterprise</v>
      </c>
      <c r="I1861" s="1" t="str">
        <f t="array" ref="I1861">IF($F1861="", "", _xlfn.XLOOKUP($F1861,accounts!$A$2:$A$86,accounts!$F$2:$F$86, "Other"))</f>
        <v>United States</v>
      </c>
      <c r="J1861" s="1" t="s">
        <v>131</v>
      </c>
      <c r="K1861" s="3">
        <v>42822.0</v>
      </c>
      <c r="L1861" s="3">
        <v>42889.0</v>
      </c>
      <c r="M1861" s="1">
        <v>4329.0</v>
      </c>
    </row>
    <row r="1862">
      <c r="A1862" s="1" t="s">
        <v>2067</v>
      </c>
      <c r="B1862" s="1" t="s">
        <v>26</v>
      </c>
      <c r="C1862" s="1" t="str">
        <f t="array" ref="C1862">_xlfn.XLOOKUP($B1862, sales_teams!$A$2:$A$36, sales_teams!$B$2:$B$36)</f>
        <v>Melvin Marxen</v>
      </c>
      <c r="D1862" s="1" t="str">
        <f t="array" ref="D1862">_xlfn.XLOOKUP($B1862, sales_teams!$A$2:$A$36, sales_teams!$C$2:$C$36)</f>
        <v>Central</v>
      </c>
      <c r="E1862" s="1" t="s">
        <v>179</v>
      </c>
      <c r="F1862" s="1" t="s">
        <v>89</v>
      </c>
      <c r="G1862" s="1" t="str">
        <f t="array" ref="G1862">IF($F1862="", "", _xlfn.XLOOKUP($F1862,accounts!$A$2:$A$86,accounts!$B$2:$B$86, "Other"))</f>
        <v>finance</v>
      </c>
      <c r="H1862" s="1" t="str">
        <f t="array" ref="H1862">IF($F1862="", "", IFS(_xlfn.XLOOKUP($F1862, accounts!$A$2:$A$86, accounts!$E$2:$E$86, 0)&gt;=1000, "Enterprise", _xlfn.XLOOKUP($F1862, accounts!$A$2:$A$86, accounts!$E$2:$E$86, 0)&gt;=100, "Mid-Market", TRUE, "SMB"))</f>
        <v>Enterprise</v>
      </c>
      <c r="I1862" s="1" t="str">
        <f t="array" ref="I1862">IF($F1862="", "", _xlfn.XLOOKUP($F1862,accounts!$A$2:$A$86,accounts!$F$2:$F$86, "Other"))</f>
        <v>United States</v>
      </c>
      <c r="J1862" s="1" t="s">
        <v>192</v>
      </c>
      <c r="K1862" s="3">
        <v>42822.0</v>
      </c>
      <c r="L1862" s="3">
        <v>42828.0</v>
      </c>
      <c r="M1862" s="1">
        <v>0.0</v>
      </c>
    </row>
    <row r="1863">
      <c r="A1863" s="1" t="s">
        <v>2068</v>
      </c>
      <c r="B1863" s="1" t="s">
        <v>88</v>
      </c>
      <c r="C1863" s="1" t="str">
        <f t="array" ref="C1863">_xlfn.XLOOKUP($B1863, sales_teams!$A$2:$A$36, sales_teams!$B$2:$B$36)</f>
        <v>Celia Rouche</v>
      </c>
      <c r="D1863" s="1" t="str">
        <f t="array" ref="D1863">_xlfn.XLOOKUP($B1863, sales_teams!$A$2:$A$36, sales_teams!$C$2:$C$36)</f>
        <v>West</v>
      </c>
      <c r="E1863" s="1" t="s">
        <v>179</v>
      </c>
      <c r="F1863" s="1" t="s">
        <v>114</v>
      </c>
      <c r="G1863" s="1" t="str">
        <f t="array" ref="G1863">IF($F1863="", "", _xlfn.XLOOKUP($F1863,accounts!$A$2:$A$86,accounts!$B$2:$B$86, "Other"))</f>
        <v>marketing</v>
      </c>
      <c r="H1863" s="1" t="str">
        <f t="array" ref="H1863">IF($F1863="", "", IFS(_xlfn.XLOOKUP($F1863, accounts!$A$2:$A$86, accounts!$E$2:$E$86, 0)&gt;=1000, "Enterprise", _xlfn.XLOOKUP($F1863, accounts!$A$2:$A$86, accounts!$E$2:$E$86, 0)&gt;=100, "Mid-Market", TRUE, "SMB"))</f>
        <v>Enterprise</v>
      </c>
      <c r="I1863" s="1" t="str">
        <f t="array" ref="I1863">IF($F1863="", "", _xlfn.XLOOKUP($F1863,accounts!$A$2:$A$86,accounts!$F$2:$F$86, "Other"))</f>
        <v>United States</v>
      </c>
      <c r="J1863" s="1" t="s">
        <v>131</v>
      </c>
      <c r="K1863" s="3">
        <v>42822.0</v>
      </c>
      <c r="L1863" s="3">
        <v>42833.0</v>
      </c>
      <c r="M1863" s="1">
        <v>58.0</v>
      </c>
    </row>
    <row r="1864">
      <c r="A1864" s="1" t="s">
        <v>2069</v>
      </c>
      <c r="B1864" s="1" t="s">
        <v>99</v>
      </c>
      <c r="C1864" s="1" t="str">
        <f t="array" ref="C1864">_xlfn.XLOOKUP($B1864, sales_teams!$A$2:$A$36, sales_teams!$B$2:$B$36)</f>
        <v>Summer Sewald</v>
      </c>
      <c r="D1864" s="1" t="str">
        <f t="array" ref="D1864">_xlfn.XLOOKUP($B1864, sales_teams!$A$2:$A$36, sales_teams!$C$2:$C$36)</f>
        <v>West</v>
      </c>
      <c r="E1864" s="1" t="s">
        <v>194</v>
      </c>
      <c r="F1864" s="1" t="s">
        <v>170</v>
      </c>
      <c r="G1864" s="1" t="str">
        <f t="array" ref="G1864">IF($F1864="", "", _xlfn.XLOOKUP($F1864,accounts!$A$2:$A$86,accounts!$B$2:$B$86, "Other"))</f>
        <v>employment</v>
      </c>
      <c r="H1864" s="1" t="str">
        <f t="array" ref="H1864">IF($F1864="", "", IFS(_xlfn.XLOOKUP($F1864, accounts!$A$2:$A$86, accounts!$E$2:$E$86, 0)&gt;=1000, "Enterprise", _xlfn.XLOOKUP($F1864, accounts!$A$2:$A$86, accounts!$E$2:$E$86, 0)&gt;=100, "Mid-Market", TRUE, "SMB"))</f>
        <v>Enterprise</v>
      </c>
      <c r="I1864" s="1" t="str">
        <f t="array" ref="I1864">IF($F1864="", "", _xlfn.XLOOKUP($F1864,accounts!$A$2:$A$86,accounts!$F$2:$F$86, "Other"))</f>
        <v>United States</v>
      </c>
      <c r="J1864" s="1" t="s">
        <v>131</v>
      </c>
      <c r="K1864" s="3">
        <v>42822.0</v>
      </c>
      <c r="L1864" s="3">
        <v>42912.0</v>
      </c>
      <c r="M1864" s="1">
        <v>7356.0</v>
      </c>
    </row>
    <row r="1865">
      <c r="A1865" s="1" t="s">
        <v>2070</v>
      </c>
      <c r="B1865" s="1" t="s">
        <v>99</v>
      </c>
      <c r="C1865" s="1" t="str">
        <f t="array" ref="C1865">_xlfn.XLOOKUP($B1865, sales_teams!$A$2:$A$36, sales_teams!$B$2:$B$36)</f>
        <v>Summer Sewald</v>
      </c>
      <c r="D1865" s="1" t="str">
        <f t="array" ref="D1865">_xlfn.XLOOKUP($B1865, sales_teams!$A$2:$A$36, sales_teams!$C$2:$C$36)</f>
        <v>West</v>
      </c>
      <c r="E1865" s="1" t="s">
        <v>148</v>
      </c>
      <c r="F1865" s="1" t="s">
        <v>84</v>
      </c>
      <c r="G1865" s="1" t="str">
        <f t="array" ref="G1865">IF($F1865="", "", _xlfn.XLOOKUP($F1865,accounts!$A$2:$A$86,accounts!$B$2:$B$86, "Other"))</f>
        <v>retail</v>
      </c>
      <c r="H1865" s="1" t="str">
        <f t="array" ref="H1865">IF($F1865="", "", IFS(_xlfn.XLOOKUP($F1865, accounts!$A$2:$A$86, accounts!$E$2:$E$86, 0)&gt;=1000, "Enterprise", _xlfn.XLOOKUP($F1865, accounts!$A$2:$A$86, accounts!$E$2:$E$86, 0)&gt;=100, "Mid-Market", TRUE, "SMB"))</f>
        <v>Enterprise</v>
      </c>
      <c r="I1865" s="1" t="str">
        <f t="array" ref="I1865">IF($F1865="", "", _xlfn.XLOOKUP($F1865,accounts!$A$2:$A$86,accounts!$F$2:$F$86, "Other"))</f>
        <v>United States</v>
      </c>
      <c r="J1865" s="1" t="s">
        <v>131</v>
      </c>
      <c r="K1865" s="3">
        <v>42822.0</v>
      </c>
      <c r="L1865" s="3">
        <v>42911.0</v>
      </c>
      <c r="M1865" s="1">
        <v>4066.0</v>
      </c>
    </row>
    <row r="1866">
      <c r="A1866" s="1" t="s">
        <v>2071</v>
      </c>
      <c r="B1866" s="1" t="s">
        <v>17</v>
      </c>
      <c r="C1866" s="1" t="str">
        <f t="array" ref="C1866">_xlfn.XLOOKUP($B1866, sales_teams!$A$2:$A$36, sales_teams!$B$2:$B$36)</f>
        <v>Dustin Brinkmann</v>
      </c>
      <c r="D1866" s="1" t="str">
        <f t="array" ref="D1866">_xlfn.XLOOKUP($B1866, sales_teams!$A$2:$A$36, sales_teams!$C$2:$C$36)</f>
        <v>Central</v>
      </c>
      <c r="E1866" s="1" t="s">
        <v>179</v>
      </c>
      <c r="F1866" s="1" t="s">
        <v>59</v>
      </c>
      <c r="G1866" s="1" t="str">
        <f t="array" ref="G1866">IF($F1866="", "", _xlfn.XLOOKUP($F1866,accounts!$A$2:$A$86,accounts!$B$2:$B$86, "Other"))</f>
        <v>medical</v>
      </c>
      <c r="H1866" s="1" t="str">
        <f t="array" ref="H1866">IF($F1866="", "", IFS(_xlfn.XLOOKUP($F1866, accounts!$A$2:$A$86, accounts!$E$2:$E$86, 0)&gt;=1000, "Enterprise", _xlfn.XLOOKUP($F1866, accounts!$A$2:$A$86, accounts!$E$2:$E$86, 0)&gt;=100, "Mid-Market", TRUE, "SMB"))</f>
        <v>SMB</v>
      </c>
      <c r="I1866" s="1" t="str">
        <f t="array" ref="I1866">IF($F1866="", "", _xlfn.XLOOKUP($F1866,accounts!$A$2:$A$86,accounts!$F$2:$F$86, "Other"))</f>
        <v>United States</v>
      </c>
      <c r="J1866" s="1" t="s">
        <v>131</v>
      </c>
      <c r="K1866" s="3">
        <v>42822.0</v>
      </c>
      <c r="L1866" s="3">
        <v>42892.0</v>
      </c>
      <c r="M1866" s="1">
        <v>55.0</v>
      </c>
    </row>
    <row r="1867">
      <c r="A1867" s="1" t="s">
        <v>2072</v>
      </c>
      <c r="B1867" s="1" t="s">
        <v>92</v>
      </c>
      <c r="C1867" s="1" t="str">
        <f t="array" ref="C1867">_xlfn.XLOOKUP($B1867, sales_teams!$A$2:$A$36, sales_teams!$B$2:$B$36)</f>
        <v>Celia Rouche</v>
      </c>
      <c r="D1867" s="1" t="str">
        <f t="array" ref="D1867">_xlfn.XLOOKUP($B1867, sales_teams!$A$2:$A$36, sales_teams!$C$2:$C$36)</f>
        <v>West</v>
      </c>
      <c r="E1867" s="1" t="s">
        <v>188</v>
      </c>
      <c r="F1867" s="1" t="s">
        <v>176</v>
      </c>
      <c r="G1867" s="1" t="str">
        <f t="array" ref="G1867">IF($F1867="", "", _xlfn.XLOOKUP($F1867,accounts!$A$2:$A$86,accounts!$B$2:$B$86, "Other"))</f>
        <v>entertainment</v>
      </c>
      <c r="H1867" s="1" t="str">
        <f t="array" ref="H1867">IF($F1867="", "", IFS(_xlfn.XLOOKUP($F1867, accounts!$A$2:$A$86, accounts!$E$2:$E$86, 0)&gt;=1000, "Enterprise", _xlfn.XLOOKUP($F1867, accounts!$A$2:$A$86, accounts!$E$2:$E$86, 0)&gt;=100, "Mid-Market", TRUE, "SMB"))</f>
        <v>Mid-Market</v>
      </c>
      <c r="I1867" s="1" t="str">
        <f t="array" ref="I1867">IF($F1867="", "", _xlfn.XLOOKUP($F1867,accounts!$A$2:$A$86,accounts!$F$2:$F$86, "Other"))</f>
        <v>United States</v>
      </c>
      <c r="J1867" s="1" t="s">
        <v>131</v>
      </c>
      <c r="K1867" s="3">
        <v>42822.0</v>
      </c>
      <c r="L1867" s="3">
        <v>42913.0</v>
      </c>
      <c r="M1867" s="1">
        <v>3738.0</v>
      </c>
    </row>
    <row r="1868">
      <c r="A1868" s="1" t="s">
        <v>2073</v>
      </c>
      <c r="B1868" s="1" t="s">
        <v>107</v>
      </c>
      <c r="C1868" s="1" t="str">
        <f t="array" ref="C1868">_xlfn.XLOOKUP($B1868, sales_teams!$A$2:$A$36, sales_teams!$B$2:$B$36)</f>
        <v>Summer Sewald</v>
      </c>
      <c r="D1868" s="1" t="str">
        <f t="array" ref="D1868">_xlfn.XLOOKUP($B1868, sales_teams!$A$2:$A$36, sales_teams!$C$2:$C$36)</f>
        <v>West</v>
      </c>
      <c r="E1868" s="1" t="s">
        <v>179</v>
      </c>
      <c r="F1868" s="1" t="s">
        <v>152</v>
      </c>
      <c r="G1868" s="1" t="str">
        <f t="array" ref="G1868">IF($F1868="", "", _xlfn.XLOOKUP($F1868,accounts!$A$2:$A$86,accounts!$B$2:$B$86, "Other"))</f>
        <v>marketing</v>
      </c>
      <c r="H1868" s="1" t="str">
        <f t="array" ref="H1868">IF($F1868="", "", IFS(_xlfn.XLOOKUP($F1868, accounts!$A$2:$A$86, accounts!$E$2:$E$86, 0)&gt;=1000, "Enterprise", _xlfn.XLOOKUP($F1868, accounts!$A$2:$A$86, accounts!$E$2:$E$86, 0)&gt;=100, "Mid-Market", TRUE, "SMB"))</f>
        <v>Mid-Market</v>
      </c>
      <c r="I1868" s="1" t="str">
        <f t="array" ref="I1868">IF($F1868="", "", _xlfn.XLOOKUP($F1868,accounts!$A$2:$A$86,accounts!$F$2:$F$86, "Other"))</f>
        <v>United States</v>
      </c>
      <c r="J1868" s="1" t="s">
        <v>189</v>
      </c>
      <c r="K1868" s="3">
        <v>42822.0</v>
      </c>
    </row>
    <row r="1869">
      <c r="A1869" s="1" t="s">
        <v>2074</v>
      </c>
      <c r="B1869" s="1" t="s">
        <v>107</v>
      </c>
      <c r="C1869" s="1" t="str">
        <f t="array" ref="C1869">_xlfn.XLOOKUP($B1869, sales_teams!$A$2:$A$36, sales_teams!$B$2:$B$36)</f>
        <v>Summer Sewald</v>
      </c>
      <c r="D1869" s="1" t="str">
        <f t="array" ref="D1869">_xlfn.XLOOKUP($B1869, sales_teams!$A$2:$A$36, sales_teams!$C$2:$C$36)</f>
        <v>West</v>
      </c>
      <c r="E1869" s="1" t="s">
        <v>181</v>
      </c>
      <c r="F1869" s="1" t="s">
        <v>119</v>
      </c>
      <c r="G1869" s="1" t="str">
        <f t="array" ref="G1869">IF($F1869="", "", _xlfn.XLOOKUP($F1869,accounts!$A$2:$A$86,accounts!$B$2:$B$86, "Other"))</f>
        <v>technology</v>
      </c>
      <c r="H1869" s="1" t="str">
        <f t="array" ref="H1869">IF($F1869="", "", IFS(_xlfn.XLOOKUP($F1869, accounts!$A$2:$A$86, accounts!$E$2:$E$86, 0)&gt;=1000, "Enterprise", _xlfn.XLOOKUP($F1869, accounts!$A$2:$A$86, accounts!$E$2:$E$86, 0)&gt;=100, "Mid-Market", TRUE, "SMB"))</f>
        <v>Enterprise</v>
      </c>
      <c r="I1869" s="1" t="str">
        <f t="array" ref="I1869">IF($F1869="", "", _xlfn.XLOOKUP($F1869,accounts!$A$2:$A$86,accounts!$F$2:$F$86, "Other"))</f>
        <v>Korea</v>
      </c>
      <c r="J1869" s="1" t="s">
        <v>192</v>
      </c>
      <c r="K1869" s="3">
        <v>42822.0</v>
      </c>
      <c r="L1869" s="3">
        <v>42829.0</v>
      </c>
      <c r="M1869" s="1">
        <v>0.0</v>
      </c>
    </row>
    <row r="1870">
      <c r="A1870" s="1" t="s">
        <v>2075</v>
      </c>
      <c r="B1870" s="1" t="s">
        <v>107</v>
      </c>
      <c r="C1870" s="1" t="str">
        <f t="array" ref="C1870">_xlfn.XLOOKUP($B1870, sales_teams!$A$2:$A$36, sales_teams!$B$2:$B$36)</f>
        <v>Summer Sewald</v>
      </c>
      <c r="D1870" s="1" t="str">
        <f t="array" ref="D1870">_xlfn.XLOOKUP($B1870, sales_teams!$A$2:$A$36, sales_teams!$C$2:$C$36)</f>
        <v>West</v>
      </c>
      <c r="E1870" s="1" t="s">
        <v>188</v>
      </c>
      <c r="F1870" s="1" t="s">
        <v>129</v>
      </c>
      <c r="G1870" s="1" t="str">
        <f t="array" ref="G1870">IF($F1870="", "", _xlfn.XLOOKUP($F1870,accounts!$A$2:$A$86,accounts!$B$2:$B$86, "Other"))</f>
        <v>medical</v>
      </c>
      <c r="H1870" s="1" t="str">
        <f t="array" ref="H1870">IF($F1870="", "", IFS(_xlfn.XLOOKUP($F1870, accounts!$A$2:$A$86, accounts!$E$2:$E$86, 0)&gt;=1000, "Enterprise", _xlfn.XLOOKUP($F1870, accounts!$A$2:$A$86, accounts!$E$2:$E$86, 0)&gt;=100, "Mid-Market", TRUE, "SMB"))</f>
        <v>Enterprise</v>
      </c>
      <c r="I1870" s="1" t="str">
        <f t="array" ref="I1870">IF($F1870="", "", _xlfn.XLOOKUP($F1870,accounts!$A$2:$A$86,accounts!$F$2:$F$86, "Other"))</f>
        <v>United States</v>
      </c>
      <c r="J1870" s="1" t="s">
        <v>192</v>
      </c>
      <c r="K1870" s="3">
        <v>42822.0</v>
      </c>
      <c r="L1870" s="3">
        <v>42881.0</v>
      </c>
      <c r="M1870" s="1">
        <v>0.0</v>
      </c>
    </row>
    <row r="1871">
      <c r="A1871" s="1" t="s">
        <v>2076</v>
      </c>
      <c r="B1871" s="1" t="s">
        <v>107</v>
      </c>
      <c r="C1871" s="1" t="str">
        <f t="array" ref="C1871">_xlfn.XLOOKUP($B1871, sales_teams!$A$2:$A$36, sales_teams!$B$2:$B$36)</f>
        <v>Summer Sewald</v>
      </c>
      <c r="D1871" s="1" t="str">
        <f t="array" ref="D1871">_xlfn.XLOOKUP($B1871, sales_teams!$A$2:$A$36, sales_teams!$C$2:$C$36)</f>
        <v>West</v>
      </c>
      <c r="E1871" s="1" t="s">
        <v>109</v>
      </c>
      <c r="F1871" s="1" t="s">
        <v>170</v>
      </c>
      <c r="G1871" s="1" t="str">
        <f t="array" ref="G1871">IF($F1871="", "", _xlfn.XLOOKUP($F1871,accounts!$A$2:$A$86,accounts!$B$2:$B$86, "Other"))</f>
        <v>employment</v>
      </c>
      <c r="H1871" s="1" t="str">
        <f t="array" ref="H1871">IF($F1871="", "", IFS(_xlfn.XLOOKUP($F1871, accounts!$A$2:$A$86, accounts!$E$2:$E$86, 0)&gt;=1000, "Enterprise", _xlfn.XLOOKUP($F1871, accounts!$A$2:$A$86, accounts!$E$2:$E$86, 0)&gt;=100, "Mid-Market", TRUE, "SMB"))</f>
        <v>Enterprise</v>
      </c>
      <c r="I1871" s="1" t="str">
        <f t="array" ref="I1871">IF($F1871="", "", _xlfn.XLOOKUP($F1871,accounts!$A$2:$A$86,accounts!$F$2:$F$86, "Other"))</f>
        <v>United States</v>
      </c>
      <c r="J1871" s="1" t="s">
        <v>131</v>
      </c>
      <c r="K1871" s="3">
        <v>42822.0</v>
      </c>
      <c r="L1871" s="3">
        <v>42870.0</v>
      </c>
      <c r="M1871" s="1">
        <v>888.0</v>
      </c>
    </row>
    <row r="1872">
      <c r="A1872" s="1" t="s">
        <v>2077</v>
      </c>
      <c r="B1872" s="1" t="s">
        <v>18</v>
      </c>
      <c r="C1872" s="1" t="str">
        <f t="array" ref="C1872">_xlfn.XLOOKUP($B1872, sales_teams!$A$2:$A$36, sales_teams!$B$2:$B$36)</f>
        <v>Dustin Brinkmann</v>
      </c>
      <c r="D1872" s="1" t="str">
        <f t="array" ref="D1872">_xlfn.XLOOKUP($B1872, sales_teams!$A$2:$A$36, sales_teams!$C$2:$C$36)</f>
        <v>Central</v>
      </c>
      <c r="E1872" s="1" t="s">
        <v>194</v>
      </c>
      <c r="F1872" s="1" t="s">
        <v>29</v>
      </c>
      <c r="G1872" s="1" t="str">
        <f t="array" ref="G1872">IF($F1872="", "", _xlfn.XLOOKUP($F1872,accounts!$A$2:$A$86,accounts!$B$2:$B$86, "Other"))</f>
        <v>medical</v>
      </c>
      <c r="H1872" s="1" t="str">
        <f t="array" ref="H1872">IF($F1872="", "", IFS(_xlfn.XLOOKUP($F1872, accounts!$A$2:$A$86, accounts!$E$2:$E$86, 0)&gt;=1000, "Enterprise", _xlfn.XLOOKUP($F1872, accounts!$A$2:$A$86, accounts!$E$2:$E$86, 0)&gt;=100, "Mid-Market", TRUE, "SMB"))</f>
        <v>Enterprise</v>
      </c>
      <c r="I1872" s="1" t="str">
        <f t="array" ref="I1872">IF($F1872="", "", _xlfn.XLOOKUP($F1872,accounts!$A$2:$A$86,accounts!$F$2:$F$86, "Other"))</f>
        <v>Philipines</v>
      </c>
      <c r="J1872" s="1" t="s">
        <v>131</v>
      </c>
      <c r="K1872" s="3">
        <v>42822.0</v>
      </c>
      <c r="L1872" s="3">
        <v>42832.0</v>
      </c>
      <c r="M1872" s="1">
        <v>5447.0</v>
      </c>
    </row>
    <row r="1873">
      <c r="A1873" s="1" t="s">
        <v>2078</v>
      </c>
      <c r="B1873" s="1" t="s">
        <v>28</v>
      </c>
      <c r="C1873" s="1" t="str">
        <f t="array" ref="C1873">_xlfn.XLOOKUP($B1873, sales_teams!$A$2:$A$36, sales_teams!$B$2:$B$36)</f>
        <v>Melvin Marxen</v>
      </c>
      <c r="D1873" s="1" t="str">
        <f t="array" ref="D1873">_xlfn.XLOOKUP($B1873, sales_teams!$A$2:$A$36, sales_teams!$C$2:$C$36)</f>
        <v>Central</v>
      </c>
      <c r="E1873" s="1" t="s">
        <v>194</v>
      </c>
      <c r="F1873" s="1" t="s">
        <v>110</v>
      </c>
      <c r="G1873" s="1" t="str">
        <f t="array" ref="G1873">IF($F1873="", "", _xlfn.XLOOKUP($F1873,accounts!$A$2:$A$86,accounts!$B$2:$B$86, "Other"))</f>
        <v>technology</v>
      </c>
      <c r="H1873" s="1" t="str">
        <f t="array" ref="H1873">IF($F1873="", "", IFS(_xlfn.XLOOKUP($F1873, accounts!$A$2:$A$86, accounts!$E$2:$E$86, 0)&gt;=1000, "Enterprise", _xlfn.XLOOKUP($F1873, accounts!$A$2:$A$86, accounts!$E$2:$E$86, 0)&gt;=100, "Mid-Market", TRUE, "SMB"))</f>
        <v>Enterprise</v>
      </c>
      <c r="I1873" s="1" t="str">
        <f t="array" ref="I1873">IF($F1873="", "", _xlfn.XLOOKUP($F1873,accounts!$A$2:$A$86,accounts!$F$2:$F$86, "Other"))</f>
        <v>Norway</v>
      </c>
      <c r="J1873" s="1" t="s">
        <v>131</v>
      </c>
      <c r="K1873" s="3">
        <v>42822.0</v>
      </c>
      <c r="L1873" s="3">
        <v>42830.0</v>
      </c>
      <c r="M1873" s="1">
        <v>5972.0</v>
      </c>
    </row>
    <row r="1874">
      <c r="A1874" s="1" t="s">
        <v>2079</v>
      </c>
      <c r="B1874" s="1" t="s">
        <v>65</v>
      </c>
      <c r="C1874" s="1" t="str">
        <f t="array" ref="C1874">_xlfn.XLOOKUP($B1874, sales_teams!$A$2:$A$36, sales_teams!$B$2:$B$36)</f>
        <v>Celia Rouche</v>
      </c>
      <c r="D1874" s="1" t="str">
        <f t="array" ref="D1874">_xlfn.XLOOKUP($B1874, sales_teams!$A$2:$A$36, sales_teams!$C$2:$C$36)</f>
        <v>West</v>
      </c>
      <c r="E1874" s="1" t="s">
        <v>148</v>
      </c>
      <c r="F1874" s="1" t="s">
        <v>50</v>
      </c>
      <c r="G1874" s="1" t="str">
        <f t="array" ref="G1874">IF($F1874="", "", _xlfn.XLOOKUP($F1874,accounts!$A$2:$A$86,accounts!$B$2:$B$86, "Other"))</f>
        <v>entertainment</v>
      </c>
      <c r="H1874" s="1" t="str">
        <f t="array" ref="H1874">IF($F1874="", "", IFS(_xlfn.XLOOKUP($F1874, accounts!$A$2:$A$86, accounts!$E$2:$E$86, 0)&gt;=1000, "Enterprise", _xlfn.XLOOKUP($F1874, accounts!$A$2:$A$86, accounts!$E$2:$E$86, 0)&gt;=100, "Mid-Market", TRUE, "SMB"))</f>
        <v>Enterprise</v>
      </c>
      <c r="I1874" s="1" t="str">
        <f t="array" ref="I1874">IF($F1874="", "", _xlfn.XLOOKUP($F1874,accounts!$A$2:$A$86,accounts!$F$2:$F$86, "Other"))</f>
        <v>United States</v>
      </c>
      <c r="J1874" s="1" t="s">
        <v>131</v>
      </c>
      <c r="K1874" s="3">
        <v>42822.0</v>
      </c>
      <c r="L1874" s="3">
        <v>42827.0</v>
      </c>
      <c r="M1874" s="1">
        <v>4855.0</v>
      </c>
    </row>
    <row r="1875">
      <c r="A1875" s="1" t="s">
        <v>2080</v>
      </c>
      <c r="B1875" s="1" t="s">
        <v>41</v>
      </c>
      <c r="C1875" s="1" t="str">
        <f t="array" ref="C1875">_xlfn.XLOOKUP($B1875, sales_teams!$A$2:$A$36, sales_teams!$B$2:$B$36)</f>
        <v>Cara Losch</v>
      </c>
      <c r="D1875" s="1" t="str">
        <f t="array" ref="D1875">_xlfn.XLOOKUP($B1875, sales_teams!$A$2:$A$36, sales_teams!$C$2:$C$36)</f>
        <v>East</v>
      </c>
      <c r="E1875" s="1" t="s">
        <v>188</v>
      </c>
      <c r="F1875" s="1" t="s">
        <v>169</v>
      </c>
      <c r="G1875" s="1" t="str">
        <f t="array" ref="G1875">IF($F1875="", "", _xlfn.XLOOKUP($F1875,accounts!$A$2:$A$86,accounts!$B$2:$B$86, "Other"))</f>
        <v>entertainment</v>
      </c>
      <c r="H1875" s="1" t="str">
        <f t="array" ref="H1875">IF($F1875="", "", IFS(_xlfn.XLOOKUP($F1875, accounts!$A$2:$A$86, accounts!$E$2:$E$86, 0)&gt;=1000, "Enterprise", _xlfn.XLOOKUP($F1875, accounts!$A$2:$A$86, accounts!$E$2:$E$86, 0)&gt;=100, "Mid-Market", TRUE, "SMB"))</f>
        <v>Enterprise</v>
      </c>
      <c r="I1875" s="1" t="str">
        <f t="array" ref="I1875">IF($F1875="", "", _xlfn.XLOOKUP($F1875,accounts!$A$2:$A$86,accounts!$F$2:$F$86, "Other"))</f>
        <v>United States</v>
      </c>
      <c r="J1875" s="1" t="s">
        <v>131</v>
      </c>
      <c r="K1875" s="3">
        <v>42822.0</v>
      </c>
      <c r="L1875" s="3">
        <v>42884.0</v>
      </c>
      <c r="M1875" s="1">
        <v>3395.0</v>
      </c>
    </row>
    <row r="1876">
      <c r="A1876" s="1" t="s">
        <v>2081</v>
      </c>
      <c r="B1876" s="1" t="s">
        <v>60</v>
      </c>
      <c r="C1876" s="1" t="str">
        <f t="array" ref="C1876">_xlfn.XLOOKUP($B1876, sales_teams!$A$2:$A$36, sales_teams!$B$2:$B$36)</f>
        <v>Celia Rouche</v>
      </c>
      <c r="D1876" s="1" t="str">
        <f t="array" ref="D1876">_xlfn.XLOOKUP($B1876, sales_teams!$A$2:$A$36, sales_teams!$C$2:$C$36)</f>
        <v>West</v>
      </c>
      <c r="E1876" s="1" t="s">
        <v>179</v>
      </c>
      <c r="G1876" s="1" t="str">
        <f t="array" ref="G1876">IF($F1876="", "", _xlfn.XLOOKUP($F1876,accounts!$A$2:$A$86,accounts!$B$2:$B$86, "Other"))</f>
        <v/>
      </c>
      <c r="H1876" s="1" t="str">
        <f t="array" ref="H1876">IF($F1876="", "", IFS(_xlfn.XLOOKUP($F1876, accounts!$A$2:$A$86, accounts!$E$2:$E$86, 0)&gt;=1000, "Enterprise", _xlfn.XLOOKUP($F1876, accounts!$A$2:$A$86, accounts!$E$2:$E$86, 0)&gt;=100, "Mid-Market", TRUE, "SMB"))</f>
        <v/>
      </c>
      <c r="I1876" s="1" t="str">
        <f t="array" ref="I1876">IF($F1876="", "", _xlfn.XLOOKUP($F1876,accounts!$A$2:$A$86,accounts!$F$2:$F$86, "Other"))</f>
        <v/>
      </c>
      <c r="J1876" s="1" t="s">
        <v>189</v>
      </c>
      <c r="K1876" s="3">
        <v>42822.0</v>
      </c>
    </row>
    <row r="1877">
      <c r="A1877" s="1" t="s">
        <v>2082</v>
      </c>
      <c r="B1877" s="1" t="s">
        <v>60</v>
      </c>
      <c r="C1877" s="1" t="str">
        <f t="array" ref="C1877">_xlfn.XLOOKUP($B1877, sales_teams!$A$2:$A$36, sales_teams!$B$2:$B$36)</f>
        <v>Celia Rouche</v>
      </c>
      <c r="D1877" s="1" t="str">
        <f t="array" ref="D1877">_xlfn.XLOOKUP($B1877, sales_teams!$A$2:$A$36, sales_teams!$C$2:$C$36)</f>
        <v>West</v>
      </c>
      <c r="E1877" s="1" t="s">
        <v>179</v>
      </c>
      <c r="G1877" s="1" t="str">
        <f t="array" ref="G1877">IF($F1877="", "", _xlfn.XLOOKUP($F1877,accounts!$A$2:$A$86,accounts!$B$2:$B$86, "Other"))</f>
        <v/>
      </c>
      <c r="H1877" s="1" t="str">
        <f t="array" ref="H1877">IF($F1877="", "", IFS(_xlfn.XLOOKUP($F1877, accounts!$A$2:$A$86, accounts!$E$2:$E$86, 0)&gt;=1000, "Enterprise", _xlfn.XLOOKUP($F1877, accounts!$A$2:$A$86, accounts!$E$2:$E$86, 0)&gt;=100, "Mid-Market", TRUE, "SMB"))</f>
        <v/>
      </c>
      <c r="I1877" s="1" t="str">
        <f t="array" ref="I1877">IF($F1877="", "", _xlfn.XLOOKUP($F1877,accounts!$A$2:$A$86,accounts!$F$2:$F$86, "Other"))</f>
        <v/>
      </c>
      <c r="J1877" s="1" t="s">
        <v>189</v>
      </c>
      <c r="K1877" s="3">
        <v>42822.0</v>
      </c>
    </row>
    <row r="1878">
      <c r="A1878" s="1" t="s">
        <v>2083</v>
      </c>
      <c r="B1878" s="1" t="s">
        <v>60</v>
      </c>
      <c r="C1878" s="1" t="str">
        <f t="array" ref="C1878">_xlfn.XLOOKUP($B1878, sales_teams!$A$2:$A$36, sales_teams!$B$2:$B$36)</f>
        <v>Celia Rouche</v>
      </c>
      <c r="D1878" s="1" t="str">
        <f t="array" ref="D1878">_xlfn.XLOOKUP($B1878, sales_teams!$A$2:$A$36, sales_teams!$C$2:$C$36)</f>
        <v>West</v>
      </c>
      <c r="E1878" s="1" t="s">
        <v>179</v>
      </c>
      <c r="G1878" s="1" t="str">
        <f t="array" ref="G1878">IF($F1878="", "", _xlfn.XLOOKUP($F1878,accounts!$A$2:$A$86,accounts!$B$2:$B$86, "Other"))</f>
        <v/>
      </c>
      <c r="H1878" s="1" t="str">
        <f t="array" ref="H1878">IF($F1878="", "", IFS(_xlfn.XLOOKUP($F1878, accounts!$A$2:$A$86, accounts!$E$2:$E$86, 0)&gt;=1000, "Enterprise", _xlfn.XLOOKUP($F1878, accounts!$A$2:$A$86, accounts!$E$2:$E$86, 0)&gt;=100, "Mid-Market", TRUE, "SMB"))</f>
        <v/>
      </c>
      <c r="I1878" s="1" t="str">
        <f t="array" ref="I1878">IF($F1878="", "", _xlfn.XLOOKUP($F1878,accounts!$A$2:$A$86,accounts!$F$2:$F$86, "Other"))</f>
        <v/>
      </c>
      <c r="J1878" s="1" t="s">
        <v>189</v>
      </c>
      <c r="K1878" s="3">
        <v>42822.0</v>
      </c>
    </row>
    <row r="1879">
      <c r="A1879" s="1" t="s">
        <v>2084</v>
      </c>
      <c r="B1879" s="1" t="s">
        <v>34</v>
      </c>
      <c r="C1879" s="1" t="str">
        <f t="array" ref="C1879">_xlfn.XLOOKUP($B1879, sales_teams!$A$2:$A$36, sales_teams!$B$2:$B$36)</f>
        <v>Cara Losch</v>
      </c>
      <c r="D1879" s="1" t="str">
        <f t="array" ref="D1879">_xlfn.XLOOKUP($B1879, sales_teams!$A$2:$A$36, sales_teams!$C$2:$C$36)</f>
        <v>East</v>
      </c>
      <c r="E1879" s="1" t="s">
        <v>179</v>
      </c>
      <c r="F1879" s="1" t="s">
        <v>32</v>
      </c>
      <c r="G1879" s="1" t="str">
        <f t="array" ref="G1879">IF($F1879="", "", _xlfn.XLOOKUP($F1879,accounts!$A$2:$A$86,accounts!$B$2:$B$86, "Other"))</f>
        <v>medical</v>
      </c>
      <c r="H1879" s="1" t="str">
        <f t="array" ref="H1879">IF($F1879="", "", IFS(_xlfn.XLOOKUP($F1879, accounts!$A$2:$A$86, accounts!$E$2:$E$86, 0)&gt;=1000, "Enterprise", _xlfn.XLOOKUP($F1879, accounts!$A$2:$A$86, accounts!$E$2:$E$86, 0)&gt;=100, "Mid-Market", TRUE, "SMB"))</f>
        <v>Enterprise</v>
      </c>
      <c r="I1879" s="1" t="str">
        <f t="array" ref="I1879">IF($F1879="", "", _xlfn.XLOOKUP($F1879,accounts!$A$2:$A$86,accounts!$F$2:$F$86, "Other"))</f>
        <v>United States</v>
      </c>
      <c r="J1879" s="1" t="s">
        <v>192</v>
      </c>
      <c r="K1879" s="3">
        <v>42822.0</v>
      </c>
      <c r="L1879" s="3">
        <v>42832.0</v>
      </c>
      <c r="M1879" s="1">
        <v>0.0</v>
      </c>
    </row>
    <row r="1880">
      <c r="A1880" s="1" t="s">
        <v>2085</v>
      </c>
      <c r="B1880" s="1" t="s">
        <v>105</v>
      </c>
      <c r="C1880" s="1" t="str">
        <f t="array" ref="C1880">_xlfn.XLOOKUP($B1880, sales_teams!$A$2:$A$36, sales_teams!$B$2:$B$36)</f>
        <v>Summer Sewald</v>
      </c>
      <c r="D1880" s="1" t="str">
        <f t="array" ref="D1880">_xlfn.XLOOKUP($B1880, sales_teams!$A$2:$A$36, sales_teams!$C$2:$C$36)</f>
        <v>West</v>
      </c>
      <c r="E1880" s="1" t="s">
        <v>109</v>
      </c>
      <c r="F1880" s="1" t="s">
        <v>114</v>
      </c>
      <c r="G1880" s="1" t="str">
        <f t="array" ref="G1880">IF($F1880="", "", _xlfn.XLOOKUP($F1880,accounts!$A$2:$A$86,accounts!$B$2:$B$86, "Other"))</f>
        <v>marketing</v>
      </c>
      <c r="H1880" s="1" t="str">
        <f t="array" ref="H1880">IF($F1880="", "", IFS(_xlfn.XLOOKUP($F1880, accounts!$A$2:$A$86, accounts!$E$2:$E$86, 0)&gt;=1000, "Enterprise", _xlfn.XLOOKUP($F1880, accounts!$A$2:$A$86, accounts!$E$2:$E$86, 0)&gt;=100, "Mid-Market", TRUE, "SMB"))</f>
        <v>Enterprise</v>
      </c>
      <c r="I1880" s="1" t="str">
        <f t="array" ref="I1880">IF($F1880="", "", _xlfn.XLOOKUP($F1880,accounts!$A$2:$A$86,accounts!$F$2:$F$86, "Other"))</f>
        <v>United States</v>
      </c>
      <c r="J1880" s="1" t="s">
        <v>131</v>
      </c>
      <c r="K1880" s="3">
        <v>42822.0</v>
      </c>
      <c r="L1880" s="3">
        <v>42824.0</v>
      </c>
      <c r="M1880" s="1">
        <v>1084.0</v>
      </c>
    </row>
    <row r="1881">
      <c r="A1881" s="1" t="s">
        <v>2086</v>
      </c>
      <c r="B1881" s="1" t="s">
        <v>12</v>
      </c>
      <c r="C1881" s="1" t="str">
        <f t="array" ref="C1881">_xlfn.XLOOKUP($B1881, sales_teams!$A$2:$A$36, sales_teams!$B$2:$B$36)</f>
        <v>Dustin Brinkmann</v>
      </c>
      <c r="D1881" s="1" t="str">
        <f t="array" ref="D1881">_xlfn.XLOOKUP($B1881, sales_teams!$A$2:$A$36, sales_teams!$C$2:$C$36)</f>
        <v>Central</v>
      </c>
      <c r="E1881" s="1" t="s">
        <v>188</v>
      </c>
      <c r="F1881" s="1" t="s">
        <v>78</v>
      </c>
      <c r="G1881" s="1" t="str">
        <f t="array" ref="G1881">IF($F1881="", "", _xlfn.XLOOKUP($F1881,accounts!$A$2:$A$86,accounts!$B$2:$B$86, "Other"))</f>
        <v>marketing</v>
      </c>
      <c r="H1881" s="1" t="str">
        <f t="array" ref="H1881">IF($F1881="", "", IFS(_xlfn.XLOOKUP($F1881, accounts!$A$2:$A$86, accounts!$E$2:$E$86, 0)&gt;=1000, "Enterprise", _xlfn.XLOOKUP($F1881, accounts!$A$2:$A$86, accounts!$E$2:$E$86, 0)&gt;=100, "Mid-Market", TRUE, "SMB"))</f>
        <v>Enterprise</v>
      </c>
      <c r="I1881" s="1" t="str">
        <f t="array" ref="I1881">IF($F1881="", "", _xlfn.XLOOKUP($F1881,accounts!$A$2:$A$86,accounts!$F$2:$F$86, "Other"))</f>
        <v>United States</v>
      </c>
      <c r="J1881" s="1" t="s">
        <v>131</v>
      </c>
      <c r="K1881" s="3">
        <v>42823.0</v>
      </c>
      <c r="L1881" s="3">
        <v>42889.0</v>
      </c>
      <c r="M1881" s="1">
        <v>3670.0</v>
      </c>
    </row>
    <row r="1882">
      <c r="A1882" s="1" t="s">
        <v>2087</v>
      </c>
      <c r="B1882" s="1" t="s">
        <v>48</v>
      </c>
      <c r="C1882" s="1" t="str">
        <f t="array" ref="C1882">_xlfn.XLOOKUP($B1882, sales_teams!$A$2:$A$36, sales_teams!$B$2:$B$36)</f>
        <v>Rocco Neubert</v>
      </c>
      <c r="D1882" s="1" t="str">
        <f t="array" ref="D1882">_xlfn.XLOOKUP($B1882, sales_teams!$A$2:$A$36, sales_teams!$C$2:$C$36)</f>
        <v>East</v>
      </c>
      <c r="E1882" s="1" t="s">
        <v>109</v>
      </c>
      <c r="F1882" s="1" t="s">
        <v>121</v>
      </c>
      <c r="G1882" s="1" t="str">
        <f t="array" ref="G1882">IF($F1882="", "", _xlfn.XLOOKUP($F1882,accounts!$A$2:$A$86,accounts!$B$2:$B$86, "Other"))</f>
        <v>telecommunications</v>
      </c>
      <c r="H1882" s="1" t="str">
        <f t="array" ref="H1882">IF($F1882="", "", IFS(_xlfn.XLOOKUP($F1882, accounts!$A$2:$A$86, accounts!$E$2:$E$86, 0)&gt;=1000, "Enterprise", _xlfn.XLOOKUP($F1882, accounts!$A$2:$A$86, accounts!$E$2:$E$86, 0)&gt;=100, "Mid-Market", TRUE, "SMB"))</f>
        <v>Enterprise</v>
      </c>
      <c r="I1882" s="1" t="str">
        <f t="array" ref="I1882">IF($F1882="", "", _xlfn.XLOOKUP($F1882,accounts!$A$2:$A$86,accounts!$F$2:$F$86, "Other"))</f>
        <v>United States</v>
      </c>
      <c r="J1882" s="1" t="s">
        <v>192</v>
      </c>
      <c r="K1882" s="3">
        <v>42823.0</v>
      </c>
      <c r="L1882" s="3">
        <v>42827.0</v>
      </c>
      <c r="M1882" s="1">
        <v>0.0</v>
      </c>
    </row>
    <row r="1883">
      <c r="A1883" s="1" t="s">
        <v>2088</v>
      </c>
      <c r="B1883" s="1" t="s">
        <v>48</v>
      </c>
      <c r="C1883" s="1" t="str">
        <f t="array" ref="C1883">_xlfn.XLOOKUP($B1883, sales_teams!$A$2:$A$36, sales_teams!$B$2:$B$36)</f>
        <v>Rocco Neubert</v>
      </c>
      <c r="D1883" s="1" t="str">
        <f t="array" ref="D1883">_xlfn.XLOOKUP($B1883, sales_teams!$A$2:$A$36, sales_teams!$C$2:$C$36)</f>
        <v>East</v>
      </c>
      <c r="E1883" s="1" t="s">
        <v>194</v>
      </c>
      <c r="F1883" s="1" t="s">
        <v>103</v>
      </c>
      <c r="G1883" s="1" t="str">
        <f t="array" ref="G1883">IF($F1883="", "", _xlfn.XLOOKUP($F1883,accounts!$A$2:$A$86,accounts!$B$2:$B$86, "Other"))</f>
        <v>retail</v>
      </c>
      <c r="H1883" s="1" t="str">
        <f t="array" ref="H1883">IF($F1883="", "", IFS(_xlfn.XLOOKUP($F1883, accounts!$A$2:$A$86, accounts!$E$2:$E$86, 0)&gt;=1000, "Enterprise", _xlfn.XLOOKUP($F1883, accounts!$A$2:$A$86, accounts!$E$2:$E$86, 0)&gt;=100, "Mid-Market", TRUE, "SMB"))</f>
        <v>Enterprise</v>
      </c>
      <c r="I1883" s="1" t="str">
        <f t="array" ref="I1883">IF($F1883="", "", _xlfn.XLOOKUP($F1883,accounts!$A$2:$A$86,accounts!$F$2:$F$86, "Other"))</f>
        <v>United States</v>
      </c>
      <c r="J1883" s="1" t="s">
        <v>131</v>
      </c>
      <c r="K1883" s="3">
        <v>42823.0</v>
      </c>
      <c r="L1883" s="3">
        <v>42888.0</v>
      </c>
      <c r="M1883" s="1">
        <v>5304.0</v>
      </c>
    </row>
    <row r="1884">
      <c r="A1884" s="1" t="s">
        <v>2089</v>
      </c>
      <c r="B1884" s="1" t="s">
        <v>30</v>
      </c>
      <c r="C1884" s="1" t="str">
        <f t="array" ref="C1884">_xlfn.XLOOKUP($B1884, sales_teams!$A$2:$A$36, sales_teams!$B$2:$B$36)</f>
        <v>Melvin Marxen</v>
      </c>
      <c r="D1884" s="1" t="str">
        <f t="array" ref="D1884">_xlfn.XLOOKUP($B1884, sales_teams!$A$2:$A$36, sales_teams!$C$2:$C$36)</f>
        <v>Central</v>
      </c>
      <c r="E1884" s="1" t="s">
        <v>194</v>
      </c>
      <c r="F1884" s="1" t="s">
        <v>165</v>
      </c>
      <c r="G1884" s="1" t="str">
        <f t="array" ref="G1884">IF($F1884="", "", _xlfn.XLOOKUP($F1884,accounts!$A$2:$A$86,accounts!$B$2:$B$86, "Other"))</f>
        <v>telecommunications</v>
      </c>
      <c r="H1884" s="1" t="str">
        <f t="array" ref="H1884">IF($F1884="", "", IFS(_xlfn.XLOOKUP($F1884, accounts!$A$2:$A$86, accounts!$E$2:$E$86, 0)&gt;=1000, "Enterprise", _xlfn.XLOOKUP($F1884, accounts!$A$2:$A$86, accounts!$E$2:$E$86, 0)&gt;=100, "Mid-Market", TRUE, "SMB"))</f>
        <v>Enterprise</v>
      </c>
      <c r="I1884" s="1" t="str">
        <f t="array" ref="I1884">IF($F1884="", "", _xlfn.XLOOKUP($F1884,accounts!$A$2:$A$86,accounts!$F$2:$F$86, "Other"))</f>
        <v>United States</v>
      </c>
      <c r="J1884" s="1" t="s">
        <v>192</v>
      </c>
      <c r="K1884" s="3">
        <v>42823.0</v>
      </c>
      <c r="L1884" s="3">
        <v>42831.0</v>
      </c>
      <c r="M1884" s="1">
        <v>0.0</v>
      </c>
    </row>
    <row r="1885">
      <c r="A1885" s="1" t="s">
        <v>2090</v>
      </c>
      <c r="B1885" s="1" t="s">
        <v>30</v>
      </c>
      <c r="C1885" s="1" t="str">
        <f t="array" ref="C1885">_xlfn.XLOOKUP($B1885, sales_teams!$A$2:$A$36, sales_teams!$B$2:$B$36)</f>
        <v>Melvin Marxen</v>
      </c>
      <c r="D1885" s="1" t="str">
        <f t="array" ref="D1885">_xlfn.XLOOKUP($B1885, sales_teams!$A$2:$A$36, sales_teams!$C$2:$C$36)</f>
        <v>Central</v>
      </c>
      <c r="E1885" s="1" t="s">
        <v>148</v>
      </c>
      <c r="F1885" s="1" t="s">
        <v>64</v>
      </c>
      <c r="G1885" s="1" t="str">
        <f t="array" ref="G1885">IF($F1885="", "", _xlfn.XLOOKUP($F1885,accounts!$A$2:$A$86,accounts!$B$2:$B$86, "Other"))</f>
        <v>technology</v>
      </c>
      <c r="H1885" s="1" t="str">
        <f t="array" ref="H1885">IF($F1885="", "", IFS(_xlfn.XLOOKUP($F1885, accounts!$A$2:$A$86, accounts!$E$2:$E$86, 0)&gt;=1000, "Enterprise", _xlfn.XLOOKUP($F1885, accounts!$A$2:$A$86, accounts!$E$2:$E$86, 0)&gt;=100, "Mid-Market", TRUE, "SMB"))</f>
        <v>Enterprise</v>
      </c>
      <c r="I1885" s="1" t="str">
        <f t="array" ref="I1885">IF($F1885="", "", _xlfn.XLOOKUP($F1885,accounts!$A$2:$A$86,accounts!$F$2:$F$86, "Other"))</f>
        <v>United States</v>
      </c>
      <c r="J1885" s="1" t="s">
        <v>131</v>
      </c>
      <c r="K1885" s="3">
        <v>42823.0</v>
      </c>
      <c r="L1885" s="3">
        <v>42902.0</v>
      </c>
      <c r="M1885" s="1">
        <v>3844.0</v>
      </c>
    </row>
    <row r="1886">
      <c r="A1886" s="1" t="s">
        <v>2091</v>
      </c>
      <c r="B1886" s="1" t="s">
        <v>53</v>
      </c>
      <c r="C1886" s="1" t="str">
        <f t="array" ref="C1886">_xlfn.XLOOKUP($B1886, sales_teams!$A$2:$A$36, sales_teams!$B$2:$B$36)</f>
        <v>Rocco Neubert</v>
      </c>
      <c r="D1886" s="1" t="str">
        <f t="array" ref="D1886">_xlfn.XLOOKUP($B1886, sales_teams!$A$2:$A$36, sales_teams!$C$2:$C$36)</f>
        <v>East</v>
      </c>
      <c r="E1886" s="1" t="s">
        <v>181</v>
      </c>
      <c r="F1886" s="1" t="s">
        <v>14</v>
      </c>
      <c r="G1886" s="1" t="str">
        <f t="array" ref="G1886">IF($F1886="", "", _xlfn.XLOOKUP($F1886,accounts!$A$2:$A$86,accounts!$B$2:$B$86, "Other"))</f>
        <v>technology</v>
      </c>
      <c r="H1886" s="1" t="str">
        <f t="array" ref="H1886">IF($F1886="", "", IFS(_xlfn.XLOOKUP($F1886, accounts!$A$2:$A$86, accounts!$E$2:$E$86, 0)&gt;=1000, "Enterprise", _xlfn.XLOOKUP($F1886, accounts!$A$2:$A$86, accounts!$E$2:$E$86, 0)&gt;=100, "Mid-Market", TRUE, "SMB"))</f>
        <v>Enterprise</v>
      </c>
      <c r="I1886" s="1" t="str">
        <f t="array" ref="I1886">IF($F1886="", "", _xlfn.XLOOKUP($F1886,accounts!$A$2:$A$86,accounts!$F$2:$F$86, "Other"))</f>
        <v>United States</v>
      </c>
      <c r="J1886" s="1" t="s">
        <v>131</v>
      </c>
      <c r="K1886" s="3">
        <v>42823.0</v>
      </c>
      <c r="L1886" s="3">
        <v>42866.0</v>
      </c>
      <c r="M1886" s="1">
        <v>549.0</v>
      </c>
    </row>
    <row r="1887">
      <c r="A1887" s="1" t="s">
        <v>2092</v>
      </c>
      <c r="B1887" s="1" t="s">
        <v>26</v>
      </c>
      <c r="C1887" s="1" t="str">
        <f t="array" ref="C1887">_xlfn.XLOOKUP($B1887, sales_teams!$A$2:$A$36, sales_teams!$B$2:$B$36)</f>
        <v>Melvin Marxen</v>
      </c>
      <c r="D1887" s="1" t="str">
        <f t="array" ref="D1887">_xlfn.XLOOKUP($B1887, sales_teams!$A$2:$A$36, sales_teams!$C$2:$C$36)</f>
        <v>Central</v>
      </c>
      <c r="E1887" s="1" t="s">
        <v>148</v>
      </c>
      <c r="F1887" s="1" t="s">
        <v>59</v>
      </c>
      <c r="G1887" s="1" t="str">
        <f t="array" ref="G1887">IF($F1887="", "", _xlfn.XLOOKUP($F1887,accounts!$A$2:$A$86,accounts!$B$2:$B$86, "Other"))</f>
        <v>medical</v>
      </c>
      <c r="H1887" s="1" t="str">
        <f t="array" ref="H1887">IF($F1887="", "", IFS(_xlfn.XLOOKUP($F1887, accounts!$A$2:$A$86, accounts!$E$2:$E$86, 0)&gt;=1000, "Enterprise", _xlfn.XLOOKUP($F1887, accounts!$A$2:$A$86, accounts!$E$2:$E$86, 0)&gt;=100, "Mid-Market", TRUE, "SMB"))</f>
        <v>SMB</v>
      </c>
      <c r="I1887" s="1" t="str">
        <f t="array" ref="I1887">IF($F1887="", "", _xlfn.XLOOKUP($F1887,accounts!$A$2:$A$86,accounts!$F$2:$F$86, "Other"))</f>
        <v>United States</v>
      </c>
      <c r="J1887" s="1" t="s">
        <v>192</v>
      </c>
      <c r="K1887" s="3">
        <v>42823.0</v>
      </c>
      <c r="L1887" s="3">
        <v>42875.0</v>
      </c>
      <c r="M1887" s="1">
        <v>0.0</v>
      </c>
    </row>
    <row r="1888">
      <c r="A1888" s="1" t="s">
        <v>2093</v>
      </c>
      <c r="B1888" s="1" t="s">
        <v>26</v>
      </c>
      <c r="C1888" s="1" t="str">
        <f t="array" ref="C1888">_xlfn.XLOOKUP($B1888, sales_teams!$A$2:$A$36, sales_teams!$B$2:$B$36)</f>
        <v>Melvin Marxen</v>
      </c>
      <c r="D1888" s="1" t="str">
        <f t="array" ref="D1888">_xlfn.XLOOKUP($B1888, sales_teams!$A$2:$A$36, sales_teams!$C$2:$C$36)</f>
        <v>Central</v>
      </c>
      <c r="E1888" s="1" t="s">
        <v>188</v>
      </c>
      <c r="F1888" s="1" t="s">
        <v>155</v>
      </c>
      <c r="G1888" s="1" t="str">
        <f t="array" ref="G1888">IF($F1888="", "", _xlfn.XLOOKUP($F1888,accounts!$A$2:$A$86,accounts!$B$2:$B$86, "Other"))</f>
        <v>finance</v>
      </c>
      <c r="H1888" s="1" t="str">
        <f t="array" ref="H1888">IF($F1888="", "", IFS(_xlfn.XLOOKUP($F1888, accounts!$A$2:$A$86, accounts!$E$2:$E$86, 0)&gt;=1000, "Enterprise", _xlfn.XLOOKUP($F1888, accounts!$A$2:$A$86, accounts!$E$2:$E$86, 0)&gt;=100, "Mid-Market", TRUE, "SMB"))</f>
        <v>Enterprise</v>
      </c>
      <c r="I1888" s="1" t="str">
        <f t="array" ref="I1888">IF($F1888="", "", _xlfn.XLOOKUP($F1888,accounts!$A$2:$A$86,accounts!$F$2:$F$86, "Other"))</f>
        <v>United States</v>
      </c>
      <c r="J1888" s="1" t="s">
        <v>192</v>
      </c>
      <c r="K1888" s="3">
        <v>42823.0</v>
      </c>
      <c r="L1888" s="3">
        <v>42830.0</v>
      </c>
      <c r="M1888" s="1">
        <v>0.0</v>
      </c>
    </row>
    <row r="1889">
      <c r="A1889" s="1" t="s">
        <v>2094</v>
      </c>
      <c r="B1889" s="1" t="s">
        <v>19</v>
      </c>
      <c r="C1889" s="1" t="str">
        <f t="array" ref="C1889">_xlfn.XLOOKUP($B1889, sales_teams!$A$2:$A$36, sales_teams!$B$2:$B$36)</f>
        <v>Melvin Marxen</v>
      </c>
      <c r="D1889" s="1" t="str">
        <f t="array" ref="D1889">_xlfn.XLOOKUP($B1889, sales_teams!$A$2:$A$36, sales_teams!$C$2:$C$36)</f>
        <v>Central</v>
      </c>
      <c r="E1889" s="1" t="s">
        <v>181</v>
      </c>
      <c r="F1889" s="1" t="s">
        <v>119</v>
      </c>
      <c r="G1889" s="1" t="str">
        <f t="array" ref="G1889">IF($F1889="", "", _xlfn.XLOOKUP($F1889,accounts!$A$2:$A$86,accounts!$B$2:$B$86, "Other"))</f>
        <v>technology</v>
      </c>
      <c r="H1889" s="1" t="str">
        <f t="array" ref="H1889">IF($F1889="", "", IFS(_xlfn.XLOOKUP($F1889, accounts!$A$2:$A$86, accounts!$E$2:$E$86, 0)&gt;=1000, "Enterprise", _xlfn.XLOOKUP($F1889, accounts!$A$2:$A$86, accounts!$E$2:$E$86, 0)&gt;=100, "Mid-Market", TRUE, "SMB"))</f>
        <v>Enterprise</v>
      </c>
      <c r="I1889" s="1" t="str">
        <f t="array" ref="I1889">IF($F1889="", "", _xlfn.XLOOKUP($F1889,accounts!$A$2:$A$86,accounts!$F$2:$F$86, "Other"))</f>
        <v>Korea</v>
      </c>
      <c r="J1889" s="1" t="s">
        <v>131</v>
      </c>
      <c r="K1889" s="3">
        <v>42823.0</v>
      </c>
      <c r="L1889" s="3">
        <v>42830.0</v>
      </c>
      <c r="M1889" s="1">
        <v>553.0</v>
      </c>
    </row>
    <row r="1890">
      <c r="A1890" s="1" t="s">
        <v>2095</v>
      </c>
      <c r="B1890" s="1" t="s">
        <v>104</v>
      </c>
      <c r="C1890" s="1" t="str">
        <f t="array" ref="C1890">_xlfn.XLOOKUP($B1890, sales_teams!$A$2:$A$36, sales_teams!$B$2:$B$36)</f>
        <v>Summer Sewald</v>
      </c>
      <c r="D1890" s="1" t="str">
        <f t="array" ref="D1890">_xlfn.XLOOKUP($B1890, sales_teams!$A$2:$A$36, sales_teams!$C$2:$C$36)</f>
        <v>West</v>
      </c>
      <c r="E1890" s="1" t="s">
        <v>181</v>
      </c>
      <c r="G1890" s="1" t="str">
        <f t="array" ref="G1890">IF($F1890="", "", _xlfn.XLOOKUP($F1890,accounts!$A$2:$A$86,accounts!$B$2:$B$86, "Other"))</f>
        <v/>
      </c>
      <c r="H1890" s="1" t="str">
        <f t="array" ref="H1890">IF($F1890="", "", IFS(_xlfn.XLOOKUP($F1890, accounts!$A$2:$A$86, accounts!$E$2:$E$86, 0)&gt;=1000, "Enterprise", _xlfn.XLOOKUP($F1890, accounts!$A$2:$A$86, accounts!$E$2:$E$86, 0)&gt;=100, "Mid-Market", TRUE, "SMB"))</f>
        <v/>
      </c>
      <c r="I1890" s="1" t="str">
        <f t="array" ref="I1890">IF($F1890="", "", _xlfn.XLOOKUP($F1890,accounts!$A$2:$A$86,accounts!$F$2:$F$86, "Other"))</f>
        <v/>
      </c>
      <c r="J1890" s="1" t="s">
        <v>189</v>
      </c>
      <c r="K1890" s="3">
        <v>42823.0</v>
      </c>
    </row>
    <row r="1891">
      <c r="A1891" s="1" t="s">
        <v>2096</v>
      </c>
      <c r="B1891" s="1" t="s">
        <v>104</v>
      </c>
      <c r="C1891" s="1" t="str">
        <f t="array" ref="C1891">_xlfn.XLOOKUP($B1891, sales_teams!$A$2:$A$36, sales_teams!$B$2:$B$36)</f>
        <v>Summer Sewald</v>
      </c>
      <c r="D1891" s="1" t="str">
        <f t="array" ref="D1891">_xlfn.XLOOKUP($B1891, sales_teams!$A$2:$A$36, sales_teams!$C$2:$C$36)</f>
        <v>West</v>
      </c>
      <c r="E1891" s="1" t="s">
        <v>109</v>
      </c>
      <c r="F1891" s="1" t="s">
        <v>142</v>
      </c>
      <c r="G1891" s="1" t="str">
        <f t="array" ref="G1891">IF($F1891="", "", _xlfn.XLOOKUP($F1891,accounts!$A$2:$A$86,accounts!$B$2:$B$86, "Other"))</f>
        <v>retail</v>
      </c>
      <c r="H1891" s="1" t="str">
        <f t="array" ref="H1891">IF($F1891="", "", IFS(_xlfn.XLOOKUP($F1891, accounts!$A$2:$A$86, accounts!$E$2:$E$86, 0)&gt;=1000, "Enterprise", _xlfn.XLOOKUP($F1891, accounts!$A$2:$A$86, accounts!$E$2:$E$86, 0)&gt;=100, "Mid-Market", TRUE, "SMB"))</f>
        <v>Enterprise</v>
      </c>
      <c r="I1891" s="1" t="str">
        <f t="array" ref="I1891">IF($F1891="", "", _xlfn.XLOOKUP($F1891,accounts!$A$2:$A$86,accounts!$F$2:$F$86, "Other"))</f>
        <v>United States</v>
      </c>
      <c r="J1891" s="1" t="s">
        <v>192</v>
      </c>
      <c r="K1891" s="3">
        <v>42823.0</v>
      </c>
      <c r="L1891" s="3">
        <v>42860.0</v>
      </c>
      <c r="M1891" s="1">
        <v>0.0</v>
      </c>
    </row>
    <row r="1892">
      <c r="A1892" s="1" t="s">
        <v>2097</v>
      </c>
      <c r="B1892" s="1" t="s">
        <v>104</v>
      </c>
      <c r="C1892" s="1" t="str">
        <f t="array" ref="C1892">_xlfn.XLOOKUP($B1892, sales_teams!$A$2:$A$36, sales_teams!$B$2:$B$36)</f>
        <v>Summer Sewald</v>
      </c>
      <c r="D1892" s="1" t="str">
        <f t="array" ref="D1892">_xlfn.XLOOKUP($B1892, sales_teams!$A$2:$A$36, sales_teams!$C$2:$C$36)</f>
        <v>West</v>
      </c>
      <c r="E1892" s="1" t="s">
        <v>188</v>
      </c>
      <c r="F1892" s="1" t="s">
        <v>85</v>
      </c>
      <c r="G1892" s="1" t="str">
        <f t="array" ref="G1892">IF($F1892="", "", _xlfn.XLOOKUP($F1892,accounts!$A$2:$A$86,accounts!$B$2:$B$86, "Other"))</f>
        <v>telecommunications</v>
      </c>
      <c r="H1892" s="1" t="str">
        <f t="array" ref="H1892">IF($F1892="", "", IFS(_xlfn.XLOOKUP($F1892, accounts!$A$2:$A$86, accounts!$E$2:$E$86, 0)&gt;=1000, "Enterprise", _xlfn.XLOOKUP($F1892, accounts!$A$2:$A$86, accounts!$E$2:$E$86, 0)&gt;=100, "Mid-Market", TRUE, "SMB"))</f>
        <v>Enterprise</v>
      </c>
      <c r="I1892" s="1" t="str">
        <f t="array" ref="I1892">IF($F1892="", "", _xlfn.XLOOKUP($F1892,accounts!$A$2:$A$86,accounts!$F$2:$F$86, "Other"))</f>
        <v>United States</v>
      </c>
      <c r="J1892" s="1" t="s">
        <v>131</v>
      </c>
      <c r="K1892" s="3">
        <v>42823.0</v>
      </c>
      <c r="L1892" s="3">
        <v>42832.0</v>
      </c>
      <c r="M1892" s="1">
        <v>3523.0</v>
      </c>
    </row>
    <row r="1893">
      <c r="A1893" s="1" t="s">
        <v>2098</v>
      </c>
      <c r="B1893" s="1" t="s">
        <v>102</v>
      </c>
      <c r="C1893" s="1" t="str">
        <f t="array" ref="C1893">_xlfn.XLOOKUP($B1893, sales_teams!$A$2:$A$36, sales_teams!$B$2:$B$36)</f>
        <v>Summer Sewald</v>
      </c>
      <c r="D1893" s="1" t="str">
        <f t="array" ref="D1893">_xlfn.XLOOKUP($B1893, sales_teams!$A$2:$A$36, sales_teams!$C$2:$C$36)</f>
        <v>West</v>
      </c>
      <c r="E1893" s="1" t="s">
        <v>148</v>
      </c>
      <c r="F1893" s="1" t="s">
        <v>95</v>
      </c>
      <c r="G1893" s="1" t="str">
        <f t="array" ref="G1893">IF($F1893="", "", _xlfn.XLOOKUP($F1893,accounts!$A$2:$A$86,accounts!$B$2:$B$86, "Other"))</f>
        <v>finance</v>
      </c>
      <c r="H1893" s="1" t="str">
        <f t="array" ref="H1893">IF($F1893="", "", IFS(_xlfn.XLOOKUP($F1893, accounts!$A$2:$A$86, accounts!$E$2:$E$86, 0)&gt;=1000, "Enterprise", _xlfn.XLOOKUP($F1893, accounts!$A$2:$A$86, accounts!$E$2:$E$86, 0)&gt;=100, "Mid-Market", TRUE, "SMB"))</f>
        <v>Enterprise</v>
      </c>
      <c r="I1893" s="1" t="str">
        <f t="array" ref="I1893">IF($F1893="", "", _xlfn.XLOOKUP($F1893,accounts!$A$2:$A$86,accounts!$F$2:$F$86, "Other"))</f>
        <v>United States</v>
      </c>
      <c r="J1893" s="1" t="s">
        <v>189</v>
      </c>
      <c r="K1893" s="3">
        <v>42823.0</v>
      </c>
    </row>
    <row r="1894">
      <c r="A1894" s="1" t="s">
        <v>2099</v>
      </c>
      <c r="B1894" s="1" t="s">
        <v>102</v>
      </c>
      <c r="C1894" s="1" t="str">
        <f t="array" ref="C1894">_xlfn.XLOOKUP($B1894, sales_teams!$A$2:$A$36, sales_teams!$B$2:$B$36)</f>
        <v>Summer Sewald</v>
      </c>
      <c r="D1894" s="1" t="str">
        <f t="array" ref="D1894">_xlfn.XLOOKUP($B1894, sales_teams!$A$2:$A$36, sales_teams!$C$2:$C$36)</f>
        <v>West</v>
      </c>
      <c r="E1894" s="1" t="s">
        <v>181</v>
      </c>
      <c r="F1894" s="1" t="s">
        <v>127</v>
      </c>
      <c r="G1894" s="1" t="str">
        <f t="array" ref="G1894">IF($F1894="", "", _xlfn.XLOOKUP($F1894,accounts!$A$2:$A$86,accounts!$B$2:$B$86, "Other"))</f>
        <v>technology</v>
      </c>
      <c r="H1894" s="1" t="str">
        <f t="array" ref="H1894">IF($F1894="", "", IFS(_xlfn.XLOOKUP($F1894, accounts!$A$2:$A$86, accounts!$E$2:$E$86, 0)&gt;=1000, "Enterprise", _xlfn.XLOOKUP($F1894, accounts!$A$2:$A$86, accounts!$E$2:$E$86, 0)&gt;=100, "Mid-Market", TRUE, "SMB"))</f>
        <v>Enterprise</v>
      </c>
      <c r="I1894" s="1" t="str">
        <f t="array" ref="I1894">IF($F1894="", "", _xlfn.XLOOKUP($F1894,accounts!$A$2:$A$86,accounts!$F$2:$F$86, "Other"))</f>
        <v>United States</v>
      </c>
      <c r="J1894" s="1" t="s">
        <v>192</v>
      </c>
      <c r="K1894" s="3">
        <v>42823.0</v>
      </c>
      <c r="L1894" s="3">
        <v>42875.0</v>
      </c>
      <c r="M1894" s="1">
        <v>0.0</v>
      </c>
    </row>
    <row r="1895">
      <c r="A1895" s="1" t="s">
        <v>2100</v>
      </c>
      <c r="B1895" s="1" t="s">
        <v>102</v>
      </c>
      <c r="C1895" s="1" t="str">
        <f t="array" ref="C1895">_xlfn.XLOOKUP($B1895, sales_teams!$A$2:$A$36, sales_teams!$B$2:$B$36)</f>
        <v>Summer Sewald</v>
      </c>
      <c r="D1895" s="1" t="str">
        <f t="array" ref="D1895">_xlfn.XLOOKUP($B1895, sales_teams!$A$2:$A$36, sales_teams!$C$2:$C$36)</f>
        <v>West</v>
      </c>
      <c r="E1895" s="1" t="s">
        <v>181</v>
      </c>
      <c r="F1895" s="1" t="s">
        <v>119</v>
      </c>
      <c r="G1895" s="1" t="str">
        <f t="array" ref="G1895">IF($F1895="", "", _xlfn.XLOOKUP($F1895,accounts!$A$2:$A$86,accounts!$B$2:$B$86, "Other"))</f>
        <v>technology</v>
      </c>
      <c r="H1895" s="1" t="str">
        <f t="array" ref="H1895">IF($F1895="", "", IFS(_xlfn.XLOOKUP($F1895, accounts!$A$2:$A$86, accounts!$E$2:$E$86, 0)&gt;=1000, "Enterprise", _xlfn.XLOOKUP($F1895, accounts!$A$2:$A$86, accounts!$E$2:$E$86, 0)&gt;=100, "Mid-Market", TRUE, "SMB"))</f>
        <v>Enterprise</v>
      </c>
      <c r="I1895" s="1" t="str">
        <f t="array" ref="I1895">IF($F1895="", "", _xlfn.XLOOKUP($F1895,accounts!$A$2:$A$86,accounts!$F$2:$F$86, "Other"))</f>
        <v>Korea</v>
      </c>
      <c r="J1895" s="1" t="s">
        <v>131</v>
      </c>
      <c r="K1895" s="3">
        <v>42823.0</v>
      </c>
      <c r="L1895" s="3">
        <v>42914.0</v>
      </c>
      <c r="M1895" s="1">
        <v>424.0</v>
      </c>
    </row>
    <row r="1896">
      <c r="A1896" s="1" t="s">
        <v>2101</v>
      </c>
      <c r="B1896" s="1" t="s">
        <v>24</v>
      </c>
      <c r="C1896" s="1" t="str">
        <f t="array" ref="C1896">_xlfn.XLOOKUP($B1896, sales_teams!$A$2:$A$36, sales_teams!$B$2:$B$36)</f>
        <v>Melvin Marxen</v>
      </c>
      <c r="D1896" s="1" t="str">
        <f t="array" ref="D1896">_xlfn.XLOOKUP($B1896, sales_teams!$A$2:$A$36, sales_teams!$C$2:$C$36)</f>
        <v>Central</v>
      </c>
      <c r="E1896" s="1" t="s">
        <v>181</v>
      </c>
      <c r="F1896" s="1" t="s">
        <v>128</v>
      </c>
      <c r="G1896" s="1" t="str">
        <f t="array" ref="G1896">IF($F1896="", "", _xlfn.XLOOKUP($F1896,accounts!$A$2:$A$86,accounts!$B$2:$B$86, "Other"))</f>
        <v>marketing</v>
      </c>
      <c r="H1896" s="1" t="str">
        <f t="array" ref="H1896">IF($F1896="", "", IFS(_xlfn.XLOOKUP($F1896, accounts!$A$2:$A$86, accounts!$E$2:$E$86, 0)&gt;=1000, "Enterprise", _xlfn.XLOOKUP($F1896, accounts!$A$2:$A$86, accounts!$E$2:$E$86, 0)&gt;=100, "Mid-Market", TRUE, "SMB"))</f>
        <v>Enterprise</v>
      </c>
      <c r="I1896" s="1" t="str">
        <f t="array" ref="I1896">IF($F1896="", "", _xlfn.XLOOKUP($F1896,accounts!$A$2:$A$86,accounts!$F$2:$F$86, "Other"))</f>
        <v>United States</v>
      </c>
      <c r="J1896" s="1" t="s">
        <v>131</v>
      </c>
      <c r="K1896" s="3">
        <v>42823.0</v>
      </c>
      <c r="L1896" s="3">
        <v>42888.0</v>
      </c>
      <c r="M1896" s="1">
        <v>490.0</v>
      </c>
    </row>
    <row r="1897">
      <c r="A1897" s="1" t="s">
        <v>2102</v>
      </c>
      <c r="B1897" s="1" t="s">
        <v>107</v>
      </c>
      <c r="C1897" s="1" t="str">
        <f t="array" ref="C1897">_xlfn.XLOOKUP($B1897, sales_teams!$A$2:$A$36, sales_teams!$B$2:$B$36)</f>
        <v>Summer Sewald</v>
      </c>
      <c r="D1897" s="1" t="str">
        <f t="array" ref="D1897">_xlfn.XLOOKUP($B1897, sales_teams!$A$2:$A$36, sales_teams!$C$2:$C$36)</f>
        <v>West</v>
      </c>
      <c r="E1897" s="1" t="s">
        <v>148</v>
      </c>
      <c r="F1897" s="1" t="s">
        <v>127</v>
      </c>
      <c r="G1897" s="1" t="str">
        <f t="array" ref="G1897">IF($F1897="", "", _xlfn.XLOOKUP($F1897,accounts!$A$2:$A$86,accounts!$B$2:$B$86, "Other"))</f>
        <v>technology</v>
      </c>
      <c r="H1897" s="1" t="str">
        <f t="array" ref="H1897">IF($F1897="", "", IFS(_xlfn.XLOOKUP($F1897, accounts!$A$2:$A$86, accounts!$E$2:$E$86, 0)&gt;=1000, "Enterprise", _xlfn.XLOOKUP($F1897, accounts!$A$2:$A$86, accounts!$E$2:$E$86, 0)&gt;=100, "Mid-Market", TRUE, "SMB"))</f>
        <v>Enterprise</v>
      </c>
      <c r="I1897" s="1" t="str">
        <f t="array" ref="I1897">IF($F1897="", "", _xlfn.XLOOKUP($F1897,accounts!$A$2:$A$86,accounts!$F$2:$F$86, "Other"))</f>
        <v>United States</v>
      </c>
      <c r="J1897" s="1" t="s">
        <v>192</v>
      </c>
      <c r="K1897" s="3">
        <v>42823.0</v>
      </c>
      <c r="L1897" s="3">
        <v>42829.0</v>
      </c>
      <c r="M1897" s="1">
        <v>0.0</v>
      </c>
    </row>
    <row r="1898">
      <c r="A1898" s="1" t="s">
        <v>2103</v>
      </c>
      <c r="B1898" s="1" t="s">
        <v>107</v>
      </c>
      <c r="C1898" s="1" t="str">
        <f t="array" ref="C1898">_xlfn.XLOOKUP($B1898, sales_teams!$A$2:$A$36, sales_teams!$B$2:$B$36)</f>
        <v>Summer Sewald</v>
      </c>
      <c r="D1898" s="1" t="str">
        <f t="array" ref="D1898">_xlfn.XLOOKUP($B1898, sales_teams!$A$2:$A$36, sales_teams!$C$2:$C$36)</f>
        <v>West</v>
      </c>
      <c r="E1898" s="1" t="s">
        <v>179</v>
      </c>
      <c r="F1898" s="1" t="s">
        <v>115</v>
      </c>
      <c r="G1898" s="1" t="str">
        <f t="array" ref="G1898">IF($F1898="", "", _xlfn.XLOOKUP($F1898,accounts!$A$2:$A$86,accounts!$B$2:$B$86, "Other"))</f>
        <v>services</v>
      </c>
      <c r="H1898" s="1" t="str">
        <f t="array" ref="H1898">IF($F1898="", "", IFS(_xlfn.XLOOKUP($F1898, accounts!$A$2:$A$86, accounts!$E$2:$E$86, 0)&gt;=1000, "Enterprise", _xlfn.XLOOKUP($F1898, accounts!$A$2:$A$86, accounts!$E$2:$E$86, 0)&gt;=100, "Mid-Market", TRUE, "SMB"))</f>
        <v>Enterprise</v>
      </c>
      <c r="I1898" s="1" t="str">
        <f t="array" ref="I1898">IF($F1898="", "", _xlfn.XLOOKUP($F1898,accounts!$A$2:$A$86,accounts!$F$2:$F$86, "Other"))</f>
        <v>United States</v>
      </c>
      <c r="J1898" s="1" t="s">
        <v>131</v>
      </c>
      <c r="K1898" s="3">
        <v>42823.0</v>
      </c>
      <c r="L1898" s="3">
        <v>42832.0</v>
      </c>
      <c r="M1898" s="1">
        <v>48.0</v>
      </c>
    </row>
    <row r="1899">
      <c r="A1899" s="1" t="s">
        <v>2104</v>
      </c>
      <c r="B1899" s="1" t="s">
        <v>18</v>
      </c>
      <c r="C1899" s="1" t="str">
        <f t="array" ref="C1899">_xlfn.XLOOKUP($B1899, sales_teams!$A$2:$A$36, sales_teams!$B$2:$B$36)</f>
        <v>Dustin Brinkmann</v>
      </c>
      <c r="D1899" s="1" t="str">
        <f t="array" ref="D1899">_xlfn.XLOOKUP($B1899, sales_teams!$A$2:$A$36, sales_teams!$C$2:$C$36)</f>
        <v>Central</v>
      </c>
      <c r="E1899" s="1" t="s">
        <v>188</v>
      </c>
      <c r="F1899" s="1" t="s">
        <v>119</v>
      </c>
      <c r="G1899" s="1" t="str">
        <f t="array" ref="G1899">IF($F1899="", "", _xlfn.XLOOKUP($F1899,accounts!$A$2:$A$86,accounts!$B$2:$B$86, "Other"))</f>
        <v>technology</v>
      </c>
      <c r="H1899" s="1" t="str">
        <f t="array" ref="H1899">IF($F1899="", "", IFS(_xlfn.XLOOKUP($F1899, accounts!$A$2:$A$86, accounts!$E$2:$E$86, 0)&gt;=1000, "Enterprise", _xlfn.XLOOKUP($F1899, accounts!$A$2:$A$86, accounts!$E$2:$E$86, 0)&gt;=100, "Mid-Market", TRUE, "SMB"))</f>
        <v>Enterprise</v>
      </c>
      <c r="I1899" s="1" t="str">
        <f t="array" ref="I1899">IF($F1899="", "", _xlfn.XLOOKUP($F1899,accounts!$A$2:$A$86,accounts!$F$2:$F$86, "Other"))</f>
        <v>Korea</v>
      </c>
      <c r="J1899" s="1" t="s">
        <v>131</v>
      </c>
      <c r="K1899" s="3">
        <v>42823.0</v>
      </c>
      <c r="L1899" s="3">
        <v>42881.0</v>
      </c>
      <c r="M1899" s="1">
        <v>3982.0</v>
      </c>
    </row>
    <row r="1900">
      <c r="A1900" s="1" t="s">
        <v>2105</v>
      </c>
      <c r="B1900" s="1" t="s">
        <v>65</v>
      </c>
      <c r="C1900" s="1" t="str">
        <f t="array" ref="C1900">_xlfn.XLOOKUP($B1900, sales_teams!$A$2:$A$36, sales_teams!$B$2:$B$36)</f>
        <v>Celia Rouche</v>
      </c>
      <c r="D1900" s="1" t="str">
        <f t="array" ref="D1900">_xlfn.XLOOKUP($B1900, sales_teams!$A$2:$A$36, sales_teams!$C$2:$C$36)</f>
        <v>West</v>
      </c>
      <c r="E1900" s="1" t="s">
        <v>188</v>
      </c>
      <c r="F1900" s="1" t="s">
        <v>91</v>
      </c>
      <c r="G1900" s="1" t="str">
        <f t="array" ref="G1900">IF($F1900="", "", _xlfn.XLOOKUP($F1900,accounts!$A$2:$A$86,accounts!$B$2:$B$86, "Other"))</f>
        <v>employment</v>
      </c>
      <c r="H1900" s="1" t="str">
        <f t="array" ref="H1900">IF($F1900="", "", IFS(_xlfn.XLOOKUP($F1900, accounts!$A$2:$A$86, accounts!$E$2:$E$86, 0)&gt;=1000, "Enterprise", _xlfn.XLOOKUP($F1900, accounts!$A$2:$A$86, accounts!$E$2:$E$86, 0)&gt;=100, "Mid-Market", TRUE, "SMB"))</f>
        <v>Enterprise</v>
      </c>
      <c r="I1900" s="1" t="str">
        <f t="array" ref="I1900">IF($F1900="", "", _xlfn.XLOOKUP($F1900,accounts!$A$2:$A$86,accounts!$F$2:$F$86, "Other"))</f>
        <v>United States</v>
      </c>
      <c r="J1900" s="1" t="s">
        <v>192</v>
      </c>
      <c r="K1900" s="3">
        <v>42823.0</v>
      </c>
      <c r="L1900" s="3">
        <v>42897.0</v>
      </c>
      <c r="M1900" s="1">
        <v>0.0</v>
      </c>
    </row>
    <row r="1901">
      <c r="A1901" s="1" t="s">
        <v>2106</v>
      </c>
      <c r="B1901" s="1" t="s">
        <v>60</v>
      </c>
      <c r="C1901" s="1" t="str">
        <f t="array" ref="C1901">_xlfn.XLOOKUP($B1901, sales_teams!$A$2:$A$36, sales_teams!$B$2:$B$36)</f>
        <v>Celia Rouche</v>
      </c>
      <c r="D1901" s="1" t="str">
        <f t="array" ref="D1901">_xlfn.XLOOKUP($B1901, sales_teams!$A$2:$A$36, sales_teams!$C$2:$C$36)</f>
        <v>West</v>
      </c>
      <c r="E1901" s="1" t="s">
        <v>194</v>
      </c>
      <c r="F1901" s="1" t="s">
        <v>87</v>
      </c>
      <c r="G1901" s="1" t="str">
        <f t="array" ref="G1901">IF($F1901="", "", _xlfn.XLOOKUP($F1901,accounts!$A$2:$A$86,accounts!$B$2:$B$86, "Other"))</f>
        <v>telecommunications</v>
      </c>
      <c r="H1901" s="1" t="str">
        <f t="array" ref="H1901">IF($F1901="", "", IFS(_xlfn.XLOOKUP($F1901, accounts!$A$2:$A$86, accounts!$E$2:$E$86, 0)&gt;=1000, "Enterprise", _xlfn.XLOOKUP($F1901, accounts!$A$2:$A$86, accounts!$E$2:$E$86, 0)&gt;=100, "Mid-Market", TRUE, "SMB"))</f>
        <v>Enterprise</v>
      </c>
      <c r="I1901" s="1" t="str">
        <f t="array" ref="I1901">IF($F1901="", "", _xlfn.XLOOKUP($F1901,accounts!$A$2:$A$86,accounts!$F$2:$F$86, "Other"))</f>
        <v>United States</v>
      </c>
      <c r="J1901" s="1" t="s">
        <v>192</v>
      </c>
      <c r="K1901" s="3">
        <v>42823.0</v>
      </c>
      <c r="L1901" s="3">
        <v>42831.0</v>
      </c>
      <c r="M1901" s="1">
        <v>0.0</v>
      </c>
    </row>
    <row r="1902">
      <c r="A1902" s="1" t="s">
        <v>2107</v>
      </c>
      <c r="B1902" s="1" t="s">
        <v>60</v>
      </c>
      <c r="C1902" s="1" t="str">
        <f t="array" ref="C1902">_xlfn.XLOOKUP($B1902, sales_teams!$A$2:$A$36, sales_teams!$B$2:$B$36)</f>
        <v>Celia Rouche</v>
      </c>
      <c r="D1902" s="1" t="str">
        <f t="array" ref="D1902">_xlfn.XLOOKUP($B1902, sales_teams!$A$2:$A$36, sales_teams!$C$2:$C$36)</f>
        <v>West</v>
      </c>
      <c r="E1902" s="1" t="s">
        <v>109</v>
      </c>
      <c r="F1902" s="1" t="s">
        <v>114</v>
      </c>
      <c r="G1902" s="1" t="str">
        <f t="array" ref="G1902">IF($F1902="", "", _xlfn.XLOOKUP($F1902,accounts!$A$2:$A$86,accounts!$B$2:$B$86, "Other"))</f>
        <v>marketing</v>
      </c>
      <c r="H1902" s="1" t="str">
        <f t="array" ref="H1902">IF($F1902="", "", IFS(_xlfn.XLOOKUP($F1902, accounts!$A$2:$A$86, accounts!$E$2:$E$86, 0)&gt;=1000, "Enterprise", _xlfn.XLOOKUP($F1902, accounts!$A$2:$A$86, accounts!$E$2:$E$86, 0)&gt;=100, "Mid-Market", TRUE, "SMB"))</f>
        <v>Enterprise</v>
      </c>
      <c r="I1902" s="1" t="str">
        <f t="array" ref="I1902">IF($F1902="", "", _xlfn.XLOOKUP($F1902,accounts!$A$2:$A$86,accounts!$F$2:$F$86, "Other"))</f>
        <v>United States</v>
      </c>
      <c r="J1902" s="1" t="s">
        <v>131</v>
      </c>
      <c r="K1902" s="3">
        <v>42823.0</v>
      </c>
      <c r="L1902" s="3">
        <v>42834.0</v>
      </c>
      <c r="M1902" s="1">
        <v>1176.0</v>
      </c>
    </row>
    <row r="1903">
      <c r="A1903" s="1" t="s">
        <v>2108</v>
      </c>
      <c r="B1903" s="1" t="s">
        <v>45</v>
      </c>
      <c r="C1903" s="1" t="str">
        <f t="array" ref="C1903">_xlfn.XLOOKUP($B1903, sales_teams!$A$2:$A$36, sales_teams!$B$2:$B$36)</f>
        <v>Cara Losch</v>
      </c>
      <c r="D1903" s="1" t="str">
        <f t="array" ref="D1903">_xlfn.XLOOKUP($B1903, sales_teams!$A$2:$A$36, sales_teams!$C$2:$C$36)</f>
        <v>East</v>
      </c>
      <c r="E1903" s="1" t="s">
        <v>181</v>
      </c>
      <c r="F1903" s="1" t="s">
        <v>22</v>
      </c>
      <c r="G1903" s="1" t="str">
        <f t="array" ref="G1903">IF($F1903="", "", _xlfn.XLOOKUP($F1903,accounts!$A$2:$A$86,accounts!$B$2:$B$86, "Other"))</f>
        <v>medical</v>
      </c>
      <c r="H1903" s="1" t="str">
        <f t="array" ref="H1903">IF($F1903="", "", IFS(_xlfn.XLOOKUP($F1903, accounts!$A$2:$A$86, accounts!$E$2:$E$86, 0)&gt;=1000, "Enterprise", _xlfn.XLOOKUP($F1903, accounts!$A$2:$A$86, accounts!$E$2:$E$86, 0)&gt;=100, "Mid-Market", TRUE, "SMB"))</f>
        <v>Mid-Market</v>
      </c>
      <c r="I1903" s="1" t="str">
        <f t="array" ref="I1903">IF($F1903="", "", _xlfn.XLOOKUP($F1903,accounts!$A$2:$A$86,accounts!$F$2:$F$86, "Other"))</f>
        <v>United States</v>
      </c>
      <c r="J1903" s="1" t="s">
        <v>192</v>
      </c>
      <c r="K1903" s="3">
        <v>42823.0</v>
      </c>
      <c r="L1903" s="3">
        <v>42835.0</v>
      </c>
      <c r="M1903" s="1">
        <v>0.0</v>
      </c>
    </row>
    <row r="1904">
      <c r="A1904" s="1" t="s">
        <v>2109</v>
      </c>
      <c r="B1904" s="1" t="s">
        <v>45</v>
      </c>
      <c r="C1904" s="1" t="str">
        <f t="array" ref="C1904">_xlfn.XLOOKUP($B1904, sales_teams!$A$2:$A$36, sales_teams!$B$2:$B$36)</f>
        <v>Cara Losch</v>
      </c>
      <c r="D1904" s="1" t="str">
        <f t="array" ref="D1904">_xlfn.XLOOKUP($B1904, sales_teams!$A$2:$A$36, sales_teams!$C$2:$C$36)</f>
        <v>East</v>
      </c>
      <c r="E1904" s="1" t="s">
        <v>181</v>
      </c>
      <c r="F1904" s="1" t="s">
        <v>126</v>
      </c>
      <c r="G1904" s="1" t="str">
        <f t="array" ref="G1904">IF($F1904="", "", _xlfn.XLOOKUP($F1904,accounts!$A$2:$A$86,accounts!$B$2:$B$86, "Other"))</f>
        <v>retail</v>
      </c>
      <c r="H1904" s="1" t="str">
        <f t="array" ref="H1904">IF($F1904="", "", IFS(_xlfn.XLOOKUP($F1904, accounts!$A$2:$A$86, accounts!$E$2:$E$86, 0)&gt;=1000, "Enterprise", _xlfn.XLOOKUP($F1904, accounts!$A$2:$A$86, accounts!$E$2:$E$86, 0)&gt;=100, "Mid-Market", TRUE, "SMB"))</f>
        <v>Enterprise</v>
      </c>
      <c r="I1904" s="1" t="str">
        <f t="array" ref="I1904">IF($F1904="", "", _xlfn.XLOOKUP($F1904,accounts!$A$2:$A$86,accounts!$F$2:$F$86, "Other"))</f>
        <v>United States</v>
      </c>
      <c r="J1904" s="1" t="s">
        <v>131</v>
      </c>
      <c r="K1904" s="3">
        <v>42823.0</v>
      </c>
      <c r="L1904" s="3">
        <v>42829.0</v>
      </c>
      <c r="M1904" s="1">
        <v>589.0</v>
      </c>
    </row>
    <row r="1905">
      <c r="A1905" s="1" t="s">
        <v>2110</v>
      </c>
      <c r="B1905" s="1" t="s">
        <v>105</v>
      </c>
      <c r="C1905" s="1" t="str">
        <f t="array" ref="C1905">_xlfn.XLOOKUP($B1905, sales_teams!$A$2:$A$36, sales_teams!$B$2:$B$36)</f>
        <v>Summer Sewald</v>
      </c>
      <c r="D1905" s="1" t="str">
        <f t="array" ref="D1905">_xlfn.XLOOKUP($B1905, sales_teams!$A$2:$A$36, sales_teams!$C$2:$C$36)</f>
        <v>West</v>
      </c>
      <c r="E1905" s="1" t="s">
        <v>194</v>
      </c>
      <c r="F1905" s="1" t="s">
        <v>154</v>
      </c>
      <c r="G1905" s="1" t="str">
        <f t="array" ref="G1905">IF($F1905="", "", _xlfn.XLOOKUP($F1905,accounts!$A$2:$A$86,accounts!$B$2:$B$86, "Other"))</f>
        <v>retail</v>
      </c>
      <c r="H1905" s="1" t="str">
        <f t="array" ref="H1905">IF($F1905="", "", IFS(_xlfn.XLOOKUP($F1905, accounts!$A$2:$A$86, accounts!$E$2:$E$86, 0)&gt;=1000, "Enterprise", _xlfn.XLOOKUP($F1905, accounts!$A$2:$A$86, accounts!$E$2:$E$86, 0)&gt;=100, "Mid-Market", TRUE, "SMB"))</f>
        <v>Enterprise</v>
      </c>
      <c r="I1905" s="1" t="str">
        <f t="array" ref="I1905">IF($F1905="", "", _xlfn.XLOOKUP($F1905,accounts!$A$2:$A$86,accounts!$F$2:$F$86, "Other"))</f>
        <v>United States</v>
      </c>
      <c r="J1905" s="1" t="s">
        <v>192</v>
      </c>
      <c r="K1905" s="3">
        <v>42823.0</v>
      </c>
      <c r="L1905" s="3">
        <v>42871.0</v>
      </c>
      <c r="M1905" s="1">
        <v>0.0</v>
      </c>
    </row>
    <row r="1906">
      <c r="A1906" s="1" t="s">
        <v>2111</v>
      </c>
      <c r="B1906" s="1" t="s">
        <v>57</v>
      </c>
      <c r="C1906" s="1" t="str">
        <f t="array" ref="C1906">_xlfn.XLOOKUP($B1906, sales_teams!$A$2:$A$36, sales_teams!$B$2:$B$36)</f>
        <v>Rocco Neubert</v>
      </c>
      <c r="D1906" s="1" t="str">
        <f t="array" ref="D1906">_xlfn.XLOOKUP($B1906, sales_teams!$A$2:$A$36, sales_teams!$C$2:$C$36)</f>
        <v>East</v>
      </c>
      <c r="E1906" s="1" t="s">
        <v>181</v>
      </c>
      <c r="F1906" s="1" t="s">
        <v>167</v>
      </c>
      <c r="G1906" s="1" t="str">
        <f t="array" ref="G1906">IF($F1906="", "", _xlfn.XLOOKUP($F1906,accounts!$A$2:$A$86,accounts!$B$2:$B$86, "Other"))</f>
        <v>finance</v>
      </c>
      <c r="H1906" s="1" t="str">
        <f t="array" ref="H1906">IF($F1906="", "", IFS(_xlfn.XLOOKUP($F1906, accounts!$A$2:$A$86, accounts!$E$2:$E$86, 0)&gt;=1000, "Enterprise", _xlfn.XLOOKUP($F1906, accounts!$A$2:$A$86, accounts!$E$2:$E$86, 0)&gt;=100, "Mid-Market", TRUE, "SMB"))</f>
        <v>Mid-Market</v>
      </c>
      <c r="I1906" s="1" t="str">
        <f t="array" ref="I1906">IF($F1906="", "", _xlfn.XLOOKUP($F1906,accounts!$A$2:$A$86,accounts!$F$2:$F$86, "Other"))</f>
        <v>United States</v>
      </c>
      <c r="J1906" s="1" t="s">
        <v>192</v>
      </c>
      <c r="K1906" s="3">
        <v>42824.0</v>
      </c>
      <c r="L1906" s="3">
        <v>42826.0</v>
      </c>
      <c r="M1906" s="1">
        <v>0.0</v>
      </c>
    </row>
    <row r="1907">
      <c r="A1907" s="1" t="s">
        <v>2112</v>
      </c>
      <c r="B1907" s="1" t="s">
        <v>57</v>
      </c>
      <c r="C1907" s="1" t="str">
        <f t="array" ref="C1907">_xlfn.XLOOKUP($B1907, sales_teams!$A$2:$A$36, sales_teams!$B$2:$B$36)</f>
        <v>Rocco Neubert</v>
      </c>
      <c r="D1907" s="1" t="str">
        <f t="array" ref="D1907">_xlfn.XLOOKUP($B1907, sales_teams!$A$2:$A$36, sales_teams!$C$2:$C$36)</f>
        <v>East</v>
      </c>
      <c r="E1907" s="1" t="s">
        <v>194</v>
      </c>
      <c r="F1907" s="1" t="s">
        <v>169</v>
      </c>
      <c r="G1907" s="1" t="str">
        <f t="array" ref="G1907">IF($F1907="", "", _xlfn.XLOOKUP($F1907,accounts!$A$2:$A$86,accounts!$B$2:$B$86, "Other"))</f>
        <v>entertainment</v>
      </c>
      <c r="H1907" s="1" t="str">
        <f t="array" ref="H1907">IF($F1907="", "", IFS(_xlfn.XLOOKUP($F1907, accounts!$A$2:$A$86, accounts!$E$2:$E$86, 0)&gt;=1000, "Enterprise", _xlfn.XLOOKUP($F1907, accounts!$A$2:$A$86, accounts!$E$2:$E$86, 0)&gt;=100, "Mid-Market", TRUE, "SMB"))</f>
        <v>Enterprise</v>
      </c>
      <c r="I1907" s="1" t="str">
        <f t="array" ref="I1907">IF($F1907="", "", _xlfn.XLOOKUP($F1907,accounts!$A$2:$A$86,accounts!$F$2:$F$86, "Other"))</f>
        <v>United States</v>
      </c>
      <c r="J1907" s="1" t="s">
        <v>192</v>
      </c>
      <c r="K1907" s="3">
        <v>42824.0</v>
      </c>
      <c r="L1907" s="3">
        <v>42832.0</v>
      </c>
      <c r="M1907" s="1">
        <v>0.0</v>
      </c>
    </row>
    <row r="1908">
      <c r="A1908" s="1" t="s">
        <v>2113</v>
      </c>
      <c r="B1908" s="1" t="s">
        <v>52</v>
      </c>
      <c r="C1908" s="1" t="str">
        <f t="array" ref="C1908">_xlfn.XLOOKUP($B1908, sales_teams!$A$2:$A$36, sales_teams!$B$2:$B$36)</f>
        <v>Rocco Neubert</v>
      </c>
      <c r="D1908" s="1" t="str">
        <f t="array" ref="D1908">_xlfn.XLOOKUP($B1908, sales_teams!$A$2:$A$36, sales_teams!$C$2:$C$36)</f>
        <v>East</v>
      </c>
      <c r="E1908" s="1" t="s">
        <v>148</v>
      </c>
      <c r="F1908" s="1" t="s">
        <v>163</v>
      </c>
      <c r="G1908" s="1" t="str">
        <f t="array" ref="G1908">IF($F1908="", "", _xlfn.XLOOKUP($F1908,accounts!$A$2:$A$86,accounts!$B$2:$B$86, "Other"))</f>
        <v>medical</v>
      </c>
      <c r="H1908" s="1" t="str">
        <f t="array" ref="H1908">IF($F1908="", "", IFS(_xlfn.XLOOKUP($F1908, accounts!$A$2:$A$86, accounts!$E$2:$E$86, 0)&gt;=1000, "Enterprise", _xlfn.XLOOKUP($F1908, accounts!$A$2:$A$86, accounts!$E$2:$E$86, 0)&gt;=100, "Mid-Market", TRUE, "SMB"))</f>
        <v>Mid-Market</v>
      </c>
      <c r="I1908" s="1" t="str">
        <f t="array" ref="I1908">IF($F1908="", "", _xlfn.XLOOKUP($F1908,accounts!$A$2:$A$86,accounts!$F$2:$F$86, "Other"))</f>
        <v>United States</v>
      </c>
      <c r="J1908" s="1" t="s">
        <v>131</v>
      </c>
      <c r="K1908" s="3">
        <v>42824.0</v>
      </c>
      <c r="L1908" s="3">
        <v>42831.0</v>
      </c>
      <c r="M1908" s="1">
        <v>4276.0</v>
      </c>
    </row>
    <row r="1909">
      <c r="A1909" s="1" t="s">
        <v>2114</v>
      </c>
      <c r="B1909" s="1" t="s">
        <v>52</v>
      </c>
      <c r="C1909" s="1" t="str">
        <f t="array" ref="C1909">_xlfn.XLOOKUP($B1909, sales_teams!$A$2:$A$36, sales_teams!$B$2:$B$36)</f>
        <v>Rocco Neubert</v>
      </c>
      <c r="D1909" s="1" t="str">
        <f t="array" ref="D1909">_xlfn.XLOOKUP($B1909, sales_teams!$A$2:$A$36, sales_teams!$C$2:$C$36)</f>
        <v>East</v>
      </c>
      <c r="E1909" s="1" t="s">
        <v>188</v>
      </c>
      <c r="F1909" s="1" t="s">
        <v>153</v>
      </c>
      <c r="G1909" s="1" t="str">
        <f t="array" ref="G1909">IF($F1909="", "", _xlfn.XLOOKUP($F1909,accounts!$A$2:$A$86,accounts!$B$2:$B$86, "Other"))</f>
        <v>medical</v>
      </c>
      <c r="H1909" s="1" t="str">
        <f t="array" ref="H1909">IF($F1909="", "", IFS(_xlfn.XLOOKUP($F1909, accounts!$A$2:$A$86, accounts!$E$2:$E$86, 0)&gt;=1000, "Enterprise", _xlfn.XLOOKUP($F1909, accounts!$A$2:$A$86, accounts!$E$2:$E$86, 0)&gt;=100, "Mid-Market", TRUE, "SMB"))</f>
        <v>Enterprise</v>
      </c>
      <c r="I1909" s="1" t="str">
        <f t="array" ref="I1909">IF($F1909="", "", _xlfn.XLOOKUP($F1909,accounts!$A$2:$A$86,accounts!$F$2:$F$86, "Other"))</f>
        <v>United States</v>
      </c>
      <c r="J1909" s="1" t="s">
        <v>131</v>
      </c>
      <c r="K1909" s="3">
        <v>42824.0</v>
      </c>
      <c r="L1909" s="3">
        <v>42832.0</v>
      </c>
      <c r="M1909" s="1">
        <v>3390.0</v>
      </c>
    </row>
    <row r="1910">
      <c r="A1910" s="1" t="s">
        <v>2115</v>
      </c>
      <c r="B1910" s="1" t="s">
        <v>12</v>
      </c>
      <c r="C1910" s="1" t="str">
        <f t="array" ref="C1910">_xlfn.XLOOKUP($B1910, sales_teams!$A$2:$A$36, sales_teams!$B$2:$B$36)</f>
        <v>Dustin Brinkmann</v>
      </c>
      <c r="D1910" s="1" t="str">
        <f t="array" ref="D1910">_xlfn.XLOOKUP($B1910, sales_teams!$A$2:$A$36, sales_teams!$C$2:$C$36)</f>
        <v>Central</v>
      </c>
      <c r="E1910" s="1" t="s">
        <v>181</v>
      </c>
      <c r="F1910" s="1" t="s">
        <v>29</v>
      </c>
      <c r="G1910" s="1" t="str">
        <f t="array" ref="G1910">IF($F1910="", "", _xlfn.XLOOKUP($F1910,accounts!$A$2:$A$86,accounts!$B$2:$B$86, "Other"))</f>
        <v>medical</v>
      </c>
      <c r="H1910" s="1" t="str">
        <f t="array" ref="H1910">IF($F1910="", "", IFS(_xlfn.XLOOKUP($F1910, accounts!$A$2:$A$86, accounts!$E$2:$E$86, 0)&gt;=1000, "Enterprise", _xlfn.XLOOKUP($F1910, accounts!$A$2:$A$86, accounts!$E$2:$E$86, 0)&gt;=100, "Mid-Market", TRUE, "SMB"))</f>
        <v>Enterprise</v>
      </c>
      <c r="I1910" s="1" t="str">
        <f t="array" ref="I1910">IF($F1910="", "", _xlfn.XLOOKUP($F1910,accounts!$A$2:$A$86,accounts!$F$2:$F$86, "Other"))</f>
        <v>Philipines</v>
      </c>
      <c r="J1910" s="1" t="s">
        <v>192</v>
      </c>
      <c r="K1910" s="3">
        <v>42824.0</v>
      </c>
      <c r="L1910" s="3">
        <v>42836.0</v>
      </c>
      <c r="M1910" s="1">
        <v>0.0</v>
      </c>
    </row>
    <row r="1911">
      <c r="A1911" s="1" t="s">
        <v>2116</v>
      </c>
      <c r="B1911" s="1" t="s">
        <v>12</v>
      </c>
      <c r="C1911" s="1" t="str">
        <f t="array" ref="C1911">_xlfn.XLOOKUP($B1911, sales_teams!$A$2:$A$36, sales_teams!$B$2:$B$36)</f>
        <v>Dustin Brinkmann</v>
      </c>
      <c r="D1911" s="1" t="str">
        <f t="array" ref="D1911">_xlfn.XLOOKUP($B1911, sales_teams!$A$2:$A$36, sales_teams!$C$2:$C$36)</f>
        <v>Central</v>
      </c>
      <c r="E1911" s="1" t="s">
        <v>179</v>
      </c>
      <c r="F1911" s="1" t="s">
        <v>76</v>
      </c>
      <c r="G1911" s="1" t="str">
        <f t="array" ref="G1911">IF($F1911="", "", _xlfn.XLOOKUP($F1911,accounts!$A$2:$A$86,accounts!$B$2:$B$86, "Other"))</f>
        <v>marketing</v>
      </c>
      <c r="H1911" s="1" t="str">
        <f t="array" ref="H1911">IF($F1911="", "", IFS(_xlfn.XLOOKUP($F1911, accounts!$A$2:$A$86, accounts!$E$2:$E$86, 0)&gt;=1000, "Enterprise", _xlfn.XLOOKUP($F1911, accounts!$A$2:$A$86, accounts!$E$2:$E$86, 0)&gt;=100, "Mid-Market", TRUE, "SMB"))</f>
        <v>Enterprise</v>
      </c>
      <c r="I1911" s="1" t="str">
        <f t="array" ref="I1911">IF($F1911="", "", _xlfn.XLOOKUP($F1911,accounts!$A$2:$A$86,accounts!$F$2:$F$86, "Other"))</f>
        <v>United States</v>
      </c>
      <c r="J1911" s="1" t="s">
        <v>192</v>
      </c>
      <c r="K1911" s="3">
        <v>42824.0</v>
      </c>
      <c r="L1911" s="3">
        <v>42834.0</v>
      </c>
      <c r="M1911" s="1">
        <v>0.0</v>
      </c>
    </row>
    <row r="1912">
      <c r="A1912" s="1" t="s">
        <v>2117</v>
      </c>
      <c r="B1912" s="1" t="s">
        <v>12</v>
      </c>
      <c r="C1912" s="1" t="str">
        <f t="array" ref="C1912">_xlfn.XLOOKUP($B1912, sales_teams!$A$2:$A$36, sales_teams!$B$2:$B$36)</f>
        <v>Dustin Brinkmann</v>
      </c>
      <c r="D1912" s="1" t="str">
        <f t="array" ref="D1912">_xlfn.XLOOKUP($B1912, sales_teams!$A$2:$A$36, sales_teams!$C$2:$C$36)</f>
        <v>Central</v>
      </c>
      <c r="E1912" s="1" t="s">
        <v>181</v>
      </c>
      <c r="F1912" s="1" t="s">
        <v>82</v>
      </c>
      <c r="G1912" s="1" t="str">
        <f t="array" ref="G1912">IF($F1912="", "", _xlfn.XLOOKUP($F1912,accounts!$A$2:$A$86,accounts!$B$2:$B$86, "Other"))</f>
        <v>software</v>
      </c>
      <c r="H1912" s="1" t="str">
        <f t="array" ref="H1912">IF($F1912="", "", IFS(_xlfn.XLOOKUP($F1912, accounts!$A$2:$A$86, accounts!$E$2:$E$86, 0)&gt;=1000, "Enterprise", _xlfn.XLOOKUP($F1912, accounts!$A$2:$A$86, accounts!$E$2:$E$86, 0)&gt;=100, "Mid-Market", TRUE, "SMB"))</f>
        <v>Enterprise</v>
      </c>
      <c r="I1912" s="1" t="str">
        <f t="array" ref="I1912">IF($F1912="", "", _xlfn.XLOOKUP($F1912,accounts!$A$2:$A$86,accounts!$F$2:$F$86, "Other"))</f>
        <v>United States</v>
      </c>
      <c r="J1912" s="1" t="s">
        <v>131</v>
      </c>
      <c r="K1912" s="3">
        <v>42824.0</v>
      </c>
      <c r="L1912" s="3">
        <v>42874.0</v>
      </c>
      <c r="M1912" s="1">
        <v>541.0</v>
      </c>
    </row>
    <row r="1913">
      <c r="A1913" s="1" t="s">
        <v>2118</v>
      </c>
      <c r="B1913" s="1" t="s">
        <v>39</v>
      </c>
      <c r="C1913" s="1" t="str">
        <f t="array" ref="C1913">_xlfn.XLOOKUP($B1913, sales_teams!$A$2:$A$36, sales_teams!$B$2:$B$36)</f>
        <v>Cara Losch</v>
      </c>
      <c r="D1913" s="1" t="str">
        <f t="array" ref="D1913">_xlfn.XLOOKUP($B1913, sales_teams!$A$2:$A$36, sales_teams!$C$2:$C$36)</f>
        <v>East</v>
      </c>
      <c r="E1913" s="1" t="s">
        <v>194</v>
      </c>
      <c r="F1913" s="1" t="s">
        <v>98</v>
      </c>
      <c r="G1913" s="1" t="str">
        <f t="array" ref="G1913">IF($F1913="", "", _xlfn.XLOOKUP($F1913,accounts!$A$2:$A$86,accounts!$B$2:$B$86, "Other"))</f>
        <v>retail</v>
      </c>
      <c r="H1913" s="1" t="str">
        <f t="array" ref="H1913">IF($F1913="", "", IFS(_xlfn.XLOOKUP($F1913, accounts!$A$2:$A$86, accounts!$E$2:$E$86, 0)&gt;=1000, "Enterprise", _xlfn.XLOOKUP($F1913, accounts!$A$2:$A$86, accounts!$E$2:$E$86, 0)&gt;=100, "Mid-Market", TRUE, "SMB"))</f>
        <v>Enterprise</v>
      </c>
      <c r="I1913" s="1" t="str">
        <f t="array" ref="I1913">IF($F1913="", "", _xlfn.XLOOKUP($F1913,accounts!$A$2:$A$86,accounts!$F$2:$F$86, "Other"))</f>
        <v>Japan</v>
      </c>
      <c r="J1913" s="1" t="s">
        <v>131</v>
      </c>
      <c r="K1913" s="3">
        <v>42824.0</v>
      </c>
      <c r="L1913" s="3">
        <v>42912.0</v>
      </c>
      <c r="M1913" s="1">
        <v>5189.0</v>
      </c>
    </row>
    <row r="1914">
      <c r="A1914" s="1" t="s">
        <v>2119</v>
      </c>
      <c r="B1914" s="1" t="s">
        <v>48</v>
      </c>
      <c r="C1914" s="1" t="str">
        <f t="array" ref="C1914">_xlfn.XLOOKUP($B1914, sales_teams!$A$2:$A$36, sales_teams!$B$2:$B$36)</f>
        <v>Rocco Neubert</v>
      </c>
      <c r="D1914" s="1" t="str">
        <f t="array" ref="D1914">_xlfn.XLOOKUP($B1914, sales_teams!$A$2:$A$36, sales_teams!$C$2:$C$36)</f>
        <v>East</v>
      </c>
      <c r="E1914" s="1" t="s">
        <v>148</v>
      </c>
      <c r="F1914" s="1" t="s">
        <v>98</v>
      </c>
      <c r="G1914" s="1" t="str">
        <f t="array" ref="G1914">IF($F1914="", "", _xlfn.XLOOKUP($F1914,accounts!$A$2:$A$86,accounts!$B$2:$B$86, "Other"))</f>
        <v>retail</v>
      </c>
      <c r="H1914" s="1" t="str">
        <f t="array" ref="H1914">IF($F1914="", "", IFS(_xlfn.XLOOKUP($F1914, accounts!$A$2:$A$86, accounts!$E$2:$E$86, 0)&gt;=1000, "Enterprise", _xlfn.XLOOKUP($F1914, accounts!$A$2:$A$86, accounts!$E$2:$E$86, 0)&gt;=100, "Mid-Market", TRUE, "SMB"))</f>
        <v>Enterprise</v>
      </c>
      <c r="I1914" s="1" t="str">
        <f t="array" ref="I1914">IF($F1914="", "", _xlfn.XLOOKUP($F1914,accounts!$A$2:$A$86,accounts!$F$2:$F$86, "Other"))</f>
        <v>Japan</v>
      </c>
      <c r="J1914" s="1" t="s">
        <v>192</v>
      </c>
      <c r="K1914" s="3">
        <v>42824.0</v>
      </c>
      <c r="L1914" s="3">
        <v>42832.0</v>
      </c>
      <c r="M1914" s="1">
        <v>0.0</v>
      </c>
    </row>
    <row r="1915">
      <c r="A1915" s="1" t="s">
        <v>2120</v>
      </c>
      <c r="B1915" s="1" t="s">
        <v>48</v>
      </c>
      <c r="C1915" s="1" t="str">
        <f t="array" ref="C1915">_xlfn.XLOOKUP($B1915, sales_teams!$A$2:$A$36, sales_teams!$B$2:$B$36)</f>
        <v>Rocco Neubert</v>
      </c>
      <c r="D1915" s="1" t="str">
        <f t="array" ref="D1915">_xlfn.XLOOKUP($B1915, sales_teams!$A$2:$A$36, sales_teams!$C$2:$C$36)</f>
        <v>East</v>
      </c>
      <c r="E1915" s="1" t="s">
        <v>194</v>
      </c>
      <c r="F1915" s="1" t="s">
        <v>169</v>
      </c>
      <c r="G1915" s="1" t="str">
        <f t="array" ref="G1915">IF($F1915="", "", _xlfn.XLOOKUP($F1915,accounts!$A$2:$A$86,accounts!$B$2:$B$86, "Other"))</f>
        <v>entertainment</v>
      </c>
      <c r="H1915" s="1" t="str">
        <f t="array" ref="H1915">IF($F1915="", "", IFS(_xlfn.XLOOKUP($F1915, accounts!$A$2:$A$86, accounts!$E$2:$E$86, 0)&gt;=1000, "Enterprise", _xlfn.XLOOKUP($F1915, accounts!$A$2:$A$86, accounts!$E$2:$E$86, 0)&gt;=100, "Mid-Market", TRUE, "SMB"))</f>
        <v>Enterprise</v>
      </c>
      <c r="I1915" s="1" t="str">
        <f t="array" ref="I1915">IF($F1915="", "", _xlfn.XLOOKUP($F1915,accounts!$A$2:$A$86,accounts!$F$2:$F$86, "Other"))</f>
        <v>United States</v>
      </c>
      <c r="J1915" s="1" t="s">
        <v>131</v>
      </c>
      <c r="K1915" s="3">
        <v>42824.0</v>
      </c>
      <c r="L1915" s="3">
        <v>42909.0</v>
      </c>
      <c r="M1915" s="1">
        <v>6920.0</v>
      </c>
    </row>
    <row r="1916">
      <c r="A1916" s="1" t="s">
        <v>2121</v>
      </c>
      <c r="B1916" s="1" t="s">
        <v>30</v>
      </c>
      <c r="C1916" s="1" t="str">
        <f t="array" ref="C1916">_xlfn.XLOOKUP($B1916, sales_teams!$A$2:$A$36, sales_teams!$B$2:$B$36)</f>
        <v>Melvin Marxen</v>
      </c>
      <c r="D1916" s="1" t="str">
        <f t="array" ref="D1916">_xlfn.XLOOKUP($B1916, sales_teams!$A$2:$A$36, sales_teams!$C$2:$C$36)</f>
        <v>Central</v>
      </c>
      <c r="E1916" s="1" t="s">
        <v>181</v>
      </c>
      <c r="F1916" s="1" t="s">
        <v>59</v>
      </c>
      <c r="G1916" s="1" t="str">
        <f t="array" ref="G1916">IF($F1916="", "", _xlfn.XLOOKUP($F1916,accounts!$A$2:$A$86,accounts!$B$2:$B$86, "Other"))</f>
        <v>medical</v>
      </c>
      <c r="H1916" s="1" t="str">
        <f t="array" ref="H1916">IF($F1916="", "", IFS(_xlfn.XLOOKUP($F1916, accounts!$A$2:$A$86, accounts!$E$2:$E$86, 0)&gt;=1000, "Enterprise", _xlfn.XLOOKUP($F1916, accounts!$A$2:$A$86, accounts!$E$2:$E$86, 0)&gt;=100, "Mid-Market", TRUE, "SMB"))</f>
        <v>SMB</v>
      </c>
      <c r="I1916" s="1" t="str">
        <f t="array" ref="I1916">IF($F1916="", "", _xlfn.XLOOKUP($F1916,accounts!$A$2:$A$86,accounts!$F$2:$F$86, "Other"))</f>
        <v>United States</v>
      </c>
      <c r="J1916" s="1" t="s">
        <v>192</v>
      </c>
      <c r="K1916" s="3">
        <v>42824.0</v>
      </c>
      <c r="L1916" s="3">
        <v>42826.0</v>
      </c>
      <c r="M1916" s="1">
        <v>0.0</v>
      </c>
    </row>
    <row r="1917">
      <c r="A1917" s="1" t="s">
        <v>2122</v>
      </c>
      <c r="B1917" s="1" t="s">
        <v>30</v>
      </c>
      <c r="C1917" s="1" t="str">
        <f t="array" ref="C1917">_xlfn.XLOOKUP($B1917, sales_teams!$A$2:$A$36, sales_teams!$B$2:$B$36)</f>
        <v>Melvin Marxen</v>
      </c>
      <c r="D1917" s="1" t="str">
        <f t="array" ref="D1917">_xlfn.XLOOKUP($B1917, sales_teams!$A$2:$A$36, sales_teams!$C$2:$C$36)</f>
        <v>Central</v>
      </c>
      <c r="E1917" s="1" t="s">
        <v>109</v>
      </c>
      <c r="F1917" s="1" t="s">
        <v>122</v>
      </c>
      <c r="G1917" s="1" t="str">
        <f t="array" ref="G1917">IF($F1917="", "", _xlfn.XLOOKUP($F1917,accounts!$A$2:$A$86,accounts!$B$2:$B$86, "Other"))</f>
        <v>medical</v>
      </c>
      <c r="H1917" s="1" t="str">
        <f t="array" ref="H1917">IF($F1917="", "", IFS(_xlfn.XLOOKUP($F1917, accounts!$A$2:$A$86, accounts!$E$2:$E$86, 0)&gt;=1000, "Enterprise", _xlfn.XLOOKUP($F1917, accounts!$A$2:$A$86, accounts!$E$2:$E$86, 0)&gt;=100, "Mid-Market", TRUE, "SMB"))</f>
        <v>Enterprise</v>
      </c>
      <c r="I1917" s="1" t="str">
        <f t="array" ref="I1917">IF($F1917="", "", _xlfn.XLOOKUP($F1917,accounts!$A$2:$A$86,accounts!$F$2:$F$86, "Other"))</f>
        <v>United States</v>
      </c>
      <c r="J1917" s="1" t="s">
        <v>192</v>
      </c>
      <c r="K1917" s="3">
        <v>42824.0</v>
      </c>
      <c r="L1917" s="3">
        <v>42832.0</v>
      </c>
      <c r="M1917" s="1">
        <v>0.0</v>
      </c>
    </row>
    <row r="1918">
      <c r="A1918" s="1" t="s">
        <v>2123</v>
      </c>
      <c r="B1918" s="1" t="s">
        <v>30</v>
      </c>
      <c r="C1918" s="1" t="str">
        <f t="array" ref="C1918">_xlfn.XLOOKUP($B1918, sales_teams!$A$2:$A$36, sales_teams!$B$2:$B$36)</f>
        <v>Melvin Marxen</v>
      </c>
      <c r="D1918" s="1" t="str">
        <f t="array" ref="D1918">_xlfn.XLOOKUP($B1918, sales_teams!$A$2:$A$36, sales_teams!$C$2:$C$36)</f>
        <v>Central</v>
      </c>
      <c r="E1918" s="1" t="s">
        <v>188</v>
      </c>
      <c r="F1918" s="1" t="s">
        <v>110</v>
      </c>
      <c r="G1918" s="1" t="str">
        <f t="array" ref="G1918">IF($F1918="", "", _xlfn.XLOOKUP($F1918,accounts!$A$2:$A$86,accounts!$B$2:$B$86, "Other"))</f>
        <v>technology</v>
      </c>
      <c r="H1918" s="1" t="str">
        <f t="array" ref="H1918">IF($F1918="", "", IFS(_xlfn.XLOOKUP($F1918, accounts!$A$2:$A$86, accounts!$E$2:$E$86, 0)&gt;=1000, "Enterprise", _xlfn.XLOOKUP($F1918, accounts!$A$2:$A$86, accounts!$E$2:$E$86, 0)&gt;=100, "Mid-Market", TRUE, "SMB"))</f>
        <v>Enterprise</v>
      </c>
      <c r="I1918" s="1" t="str">
        <f t="array" ref="I1918">IF($F1918="", "", _xlfn.XLOOKUP($F1918,accounts!$A$2:$A$86,accounts!$F$2:$F$86, "Other"))</f>
        <v>Norway</v>
      </c>
      <c r="J1918" s="1" t="s">
        <v>192</v>
      </c>
      <c r="K1918" s="3">
        <v>42824.0</v>
      </c>
      <c r="L1918" s="3">
        <v>42872.0</v>
      </c>
      <c r="M1918" s="1">
        <v>0.0</v>
      </c>
    </row>
    <row r="1919">
      <c r="A1919" s="1" t="s">
        <v>2124</v>
      </c>
      <c r="B1919" s="1" t="s">
        <v>30</v>
      </c>
      <c r="C1919" s="1" t="str">
        <f t="array" ref="C1919">_xlfn.XLOOKUP($B1919, sales_teams!$A$2:$A$36, sales_teams!$B$2:$B$36)</f>
        <v>Melvin Marxen</v>
      </c>
      <c r="D1919" s="1" t="str">
        <f t="array" ref="D1919">_xlfn.XLOOKUP($B1919, sales_teams!$A$2:$A$36, sales_teams!$C$2:$C$36)</f>
        <v>Central</v>
      </c>
      <c r="E1919" s="1" t="s">
        <v>181</v>
      </c>
      <c r="F1919" s="1" t="s">
        <v>29</v>
      </c>
      <c r="G1919" s="1" t="str">
        <f t="array" ref="G1919">IF($F1919="", "", _xlfn.XLOOKUP($F1919,accounts!$A$2:$A$86,accounts!$B$2:$B$86, "Other"))</f>
        <v>medical</v>
      </c>
      <c r="H1919" s="1" t="str">
        <f t="array" ref="H1919">IF($F1919="", "", IFS(_xlfn.XLOOKUP($F1919, accounts!$A$2:$A$86, accounts!$E$2:$E$86, 0)&gt;=1000, "Enterprise", _xlfn.XLOOKUP($F1919, accounts!$A$2:$A$86, accounts!$E$2:$E$86, 0)&gt;=100, "Mid-Market", TRUE, "SMB"))</f>
        <v>Enterprise</v>
      </c>
      <c r="I1919" s="1" t="str">
        <f t="array" ref="I1919">IF($F1919="", "", _xlfn.XLOOKUP($F1919,accounts!$A$2:$A$86,accounts!$F$2:$F$86, "Other"))</f>
        <v>Philipines</v>
      </c>
      <c r="J1919" s="1" t="s">
        <v>131</v>
      </c>
      <c r="K1919" s="3">
        <v>42824.0</v>
      </c>
      <c r="L1919" s="3">
        <v>42906.0</v>
      </c>
      <c r="M1919" s="1">
        <v>600.0</v>
      </c>
    </row>
    <row r="1920">
      <c r="A1920" s="1" t="s">
        <v>2125</v>
      </c>
      <c r="B1920" s="1" t="s">
        <v>53</v>
      </c>
      <c r="C1920" s="1" t="str">
        <f t="array" ref="C1920">_xlfn.XLOOKUP($B1920, sales_teams!$A$2:$A$36, sales_teams!$B$2:$B$36)</f>
        <v>Rocco Neubert</v>
      </c>
      <c r="D1920" s="1" t="str">
        <f t="array" ref="D1920">_xlfn.XLOOKUP($B1920, sales_teams!$A$2:$A$36, sales_teams!$C$2:$C$36)</f>
        <v>East</v>
      </c>
      <c r="E1920" s="1" t="s">
        <v>109</v>
      </c>
      <c r="F1920" s="1" t="s">
        <v>43</v>
      </c>
      <c r="G1920" s="1" t="str">
        <f t="array" ref="G1920">IF($F1920="", "", _xlfn.XLOOKUP($F1920,accounts!$A$2:$A$86,accounts!$B$2:$B$86, "Other"))</f>
        <v>software</v>
      </c>
      <c r="H1920" s="1" t="str">
        <f t="array" ref="H1920">IF($F1920="", "", IFS(_xlfn.XLOOKUP($F1920, accounts!$A$2:$A$86, accounts!$E$2:$E$86, 0)&gt;=1000, "Enterprise", _xlfn.XLOOKUP($F1920, accounts!$A$2:$A$86, accounts!$E$2:$E$86, 0)&gt;=100, "Mid-Market", TRUE, "SMB"))</f>
        <v>Enterprise</v>
      </c>
      <c r="I1920" s="1" t="str">
        <f t="array" ref="I1920">IF($F1920="", "", _xlfn.XLOOKUP($F1920,accounts!$A$2:$A$86,accounts!$F$2:$F$86, "Other"))</f>
        <v>United States</v>
      </c>
      <c r="J1920" s="1" t="s">
        <v>192</v>
      </c>
      <c r="K1920" s="3">
        <v>42824.0</v>
      </c>
      <c r="L1920" s="3">
        <v>42836.0</v>
      </c>
      <c r="M1920" s="1">
        <v>0.0</v>
      </c>
    </row>
    <row r="1921">
      <c r="A1921" s="1" t="s">
        <v>2126</v>
      </c>
      <c r="B1921" s="1" t="s">
        <v>53</v>
      </c>
      <c r="C1921" s="1" t="str">
        <f t="array" ref="C1921">_xlfn.XLOOKUP($B1921, sales_teams!$A$2:$A$36, sales_teams!$B$2:$B$36)</f>
        <v>Rocco Neubert</v>
      </c>
      <c r="D1921" s="1" t="str">
        <f t="array" ref="D1921">_xlfn.XLOOKUP($B1921, sales_teams!$A$2:$A$36, sales_teams!$C$2:$C$36)</f>
        <v>East</v>
      </c>
      <c r="E1921" s="1" t="s">
        <v>148</v>
      </c>
      <c r="F1921" s="1" t="s">
        <v>127</v>
      </c>
      <c r="G1921" s="1" t="str">
        <f t="array" ref="G1921">IF($F1921="", "", _xlfn.XLOOKUP($F1921,accounts!$A$2:$A$86,accounts!$B$2:$B$86, "Other"))</f>
        <v>technology</v>
      </c>
      <c r="H1921" s="1" t="str">
        <f t="array" ref="H1921">IF($F1921="", "", IFS(_xlfn.XLOOKUP($F1921, accounts!$A$2:$A$86, accounts!$E$2:$E$86, 0)&gt;=1000, "Enterprise", _xlfn.XLOOKUP($F1921, accounts!$A$2:$A$86, accounts!$E$2:$E$86, 0)&gt;=100, "Mid-Market", TRUE, "SMB"))</f>
        <v>Enterprise</v>
      </c>
      <c r="I1921" s="1" t="str">
        <f t="array" ref="I1921">IF($F1921="", "", _xlfn.XLOOKUP($F1921,accounts!$A$2:$A$86,accounts!$F$2:$F$86, "Other"))</f>
        <v>United States</v>
      </c>
      <c r="J1921" s="1" t="s">
        <v>192</v>
      </c>
      <c r="K1921" s="3">
        <v>42824.0</v>
      </c>
      <c r="L1921" s="3">
        <v>42826.0</v>
      </c>
      <c r="M1921" s="1">
        <v>0.0</v>
      </c>
    </row>
    <row r="1922">
      <c r="A1922" s="1" t="s">
        <v>2127</v>
      </c>
      <c r="B1922" s="1" t="s">
        <v>53</v>
      </c>
      <c r="C1922" s="1" t="str">
        <f t="array" ref="C1922">_xlfn.XLOOKUP($B1922, sales_teams!$A$2:$A$36, sales_teams!$B$2:$B$36)</f>
        <v>Rocco Neubert</v>
      </c>
      <c r="D1922" s="1" t="str">
        <f t="array" ref="D1922">_xlfn.XLOOKUP($B1922, sales_teams!$A$2:$A$36, sales_teams!$C$2:$C$36)</f>
        <v>East</v>
      </c>
      <c r="E1922" s="1" t="s">
        <v>181</v>
      </c>
      <c r="F1922" s="1" t="s">
        <v>169</v>
      </c>
      <c r="G1922" s="1" t="str">
        <f t="array" ref="G1922">IF($F1922="", "", _xlfn.XLOOKUP($F1922,accounts!$A$2:$A$86,accounts!$B$2:$B$86, "Other"))</f>
        <v>entertainment</v>
      </c>
      <c r="H1922" s="1" t="str">
        <f t="array" ref="H1922">IF($F1922="", "", IFS(_xlfn.XLOOKUP($F1922, accounts!$A$2:$A$86, accounts!$E$2:$E$86, 0)&gt;=1000, "Enterprise", _xlfn.XLOOKUP($F1922, accounts!$A$2:$A$86, accounts!$E$2:$E$86, 0)&gt;=100, "Mid-Market", TRUE, "SMB"))</f>
        <v>Enterprise</v>
      </c>
      <c r="I1922" s="1" t="str">
        <f t="array" ref="I1922">IF($F1922="", "", _xlfn.XLOOKUP($F1922,accounts!$A$2:$A$86,accounts!$F$2:$F$86, "Other"))</f>
        <v>United States</v>
      </c>
      <c r="J1922" s="1" t="s">
        <v>131</v>
      </c>
      <c r="K1922" s="3">
        <v>42824.0</v>
      </c>
      <c r="L1922" s="3">
        <v>42831.0</v>
      </c>
      <c r="M1922" s="1">
        <v>564.0</v>
      </c>
    </row>
    <row r="1923">
      <c r="A1923" s="1" t="s">
        <v>2128</v>
      </c>
      <c r="B1923" s="1" t="s">
        <v>94</v>
      </c>
      <c r="C1923" s="1" t="str">
        <f t="array" ref="C1923">_xlfn.XLOOKUP($B1923, sales_teams!$A$2:$A$36, sales_teams!$B$2:$B$36)</f>
        <v>Celia Rouche</v>
      </c>
      <c r="D1923" s="1" t="str">
        <f t="array" ref="D1923">_xlfn.XLOOKUP($B1923, sales_teams!$A$2:$A$36, sales_teams!$C$2:$C$36)</f>
        <v>West</v>
      </c>
      <c r="E1923" s="1" t="s">
        <v>242</v>
      </c>
      <c r="F1923" s="1" t="s">
        <v>114</v>
      </c>
      <c r="G1923" s="1" t="str">
        <f t="array" ref="G1923">IF($F1923="", "", _xlfn.XLOOKUP($F1923,accounts!$A$2:$A$86,accounts!$B$2:$B$86, "Other"))</f>
        <v>marketing</v>
      </c>
      <c r="H1923" s="1" t="str">
        <f t="array" ref="H1923">IF($F1923="", "", IFS(_xlfn.XLOOKUP($F1923, accounts!$A$2:$A$86, accounts!$E$2:$E$86, 0)&gt;=1000, "Enterprise", _xlfn.XLOOKUP($F1923, accounts!$A$2:$A$86, accounts!$E$2:$E$86, 0)&gt;=100, "Mid-Market", TRUE, "SMB"))</f>
        <v>Enterprise</v>
      </c>
      <c r="I1923" s="1" t="str">
        <f t="array" ref="I1923">IF($F1923="", "", _xlfn.XLOOKUP($F1923,accounts!$A$2:$A$86,accounts!$F$2:$F$86, "Other"))</f>
        <v>United States</v>
      </c>
      <c r="J1923" s="1" t="s">
        <v>192</v>
      </c>
      <c r="K1923" s="3">
        <v>42824.0</v>
      </c>
      <c r="L1923" s="3">
        <v>42829.0</v>
      </c>
      <c r="M1923" s="1">
        <v>0.0</v>
      </c>
    </row>
    <row r="1924">
      <c r="A1924" s="1" t="s">
        <v>2129</v>
      </c>
      <c r="B1924" s="1" t="s">
        <v>42</v>
      </c>
      <c r="C1924" s="1" t="str">
        <f t="array" ref="C1924">_xlfn.XLOOKUP($B1924, sales_teams!$A$2:$A$36, sales_teams!$B$2:$B$36)</f>
        <v>Cara Losch</v>
      </c>
      <c r="D1924" s="1" t="str">
        <f t="array" ref="D1924">_xlfn.XLOOKUP($B1924, sales_teams!$A$2:$A$36, sales_teams!$C$2:$C$36)</f>
        <v>East</v>
      </c>
      <c r="E1924" s="1" t="s">
        <v>109</v>
      </c>
      <c r="F1924" s="1" t="s">
        <v>172</v>
      </c>
      <c r="G1924" s="1" t="str">
        <f t="array" ref="G1924">IF($F1924="", "", _xlfn.XLOOKUP($F1924,accounts!$A$2:$A$86,accounts!$B$2:$B$86, "Other"))</f>
        <v>retail</v>
      </c>
      <c r="H1924" s="1" t="str">
        <f t="array" ref="H1924">IF($F1924="", "", IFS(_xlfn.XLOOKUP($F1924, accounts!$A$2:$A$86, accounts!$E$2:$E$86, 0)&gt;=1000, "Enterprise", _xlfn.XLOOKUP($F1924, accounts!$A$2:$A$86, accounts!$E$2:$E$86, 0)&gt;=100, "Mid-Market", TRUE, "SMB"))</f>
        <v>Mid-Market</v>
      </c>
      <c r="I1924" s="1" t="str">
        <f t="array" ref="I1924">IF($F1924="", "", _xlfn.XLOOKUP($F1924,accounts!$A$2:$A$86,accounts!$F$2:$F$86, "Other"))</f>
        <v>United States</v>
      </c>
      <c r="J1924" s="1" t="s">
        <v>131</v>
      </c>
      <c r="K1924" s="3">
        <v>42824.0</v>
      </c>
      <c r="L1924" s="3">
        <v>42886.0</v>
      </c>
      <c r="M1924" s="1">
        <v>1037.0</v>
      </c>
    </row>
    <row r="1925">
      <c r="A1925" s="1" t="s">
        <v>2130</v>
      </c>
      <c r="B1925" s="1" t="s">
        <v>104</v>
      </c>
      <c r="C1925" s="1" t="str">
        <f t="array" ref="C1925">_xlfn.XLOOKUP($B1925, sales_teams!$A$2:$A$36, sales_teams!$B$2:$B$36)</f>
        <v>Summer Sewald</v>
      </c>
      <c r="D1925" s="1" t="str">
        <f t="array" ref="D1925">_xlfn.XLOOKUP($B1925, sales_teams!$A$2:$A$36, sales_teams!$C$2:$C$36)</f>
        <v>West</v>
      </c>
      <c r="E1925" s="1" t="s">
        <v>181</v>
      </c>
      <c r="F1925" s="1" t="s">
        <v>119</v>
      </c>
      <c r="G1925" s="1" t="str">
        <f t="array" ref="G1925">IF($F1925="", "", _xlfn.XLOOKUP($F1925,accounts!$A$2:$A$86,accounts!$B$2:$B$86, "Other"))</f>
        <v>technology</v>
      </c>
      <c r="H1925" s="1" t="str">
        <f t="array" ref="H1925">IF($F1925="", "", IFS(_xlfn.XLOOKUP($F1925, accounts!$A$2:$A$86, accounts!$E$2:$E$86, 0)&gt;=1000, "Enterprise", _xlfn.XLOOKUP($F1925, accounts!$A$2:$A$86, accounts!$E$2:$E$86, 0)&gt;=100, "Mid-Market", TRUE, "SMB"))</f>
        <v>Enterprise</v>
      </c>
      <c r="I1925" s="1" t="str">
        <f t="array" ref="I1925">IF($F1925="", "", _xlfn.XLOOKUP($F1925,accounts!$A$2:$A$86,accounts!$F$2:$F$86, "Other"))</f>
        <v>Korea</v>
      </c>
      <c r="J1925" s="1" t="s">
        <v>131</v>
      </c>
      <c r="K1925" s="3">
        <v>42824.0</v>
      </c>
      <c r="L1925" s="3">
        <v>42826.0</v>
      </c>
      <c r="M1925" s="1">
        <v>500.0</v>
      </c>
    </row>
    <row r="1926">
      <c r="A1926" s="1" t="s">
        <v>2131</v>
      </c>
      <c r="B1926" s="1" t="s">
        <v>17</v>
      </c>
      <c r="C1926" s="1" t="str">
        <f t="array" ref="C1926">_xlfn.XLOOKUP($B1926, sales_teams!$A$2:$A$36, sales_teams!$B$2:$B$36)</f>
        <v>Dustin Brinkmann</v>
      </c>
      <c r="D1926" s="1" t="str">
        <f t="array" ref="D1926">_xlfn.XLOOKUP($B1926, sales_teams!$A$2:$A$36, sales_teams!$C$2:$C$36)</f>
        <v>Central</v>
      </c>
      <c r="E1926" s="1" t="s">
        <v>194</v>
      </c>
      <c r="F1926" s="1" t="s">
        <v>119</v>
      </c>
      <c r="G1926" s="1" t="str">
        <f t="array" ref="G1926">IF($F1926="", "", _xlfn.XLOOKUP($F1926,accounts!$A$2:$A$86,accounts!$B$2:$B$86, "Other"))</f>
        <v>technology</v>
      </c>
      <c r="H1926" s="1" t="str">
        <f t="array" ref="H1926">IF($F1926="", "", IFS(_xlfn.XLOOKUP($F1926, accounts!$A$2:$A$86, accounts!$E$2:$E$86, 0)&gt;=1000, "Enterprise", _xlfn.XLOOKUP($F1926, accounts!$A$2:$A$86, accounts!$E$2:$E$86, 0)&gt;=100, "Mid-Market", TRUE, "SMB"))</f>
        <v>Enterprise</v>
      </c>
      <c r="I1926" s="1" t="str">
        <f t="array" ref="I1926">IF($F1926="", "", _xlfn.XLOOKUP($F1926,accounts!$A$2:$A$86,accounts!$F$2:$F$86, "Other"))</f>
        <v>Korea</v>
      </c>
      <c r="J1926" s="1" t="s">
        <v>131</v>
      </c>
      <c r="K1926" s="3">
        <v>42824.0</v>
      </c>
      <c r="L1926" s="3">
        <v>42832.0</v>
      </c>
      <c r="M1926" s="1">
        <v>5728.0</v>
      </c>
    </row>
    <row r="1927">
      <c r="A1927" s="1" t="s">
        <v>2132</v>
      </c>
      <c r="B1927" s="1" t="s">
        <v>92</v>
      </c>
      <c r="C1927" s="1" t="str">
        <f t="array" ref="C1927">_xlfn.XLOOKUP($B1927, sales_teams!$A$2:$A$36, sales_teams!$B$2:$B$36)</f>
        <v>Celia Rouche</v>
      </c>
      <c r="D1927" s="1" t="str">
        <f t="array" ref="D1927">_xlfn.XLOOKUP($B1927, sales_teams!$A$2:$A$36, sales_teams!$C$2:$C$36)</f>
        <v>West</v>
      </c>
      <c r="E1927" s="1" t="s">
        <v>188</v>
      </c>
      <c r="F1927" s="1" t="s">
        <v>125</v>
      </c>
      <c r="G1927" s="1" t="str">
        <f t="array" ref="G1927">IF($F1927="", "", _xlfn.XLOOKUP($F1927,accounts!$A$2:$A$86,accounts!$B$2:$B$86, "Other"))</f>
        <v>software</v>
      </c>
      <c r="H1927" s="1" t="str">
        <f t="array" ref="H1927">IF($F1927="", "", IFS(_xlfn.XLOOKUP($F1927, accounts!$A$2:$A$86, accounts!$E$2:$E$86, 0)&gt;=1000, "Enterprise", _xlfn.XLOOKUP($F1927, accounts!$A$2:$A$86, accounts!$E$2:$E$86, 0)&gt;=100, "Mid-Market", TRUE, "SMB"))</f>
        <v>Enterprise</v>
      </c>
      <c r="I1927" s="1" t="str">
        <f t="array" ref="I1927">IF($F1927="", "", _xlfn.XLOOKUP($F1927,accounts!$A$2:$A$86,accounts!$F$2:$F$86, "Other"))</f>
        <v>United States</v>
      </c>
      <c r="J1927" s="1" t="s">
        <v>192</v>
      </c>
      <c r="K1927" s="3">
        <v>42824.0</v>
      </c>
      <c r="L1927" s="3">
        <v>42834.0</v>
      </c>
      <c r="M1927" s="1">
        <v>0.0</v>
      </c>
    </row>
    <row r="1928">
      <c r="A1928" s="1" t="s">
        <v>2133</v>
      </c>
      <c r="B1928" s="1" t="s">
        <v>24</v>
      </c>
      <c r="C1928" s="1" t="str">
        <f t="array" ref="C1928">_xlfn.XLOOKUP($B1928, sales_teams!$A$2:$A$36, sales_teams!$B$2:$B$36)</f>
        <v>Melvin Marxen</v>
      </c>
      <c r="D1928" s="1" t="str">
        <f t="array" ref="D1928">_xlfn.XLOOKUP($B1928, sales_teams!$A$2:$A$36, sales_teams!$C$2:$C$36)</f>
        <v>Central</v>
      </c>
      <c r="E1928" s="1" t="s">
        <v>148</v>
      </c>
      <c r="F1928" s="1" t="s">
        <v>156</v>
      </c>
      <c r="G1928" s="1" t="str">
        <f t="array" ref="G1928">IF($F1928="", "", _xlfn.XLOOKUP($F1928,accounts!$A$2:$A$86,accounts!$B$2:$B$86, "Other"))</f>
        <v>employment</v>
      </c>
      <c r="H1928" s="1" t="str">
        <f t="array" ref="H1928">IF($F1928="", "", IFS(_xlfn.XLOOKUP($F1928, accounts!$A$2:$A$86, accounts!$E$2:$E$86, 0)&gt;=1000, "Enterprise", _xlfn.XLOOKUP($F1928, accounts!$A$2:$A$86, accounts!$E$2:$E$86, 0)&gt;=100, "Mid-Market", TRUE, "SMB"))</f>
        <v>Mid-Market</v>
      </c>
      <c r="I1928" s="1" t="str">
        <f t="array" ref="I1928">IF($F1928="", "", _xlfn.XLOOKUP($F1928,accounts!$A$2:$A$86,accounts!$F$2:$F$86, "Other"))</f>
        <v>United States</v>
      </c>
      <c r="J1928" s="1" t="s">
        <v>192</v>
      </c>
      <c r="K1928" s="3">
        <v>42824.0</v>
      </c>
      <c r="L1928" s="3">
        <v>42831.0</v>
      </c>
      <c r="M1928" s="1">
        <v>0.0</v>
      </c>
    </row>
    <row r="1929">
      <c r="A1929" s="1" t="s">
        <v>2134</v>
      </c>
      <c r="B1929" s="1" t="s">
        <v>18</v>
      </c>
      <c r="C1929" s="1" t="str">
        <f t="array" ref="C1929">_xlfn.XLOOKUP($B1929, sales_teams!$A$2:$A$36, sales_teams!$B$2:$B$36)</f>
        <v>Dustin Brinkmann</v>
      </c>
      <c r="D1929" s="1" t="str">
        <f t="array" ref="D1929">_xlfn.XLOOKUP($B1929, sales_teams!$A$2:$A$36, sales_teams!$C$2:$C$36)</f>
        <v>Central</v>
      </c>
      <c r="E1929" s="1" t="s">
        <v>188</v>
      </c>
      <c r="F1929" s="1" t="s">
        <v>152</v>
      </c>
      <c r="G1929" s="1" t="str">
        <f t="array" ref="G1929">IF($F1929="", "", _xlfn.XLOOKUP($F1929,accounts!$A$2:$A$86,accounts!$B$2:$B$86, "Other"))</f>
        <v>marketing</v>
      </c>
      <c r="H1929" s="1" t="str">
        <f t="array" ref="H1929">IF($F1929="", "", IFS(_xlfn.XLOOKUP($F1929, accounts!$A$2:$A$86, accounts!$E$2:$E$86, 0)&gt;=1000, "Enterprise", _xlfn.XLOOKUP($F1929, accounts!$A$2:$A$86, accounts!$E$2:$E$86, 0)&gt;=100, "Mid-Market", TRUE, "SMB"))</f>
        <v>Mid-Market</v>
      </c>
      <c r="I1929" s="1" t="str">
        <f t="array" ref="I1929">IF($F1929="", "", _xlfn.XLOOKUP($F1929,accounts!$A$2:$A$86,accounts!$F$2:$F$86, "Other"))</f>
        <v>United States</v>
      </c>
      <c r="J1929" s="1" t="s">
        <v>192</v>
      </c>
      <c r="K1929" s="3">
        <v>42824.0</v>
      </c>
      <c r="L1929" s="3">
        <v>42836.0</v>
      </c>
      <c r="M1929" s="1">
        <v>0.0</v>
      </c>
    </row>
    <row r="1930">
      <c r="A1930" s="1" t="s">
        <v>2135</v>
      </c>
      <c r="B1930" s="1" t="s">
        <v>18</v>
      </c>
      <c r="C1930" s="1" t="str">
        <f t="array" ref="C1930">_xlfn.XLOOKUP($B1930, sales_teams!$A$2:$A$36, sales_teams!$B$2:$B$36)</f>
        <v>Dustin Brinkmann</v>
      </c>
      <c r="D1930" s="1" t="str">
        <f t="array" ref="D1930">_xlfn.XLOOKUP($B1930, sales_teams!$A$2:$A$36, sales_teams!$C$2:$C$36)</f>
        <v>Central</v>
      </c>
      <c r="E1930" s="1" t="s">
        <v>179</v>
      </c>
      <c r="F1930" s="1" t="s">
        <v>89</v>
      </c>
      <c r="G1930" s="1" t="str">
        <f t="array" ref="G1930">IF($F1930="", "", _xlfn.XLOOKUP($F1930,accounts!$A$2:$A$86,accounts!$B$2:$B$86, "Other"))</f>
        <v>finance</v>
      </c>
      <c r="H1930" s="1" t="str">
        <f t="array" ref="H1930">IF($F1930="", "", IFS(_xlfn.XLOOKUP($F1930, accounts!$A$2:$A$86, accounts!$E$2:$E$86, 0)&gt;=1000, "Enterprise", _xlfn.XLOOKUP($F1930, accounts!$A$2:$A$86, accounts!$E$2:$E$86, 0)&gt;=100, "Mid-Market", TRUE, "SMB"))</f>
        <v>Enterprise</v>
      </c>
      <c r="I1930" s="1" t="str">
        <f t="array" ref="I1930">IF($F1930="", "", _xlfn.XLOOKUP($F1930,accounts!$A$2:$A$86,accounts!$F$2:$F$86, "Other"))</f>
        <v>United States</v>
      </c>
      <c r="J1930" s="1" t="s">
        <v>131</v>
      </c>
      <c r="K1930" s="3">
        <v>42824.0</v>
      </c>
      <c r="L1930" s="3">
        <v>42875.0</v>
      </c>
      <c r="M1930" s="1">
        <v>54.0</v>
      </c>
    </row>
    <row r="1931">
      <c r="A1931" s="1" t="s">
        <v>2136</v>
      </c>
      <c r="B1931" s="1" t="s">
        <v>65</v>
      </c>
      <c r="C1931" s="1" t="str">
        <f t="array" ref="C1931">_xlfn.XLOOKUP($B1931, sales_teams!$A$2:$A$36, sales_teams!$B$2:$B$36)</f>
        <v>Celia Rouche</v>
      </c>
      <c r="D1931" s="1" t="str">
        <f t="array" ref="D1931">_xlfn.XLOOKUP($B1931, sales_teams!$A$2:$A$36, sales_teams!$C$2:$C$36)</f>
        <v>West</v>
      </c>
      <c r="E1931" s="1" t="s">
        <v>181</v>
      </c>
      <c r="F1931" s="1" t="s">
        <v>168</v>
      </c>
      <c r="G1931" s="1" t="str">
        <f t="array" ref="G1931">IF($F1931="", "", _xlfn.XLOOKUP($F1931,accounts!$A$2:$A$86,accounts!$B$2:$B$86, "Other"))</f>
        <v>finance</v>
      </c>
      <c r="H1931" s="1" t="str">
        <f t="array" ref="H1931">IF($F1931="", "", IFS(_xlfn.XLOOKUP($F1931, accounts!$A$2:$A$86, accounts!$E$2:$E$86, 0)&gt;=1000, "Enterprise", _xlfn.XLOOKUP($F1931, accounts!$A$2:$A$86, accounts!$E$2:$E$86, 0)&gt;=100, "Mid-Market", TRUE, "SMB"))</f>
        <v>Enterprise</v>
      </c>
      <c r="I1931" s="1" t="str">
        <f t="array" ref="I1931">IF($F1931="", "", _xlfn.XLOOKUP($F1931,accounts!$A$2:$A$86,accounts!$F$2:$F$86, "Other"))</f>
        <v>United States</v>
      </c>
      <c r="J1931" s="1" t="s">
        <v>131</v>
      </c>
      <c r="K1931" s="3">
        <v>42824.0</v>
      </c>
      <c r="L1931" s="3">
        <v>42905.0</v>
      </c>
      <c r="M1931" s="1">
        <v>501.0</v>
      </c>
    </row>
    <row r="1932">
      <c r="A1932" s="1" t="s">
        <v>2137</v>
      </c>
      <c r="B1932" s="1" t="s">
        <v>41</v>
      </c>
      <c r="C1932" s="1" t="str">
        <f t="array" ref="C1932">_xlfn.XLOOKUP($B1932, sales_teams!$A$2:$A$36, sales_teams!$B$2:$B$36)</f>
        <v>Cara Losch</v>
      </c>
      <c r="D1932" s="1" t="str">
        <f t="array" ref="D1932">_xlfn.XLOOKUP($B1932, sales_teams!$A$2:$A$36, sales_teams!$C$2:$C$36)</f>
        <v>East</v>
      </c>
      <c r="E1932" s="1" t="s">
        <v>181</v>
      </c>
      <c r="F1932" s="1" t="s">
        <v>91</v>
      </c>
      <c r="G1932" s="1" t="str">
        <f t="array" ref="G1932">IF($F1932="", "", _xlfn.XLOOKUP($F1932,accounts!$A$2:$A$86,accounts!$B$2:$B$86, "Other"))</f>
        <v>employment</v>
      </c>
      <c r="H1932" s="1" t="str">
        <f t="array" ref="H1932">IF($F1932="", "", IFS(_xlfn.XLOOKUP($F1932, accounts!$A$2:$A$86, accounts!$E$2:$E$86, 0)&gt;=1000, "Enterprise", _xlfn.XLOOKUP($F1932, accounts!$A$2:$A$86, accounts!$E$2:$E$86, 0)&gt;=100, "Mid-Market", TRUE, "SMB"))</f>
        <v>Enterprise</v>
      </c>
      <c r="I1932" s="1" t="str">
        <f t="array" ref="I1932">IF($F1932="", "", _xlfn.XLOOKUP($F1932,accounts!$A$2:$A$86,accounts!$F$2:$F$86, "Other"))</f>
        <v>United States</v>
      </c>
      <c r="J1932" s="1" t="s">
        <v>189</v>
      </c>
      <c r="K1932" s="3">
        <v>42824.0</v>
      </c>
    </row>
    <row r="1933">
      <c r="A1933" s="1" t="s">
        <v>2138</v>
      </c>
      <c r="B1933" s="1" t="s">
        <v>41</v>
      </c>
      <c r="C1933" s="1" t="str">
        <f t="array" ref="C1933">_xlfn.XLOOKUP($B1933, sales_teams!$A$2:$A$36, sales_teams!$B$2:$B$36)</f>
        <v>Cara Losch</v>
      </c>
      <c r="D1933" s="1" t="str">
        <f t="array" ref="D1933">_xlfn.XLOOKUP($B1933, sales_teams!$A$2:$A$36, sales_teams!$C$2:$C$36)</f>
        <v>East</v>
      </c>
      <c r="E1933" s="1" t="s">
        <v>194</v>
      </c>
      <c r="F1933" s="1" t="s">
        <v>166</v>
      </c>
      <c r="G1933" s="1" t="str">
        <f t="array" ref="G1933">IF($F1933="", "", _xlfn.XLOOKUP($F1933,accounts!$A$2:$A$86,accounts!$B$2:$B$86, "Other"))</f>
        <v>finance</v>
      </c>
      <c r="H1933" s="1" t="str">
        <f t="array" ref="H1933">IF($F1933="", "", IFS(_xlfn.XLOOKUP($F1933, accounts!$A$2:$A$86, accounts!$E$2:$E$86, 0)&gt;=1000, "Enterprise", _xlfn.XLOOKUP($F1933, accounts!$A$2:$A$86, accounts!$E$2:$E$86, 0)&gt;=100, "Mid-Market", TRUE, "SMB"))</f>
        <v>Enterprise</v>
      </c>
      <c r="I1933" s="1" t="str">
        <f t="array" ref="I1933">IF($F1933="", "", _xlfn.XLOOKUP($F1933,accounts!$A$2:$A$86,accounts!$F$2:$F$86, "Other"))</f>
        <v>United States</v>
      </c>
      <c r="J1933" s="1" t="s">
        <v>131</v>
      </c>
      <c r="K1933" s="3">
        <v>42824.0</v>
      </c>
      <c r="L1933" s="3">
        <v>42833.0</v>
      </c>
      <c r="M1933" s="1">
        <v>6155.0</v>
      </c>
    </row>
    <row r="1934">
      <c r="A1934" s="1" t="s">
        <v>2139</v>
      </c>
      <c r="B1934" s="1" t="s">
        <v>41</v>
      </c>
      <c r="C1934" s="1" t="str">
        <f t="array" ref="C1934">_xlfn.XLOOKUP($B1934, sales_teams!$A$2:$A$36, sales_teams!$B$2:$B$36)</f>
        <v>Cara Losch</v>
      </c>
      <c r="D1934" s="1" t="str">
        <f t="array" ref="D1934">_xlfn.XLOOKUP($B1934, sales_teams!$A$2:$A$36, sales_teams!$C$2:$C$36)</f>
        <v>East</v>
      </c>
      <c r="E1934" s="1" t="s">
        <v>194</v>
      </c>
      <c r="F1934" s="1" t="s">
        <v>172</v>
      </c>
      <c r="G1934" s="1" t="str">
        <f t="array" ref="G1934">IF($F1934="", "", _xlfn.XLOOKUP($F1934,accounts!$A$2:$A$86,accounts!$B$2:$B$86, "Other"))</f>
        <v>retail</v>
      </c>
      <c r="H1934" s="1" t="str">
        <f t="array" ref="H1934">IF($F1934="", "", IFS(_xlfn.XLOOKUP($F1934, accounts!$A$2:$A$86, accounts!$E$2:$E$86, 0)&gt;=1000, "Enterprise", _xlfn.XLOOKUP($F1934, accounts!$A$2:$A$86, accounts!$E$2:$E$86, 0)&gt;=100, "Mid-Market", TRUE, "SMB"))</f>
        <v>Mid-Market</v>
      </c>
      <c r="I1934" s="1" t="str">
        <f t="array" ref="I1934">IF($F1934="", "", _xlfn.XLOOKUP($F1934,accounts!$A$2:$A$86,accounts!$F$2:$F$86, "Other"))</f>
        <v>United States</v>
      </c>
      <c r="J1934" s="1" t="s">
        <v>131</v>
      </c>
      <c r="K1934" s="3">
        <v>42824.0</v>
      </c>
      <c r="L1934" s="3">
        <v>42833.0</v>
      </c>
      <c r="M1934" s="1">
        <v>4668.0</v>
      </c>
    </row>
    <row r="1935">
      <c r="A1935" s="1" t="s">
        <v>2140</v>
      </c>
      <c r="B1935" s="1" t="s">
        <v>15</v>
      </c>
      <c r="C1935" s="1" t="str">
        <f t="array" ref="C1935">_xlfn.XLOOKUP($B1935, sales_teams!$A$2:$A$36, sales_teams!$B$2:$B$36)</f>
        <v>Dustin Brinkmann</v>
      </c>
      <c r="D1935" s="1" t="str">
        <f t="array" ref="D1935">_xlfn.XLOOKUP($B1935, sales_teams!$A$2:$A$36, sales_teams!$C$2:$C$36)</f>
        <v>Central</v>
      </c>
      <c r="E1935" s="1" t="s">
        <v>194</v>
      </c>
      <c r="F1935" s="1" t="s">
        <v>178</v>
      </c>
      <c r="G1935" s="1" t="str">
        <f t="array" ref="G1935">IF($F1935="", "", _xlfn.XLOOKUP($F1935,accounts!$A$2:$A$86,accounts!$B$2:$B$86, "Other"))</f>
        <v>medical</v>
      </c>
      <c r="H1935" s="1" t="str">
        <f t="array" ref="H1935">IF($F1935="", "", IFS(_xlfn.XLOOKUP($F1935, accounts!$A$2:$A$86, accounts!$E$2:$E$86, 0)&gt;=1000, "Enterprise", _xlfn.XLOOKUP($F1935, accounts!$A$2:$A$86, accounts!$E$2:$E$86, 0)&gt;=100, "Mid-Market", TRUE, "SMB"))</f>
        <v>Enterprise</v>
      </c>
      <c r="I1935" s="1" t="str">
        <f t="array" ref="I1935">IF($F1935="", "", _xlfn.XLOOKUP($F1935,accounts!$A$2:$A$86,accounts!$F$2:$F$86, "Other"))</f>
        <v>United States</v>
      </c>
      <c r="J1935" s="1" t="s">
        <v>131</v>
      </c>
      <c r="K1935" s="3">
        <v>42824.0</v>
      </c>
      <c r="L1935" s="3">
        <v>42895.0</v>
      </c>
      <c r="M1935" s="1">
        <v>5017.0</v>
      </c>
    </row>
    <row r="1936">
      <c r="A1936" s="1" t="s">
        <v>2141</v>
      </c>
      <c r="B1936" s="1" t="s">
        <v>15</v>
      </c>
      <c r="C1936" s="1" t="str">
        <f t="array" ref="C1936">_xlfn.XLOOKUP($B1936, sales_teams!$A$2:$A$36, sales_teams!$B$2:$B$36)</f>
        <v>Dustin Brinkmann</v>
      </c>
      <c r="D1936" s="1" t="str">
        <f t="array" ref="D1936">_xlfn.XLOOKUP($B1936, sales_teams!$A$2:$A$36, sales_teams!$C$2:$C$36)</f>
        <v>Central</v>
      </c>
      <c r="E1936" s="1" t="s">
        <v>179</v>
      </c>
      <c r="F1936" s="1" t="s">
        <v>149</v>
      </c>
      <c r="G1936" s="1" t="str">
        <f t="array" ref="G1936">IF($F1936="", "", _xlfn.XLOOKUP($F1936,accounts!$A$2:$A$86,accounts!$B$2:$B$86, "Other"))</f>
        <v>medical</v>
      </c>
      <c r="H1936" s="1" t="str">
        <f t="array" ref="H1936">IF($F1936="", "", IFS(_xlfn.XLOOKUP($F1936, accounts!$A$2:$A$86, accounts!$E$2:$E$86, 0)&gt;=1000, "Enterprise", _xlfn.XLOOKUP($F1936, accounts!$A$2:$A$86, accounts!$E$2:$E$86, 0)&gt;=100, "Mid-Market", TRUE, "SMB"))</f>
        <v>Enterprise</v>
      </c>
      <c r="I1936" s="1" t="str">
        <f t="array" ref="I1936">IF($F1936="", "", _xlfn.XLOOKUP($F1936,accounts!$A$2:$A$86,accounts!$F$2:$F$86, "Other"))</f>
        <v>United States</v>
      </c>
      <c r="J1936" s="1" t="s">
        <v>131</v>
      </c>
      <c r="K1936" s="3">
        <v>42824.0</v>
      </c>
      <c r="L1936" s="3">
        <v>42833.0</v>
      </c>
      <c r="M1936" s="1">
        <v>59.0</v>
      </c>
    </row>
    <row r="1937">
      <c r="A1937" s="1" t="s">
        <v>2142</v>
      </c>
      <c r="B1937" s="1" t="s">
        <v>60</v>
      </c>
      <c r="C1937" s="1" t="str">
        <f t="array" ref="C1937">_xlfn.XLOOKUP($B1937, sales_teams!$A$2:$A$36, sales_teams!$B$2:$B$36)</f>
        <v>Celia Rouche</v>
      </c>
      <c r="D1937" s="1" t="str">
        <f t="array" ref="D1937">_xlfn.XLOOKUP($B1937, sales_teams!$A$2:$A$36, sales_teams!$C$2:$C$36)</f>
        <v>West</v>
      </c>
      <c r="E1937" s="1" t="s">
        <v>181</v>
      </c>
      <c r="G1937" s="1" t="str">
        <f t="array" ref="G1937">IF($F1937="", "", _xlfn.XLOOKUP($F1937,accounts!$A$2:$A$86,accounts!$B$2:$B$86, "Other"))</f>
        <v/>
      </c>
      <c r="H1937" s="1" t="str">
        <f t="array" ref="H1937">IF($F1937="", "", IFS(_xlfn.XLOOKUP($F1937, accounts!$A$2:$A$86, accounts!$E$2:$E$86, 0)&gt;=1000, "Enterprise", _xlfn.XLOOKUP($F1937, accounts!$A$2:$A$86, accounts!$E$2:$E$86, 0)&gt;=100, "Mid-Market", TRUE, "SMB"))</f>
        <v/>
      </c>
      <c r="I1937" s="1" t="str">
        <f t="array" ref="I1937">IF($F1937="", "", _xlfn.XLOOKUP($F1937,accounts!$A$2:$A$86,accounts!$F$2:$F$86, "Other"))</f>
        <v/>
      </c>
      <c r="J1937" s="1" t="s">
        <v>189</v>
      </c>
      <c r="K1937" s="3">
        <v>42824.0</v>
      </c>
    </row>
    <row r="1938">
      <c r="A1938" s="1" t="s">
        <v>2143</v>
      </c>
      <c r="B1938" s="1" t="s">
        <v>60</v>
      </c>
      <c r="C1938" s="1" t="str">
        <f t="array" ref="C1938">_xlfn.XLOOKUP($B1938, sales_teams!$A$2:$A$36, sales_teams!$B$2:$B$36)</f>
        <v>Celia Rouche</v>
      </c>
      <c r="D1938" s="1" t="str">
        <f t="array" ref="D1938">_xlfn.XLOOKUP($B1938, sales_teams!$A$2:$A$36, sales_teams!$C$2:$C$36)</f>
        <v>West</v>
      </c>
      <c r="E1938" s="1" t="s">
        <v>148</v>
      </c>
      <c r="F1938" s="1" t="s">
        <v>84</v>
      </c>
      <c r="G1938" s="1" t="str">
        <f t="array" ref="G1938">IF($F1938="", "", _xlfn.XLOOKUP($F1938,accounts!$A$2:$A$86,accounts!$B$2:$B$86, "Other"))</f>
        <v>retail</v>
      </c>
      <c r="H1938" s="1" t="str">
        <f t="array" ref="H1938">IF($F1938="", "", IFS(_xlfn.XLOOKUP($F1938, accounts!$A$2:$A$86, accounts!$E$2:$E$86, 0)&gt;=1000, "Enterprise", _xlfn.XLOOKUP($F1938, accounts!$A$2:$A$86, accounts!$E$2:$E$86, 0)&gt;=100, "Mid-Market", TRUE, "SMB"))</f>
        <v>Enterprise</v>
      </c>
      <c r="I1938" s="1" t="str">
        <f t="array" ref="I1938">IF($F1938="", "", _xlfn.XLOOKUP($F1938,accounts!$A$2:$A$86,accounts!$F$2:$F$86, "Other"))</f>
        <v>United States</v>
      </c>
      <c r="J1938" s="1" t="s">
        <v>192</v>
      </c>
      <c r="K1938" s="3">
        <v>42824.0</v>
      </c>
      <c r="L1938" s="3">
        <v>42833.0</v>
      </c>
      <c r="M1938" s="1">
        <v>0.0</v>
      </c>
    </row>
    <row r="1939">
      <c r="A1939" s="1" t="s">
        <v>2144</v>
      </c>
      <c r="B1939" s="1" t="s">
        <v>60</v>
      </c>
      <c r="C1939" s="1" t="str">
        <f t="array" ref="C1939">_xlfn.XLOOKUP($B1939, sales_teams!$A$2:$A$36, sales_teams!$B$2:$B$36)</f>
        <v>Celia Rouche</v>
      </c>
      <c r="D1939" s="1" t="str">
        <f t="array" ref="D1939">_xlfn.XLOOKUP($B1939, sales_teams!$A$2:$A$36, sales_teams!$C$2:$C$36)</f>
        <v>West</v>
      </c>
      <c r="E1939" s="1" t="s">
        <v>188</v>
      </c>
      <c r="F1939" s="1" t="s">
        <v>142</v>
      </c>
      <c r="G1939" s="1" t="str">
        <f t="array" ref="G1939">IF($F1939="", "", _xlfn.XLOOKUP($F1939,accounts!$A$2:$A$86,accounts!$B$2:$B$86, "Other"))</f>
        <v>retail</v>
      </c>
      <c r="H1939" s="1" t="str">
        <f t="array" ref="H1939">IF($F1939="", "", IFS(_xlfn.XLOOKUP($F1939, accounts!$A$2:$A$86, accounts!$E$2:$E$86, 0)&gt;=1000, "Enterprise", _xlfn.XLOOKUP($F1939, accounts!$A$2:$A$86, accounts!$E$2:$E$86, 0)&gt;=100, "Mid-Market", TRUE, "SMB"))</f>
        <v>Enterprise</v>
      </c>
      <c r="I1939" s="1" t="str">
        <f t="array" ref="I1939">IF($F1939="", "", _xlfn.XLOOKUP($F1939,accounts!$A$2:$A$86,accounts!$F$2:$F$86, "Other"))</f>
        <v>United States</v>
      </c>
      <c r="J1939" s="1" t="s">
        <v>131</v>
      </c>
      <c r="K1939" s="3">
        <v>42824.0</v>
      </c>
      <c r="L1939" s="3">
        <v>42831.0</v>
      </c>
      <c r="M1939" s="1">
        <v>3316.0</v>
      </c>
    </row>
    <row r="1940">
      <c r="A1940" s="1" t="s">
        <v>2145</v>
      </c>
      <c r="B1940" s="1" t="s">
        <v>105</v>
      </c>
      <c r="C1940" s="1" t="str">
        <f t="array" ref="C1940">_xlfn.XLOOKUP($B1940, sales_teams!$A$2:$A$36, sales_teams!$B$2:$B$36)</f>
        <v>Summer Sewald</v>
      </c>
      <c r="D1940" s="1" t="str">
        <f t="array" ref="D1940">_xlfn.XLOOKUP($B1940, sales_teams!$A$2:$A$36, sales_teams!$C$2:$C$36)</f>
        <v>West</v>
      </c>
      <c r="E1940" s="1" t="s">
        <v>181</v>
      </c>
      <c r="F1940" s="1" t="s">
        <v>178</v>
      </c>
      <c r="G1940" s="1" t="str">
        <f t="array" ref="G1940">IF($F1940="", "", _xlfn.XLOOKUP($F1940,accounts!$A$2:$A$86,accounts!$B$2:$B$86, "Other"))</f>
        <v>medical</v>
      </c>
      <c r="H1940" s="1" t="str">
        <f t="array" ref="H1940">IF($F1940="", "", IFS(_xlfn.XLOOKUP($F1940, accounts!$A$2:$A$86, accounts!$E$2:$E$86, 0)&gt;=1000, "Enterprise", _xlfn.XLOOKUP($F1940, accounts!$A$2:$A$86, accounts!$E$2:$E$86, 0)&gt;=100, "Mid-Market", TRUE, "SMB"))</f>
        <v>Enterprise</v>
      </c>
      <c r="I1940" s="1" t="str">
        <f t="array" ref="I1940">IF($F1940="", "", _xlfn.XLOOKUP($F1940,accounts!$A$2:$A$86,accounts!$F$2:$F$86, "Other"))</f>
        <v>United States</v>
      </c>
      <c r="J1940" s="1" t="s">
        <v>189</v>
      </c>
      <c r="K1940" s="3">
        <v>42824.0</v>
      </c>
    </row>
    <row r="1941">
      <c r="A1941" s="1" t="s">
        <v>2146</v>
      </c>
      <c r="B1941" s="1" t="s">
        <v>105</v>
      </c>
      <c r="C1941" s="1" t="str">
        <f t="array" ref="C1941">_xlfn.XLOOKUP($B1941, sales_teams!$A$2:$A$36, sales_teams!$B$2:$B$36)</f>
        <v>Summer Sewald</v>
      </c>
      <c r="D1941" s="1" t="str">
        <f t="array" ref="D1941">_xlfn.XLOOKUP($B1941, sales_teams!$A$2:$A$36, sales_teams!$C$2:$C$36)</f>
        <v>West</v>
      </c>
      <c r="E1941" s="1" t="s">
        <v>194</v>
      </c>
      <c r="F1941" s="1" t="s">
        <v>142</v>
      </c>
      <c r="G1941" s="1" t="str">
        <f t="array" ref="G1941">IF($F1941="", "", _xlfn.XLOOKUP($F1941,accounts!$A$2:$A$86,accounts!$B$2:$B$86, "Other"))</f>
        <v>retail</v>
      </c>
      <c r="H1941" s="1" t="str">
        <f t="array" ref="H1941">IF($F1941="", "", IFS(_xlfn.XLOOKUP($F1941, accounts!$A$2:$A$86, accounts!$E$2:$E$86, 0)&gt;=1000, "Enterprise", _xlfn.XLOOKUP($F1941, accounts!$A$2:$A$86, accounts!$E$2:$E$86, 0)&gt;=100, "Mid-Market", TRUE, "SMB"))</f>
        <v>Enterprise</v>
      </c>
      <c r="I1941" s="1" t="str">
        <f t="array" ref="I1941">IF($F1941="", "", _xlfn.XLOOKUP($F1941,accounts!$A$2:$A$86,accounts!$F$2:$F$86, "Other"))</f>
        <v>United States</v>
      </c>
      <c r="J1941" s="1" t="s">
        <v>131</v>
      </c>
      <c r="K1941" s="3">
        <v>42824.0</v>
      </c>
      <c r="L1941" s="3">
        <v>42835.0</v>
      </c>
      <c r="M1941" s="1">
        <v>6227.0</v>
      </c>
    </row>
    <row r="1942">
      <c r="A1942" s="1" t="s">
        <v>2147</v>
      </c>
      <c r="B1942" s="1" t="s">
        <v>7</v>
      </c>
      <c r="C1942" s="1" t="str">
        <f t="array" ref="C1942">_xlfn.XLOOKUP($B1942, sales_teams!$A$2:$A$36, sales_teams!$B$2:$B$36)</f>
        <v>Dustin Brinkmann</v>
      </c>
      <c r="D1942" s="1" t="str">
        <f t="array" ref="D1942">_xlfn.XLOOKUP($B1942, sales_teams!$A$2:$A$36, sales_teams!$C$2:$C$36)</f>
        <v>Central</v>
      </c>
      <c r="E1942" s="1" t="s">
        <v>179</v>
      </c>
      <c r="F1942" s="1" t="s">
        <v>165</v>
      </c>
      <c r="G1942" s="1" t="str">
        <f t="array" ref="G1942">IF($F1942="", "", _xlfn.XLOOKUP($F1942,accounts!$A$2:$A$86,accounts!$B$2:$B$86, "Other"))</f>
        <v>telecommunications</v>
      </c>
      <c r="H1942" s="1" t="str">
        <f t="array" ref="H1942">IF($F1942="", "", IFS(_xlfn.XLOOKUP($F1942, accounts!$A$2:$A$86, accounts!$E$2:$E$86, 0)&gt;=1000, "Enterprise", _xlfn.XLOOKUP($F1942, accounts!$A$2:$A$86, accounts!$E$2:$E$86, 0)&gt;=100, "Mid-Market", TRUE, "SMB"))</f>
        <v>Enterprise</v>
      </c>
      <c r="I1942" s="1" t="str">
        <f t="array" ref="I1942">IF($F1942="", "", _xlfn.XLOOKUP($F1942,accounts!$A$2:$A$86,accounts!$F$2:$F$86, "Other"))</f>
        <v>United States</v>
      </c>
      <c r="J1942" s="1" t="s">
        <v>192</v>
      </c>
      <c r="K1942" s="3">
        <v>42825.0</v>
      </c>
      <c r="L1942" s="3">
        <v>42832.0</v>
      </c>
      <c r="M1942" s="1">
        <v>0.0</v>
      </c>
    </row>
    <row r="1943">
      <c r="A1943" s="1" t="s">
        <v>2148</v>
      </c>
      <c r="B1943" s="1" t="s">
        <v>7</v>
      </c>
      <c r="C1943" s="1" t="str">
        <f t="array" ref="C1943">_xlfn.XLOOKUP($B1943, sales_teams!$A$2:$A$36, sales_teams!$B$2:$B$36)</f>
        <v>Dustin Brinkmann</v>
      </c>
      <c r="D1943" s="1" t="str">
        <f t="array" ref="D1943">_xlfn.XLOOKUP($B1943, sales_teams!$A$2:$A$36, sales_teams!$C$2:$C$36)</f>
        <v>Central</v>
      </c>
      <c r="E1943" s="1" t="s">
        <v>179</v>
      </c>
      <c r="F1943" s="1" t="s">
        <v>59</v>
      </c>
      <c r="G1943" s="1" t="str">
        <f t="array" ref="G1943">IF($F1943="", "", _xlfn.XLOOKUP($F1943,accounts!$A$2:$A$86,accounts!$B$2:$B$86, "Other"))</f>
        <v>medical</v>
      </c>
      <c r="H1943" s="1" t="str">
        <f t="array" ref="H1943">IF($F1943="", "", IFS(_xlfn.XLOOKUP($F1943, accounts!$A$2:$A$86, accounts!$E$2:$E$86, 0)&gt;=1000, "Enterprise", _xlfn.XLOOKUP($F1943, accounts!$A$2:$A$86, accounts!$E$2:$E$86, 0)&gt;=100, "Mid-Market", TRUE, "SMB"))</f>
        <v>SMB</v>
      </c>
      <c r="I1943" s="1" t="str">
        <f t="array" ref="I1943">IF($F1943="", "", _xlfn.XLOOKUP($F1943,accounts!$A$2:$A$86,accounts!$F$2:$F$86, "Other"))</f>
        <v>United States</v>
      </c>
      <c r="J1943" s="1" t="s">
        <v>131</v>
      </c>
      <c r="K1943" s="3">
        <v>42825.0</v>
      </c>
      <c r="L1943" s="3">
        <v>42901.0</v>
      </c>
      <c r="M1943" s="1">
        <v>58.0</v>
      </c>
    </row>
    <row r="1944">
      <c r="A1944" s="1" t="s">
        <v>2149</v>
      </c>
      <c r="B1944" s="1" t="s">
        <v>7</v>
      </c>
      <c r="C1944" s="1" t="str">
        <f t="array" ref="C1944">_xlfn.XLOOKUP($B1944, sales_teams!$A$2:$A$36, sales_teams!$B$2:$B$36)</f>
        <v>Dustin Brinkmann</v>
      </c>
      <c r="D1944" s="1" t="str">
        <f t="array" ref="D1944">_xlfn.XLOOKUP($B1944, sales_teams!$A$2:$A$36, sales_teams!$C$2:$C$36)</f>
        <v>Central</v>
      </c>
      <c r="E1944" s="1" t="s">
        <v>188</v>
      </c>
      <c r="F1944" s="1" t="s">
        <v>76</v>
      </c>
      <c r="G1944" s="1" t="str">
        <f t="array" ref="G1944">IF($F1944="", "", _xlfn.XLOOKUP($F1944,accounts!$A$2:$A$86,accounts!$B$2:$B$86, "Other"))</f>
        <v>marketing</v>
      </c>
      <c r="H1944" s="1" t="str">
        <f t="array" ref="H1944">IF($F1944="", "", IFS(_xlfn.XLOOKUP($F1944, accounts!$A$2:$A$86, accounts!$E$2:$E$86, 0)&gt;=1000, "Enterprise", _xlfn.XLOOKUP($F1944, accounts!$A$2:$A$86, accounts!$E$2:$E$86, 0)&gt;=100, "Mid-Market", TRUE, "SMB"))</f>
        <v>Enterprise</v>
      </c>
      <c r="I1944" s="1" t="str">
        <f t="array" ref="I1944">IF($F1944="", "", _xlfn.XLOOKUP($F1944,accounts!$A$2:$A$86,accounts!$F$2:$F$86, "Other"))</f>
        <v>United States</v>
      </c>
      <c r="J1944" s="1" t="s">
        <v>131</v>
      </c>
      <c r="K1944" s="3">
        <v>42825.0</v>
      </c>
      <c r="L1944" s="3">
        <v>42833.0</v>
      </c>
      <c r="M1944" s="1">
        <v>3626.0</v>
      </c>
    </row>
    <row r="1945">
      <c r="A1945" s="1" t="s">
        <v>2150</v>
      </c>
      <c r="B1945" s="1" t="s">
        <v>57</v>
      </c>
      <c r="C1945" s="1" t="str">
        <f t="array" ref="C1945">_xlfn.XLOOKUP($B1945, sales_teams!$A$2:$A$36, sales_teams!$B$2:$B$36)</f>
        <v>Rocco Neubert</v>
      </c>
      <c r="D1945" s="1" t="str">
        <f t="array" ref="D1945">_xlfn.XLOOKUP($B1945, sales_teams!$A$2:$A$36, sales_teams!$C$2:$C$36)</f>
        <v>East</v>
      </c>
      <c r="E1945" s="1" t="s">
        <v>188</v>
      </c>
      <c r="F1945" s="1" t="s">
        <v>167</v>
      </c>
      <c r="G1945" s="1" t="str">
        <f t="array" ref="G1945">IF($F1945="", "", _xlfn.XLOOKUP($F1945,accounts!$A$2:$A$86,accounts!$B$2:$B$86, "Other"))</f>
        <v>finance</v>
      </c>
      <c r="H1945" s="1" t="str">
        <f t="array" ref="H1945">IF($F1945="", "", IFS(_xlfn.XLOOKUP($F1945, accounts!$A$2:$A$86, accounts!$E$2:$E$86, 0)&gt;=1000, "Enterprise", _xlfn.XLOOKUP($F1945, accounts!$A$2:$A$86, accounts!$E$2:$E$86, 0)&gt;=100, "Mid-Market", TRUE, "SMB"))</f>
        <v>Mid-Market</v>
      </c>
      <c r="I1945" s="1" t="str">
        <f t="array" ref="I1945">IF($F1945="", "", _xlfn.XLOOKUP($F1945,accounts!$A$2:$A$86,accounts!$F$2:$F$86, "Other"))</f>
        <v>United States</v>
      </c>
      <c r="J1945" s="1" t="s">
        <v>131</v>
      </c>
      <c r="K1945" s="3">
        <v>42825.0</v>
      </c>
      <c r="L1945" s="3">
        <v>42826.0</v>
      </c>
      <c r="M1945" s="1">
        <v>2819.0</v>
      </c>
    </row>
    <row r="1946">
      <c r="A1946" s="1" t="s">
        <v>2151</v>
      </c>
      <c r="B1946" s="1" t="s">
        <v>52</v>
      </c>
      <c r="C1946" s="1" t="str">
        <f t="array" ref="C1946">_xlfn.XLOOKUP($B1946, sales_teams!$A$2:$A$36, sales_teams!$B$2:$B$36)</f>
        <v>Rocco Neubert</v>
      </c>
      <c r="D1946" s="1" t="str">
        <f t="array" ref="D1946">_xlfn.XLOOKUP($B1946, sales_teams!$A$2:$A$36, sales_teams!$C$2:$C$36)</f>
        <v>East</v>
      </c>
      <c r="E1946" s="1" t="s">
        <v>148</v>
      </c>
      <c r="F1946" s="1" t="s">
        <v>47</v>
      </c>
      <c r="G1946" s="1" t="str">
        <f t="array" ref="G1946">IF($F1946="", "", _xlfn.XLOOKUP($F1946,accounts!$A$2:$A$86,accounts!$B$2:$B$86, "Other"))</f>
        <v>retail</v>
      </c>
      <c r="H1946" s="1" t="str">
        <f t="array" ref="H1946">IF($F1946="", "", IFS(_xlfn.XLOOKUP($F1946, accounts!$A$2:$A$86, accounts!$E$2:$E$86, 0)&gt;=1000, "Enterprise", _xlfn.XLOOKUP($F1946, accounts!$A$2:$A$86, accounts!$E$2:$E$86, 0)&gt;=100, "Mid-Market", TRUE, "SMB"))</f>
        <v>Enterprise</v>
      </c>
      <c r="I1946" s="1" t="str">
        <f t="array" ref="I1946">IF($F1946="", "", _xlfn.XLOOKUP($F1946,accounts!$A$2:$A$86,accounts!$F$2:$F$86, "Other"))</f>
        <v>United States</v>
      </c>
      <c r="J1946" s="1" t="s">
        <v>189</v>
      </c>
      <c r="K1946" s="3">
        <v>42825.0</v>
      </c>
    </row>
    <row r="1947">
      <c r="A1947" s="1" t="s">
        <v>2152</v>
      </c>
      <c r="B1947" s="1" t="s">
        <v>52</v>
      </c>
      <c r="C1947" s="1" t="str">
        <f t="array" ref="C1947">_xlfn.XLOOKUP($B1947, sales_teams!$A$2:$A$36, sales_teams!$B$2:$B$36)</f>
        <v>Rocco Neubert</v>
      </c>
      <c r="D1947" s="1" t="str">
        <f t="array" ref="D1947">_xlfn.XLOOKUP($B1947, sales_teams!$A$2:$A$36, sales_teams!$C$2:$C$36)</f>
        <v>East</v>
      </c>
      <c r="E1947" s="1" t="s">
        <v>148</v>
      </c>
      <c r="F1947" s="1" t="s">
        <v>169</v>
      </c>
      <c r="G1947" s="1" t="str">
        <f t="array" ref="G1947">IF($F1947="", "", _xlfn.XLOOKUP($F1947,accounts!$A$2:$A$86,accounts!$B$2:$B$86, "Other"))</f>
        <v>entertainment</v>
      </c>
      <c r="H1947" s="1" t="str">
        <f t="array" ref="H1947">IF($F1947="", "", IFS(_xlfn.XLOOKUP($F1947, accounts!$A$2:$A$86, accounts!$E$2:$E$86, 0)&gt;=1000, "Enterprise", _xlfn.XLOOKUP($F1947, accounts!$A$2:$A$86, accounts!$E$2:$E$86, 0)&gt;=100, "Mid-Market", TRUE, "SMB"))</f>
        <v>Enterprise</v>
      </c>
      <c r="I1947" s="1" t="str">
        <f t="array" ref="I1947">IF($F1947="", "", _xlfn.XLOOKUP($F1947,accounts!$A$2:$A$86,accounts!$F$2:$F$86, "Other"))</f>
        <v>United States</v>
      </c>
      <c r="J1947" s="1" t="s">
        <v>192</v>
      </c>
      <c r="K1947" s="3">
        <v>42825.0</v>
      </c>
      <c r="L1947" s="3">
        <v>42826.0</v>
      </c>
      <c r="M1947" s="1">
        <v>0.0</v>
      </c>
    </row>
    <row r="1948">
      <c r="A1948" s="1" t="s">
        <v>2153</v>
      </c>
      <c r="B1948" s="1" t="s">
        <v>52</v>
      </c>
      <c r="C1948" s="1" t="str">
        <f t="array" ref="C1948">_xlfn.XLOOKUP($B1948, sales_teams!$A$2:$A$36, sales_teams!$B$2:$B$36)</f>
        <v>Rocco Neubert</v>
      </c>
      <c r="D1948" s="1" t="str">
        <f t="array" ref="D1948">_xlfn.XLOOKUP($B1948, sales_teams!$A$2:$A$36, sales_teams!$C$2:$C$36)</f>
        <v>East</v>
      </c>
      <c r="E1948" s="1" t="s">
        <v>148</v>
      </c>
      <c r="F1948" s="1" t="s">
        <v>173</v>
      </c>
      <c r="G1948" s="1" t="str">
        <f t="array" ref="G1948">IF($F1948="", "", _xlfn.XLOOKUP($F1948,accounts!$A$2:$A$86,accounts!$B$2:$B$86, "Other"))</f>
        <v>technology</v>
      </c>
      <c r="H1948" s="1" t="str">
        <f t="array" ref="H1948">IF($F1948="", "", IFS(_xlfn.XLOOKUP($F1948, accounts!$A$2:$A$86, accounts!$E$2:$E$86, 0)&gt;=1000, "Enterprise", _xlfn.XLOOKUP($F1948, accounts!$A$2:$A$86, accounts!$E$2:$E$86, 0)&gt;=100, "Mid-Market", TRUE, "SMB"))</f>
        <v>Mid-Market</v>
      </c>
      <c r="I1948" s="1" t="str">
        <f t="array" ref="I1948">IF($F1948="", "", _xlfn.XLOOKUP($F1948,accounts!$A$2:$A$86,accounts!$F$2:$F$86, "Other"))</f>
        <v>China</v>
      </c>
      <c r="J1948" s="1" t="s">
        <v>192</v>
      </c>
      <c r="K1948" s="3">
        <v>42825.0</v>
      </c>
      <c r="L1948" s="3">
        <v>42832.0</v>
      </c>
      <c r="M1948" s="1">
        <v>0.0</v>
      </c>
    </row>
    <row r="1949">
      <c r="A1949" s="1" t="s">
        <v>2154</v>
      </c>
      <c r="B1949" s="1" t="s">
        <v>39</v>
      </c>
      <c r="C1949" s="1" t="str">
        <f t="array" ref="C1949">_xlfn.XLOOKUP($B1949, sales_teams!$A$2:$A$36, sales_teams!$B$2:$B$36)</f>
        <v>Cara Losch</v>
      </c>
      <c r="D1949" s="1" t="str">
        <f t="array" ref="D1949">_xlfn.XLOOKUP($B1949, sales_teams!$A$2:$A$36, sales_teams!$C$2:$C$36)</f>
        <v>East</v>
      </c>
      <c r="E1949" s="1" t="s">
        <v>181</v>
      </c>
      <c r="F1949" s="1" t="s">
        <v>115</v>
      </c>
      <c r="G1949" s="1" t="str">
        <f t="array" ref="G1949">IF($F1949="", "", _xlfn.XLOOKUP($F1949,accounts!$A$2:$A$86,accounts!$B$2:$B$86, "Other"))</f>
        <v>services</v>
      </c>
      <c r="H1949" s="1" t="str">
        <f t="array" ref="H1949">IF($F1949="", "", IFS(_xlfn.XLOOKUP($F1949, accounts!$A$2:$A$86, accounts!$E$2:$E$86, 0)&gt;=1000, "Enterprise", _xlfn.XLOOKUP($F1949, accounts!$A$2:$A$86, accounts!$E$2:$E$86, 0)&gt;=100, "Mid-Market", TRUE, "SMB"))</f>
        <v>Enterprise</v>
      </c>
      <c r="I1949" s="1" t="str">
        <f t="array" ref="I1949">IF($F1949="", "", _xlfn.XLOOKUP($F1949,accounts!$A$2:$A$86,accounts!$F$2:$F$86, "Other"))</f>
        <v>United States</v>
      </c>
      <c r="J1949" s="1" t="s">
        <v>189</v>
      </c>
      <c r="K1949" s="3">
        <v>42825.0</v>
      </c>
    </row>
    <row r="1950">
      <c r="A1950" s="1" t="s">
        <v>2155</v>
      </c>
      <c r="B1950" s="1" t="s">
        <v>94</v>
      </c>
      <c r="C1950" s="1" t="str">
        <f t="array" ref="C1950">_xlfn.XLOOKUP($B1950, sales_teams!$A$2:$A$36, sales_teams!$B$2:$B$36)</f>
        <v>Celia Rouche</v>
      </c>
      <c r="D1950" s="1" t="str">
        <f t="array" ref="D1950">_xlfn.XLOOKUP($B1950, sales_teams!$A$2:$A$36, sales_teams!$C$2:$C$36)</f>
        <v>West</v>
      </c>
      <c r="E1950" s="1" t="s">
        <v>179</v>
      </c>
      <c r="F1950" s="1" t="s">
        <v>78</v>
      </c>
      <c r="G1950" s="1" t="str">
        <f t="array" ref="G1950">IF($F1950="", "", _xlfn.XLOOKUP($F1950,accounts!$A$2:$A$86,accounts!$B$2:$B$86, "Other"))</f>
        <v>marketing</v>
      </c>
      <c r="H1950" s="1" t="str">
        <f t="array" ref="H1950">IF($F1950="", "", IFS(_xlfn.XLOOKUP($F1950, accounts!$A$2:$A$86, accounts!$E$2:$E$86, 0)&gt;=1000, "Enterprise", _xlfn.XLOOKUP($F1950, accounts!$A$2:$A$86, accounts!$E$2:$E$86, 0)&gt;=100, "Mid-Market", TRUE, "SMB"))</f>
        <v>Enterprise</v>
      </c>
      <c r="I1950" s="1" t="str">
        <f t="array" ref="I1950">IF($F1950="", "", _xlfn.XLOOKUP($F1950,accounts!$A$2:$A$86,accounts!$F$2:$F$86, "Other"))</f>
        <v>United States</v>
      </c>
      <c r="J1950" s="1" t="s">
        <v>189</v>
      </c>
      <c r="K1950" s="3">
        <v>42825.0</v>
      </c>
    </row>
    <row r="1951">
      <c r="A1951" s="1" t="s">
        <v>2156</v>
      </c>
      <c r="B1951" s="1" t="s">
        <v>26</v>
      </c>
      <c r="C1951" s="1" t="str">
        <f t="array" ref="C1951">_xlfn.XLOOKUP($B1951, sales_teams!$A$2:$A$36, sales_teams!$B$2:$B$36)</f>
        <v>Melvin Marxen</v>
      </c>
      <c r="D1951" s="1" t="str">
        <f t="array" ref="D1951">_xlfn.XLOOKUP($B1951, sales_teams!$A$2:$A$36, sales_teams!$C$2:$C$36)</f>
        <v>Central</v>
      </c>
      <c r="E1951" s="1" t="s">
        <v>194</v>
      </c>
      <c r="F1951" s="1" t="s">
        <v>110</v>
      </c>
      <c r="G1951" s="1" t="str">
        <f t="array" ref="G1951">IF($F1951="", "", _xlfn.XLOOKUP($F1951,accounts!$A$2:$A$86,accounts!$B$2:$B$86, "Other"))</f>
        <v>technology</v>
      </c>
      <c r="H1951" s="1" t="str">
        <f t="array" ref="H1951">IF($F1951="", "", IFS(_xlfn.XLOOKUP($F1951, accounts!$A$2:$A$86, accounts!$E$2:$E$86, 0)&gt;=1000, "Enterprise", _xlfn.XLOOKUP($F1951, accounts!$A$2:$A$86, accounts!$E$2:$E$86, 0)&gt;=100, "Mid-Market", TRUE, "SMB"))</f>
        <v>Enterprise</v>
      </c>
      <c r="I1951" s="1" t="str">
        <f t="array" ref="I1951">IF($F1951="", "", _xlfn.XLOOKUP($F1951,accounts!$A$2:$A$86,accounts!$F$2:$F$86, "Other"))</f>
        <v>Norway</v>
      </c>
      <c r="J1951" s="1" t="s">
        <v>192</v>
      </c>
      <c r="K1951" s="3">
        <v>42825.0</v>
      </c>
      <c r="L1951" s="3">
        <v>42827.0</v>
      </c>
      <c r="M1951" s="1">
        <v>0.0</v>
      </c>
    </row>
    <row r="1952">
      <c r="A1952" s="1" t="s">
        <v>2157</v>
      </c>
      <c r="B1952" s="1" t="s">
        <v>88</v>
      </c>
      <c r="C1952" s="1" t="str">
        <f t="array" ref="C1952">_xlfn.XLOOKUP($B1952, sales_teams!$A$2:$A$36, sales_teams!$B$2:$B$36)</f>
        <v>Celia Rouche</v>
      </c>
      <c r="D1952" s="1" t="str">
        <f t="array" ref="D1952">_xlfn.XLOOKUP($B1952, sales_teams!$A$2:$A$36, sales_teams!$C$2:$C$36)</f>
        <v>West</v>
      </c>
      <c r="E1952" s="1" t="s">
        <v>109</v>
      </c>
      <c r="F1952" s="1" t="s">
        <v>84</v>
      </c>
      <c r="G1952" s="1" t="str">
        <f t="array" ref="G1952">IF($F1952="", "", _xlfn.XLOOKUP($F1952,accounts!$A$2:$A$86,accounts!$B$2:$B$86, "Other"))</f>
        <v>retail</v>
      </c>
      <c r="H1952" s="1" t="str">
        <f t="array" ref="H1952">IF($F1952="", "", IFS(_xlfn.XLOOKUP($F1952, accounts!$A$2:$A$86, accounts!$E$2:$E$86, 0)&gt;=1000, "Enterprise", _xlfn.XLOOKUP($F1952, accounts!$A$2:$A$86, accounts!$E$2:$E$86, 0)&gt;=100, "Mid-Market", TRUE, "SMB"))</f>
        <v>Enterprise</v>
      </c>
      <c r="I1952" s="1" t="str">
        <f t="array" ref="I1952">IF($F1952="", "", _xlfn.XLOOKUP($F1952,accounts!$A$2:$A$86,accounts!$F$2:$F$86, "Other"))</f>
        <v>United States</v>
      </c>
      <c r="J1952" s="1" t="s">
        <v>131</v>
      </c>
      <c r="K1952" s="3">
        <v>42825.0</v>
      </c>
      <c r="L1952" s="3">
        <v>42834.0</v>
      </c>
      <c r="M1952" s="1">
        <v>901.0</v>
      </c>
    </row>
    <row r="1953">
      <c r="A1953" s="1" t="s">
        <v>2158</v>
      </c>
      <c r="B1953" s="1" t="s">
        <v>88</v>
      </c>
      <c r="C1953" s="1" t="str">
        <f t="array" ref="C1953">_xlfn.XLOOKUP($B1953, sales_teams!$A$2:$A$36, sales_teams!$B$2:$B$36)</f>
        <v>Celia Rouche</v>
      </c>
      <c r="D1953" s="1" t="str">
        <f t="array" ref="D1953">_xlfn.XLOOKUP($B1953, sales_teams!$A$2:$A$36, sales_teams!$C$2:$C$36)</f>
        <v>West</v>
      </c>
      <c r="E1953" s="1" t="s">
        <v>188</v>
      </c>
      <c r="F1953" s="1" t="s">
        <v>80</v>
      </c>
      <c r="G1953" s="1" t="str">
        <f t="array" ref="G1953">IF($F1953="", "", _xlfn.XLOOKUP($F1953,accounts!$A$2:$A$86,accounts!$B$2:$B$86, "Other"))</f>
        <v>technology</v>
      </c>
      <c r="H1953" s="1" t="str">
        <f t="array" ref="H1953">IF($F1953="", "", IFS(_xlfn.XLOOKUP($F1953, accounts!$A$2:$A$86, accounts!$E$2:$E$86, 0)&gt;=1000, "Enterprise", _xlfn.XLOOKUP($F1953, accounts!$A$2:$A$86, accounts!$E$2:$E$86, 0)&gt;=100, "Mid-Market", TRUE, "SMB"))</f>
        <v>Enterprise</v>
      </c>
      <c r="I1953" s="1" t="str">
        <f t="array" ref="I1953">IF($F1953="", "", _xlfn.XLOOKUP($F1953,accounts!$A$2:$A$86,accounts!$F$2:$F$86, "Other"))</f>
        <v>United States</v>
      </c>
      <c r="J1953" s="1" t="s">
        <v>131</v>
      </c>
      <c r="K1953" s="3">
        <v>42825.0</v>
      </c>
      <c r="L1953" s="3">
        <v>42890.0</v>
      </c>
      <c r="M1953" s="1">
        <v>3438.0</v>
      </c>
    </row>
    <row r="1954">
      <c r="A1954" s="1" t="s">
        <v>2159</v>
      </c>
      <c r="B1954" s="1" t="s">
        <v>99</v>
      </c>
      <c r="C1954" s="1" t="str">
        <f t="array" ref="C1954">_xlfn.XLOOKUP($B1954, sales_teams!$A$2:$A$36, sales_teams!$B$2:$B$36)</f>
        <v>Summer Sewald</v>
      </c>
      <c r="D1954" s="1" t="str">
        <f t="array" ref="D1954">_xlfn.XLOOKUP($B1954, sales_teams!$A$2:$A$36, sales_teams!$C$2:$C$36)</f>
        <v>West</v>
      </c>
      <c r="E1954" s="1" t="s">
        <v>181</v>
      </c>
      <c r="F1954" s="1" t="s">
        <v>85</v>
      </c>
      <c r="G1954" s="1" t="str">
        <f t="array" ref="G1954">IF($F1954="", "", _xlfn.XLOOKUP($F1954,accounts!$A$2:$A$86,accounts!$B$2:$B$86, "Other"))</f>
        <v>telecommunications</v>
      </c>
      <c r="H1954" s="1" t="str">
        <f t="array" ref="H1954">IF($F1954="", "", IFS(_xlfn.XLOOKUP($F1954, accounts!$A$2:$A$86, accounts!$E$2:$E$86, 0)&gt;=1000, "Enterprise", _xlfn.XLOOKUP($F1954, accounts!$A$2:$A$86, accounts!$E$2:$E$86, 0)&gt;=100, "Mid-Market", TRUE, "SMB"))</f>
        <v>Enterprise</v>
      </c>
      <c r="I1954" s="1" t="str">
        <f t="array" ref="I1954">IF($F1954="", "", _xlfn.XLOOKUP($F1954,accounts!$A$2:$A$86,accounts!$F$2:$F$86, "Other"))</f>
        <v>United States</v>
      </c>
      <c r="J1954" s="1" t="s">
        <v>131</v>
      </c>
      <c r="K1954" s="3">
        <v>42825.0</v>
      </c>
      <c r="L1954" s="3">
        <v>42833.0</v>
      </c>
      <c r="M1954" s="1">
        <v>589.0</v>
      </c>
    </row>
    <row r="1955">
      <c r="A1955" s="1" t="s">
        <v>2160</v>
      </c>
      <c r="B1955" s="1" t="s">
        <v>104</v>
      </c>
      <c r="C1955" s="1" t="str">
        <f t="array" ref="C1955">_xlfn.XLOOKUP($B1955, sales_teams!$A$2:$A$36, sales_teams!$B$2:$B$36)</f>
        <v>Summer Sewald</v>
      </c>
      <c r="D1955" s="1" t="str">
        <f t="array" ref="D1955">_xlfn.XLOOKUP($B1955, sales_teams!$A$2:$A$36, sales_teams!$C$2:$C$36)</f>
        <v>West</v>
      </c>
      <c r="E1955" s="1" t="s">
        <v>179</v>
      </c>
      <c r="F1955" s="1" t="s">
        <v>143</v>
      </c>
      <c r="G1955" s="1" t="str">
        <f t="array" ref="G1955">IF($F1955="", "", _xlfn.XLOOKUP($F1955,accounts!$A$2:$A$86,accounts!$B$2:$B$86, "Other"))</f>
        <v>entertainment</v>
      </c>
      <c r="H1955" s="1" t="str">
        <f t="array" ref="H1955">IF($F1955="", "", IFS(_xlfn.XLOOKUP($F1955, accounts!$A$2:$A$86, accounts!$E$2:$E$86, 0)&gt;=1000, "Enterprise", _xlfn.XLOOKUP($F1955, accounts!$A$2:$A$86, accounts!$E$2:$E$86, 0)&gt;=100, "Mid-Market", TRUE, "SMB"))</f>
        <v>Mid-Market</v>
      </c>
      <c r="I1955" s="1" t="str">
        <f t="array" ref="I1955">IF($F1955="", "", _xlfn.XLOOKUP($F1955,accounts!$A$2:$A$86,accounts!$F$2:$F$86, "Other"))</f>
        <v>United States</v>
      </c>
      <c r="J1955" s="1" t="s">
        <v>192</v>
      </c>
      <c r="K1955" s="3">
        <v>42825.0</v>
      </c>
      <c r="L1955" s="3">
        <v>42906.0</v>
      </c>
      <c r="M1955" s="1">
        <v>0.0</v>
      </c>
    </row>
    <row r="1956">
      <c r="A1956" s="1" t="s">
        <v>2161</v>
      </c>
      <c r="B1956" s="1" t="s">
        <v>104</v>
      </c>
      <c r="C1956" s="1" t="str">
        <f t="array" ref="C1956">_xlfn.XLOOKUP($B1956, sales_teams!$A$2:$A$36, sales_teams!$B$2:$B$36)</f>
        <v>Summer Sewald</v>
      </c>
      <c r="D1956" s="1" t="str">
        <f t="array" ref="D1956">_xlfn.XLOOKUP($B1956, sales_teams!$A$2:$A$36, sales_teams!$C$2:$C$36)</f>
        <v>West</v>
      </c>
      <c r="E1956" s="1" t="s">
        <v>148</v>
      </c>
      <c r="F1956" s="1" t="s">
        <v>161</v>
      </c>
      <c r="G1956" s="1" t="str">
        <f t="array" ref="G1956">IF($F1956="", "", _xlfn.XLOOKUP($F1956,accounts!$A$2:$A$86,accounts!$B$2:$B$86, "Other"))</f>
        <v>marketing</v>
      </c>
      <c r="H1956" s="1" t="str">
        <f t="array" ref="H1956">IF($F1956="", "", IFS(_xlfn.XLOOKUP($F1956, accounts!$A$2:$A$86, accounts!$E$2:$E$86, 0)&gt;=1000, "Enterprise", _xlfn.XLOOKUP($F1956, accounts!$A$2:$A$86, accounts!$E$2:$E$86, 0)&gt;=100, "Mid-Market", TRUE, "SMB"))</f>
        <v>Enterprise</v>
      </c>
      <c r="I1956" s="1" t="str">
        <f t="array" ref="I1956">IF($F1956="", "", _xlfn.XLOOKUP($F1956,accounts!$A$2:$A$86,accounts!$F$2:$F$86, "Other"))</f>
        <v>Poland</v>
      </c>
      <c r="J1956" s="1" t="s">
        <v>131</v>
      </c>
      <c r="K1956" s="3">
        <v>42825.0</v>
      </c>
      <c r="L1956" s="3">
        <v>42826.0</v>
      </c>
      <c r="M1956" s="1">
        <v>5073.0</v>
      </c>
    </row>
    <row r="1957">
      <c r="A1957" s="1" t="s">
        <v>2162</v>
      </c>
      <c r="B1957" s="1" t="s">
        <v>102</v>
      </c>
      <c r="C1957" s="1" t="str">
        <f t="array" ref="C1957">_xlfn.XLOOKUP($B1957, sales_teams!$A$2:$A$36, sales_teams!$B$2:$B$36)</f>
        <v>Summer Sewald</v>
      </c>
      <c r="D1957" s="1" t="str">
        <f t="array" ref="D1957">_xlfn.XLOOKUP($B1957, sales_teams!$A$2:$A$36, sales_teams!$C$2:$C$36)</f>
        <v>West</v>
      </c>
      <c r="E1957" s="1" t="s">
        <v>194</v>
      </c>
      <c r="G1957" s="1" t="str">
        <f t="array" ref="G1957">IF($F1957="", "", _xlfn.XLOOKUP($F1957,accounts!$A$2:$A$86,accounts!$B$2:$B$86, "Other"))</f>
        <v/>
      </c>
      <c r="H1957" s="1" t="str">
        <f t="array" ref="H1957">IF($F1957="", "", IFS(_xlfn.XLOOKUP($F1957, accounts!$A$2:$A$86, accounts!$E$2:$E$86, 0)&gt;=1000, "Enterprise", _xlfn.XLOOKUP($F1957, accounts!$A$2:$A$86, accounts!$E$2:$E$86, 0)&gt;=100, "Mid-Market", TRUE, "SMB"))</f>
        <v/>
      </c>
      <c r="I1957" s="1" t="str">
        <f t="array" ref="I1957">IF($F1957="", "", _xlfn.XLOOKUP($F1957,accounts!$A$2:$A$86,accounts!$F$2:$F$86, "Other"))</f>
        <v/>
      </c>
      <c r="J1957" s="1" t="s">
        <v>189</v>
      </c>
      <c r="K1957" s="3">
        <v>42825.0</v>
      </c>
    </row>
    <row r="1958">
      <c r="A1958" s="1" t="s">
        <v>2163</v>
      </c>
      <c r="B1958" s="1" t="s">
        <v>102</v>
      </c>
      <c r="C1958" s="1" t="str">
        <f t="array" ref="C1958">_xlfn.XLOOKUP($B1958, sales_teams!$A$2:$A$36, sales_teams!$B$2:$B$36)</f>
        <v>Summer Sewald</v>
      </c>
      <c r="D1958" s="1" t="str">
        <f t="array" ref="D1958">_xlfn.XLOOKUP($B1958, sales_teams!$A$2:$A$36, sales_teams!$C$2:$C$36)</f>
        <v>West</v>
      </c>
      <c r="E1958" s="1" t="s">
        <v>179</v>
      </c>
      <c r="G1958" s="1" t="str">
        <f t="array" ref="G1958">IF($F1958="", "", _xlfn.XLOOKUP($F1958,accounts!$A$2:$A$86,accounts!$B$2:$B$86, "Other"))</f>
        <v/>
      </c>
      <c r="H1958" s="1" t="str">
        <f t="array" ref="H1958">IF($F1958="", "", IFS(_xlfn.XLOOKUP($F1958, accounts!$A$2:$A$86, accounts!$E$2:$E$86, 0)&gt;=1000, "Enterprise", _xlfn.XLOOKUP($F1958, accounts!$A$2:$A$86, accounts!$E$2:$E$86, 0)&gt;=100, "Mid-Market", TRUE, "SMB"))</f>
        <v/>
      </c>
      <c r="I1958" s="1" t="str">
        <f t="array" ref="I1958">IF($F1958="", "", _xlfn.XLOOKUP($F1958,accounts!$A$2:$A$86,accounts!$F$2:$F$86, "Other"))</f>
        <v/>
      </c>
      <c r="J1958" s="1" t="s">
        <v>189</v>
      </c>
      <c r="K1958" s="3">
        <v>42825.0</v>
      </c>
    </row>
    <row r="1959">
      <c r="A1959" s="1" t="s">
        <v>2164</v>
      </c>
      <c r="B1959" s="1" t="s">
        <v>102</v>
      </c>
      <c r="C1959" s="1" t="str">
        <f t="array" ref="C1959">_xlfn.XLOOKUP($B1959, sales_teams!$A$2:$A$36, sales_teams!$B$2:$B$36)</f>
        <v>Summer Sewald</v>
      </c>
      <c r="D1959" s="1" t="str">
        <f t="array" ref="D1959">_xlfn.XLOOKUP($B1959, sales_teams!$A$2:$A$36, sales_teams!$C$2:$C$36)</f>
        <v>West</v>
      </c>
      <c r="E1959" s="1" t="s">
        <v>188</v>
      </c>
      <c r="F1959" s="1" t="s">
        <v>119</v>
      </c>
      <c r="G1959" s="1" t="str">
        <f t="array" ref="G1959">IF($F1959="", "", _xlfn.XLOOKUP($F1959,accounts!$A$2:$A$86,accounts!$B$2:$B$86, "Other"))</f>
        <v>technology</v>
      </c>
      <c r="H1959" s="1" t="str">
        <f t="array" ref="H1959">IF($F1959="", "", IFS(_xlfn.XLOOKUP($F1959, accounts!$A$2:$A$86, accounts!$E$2:$E$86, 0)&gt;=1000, "Enterprise", _xlfn.XLOOKUP($F1959, accounts!$A$2:$A$86, accounts!$E$2:$E$86, 0)&gt;=100, "Mid-Market", TRUE, "SMB"))</f>
        <v>Enterprise</v>
      </c>
      <c r="I1959" s="1" t="str">
        <f t="array" ref="I1959">IF($F1959="", "", _xlfn.XLOOKUP($F1959,accounts!$A$2:$A$86,accounts!$F$2:$F$86, "Other"))</f>
        <v>Korea</v>
      </c>
      <c r="J1959" s="1" t="s">
        <v>192</v>
      </c>
      <c r="K1959" s="3">
        <v>42825.0</v>
      </c>
      <c r="L1959" s="3">
        <v>42826.0</v>
      </c>
      <c r="M1959" s="1">
        <v>0.0</v>
      </c>
    </row>
    <row r="1960">
      <c r="A1960" s="1" t="s">
        <v>2165</v>
      </c>
      <c r="B1960" s="1" t="s">
        <v>102</v>
      </c>
      <c r="C1960" s="1" t="str">
        <f t="array" ref="C1960">_xlfn.XLOOKUP($B1960, sales_teams!$A$2:$A$36, sales_teams!$B$2:$B$36)</f>
        <v>Summer Sewald</v>
      </c>
      <c r="D1960" s="1" t="str">
        <f t="array" ref="D1960">_xlfn.XLOOKUP($B1960, sales_teams!$A$2:$A$36, sales_teams!$C$2:$C$36)</f>
        <v>West</v>
      </c>
      <c r="E1960" s="1" t="s">
        <v>181</v>
      </c>
      <c r="F1960" s="1" t="s">
        <v>127</v>
      </c>
      <c r="G1960" s="1" t="str">
        <f t="array" ref="G1960">IF($F1960="", "", _xlfn.XLOOKUP($F1960,accounts!$A$2:$A$86,accounts!$B$2:$B$86, "Other"))</f>
        <v>technology</v>
      </c>
      <c r="H1960" s="1" t="str">
        <f t="array" ref="H1960">IF($F1960="", "", IFS(_xlfn.XLOOKUP($F1960, accounts!$A$2:$A$86, accounts!$E$2:$E$86, 0)&gt;=1000, "Enterprise", _xlfn.XLOOKUP($F1960, accounts!$A$2:$A$86, accounts!$E$2:$E$86, 0)&gt;=100, "Mid-Market", TRUE, "SMB"))</f>
        <v>Enterprise</v>
      </c>
      <c r="I1960" s="1" t="str">
        <f t="array" ref="I1960">IF($F1960="", "", _xlfn.XLOOKUP($F1960,accounts!$A$2:$A$86,accounts!$F$2:$F$86, "Other"))</f>
        <v>United States</v>
      </c>
      <c r="J1960" s="1" t="s">
        <v>131</v>
      </c>
      <c r="K1960" s="3">
        <v>42825.0</v>
      </c>
      <c r="L1960" s="3">
        <v>42827.0</v>
      </c>
      <c r="M1960" s="1">
        <v>609.0</v>
      </c>
    </row>
    <row r="1961">
      <c r="A1961" s="1" t="s">
        <v>2166</v>
      </c>
      <c r="B1961" s="1" t="s">
        <v>102</v>
      </c>
      <c r="C1961" s="1" t="str">
        <f t="array" ref="C1961">_xlfn.XLOOKUP($B1961, sales_teams!$A$2:$A$36, sales_teams!$B$2:$B$36)</f>
        <v>Summer Sewald</v>
      </c>
      <c r="D1961" s="1" t="str">
        <f t="array" ref="D1961">_xlfn.XLOOKUP($B1961, sales_teams!$A$2:$A$36, sales_teams!$C$2:$C$36)</f>
        <v>West</v>
      </c>
      <c r="E1961" s="1" t="s">
        <v>179</v>
      </c>
      <c r="F1961" s="1" t="s">
        <v>114</v>
      </c>
      <c r="G1961" s="1" t="str">
        <f t="array" ref="G1961">IF($F1961="", "", _xlfn.XLOOKUP($F1961,accounts!$A$2:$A$86,accounts!$B$2:$B$86, "Other"))</f>
        <v>marketing</v>
      </c>
      <c r="H1961" s="1" t="str">
        <f t="array" ref="H1961">IF($F1961="", "", IFS(_xlfn.XLOOKUP($F1961, accounts!$A$2:$A$86, accounts!$E$2:$E$86, 0)&gt;=1000, "Enterprise", _xlfn.XLOOKUP($F1961, accounts!$A$2:$A$86, accounts!$E$2:$E$86, 0)&gt;=100, "Mid-Market", TRUE, "SMB"))</f>
        <v>Enterprise</v>
      </c>
      <c r="I1961" s="1" t="str">
        <f t="array" ref="I1961">IF($F1961="", "", _xlfn.XLOOKUP($F1961,accounts!$A$2:$A$86,accounts!$F$2:$F$86, "Other"))</f>
        <v>United States</v>
      </c>
      <c r="J1961" s="1" t="s">
        <v>131</v>
      </c>
      <c r="K1961" s="3">
        <v>42825.0</v>
      </c>
      <c r="L1961" s="3">
        <v>42826.0</v>
      </c>
      <c r="M1961" s="1">
        <v>55.0</v>
      </c>
    </row>
    <row r="1962">
      <c r="A1962" s="1" t="s">
        <v>2167</v>
      </c>
      <c r="B1962" s="1" t="s">
        <v>92</v>
      </c>
      <c r="C1962" s="1" t="str">
        <f t="array" ref="C1962">_xlfn.XLOOKUP($B1962, sales_teams!$A$2:$A$36, sales_teams!$B$2:$B$36)</f>
        <v>Celia Rouche</v>
      </c>
      <c r="D1962" s="1" t="str">
        <f t="array" ref="D1962">_xlfn.XLOOKUP($B1962, sales_teams!$A$2:$A$36, sales_teams!$C$2:$C$36)</f>
        <v>West</v>
      </c>
      <c r="E1962" s="1" t="s">
        <v>179</v>
      </c>
      <c r="F1962" s="1" t="s">
        <v>84</v>
      </c>
      <c r="G1962" s="1" t="str">
        <f t="array" ref="G1962">IF($F1962="", "", _xlfn.XLOOKUP($F1962,accounts!$A$2:$A$86,accounts!$B$2:$B$86, "Other"))</f>
        <v>retail</v>
      </c>
      <c r="H1962" s="1" t="str">
        <f t="array" ref="H1962">IF($F1962="", "", IFS(_xlfn.XLOOKUP($F1962, accounts!$A$2:$A$86, accounts!$E$2:$E$86, 0)&gt;=1000, "Enterprise", _xlfn.XLOOKUP($F1962, accounts!$A$2:$A$86, accounts!$E$2:$E$86, 0)&gt;=100, "Mid-Market", TRUE, "SMB"))</f>
        <v>Enterprise</v>
      </c>
      <c r="I1962" s="1" t="str">
        <f t="array" ref="I1962">IF($F1962="", "", _xlfn.XLOOKUP($F1962,accounts!$A$2:$A$86,accounts!$F$2:$F$86, "Other"))</f>
        <v>United States</v>
      </c>
      <c r="J1962" s="1" t="s">
        <v>192</v>
      </c>
      <c r="K1962" s="3">
        <v>42825.0</v>
      </c>
      <c r="L1962" s="3">
        <v>42837.0</v>
      </c>
      <c r="M1962" s="1">
        <v>0.0</v>
      </c>
    </row>
    <row r="1963">
      <c r="A1963" s="1" t="s">
        <v>2168</v>
      </c>
      <c r="B1963" s="1" t="s">
        <v>107</v>
      </c>
      <c r="C1963" s="1" t="str">
        <f t="array" ref="C1963">_xlfn.XLOOKUP($B1963, sales_teams!$A$2:$A$36, sales_teams!$B$2:$B$36)</f>
        <v>Summer Sewald</v>
      </c>
      <c r="D1963" s="1" t="str">
        <f t="array" ref="D1963">_xlfn.XLOOKUP($B1963, sales_teams!$A$2:$A$36, sales_teams!$C$2:$C$36)</f>
        <v>West</v>
      </c>
      <c r="E1963" s="1" t="s">
        <v>109</v>
      </c>
      <c r="F1963" s="1" t="s">
        <v>115</v>
      </c>
      <c r="G1963" s="1" t="str">
        <f t="array" ref="G1963">IF($F1963="", "", _xlfn.XLOOKUP($F1963,accounts!$A$2:$A$86,accounts!$B$2:$B$86, "Other"))</f>
        <v>services</v>
      </c>
      <c r="H1963" s="1" t="str">
        <f t="array" ref="H1963">IF($F1963="", "", IFS(_xlfn.XLOOKUP($F1963, accounts!$A$2:$A$86, accounts!$E$2:$E$86, 0)&gt;=1000, "Enterprise", _xlfn.XLOOKUP($F1963, accounts!$A$2:$A$86, accounts!$E$2:$E$86, 0)&gt;=100, "Mid-Market", TRUE, "SMB"))</f>
        <v>Enterprise</v>
      </c>
      <c r="I1963" s="1" t="str">
        <f t="array" ref="I1963">IF($F1963="", "", _xlfn.XLOOKUP($F1963,accounts!$A$2:$A$86,accounts!$F$2:$F$86, "Other"))</f>
        <v>United States</v>
      </c>
      <c r="J1963" s="1" t="s">
        <v>192</v>
      </c>
      <c r="K1963" s="3">
        <v>42825.0</v>
      </c>
      <c r="L1963" s="3">
        <v>42837.0</v>
      </c>
      <c r="M1963" s="1">
        <v>0.0</v>
      </c>
    </row>
    <row r="1964">
      <c r="A1964" s="1" t="s">
        <v>2169</v>
      </c>
      <c r="B1964" s="1" t="s">
        <v>107</v>
      </c>
      <c r="C1964" s="1" t="str">
        <f t="array" ref="C1964">_xlfn.XLOOKUP($B1964, sales_teams!$A$2:$A$36, sales_teams!$B$2:$B$36)</f>
        <v>Summer Sewald</v>
      </c>
      <c r="D1964" s="1" t="str">
        <f t="array" ref="D1964">_xlfn.XLOOKUP($B1964, sales_teams!$A$2:$A$36, sales_teams!$C$2:$C$36)</f>
        <v>West</v>
      </c>
      <c r="E1964" s="1" t="s">
        <v>194</v>
      </c>
      <c r="F1964" s="1" t="s">
        <v>59</v>
      </c>
      <c r="G1964" s="1" t="str">
        <f t="array" ref="G1964">IF($F1964="", "", _xlfn.XLOOKUP($F1964,accounts!$A$2:$A$86,accounts!$B$2:$B$86, "Other"))</f>
        <v>medical</v>
      </c>
      <c r="H1964" s="1" t="str">
        <f t="array" ref="H1964">IF($F1964="", "", IFS(_xlfn.XLOOKUP($F1964, accounts!$A$2:$A$86, accounts!$E$2:$E$86, 0)&gt;=1000, "Enterprise", _xlfn.XLOOKUP($F1964, accounts!$A$2:$A$86, accounts!$E$2:$E$86, 0)&gt;=100, "Mid-Market", TRUE, "SMB"))</f>
        <v>SMB</v>
      </c>
      <c r="I1964" s="1" t="str">
        <f t="array" ref="I1964">IF($F1964="", "", _xlfn.XLOOKUP($F1964,accounts!$A$2:$A$86,accounts!$F$2:$F$86, "Other"))</f>
        <v>United States</v>
      </c>
      <c r="J1964" s="1" t="s">
        <v>131</v>
      </c>
      <c r="K1964" s="3">
        <v>42825.0</v>
      </c>
      <c r="L1964" s="3">
        <v>42835.0</v>
      </c>
      <c r="M1964" s="1">
        <v>5637.0</v>
      </c>
    </row>
    <row r="1965">
      <c r="A1965" s="1" t="s">
        <v>2170</v>
      </c>
      <c r="B1965" s="1" t="s">
        <v>107</v>
      </c>
      <c r="C1965" s="1" t="str">
        <f t="array" ref="C1965">_xlfn.XLOOKUP($B1965, sales_teams!$A$2:$A$36, sales_teams!$B$2:$B$36)</f>
        <v>Summer Sewald</v>
      </c>
      <c r="D1965" s="1" t="str">
        <f t="array" ref="D1965">_xlfn.XLOOKUP($B1965, sales_teams!$A$2:$A$36, sales_teams!$C$2:$C$36)</f>
        <v>West</v>
      </c>
      <c r="E1965" s="1" t="s">
        <v>194</v>
      </c>
      <c r="F1965" s="1" t="s">
        <v>142</v>
      </c>
      <c r="G1965" s="1" t="str">
        <f t="array" ref="G1965">IF($F1965="", "", _xlfn.XLOOKUP($F1965,accounts!$A$2:$A$86,accounts!$B$2:$B$86, "Other"))</f>
        <v>retail</v>
      </c>
      <c r="H1965" s="1" t="str">
        <f t="array" ref="H1965">IF($F1965="", "", IFS(_xlfn.XLOOKUP($F1965, accounts!$A$2:$A$86, accounts!$E$2:$E$86, 0)&gt;=1000, "Enterprise", _xlfn.XLOOKUP($F1965, accounts!$A$2:$A$86, accounts!$E$2:$E$86, 0)&gt;=100, "Mid-Market", TRUE, "SMB"))</f>
        <v>Enterprise</v>
      </c>
      <c r="I1965" s="1" t="str">
        <f t="array" ref="I1965">IF($F1965="", "", _xlfn.XLOOKUP($F1965,accounts!$A$2:$A$86,accounts!$F$2:$F$86, "Other"))</f>
        <v>United States</v>
      </c>
      <c r="J1965" s="1" t="s">
        <v>131</v>
      </c>
      <c r="K1965" s="3">
        <v>42825.0</v>
      </c>
      <c r="L1965" s="3">
        <v>42836.0</v>
      </c>
      <c r="M1965" s="1">
        <v>5793.0</v>
      </c>
    </row>
    <row r="1966">
      <c r="A1966" s="1" t="s">
        <v>2171</v>
      </c>
      <c r="B1966" s="1" t="s">
        <v>54</v>
      </c>
      <c r="C1966" s="1" t="str">
        <f t="array" ref="C1966">_xlfn.XLOOKUP($B1966, sales_teams!$A$2:$A$36, sales_teams!$B$2:$B$36)</f>
        <v>Rocco Neubert</v>
      </c>
      <c r="D1966" s="1" t="str">
        <f t="array" ref="D1966">_xlfn.XLOOKUP($B1966, sales_teams!$A$2:$A$36, sales_teams!$C$2:$C$36)</f>
        <v>East</v>
      </c>
      <c r="E1966" s="1" t="s">
        <v>179</v>
      </c>
      <c r="F1966" s="1" t="s">
        <v>55</v>
      </c>
      <c r="G1966" s="1" t="str">
        <f t="array" ref="G1966">IF($F1966="", "", _xlfn.XLOOKUP($F1966,accounts!$A$2:$A$86,accounts!$B$2:$B$86, "Other"))</f>
        <v>entertainment</v>
      </c>
      <c r="H1966" s="1" t="str">
        <f t="array" ref="H1966">IF($F1966="", "", IFS(_xlfn.XLOOKUP($F1966, accounts!$A$2:$A$86, accounts!$E$2:$E$86, 0)&gt;=1000, "Enterprise", _xlfn.XLOOKUP($F1966, accounts!$A$2:$A$86, accounts!$E$2:$E$86, 0)&gt;=100, "Mid-Market", TRUE, "SMB"))</f>
        <v>Enterprise</v>
      </c>
      <c r="I1966" s="1" t="str">
        <f t="array" ref="I1966">IF($F1966="", "", _xlfn.XLOOKUP($F1966,accounts!$A$2:$A$86,accounts!$F$2:$F$86, "Other"))</f>
        <v>United States</v>
      </c>
      <c r="J1966" s="1" t="s">
        <v>192</v>
      </c>
      <c r="K1966" s="3">
        <v>42825.0</v>
      </c>
      <c r="L1966" s="3">
        <v>42837.0</v>
      </c>
      <c r="M1966" s="1">
        <v>0.0</v>
      </c>
    </row>
    <row r="1967">
      <c r="A1967" s="1" t="s">
        <v>2172</v>
      </c>
      <c r="B1967" s="1" t="s">
        <v>65</v>
      </c>
      <c r="C1967" s="1" t="str">
        <f t="array" ref="C1967">_xlfn.XLOOKUP($B1967, sales_teams!$A$2:$A$36, sales_teams!$B$2:$B$36)</f>
        <v>Celia Rouche</v>
      </c>
      <c r="D1967" s="1" t="str">
        <f t="array" ref="D1967">_xlfn.XLOOKUP($B1967, sales_teams!$A$2:$A$36, sales_teams!$C$2:$C$36)</f>
        <v>West</v>
      </c>
      <c r="E1967" s="1" t="s">
        <v>181</v>
      </c>
      <c r="F1967" s="1" t="s">
        <v>124</v>
      </c>
      <c r="G1967" s="1" t="str">
        <f t="array" ref="G1967">IF($F1967="", "", _xlfn.XLOOKUP($F1967,accounts!$A$2:$A$86,accounts!$B$2:$B$86, "Other"))</f>
        <v>retail</v>
      </c>
      <c r="H1967" s="1" t="str">
        <f t="array" ref="H1967">IF($F1967="", "", IFS(_xlfn.XLOOKUP($F1967, accounts!$A$2:$A$86, accounts!$E$2:$E$86, 0)&gt;=1000, "Enterprise", _xlfn.XLOOKUP($F1967, accounts!$A$2:$A$86, accounts!$E$2:$E$86, 0)&gt;=100, "Mid-Market", TRUE, "SMB"))</f>
        <v>Enterprise</v>
      </c>
      <c r="I1967" s="1" t="str">
        <f t="array" ref="I1967">IF($F1967="", "", _xlfn.XLOOKUP($F1967,accounts!$A$2:$A$86,accounts!$F$2:$F$86, "Other"))</f>
        <v>United States</v>
      </c>
      <c r="J1967" s="1" t="s">
        <v>192</v>
      </c>
      <c r="K1967" s="3">
        <v>42825.0</v>
      </c>
      <c r="L1967" s="3">
        <v>42830.0</v>
      </c>
      <c r="M1967" s="1">
        <v>0.0</v>
      </c>
    </row>
    <row r="1968">
      <c r="A1968" s="1" t="s">
        <v>2173</v>
      </c>
      <c r="B1968" s="1" t="s">
        <v>65</v>
      </c>
      <c r="C1968" s="1" t="str">
        <f t="array" ref="C1968">_xlfn.XLOOKUP($B1968, sales_teams!$A$2:$A$36, sales_teams!$B$2:$B$36)</f>
        <v>Celia Rouche</v>
      </c>
      <c r="D1968" s="1" t="str">
        <f t="array" ref="D1968">_xlfn.XLOOKUP($B1968, sales_teams!$A$2:$A$36, sales_teams!$C$2:$C$36)</f>
        <v>West</v>
      </c>
      <c r="E1968" s="1" t="s">
        <v>188</v>
      </c>
      <c r="F1968" s="1" t="s">
        <v>75</v>
      </c>
      <c r="G1968" s="1" t="str">
        <f t="array" ref="G1968">IF($F1968="", "", _xlfn.XLOOKUP($F1968,accounts!$A$2:$A$86,accounts!$B$2:$B$86, "Other"))</f>
        <v>software</v>
      </c>
      <c r="H1968" s="1" t="str">
        <f t="array" ref="H1968">IF($F1968="", "", IFS(_xlfn.XLOOKUP($F1968, accounts!$A$2:$A$86, accounts!$E$2:$E$86, 0)&gt;=1000, "Enterprise", _xlfn.XLOOKUP($F1968, accounts!$A$2:$A$86, accounts!$E$2:$E$86, 0)&gt;=100, "Mid-Market", TRUE, "SMB"))</f>
        <v>SMB</v>
      </c>
      <c r="I1968" s="1" t="str">
        <f t="array" ref="I1968">IF($F1968="", "", _xlfn.XLOOKUP($F1968,accounts!$A$2:$A$86,accounts!$F$2:$F$86, "Other"))</f>
        <v>United States</v>
      </c>
      <c r="J1968" s="1" t="s">
        <v>192</v>
      </c>
      <c r="K1968" s="3">
        <v>42825.0</v>
      </c>
      <c r="L1968" s="3">
        <v>42885.0</v>
      </c>
      <c r="M1968" s="1">
        <v>0.0</v>
      </c>
    </row>
    <row r="1969">
      <c r="A1969" s="1" t="s">
        <v>2174</v>
      </c>
      <c r="B1969" s="1" t="s">
        <v>65</v>
      </c>
      <c r="C1969" s="1" t="str">
        <f t="array" ref="C1969">_xlfn.XLOOKUP($B1969, sales_teams!$A$2:$A$36, sales_teams!$B$2:$B$36)</f>
        <v>Celia Rouche</v>
      </c>
      <c r="D1969" s="1" t="str">
        <f t="array" ref="D1969">_xlfn.XLOOKUP($B1969, sales_teams!$A$2:$A$36, sales_teams!$C$2:$C$36)</f>
        <v>West</v>
      </c>
      <c r="E1969" s="1" t="s">
        <v>181</v>
      </c>
      <c r="F1969" s="1" t="s">
        <v>119</v>
      </c>
      <c r="G1969" s="1" t="str">
        <f t="array" ref="G1969">IF($F1969="", "", _xlfn.XLOOKUP($F1969,accounts!$A$2:$A$86,accounts!$B$2:$B$86, "Other"))</f>
        <v>technology</v>
      </c>
      <c r="H1969" s="1" t="str">
        <f t="array" ref="H1969">IF($F1969="", "", IFS(_xlfn.XLOOKUP($F1969, accounts!$A$2:$A$86, accounts!$E$2:$E$86, 0)&gt;=1000, "Enterprise", _xlfn.XLOOKUP($F1969, accounts!$A$2:$A$86, accounts!$E$2:$E$86, 0)&gt;=100, "Mid-Market", TRUE, "SMB"))</f>
        <v>Enterprise</v>
      </c>
      <c r="I1969" s="1" t="str">
        <f t="array" ref="I1969">IF($F1969="", "", _xlfn.XLOOKUP($F1969,accounts!$A$2:$A$86,accounts!$F$2:$F$86, "Other"))</f>
        <v>Korea</v>
      </c>
      <c r="J1969" s="1" t="s">
        <v>131</v>
      </c>
      <c r="K1969" s="3">
        <v>42825.0</v>
      </c>
      <c r="L1969" s="3">
        <v>42832.0</v>
      </c>
      <c r="M1969" s="1">
        <v>520.0</v>
      </c>
    </row>
    <row r="1970">
      <c r="A1970" s="1" t="s">
        <v>2175</v>
      </c>
      <c r="B1970" s="1" t="s">
        <v>65</v>
      </c>
      <c r="C1970" s="1" t="str">
        <f t="array" ref="C1970">_xlfn.XLOOKUP($B1970, sales_teams!$A$2:$A$36, sales_teams!$B$2:$B$36)</f>
        <v>Celia Rouche</v>
      </c>
      <c r="D1970" s="1" t="str">
        <f t="array" ref="D1970">_xlfn.XLOOKUP($B1970, sales_teams!$A$2:$A$36, sales_teams!$C$2:$C$36)</f>
        <v>West</v>
      </c>
      <c r="E1970" s="1" t="s">
        <v>188</v>
      </c>
      <c r="F1970" s="1" t="s">
        <v>91</v>
      </c>
      <c r="G1970" s="1" t="str">
        <f t="array" ref="G1970">IF($F1970="", "", _xlfn.XLOOKUP($F1970,accounts!$A$2:$A$86,accounts!$B$2:$B$86, "Other"))</f>
        <v>employment</v>
      </c>
      <c r="H1970" s="1" t="str">
        <f t="array" ref="H1970">IF($F1970="", "", IFS(_xlfn.XLOOKUP($F1970, accounts!$A$2:$A$86, accounts!$E$2:$E$86, 0)&gt;=1000, "Enterprise", _xlfn.XLOOKUP($F1970, accounts!$A$2:$A$86, accounts!$E$2:$E$86, 0)&gt;=100, "Mid-Market", TRUE, "SMB"))</f>
        <v>Enterprise</v>
      </c>
      <c r="I1970" s="1" t="str">
        <f t="array" ref="I1970">IF($F1970="", "", _xlfn.XLOOKUP($F1970,accounts!$A$2:$A$86,accounts!$F$2:$F$86, "Other"))</f>
        <v>United States</v>
      </c>
      <c r="J1970" s="1" t="s">
        <v>131</v>
      </c>
      <c r="K1970" s="3">
        <v>42825.0</v>
      </c>
      <c r="L1970" s="3">
        <v>42827.0</v>
      </c>
      <c r="M1970" s="1">
        <v>4080.0</v>
      </c>
    </row>
    <row r="1971">
      <c r="A1971" s="1" t="s">
        <v>2176</v>
      </c>
      <c r="B1971" s="1" t="s">
        <v>15</v>
      </c>
      <c r="C1971" s="1" t="str">
        <f t="array" ref="C1971">_xlfn.XLOOKUP($B1971, sales_teams!$A$2:$A$36, sales_teams!$B$2:$B$36)</f>
        <v>Dustin Brinkmann</v>
      </c>
      <c r="D1971" s="1" t="str">
        <f t="array" ref="D1971">_xlfn.XLOOKUP($B1971, sales_teams!$A$2:$A$36, sales_teams!$C$2:$C$36)</f>
        <v>Central</v>
      </c>
      <c r="E1971" s="1" t="s">
        <v>181</v>
      </c>
      <c r="F1971" s="1" t="s">
        <v>78</v>
      </c>
      <c r="G1971" s="1" t="str">
        <f t="array" ref="G1971">IF($F1971="", "", _xlfn.XLOOKUP($F1971,accounts!$A$2:$A$86,accounts!$B$2:$B$86, "Other"))</f>
        <v>marketing</v>
      </c>
      <c r="H1971" s="1" t="str">
        <f t="array" ref="H1971">IF($F1971="", "", IFS(_xlfn.XLOOKUP($F1971, accounts!$A$2:$A$86, accounts!$E$2:$E$86, 0)&gt;=1000, "Enterprise", _xlfn.XLOOKUP($F1971, accounts!$A$2:$A$86, accounts!$E$2:$E$86, 0)&gt;=100, "Mid-Market", TRUE, "SMB"))</f>
        <v>Enterprise</v>
      </c>
      <c r="I1971" s="1" t="str">
        <f t="array" ref="I1971">IF($F1971="", "", _xlfn.XLOOKUP($F1971,accounts!$A$2:$A$86,accounts!$F$2:$F$86, "Other"))</f>
        <v>United States</v>
      </c>
      <c r="J1971" s="1" t="s">
        <v>131</v>
      </c>
      <c r="K1971" s="3">
        <v>42825.0</v>
      </c>
      <c r="L1971" s="3">
        <v>42916.0</v>
      </c>
      <c r="M1971" s="1">
        <v>526.0</v>
      </c>
    </row>
    <row r="1972">
      <c r="A1972" s="1" t="s">
        <v>2177</v>
      </c>
      <c r="B1972" s="1" t="s">
        <v>15</v>
      </c>
      <c r="C1972" s="1" t="str">
        <f t="array" ref="C1972">_xlfn.XLOOKUP($B1972, sales_teams!$A$2:$A$36, sales_teams!$B$2:$B$36)</f>
        <v>Dustin Brinkmann</v>
      </c>
      <c r="D1972" s="1" t="str">
        <f t="array" ref="D1972">_xlfn.XLOOKUP($B1972, sales_teams!$A$2:$A$36, sales_teams!$C$2:$C$36)</f>
        <v>Central</v>
      </c>
      <c r="E1972" s="1" t="s">
        <v>179</v>
      </c>
      <c r="F1972" s="1" t="s">
        <v>152</v>
      </c>
      <c r="G1972" s="1" t="str">
        <f t="array" ref="G1972">IF($F1972="", "", _xlfn.XLOOKUP($F1972,accounts!$A$2:$A$86,accounts!$B$2:$B$86, "Other"))</f>
        <v>marketing</v>
      </c>
      <c r="H1972" s="1" t="str">
        <f t="array" ref="H1972">IF($F1972="", "", IFS(_xlfn.XLOOKUP($F1972, accounts!$A$2:$A$86, accounts!$E$2:$E$86, 0)&gt;=1000, "Enterprise", _xlfn.XLOOKUP($F1972, accounts!$A$2:$A$86, accounts!$E$2:$E$86, 0)&gt;=100, "Mid-Market", TRUE, "SMB"))</f>
        <v>Mid-Market</v>
      </c>
      <c r="I1972" s="1" t="str">
        <f t="array" ref="I1972">IF($F1972="", "", _xlfn.XLOOKUP($F1972,accounts!$A$2:$A$86,accounts!$F$2:$F$86, "Other"))</f>
        <v>United States</v>
      </c>
      <c r="J1972" s="1" t="s">
        <v>131</v>
      </c>
      <c r="K1972" s="3">
        <v>42825.0</v>
      </c>
      <c r="L1972" s="3">
        <v>42872.0</v>
      </c>
      <c r="M1972" s="1">
        <v>57.0</v>
      </c>
    </row>
    <row r="1973">
      <c r="A1973" s="1" t="s">
        <v>2178</v>
      </c>
      <c r="B1973" s="1" t="s">
        <v>60</v>
      </c>
      <c r="C1973" s="1" t="str">
        <f t="array" ref="C1973">_xlfn.XLOOKUP($B1973, sales_teams!$A$2:$A$36, sales_teams!$B$2:$B$36)</f>
        <v>Celia Rouche</v>
      </c>
      <c r="D1973" s="1" t="str">
        <f t="array" ref="D1973">_xlfn.XLOOKUP($B1973, sales_teams!$A$2:$A$36, sales_teams!$C$2:$C$36)</f>
        <v>West</v>
      </c>
      <c r="E1973" s="1" t="s">
        <v>148</v>
      </c>
      <c r="G1973" s="1" t="str">
        <f t="array" ref="G1973">IF($F1973="", "", _xlfn.XLOOKUP($F1973,accounts!$A$2:$A$86,accounts!$B$2:$B$86, "Other"))</f>
        <v/>
      </c>
      <c r="H1973" s="1" t="str">
        <f t="array" ref="H1973">IF($F1973="", "", IFS(_xlfn.XLOOKUP($F1973, accounts!$A$2:$A$86, accounts!$E$2:$E$86, 0)&gt;=1000, "Enterprise", _xlfn.XLOOKUP($F1973, accounts!$A$2:$A$86, accounts!$E$2:$E$86, 0)&gt;=100, "Mid-Market", TRUE, "SMB"))</f>
        <v/>
      </c>
      <c r="I1973" s="1" t="str">
        <f t="array" ref="I1973">IF($F1973="", "", _xlfn.XLOOKUP($F1973,accounts!$A$2:$A$86,accounts!$F$2:$F$86, "Other"))</f>
        <v/>
      </c>
      <c r="J1973" s="1" t="s">
        <v>189</v>
      </c>
      <c r="K1973" s="3">
        <v>42825.0</v>
      </c>
    </row>
    <row r="1974">
      <c r="A1974" s="1" t="s">
        <v>2179</v>
      </c>
      <c r="B1974" s="1" t="s">
        <v>60</v>
      </c>
      <c r="C1974" s="1" t="str">
        <f t="array" ref="C1974">_xlfn.XLOOKUP($B1974, sales_teams!$A$2:$A$36, sales_teams!$B$2:$B$36)</f>
        <v>Celia Rouche</v>
      </c>
      <c r="D1974" s="1" t="str">
        <f t="array" ref="D1974">_xlfn.XLOOKUP($B1974, sales_teams!$A$2:$A$36, sales_teams!$C$2:$C$36)</f>
        <v>West</v>
      </c>
      <c r="E1974" s="1" t="s">
        <v>188</v>
      </c>
      <c r="F1974" s="1" t="s">
        <v>168</v>
      </c>
      <c r="G1974" s="1" t="str">
        <f t="array" ref="G1974">IF($F1974="", "", _xlfn.XLOOKUP($F1974,accounts!$A$2:$A$86,accounts!$B$2:$B$86, "Other"))</f>
        <v>finance</v>
      </c>
      <c r="H1974" s="1" t="str">
        <f t="array" ref="H1974">IF($F1974="", "", IFS(_xlfn.XLOOKUP($F1974, accounts!$A$2:$A$86, accounts!$E$2:$E$86, 0)&gt;=1000, "Enterprise", _xlfn.XLOOKUP($F1974, accounts!$A$2:$A$86, accounts!$E$2:$E$86, 0)&gt;=100, "Mid-Market", TRUE, "SMB"))</f>
        <v>Enterprise</v>
      </c>
      <c r="I1974" s="1" t="str">
        <f t="array" ref="I1974">IF($F1974="", "", _xlfn.XLOOKUP($F1974,accounts!$A$2:$A$86,accounts!$F$2:$F$86, "Other"))</f>
        <v>United States</v>
      </c>
      <c r="J1974" s="1" t="s">
        <v>192</v>
      </c>
      <c r="K1974" s="3">
        <v>42825.0</v>
      </c>
      <c r="L1974" s="3">
        <v>42834.0</v>
      </c>
      <c r="M1974" s="1">
        <v>0.0</v>
      </c>
    </row>
    <row r="1975">
      <c r="A1975" s="1" t="s">
        <v>2180</v>
      </c>
      <c r="B1975" s="1" t="s">
        <v>60</v>
      </c>
      <c r="C1975" s="1" t="str">
        <f t="array" ref="C1975">_xlfn.XLOOKUP($B1975, sales_teams!$A$2:$A$36, sales_teams!$B$2:$B$36)</f>
        <v>Celia Rouche</v>
      </c>
      <c r="D1975" s="1" t="str">
        <f t="array" ref="D1975">_xlfn.XLOOKUP($B1975, sales_teams!$A$2:$A$36, sales_teams!$C$2:$C$36)</f>
        <v>West</v>
      </c>
      <c r="E1975" s="1" t="s">
        <v>179</v>
      </c>
      <c r="F1975" s="1" t="s">
        <v>170</v>
      </c>
      <c r="G1975" s="1" t="str">
        <f t="array" ref="G1975">IF($F1975="", "", _xlfn.XLOOKUP($F1975,accounts!$A$2:$A$86,accounts!$B$2:$B$86, "Other"))</f>
        <v>employment</v>
      </c>
      <c r="H1975" s="1" t="str">
        <f t="array" ref="H1975">IF($F1975="", "", IFS(_xlfn.XLOOKUP($F1975, accounts!$A$2:$A$86, accounts!$E$2:$E$86, 0)&gt;=1000, "Enterprise", _xlfn.XLOOKUP($F1975, accounts!$A$2:$A$86, accounts!$E$2:$E$86, 0)&gt;=100, "Mid-Market", TRUE, "SMB"))</f>
        <v>Enterprise</v>
      </c>
      <c r="I1975" s="1" t="str">
        <f t="array" ref="I1975">IF($F1975="", "", _xlfn.XLOOKUP($F1975,accounts!$A$2:$A$86,accounts!$F$2:$F$86, "Other"))</f>
        <v>United States</v>
      </c>
      <c r="J1975" s="1" t="s">
        <v>131</v>
      </c>
      <c r="K1975" s="3">
        <v>42825.0</v>
      </c>
      <c r="L1975" s="3">
        <v>42914.0</v>
      </c>
      <c r="M1975" s="1">
        <v>54.0</v>
      </c>
    </row>
    <row r="1976">
      <c r="A1976" s="1" t="s">
        <v>2181</v>
      </c>
      <c r="B1976" s="1" t="s">
        <v>60</v>
      </c>
      <c r="C1976" s="1" t="str">
        <f t="array" ref="C1976">_xlfn.XLOOKUP($B1976, sales_teams!$A$2:$A$36, sales_teams!$B$2:$B$36)</f>
        <v>Celia Rouche</v>
      </c>
      <c r="D1976" s="1" t="str">
        <f t="array" ref="D1976">_xlfn.XLOOKUP($B1976, sales_teams!$A$2:$A$36, sales_teams!$C$2:$C$36)</f>
        <v>West</v>
      </c>
      <c r="E1976" s="1" t="s">
        <v>188</v>
      </c>
      <c r="F1976" s="1" t="s">
        <v>161</v>
      </c>
      <c r="G1976" s="1" t="str">
        <f t="array" ref="G1976">IF($F1976="", "", _xlfn.XLOOKUP($F1976,accounts!$A$2:$A$86,accounts!$B$2:$B$86, "Other"))</f>
        <v>marketing</v>
      </c>
      <c r="H1976" s="1" t="str">
        <f t="array" ref="H1976">IF($F1976="", "", IFS(_xlfn.XLOOKUP($F1976, accounts!$A$2:$A$86, accounts!$E$2:$E$86, 0)&gt;=1000, "Enterprise", _xlfn.XLOOKUP($F1976, accounts!$A$2:$A$86, accounts!$E$2:$E$86, 0)&gt;=100, "Mid-Market", TRUE, "SMB"))</f>
        <v>Enterprise</v>
      </c>
      <c r="I1976" s="1" t="str">
        <f t="array" ref="I1976">IF($F1976="", "", _xlfn.XLOOKUP($F1976,accounts!$A$2:$A$86,accounts!$F$2:$F$86, "Other"))</f>
        <v>Poland</v>
      </c>
      <c r="J1976" s="1" t="s">
        <v>131</v>
      </c>
      <c r="K1976" s="3">
        <v>42825.0</v>
      </c>
      <c r="L1976" s="3">
        <v>42837.0</v>
      </c>
      <c r="M1976" s="1">
        <v>3367.0</v>
      </c>
    </row>
    <row r="1977">
      <c r="A1977" s="1" t="s">
        <v>2182</v>
      </c>
      <c r="B1977" s="1" t="s">
        <v>34</v>
      </c>
      <c r="C1977" s="1" t="str">
        <f t="array" ref="C1977">_xlfn.XLOOKUP($B1977, sales_teams!$A$2:$A$36, sales_teams!$B$2:$B$36)</f>
        <v>Cara Losch</v>
      </c>
      <c r="D1977" s="1" t="str">
        <f t="array" ref="D1977">_xlfn.XLOOKUP($B1977, sales_teams!$A$2:$A$36, sales_teams!$C$2:$C$36)</f>
        <v>East</v>
      </c>
      <c r="E1977" s="1" t="s">
        <v>188</v>
      </c>
      <c r="G1977" s="1" t="str">
        <f t="array" ref="G1977">IF($F1977="", "", _xlfn.XLOOKUP($F1977,accounts!$A$2:$A$86,accounts!$B$2:$B$86, "Other"))</f>
        <v/>
      </c>
      <c r="H1977" s="1" t="str">
        <f t="array" ref="H1977">IF($F1977="", "", IFS(_xlfn.XLOOKUP($F1977, accounts!$A$2:$A$86, accounts!$E$2:$E$86, 0)&gt;=1000, "Enterprise", _xlfn.XLOOKUP($F1977, accounts!$A$2:$A$86, accounts!$E$2:$E$86, 0)&gt;=100, "Mid-Market", TRUE, "SMB"))</f>
        <v/>
      </c>
      <c r="I1977" s="1" t="str">
        <f t="array" ref="I1977">IF($F1977="", "", _xlfn.XLOOKUP($F1977,accounts!$A$2:$A$86,accounts!$F$2:$F$86, "Other"))</f>
        <v/>
      </c>
      <c r="J1977" s="1" t="s">
        <v>189</v>
      </c>
      <c r="K1977" s="3">
        <v>42825.0</v>
      </c>
    </row>
    <row r="1978">
      <c r="A1978" s="1" t="s">
        <v>2183</v>
      </c>
      <c r="B1978" s="1" t="s">
        <v>105</v>
      </c>
      <c r="C1978" s="1" t="str">
        <f t="array" ref="C1978">_xlfn.XLOOKUP($B1978, sales_teams!$A$2:$A$36, sales_teams!$B$2:$B$36)</f>
        <v>Summer Sewald</v>
      </c>
      <c r="D1978" s="1" t="str">
        <f t="array" ref="D1978">_xlfn.XLOOKUP($B1978, sales_teams!$A$2:$A$36, sales_teams!$C$2:$C$36)</f>
        <v>West</v>
      </c>
      <c r="E1978" s="1" t="s">
        <v>181</v>
      </c>
      <c r="F1978" s="1" t="s">
        <v>75</v>
      </c>
      <c r="G1978" s="1" t="str">
        <f t="array" ref="G1978">IF($F1978="", "", _xlfn.XLOOKUP($F1978,accounts!$A$2:$A$86,accounts!$B$2:$B$86, "Other"))</f>
        <v>software</v>
      </c>
      <c r="H1978" s="1" t="str">
        <f t="array" ref="H1978">IF($F1978="", "", IFS(_xlfn.XLOOKUP($F1978, accounts!$A$2:$A$86, accounts!$E$2:$E$86, 0)&gt;=1000, "Enterprise", _xlfn.XLOOKUP($F1978, accounts!$A$2:$A$86, accounts!$E$2:$E$86, 0)&gt;=100, "Mid-Market", TRUE, "SMB"))</f>
        <v>SMB</v>
      </c>
      <c r="I1978" s="1" t="str">
        <f t="array" ref="I1978">IF($F1978="", "", _xlfn.XLOOKUP($F1978,accounts!$A$2:$A$86,accounts!$F$2:$F$86, "Other"))</f>
        <v>United States</v>
      </c>
      <c r="J1978" s="1" t="s">
        <v>131</v>
      </c>
      <c r="K1978" s="3">
        <v>42825.0</v>
      </c>
      <c r="L1978" s="3">
        <v>42831.0</v>
      </c>
      <c r="M1978" s="1">
        <v>430.0</v>
      </c>
    </row>
    <row r="1979">
      <c r="A1979" s="1" t="s">
        <v>2184</v>
      </c>
      <c r="B1979" s="1" t="s">
        <v>7</v>
      </c>
      <c r="C1979" s="1" t="str">
        <f t="array" ref="C1979">_xlfn.XLOOKUP($B1979, sales_teams!$A$2:$A$36, sales_teams!$B$2:$B$36)</f>
        <v>Dustin Brinkmann</v>
      </c>
      <c r="D1979" s="1" t="str">
        <f t="array" ref="D1979">_xlfn.XLOOKUP($B1979, sales_teams!$A$2:$A$36, sales_teams!$C$2:$C$36)</f>
        <v>Central</v>
      </c>
      <c r="E1979" s="1" t="s">
        <v>181</v>
      </c>
      <c r="F1979" s="1" t="s">
        <v>119</v>
      </c>
      <c r="G1979" s="1" t="str">
        <f t="array" ref="G1979">IF($F1979="", "", _xlfn.XLOOKUP($F1979,accounts!$A$2:$A$86,accounts!$B$2:$B$86, "Other"))</f>
        <v>technology</v>
      </c>
      <c r="H1979" s="1" t="str">
        <f t="array" ref="H1979">IF($F1979="", "", IFS(_xlfn.XLOOKUP($F1979, accounts!$A$2:$A$86, accounts!$E$2:$E$86, 0)&gt;=1000, "Enterprise", _xlfn.XLOOKUP($F1979, accounts!$A$2:$A$86, accounts!$E$2:$E$86, 0)&gt;=100, "Mid-Market", TRUE, "SMB"))</f>
        <v>Enterprise</v>
      </c>
      <c r="I1979" s="1" t="str">
        <f t="array" ref="I1979">IF($F1979="", "", _xlfn.XLOOKUP($F1979,accounts!$A$2:$A$86,accounts!$F$2:$F$86, "Other"))</f>
        <v>Korea</v>
      </c>
      <c r="J1979" s="1" t="s">
        <v>131</v>
      </c>
      <c r="K1979" s="3">
        <v>42826.0</v>
      </c>
      <c r="L1979" s="3">
        <v>42860.0</v>
      </c>
      <c r="M1979" s="1">
        <v>518.0</v>
      </c>
    </row>
    <row r="1980">
      <c r="A1980" s="1" t="s">
        <v>2185</v>
      </c>
      <c r="B1980" s="1" t="s">
        <v>57</v>
      </c>
      <c r="C1980" s="1" t="str">
        <f t="array" ref="C1980">_xlfn.XLOOKUP($B1980, sales_teams!$A$2:$A$36, sales_teams!$B$2:$B$36)</f>
        <v>Rocco Neubert</v>
      </c>
      <c r="D1980" s="1" t="str">
        <f t="array" ref="D1980">_xlfn.XLOOKUP($B1980, sales_teams!$A$2:$A$36, sales_teams!$C$2:$C$36)</f>
        <v>East</v>
      </c>
      <c r="E1980" s="1" t="s">
        <v>109</v>
      </c>
      <c r="F1980" s="1" t="s">
        <v>166</v>
      </c>
      <c r="G1980" s="1" t="str">
        <f t="array" ref="G1980">IF($F1980="", "", _xlfn.XLOOKUP($F1980,accounts!$A$2:$A$86,accounts!$B$2:$B$86, "Other"))</f>
        <v>finance</v>
      </c>
      <c r="H1980" s="1" t="str">
        <f t="array" ref="H1980">IF($F1980="", "", IFS(_xlfn.XLOOKUP($F1980, accounts!$A$2:$A$86, accounts!$E$2:$E$86, 0)&gt;=1000, "Enterprise", _xlfn.XLOOKUP($F1980, accounts!$A$2:$A$86, accounts!$E$2:$E$86, 0)&gt;=100, "Mid-Market", TRUE, "SMB"))</f>
        <v>Enterprise</v>
      </c>
      <c r="I1980" s="1" t="str">
        <f t="array" ref="I1980">IF($F1980="", "", _xlfn.XLOOKUP($F1980,accounts!$A$2:$A$86,accounts!$F$2:$F$86, "Other"))</f>
        <v>United States</v>
      </c>
      <c r="J1980" s="1" t="s">
        <v>192</v>
      </c>
      <c r="K1980" s="3">
        <v>42826.0</v>
      </c>
      <c r="L1980" s="3">
        <v>42837.0</v>
      </c>
      <c r="M1980" s="1">
        <v>0.0</v>
      </c>
    </row>
    <row r="1981">
      <c r="A1981" s="1" t="s">
        <v>2186</v>
      </c>
      <c r="B1981" s="1" t="s">
        <v>52</v>
      </c>
      <c r="C1981" s="1" t="str">
        <f t="array" ref="C1981">_xlfn.XLOOKUP($B1981, sales_teams!$A$2:$A$36, sales_teams!$B$2:$B$36)</f>
        <v>Rocco Neubert</v>
      </c>
      <c r="D1981" s="1" t="str">
        <f t="array" ref="D1981">_xlfn.XLOOKUP($B1981, sales_teams!$A$2:$A$36, sales_teams!$C$2:$C$36)</f>
        <v>East</v>
      </c>
      <c r="E1981" s="1" t="s">
        <v>179</v>
      </c>
      <c r="G1981" s="1" t="str">
        <f t="array" ref="G1981">IF($F1981="", "", _xlfn.XLOOKUP($F1981,accounts!$A$2:$A$86,accounts!$B$2:$B$86, "Other"))</f>
        <v/>
      </c>
      <c r="H1981" s="1" t="str">
        <f t="array" ref="H1981">IF($F1981="", "", IFS(_xlfn.XLOOKUP($F1981, accounts!$A$2:$A$86, accounts!$E$2:$E$86, 0)&gt;=1000, "Enterprise", _xlfn.XLOOKUP($F1981, accounts!$A$2:$A$86, accounts!$E$2:$E$86, 0)&gt;=100, "Mid-Market", TRUE, "SMB"))</f>
        <v/>
      </c>
      <c r="I1981" s="1" t="str">
        <f t="array" ref="I1981">IF($F1981="", "", _xlfn.XLOOKUP($F1981,accounts!$A$2:$A$86,accounts!$F$2:$F$86, "Other"))</f>
        <v/>
      </c>
      <c r="J1981" s="1" t="s">
        <v>189</v>
      </c>
      <c r="K1981" s="3">
        <v>42826.0</v>
      </c>
    </row>
    <row r="1982">
      <c r="A1982" s="1" t="s">
        <v>2187</v>
      </c>
      <c r="B1982" s="1" t="s">
        <v>39</v>
      </c>
      <c r="C1982" s="1" t="str">
        <f t="array" ref="C1982">_xlfn.XLOOKUP($B1982, sales_teams!$A$2:$A$36, sales_teams!$B$2:$B$36)</f>
        <v>Cara Losch</v>
      </c>
      <c r="D1982" s="1" t="str">
        <f t="array" ref="D1982">_xlfn.XLOOKUP($B1982, sales_teams!$A$2:$A$36, sales_teams!$C$2:$C$36)</f>
        <v>East</v>
      </c>
      <c r="E1982" s="1" t="s">
        <v>109</v>
      </c>
      <c r="F1982" s="1" t="s">
        <v>177</v>
      </c>
      <c r="G1982" s="1" t="str">
        <f t="array" ref="G1982">IF($F1982="", "", _xlfn.XLOOKUP($F1982,accounts!$A$2:$A$86,accounts!$B$2:$B$86, "Other"))</f>
        <v>software</v>
      </c>
      <c r="H1982" s="1" t="str">
        <f t="array" ref="H1982">IF($F1982="", "", IFS(_xlfn.XLOOKUP($F1982, accounts!$A$2:$A$86, accounts!$E$2:$E$86, 0)&gt;=1000, "Enterprise", _xlfn.XLOOKUP($F1982, accounts!$A$2:$A$86, accounts!$E$2:$E$86, 0)&gt;=100, "Mid-Market", TRUE, "SMB"))</f>
        <v>Enterprise</v>
      </c>
      <c r="I1982" s="1" t="str">
        <f t="array" ref="I1982">IF($F1982="", "", _xlfn.XLOOKUP($F1982,accounts!$A$2:$A$86,accounts!$F$2:$F$86, "Other"))</f>
        <v>United States</v>
      </c>
      <c r="J1982" s="1" t="s">
        <v>192</v>
      </c>
      <c r="K1982" s="3">
        <v>42826.0</v>
      </c>
      <c r="L1982" s="3">
        <v>42836.0</v>
      </c>
      <c r="M1982" s="1">
        <v>0.0</v>
      </c>
    </row>
    <row r="1983">
      <c r="A1983" s="1" t="s">
        <v>2188</v>
      </c>
      <c r="B1983" s="1" t="s">
        <v>48</v>
      </c>
      <c r="C1983" s="1" t="str">
        <f t="array" ref="C1983">_xlfn.XLOOKUP($B1983, sales_teams!$A$2:$A$36, sales_teams!$B$2:$B$36)</f>
        <v>Rocco Neubert</v>
      </c>
      <c r="D1983" s="1" t="str">
        <f t="array" ref="D1983">_xlfn.XLOOKUP($B1983, sales_teams!$A$2:$A$36, sales_teams!$C$2:$C$36)</f>
        <v>East</v>
      </c>
      <c r="E1983" s="1" t="s">
        <v>148</v>
      </c>
      <c r="F1983" s="1" t="s">
        <v>151</v>
      </c>
      <c r="G1983" s="1" t="str">
        <f t="array" ref="G1983">IF($F1983="", "", _xlfn.XLOOKUP($F1983,accounts!$A$2:$A$86,accounts!$B$2:$B$86, "Other"))</f>
        <v>software</v>
      </c>
      <c r="H1983" s="1" t="str">
        <f t="array" ref="H1983">IF($F1983="", "", IFS(_xlfn.XLOOKUP($F1983, accounts!$A$2:$A$86, accounts!$E$2:$E$86, 0)&gt;=1000, "Enterprise", _xlfn.XLOOKUP($F1983, accounts!$A$2:$A$86, accounts!$E$2:$E$86, 0)&gt;=100, "Mid-Market", TRUE, "SMB"))</f>
        <v>Enterprise</v>
      </c>
      <c r="I1983" s="1" t="str">
        <f t="array" ref="I1983">IF($F1983="", "", _xlfn.XLOOKUP($F1983,accounts!$A$2:$A$86,accounts!$F$2:$F$86, "Other"))</f>
        <v>United States</v>
      </c>
      <c r="J1983" s="1" t="s">
        <v>189</v>
      </c>
      <c r="K1983" s="3">
        <v>42826.0</v>
      </c>
    </row>
    <row r="1984">
      <c r="A1984" s="1" t="s">
        <v>2189</v>
      </c>
      <c r="B1984" s="1" t="s">
        <v>48</v>
      </c>
      <c r="C1984" s="1" t="str">
        <f t="array" ref="C1984">_xlfn.XLOOKUP($B1984, sales_teams!$A$2:$A$36, sales_teams!$B$2:$B$36)</f>
        <v>Rocco Neubert</v>
      </c>
      <c r="D1984" s="1" t="str">
        <f t="array" ref="D1984">_xlfn.XLOOKUP($B1984, sales_teams!$A$2:$A$36, sales_teams!$C$2:$C$36)</f>
        <v>East</v>
      </c>
      <c r="E1984" s="1" t="s">
        <v>148</v>
      </c>
      <c r="F1984" s="1" t="s">
        <v>55</v>
      </c>
      <c r="G1984" s="1" t="str">
        <f t="array" ref="G1984">IF($F1984="", "", _xlfn.XLOOKUP($F1984,accounts!$A$2:$A$86,accounts!$B$2:$B$86, "Other"))</f>
        <v>entertainment</v>
      </c>
      <c r="H1984" s="1" t="str">
        <f t="array" ref="H1984">IF($F1984="", "", IFS(_xlfn.XLOOKUP($F1984, accounts!$A$2:$A$86, accounts!$E$2:$E$86, 0)&gt;=1000, "Enterprise", _xlfn.XLOOKUP($F1984, accounts!$A$2:$A$86, accounts!$E$2:$E$86, 0)&gt;=100, "Mid-Market", TRUE, "SMB"))</f>
        <v>Enterprise</v>
      </c>
      <c r="I1984" s="1" t="str">
        <f t="array" ref="I1984">IF($F1984="", "", _xlfn.XLOOKUP($F1984,accounts!$A$2:$A$86,accounts!$F$2:$F$86, "Other"))</f>
        <v>United States</v>
      </c>
      <c r="J1984" s="1" t="s">
        <v>192</v>
      </c>
      <c r="K1984" s="3">
        <v>42826.0</v>
      </c>
      <c r="L1984" s="3">
        <v>42828.0</v>
      </c>
      <c r="M1984" s="1">
        <v>0.0</v>
      </c>
    </row>
    <row r="1985">
      <c r="A1985" s="1" t="s">
        <v>2190</v>
      </c>
      <c r="B1985" s="1" t="s">
        <v>30</v>
      </c>
      <c r="C1985" s="1" t="str">
        <f t="array" ref="C1985">_xlfn.XLOOKUP($B1985, sales_teams!$A$2:$A$36, sales_teams!$B$2:$B$36)</f>
        <v>Melvin Marxen</v>
      </c>
      <c r="D1985" s="1" t="str">
        <f t="array" ref="D1985">_xlfn.XLOOKUP($B1985, sales_teams!$A$2:$A$36, sales_teams!$C$2:$C$36)</f>
        <v>Central</v>
      </c>
      <c r="E1985" s="1" t="s">
        <v>194</v>
      </c>
      <c r="F1985" s="1" t="s">
        <v>29</v>
      </c>
      <c r="G1985" s="1" t="str">
        <f t="array" ref="G1985">IF($F1985="", "", _xlfn.XLOOKUP($F1985,accounts!$A$2:$A$86,accounts!$B$2:$B$86, "Other"))</f>
        <v>medical</v>
      </c>
      <c r="H1985" s="1" t="str">
        <f t="array" ref="H1985">IF($F1985="", "", IFS(_xlfn.XLOOKUP($F1985, accounts!$A$2:$A$86, accounts!$E$2:$E$86, 0)&gt;=1000, "Enterprise", _xlfn.XLOOKUP($F1985, accounts!$A$2:$A$86, accounts!$E$2:$E$86, 0)&gt;=100, "Mid-Market", TRUE, "SMB"))</f>
        <v>Enterprise</v>
      </c>
      <c r="I1985" s="1" t="str">
        <f t="array" ref="I1985">IF($F1985="", "", _xlfn.XLOOKUP($F1985,accounts!$A$2:$A$86,accounts!$F$2:$F$86, "Other"))</f>
        <v>Philipines</v>
      </c>
      <c r="J1985" s="1" t="s">
        <v>131</v>
      </c>
      <c r="K1985" s="3">
        <v>42826.0</v>
      </c>
      <c r="L1985" s="3">
        <v>42833.0</v>
      </c>
      <c r="M1985" s="1">
        <v>5798.0</v>
      </c>
    </row>
    <row r="1986">
      <c r="A1986" s="1" t="s">
        <v>2191</v>
      </c>
      <c r="B1986" s="1" t="s">
        <v>30</v>
      </c>
      <c r="C1986" s="1" t="str">
        <f t="array" ref="C1986">_xlfn.XLOOKUP($B1986, sales_teams!$A$2:$A$36, sales_teams!$B$2:$B$36)</f>
        <v>Melvin Marxen</v>
      </c>
      <c r="D1986" s="1" t="str">
        <f t="array" ref="D1986">_xlfn.XLOOKUP($B1986, sales_teams!$A$2:$A$36, sales_teams!$C$2:$C$36)</f>
        <v>Central</v>
      </c>
      <c r="E1986" s="1" t="s">
        <v>148</v>
      </c>
      <c r="F1986" s="1" t="s">
        <v>25</v>
      </c>
      <c r="G1986" s="1" t="str">
        <f t="array" ref="G1986">IF($F1986="", "", _xlfn.XLOOKUP($F1986,accounts!$A$2:$A$86,accounts!$B$2:$B$86, "Other"))</f>
        <v>medical</v>
      </c>
      <c r="H1986" s="1" t="str">
        <f t="array" ref="H1986">IF($F1986="", "", IFS(_xlfn.XLOOKUP($F1986, accounts!$A$2:$A$86, accounts!$E$2:$E$86, 0)&gt;=1000, "Enterprise", _xlfn.XLOOKUP($F1986, accounts!$A$2:$A$86, accounts!$E$2:$E$86, 0)&gt;=100, "Mid-Market", TRUE, "SMB"))</f>
        <v>Enterprise</v>
      </c>
      <c r="I1986" s="1" t="str">
        <f t="array" ref="I1986">IF($F1986="", "", _xlfn.XLOOKUP($F1986,accounts!$A$2:$A$86,accounts!$F$2:$F$86, "Other"))</f>
        <v>Kenya</v>
      </c>
      <c r="J1986" s="1" t="s">
        <v>131</v>
      </c>
      <c r="K1986" s="3">
        <v>42826.0</v>
      </c>
      <c r="L1986" s="3">
        <v>42835.0</v>
      </c>
      <c r="M1986" s="1">
        <v>4685.0</v>
      </c>
    </row>
    <row r="1987">
      <c r="A1987" s="1" t="s">
        <v>2192</v>
      </c>
      <c r="B1987" s="1" t="s">
        <v>30</v>
      </c>
      <c r="C1987" s="1" t="str">
        <f t="array" ref="C1987">_xlfn.XLOOKUP($B1987, sales_teams!$A$2:$A$36, sales_teams!$B$2:$B$36)</f>
        <v>Melvin Marxen</v>
      </c>
      <c r="D1987" s="1" t="str">
        <f t="array" ref="D1987">_xlfn.XLOOKUP($B1987, sales_teams!$A$2:$A$36, sales_teams!$C$2:$C$36)</f>
        <v>Central</v>
      </c>
      <c r="E1987" s="1" t="s">
        <v>188</v>
      </c>
      <c r="F1987" s="1" t="s">
        <v>106</v>
      </c>
      <c r="G1987" s="1" t="str">
        <f t="array" ref="G1987">IF($F1987="", "", _xlfn.XLOOKUP($F1987,accounts!$A$2:$A$86,accounts!$B$2:$B$86, "Other"))</f>
        <v>retail</v>
      </c>
      <c r="H1987" s="1" t="str">
        <f t="array" ref="H1987">IF($F1987="", "", IFS(_xlfn.XLOOKUP($F1987, accounts!$A$2:$A$86, accounts!$E$2:$E$86, 0)&gt;=1000, "Enterprise", _xlfn.XLOOKUP($F1987, accounts!$A$2:$A$86, accounts!$E$2:$E$86, 0)&gt;=100, "Mid-Market", TRUE, "SMB"))</f>
        <v>Enterprise</v>
      </c>
      <c r="I1987" s="1" t="str">
        <f t="array" ref="I1987">IF($F1987="", "", _xlfn.XLOOKUP($F1987,accounts!$A$2:$A$86,accounts!$F$2:$F$86, "Other"))</f>
        <v>Italy</v>
      </c>
      <c r="J1987" s="1" t="s">
        <v>131</v>
      </c>
      <c r="K1987" s="3">
        <v>42826.0</v>
      </c>
      <c r="L1987" s="3">
        <v>42903.0</v>
      </c>
      <c r="M1987" s="1">
        <v>3228.0</v>
      </c>
    </row>
    <row r="1988">
      <c r="A1988" s="1" t="s">
        <v>2193</v>
      </c>
      <c r="B1988" s="1" t="s">
        <v>53</v>
      </c>
      <c r="C1988" s="1" t="str">
        <f t="array" ref="C1988">_xlfn.XLOOKUP($B1988, sales_teams!$A$2:$A$36, sales_teams!$B$2:$B$36)</f>
        <v>Rocco Neubert</v>
      </c>
      <c r="D1988" s="1" t="str">
        <f t="array" ref="D1988">_xlfn.XLOOKUP($B1988, sales_teams!$A$2:$A$36, sales_teams!$C$2:$C$36)</f>
        <v>East</v>
      </c>
      <c r="E1988" s="1" t="s">
        <v>181</v>
      </c>
      <c r="F1988" s="1" t="s">
        <v>121</v>
      </c>
      <c r="G1988" s="1" t="str">
        <f t="array" ref="G1988">IF($F1988="", "", _xlfn.XLOOKUP($F1988,accounts!$A$2:$A$86,accounts!$B$2:$B$86, "Other"))</f>
        <v>telecommunications</v>
      </c>
      <c r="H1988" s="1" t="str">
        <f t="array" ref="H1988">IF($F1988="", "", IFS(_xlfn.XLOOKUP($F1988, accounts!$A$2:$A$86, accounts!$E$2:$E$86, 0)&gt;=1000, "Enterprise", _xlfn.XLOOKUP($F1988, accounts!$A$2:$A$86, accounts!$E$2:$E$86, 0)&gt;=100, "Mid-Market", TRUE, "SMB"))</f>
        <v>Enterprise</v>
      </c>
      <c r="I1988" s="1" t="str">
        <f t="array" ref="I1988">IF($F1988="", "", _xlfn.XLOOKUP($F1988,accounts!$A$2:$A$86,accounts!$F$2:$F$86, "Other"))</f>
        <v>United States</v>
      </c>
      <c r="J1988" s="1" t="s">
        <v>192</v>
      </c>
      <c r="K1988" s="3">
        <v>42826.0</v>
      </c>
      <c r="L1988" s="3">
        <v>42828.0</v>
      </c>
      <c r="M1988" s="1">
        <v>0.0</v>
      </c>
    </row>
    <row r="1989">
      <c r="A1989" s="1" t="s">
        <v>2194</v>
      </c>
      <c r="B1989" s="1" t="s">
        <v>94</v>
      </c>
      <c r="C1989" s="1" t="str">
        <f t="array" ref="C1989">_xlfn.XLOOKUP($B1989, sales_teams!$A$2:$A$36, sales_teams!$B$2:$B$36)</f>
        <v>Celia Rouche</v>
      </c>
      <c r="D1989" s="1" t="str">
        <f t="array" ref="D1989">_xlfn.XLOOKUP($B1989, sales_teams!$A$2:$A$36, sales_teams!$C$2:$C$36)</f>
        <v>West</v>
      </c>
      <c r="E1989" s="1" t="s">
        <v>181</v>
      </c>
      <c r="F1989" s="1" t="s">
        <v>142</v>
      </c>
      <c r="G1989" s="1" t="str">
        <f t="array" ref="G1989">IF($F1989="", "", _xlfn.XLOOKUP($F1989,accounts!$A$2:$A$86,accounts!$B$2:$B$86, "Other"))</f>
        <v>retail</v>
      </c>
      <c r="H1989" s="1" t="str">
        <f t="array" ref="H1989">IF($F1989="", "", IFS(_xlfn.XLOOKUP($F1989, accounts!$A$2:$A$86, accounts!$E$2:$E$86, 0)&gt;=1000, "Enterprise", _xlfn.XLOOKUP($F1989, accounts!$A$2:$A$86, accounts!$E$2:$E$86, 0)&gt;=100, "Mid-Market", TRUE, "SMB"))</f>
        <v>Enterprise</v>
      </c>
      <c r="I1989" s="1" t="str">
        <f t="array" ref="I1989">IF($F1989="", "", _xlfn.XLOOKUP($F1989,accounts!$A$2:$A$86,accounts!$F$2:$F$86, "Other"))</f>
        <v>United States</v>
      </c>
      <c r="J1989" s="1" t="s">
        <v>131</v>
      </c>
      <c r="K1989" s="3">
        <v>42826.0</v>
      </c>
      <c r="L1989" s="3">
        <v>42908.0</v>
      </c>
      <c r="M1989" s="1">
        <v>452.0</v>
      </c>
    </row>
    <row r="1990">
      <c r="A1990" s="1" t="s">
        <v>2195</v>
      </c>
      <c r="B1990" s="1" t="s">
        <v>26</v>
      </c>
      <c r="C1990" s="1" t="str">
        <f t="array" ref="C1990">_xlfn.XLOOKUP($B1990, sales_teams!$A$2:$A$36, sales_teams!$B$2:$B$36)</f>
        <v>Melvin Marxen</v>
      </c>
      <c r="D1990" s="1" t="str">
        <f t="array" ref="D1990">_xlfn.XLOOKUP($B1990, sales_teams!$A$2:$A$36, sales_teams!$C$2:$C$36)</f>
        <v>Central</v>
      </c>
      <c r="E1990" s="1" t="s">
        <v>109</v>
      </c>
      <c r="F1990" s="1" t="s">
        <v>59</v>
      </c>
      <c r="G1990" s="1" t="str">
        <f t="array" ref="G1990">IF($F1990="", "", _xlfn.XLOOKUP($F1990,accounts!$A$2:$A$86,accounts!$B$2:$B$86, "Other"))</f>
        <v>medical</v>
      </c>
      <c r="H1990" s="1" t="str">
        <f t="array" ref="H1990">IF($F1990="", "", IFS(_xlfn.XLOOKUP($F1990, accounts!$A$2:$A$86, accounts!$E$2:$E$86, 0)&gt;=1000, "Enterprise", _xlfn.XLOOKUP($F1990, accounts!$A$2:$A$86, accounts!$E$2:$E$86, 0)&gt;=100, "Mid-Market", TRUE, "SMB"))</f>
        <v>SMB</v>
      </c>
      <c r="I1990" s="1" t="str">
        <f t="array" ref="I1990">IF($F1990="", "", _xlfn.XLOOKUP($F1990,accounts!$A$2:$A$86,accounts!$F$2:$F$86, "Other"))</f>
        <v>United States</v>
      </c>
      <c r="J1990" s="1" t="s">
        <v>192</v>
      </c>
      <c r="K1990" s="3">
        <v>42826.0</v>
      </c>
      <c r="L1990" s="3">
        <v>42836.0</v>
      </c>
      <c r="M1990" s="1">
        <v>0.0</v>
      </c>
    </row>
    <row r="1991">
      <c r="A1991" s="1" t="s">
        <v>2196</v>
      </c>
      <c r="B1991" s="1" t="s">
        <v>88</v>
      </c>
      <c r="C1991" s="1" t="str">
        <f t="array" ref="C1991">_xlfn.XLOOKUP($B1991, sales_teams!$A$2:$A$36, sales_teams!$B$2:$B$36)</f>
        <v>Celia Rouche</v>
      </c>
      <c r="D1991" s="1" t="str">
        <f t="array" ref="D1991">_xlfn.XLOOKUP($B1991, sales_teams!$A$2:$A$36, sales_teams!$C$2:$C$36)</f>
        <v>West</v>
      </c>
      <c r="E1991" s="1" t="s">
        <v>188</v>
      </c>
      <c r="G1991" s="1" t="str">
        <f t="array" ref="G1991">IF($F1991="", "", _xlfn.XLOOKUP($F1991,accounts!$A$2:$A$86,accounts!$B$2:$B$86, "Other"))</f>
        <v/>
      </c>
      <c r="H1991" s="1" t="str">
        <f t="array" ref="H1991">IF($F1991="", "", IFS(_xlfn.XLOOKUP($F1991, accounts!$A$2:$A$86, accounts!$E$2:$E$86, 0)&gt;=1000, "Enterprise", _xlfn.XLOOKUP($F1991, accounts!$A$2:$A$86, accounts!$E$2:$E$86, 0)&gt;=100, "Mid-Market", TRUE, "SMB"))</f>
        <v/>
      </c>
      <c r="I1991" s="1" t="str">
        <f t="array" ref="I1991">IF($F1991="", "", _xlfn.XLOOKUP($F1991,accounts!$A$2:$A$86,accounts!$F$2:$F$86, "Other"))</f>
        <v/>
      </c>
      <c r="J1991" s="1" t="s">
        <v>189</v>
      </c>
      <c r="K1991" s="3">
        <v>42826.0</v>
      </c>
    </row>
    <row r="1992">
      <c r="A1992" s="1" t="s">
        <v>2197</v>
      </c>
      <c r="B1992" s="1" t="s">
        <v>19</v>
      </c>
      <c r="C1992" s="1" t="str">
        <f t="array" ref="C1992">_xlfn.XLOOKUP($B1992, sales_teams!$A$2:$A$36, sales_teams!$B$2:$B$36)</f>
        <v>Melvin Marxen</v>
      </c>
      <c r="D1992" s="1" t="str">
        <f t="array" ref="D1992">_xlfn.XLOOKUP($B1992, sales_teams!$A$2:$A$36, sales_teams!$C$2:$C$36)</f>
        <v>Central</v>
      </c>
      <c r="E1992" s="1" t="s">
        <v>181</v>
      </c>
      <c r="F1992" s="1" t="s">
        <v>82</v>
      </c>
      <c r="G1992" s="1" t="str">
        <f t="array" ref="G1992">IF($F1992="", "", _xlfn.XLOOKUP($F1992,accounts!$A$2:$A$86,accounts!$B$2:$B$86, "Other"))</f>
        <v>software</v>
      </c>
      <c r="H1992" s="1" t="str">
        <f t="array" ref="H1992">IF($F1992="", "", IFS(_xlfn.XLOOKUP($F1992, accounts!$A$2:$A$86, accounts!$E$2:$E$86, 0)&gt;=1000, "Enterprise", _xlfn.XLOOKUP($F1992, accounts!$A$2:$A$86, accounts!$E$2:$E$86, 0)&gt;=100, "Mid-Market", TRUE, "SMB"))</f>
        <v>Enterprise</v>
      </c>
      <c r="I1992" s="1" t="str">
        <f t="array" ref="I1992">IF($F1992="", "", _xlfn.XLOOKUP($F1992,accounts!$A$2:$A$86,accounts!$F$2:$F$86, "Other"))</f>
        <v>United States</v>
      </c>
      <c r="J1992" s="1" t="s">
        <v>131</v>
      </c>
      <c r="K1992" s="3">
        <v>42826.0</v>
      </c>
      <c r="L1992" s="3">
        <v>42833.0</v>
      </c>
      <c r="M1992" s="1">
        <v>565.0</v>
      </c>
    </row>
    <row r="1993">
      <c r="A1993" s="1" t="s">
        <v>2198</v>
      </c>
      <c r="B1993" s="1" t="s">
        <v>19</v>
      </c>
      <c r="C1993" s="1" t="str">
        <f t="array" ref="C1993">_xlfn.XLOOKUP($B1993, sales_teams!$A$2:$A$36, sales_teams!$B$2:$B$36)</f>
        <v>Melvin Marxen</v>
      </c>
      <c r="D1993" s="1" t="str">
        <f t="array" ref="D1993">_xlfn.XLOOKUP($B1993, sales_teams!$A$2:$A$36, sales_teams!$C$2:$C$36)</f>
        <v>Central</v>
      </c>
      <c r="E1993" s="1" t="s">
        <v>109</v>
      </c>
      <c r="F1993" s="1" t="s">
        <v>136</v>
      </c>
      <c r="G1993" s="1" t="str">
        <f t="array" ref="G1993">IF($F1993="", "", _xlfn.XLOOKUP($F1993,accounts!$A$2:$A$86,accounts!$B$2:$B$86, "Other"))</f>
        <v>services</v>
      </c>
      <c r="H1993" s="1" t="str">
        <f t="array" ref="H1993">IF($F1993="", "", IFS(_xlfn.XLOOKUP($F1993, accounts!$A$2:$A$86, accounts!$E$2:$E$86, 0)&gt;=1000, "Enterprise", _xlfn.XLOOKUP($F1993, accounts!$A$2:$A$86, accounts!$E$2:$E$86, 0)&gt;=100, "Mid-Market", TRUE, "SMB"))</f>
        <v>Enterprise</v>
      </c>
      <c r="I1993" s="1" t="str">
        <f t="array" ref="I1993">IF($F1993="", "", _xlfn.XLOOKUP($F1993,accounts!$A$2:$A$86,accounts!$F$2:$F$86, "Other"))</f>
        <v>United States</v>
      </c>
      <c r="J1993" s="1" t="s">
        <v>131</v>
      </c>
      <c r="K1993" s="3">
        <v>42826.0</v>
      </c>
      <c r="L1993" s="3">
        <v>42891.0</v>
      </c>
      <c r="M1993" s="1">
        <v>1184.0</v>
      </c>
    </row>
    <row r="1994">
      <c r="A1994" s="1" t="s">
        <v>2199</v>
      </c>
      <c r="B1994" s="1" t="s">
        <v>104</v>
      </c>
      <c r="C1994" s="1" t="str">
        <f t="array" ref="C1994">_xlfn.XLOOKUP($B1994, sales_teams!$A$2:$A$36, sales_teams!$B$2:$B$36)</f>
        <v>Summer Sewald</v>
      </c>
      <c r="D1994" s="1" t="str">
        <f t="array" ref="D1994">_xlfn.XLOOKUP($B1994, sales_teams!$A$2:$A$36, sales_teams!$C$2:$C$36)</f>
        <v>West</v>
      </c>
      <c r="E1994" s="1" t="s">
        <v>109</v>
      </c>
      <c r="F1994" s="1" t="s">
        <v>118</v>
      </c>
      <c r="G1994" s="1" t="str">
        <f t="array" ref="G1994">IF($F1994="", "", _xlfn.XLOOKUP($F1994,accounts!$A$2:$A$86,accounts!$B$2:$B$86, "Other"))</f>
        <v>services</v>
      </c>
      <c r="H1994" s="1" t="str">
        <f t="array" ref="H1994">IF($F1994="", "", IFS(_xlfn.XLOOKUP($F1994, accounts!$A$2:$A$86, accounts!$E$2:$E$86, 0)&gt;=1000, "Enterprise", _xlfn.XLOOKUP($F1994, accounts!$A$2:$A$86, accounts!$E$2:$E$86, 0)&gt;=100, "Mid-Market", TRUE, "SMB"))</f>
        <v>Enterprise</v>
      </c>
      <c r="I1994" s="1" t="str">
        <f t="array" ref="I1994">IF($F1994="", "", _xlfn.XLOOKUP($F1994,accounts!$A$2:$A$86,accounts!$F$2:$F$86, "Other"))</f>
        <v>United States</v>
      </c>
      <c r="J1994" s="1" t="s">
        <v>131</v>
      </c>
      <c r="K1994" s="3">
        <v>42826.0</v>
      </c>
      <c r="L1994" s="3">
        <v>42908.0</v>
      </c>
      <c r="M1994" s="1">
        <v>1150.0</v>
      </c>
    </row>
    <row r="1995">
      <c r="A1995" s="1" t="s">
        <v>2200</v>
      </c>
      <c r="B1995" s="1" t="s">
        <v>102</v>
      </c>
      <c r="C1995" s="1" t="str">
        <f t="array" ref="C1995">_xlfn.XLOOKUP($B1995, sales_teams!$A$2:$A$36, sales_teams!$B$2:$B$36)</f>
        <v>Summer Sewald</v>
      </c>
      <c r="D1995" s="1" t="str">
        <f t="array" ref="D1995">_xlfn.XLOOKUP($B1995, sales_teams!$A$2:$A$36, sales_teams!$C$2:$C$36)</f>
        <v>West</v>
      </c>
      <c r="E1995" s="1" t="s">
        <v>181</v>
      </c>
      <c r="F1995" s="1" t="s">
        <v>123</v>
      </c>
      <c r="G1995" s="1" t="str">
        <f t="array" ref="G1995">IF($F1995="", "", _xlfn.XLOOKUP($F1995,accounts!$A$2:$A$86,accounts!$B$2:$B$86, "Other"))</f>
        <v>technology</v>
      </c>
      <c r="H1995" s="1" t="str">
        <f t="array" ref="H1995">IF($F1995="", "", IFS(_xlfn.XLOOKUP($F1995, accounts!$A$2:$A$86, accounts!$E$2:$E$86, 0)&gt;=1000, "Enterprise", _xlfn.XLOOKUP($F1995, accounts!$A$2:$A$86, accounts!$E$2:$E$86, 0)&gt;=100, "Mid-Market", TRUE, "SMB"))</f>
        <v>Enterprise</v>
      </c>
      <c r="I1995" s="1" t="str">
        <f t="array" ref="I1995">IF($F1995="", "", _xlfn.XLOOKUP($F1995,accounts!$A$2:$A$86,accounts!$F$2:$F$86, "Other"))</f>
        <v>United States</v>
      </c>
      <c r="J1995" s="1" t="s">
        <v>189</v>
      </c>
      <c r="K1995" s="3">
        <v>42826.0</v>
      </c>
    </row>
    <row r="1996">
      <c r="A1996" s="1" t="s">
        <v>2201</v>
      </c>
      <c r="B1996" s="1" t="s">
        <v>102</v>
      </c>
      <c r="C1996" s="1" t="str">
        <f t="array" ref="C1996">_xlfn.XLOOKUP($B1996, sales_teams!$A$2:$A$36, sales_teams!$B$2:$B$36)</f>
        <v>Summer Sewald</v>
      </c>
      <c r="D1996" s="1" t="str">
        <f t="array" ref="D1996">_xlfn.XLOOKUP($B1996, sales_teams!$A$2:$A$36, sales_teams!$C$2:$C$36)</f>
        <v>West</v>
      </c>
      <c r="E1996" s="1" t="s">
        <v>109</v>
      </c>
      <c r="F1996" s="1" t="s">
        <v>154</v>
      </c>
      <c r="G1996" s="1" t="str">
        <f t="array" ref="G1996">IF($F1996="", "", _xlfn.XLOOKUP($F1996,accounts!$A$2:$A$86,accounts!$B$2:$B$86, "Other"))</f>
        <v>retail</v>
      </c>
      <c r="H1996" s="1" t="str">
        <f t="array" ref="H1996">IF($F1996="", "", IFS(_xlfn.XLOOKUP($F1996, accounts!$A$2:$A$86, accounts!$E$2:$E$86, 0)&gt;=1000, "Enterprise", _xlfn.XLOOKUP($F1996, accounts!$A$2:$A$86, accounts!$E$2:$E$86, 0)&gt;=100, "Mid-Market", TRUE, "SMB"))</f>
        <v>Enterprise</v>
      </c>
      <c r="I1996" s="1" t="str">
        <f t="array" ref="I1996">IF($F1996="", "", _xlfn.XLOOKUP($F1996,accounts!$A$2:$A$86,accounts!$F$2:$F$86, "Other"))</f>
        <v>United States</v>
      </c>
      <c r="J1996" s="1" t="s">
        <v>131</v>
      </c>
      <c r="K1996" s="3">
        <v>42826.0</v>
      </c>
      <c r="L1996" s="3">
        <v>42879.0</v>
      </c>
      <c r="M1996" s="1">
        <v>1110.0</v>
      </c>
    </row>
    <row r="1997">
      <c r="A1997" s="1" t="s">
        <v>2202</v>
      </c>
      <c r="B1997" s="1" t="s">
        <v>17</v>
      </c>
      <c r="C1997" s="1" t="str">
        <f t="array" ref="C1997">_xlfn.XLOOKUP($B1997, sales_teams!$A$2:$A$36, sales_teams!$B$2:$B$36)</f>
        <v>Dustin Brinkmann</v>
      </c>
      <c r="D1997" s="1" t="str">
        <f t="array" ref="D1997">_xlfn.XLOOKUP($B1997, sales_teams!$A$2:$A$36, sales_teams!$C$2:$C$36)</f>
        <v>Central</v>
      </c>
      <c r="E1997" s="1" t="s">
        <v>188</v>
      </c>
      <c r="F1997" s="1" t="s">
        <v>178</v>
      </c>
      <c r="G1997" s="1" t="str">
        <f t="array" ref="G1997">IF($F1997="", "", _xlfn.XLOOKUP($F1997,accounts!$A$2:$A$86,accounts!$B$2:$B$86, "Other"))</f>
        <v>medical</v>
      </c>
      <c r="H1997" s="1" t="str">
        <f t="array" ref="H1997">IF($F1997="", "", IFS(_xlfn.XLOOKUP($F1997, accounts!$A$2:$A$86, accounts!$E$2:$E$86, 0)&gt;=1000, "Enterprise", _xlfn.XLOOKUP($F1997, accounts!$A$2:$A$86, accounts!$E$2:$E$86, 0)&gt;=100, "Mid-Market", TRUE, "SMB"))</f>
        <v>Enterprise</v>
      </c>
      <c r="I1997" s="1" t="str">
        <f t="array" ref="I1997">IF($F1997="", "", _xlfn.XLOOKUP($F1997,accounts!$A$2:$A$86,accounts!$F$2:$F$86, "Other"))</f>
        <v>United States</v>
      </c>
      <c r="J1997" s="1" t="s">
        <v>192</v>
      </c>
      <c r="K1997" s="3">
        <v>42826.0</v>
      </c>
      <c r="L1997" s="3">
        <v>42835.0</v>
      </c>
      <c r="M1997" s="1">
        <v>0.0</v>
      </c>
    </row>
    <row r="1998">
      <c r="A1998" s="1" t="s">
        <v>2203</v>
      </c>
      <c r="B1998" s="1" t="s">
        <v>92</v>
      </c>
      <c r="C1998" s="1" t="str">
        <f t="array" ref="C1998">_xlfn.XLOOKUP($B1998, sales_teams!$A$2:$A$36, sales_teams!$B$2:$B$36)</f>
        <v>Celia Rouche</v>
      </c>
      <c r="D1998" s="1" t="str">
        <f t="array" ref="D1998">_xlfn.XLOOKUP($B1998, sales_teams!$A$2:$A$36, sales_teams!$C$2:$C$36)</f>
        <v>West</v>
      </c>
      <c r="E1998" s="1" t="s">
        <v>188</v>
      </c>
      <c r="F1998" s="1" t="s">
        <v>124</v>
      </c>
      <c r="G1998" s="1" t="str">
        <f t="array" ref="G1998">IF($F1998="", "", _xlfn.XLOOKUP($F1998,accounts!$A$2:$A$86,accounts!$B$2:$B$86, "Other"))</f>
        <v>retail</v>
      </c>
      <c r="H1998" s="1" t="str">
        <f t="array" ref="H1998">IF($F1998="", "", IFS(_xlfn.XLOOKUP($F1998, accounts!$A$2:$A$86, accounts!$E$2:$E$86, 0)&gt;=1000, "Enterprise", _xlfn.XLOOKUP($F1998, accounts!$A$2:$A$86, accounts!$E$2:$E$86, 0)&gt;=100, "Mid-Market", TRUE, "SMB"))</f>
        <v>Enterprise</v>
      </c>
      <c r="I1998" s="1" t="str">
        <f t="array" ref="I1998">IF($F1998="", "", _xlfn.XLOOKUP($F1998,accounts!$A$2:$A$86,accounts!$F$2:$F$86, "Other"))</f>
        <v>United States</v>
      </c>
      <c r="J1998" s="1" t="s">
        <v>131</v>
      </c>
      <c r="K1998" s="3">
        <v>42826.0</v>
      </c>
      <c r="L1998" s="3">
        <v>42831.0</v>
      </c>
      <c r="M1998" s="1">
        <v>3817.0</v>
      </c>
    </row>
    <row r="1999">
      <c r="A1999" s="1" t="s">
        <v>2204</v>
      </c>
      <c r="B1999" s="1" t="s">
        <v>24</v>
      </c>
      <c r="C1999" s="1" t="str">
        <f t="array" ref="C1999">_xlfn.XLOOKUP($B1999, sales_teams!$A$2:$A$36, sales_teams!$B$2:$B$36)</f>
        <v>Melvin Marxen</v>
      </c>
      <c r="D1999" s="1" t="str">
        <f t="array" ref="D1999">_xlfn.XLOOKUP($B1999, sales_teams!$A$2:$A$36, sales_teams!$C$2:$C$36)</f>
        <v>Central</v>
      </c>
      <c r="E1999" s="1" t="s">
        <v>188</v>
      </c>
      <c r="F1999" s="1" t="s">
        <v>150</v>
      </c>
      <c r="G1999" s="1" t="str">
        <f t="array" ref="G1999">IF($F1999="", "", _xlfn.XLOOKUP($F1999,accounts!$A$2:$A$86,accounts!$B$2:$B$86, "Other"))</f>
        <v>technology</v>
      </c>
      <c r="H1999" s="1" t="str">
        <f t="array" ref="H1999">IF($F1999="", "", IFS(_xlfn.XLOOKUP($F1999, accounts!$A$2:$A$86, accounts!$E$2:$E$86, 0)&gt;=1000, "Enterprise", _xlfn.XLOOKUP($F1999, accounts!$A$2:$A$86, accounts!$E$2:$E$86, 0)&gt;=100, "Mid-Market", TRUE, "SMB"))</f>
        <v>Enterprise</v>
      </c>
      <c r="I1999" s="1" t="str">
        <f t="array" ref="I1999">IF($F1999="", "", _xlfn.XLOOKUP($F1999,accounts!$A$2:$A$86,accounts!$F$2:$F$86, "Other"))</f>
        <v>United States</v>
      </c>
      <c r="J1999" s="1" t="s">
        <v>192</v>
      </c>
      <c r="K1999" s="3">
        <v>42826.0</v>
      </c>
      <c r="L1999" s="3">
        <v>42835.0</v>
      </c>
      <c r="M1999" s="1">
        <v>0.0</v>
      </c>
    </row>
    <row r="2000">
      <c r="A2000" s="1" t="s">
        <v>2205</v>
      </c>
      <c r="B2000" s="1" t="s">
        <v>18</v>
      </c>
      <c r="C2000" s="1" t="str">
        <f t="array" ref="C2000">_xlfn.XLOOKUP($B2000, sales_teams!$A$2:$A$36, sales_teams!$B$2:$B$36)</f>
        <v>Dustin Brinkmann</v>
      </c>
      <c r="D2000" s="1" t="str">
        <f t="array" ref="D2000">_xlfn.XLOOKUP($B2000, sales_teams!$A$2:$A$36, sales_teams!$C$2:$C$36)</f>
        <v>Central</v>
      </c>
      <c r="E2000" s="1" t="s">
        <v>188</v>
      </c>
      <c r="F2000" s="1" t="s">
        <v>29</v>
      </c>
      <c r="G2000" s="1" t="str">
        <f t="array" ref="G2000">IF($F2000="", "", _xlfn.XLOOKUP($F2000,accounts!$A$2:$A$86,accounts!$B$2:$B$86, "Other"))</f>
        <v>medical</v>
      </c>
      <c r="H2000" s="1" t="str">
        <f t="array" ref="H2000">IF($F2000="", "", IFS(_xlfn.XLOOKUP($F2000, accounts!$A$2:$A$86, accounts!$E$2:$E$86, 0)&gt;=1000, "Enterprise", _xlfn.XLOOKUP($F2000, accounts!$A$2:$A$86, accounts!$E$2:$E$86, 0)&gt;=100, "Mid-Market", TRUE, "SMB"))</f>
        <v>Enterprise</v>
      </c>
      <c r="I2000" s="1" t="str">
        <f t="array" ref="I2000">IF($F2000="", "", _xlfn.XLOOKUP($F2000,accounts!$A$2:$A$86,accounts!$F$2:$F$86, "Other"))</f>
        <v>Philipines</v>
      </c>
      <c r="J2000" s="1" t="s">
        <v>192</v>
      </c>
      <c r="K2000" s="3">
        <v>42826.0</v>
      </c>
      <c r="L2000" s="3">
        <v>42831.0</v>
      </c>
      <c r="M2000" s="1">
        <v>0.0</v>
      </c>
    </row>
    <row r="2001">
      <c r="A2001" s="1" t="s">
        <v>2206</v>
      </c>
      <c r="B2001" s="1" t="s">
        <v>28</v>
      </c>
      <c r="C2001" s="1" t="str">
        <f t="array" ref="C2001">_xlfn.XLOOKUP($B2001, sales_teams!$A$2:$A$36, sales_teams!$B$2:$B$36)</f>
        <v>Melvin Marxen</v>
      </c>
      <c r="D2001" s="1" t="str">
        <f t="array" ref="D2001">_xlfn.XLOOKUP($B2001, sales_teams!$A$2:$A$36, sales_teams!$C$2:$C$36)</f>
        <v>Central</v>
      </c>
      <c r="E2001" s="1" t="s">
        <v>181</v>
      </c>
      <c r="F2001" s="1" t="s">
        <v>119</v>
      </c>
      <c r="G2001" s="1" t="str">
        <f t="array" ref="G2001">IF($F2001="", "", _xlfn.XLOOKUP($F2001,accounts!$A$2:$A$86,accounts!$B$2:$B$86, "Other"))</f>
        <v>technology</v>
      </c>
      <c r="H2001" s="1" t="str">
        <f t="array" ref="H2001">IF($F2001="", "", IFS(_xlfn.XLOOKUP($F2001, accounts!$A$2:$A$86, accounts!$E$2:$E$86, 0)&gt;=1000, "Enterprise", _xlfn.XLOOKUP($F2001, accounts!$A$2:$A$86, accounts!$E$2:$E$86, 0)&gt;=100, "Mid-Market", TRUE, "SMB"))</f>
        <v>Enterprise</v>
      </c>
      <c r="I2001" s="1" t="str">
        <f t="array" ref="I2001">IF($F2001="", "", _xlfn.XLOOKUP($F2001,accounts!$A$2:$A$86,accounts!$F$2:$F$86, "Other"))</f>
        <v>Korea</v>
      </c>
      <c r="J2001" s="1" t="s">
        <v>131</v>
      </c>
      <c r="K2001" s="3">
        <v>42826.0</v>
      </c>
      <c r="L2001" s="3">
        <v>42835.0</v>
      </c>
      <c r="M2001" s="1">
        <v>531.0</v>
      </c>
    </row>
    <row r="2002">
      <c r="A2002" s="1" t="s">
        <v>2207</v>
      </c>
      <c r="B2002" s="1" t="s">
        <v>54</v>
      </c>
      <c r="C2002" s="1" t="str">
        <f t="array" ref="C2002">_xlfn.XLOOKUP($B2002, sales_teams!$A$2:$A$36, sales_teams!$B$2:$B$36)</f>
        <v>Rocco Neubert</v>
      </c>
      <c r="D2002" s="1" t="str">
        <f t="array" ref="D2002">_xlfn.XLOOKUP($B2002, sales_teams!$A$2:$A$36, sales_teams!$C$2:$C$36)</f>
        <v>East</v>
      </c>
      <c r="E2002" s="1" t="s">
        <v>194</v>
      </c>
      <c r="F2002" s="1" t="s">
        <v>163</v>
      </c>
      <c r="G2002" s="1" t="str">
        <f t="array" ref="G2002">IF($F2002="", "", _xlfn.XLOOKUP($F2002,accounts!$A$2:$A$86,accounts!$B$2:$B$86, "Other"))</f>
        <v>medical</v>
      </c>
      <c r="H2002" s="1" t="str">
        <f t="array" ref="H2002">IF($F2002="", "", IFS(_xlfn.XLOOKUP($F2002, accounts!$A$2:$A$86, accounts!$E$2:$E$86, 0)&gt;=1000, "Enterprise", _xlfn.XLOOKUP($F2002, accounts!$A$2:$A$86, accounts!$E$2:$E$86, 0)&gt;=100, "Mid-Market", TRUE, "SMB"))</f>
        <v>Mid-Market</v>
      </c>
      <c r="I2002" s="1" t="str">
        <f t="array" ref="I2002">IF($F2002="", "", _xlfn.XLOOKUP($F2002,accounts!$A$2:$A$86,accounts!$F$2:$F$86, "Other"))</f>
        <v>United States</v>
      </c>
      <c r="J2002" s="1" t="s">
        <v>192</v>
      </c>
      <c r="K2002" s="3">
        <v>42826.0</v>
      </c>
      <c r="L2002" s="3">
        <v>42829.0</v>
      </c>
      <c r="M2002" s="1">
        <v>0.0</v>
      </c>
    </row>
    <row r="2003">
      <c r="A2003" s="1" t="s">
        <v>2208</v>
      </c>
      <c r="B2003" s="1" t="s">
        <v>54</v>
      </c>
      <c r="C2003" s="1" t="str">
        <f t="array" ref="C2003">_xlfn.XLOOKUP($B2003, sales_teams!$A$2:$A$36, sales_teams!$B$2:$B$36)</f>
        <v>Rocco Neubert</v>
      </c>
      <c r="D2003" s="1" t="str">
        <f t="array" ref="D2003">_xlfn.XLOOKUP($B2003, sales_teams!$A$2:$A$36, sales_teams!$C$2:$C$36)</f>
        <v>East</v>
      </c>
      <c r="E2003" s="1" t="s">
        <v>188</v>
      </c>
      <c r="F2003" s="1" t="s">
        <v>140</v>
      </c>
      <c r="G2003" s="1" t="str">
        <f t="array" ref="G2003">IF($F2003="", "", _xlfn.XLOOKUP($F2003,accounts!$A$2:$A$86,accounts!$B$2:$B$86, "Other"))</f>
        <v>employment</v>
      </c>
      <c r="H2003" s="1" t="str">
        <f t="array" ref="H2003">IF($F2003="", "", IFS(_xlfn.XLOOKUP($F2003, accounts!$A$2:$A$86, accounts!$E$2:$E$86, 0)&gt;=1000, "Enterprise", _xlfn.XLOOKUP($F2003, accounts!$A$2:$A$86, accounts!$E$2:$E$86, 0)&gt;=100, "Mid-Market", TRUE, "SMB"))</f>
        <v>Enterprise</v>
      </c>
      <c r="I2003" s="1" t="str">
        <f t="array" ref="I2003">IF($F2003="", "", _xlfn.XLOOKUP($F2003,accounts!$A$2:$A$86,accounts!$F$2:$F$86, "Other"))</f>
        <v>United States</v>
      </c>
      <c r="J2003" s="1" t="s">
        <v>192</v>
      </c>
      <c r="K2003" s="3">
        <v>42826.0</v>
      </c>
      <c r="L2003" s="3">
        <v>42827.0</v>
      </c>
      <c r="M2003" s="1">
        <v>0.0</v>
      </c>
    </row>
    <row r="2004">
      <c r="A2004" s="1" t="s">
        <v>2209</v>
      </c>
      <c r="B2004" s="1" t="s">
        <v>65</v>
      </c>
      <c r="C2004" s="1" t="str">
        <f t="array" ref="C2004">_xlfn.XLOOKUP($B2004, sales_teams!$A$2:$A$36, sales_teams!$B$2:$B$36)</f>
        <v>Celia Rouche</v>
      </c>
      <c r="D2004" s="1" t="str">
        <f t="array" ref="D2004">_xlfn.XLOOKUP($B2004, sales_teams!$A$2:$A$36, sales_teams!$C$2:$C$36)</f>
        <v>West</v>
      </c>
      <c r="E2004" s="1" t="s">
        <v>179</v>
      </c>
      <c r="F2004" s="1" t="s">
        <v>36</v>
      </c>
      <c r="G2004" s="1" t="str">
        <f t="array" ref="G2004">IF($F2004="", "", _xlfn.XLOOKUP($F2004,accounts!$A$2:$A$86,accounts!$B$2:$B$86, "Other"))</f>
        <v>retail</v>
      </c>
      <c r="H2004" s="1" t="str">
        <f t="array" ref="H2004">IF($F2004="", "", IFS(_xlfn.XLOOKUP($F2004, accounts!$A$2:$A$86, accounts!$E$2:$E$86, 0)&gt;=1000, "Enterprise", _xlfn.XLOOKUP($F2004, accounts!$A$2:$A$86, accounts!$E$2:$E$86, 0)&gt;=100, "Mid-Market", TRUE, "SMB"))</f>
        <v>Enterprise</v>
      </c>
      <c r="I2004" s="1" t="str">
        <f t="array" ref="I2004">IF($F2004="", "", _xlfn.XLOOKUP($F2004,accounts!$A$2:$A$86,accounts!$F$2:$F$86, "Other"))</f>
        <v>United States</v>
      </c>
      <c r="J2004" s="1" t="s">
        <v>131</v>
      </c>
      <c r="K2004" s="3">
        <v>42826.0</v>
      </c>
      <c r="L2004" s="3">
        <v>42832.0</v>
      </c>
      <c r="M2004" s="1">
        <v>51.0</v>
      </c>
    </row>
    <row r="2005">
      <c r="A2005" s="1" t="s">
        <v>2210</v>
      </c>
      <c r="B2005" s="1" t="s">
        <v>41</v>
      </c>
      <c r="C2005" s="1" t="str">
        <f t="array" ref="C2005">_xlfn.XLOOKUP($B2005, sales_teams!$A$2:$A$36, sales_teams!$B$2:$B$36)</f>
        <v>Cara Losch</v>
      </c>
      <c r="D2005" s="1" t="str">
        <f t="array" ref="D2005">_xlfn.XLOOKUP($B2005, sales_teams!$A$2:$A$36, sales_teams!$C$2:$C$36)</f>
        <v>East</v>
      </c>
      <c r="E2005" s="1" t="s">
        <v>188</v>
      </c>
      <c r="F2005" s="1" t="s">
        <v>161</v>
      </c>
      <c r="G2005" s="1" t="str">
        <f t="array" ref="G2005">IF($F2005="", "", _xlfn.XLOOKUP($F2005,accounts!$A$2:$A$86,accounts!$B$2:$B$86, "Other"))</f>
        <v>marketing</v>
      </c>
      <c r="H2005" s="1" t="str">
        <f t="array" ref="H2005">IF($F2005="", "", IFS(_xlfn.XLOOKUP($F2005, accounts!$A$2:$A$86, accounts!$E$2:$E$86, 0)&gt;=1000, "Enterprise", _xlfn.XLOOKUP($F2005, accounts!$A$2:$A$86, accounts!$E$2:$E$86, 0)&gt;=100, "Mid-Market", TRUE, "SMB"))</f>
        <v>Enterprise</v>
      </c>
      <c r="I2005" s="1" t="str">
        <f t="array" ref="I2005">IF($F2005="", "", _xlfn.XLOOKUP($F2005,accounts!$A$2:$A$86,accounts!$F$2:$F$86, "Other"))</f>
        <v>Poland</v>
      </c>
      <c r="J2005" s="1" t="s">
        <v>189</v>
      </c>
      <c r="K2005" s="3">
        <v>42826.0</v>
      </c>
    </row>
    <row r="2006">
      <c r="A2006" s="1" t="s">
        <v>2211</v>
      </c>
      <c r="B2006" s="1" t="s">
        <v>41</v>
      </c>
      <c r="C2006" s="1" t="str">
        <f t="array" ref="C2006">_xlfn.XLOOKUP($B2006, sales_teams!$A$2:$A$36, sales_teams!$B$2:$B$36)</f>
        <v>Cara Losch</v>
      </c>
      <c r="D2006" s="1" t="str">
        <f t="array" ref="D2006">_xlfn.XLOOKUP($B2006, sales_teams!$A$2:$A$36, sales_teams!$C$2:$C$36)</f>
        <v>East</v>
      </c>
      <c r="E2006" s="1" t="s">
        <v>148</v>
      </c>
      <c r="F2006" s="1" t="s">
        <v>132</v>
      </c>
      <c r="G2006" s="1" t="str">
        <f t="array" ref="G2006">IF($F2006="", "", _xlfn.XLOOKUP($F2006,accounts!$A$2:$A$86,accounts!$B$2:$B$86, "Other"))</f>
        <v>marketing</v>
      </c>
      <c r="H2006" s="1" t="str">
        <f t="array" ref="H2006">IF($F2006="", "", IFS(_xlfn.XLOOKUP($F2006, accounts!$A$2:$A$86, accounts!$E$2:$E$86, 0)&gt;=1000, "Enterprise", _xlfn.XLOOKUP($F2006, accounts!$A$2:$A$86, accounts!$E$2:$E$86, 0)&gt;=100, "Mid-Market", TRUE, "SMB"))</f>
        <v>Enterprise</v>
      </c>
      <c r="I2006" s="1" t="str">
        <f t="array" ref="I2006">IF($F2006="", "", _xlfn.XLOOKUP($F2006,accounts!$A$2:$A$86,accounts!$F$2:$F$86, "Other"))</f>
        <v>Jordan</v>
      </c>
      <c r="J2006" s="1" t="s">
        <v>131</v>
      </c>
      <c r="K2006" s="3">
        <v>42826.0</v>
      </c>
      <c r="L2006" s="3">
        <v>42867.0</v>
      </c>
      <c r="M2006" s="1">
        <v>5106.0</v>
      </c>
    </row>
    <row r="2007">
      <c r="A2007" s="1" t="s">
        <v>2212</v>
      </c>
      <c r="B2007" s="1" t="s">
        <v>15</v>
      </c>
      <c r="C2007" s="1" t="str">
        <f t="array" ref="C2007">_xlfn.XLOOKUP($B2007, sales_teams!$A$2:$A$36, sales_teams!$B$2:$B$36)</f>
        <v>Dustin Brinkmann</v>
      </c>
      <c r="D2007" s="1" t="str">
        <f t="array" ref="D2007">_xlfn.XLOOKUP($B2007, sales_teams!$A$2:$A$36, sales_teams!$C$2:$C$36)</f>
        <v>Central</v>
      </c>
      <c r="E2007" s="1" t="s">
        <v>188</v>
      </c>
      <c r="F2007" s="1" t="s">
        <v>106</v>
      </c>
      <c r="G2007" s="1" t="str">
        <f t="array" ref="G2007">IF($F2007="", "", _xlfn.XLOOKUP($F2007,accounts!$A$2:$A$86,accounts!$B$2:$B$86, "Other"))</f>
        <v>retail</v>
      </c>
      <c r="H2007" s="1" t="str">
        <f t="array" ref="H2007">IF($F2007="", "", IFS(_xlfn.XLOOKUP($F2007, accounts!$A$2:$A$86, accounts!$E$2:$E$86, 0)&gt;=1000, "Enterprise", _xlfn.XLOOKUP($F2007, accounts!$A$2:$A$86, accounts!$E$2:$E$86, 0)&gt;=100, "Mid-Market", TRUE, "SMB"))</f>
        <v>Enterprise</v>
      </c>
      <c r="I2007" s="1" t="str">
        <f t="array" ref="I2007">IF($F2007="", "", _xlfn.XLOOKUP($F2007,accounts!$A$2:$A$86,accounts!$F$2:$F$86, "Other"))</f>
        <v>Italy</v>
      </c>
      <c r="J2007" s="1" t="s">
        <v>192</v>
      </c>
      <c r="K2007" s="3">
        <v>42826.0</v>
      </c>
      <c r="L2007" s="3">
        <v>42838.0</v>
      </c>
      <c r="M2007" s="1">
        <v>0.0</v>
      </c>
    </row>
    <row r="2008">
      <c r="A2008" s="1" t="s">
        <v>2213</v>
      </c>
      <c r="B2008" s="1" t="s">
        <v>15</v>
      </c>
      <c r="C2008" s="1" t="str">
        <f t="array" ref="C2008">_xlfn.XLOOKUP($B2008, sales_teams!$A$2:$A$36, sales_teams!$B$2:$B$36)</f>
        <v>Dustin Brinkmann</v>
      </c>
      <c r="D2008" s="1" t="str">
        <f t="array" ref="D2008">_xlfn.XLOOKUP($B2008, sales_teams!$A$2:$A$36, sales_teams!$C$2:$C$36)</f>
        <v>Central</v>
      </c>
      <c r="E2008" s="1" t="s">
        <v>179</v>
      </c>
      <c r="F2008" s="1" t="s">
        <v>155</v>
      </c>
      <c r="G2008" s="1" t="str">
        <f t="array" ref="G2008">IF($F2008="", "", _xlfn.XLOOKUP($F2008,accounts!$A$2:$A$86,accounts!$B$2:$B$86, "Other"))</f>
        <v>finance</v>
      </c>
      <c r="H2008" s="1" t="str">
        <f t="array" ref="H2008">IF($F2008="", "", IFS(_xlfn.XLOOKUP($F2008, accounts!$A$2:$A$86, accounts!$E$2:$E$86, 0)&gt;=1000, "Enterprise", _xlfn.XLOOKUP($F2008, accounts!$A$2:$A$86, accounts!$E$2:$E$86, 0)&gt;=100, "Mid-Market", TRUE, "SMB"))</f>
        <v>Enterprise</v>
      </c>
      <c r="I2008" s="1" t="str">
        <f t="array" ref="I2008">IF($F2008="", "", _xlfn.XLOOKUP($F2008,accounts!$A$2:$A$86,accounts!$F$2:$F$86, "Other"))</f>
        <v>United States</v>
      </c>
      <c r="J2008" s="1" t="s">
        <v>131</v>
      </c>
      <c r="K2008" s="3">
        <v>42826.0</v>
      </c>
      <c r="L2008" s="3">
        <v>42827.0</v>
      </c>
      <c r="M2008" s="1">
        <v>60.0</v>
      </c>
    </row>
    <row r="2009">
      <c r="A2009" s="1" t="s">
        <v>2214</v>
      </c>
      <c r="B2009" s="1" t="s">
        <v>60</v>
      </c>
      <c r="C2009" s="1" t="str">
        <f t="array" ref="C2009">_xlfn.XLOOKUP($B2009, sales_teams!$A$2:$A$36, sales_teams!$B$2:$B$36)</f>
        <v>Celia Rouche</v>
      </c>
      <c r="D2009" s="1" t="str">
        <f t="array" ref="D2009">_xlfn.XLOOKUP($B2009, sales_teams!$A$2:$A$36, sales_teams!$C$2:$C$36)</f>
        <v>West</v>
      </c>
      <c r="E2009" s="1" t="s">
        <v>148</v>
      </c>
      <c r="F2009" s="1" t="s">
        <v>126</v>
      </c>
      <c r="G2009" s="1" t="str">
        <f t="array" ref="G2009">IF($F2009="", "", _xlfn.XLOOKUP($F2009,accounts!$A$2:$A$86,accounts!$B$2:$B$86, "Other"))</f>
        <v>retail</v>
      </c>
      <c r="H2009" s="1" t="str">
        <f t="array" ref="H2009">IF($F2009="", "", IFS(_xlfn.XLOOKUP($F2009, accounts!$A$2:$A$86, accounts!$E$2:$E$86, 0)&gt;=1000, "Enterprise", _xlfn.XLOOKUP($F2009, accounts!$A$2:$A$86, accounts!$E$2:$E$86, 0)&gt;=100, "Mid-Market", TRUE, "SMB"))</f>
        <v>Enterprise</v>
      </c>
      <c r="I2009" s="1" t="str">
        <f t="array" ref="I2009">IF($F2009="", "", _xlfn.XLOOKUP($F2009,accounts!$A$2:$A$86,accounts!$F$2:$F$86, "Other"))</f>
        <v>United States</v>
      </c>
      <c r="J2009" s="1" t="s">
        <v>189</v>
      </c>
      <c r="K2009" s="3">
        <v>42826.0</v>
      </c>
    </row>
    <row r="2010">
      <c r="A2010" s="1" t="s">
        <v>2215</v>
      </c>
      <c r="B2010" s="1" t="s">
        <v>60</v>
      </c>
      <c r="C2010" s="1" t="str">
        <f t="array" ref="C2010">_xlfn.XLOOKUP($B2010, sales_teams!$A$2:$A$36, sales_teams!$B$2:$B$36)</f>
        <v>Celia Rouche</v>
      </c>
      <c r="D2010" s="1" t="str">
        <f t="array" ref="D2010">_xlfn.XLOOKUP($B2010, sales_teams!$A$2:$A$36, sales_teams!$C$2:$C$36)</f>
        <v>West</v>
      </c>
      <c r="E2010" s="1" t="s">
        <v>148</v>
      </c>
      <c r="F2010" s="1" t="s">
        <v>170</v>
      </c>
      <c r="G2010" s="1" t="str">
        <f t="array" ref="G2010">IF($F2010="", "", _xlfn.XLOOKUP($F2010,accounts!$A$2:$A$86,accounts!$B$2:$B$86, "Other"))</f>
        <v>employment</v>
      </c>
      <c r="H2010" s="1" t="str">
        <f t="array" ref="H2010">IF($F2010="", "", IFS(_xlfn.XLOOKUP($F2010, accounts!$A$2:$A$86, accounts!$E$2:$E$86, 0)&gt;=1000, "Enterprise", _xlfn.XLOOKUP($F2010, accounts!$A$2:$A$86, accounts!$E$2:$E$86, 0)&gt;=100, "Mid-Market", TRUE, "SMB"))</f>
        <v>Enterprise</v>
      </c>
      <c r="I2010" s="1" t="str">
        <f t="array" ref="I2010">IF($F2010="", "", _xlfn.XLOOKUP($F2010,accounts!$A$2:$A$86,accounts!$F$2:$F$86, "Other"))</f>
        <v>United States</v>
      </c>
      <c r="J2010" s="1" t="s">
        <v>192</v>
      </c>
      <c r="K2010" s="3">
        <v>42826.0</v>
      </c>
      <c r="L2010" s="3">
        <v>42834.0</v>
      </c>
      <c r="M2010" s="1">
        <v>0.0</v>
      </c>
    </row>
    <row r="2011">
      <c r="A2011" s="1" t="s">
        <v>2216</v>
      </c>
      <c r="B2011" s="1" t="s">
        <v>45</v>
      </c>
      <c r="C2011" s="1" t="str">
        <f t="array" ref="C2011">_xlfn.XLOOKUP($B2011, sales_teams!$A$2:$A$36, sales_teams!$B$2:$B$36)</f>
        <v>Cara Losch</v>
      </c>
      <c r="D2011" s="1" t="str">
        <f t="array" ref="D2011">_xlfn.XLOOKUP($B2011, sales_teams!$A$2:$A$36, sales_teams!$C$2:$C$36)</f>
        <v>East</v>
      </c>
      <c r="E2011" s="1" t="s">
        <v>194</v>
      </c>
      <c r="F2011" s="1" t="s">
        <v>177</v>
      </c>
      <c r="G2011" s="1" t="str">
        <f t="array" ref="G2011">IF($F2011="", "", _xlfn.XLOOKUP($F2011,accounts!$A$2:$A$86,accounts!$B$2:$B$86, "Other"))</f>
        <v>software</v>
      </c>
      <c r="H2011" s="1" t="str">
        <f t="array" ref="H2011">IF($F2011="", "", IFS(_xlfn.XLOOKUP($F2011, accounts!$A$2:$A$86, accounts!$E$2:$E$86, 0)&gt;=1000, "Enterprise", _xlfn.XLOOKUP($F2011, accounts!$A$2:$A$86, accounts!$E$2:$E$86, 0)&gt;=100, "Mid-Market", TRUE, "SMB"))</f>
        <v>Enterprise</v>
      </c>
      <c r="I2011" s="1" t="str">
        <f t="array" ref="I2011">IF($F2011="", "", _xlfn.XLOOKUP($F2011,accounts!$A$2:$A$86,accounts!$F$2:$F$86, "Other"))</f>
        <v>United States</v>
      </c>
      <c r="J2011" s="1" t="s">
        <v>192</v>
      </c>
      <c r="K2011" s="3">
        <v>42826.0</v>
      </c>
      <c r="L2011" s="3">
        <v>42834.0</v>
      </c>
      <c r="M2011" s="1">
        <v>0.0</v>
      </c>
    </row>
    <row r="2012">
      <c r="A2012" s="1" t="s">
        <v>2217</v>
      </c>
      <c r="B2012" s="1" t="s">
        <v>105</v>
      </c>
      <c r="C2012" s="1" t="str">
        <f t="array" ref="C2012">_xlfn.XLOOKUP($B2012, sales_teams!$A$2:$A$36, sales_teams!$B$2:$B$36)</f>
        <v>Summer Sewald</v>
      </c>
      <c r="D2012" s="1" t="str">
        <f t="array" ref="D2012">_xlfn.XLOOKUP($B2012, sales_teams!$A$2:$A$36, sales_teams!$C$2:$C$36)</f>
        <v>West</v>
      </c>
      <c r="E2012" s="1" t="s">
        <v>109</v>
      </c>
      <c r="F2012" s="1" t="s">
        <v>119</v>
      </c>
      <c r="G2012" s="1" t="str">
        <f t="array" ref="G2012">IF($F2012="", "", _xlfn.XLOOKUP($F2012,accounts!$A$2:$A$86,accounts!$B$2:$B$86, "Other"))</f>
        <v>technology</v>
      </c>
      <c r="H2012" s="1" t="str">
        <f t="array" ref="H2012">IF($F2012="", "", IFS(_xlfn.XLOOKUP($F2012, accounts!$A$2:$A$86, accounts!$E$2:$E$86, 0)&gt;=1000, "Enterprise", _xlfn.XLOOKUP($F2012, accounts!$A$2:$A$86, accounts!$E$2:$E$86, 0)&gt;=100, "Mid-Market", TRUE, "SMB"))</f>
        <v>Enterprise</v>
      </c>
      <c r="I2012" s="1" t="str">
        <f t="array" ref="I2012">IF($F2012="", "", _xlfn.XLOOKUP($F2012,accounts!$A$2:$A$86,accounts!$F$2:$F$86, "Other"))</f>
        <v>Korea</v>
      </c>
      <c r="J2012" s="1" t="s">
        <v>192</v>
      </c>
      <c r="K2012" s="3">
        <v>42826.0</v>
      </c>
      <c r="L2012" s="3">
        <v>42827.0</v>
      </c>
      <c r="M2012" s="1">
        <v>0.0</v>
      </c>
    </row>
    <row r="2013">
      <c r="A2013" s="1" t="s">
        <v>2218</v>
      </c>
      <c r="B2013" s="1" t="s">
        <v>105</v>
      </c>
      <c r="C2013" s="1" t="str">
        <f t="array" ref="C2013">_xlfn.XLOOKUP($B2013, sales_teams!$A$2:$A$36, sales_teams!$B$2:$B$36)</f>
        <v>Summer Sewald</v>
      </c>
      <c r="D2013" s="1" t="str">
        <f t="array" ref="D2013">_xlfn.XLOOKUP($B2013, sales_teams!$A$2:$A$36, sales_teams!$C$2:$C$36)</f>
        <v>West</v>
      </c>
      <c r="E2013" s="1" t="s">
        <v>148</v>
      </c>
      <c r="F2013" s="1" t="s">
        <v>118</v>
      </c>
      <c r="G2013" s="1" t="str">
        <f t="array" ref="G2013">IF($F2013="", "", _xlfn.XLOOKUP($F2013,accounts!$A$2:$A$86,accounts!$B$2:$B$86, "Other"))</f>
        <v>services</v>
      </c>
      <c r="H2013" s="1" t="str">
        <f t="array" ref="H2013">IF($F2013="", "", IFS(_xlfn.XLOOKUP($F2013, accounts!$A$2:$A$86, accounts!$E$2:$E$86, 0)&gt;=1000, "Enterprise", _xlfn.XLOOKUP($F2013, accounts!$A$2:$A$86, accounts!$E$2:$E$86, 0)&gt;=100, "Mid-Market", TRUE, "SMB"))</f>
        <v>Enterprise</v>
      </c>
      <c r="I2013" s="1" t="str">
        <f t="array" ref="I2013">IF($F2013="", "", _xlfn.XLOOKUP($F2013,accounts!$A$2:$A$86,accounts!$F$2:$F$86, "Other"))</f>
        <v>United States</v>
      </c>
      <c r="J2013" s="1" t="s">
        <v>131</v>
      </c>
      <c r="K2013" s="3">
        <v>42826.0</v>
      </c>
      <c r="L2013" s="3">
        <v>42915.0</v>
      </c>
      <c r="M2013" s="1">
        <v>5079.0</v>
      </c>
    </row>
    <row r="2014">
      <c r="A2014" s="1" t="s">
        <v>2219</v>
      </c>
      <c r="B2014" s="1" t="s">
        <v>7</v>
      </c>
      <c r="C2014" s="1" t="str">
        <f t="array" ref="C2014">_xlfn.XLOOKUP($B2014, sales_teams!$A$2:$A$36, sales_teams!$B$2:$B$36)</f>
        <v>Dustin Brinkmann</v>
      </c>
      <c r="D2014" s="1" t="str">
        <f t="array" ref="D2014">_xlfn.XLOOKUP($B2014, sales_teams!$A$2:$A$36, sales_teams!$C$2:$C$36)</f>
        <v>Central</v>
      </c>
      <c r="E2014" s="1" t="s">
        <v>181</v>
      </c>
      <c r="F2014" s="1" t="s">
        <v>157</v>
      </c>
      <c r="G2014" s="1" t="str">
        <f t="array" ref="G2014">IF($F2014="", "", _xlfn.XLOOKUP($F2014,accounts!$A$2:$A$86,accounts!$B$2:$B$86, "Other"))</f>
        <v>retail</v>
      </c>
      <c r="H2014" s="1" t="str">
        <f t="array" ref="H2014">IF($F2014="", "", IFS(_xlfn.XLOOKUP($F2014, accounts!$A$2:$A$86, accounts!$E$2:$E$86, 0)&gt;=1000, "Enterprise", _xlfn.XLOOKUP($F2014, accounts!$A$2:$A$86, accounts!$E$2:$E$86, 0)&gt;=100, "Mid-Market", TRUE, "SMB"))</f>
        <v>Enterprise</v>
      </c>
      <c r="I2014" s="1" t="str">
        <f t="array" ref="I2014">IF($F2014="", "", _xlfn.XLOOKUP($F2014,accounts!$A$2:$A$86,accounts!$F$2:$F$86, "Other"))</f>
        <v>Belgium</v>
      </c>
      <c r="J2014" s="1" t="s">
        <v>131</v>
      </c>
      <c r="K2014" s="3">
        <v>42827.0</v>
      </c>
      <c r="L2014" s="3">
        <v>42906.0</v>
      </c>
      <c r="M2014" s="1">
        <v>460.0</v>
      </c>
    </row>
    <row r="2015">
      <c r="A2015" s="1" t="s">
        <v>2220</v>
      </c>
      <c r="B2015" s="1" t="s">
        <v>57</v>
      </c>
      <c r="C2015" s="1" t="str">
        <f t="array" ref="C2015">_xlfn.XLOOKUP($B2015, sales_teams!$A$2:$A$36, sales_teams!$B$2:$B$36)</f>
        <v>Rocco Neubert</v>
      </c>
      <c r="D2015" s="1" t="str">
        <f t="array" ref="D2015">_xlfn.XLOOKUP($B2015, sales_teams!$A$2:$A$36, sales_teams!$C$2:$C$36)</f>
        <v>East</v>
      </c>
      <c r="E2015" s="1" t="s">
        <v>188</v>
      </c>
      <c r="G2015" s="1" t="str">
        <f t="array" ref="G2015">IF($F2015="", "", _xlfn.XLOOKUP($F2015,accounts!$A$2:$A$86,accounts!$B$2:$B$86, "Other"))</f>
        <v/>
      </c>
      <c r="H2015" s="1" t="str">
        <f t="array" ref="H2015">IF($F2015="", "", IFS(_xlfn.XLOOKUP($F2015, accounts!$A$2:$A$86, accounts!$E$2:$E$86, 0)&gt;=1000, "Enterprise", _xlfn.XLOOKUP($F2015, accounts!$A$2:$A$86, accounts!$E$2:$E$86, 0)&gt;=100, "Mid-Market", TRUE, "SMB"))</f>
        <v/>
      </c>
      <c r="I2015" s="1" t="str">
        <f t="array" ref="I2015">IF($F2015="", "", _xlfn.XLOOKUP($F2015,accounts!$A$2:$A$86,accounts!$F$2:$F$86, "Other"))</f>
        <v/>
      </c>
      <c r="J2015" s="1" t="s">
        <v>189</v>
      </c>
      <c r="K2015" s="3">
        <v>42827.0</v>
      </c>
    </row>
    <row r="2016">
      <c r="A2016" s="1" t="s">
        <v>2221</v>
      </c>
      <c r="B2016" s="1" t="s">
        <v>57</v>
      </c>
      <c r="C2016" s="1" t="str">
        <f t="array" ref="C2016">_xlfn.XLOOKUP($B2016, sales_teams!$A$2:$A$36, sales_teams!$B$2:$B$36)</f>
        <v>Rocco Neubert</v>
      </c>
      <c r="D2016" s="1" t="str">
        <f t="array" ref="D2016">_xlfn.XLOOKUP($B2016, sales_teams!$A$2:$A$36, sales_teams!$C$2:$C$36)</f>
        <v>East</v>
      </c>
      <c r="E2016" s="1" t="s">
        <v>109</v>
      </c>
      <c r="F2016" s="1" t="s">
        <v>123</v>
      </c>
      <c r="G2016" s="1" t="str">
        <f t="array" ref="G2016">IF($F2016="", "", _xlfn.XLOOKUP($F2016,accounts!$A$2:$A$86,accounts!$B$2:$B$86, "Other"))</f>
        <v>technology</v>
      </c>
      <c r="H2016" s="1" t="str">
        <f t="array" ref="H2016">IF($F2016="", "", IFS(_xlfn.XLOOKUP($F2016, accounts!$A$2:$A$86, accounts!$E$2:$E$86, 0)&gt;=1000, "Enterprise", _xlfn.XLOOKUP($F2016, accounts!$A$2:$A$86, accounts!$E$2:$E$86, 0)&gt;=100, "Mid-Market", TRUE, "SMB"))</f>
        <v>Enterprise</v>
      </c>
      <c r="I2016" s="1" t="str">
        <f t="array" ref="I2016">IF($F2016="", "", _xlfn.XLOOKUP($F2016,accounts!$A$2:$A$86,accounts!$F$2:$F$86, "Other"))</f>
        <v>United States</v>
      </c>
      <c r="J2016" s="1" t="s">
        <v>192</v>
      </c>
      <c r="K2016" s="3">
        <v>42827.0</v>
      </c>
      <c r="L2016" s="3">
        <v>42910.0</v>
      </c>
      <c r="M2016" s="1">
        <v>0.0</v>
      </c>
    </row>
    <row r="2017">
      <c r="A2017" s="1" t="s">
        <v>2222</v>
      </c>
      <c r="B2017" s="1" t="s">
        <v>12</v>
      </c>
      <c r="C2017" s="1" t="str">
        <f t="array" ref="C2017">_xlfn.XLOOKUP($B2017, sales_teams!$A$2:$A$36, sales_teams!$B$2:$B$36)</f>
        <v>Dustin Brinkmann</v>
      </c>
      <c r="D2017" s="1" t="str">
        <f t="array" ref="D2017">_xlfn.XLOOKUP($B2017, sales_teams!$A$2:$A$36, sales_teams!$C$2:$C$36)</f>
        <v>Central</v>
      </c>
      <c r="E2017" s="1" t="s">
        <v>188</v>
      </c>
      <c r="F2017" s="1" t="s">
        <v>79</v>
      </c>
      <c r="G2017" s="1" t="str">
        <f t="array" ref="G2017">IF($F2017="", "", _xlfn.XLOOKUP($F2017,accounts!$A$2:$A$86,accounts!$B$2:$B$86, "Other"))</f>
        <v>entertainment</v>
      </c>
      <c r="H2017" s="1" t="str">
        <f t="array" ref="H2017">IF($F2017="", "", IFS(_xlfn.XLOOKUP($F2017, accounts!$A$2:$A$86, accounts!$E$2:$E$86, 0)&gt;=1000, "Enterprise", _xlfn.XLOOKUP($F2017, accounts!$A$2:$A$86, accounts!$E$2:$E$86, 0)&gt;=100, "Mid-Market", TRUE, "SMB"))</f>
        <v>Mid-Market</v>
      </c>
      <c r="I2017" s="1" t="str">
        <f t="array" ref="I2017">IF($F2017="", "", _xlfn.XLOOKUP($F2017,accounts!$A$2:$A$86,accounts!$F$2:$F$86, "Other"))</f>
        <v>United States</v>
      </c>
      <c r="J2017" s="1" t="s">
        <v>131</v>
      </c>
      <c r="K2017" s="3">
        <v>42827.0</v>
      </c>
      <c r="L2017" s="3">
        <v>42835.0</v>
      </c>
      <c r="M2017" s="1">
        <v>3343.0</v>
      </c>
    </row>
    <row r="2018">
      <c r="A2018" s="1" t="s">
        <v>2223</v>
      </c>
      <c r="B2018" s="1" t="s">
        <v>39</v>
      </c>
      <c r="C2018" s="1" t="str">
        <f t="array" ref="C2018">_xlfn.XLOOKUP($B2018, sales_teams!$A$2:$A$36, sales_teams!$B$2:$B$36)</f>
        <v>Cara Losch</v>
      </c>
      <c r="D2018" s="1" t="str">
        <f t="array" ref="D2018">_xlfn.XLOOKUP($B2018, sales_teams!$A$2:$A$36, sales_teams!$C$2:$C$36)</f>
        <v>East</v>
      </c>
      <c r="E2018" s="1" t="s">
        <v>194</v>
      </c>
      <c r="F2018" s="1" t="s">
        <v>169</v>
      </c>
      <c r="G2018" s="1" t="str">
        <f t="array" ref="G2018">IF($F2018="", "", _xlfn.XLOOKUP($F2018,accounts!$A$2:$A$86,accounts!$B$2:$B$86, "Other"))</f>
        <v>entertainment</v>
      </c>
      <c r="H2018" s="1" t="str">
        <f t="array" ref="H2018">IF($F2018="", "", IFS(_xlfn.XLOOKUP($F2018, accounts!$A$2:$A$86, accounts!$E$2:$E$86, 0)&gt;=1000, "Enterprise", _xlfn.XLOOKUP($F2018, accounts!$A$2:$A$86, accounts!$E$2:$E$86, 0)&gt;=100, "Mid-Market", TRUE, "SMB"))</f>
        <v>Enterprise</v>
      </c>
      <c r="I2018" s="1" t="str">
        <f t="array" ref="I2018">IF($F2018="", "", _xlfn.XLOOKUP($F2018,accounts!$A$2:$A$86,accounts!$F$2:$F$86, "Other"))</f>
        <v>United States</v>
      </c>
      <c r="J2018" s="1" t="s">
        <v>131</v>
      </c>
      <c r="K2018" s="3">
        <v>42827.0</v>
      </c>
      <c r="L2018" s="3">
        <v>42883.0</v>
      </c>
      <c r="M2018" s="1">
        <v>5125.0</v>
      </c>
    </row>
    <row r="2019">
      <c r="A2019" s="1" t="s">
        <v>2224</v>
      </c>
      <c r="B2019" s="1" t="s">
        <v>30</v>
      </c>
      <c r="C2019" s="1" t="str">
        <f t="array" ref="C2019">_xlfn.XLOOKUP($B2019, sales_teams!$A$2:$A$36, sales_teams!$B$2:$B$36)</f>
        <v>Melvin Marxen</v>
      </c>
      <c r="D2019" s="1" t="str">
        <f t="array" ref="D2019">_xlfn.XLOOKUP($B2019, sales_teams!$A$2:$A$36, sales_teams!$C$2:$C$36)</f>
        <v>Central</v>
      </c>
      <c r="E2019" s="1" t="s">
        <v>188</v>
      </c>
      <c r="F2019" s="1" t="s">
        <v>29</v>
      </c>
      <c r="G2019" s="1" t="str">
        <f t="array" ref="G2019">IF($F2019="", "", _xlfn.XLOOKUP($F2019,accounts!$A$2:$A$86,accounts!$B$2:$B$86, "Other"))</f>
        <v>medical</v>
      </c>
      <c r="H2019" s="1" t="str">
        <f t="array" ref="H2019">IF($F2019="", "", IFS(_xlfn.XLOOKUP($F2019, accounts!$A$2:$A$86, accounts!$E$2:$E$86, 0)&gt;=1000, "Enterprise", _xlfn.XLOOKUP($F2019, accounts!$A$2:$A$86, accounts!$E$2:$E$86, 0)&gt;=100, "Mid-Market", TRUE, "SMB"))</f>
        <v>Enterprise</v>
      </c>
      <c r="I2019" s="1" t="str">
        <f t="array" ref="I2019">IF($F2019="", "", _xlfn.XLOOKUP($F2019,accounts!$A$2:$A$86,accounts!$F$2:$F$86, "Other"))</f>
        <v>Philipines</v>
      </c>
      <c r="J2019" s="1" t="s">
        <v>131</v>
      </c>
      <c r="K2019" s="3">
        <v>42827.0</v>
      </c>
      <c r="L2019" s="3">
        <v>42836.0</v>
      </c>
      <c r="M2019" s="1">
        <v>3263.0</v>
      </c>
    </row>
    <row r="2020">
      <c r="A2020" s="1" t="s">
        <v>2225</v>
      </c>
      <c r="B2020" s="1" t="s">
        <v>94</v>
      </c>
      <c r="C2020" s="1" t="str">
        <f t="array" ref="C2020">_xlfn.XLOOKUP($B2020, sales_teams!$A$2:$A$36, sales_teams!$B$2:$B$36)</f>
        <v>Celia Rouche</v>
      </c>
      <c r="D2020" s="1" t="str">
        <f t="array" ref="D2020">_xlfn.XLOOKUP($B2020, sales_teams!$A$2:$A$36, sales_teams!$C$2:$C$36)</f>
        <v>West</v>
      </c>
      <c r="E2020" s="1" t="s">
        <v>109</v>
      </c>
      <c r="F2020" s="1" t="s">
        <v>84</v>
      </c>
      <c r="G2020" s="1" t="str">
        <f t="array" ref="G2020">IF($F2020="", "", _xlfn.XLOOKUP($F2020,accounts!$A$2:$A$86,accounts!$B$2:$B$86, "Other"))</f>
        <v>retail</v>
      </c>
      <c r="H2020" s="1" t="str">
        <f t="array" ref="H2020">IF($F2020="", "", IFS(_xlfn.XLOOKUP($F2020, accounts!$A$2:$A$86, accounts!$E$2:$E$86, 0)&gt;=1000, "Enterprise", _xlfn.XLOOKUP($F2020, accounts!$A$2:$A$86, accounts!$E$2:$E$86, 0)&gt;=100, "Mid-Market", TRUE, "SMB"))</f>
        <v>Enterprise</v>
      </c>
      <c r="I2020" s="1" t="str">
        <f t="array" ref="I2020">IF($F2020="", "", _xlfn.XLOOKUP($F2020,accounts!$A$2:$A$86,accounts!$F$2:$F$86, "Other"))</f>
        <v>United States</v>
      </c>
      <c r="J2020" s="1" t="s">
        <v>131</v>
      </c>
      <c r="K2020" s="3">
        <v>42827.0</v>
      </c>
      <c r="L2020" s="3">
        <v>42833.0</v>
      </c>
      <c r="M2020" s="1">
        <v>976.0</v>
      </c>
    </row>
    <row r="2021">
      <c r="A2021" s="1" t="s">
        <v>2226</v>
      </c>
      <c r="B2021" s="1" t="s">
        <v>42</v>
      </c>
      <c r="C2021" s="1" t="str">
        <f t="array" ref="C2021">_xlfn.XLOOKUP($B2021, sales_teams!$A$2:$A$36, sales_teams!$B$2:$B$36)</f>
        <v>Cara Losch</v>
      </c>
      <c r="D2021" s="1" t="str">
        <f t="array" ref="D2021">_xlfn.XLOOKUP($B2021, sales_teams!$A$2:$A$36, sales_teams!$C$2:$C$36)</f>
        <v>East</v>
      </c>
      <c r="E2021" s="1" t="s">
        <v>148</v>
      </c>
      <c r="F2021" s="1" t="s">
        <v>144</v>
      </c>
      <c r="G2021" s="1" t="str">
        <f t="array" ref="G2021">IF($F2021="", "", _xlfn.XLOOKUP($F2021,accounts!$A$2:$A$86,accounts!$B$2:$B$86, "Other"))</f>
        <v>retail</v>
      </c>
      <c r="H2021" s="1" t="str">
        <f t="array" ref="H2021">IF($F2021="", "", IFS(_xlfn.XLOOKUP($F2021, accounts!$A$2:$A$86, accounts!$E$2:$E$86, 0)&gt;=1000, "Enterprise", _xlfn.XLOOKUP($F2021, accounts!$A$2:$A$86, accounts!$E$2:$E$86, 0)&gt;=100, "Mid-Market", TRUE, "SMB"))</f>
        <v>Enterprise</v>
      </c>
      <c r="I2021" s="1" t="str">
        <f t="array" ref="I2021">IF($F2021="", "", _xlfn.XLOOKUP($F2021,accounts!$A$2:$A$86,accounts!$F$2:$F$86, "Other"))</f>
        <v>United States</v>
      </c>
      <c r="J2021" s="1" t="s">
        <v>131</v>
      </c>
      <c r="K2021" s="3">
        <v>42827.0</v>
      </c>
      <c r="L2021" s="3">
        <v>42834.0</v>
      </c>
      <c r="M2021" s="1">
        <v>4746.0</v>
      </c>
    </row>
    <row r="2022">
      <c r="A2022" s="1" t="s">
        <v>2227</v>
      </c>
      <c r="B2022" s="1" t="s">
        <v>26</v>
      </c>
      <c r="C2022" s="1" t="str">
        <f t="array" ref="C2022">_xlfn.XLOOKUP($B2022, sales_teams!$A$2:$A$36, sales_teams!$B$2:$B$36)</f>
        <v>Melvin Marxen</v>
      </c>
      <c r="D2022" s="1" t="str">
        <f t="array" ref="D2022">_xlfn.XLOOKUP($B2022, sales_teams!$A$2:$A$36, sales_teams!$C$2:$C$36)</f>
        <v>Central</v>
      </c>
      <c r="E2022" s="1" t="s">
        <v>109</v>
      </c>
      <c r="F2022" s="1" t="s">
        <v>64</v>
      </c>
      <c r="G2022" s="1" t="str">
        <f t="array" ref="G2022">IF($F2022="", "", _xlfn.XLOOKUP($F2022,accounts!$A$2:$A$86,accounts!$B$2:$B$86, "Other"))</f>
        <v>technology</v>
      </c>
      <c r="H2022" s="1" t="str">
        <f t="array" ref="H2022">IF($F2022="", "", IFS(_xlfn.XLOOKUP($F2022, accounts!$A$2:$A$86, accounts!$E$2:$E$86, 0)&gt;=1000, "Enterprise", _xlfn.XLOOKUP($F2022, accounts!$A$2:$A$86, accounts!$E$2:$E$86, 0)&gt;=100, "Mid-Market", TRUE, "SMB"))</f>
        <v>Enterprise</v>
      </c>
      <c r="I2022" s="1" t="str">
        <f t="array" ref="I2022">IF($F2022="", "", _xlfn.XLOOKUP($F2022,accounts!$A$2:$A$86,accounts!$F$2:$F$86, "Other"))</f>
        <v>United States</v>
      </c>
      <c r="J2022" s="1" t="s">
        <v>192</v>
      </c>
      <c r="K2022" s="3">
        <v>42827.0</v>
      </c>
      <c r="L2022" s="3">
        <v>42828.0</v>
      </c>
      <c r="M2022" s="1">
        <v>0.0</v>
      </c>
    </row>
    <row r="2023">
      <c r="A2023" s="1" t="s">
        <v>2228</v>
      </c>
      <c r="B2023" s="1" t="s">
        <v>26</v>
      </c>
      <c r="C2023" s="1" t="str">
        <f t="array" ref="C2023">_xlfn.XLOOKUP($B2023, sales_teams!$A$2:$A$36, sales_teams!$B$2:$B$36)</f>
        <v>Melvin Marxen</v>
      </c>
      <c r="D2023" s="1" t="str">
        <f t="array" ref="D2023">_xlfn.XLOOKUP($B2023, sales_teams!$A$2:$A$36, sales_teams!$C$2:$C$36)</f>
        <v>Central</v>
      </c>
      <c r="E2023" s="1" t="s">
        <v>181</v>
      </c>
      <c r="F2023" s="1" t="s">
        <v>56</v>
      </c>
      <c r="G2023" s="1" t="str">
        <f t="array" ref="G2023">IF($F2023="", "", _xlfn.XLOOKUP($F2023,accounts!$A$2:$A$86,accounts!$B$2:$B$86, "Other"))</f>
        <v>software</v>
      </c>
      <c r="H2023" s="1" t="str">
        <f t="array" ref="H2023">IF($F2023="", "", IFS(_xlfn.XLOOKUP($F2023, accounts!$A$2:$A$86, accounts!$E$2:$E$86, 0)&gt;=1000, "Enterprise", _xlfn.XLOOKUP($F2023, accounts!$A$2:$A$86, accounts!$E$2:$E$86, 0)&gt;=100, "Mid-Market", TRUE, "SMB"))</f>
        <v>Enterprise</v>
      </c>
      <c r="I2023" s="1" t="str">
        <f t="array" ref="I2023">IF($F2023="", "", _xlfn.XLOOKUP($F2023,accounts!$A$2:$A$86,accounts!$F$2:$F$86, "Other"))</f>
        <v>United States</v>
      </c>
      <c r="J2023" s="1" t="s">
        <v>131</v>
      </c>
      <c r="K2023" s="3">
        <v>42827.0</v>
      </c>
      <c r="L2023" s="3">
        <v>42836.0</v>
      </c>
      <c r="M2023" s="1">
        <v>507.0</v>
      </c>
    </row>
    <row r="2024">
      <c r="A2024" s="1" t="s">
        <v>2229</v>
      </c>
      <c r="B2024" s="1" t="s">
        <v>99</v>
      </c>
      <c r="C2024" s="1" t="str">
        <f t="array" ref="C2024">_xlfn.XLOOKUP($B2024, sales_teams!$A$2:$A$36, sales_teams!$B$2:$B$36)</f>
        <v>Summer Sewald</v>
      </c>
      <c r="D2024" s="1" t="str">
        <f t="array" ref="D2024">_xlfn.XLOOKUP($B2024, sales_teams!$A$2:$A$36, sales_teams!$C$2:$C$36)</f>
        <v>West</v>
      </c>
      <c r="E2024" s="1" t="s">
        <v>194</v>
      </c>
      <c r="G2024" s="1" t="str">
        <f t="array" ref="G2024">IF($F2024="", "", _xlfn.XLOOKUP($F2024,accounts!$A$2:$A$86,accounts!$B$2:$B$86, "Other"))</f>
        <v/>
      </c>
      <c r="H2024" s="1" t="str">
        <f t="array" ref="H2024">IF($F2024="", "", IFS(_xlfn.XLOOKUP($F2024, accounts!$A$2:$A$86, accounts!$E$2:$E$86, 0)&gt;=1000, "Enterprise", _xlfn.XLOOKUP($F2024, accounts!$A$2:$A$86, accounts!$E$2:$E$86, 0)&gt;=100, "Mid-Market", TRUE, "SMB"))</f>
        <v/>
      </c>
      <c r="I2024" s="1" t="str">
        <f t="array" ref="I2024">IF($F2024="", "", _xlfn.XLOOKUP($F2024,accounts!$A$2:$A$86,accounts!$F$2:$F$86, "Other"))</f>
        <v/>
      </c>
      <c r="J2024" s="1" t="s">
        <v>189</v>
      </c>
      <c r="K2024" s="3">
        <v>42827.0</v>
      </c>
    </row>
    <row r="2025">
      <c r="A2025" s="1" t="s">
        <v>2230</v>
      </c>
      <c r="B2025" s="1" t="s">
        <v>99</v>
      </c>
      <c r="C2025" s="1" t="str">
        <f t="array" ref="C2025">_xlfn.XLOOKUP($B2025, sales_teams!$A$2:$A$36, sales_teams!$B$2:$B$36)</f>
        <v>Summer Sewald</v>
      </c>
      <c r="D2025" s="1" t="str">
        <f t="array" ref="D2025">_xlfn.XLOOKUP($B2025, sales_teams!$A$2:$A$36, sales_teams!$C$2:$C$36)</f>
        <v>West</v>
      </c>
      <c r="E2025" s="1" t="s">
        <v>181</v>
      </c>
      <c r="F2025" s="1" t="s">
        <v>127</v>
      </c>
      <c r="G2025" s="1" t="str">
        <f t="array" ref="G2025">IF($F2025="", "", _xlfn.XLOOKUP($F2025,accounts!$A$2:$A$86,accounts!$B$2:$B$86, "Other"))</f>
        <v>technology</v>
      </c>
      <c r="H2025" s="1" t="str">
        <f t="array" ref="H2025">IF($F2025="", "", IFS(_xlfn.XLOOKUP($F2025, accounts!$A$2:$A$86, accounts!$E$2:$E$86, 0)&gt;=1000, "Enterprise", _xlfn.XLOOKUP($F2025, accounts!$A$2:$A$86, accounts!$E$2:$E$86, 0)&gt;=100, "Mid-Market", TRUE, "SMB"))</f>
        <v>Enterprise</v>
      </c>
      <c r="I2025" s="1" t="str">
        <f t="array" ref="I2025">IF($F2025="", "", _xlfn.XLOOKUP($F2025,accounts!$A$2:$A$86,accounts!$F$2:$F$86, "Other"))</f>
        <v>United States</v>
      </c>
      <c r="J2025" s="1" t="s">
        <v>192</v>
      </c>
      <c r="K2025" s="3">
        <v>42827.0</v>
      </c>
      <c r="L2025" s="3">
        <v>42839.0</v>
      </c>
      <c r="M2025" s="1">
        <v>0.0</v>
      </c>
    </row>
    <row r="2026">
      <c r="A2026" s="1" t="s">
        <v>2231</v>
      </c>
      <c r="B2026" s="1" t="s">
        <v>99</v>
      </c>
      <c r="C2026" s="1" t="str">
        <f t="array" ref="C2026">_xlfn.XLOOKUP($B2026, sales_teams!$A$2:$A$36, sales_teams!$B$2:$B$36)</f>
        <v>Summer Sewald</v>
      </c>
      <c r="D2026" s="1" t="str">
        <f t="array" ref="D2026">_xlfn.XLOOKUP($B2026, sales_teams!$A$2:$A$36, sales_teams!$C$2:$C$36)</f>
        <v>West</v>
      </c>
      <c r="E2026" s="1" t="s">
        <v>148</v>
      </c>
      <c r="F2026" s="1" t="s">
        <v>84</v>
      </c>
      <c r="G2026" s="1" t="str">
        <f t="array" ref="G2026">IF($F2026="", "", _xlfn.XLOOKUP($F2026,accounts!$A$2:$A$86,accounts!$B$2:$B$86, "Other"))</f>
        <v>retail</v>
      </c>
      <c r="H2026" s="1" t="str">
        <f t="array" ref="H2026">IF($F2026="", "", IFS(_xlfn.XLOOKUP($F2026, accounts!$A$2:$A$86, accounts!$E$2:$E$86, 0)&gt;=1000, "Enterprise", _xlfn.XLOOKUP($F2026, accounts!$A$2:$A$86, accounts!$E$2:$E$86, 0)&gt;=100, "Mid-Market", TRUE, "SMB"))</f>
        <v>Enterprise</v>
      </c>
      <c r="I2026" s="1" t="str">
        <f t="array" ref="I2026">IF($F2026="", "", _xlfn.XLOOKUP($F2026,accounts!$A$2:$A$86,accounts!$F$2:$F$86, "Other"))</f>
        <v>United States</v>
      </c>
      <c r="J2026" s="1" t="s">
        <v>131</v>
      </c>
      <c r="K2026" s="3">
        <v>42827.0</v>
      </c>
      <c r="L2026" s="3">
        <v>42834.0</v>
      </c>
      <c r="M2026" s="1">
        <v>5693.0</v>
      </c>
    </row>
    <row r="2027">
      <c r="A2027" s="1" t="s">
        <v>2232</v>
      </c>
      <c r="B2027" s="1" t="s">
        <v>104</v>
      </c>
      <c r="C2027" s="1" t="str">
        <f t="array" ref="C2027">_xlfn.XLOOKUP($B2027, sales_teams!$A$2:$A$36, sales_teams!$B$2:$B$36)</f>
        <v>Summer Sewald</v>
      </c>
      <c r="D2027" s="1" t="str">
        <f t="array" ref="D2027">_xlfn.XLOOKUP($B2027, sales_teams!$A$2:$A$36, sales_teams!$C$2:$C$36)</f>
        <v>West</v>
      </c>
      <c r="E2027" s="1" t="s">
        <v>148</v>
      </c>
      <c r="G2027" s="1" t="str">
        <f t="array" ref="G2027">IF($F2027="", "", _xlfn.XLOOKUP($F2027,accounts!$A$2:$A$86,accounts!$B$2:$B$86, "Other"))</f>
        <v/>
      </c>
      <c r="H2027" s="1" t="str">
        <f t="array" ref="H2027">IF($F2027="", "", IFS(_xlfn.XLOOKUP($F2027, accounts!$A$2:$A$86, accounts!$E$2:$E$86, 0)&gt;=1000, "Enterprise", _xlfn.XLOOKUP($F2027, accounts!$A$2:$A$86, accounts!$E$2:$E$86, 0)&gt;=100, "Mid-Market", TRUE, "SMB"))</f>
        <v/>
      </c>
      <c r="I2027" s="1" t="str">
        <f t="array" ref="I2027">IF($F2027="", "", _xlfn.XLOOKUP($F2027,accounts!$A$2:$A$86,accounts!$F$2:$F$86, "Other"))</f>
        <v/>
      </c>
      <c r="J2027" s="1" t="s">
        <v>189</v>
      </c>
      <c r="K2027" s="3">
        <v>42827.0</v>
      </c>
    </row>
    <row r="2028">
      <c r="A2028" s="1" t="s">
        <v>2233</v>
      </c>
      <c r="B2028" s="1" t="s">
        <v>104</v>
      </c>
      <c r="C2028" s="1" t="str">
        <f t="array" ref="C2028">_xlfn.XLOOKUP($B2028, sales_teams!$A$2:$A$36, sales_teams!$B$2:$B$36)</f>
        <v>Summer Sewald</v>
      </c>
      <c r="D2028" s="1" t="str">
        <f t="array" ref="D2028">_xlfn.XLOOKUP($B2028, sales_teams!$A$2:$A$36, sales_teams!$C$2:$C$36)</f>
        <v>West</v>
      </c>
      <c r="E2028" s="1" t="s">
        <v>109</v>
      </c>
      <c r="F2028" s="1" t="s">
        <v>84</v>
      </c>
      <c r="G2028" s="1" t="str">
        <f t="array" ref="G2028">IF($F2028="", "", _xlfn.XLOOKUP($F2028,accounts!$A$2:$A$86,accounts!$B$2:$B$86, "Other"))</f>
        <v>retail</v>
      </c>
      <c r="H2028" s="1" t="str">
        <f t="array" ref="H2028">IF($F2028="", "", IFS(_xlfn.XLOOKUP($F2028, accounts!$A$2:$A$86, accounts!$E$2:$E$86, 0)&gt;=1000, "Enterprise", _xlfn.XLOOKUP($F2028, accounts!$A$2:$A$86, accounts!$E$2:$E$86, 0)&gt;=100, "Mid-Market", TRUE, "SMB"))</f>
        <v>Enterprise</v>
      </c>
      <c r="I2028" s="1" t="str">
        <f t="array" ref="I2028">IF($F2028="", "", _xlfn.XLOOKUP($F2028,accounts!$A$2:$A$86,accounts!$F$2:$F$86, "Other"))</f>
        <v>United States</v>
      </c>
      <c r="J2028" s="1" t="s">
        <v>192</v>
      </c>
      <c r="K2028" s="3">
        <v>42827.0</v>
      </c>
      <c r="L2028" s="3">
        <v>42839.0</v>
      </c>
      <c r="M2028" s="1">
        <v>0.0</v>
      </c>
    </row>
    <row r="2029">
      <c r="A2029" s="1" t="s">
        <v>2234</v>
      </c>
      <c r="B2029" s="1" t="s">
        <v>102</v>
      </c>
      <c r="C2029" s="1" t="str">
        <f t="array" ref="C2029">_xlfn.XLOOKUP($B2029, sales_teams!$A$2:$A$36, sales_teams!$B$2:$B$36)</f>
        <v>Summer Sewald</v>
      </c>
      <c r="D2029" s="1" t="str">
        <f t="array" ref="D2029">_xlfn.XLOOKUP($B2029, sales_teams!$A$2:$A$36, sales_teams!$C$2:$C$36)</f>
        <v>West</v>
      </c>
      <c r="E2029" s="1" t="s">
        <v>181</v>
      </c>
      <c r="F2029" s="1" t="s">
        <v>129</v>
      </c>
      <c r="G2029" s="1" t="str">
        <f t="array" ref="G2029">IF($F2029="", "", _xlfn.XLOOKUP($F2029,accounts!$A$2:$A$86,accounts!$B$2:$B$86, "Other"))</f>
        <v>medical</v>
      </c>
      <c r="H2029" s="1" t="str">
        <f t="array" ref="H2029">IF($F2029="", "", IFS(_xlfn.XLOOKUP($F2029, accounts!$A$2:$A$86, accounts!$E$2:$E$86, 0)&gt;=1000, "Enterprise", _xlfn.XLOOKUP($F2029, accounts!$A$2:$A$86, accounts!$E$2:$E$86, 0)&gt;=100, "Mid-Market", TRUE, "SMB"))</f>
        <v>Enterprise</v>
      </c>
      <c r="I2029" s="1" t="str">
        <f t="array" ref="I2029">IF($F2029="", "", _xlfn.XLOOKUP($F2029,accounts!$A$2:$A$86,accounts!$F$2:$F$86, "Other"))</f>
        <v>United States</v>
      </c>
      <c r="J2029" s="1" t="s">
        <v>192</v>
      </c>
      <c r="K2029" s="3">
        <v>42827.0</v>
      </c>
      <c r="L2029" s="3">
        <v>42828.0</v>
      </c>
      <c r="M2029" s="1">
        <v>0.0</v>
      </c>
    </row>
    <row r="2030">
      <c r="A2030" s="1" t="s">
        <v>2235</v>
      </c>
      <c r="B2030" s="1" t="s">
        <v>102</v>
      </c>
      <c r="C2030" s="1" t="str">
        <f t="array" ref="C2030">_xlfn.XLOOKUP($B2030, sales_teams!$A$2:$A$36, sales_teams!$B$2:$B$36)</f>
        <v>Summer Sewald</v>
      </c>
      <c r="D2030" s="1" t="str">
        <f t="array" ref="D2030">_xlfn.XLOOKUP($B2030, sales_teams!$A$2:$A$36, sales_teams!$C$2:$C$36)</f>
        <v>West</v>
      </c>
      <c r="E2030" s="1" t="s">
        <v>181</v>
      </c>
      <c r="F2030" s="1" t="s">
        <v>50</v>
      </c>
      <c r="G2030" s="1" t="str">
        <f t="array" ref="G2030">IF($F2030="", "", _xlfn.XLOOKUP($F2030,accounts!$A$2:$A$86,accounts!$B$2:$B$86, "Other"))</f>
        <v>entertainment</v>
      </c>
      <c r="H2030" s="1" t="str">
        <f t="array" ref="H2030">IF($F2030="", "", IFS(_xlfn.XLOOKUP($F2030, accounts!$A$2:$A$86, accounts!$E$2:$E$86, 0)&gt;=1000, "Enterprise", _xlfn.XLOOKUP($F2030, accounts!$A$2:$A$86, accounts!$E$2:$E$86, 0)&gt;=100, "Mid-Market", TRUE, "SMB"))</f>
        <v>Enterprise</v>
      </c>
      <c r="I2030" s="1" t="str">
        <f t="array" ref="I2030">IF($F2030="", "", _xlfn.XLOOKUP($F2030,accounts!$A$2:$A$86,accounts!$F$2:$F$86, "Other"))</f>
        <v>United States</v>
      </c>
      <c r="J2030" s="1" t="s">
        <v>131</v>
      </c>
      <c r="K2030" s="3">
        <v>42827.0</v>
      </c>
      <c r="L2030" s="3">
        <v>42835.0</v>
      </c>
      <c r="M2030" s="1">
        <v>488.0</v>
      </c>
    </row>
    <row r="2031">
      <c r="A2031" s="1" t="s">
        <v>2236</v>
      </c>
      <c r="B2031" s="1" t="s">
        <v>102</v>
      </c>
      <c r="C2031" s="1" t="str">
        <f t="array" ref="C2031">_xlfn.XLOOKUP($B2031, sales_teams!$A$2:$A$36, sales_teams!$B$2:$B$36)</f>
        <v>Summer Sewald</v>
      </c>
      <c r="D2031" s="1" t="str">
        <f t="array" ref="D2031">_xlfn.XLOOKUP($B2031, sales_teams!$A$2:$A$36, sales_teams!$C$2:$C$36)</f>
        <v>West</v>
      </c>
      <c r="E2031" s="1" t="s">
        <v>181</v>
      </c>
      <c r="F2031" s="1" t="s">
        <v>147</v>
      </c>
      <c r="G2031" s="1" t="str">
        <f t="array" ref="G2031">IF($F2031="", "", _xlfn.XLOOKUP($F2031,accounts!$A$2:$A$86,accounts!$B$2:$B$86, "Other"))</f>
        <v>telecommunications</v>
      </c>
      <c r="H2031" s="1" t="str">
        <f t="array" ref="H2031">IF($F2031="", "", IFS(_xlfn.XLOOKUP($F2031, accounts!$A$2:$A$86, accounts!$E$2:$E$86, 0)&gt;=1000, "Enterprise", _xlfn.XLOOKUP($F2031, accounts!$A$2:$A$86, accounts!$E$2:$E$86, 0)&gt;=100, "Mid-Market", TRUE, "SMB"))</f>
        <v>Enterprise</v>
      </c>
      <c r="I2031" s="1" t="str">
        <f t="array" ref="I2031">IF($F2031="", "", _xlfn.XLOOKUP($F2031,accounts!$A$2:$A$86,accounts!$F$2:$F$86, "Other"))</f>
        <v>United States</v>
      </c>
      <c r="J2031" s="1" t="s">
        <v>131</v>
      </c>
      <c r="K2031" s="3">
        <v>42827.0</v>
      </c>
      <c r="L2031" s="3">
        <v>42875.0</v>
      </c>
      <c r="M2031" s="1">
        <v>605.0</v>
      </c>
    </row>
    <row r="2032">
      <c r="A2032" s="1" t="s">
        <v>2237</v>
      </c>
      <c r="B2032" s="1" t="s">
        <v>92</v>
      </c>
      <c r="C2032" s="1" t="str">
        <f t="array" ref="C2032">_xlfn.XLOOKUP($B2032, sales_teams!$A$2:$A$36, sales_teams!$B$2:$B$36)</f>
        <v>Celia Rouche</v>
      </c>
      <c r="D2032" s="1" t="str">
        <f t="array" ref="D2032">_xlfn.XLOOKUP($B2032, sales_teams!$A$2:$A$36, sales_teams!$C$2:$C$36)</f>
        <v>West</v>
      </c>
      <c r="E2032" s="1" t="s">
        <v>148</v>
      </c>
      <c r="G2032" s="1" t="str">
        <f t="array" ref="G2032">IF($F2032="", "", _xlfn.XLOOKUP($F2032,accounts!$A$2:$A$86,accounts!$B$2:$B$86, "Other"))</f>
        <v/>
      </c>
      <c r="H2032" s="1" t="str">
        <f t="array" ref="H2032">IF($F2032="", "", IFS(_xlfn.XLOOKUP($F2032, accounts!$A$2:$A$86, accounts!$E$2:$E$86, 0)&gt;=1000, "Enterprise", _xlfn.XLOOKUP($F2032, accounts!$A$2:$A$86, accounts!$E$2:$E$86, 0)&gt;=100, "Mid-Market", TRUE, "SMB"))</f>
        <v/>
      </c>
      <c r="I2032" s="1" t="str">
        <f t="array" ref="I2032">IF($F2032="", "", _xlfn.XLOOKUP($F2032,accounts!$A$2:$A$86,accounts!$F$2:$F$86, "Other"))</f>
        <v/>
      </c>
      <c r="J2032" s="1" t="s">
        <v>189</v>
      </c>
      <c r="K2032" s="3">
        <v>42827.0</v>
      </c>
    </row>
    <row r="2033">
      <c r="A2033" s="1" t="s">
        <v>2238</v>
      </c>
      <c r="B2033" s="1" t="s">
        <v>92</v>
      </c>
      <c r="C2033" s="1" t="str">
        <f t="array" ref="C2033">_xlfn.XLOOKUP($B2033, sales_teams!$A$2:$A$36, sales_teams!$B$2:$B$36)</f>
        <v>Celia Rouche</v>
      </c>
      <c r="D2033" s="1" t="str">
        <f t="array" ref="D2033">_xlfn.XLOOKUP($B2033, sales_teams!$A$2:$A$36, sales_teams!$C$2:$C$36)</f>
        <v>West</v>
      </c>
      <c r="E2033" s="1" t="s">
        <v>194</v>
      </c>
      <c r="F2033" s="1" t="s">
        <v>168</v>
      </c>
      <c r="G2033" s="1" t="str">
        <f t="array" ref="G2033">IF($F2033="", "", _xlfn.XLOOKUP($F2033,accounts!$A$2:$A$86,accounts!$B$2:$B$86, "Other"))</f>
        <v>finance</v>
      </c>
      <c r="H2033" s="1" t="str">
        <f t="array" ref="H2033">IF($F2033="", "", IFS(_xlfn.XLOOKUP($F2033, accounts!$A$2:$A$86, accounts!$E$2:$E$86, 0)&gt;=1000, "Enterprise", _xlfn.XLOOKUP($F2033, accounts!$A$2:$A$86, accounts!$E$2:$E$86, 0)&gt;=100, "Mid-Market", TRUE, "SMB"))</f>
        <v>Enterprise</v>
      </c>
      <c r="I2033" s="1" t="str">
        <f t="array" ref="I2033">IF($F2033="", "", _xlfn.XLOOKUP($F2033,accounts!$A$2:$A$86,accounts!$F$2:$F$86, "Other"))</f>
        <v>United States</v>
      </c>
      <c r="J2033" s="1" t="s">
        <v>192</v>
      </c>
      <c r="K2033" s="3">
        <v>42827.0</v>
      </c>
      <c r="L2033" s="3">
        <v>42870.0</v>
      </c>
      <c r="M2033" s="1">
        <v>0.0</v>
      </c>
    </row>
    <row r="2034">
      <c r="A2034" s="1" t="s">
        <v>2239</v>
      </c>
      <c r="B2034" s="1" t="s">
        <v>24</v>
      </c>
      <c r="C2034" s="1" t="str">
        <f t="array" ref="C2034">_xlfn.XLOOKUP($B2034, sales_teams!$A$2:$A$36, sales_teams!$B$2:$B$36)</f>
        <v>Melvin Marxen</v>
      </c>
      <c r="D2034" s="1" t="str">
        <f t="array" ref="D2034">_xlfn.XLOOKUP($B2034, sales_teams!$A$2:$A$36, sales_teams!$C$2:$C$36)</f>
        <v>Central</v>
      </c>
      <c r="E2034" s="1" t="s">
        <v>109</v>
      </c>
      <c r="F2034" s="1" t="s">
        <v>95</v>
      </c>
      <c r="G2034" s="1" t="str">
        <f t="array" ref="G2034">IF($F2034="", "", _xlfn.XLOOKUP($F2034,accounts!$A$2:$A$86,accounts!$B$2:$B$86, "Other"))</f>
        <v>finance</v>
      </c>
      <c r="H2034" s="1" t="str">
        <f t="array" ref="H2034">IF($F2034="", "", IFS(_xlfn.XLOOKUP($F2034, accounts!$A$2:$A$86, accounts!$E$2:$E$86, 0)&gt;=1000, "Enterprise", _xlfn.XLOOKUP($F2034, accounts!$A$2:$A$86, accounts!$E$2:$E$86, 0)&gt;=100, "Mid-Market", TRUE, "SMB"))</f>
        <v>Enterprise</v>
      </c>
      <c r="I2034" s="1" t="str">
        <f t="array" ref="I2034">IF($F2034="", "", _xlfn.XLOOKUP($F2034,accounts!$A$2:$A$86,accounts!$F$2:$F$86, "Other"))</f>
        <v>United States</v>
      </c>
      <c r="J2034" s="1" t="s">
        <v>131</v>
      </c>
      <c r="K2034" s="3">
        <v>42827.0</v>
      </c>
      <c r="L2034" s="3">
        <v>42836.0</v>
      </c>
      <c r="M2034" s="1">
        <v>949.0</v>
      </c>
    </row>
    <row r="2035">
      <c r="A2035" s="1" t="s">
        <v>2240</v>
      </c>
      <c r="B2035" s="1" t="s">
        <v>107</v>
      </c>
      <c r="C2035" s="1" t="str">
        <f t="array" ref="C2035">_xlfn.XLOOKUP($B2035, sales_teams!$A$2:$A$36, sales_teams!$B$2:$B$36)</f>
        <v>Summer Sewald</v>
      </c>
      <c r="D2035" s="1" t="str">
        <f t="array" ref="D2035">_xlfn.XLOOKUP($B2035, sales_teams!$A$2:$A$36, sales_teams!$C$2:$C$36)</f>
        <v>West</v>
      </c>
      <c r="E2035" s="1" t="s">
        <v>109</v>
      </c>
      <c r="F2035" s="1" t="s">
        <v>85</v>
      </c>
      <c r="G2035" s="1" t="str">
        <f t="array" ref="G2035">IF($F2035="", "", _xlfn.XLOOKUP($F2035,accounts!$A$2:$A$86,accounts!$B$2:$B$86, "Other"))</f>
        <v>telecommunications</v>
      </c>
      <c r="H2035" s="1" t="str">
        <f t="array" ref="H2035">IF($F2035="", "", IFS(_xlfn.XLOOKUP($F2035, accounts!$A$2:$A$86, accounts!$E$2:$E$86, 0)&gt;=1000, "Enterprise", _xlfn.XLOOKUP($F2035, accounts!$A$2:$A$86, accounts!$E$2:$E$86, 0)&gt;=100, "Mid-Market", TRUE, "SMB"))</f>
        <v>Enterprise</v>
      </c>
      <c r="I2035" s="1" t="str">
        <f t="array" ref="I2035">IF($F2035="", "", _xlfn.XLOOKUP($F2035,accounts!$A$2:$A$86,accounts!$F$2:$F$86, "Other"))</f>
        <v>United States</v>
      </c>
      <c r="J2035" s="1" t="s">
        <v>131</v>
      </c>
      <c r="K2035" s="3">
        <v>42827.0</v>
      </c>
      <c r="L2035" s="3">
        <v>42829.0</v>
      </c>
      <c r="M2035" s="1">
        <v>882.0</v>
      </c>
    </row>
    <row r="2036">
      <c r="A2036" s="1" t="s">
        <v>2241</v>
      </c>
      <c r="B2036" s="1" t="s">
        <v>107</v>
      </c>
      <c r="C2036" s="1" t="str">
        <f t="array" ref="C2036">_xlfn.XLOOKUP($B2036, sales_teams!$A$2:$A$36, sales_teams!$B$2:$B$36)</f>
        <v>Summer Sewald</v>
      </c>
      <c r="D2036" s="1" t="str">
        <f t="array" ref="D2036">_xlfn.XLOOKUP($B2036, sales_teams!$A$2:$A$36, sales_teams!$C$2:$C$36)</f>
        <v>West</v>
      </c>
      <c r="E2036" s="1" t="s">
        <v>109</v>
      </c>
      <c r="F2036" s="1" t="s">
        <v>114</v>
      </c>
      <c r="G2036" s="1" t="str">
        <f t="array" ref="G2036">IF($F2036="", "", _xlfn.XLOOKUP($F2036,accounts!$A$2:$A$86,accounts!$B$2:$B$86, "Other"))</f>
        <v>marketing</v>
      </c>
      <c r="H2036" s="1" t="str">
        <f t="array" ref="H2036">IF($F2036="", "", IFS(_xlfn.XLOOKUP($F2036, accounts!$A$2:$A$86, accounts!$E$2:$E$86, 0)&gt;=1000, "Enterprise", _xlfn.XLOOKUP($F2036, accounts!$A$2:$A$86, accounts!$E$2:$E$86, 0)&gt;=100, "Mid-Market", TRUE, "SMB"))</f>
        <v>Enterprise</v>
      </c>
      <c r="I2036" s="1" t="str">
        <f t="array" ref="I2036">IF($F2036="", "", _xlfn.XLOOKUP($F2036,accounts!$A$2:$A$86,accounts!$F$2:$F$86, "Other"))</f>
        <v>United States</v>
      </c>
      <c r="J2036" s="1" t="s">
        <v>131</v>
      </c>
      <c r="K2036" s="3">
        <v>42827.0</v>
      </c>
      <c r="L2036" s="3">
        <v>42908.0</v>
      </c>
      <c r="M2036" s="1">
        <v>1096.0</v>
      </c>
    </row>
    <row r="2037">
      <c r="A2037" s="1" t="s">
        <v>2242</v>
      </c>
      <c r="B2037" s="1" t="s">
        <v>54</v>
      </c>
      <c r="C2037" s="1" t="str">
        <f t="array" ref="C2037">_xlfn.XLOOKUP($B2037, sales_teams!$A$2:$A$36, sales_teams!$B$2:$B$36)</f>
        <v>Rocco Neubert</v>
      </c>
      <c r="D2037" s="1" t="str">
        <f t="array" ref="D2037">_xlfn.XLOOKUP($B2037, sales_teams!$A$2:$A$36, sales_teams!$C$2:$C$36)</f>
        <v>East</v>
      </c>
      <c r="E2037" s="1" t="s">
        <v>181</v>
      </c>
      <c r="F2037" s="1" t="s">
        <v>83</v>
      </c>
      <c r="G2037" s="1" t="str">
        <f t="array" ref="G2037">IF($F2037="", "", _xlfn.XLOOKUP($F2037,accounts!$A$2:$A$86,accounts!$B$2:$B$86, "Other"))</f>
        <v>marketing</v>
      </c>
      <c r="H2037" s="1" t="str">
        <f t="array" ref="H2037">IF($F2037="", "", IFS(_xlfn.XLOOKUP($F2037, accounts!$A$2:$A$86, accounts!$E$2:$E$86, 0)&gt;=1000, "Enterprise", _xlfn.XLOOKUP($F2037, accounts!$A$2:$A$86, accounts!$E$2:$E$86, 0)&gt;=100, "Mid-Market", TRUE, "SMB"))</f>
        <v>Enterprise</v>
      </c>
      <c r="I2037" s="1" t="str">
        <f t="array" ref="I2037">IF($F2037="", "", _xlfn.XLOOKUP($F2037,accounts!$A$2:$A$86,accounts!$F$2:$F$86, "Other"))</f>
        <v>United States</v>
      </c>
      <c r="J2037" s="1" t="s">
        <v>192</v>
      </c>
      <c r="K2037" s="3">
        <v>42827.0</v>
      </c>
      <c r="L2037" s="3">
        <v>42835.0</v>
      </c>
      <c r="M2037" s="1">
        <v>0.0</v>
      </c>
    </row>
    <row r="2038">
      <c r="A2038" s="1" t="s">
        <v>2243</v>
      </c>
      <c r="B2038" s="1" t="s">
        <v>54</v>
      </c>
      <c r="C2038" s="1" t="str">
        <f t="array" ref="C2038">_xlfn.XLOOKUP($B2038, sales_teams!$A$2:$A$36, sales_teams!$B$2:$B$36)</f>
        <v>Rocco Neubert</v>
      </c>
      <c r="D2038" s="1" t="str">
        <f t="array" ref="D2038">_xlfn.XLOOKUP($B2038, sales_teams!$A$2:$A$36, sales_teams!$C$2:$C$36)</f>
        <v>East</v>
      </c>
      <c r="E2038" s="1" t="s">
        <v>181</v>
      </c>
      <c r="F2038" s="1" t="s">
        <v>83</v>
      </c>
      <c r="G2038" s="1" t="str">
        <f t="array" ref="G2038">IF($F2038="", "", _xlfn.XLOOKUP($F2038,accounts!$A$2:$A$86,accounts!$B$2:$B$86, "Other"))</f>
        <v>marketing</v>
      </c>
      <c r="H2038" s="1" t="str">
        <f t="array" ref="H2038">IF($F2038="", "", IFS(_xlfn.XLOOKUP($F2038, accounts!$A$2:$A$86, accounts!$E$2:$E$86, 0)&gt;=1000, "Enterprise", _xlfn.XLOOKUP($F2038, accounts!$A$2:$A$86, accounts!$E$2:$E$86, 0)&gt;=100, "Mid-Market", TRUE, "SMB"))</f>
        <v>Enterprise</v>
      </c>
      <c r="I2038" s="1" t="str">
        <f t="array" ref="I2038">IF($F2038="", "", _xlfn.XLOOKUP($F2038,accounts!$A$2:$A$86,accounts!$F$2:$F$86, "Other"))</f>
        <v>United States</v>
      </c>
      <c r="J2038" s="1" t="s">
        <v>131</v>
      </c>
      <c r="K2038" s="3">
        <v>42827.0</v>
      </c>
      <c r="L2038" s="3">
        <v>42951.0</v>
      </c>
      <c r="M2038" s="1">
        <v>572.0</v>
      </c>
    </row>
    <row r="2039">
      <c r="A2039" s="1" t="s">
        <v>2244</v>
      </c>
      <c r="B2039" s="1" t="s">
        <v>41</v>
      </c>
      <c r="C2039" s="1" t="str">
        <f t="array" ref="C2039">_xlfn.XLOOKUP($B2039, sales_teams!$A$2:$A$36, sales_teams!$B$2:$B$36)</f>
        <v>Cara Losch</v>
      </c>
      <c r="D2039" s="1" t="str">
        <f t="array" ref="D2039">_xlfn.XLOOKUP($B2039, sales_teams!$A$2:$A$36, sales_teams!$C$2:$C$36)</f>
        <v>East</v>
      </c>
      <c r="E2039" s="1" t="s">
        <v>188</v>
      </c>
      <c r="F2039" s="1" t="s">
        <v>40</v>
      </c>
      <c r="G2039" s="1" t="str">
        <f t="array" ref="G2039">IF($F2039="", "", _xlfn.XLOOKUP($F2039,accounts!$A$2:$A$86,accounts!$B$2:$B$86, "Other"))</f>
        <v>technology</v>
      </c>
      <c r="H2039" s="1" t="str">
        <f t="array" ref="H2039">IF($F2039="", "", IFS(_xlfn.XLOOKUP($F2039, accounts!$A$2:$A$86, accounts!$E$2:$E$86, 0)&gt;=1000, "Enterprise", _xlfn.XLOOKUP($F2039, accounts!$A$2:$A$86, accounts!$E$2:$E$86, 0)&gt;=100, "Mid-Market", TRUE, "SMB"))</f>
        <v>Enterprise</v>
      </c>
      <c r="I2039" s="1" t="str">
        <f t="array" ref="I2039">IF($F2039="", "", _xlfn.XLOOKUP($F2039,accounts!$A$2:$A$86,accounts!$F$2:$F$86, "Other"))</f>
        <v>United States</v>
      </c>
      <c r="J2039" s="1" t="s">
        <v>192</v>
      </c>
      <c r="K2039" s="3">
        <v>42827.0</v>
      </c>
      <c r="L2039" s="3">
        <v>42832.0</v>
      </c>
      <c r="M2039" s="1">
        <v>0.0</v>
      </c>
    </row>
    <row r="2040">
      <c r="A2040" s="1" t="s">
        <v>2245</v>
      </c>
      <c r="B2040" s="1" t="s">
        <v>41</v>
      </c>
      <c r="C2040" s="1" t="str">
        <f t="array" ref="C2040">_xlfn.XLOOKUP($B2040, sales_teams!$A$2:$A$36, sales_teams!$B$2:$B$36)</f>
        <v>Cara Losch</v>
      </c>
      <c r="D2040" s="1" t="str">
        <f t="array" ref="D2040">_xlfn.XLOOKUP($B2040, sales_teams!$A$2:$A$36, sales_teams!$C$2:$C$36)</f>
        <v>East</v>
      </c>
      <c r="E2040" s="1" t="s">
        <v>148</v>
      </c>
      <c r="F2040" s="1" t="s">
        <v>126</v>
      </c>
      <c r="G2040" s="1" t="str">
        <f t="array" ref="G2040">IF($F2040="", "", _xlfn.XLOOKUP($F2040,accounts!$A$2:$A$86,accounts!$B$2:$B$86, "Other"))</f>
        <v>retail</v>
      </c>
      <c r="H2040" s="1" t="str">
        <f t="array" ref="H2040">IF($F2040="", "", IFS(_xlfn.XLOOKUP($F2040, accounts!$A$2:$A$86, accounts!$E$2:$E$86, 0)&gt;=1000, "Enterprise", _xlfn.XLOOKUP($F2040, accounts!$A$2:$A$86, accounts!$E$2:$E$86, 0)&gt;=100, "Mid-Market", TRUE, "SMB"))</f>
        <v>Enterprise</v>
      </c>
      <c r="I2040" s="1" t="str">
        <f t="array" ref="I2040">IF($F2040="", "", _xlfn.XLOOKUP($F2040,accounts!$A$2:$A$86,accounts!$F$2:$F$86, "Other"))</f>
        <v>United States</v>
      </c>
      <c r="J2040" s="1" t="s">
        <v>131</v>
      </c>
      <c r="K2040" s="3">
        <v>42827.0</v>
      </c>
      <c r="L2040" s="3">
        <v>42837.0</v>
      </c>
      <c r="M2040" s="1">
        <v>3731.0</v>
      </c>
    </row>
    <row r="2041">
      <c r="A2041" s="1" t="s">
        <v>2246</v>
      </c>
      <c r="B2041" s="1" t="s">
        <v>15</v>
      </c>
      <c r="C2041" s="1" t="str">
        <f t="array" ref="C2041">_xlfn.XLOOKUP($B2041, sales_teams!$A$2:$A$36, sales_teams!$B$2:$B$36)</f>
        <v>Dustin Brinkmann</v>
      </c>
      <c r="D2041" s="1" t="str">
        <f t="array" ref="D2041">_xlfn.XLOOKUP($B2041, sales_teams!$A$2:$A$36, sales_teams!$C$2:$C$36)</f>
        <v>Central</v>
      </c>
      <c r="E2041" s="1" t="s">
        <v>179</v>
      </c>
      <c r="F2041" s="1" t="s">
        <v>128</v>
      </c>
      <c r="G2041" s="1" t="str">
        <f t="array" ref="G2041">IF($F2041="", "", _xlfn.XLOOKUP($F2041,accounts!$A$2:$A$86,accounts!$B$2:$B$86, "Other"))</f>
        <v>marketing</v>
      </c>
      <c r="H2041" s="1" t="str">
        <f t="array" ref="H2041">IF($F2041="", "", IFS(_xlfn.XLOOKUP($F2041, accounts!$A$2:$A$86, accounts!$E$2:$E$86, 0)&gt;=1000, "Enterprise", _xlfn.XLOOKUP($F2041, accounts!$A$2:$A$86, accounts!$E$2:$E$86, 0)&gt;=100, "Mid-Market", TRUE, "SMB"))</f>
        <v>Enterprise</v>
      </c>
      <c r="I2041" s="1" t="str">
        <f t="array" ref="I2041">IF($F2041="", "", _xlfn.XLOOKUP($F2041,accounts!$A$2:$A$86,accounts!$F$2:$F$86, "Other"))</f>
        <v>United States</v>
      </c>
      <c r="J2041" s="1" t="s">
        <v>192</v>
      </c>
      <c r="K2041" s="3">
        <v>42827.0</v>
      </c>
      <c r="L2041" s="3">
        <v>42837.0</v>
      </c>
      <c r="M2041" s="1">
        <v>0.0</v>
      </c>
    </row>
    <row r="2042">
      <c r="A2042" s="1" t="s">
        <v>2247</v>
      </c>
      <c r="B2042" s="1" t="s">
        <v>105</v>
      </c>
      <c r="C2042" s="1" t="str">
        <f t="array" ref="C2042">_xlfn.XLOOKUP($B2042, sales_teams!$A$2:$A$36, sales_teams!$B$2:$B$36)</f>
        <v>Summer Sewald</v>
      </c>
      <c r="D2042" s="1" t="str">
        <f t="array" ref="D2042">_xlfn.XLOOKUP($B2042, sales_teams!$A$2:$A$36, sales_teams!$C$2:$C$36)</f>
        <v>West</v>
      </c>
      <c r="E2042" s="1" t="s">
        <v>109</v>
      </c>
      <c r="F2042" s="1" t="s">
        <v>119</v>
      </c>
      <c r="G2042" s="1" t="str">
        <f t="array" ref="G2042">IF($F2042="", "", _xlfn.XLOOKUP($F2042,accounts!$A$2:$A$86,accounts!$B$2:$B$86, "Other"))</f>
        <v>technology</v>
      </c>
      <c r="H2042" s="1" t="str">
        <f t="array" ref="H2042">IF($F2042="", "", IFS(_xlfn.XLOOKUP($F2042, accounts!$A$2:$A$86, accounts!$E$2:$E$86, 0)&gt;=1000, "Enterprise", _xlfn.XLOOKUP($F2042, accounts!$A$2:$A$86, accounts!$E$2:$E$86, 0)&gt;=100, "Mid-Market", TRUE, "SMB"))</f>
        <v>Enterprise</v>
      </c>
      <c r="I2042" s="1" t="str">
        <f t="array" ref="I2042">IF($F2042="", "", _xlfn.XLOOKUP($F2042,accounts!$A$2:$A$86,accounts!$F$2:$F$86, "Other"))</f>
        <v>Korea</v>
      </c>
      <c r="J2042" s="1" t="s">
        <v>131</v>
      </c>
      <c r="K2042" s="3">
        <v>42827.0</v>
      </c>
      <c r="L2042" s="3">
        <v>42899.0</v>
      </c>
      <c r="M2042" s="1">
        <v>1214.0</v>
      </c>
    </row>
    <row r="2043">
      <c r="A2043" s="1" t="s">
        <v>2248</v>
      </c>
      <c r="B2043" s="1" t="s">
        <v>105</v>
      </c>
      <c r="C2043" s="1" t="str">
        <f t="array" ref="C2043">_xlfn.XLOOKUP($B2043, sales_teams!$A$2:$A$36, sales_teams!$B$2:$B$36)</f>
        <v>Summer Sewald</v>
      </c>
      <c r="D2043" s="1" t="str">
        <f t="array" ref="D2043">_xlfn.XLOOKUP($B2043, sales_teams!$A$2:$A$36, sales_teams!$C$2:$C$36)</f>
        <v>West</v>
      </c>
      <c r="E2043" s="1" t="s">
        <v>148</v>
      </c>
      <c r="F2043" s="1" t="s">
        <v>161</v>
      </c>
      <c r="G2043" s="1" t="str">
        <f t="array" ref="G2043">IF($F2043="", "", _xlfn.XLOOKUP($F2043,accounts!$A$2:$A$86,accounts!$B$2:$B$86, "Other"))</f>
        <v>marketing</v>
      </c>
      <c r="H2043" s="1" t="str">
        <f t="array" ref="H2043">IF($F2043="", "", IFS(_xlfn.XLOOKUP($F2043, accounts!$A$2:$A$86, accounts!$E$2:$E$86, 0)&gt;=1000, "Enterprise", _xlfn.XLOOKUP($F2043, accounts!$A$2:$A$86, accounts!$E$2:$E$86, 0)&gt;=100, "Mid-Market", TRUE, "SMB"))</f>
        <v>Enterprise</v>
      </c>
      <c r="I2043" s="1" t="str">
        <f t="array" ref="I2043">IF($F2043="", "", _xlfn.XLOOKUP($F2043,accounts!$A$2:$A$86,accounts!$F$2:$F$86, "Other"))</f>
        <v>Poland</v>
      </c>
      <c r="J2043" s="1" t="s">
        <v>131</v>
      </c>
      <c r="K2043" s="3">
        <v>42827.0</v>
      </c>
      <c r="L2043" s="3">
        <v>42828.0</v>
      </c>
      <c r="M2043" s="1">
        <v>4444.0</v>
      </c>
    </row>
    <row r="2044">
      <c r="A2044" s="1" t="s">
        <v>2249</v>
      </c>
      <c r="B2044" s="1" t="s">
        <v>7</v>
      </c>
      <c r="C2044" s="1" t="str">
        <f t="array" ref="C2044">_xlfn.XLOOKUP($B2044, sales_teams!$A$2:$A$36, sales_teams!$B$2:$B$36)</f>
        <v>Dustin Brinkmann</v>
      </c>
      <c r="D2044" s="1" t="str">
        <f t="array" ref="D2044">_xlfn.XLOOKUP($B2044, sales_teams!$A$2:$A$36, sales_teams!$C$2:$C$36)</f>
        <v>Central</v>
      </c>
      <c r="E2044" s="1" t="s">
        <v>181</v>
      </c>
      <c r="F2044" s="1" t="s">
        <v>145</v>
      </c>
      <c r="G2044" s="1" t="str">
        <f t="array" ref="G2044">IF($F2044="", "", _xlfn.XLOOKUP($F2044,accounts!$A$2:$A$86,accounts!$B$2:$B$86, "Other"))</f>
        <v>technology</v>
      </c>
      <c r="H2044" s="1" t="str">
        <f t="array" ref="H2044">IF($F2044="", "", IFS(_xlfn.XLOOKUP($F2044, accounts!$A$2:$A$86, accounts!$E$2:$E$86, 0)&gt;=1000, "Enterprise", _xlfn.XLOOKUP($F2044, accounts!$A$2:$A$86, accounts!$E$2:$E$86, 0)&gt;=100, "Mid-Market", TRUE, "SMB"))</f>
        <v>Enterprise</v>
      </c>
      <c r="I2044" s="1" t="str">
        <f t="array" ref="I2044">IF($F2044="", "", _xlfn.XLOOKUP($F2044,accounts!$A$2:$A$86,accounts!$F$2:$F$86, "Other"))</f>
        <v>Panama</v>
      </c>
      <c r="J2044" s="1" t="s">
        <v>131</v>
      </c>
      <c r="K2044" s="3">
        <v>42828.0</v>
      </c>
      <c r="L2044" s="3">
        <v>42913.0</v>
      </c>
      <c r="M2044" s="1">
        <v>524.0</v>
      </c>
    </row>
    <row r="2045">
      <c r="A2045" s="1" t="s">
        <v>2250</v>
      </c>
      <c r="B2045" s="1" t="s">
        <v>52</v>
      </c>
      <c r="C2045" s="1" t="str">
        <f t="array" ref="C2045">_xlfn.XLOOKUP($B2045, sales_teams!$A$2:$A$36, sales_teams!$B$2:$B$36)</f>
        <v>Rocco Neubert</v>
      </c>
      <c r="D2045" s="1" t="str">
        <f t="array" ref="D2045">_xlfn.XLOOKUP($B2045, sales_teams!$A$2:$A$36, sales_teams!$C$2:$C$36)</f>
        <v>East</v>
      </c>
      <c r="E2045" s="1" t="s">
        <v>109</v>
      </c>
      <c r="G2045" s="1" t="str">
        <f t="array" ref="G2045">IF($F2045="", "", _xlfn.XLOOKUP($F2045,accounts!$A$2:$A$86,accounts!$B$2:$B$86, "Other"))</f>
        <v/>
      </c>
      <c r="H2045" s="1" t="str">
        <f t="array" ref="H2045">IF($F2045="", "", IFS(_xlfn.XLOOKUP($F2045, accounts!$A$2:$A$86, accounts!$E$2:$E$86, 0)&gt;=1000, "Enterprise", _xlfn.XLOOKUP($F2045, accounts!$A$2:$A$86, accounts!$E$2:$E$86, 0)&gt;=100, "Mid-Market", TRUE, "SMB"))</f>
        <v/>
      </c>
      <c r="I2045" s="1" t="str">
        <f t="array" ref="I2045">IF($F2045="", "", _xlfn.XLOOKUP($F2045,accounts!$A$2:$A$86,accounts!$F$2:$F$86, "Other"))</f>
        <v/>
      </c>
      <c r="J2045" s="1" t="s">
        <v>189</v>
      </c>
      <c r="K2045" s="3">
        <v>42828.0</v>
      </c>
    </row>
    <row r="2046">
      <c r="A2046" s="1" t="s">
        <v>2251</v>
      </c>
      <c r="B2046" s="1" t="s">
        <v>52</v>
      </c>
      <c r="C2046" s="1" t="str">
        <f t="array" ref="C2046">_xlfn.XLOOKUP($B2046, sales_teams!$A$2:$A$36, sales_teams!$B$2:$B$36)</f>
        <v>Rocco Neubert</v>
      </c>
      <c r="D2046" s="1" t="str">
        <f t="array" ref="D2046">_xlfn.XLOOKUP($B2046, sales_teams!$A$2:$A$36, sales_teams!$C$2:$C$36)</f>
        <v>East</v>
      </c>
      <c r="E2046" s="1" t="s">
        <v>194</v>
      </c>
      <c r="G2046" s="1" t="str">
        <f t="array" ref="G2046">IF($F2046="", "", _xlfn.XLOOKUP($F2046,accounts!$A$2:$A$86,accounts!$B$2:$B$86, "Other"))</f>
        <v/>
      </c>
      <c r="H2046" s="1" t="str">
        <f t="array" ref="H2046">IF($F2046="", "", IFS(_xlfn.XLOOKUP($F2046, accounts!$A$2:$A$86, accounts!$E$2:$E$86, 0)&gt;=1000, "Enterprise", _xlfn.XLOOKUP($F2046, accounts!$A$2:$A$86, accounts!$E$2:$E$86, 0)&gt;=100, "Mid-Market", TRUE, "SMB"))</f>
        <v/>
      </c>
      <c r="I2046" s="1" t="str">
        <f t="array" ref="I2046">IF($F2046="", "", _xlfn.XLOOKUP($F2046,accounts!$A$2:$A$86,accounts!$F$2:$F$86, "Other"))</f>
        <v/>
      </c>
      <c r="J2046" s="1" t="s">
        <v>189</v>
      </c>
      <c r="K2046" s="3">
        <v>42828.0</v>
      </c>
    </row>
    <row r="2047">
      <c r="A2047" s="1" t="s">
        <v>2252</v>
      </c>
      <c r="B2047" s="1" t="s">
        <v>52</v>
      </c>
      <c r="C2047" s="1" t="str">
        <f t="array" ref="C2047">_xlfn.XLOOKUP($B2047, sales_teams!$A$2:$A$36, sales_teams!$B$2:$B$36)</f>
        <v>Rocco Neubert</v>
      </c>
      <c r="D2047" s="1" t="str">
        <f t="array" ref="D2047">_xlfn.XLOOKUP($B2047, sales_teams!$A$2:$A$36, sales_teams!$C$2:$C$36)</f>
        <v>East</v>
      </c>
      <c r="E2047" s="1" t="s">
        <v>109</v>
      </c>
      <c r="F2047" s="1" t="s">
        <v>43</v>
      </c>
      <c r="G2047" s="1" t="str">
        <f t="array" ref="G2047">IF($F2047="", "", _xlfn.XLOOKUP($F2047,accounts!$A$2:$A$86,accounts!$B$2:$B$86, "Other"))</f>
        <v>software</v>
      </c>
      <c r="H2047" s="1" t="str">
        <f t="array" ref="H2047">IF($F2047="", "", IFS(_xlfn.XLOOKUP($F2047, accounts!$A$2:$A$86, accounts!$E$2:$E$86, 0)&gt;=1000, "Enterprise", _xlfn.XLOOKUP($F2047, accounts!$A$2:$A$86, accounts!$E$2:$E$86, 0)&gt;=100, "Mid-Market", TRUE, "SMB"))</f>
        <v>Enterprise</v>
      </c>
      <c r="I2047" s="1" t="str">
        <f t="array" ref="I2047">IF($F2047="", "", _xlfn.XLOOKUP($F2047,accounts!$A$2:$A$86,accounts!$F$2:$F$86, "Other"))</f>
        <v>United States</v>
      </c>
      <c r="J2047" s="1" t="s">
        <v>131</v>
      </c>
      <c r="K2047" s="3">
        <v>42828.0</v>
      </c>
      <c r="L2047" s="3">
        <v>42875.0</v>
      </c>
      <c r="M2047" s="1">
        <v>997.0</v>
      </c>
    </row>
    <row r="2048">
      <c r="A2048" s="1" t="s">
        <v>2253</v>
      </c>
      <c r="B2048" s="1" t="s">
        <v>39</v>
      </c>
      <c r="C2048" s="1" t="str">
        <f t="array" ref="C2048">_xlfn.XLOOKUP($B2048, sales_teams!$A$2:$A$36, sales_teams!$B$2:$B$36)</f>
        <v>Cara Losch</v>
      </c>
      <c r="D2048" s="1" t="str">
        <f t="array" ref="D2048">_xlfn.XLOOKUP($B2048, sales_teams!$A$2:$A$36, sales_teams!$C$2:$C$36)</f>
        <v>East</v>
      </c>
      <c r="E2048" s="1" t="s">
        <v>188</v>
      </c>
      <c r="F2048" s="1" t="s">
        <v>22</v>
      </c>
      <c r="G2048" s="1" t="str">
        <f t="array" ref="G2048">IF($F2048="", "", _xlfn.XLOOKUP($F2048,accounts!$A$2:$A$86,accounts!$B$2:$B$86, "Other"))</f>
        <v>medical</v>
      </c>
      <c r="H2048" s="1" t="str">
        <f t="array" ref="H2048">IF($F2048="", "", IFS(_xlfn.XLOOKUP($F2048, accounts!$A$2:$A$86, accounts!$E$2:$E$86, 0)&gt;=1000, "Enterprise", _xlfn.XLOOKUP($F2048, accounts!$A$2:$A$86, accounts!$E$2:$E$86, 0)&gt;=100, "Mid-Market", TRUE, "SMB"))</f>
        <v>Mid-Market</v>
      </c>
      <c r="I2048" s="1" t="str">
        <f t="array" ref="I2048">IF($F2048="", "", _xlfn.XLOOKUP($F2048,accounts!$A$2:$A$86,accounts!$F$2:$F$86, "Other"))</f>
        <v>United States</v>
      </c>
      <c r="J2048" s="1" t="s">
        <v>131</v>
      </c>
      <c r="K2048" s="3">
        <v>42828.0</v>
      </c>
      <c r="L2048" s="3">
        <v>42835.0</v>
      </c>
      <c r="M2048" s="1">
        <v>2794.0</v>
      </c>
    </row>
    <row r="2049">
      <c r="A2049" s="1" t="s">
        <v>2254</v>
      </c>
      <c r="B2049" s="1" t="s">
        <v>30</v>
      </c>
      <c r="C2049" s="1" t="str">
        <f t="array" ref="C2049">_xlfn.XLOOKUP($B2049, sales_teams!$A$2:$A$36, sales_teams!$B$2:$B$36)</f>
        <v>Melvin Marxen</v>
      </c>
      <c r="D2049" s="1" t="str">
        <f t="array" ref="D2049">_xlfn.XLOOKUP($B2049, sales_teams!$A$2:$A$36, sales_teams!$C$2:$C$36)</f>
        <v>Central</v>
      </c>
      <c r="E2049" s="1" t="s">
        <v>179</v>
      </c>
      <c r="F2049" s="1" t="s">
        <v>145</v>
      </c>
      <c r="G2049" s="1" t="str">
        <f t="array" ref="G2049">IF($F2049="", "", _xlfn.XLOOKUP($F2049,accounts!$A$2:$A$86,accounts!$B$2:$B$86, "Other"))</f>
        <v>technology</v>
      </c>
      <c r="H2049" s="1" t="str">
        <f t="array" ref="H2049">IF($F2049="", "", IFS(_xlfn.XLOOKUP($F2049, accounts!$A$2:$A$86, accounts!$E$2:$E$86, 0)&gt;=1000, "Enterprise", _xlfn.XLOOKUP($F2049, accounts!$A$2:$A$86, accounts!$E$2:$E$86, 0)&gt;=100, "Mid-Market", TRUE, "SMB"))</f>
        <v>Enterprise</v>
      </c>
      <c r="I2049" s="1" t="str">
        <f t="array" ref="I2049">IF($F2049="", "", _xlfn.XLOOKUP($F2049,accounts!$A$2:$A$86,accounts!$F$2:$F$86, "Other"))</f>
        <v>Panama</v>
      </c>
      <c r="J2049" s="1" t="s">
        <v>131</v>
      </c>
      <c r="K2049" s="3">
        <v>42828.0</v>
      </c>
      <c r="L2049" s="3">
        <v>42834.0</v>
      </c>
      <c r="M2049" s="1">
        <v>53.0</v>
      </c>
    </row>
    <row r="2050">
      <c r="A2050" s="1" t="s">
        <v>2255</v>
      </c>
      <c r="B2050" s="1" t="s">
        <v>30</v>
      </c>
      <c r="C2050" s="1" t="str">
        <f t="array" ref="C2050">_xlfn.XLOOKUP($B2050, sales_teams!$A$2:$A$36, sales_teams!$B$2:$B$36)</f>
        <v>Melvin Marxen</v>
      </c>
      <c r="D2050" s="1" t="str">
        <f t="array" ref="D2050">_xlfn.XLOOKUP($B2050, sales_teams!$A$2:$A$36, sales_teams!$C$2:$C$36)</f>
        <v>Central</v>
      </c>
      <c r="E2050" s="1" t="s">
        <v>188</v>
      </c>
      <c r="F2050" s="1" t="s">
        <v>110</v>
      </c>
      <c r="G2050" s="1" t="str">
        <f t="array" ref="G2050">IF($F2050="", "", _xlfn.XLOOKUP($F2050,accounts!$A$2:$A$86,accounts!$B$2:$B$86, "Other"))</f>
        <v>technology</v>
      </c>
      <c r="H2050" s="1" t="str">
        <f t="array" ref="H2050">IF($F2050="", "", IFS(_xlfn.XLOOKUP($F2050, accounts!$A$2:$A$86, accounts!$E$2:$E$86, 0)&gt;=1000, "Enterprise", _xlfn.XLOOKUP($F2050, accounts!$A$2:$A$86, accounts!$E$2:$E$86, 0)&gt;=100, "Mid-Market", TRUE, "SMB"))</f>
        <v>Enterprise</v>
      </c>
      <c r="I2050" s="1" t="str">
        <f t="array" ref="I2050">IF($F2050="", "", _xlfn.XLOOKUP($F2050,accounts!$A$2:$A$86,accounts!$F$2:$F$86, "Other"))</f>
        <v>Norway</v>
      </c>
      <c r="J2050" s="1" t="s">
        <v>131</v>
      </c>
      <c r="K2050" s="3">
        <v>42828.0</v>
      </c>
      <c r="L2050" s="3">
        <v>42838.0</v>
      </c>
      <c r="M2050" s="1">
        <v>3141.0</v>
      </c>
    </row>
    <row r="2051">
      <c r="A2051" s="1" t="s">
        <v>2256</v>
      </c>
      <c r="B2051" s="1" t="s">
        <v>53</v>
      </c>
      <c r="C2051" s="1" t="str">
        <f t="array" ref="C2051">_xlfn.XLOOKUP($B2051, sales_teams!$A$2:$A$36, sales_teams!$B$2:$B$36)</f>
        <v>Rocco Neubert</v>
      </c>
      <c r="D2051" s="1" t="str">
        <f t="array" ref="D2051">_xlfn.XLOOKUP($B2051, sales_teams!$A$2:$A$36, sales_teams!$C$2:$C$36)</f>
        <v>East</v>
      </c>
      <c r="E2051" s="1" t="s">
        <v>179</v>
      </c>
      <c r="F2051" s="1" t="s">
        <v>153</v>
      </c>
      <c r="G2051" s="1" t="str">
        <f t="array" ref="G2051">IF($F2051="", "", _xlfn.XLOOKUP($F2051,accounts!$A$2:$A$86,accounts!$B$2:$B$86, "Other"))</f>
        <v>medical</v>
      </c>
      <c r="H2051" s="1" t="str">
        <f t="array" ref="H2051">IF($F2051="", "", IFS(_xlfn.XLOOKUP($F2051, accounts!$A$2:$A$86, accounts!$E$2:$E$86, 0)&gt;=1000, "Enterprise", _xlfn.XLOOKUP($F2051, accounts!$A$2:$A$86, accounts!$E$2:$E$86, 0)&gt;=100, "Mid-Market", TRUE, "SMB"))</f>
        <v>Enterprise</v>
      </c>
      <c r="I2051" s="1" t="str">
        <f t="array" ref="I2051">IF($F2051="", "", _xlfn.XLOOKUP($F2051,accounts!$A$2:$A$86,accounts!$F$2:$F$86, "Other"))</f>
        <v>United States</v>
      </c>
      <c r="J2051" s="1" t="s">
        <v>192</v>
      </c>
      <c r="K2051" s="3">
        <v>42828.0</v>
      </c>
      <c r="L2051" s="3">
        <v>42840.0</v>
      </c>
      <c r="M2051" s="1">
        <v>0.0</v>
      </c>
    </row>
    <row r="2052">
      <c r="A2052" s="1" t="s">
        <v>2257</v>
      </c>
      <c r="B2052" s="1" t="s">
        <v>53</v>
      </c>
      <c r="C2052" s="1" t="str">
        <f t="array" ref="C2052">_xlfn.XLOOKUP($B2052, sales_teams!$A$2:$A$36, sales_teams!$B$2:$B$36)</f>
        <v>Rocco Neubert</v>
      </c>
      <c r="D2052" s="1" t="str">
        <f t="array" ref="D2052">_xlfn.XLOOKUP($B2052, sales_teams!$A$2:$A$36, sales_teams!$C$2:$C$36)</f>
        <v>East</v>
      </c>
      <c r="E2052" s="1" t="s">
        <v>109</v>
      </c>
      <c r="F2052" s="1" t="s">
        <v>32</v>
      </c>
      <c r="G2052" s="1" t="str">
        <f t="array" ref="G2052">IF($F2052="", "", _xlfn.XLOOKUP($F2052,accounts!$A$2:$A$86,accounts!$B$2:$B$86, "Other"))</f>
        <v>medical</v>
      </c>
      <c r="H2052" s="1" t="str">
        <f t="array" ref="H2052">IF($F2052="", "", IFS(_xlfn.XLOOKUP($F2052, accounts!$A$2:$A$86, accounts!$E$2:$E$86, 0)&gt;=1000, "Enterprise", _xlfn.XLOOKUP($F2052, accounts!$A$2:$A$86, accounts!$E$2:$E$86, 0)&gt;=100, "Mid-Market", TRUE, "SMB"))</f>
        <v>Enterprise</v>
      </c>
      <c r="I2052" s="1" t="str">
        <f t="array" ref="I2052">IF($F2052="", "", _xlfn.XLOOKUP($F2052,accounts!$A$2:$A$86,accounts!$F$2:$F$86, "Other"))</f>
        <v>United States</v>
      </c>
      <c r="J2052" s="1" t="s">
        <v>131</v>
      </c>
      <c r="K2052" s="3">
        <v>42828.0</v>
      </c>
      <c r="L2052" s="3">
        <v>42912.0</v>
      </c>
      <c r="M2052" s="1">
        <v>1109.0</v>
      </c>
    </row>
    <row r="2053">
      <c r="A2053" s="1" t="s">
        <v>2258</v>
      </c>
      <c r="B2053" s="1" t="s">
        <v>53</v>
      </c>
      <c r="C2053" s="1" t="str">
        <f t="array" ref="C2053">_xlfn.XLOOKUP($B2053, sales_teams!$A$2:$A$36, sales_teams!$B$2:$B$36)</f>
        <v>Rocco Neubert</v>
      </c>
      <c r="D2053" s="1" t="str">
        <f t="array" ref="D2053">_xlfn.XLOOKUP($B2053, sales_teams!$A$2:$A$36, sales_teams!$C$2:$C$36)</f>
        <v>East</v>
      </c>
      <c r="E2053" s="1" t="s">
        <v>194</v>
      </c>
      <c r="F2053" s="1" t="s">
        <v>123</v>
      </c>
      <c r="G2053" s="1" t="str">
        <f t="array" ref="G2053">IF($F2053="", "", _xlfn.XLOOKUP($F2053,accounts!$A$2:$A$86,accounts!$B$2:$B$86, "Other"))</f>
        <v>technology</v>
      </c>
      <c r="H2053" s="1" t="str">
        <f t="array" ref="H2053">IF($F2053="", "", IFS(_xlfn.XLOOKUP($F2053, accounts!$A$2:$A$86, accounts!$E$2:$E$86, 0)&gt;=1000, "Enterprise", _xlfn.XLOOKUP($F2053, accounts!$A$2:$A$86, accounts!$E$2:$E$86, 0)&gt;=100, "Mid-Market", TRUE, "SMB"))</f>
        <v>Enterprise</v>
      </c>
      <c r="I2053" s="1" t="str">
        <f t="array" ref="I2053">IF($F2053="", "", _xlfn.XLOOKUP($F2053,accounts!$A$2:$A$86,accounts!$F$2:$F$86, "Other"))</f>
        <v>United States</v>
      </c>
      <c r="J2053" s="1" t="s">
        <v>131</v>
      </c>
      <c r="K2053" s="3">
        <v>42828.0</v>
      </c>
      <c r="L2053" s="3">
        <v>42839.0</v>
      </c>
      <c r="M2053" s="1">
        <v>5691.0</v>
      </c>
    </row>
    <row r="2054">
      <c r="A2054" s="1" t="s">
        <v>2259</v>
      </c>
      <c r="B2054" s="1" t="s">
        <v>94</v>
      </c>
      <c r="C2054" s="1" t="str">
        <f t="array" ref="C2054">_xlfn.XLOOKUP($B2054, sales_teams!$A$2:$A$36, sales_teams!$B$2:$B$36)</f>
        <v>Celia Rouche</v>
      </c>
      <c r="D2054" s="1" t="str">
        <f t="array" ref="D2054">_xlfn.XLOOKUP($B2054, sales_teams!$A$2:$A$36, sales_teams!$C$2:$C$36)</f>
        <v>West</v>
      </c>
      <c r="E2054" s="1" t="s">
        <v>148</v>
      </c>
      <c r="G2054" s="1" t="str">
        <f t="array" ref="G2054">IF($F2054="", "", _xlfn.XLOOKUP($F2054,accounts!$A$2:$A$86,accounts!$B$2:$B$86, "Other"))</f>
        <v/>
      </c>
      <c r="H2054" s="1" t="str">
        <f t="array" ref="H2054">IF($F2054="", "", IFS(_xlfn.XLOOKUP($F2054, accounts!$A$2:$A$86, accounts!$E$2:$E$86, 0)&gt;=1000, "Enterprise", _xlfn.XLOOKUP($F2054, accounts!$A$2:$A$86, accounts!$E$2:$E$86, 0)&gt;=100, "Mid-Market", TRUE, "SMB"))</f>
        <v/>
      </c>
      <c r="I2054" s="1" t="str">
        <f t="array" ref="I2054">IF($F2054="", "", _xlfn.XLOOKUP($F2054,accounts!$A$2:$A$86,accounts!$F$2:$F$86, "Other"))</f>
        <v/>
      </c>
      <c r="J2054" s="1" t="s">
        <v>189</v>
      </c>
      <c r="K2054" s="3">
        <v>42828.0</v>
      </c>
    </row>
    <row r="2055">
      <c r="A2055" s="1" t="s">
        <v>2260</v>
      </c>
      <c r="B2055" s="1" t="s">
        <v>94</v>
      </c>
      <c r="C2055" s="1" t="str">
        <f t="array" ref="C2055">_xlfn.XLOOKUP($B2055, sales_teams!$A$2:$A$36, sales_teams!$B$2:$B$36)</f>
        <v>Celia Rouche</v>
      </c>
      <c r="D2055" s="1" t="str">
        <f t="array" ref="D2055">_xlfn.XLOOKUP($B2055, sales_teams!$A$2:$A$36, sales_teams!$C$2:$C$36)</f>
        <v>West</v>
      </c>
      <c r="E2055" s="1" t="s">
        <v>179</v>
      </c>
      <c r="F2055" s="1" t="s">
        <v>134</v>
      </c>
      <c r="G2055" s="1" t="str">
        <f t="array" ref="G2055">IF($F2055="", "", _xlfn.XLOOKUP($F2055,accounts!$A$2:$A$86,accounts!$B$2:$B$86, "Other"))</f>
        <v>services</v>
      </c>
      <c r="H2055" s="1" t="str">
        <f t="array" ref="H2055">IF($F2055="", "", IFS(_xlfn.XLOOKUP($F2055, accounts!$A$2:$A$86, accounts!$E$2:$E$86, 0)&gt;=1000, "Enterprise", _xlfn.XLOOKUP($F2055, accounts!$A$2:$A$86, accounts!$E$2:$E$86, 0)&gt;=100, "Mid-Market", TRUE, "SMB"))</f>
        <v>Enterprise</v>
      </c>
      <c r="I2055" s="1" t="str">
        <f t="array" ref="I2055">IF($F2055="", "", _xlfn.XLOOKUP($F2055,accounts!$A$2:$A$86,accounts!$F$2:$F$86, "Other"))</f>
        <v>Brazil</v>
      </c>
      <c r="J2055" s="1" t="s">
        <v>131</v>
      </c>
      <c r="K2055" s="3">
        <v>42828.0</v>
      </c>
      <c r="L2055" s="3">
        <v>42832.0</v>
      </c>
      <c r="M2055" s="1">
        <v>52.0</v>
      </c>
    </row>
    <row r="2056">
      <c r="A2056" s="1" t="s">
        <v>2261</v>
      </c>
      <c r="B2056" s="1" t="s">
        <v>26</v>
      </c>
      <c r="C2056" s="1" t="str">
        <f t="array" ref="C2056">_xlfn.XLOOKUP($B2056, sales_teams!$A$2:$A$36, sales_teams!$B$2:$B$36)</f>
        <v>Melvin Marxen</v>
      </c>
      <c r="D2056" s="1" t="str">
        <f t="array" ref="D2056">_xlfn.XLOOKUP($B2056, sales_teams!$A$2:$A$36, sales_teams!$C$2:$C$36)</f>
        <v>Central</v>
      </c>
      <c r="E2056" s="1" t="s">
        <v>179</v>
      </c>
      <c r="F2056" s="1" t="s">
        <v>119</v>
      </c>
      <c r="G2056" s="1" t="str">
        <f t="array" ref="G2056">IF($F2056="", "", _xlfn.XLOOKUP($F2056,accounts!$A$2:$A$86,accounts!$B$2:$B$86, "Other"))</f>
        <v>technology</v>
      </c>
      <c r="H2056" s="1" t="str">
        <f t="array" ref="H2056">IF($F2056="", "", IFS(_xlfn.XLOOKUP($F2056, accounts!$A$2:$A$86, accounts!$E$2:$E$86, 0)&gt;=1000, "Enterprise", _xlfn.XLOOKUP($F2056, accounts!$A$2:$A$86, accounts!$E$2:$E$86, 0)&gt;=100, "Mid-Market", TRUE, "SMB"))</f>
        <v>Enterprise</v>
      </c>
      <c r="I2056" s="1" t="str">
        <f t="array" ref="I2056">IF($F2056="", "", _xlfn.XLOOKUP($F2056,accounts!$A$2:$A$86,accounts!$F$2:$F$86, "Other"))</f>
        <v>Korea</v>
      </c>
      <c r="J2056" s="1" t="s">
        <v>192</v>
      </c>
      <c r="K2056" s="3">
        <v>42828.0</v>
      </c>
      <c r="L2056" s="3">
        <v>42835.0</v>
      </c>
      <c r="M2056" s="1">
        <v>0.0</v>
      </c>
    </row>
    <row r="2057">
      <c r="A2057" s="1" t="s">
        <v>2262</v>
      </c>
      <c r="B2057" s="1" t="s">
        <v>26</v>
      </c>
      <c r="C2057" s="1" t="str">
        <f t="array" ref="C2057">_xlfn.XLOOKUP($B2057, sales_teams!$A$2:$A$36, sales_teams!$B$2:$B$36)</f>
        <v>Melvin Marxen</v>
      </c>
      <c r="D2057" s="1" t="str">
        <f t="array" ref="D2057">_xlfn.XLOOKUP($B2057, sales_teams!$A$2:$A$36, sales_teams!$C$2:$C$36)</f>
        <v>Central</v>
      </c>
      <c r="E2057" s="1" t="s">
        <v>181</v>
      </c>
      <c r="F2057" s="1" t="s">
        <v>25</v>
      </c>
      <c r="G2057" s="1" t="str">
        <f t="array" ref="G2057">IF($F2057="", "", _xlfn.XLOOKUP($F2057,accounts!$A$2:$A$86,accounts!$B$2:$B$86, "Other"))</f>
        <v>medical</v>
      </c>
      <c r="H2057" s="1" t="str">
        <f t="array" ref="H2057">IF($F2057="", "", IFS(_xlfn.XLOOKUP($F2057, accounts!$A$2:$A$86, accounts!$E$2:$E$86, 0)&gt;=1000, "Enterprise", _xlfn.XLOOKUP($F2057, accounts!$A$2:$A$86, accounts!$E$2:$E$86, 0)&gt;=100, "Mid-Market", TRUE, "SMB"))</f>
        <v>Enterprise</v>
      </c>
      <c r="I2057" s="1" t="str">
        <f t="array" ref="I2057">IF($F2057="", "", _xlfn.XLOOKUP($F2057,accounts!$A$2:$A$86,accounts!$F$2:$F$86, "Other"))</f>
        <v>Kenya</v>
      </c>
      <c r="J2057" s="1" t="s">
        <v>131</v>
      </c>
      <c r="K2057" s="3">
        <v>42828.0</v>
      </c>
      <c r="L2057" s="3">
        <v>42830.0</v>
      </c>
      <c r="M2057" s="1">
        <v>532.0</v>
      </c>
    </row>
    <row r="2058">
      <c r="A2058" s="1" t="s">
        <v>2263</v>
      </c>
      <c r="B2058" s="1" t="s">
        <v>26</v>
      </c>
      <c r="C2058" s="1" t="str">
        <f t="array" ref="C2058">_xlfn.XLOOKUP($B2058, sales_teams!$A$2:$A$36, sales_teams!$B$2:$B$36)</f>
        <v>Melvin Marxen</v>
      </c>
      <c r="D2058" s="1" t="str">
        <f t="array" ref="D2058">_xlfn.XLOOKUP($B2058, sales_teams!$A$2:$A$36, sales_teams!$C$2:$C$36)</f>
        <v>Central</v>
      </c>
      <c r="E2058" s="1" t="s">
        <v>148</v>
      </c>
      <c r="F2058" s="1" t="s">
        <v>122</v>
      </c>
      <c r="G2058" s="1" t="str">
        <f t="array" ref="G2058">IF($F2058="", "", _xlfn.XLOOKUP($F2058,accounts!$A$2:$A$86,accounts!$B$2:$B$86, "Other"))</f>
        <v>medical</v>
      </c>
      <c r="H2058" s="1" t="str">
        <f t="array" ref="H2058">IF($F2058="", "", IFS(_xlfn.XLOOKUP($F2058, accounts!$A$2:$A$86, accounts!$E$2:$E$86, 0)&gt;=1000, "Enterprise", _xlfn.XLOOKUP($F2058, accounts!$A$2:$A$86, accounts!$E$2:$E$86, 0)&gt;=100, "Mid-Market", TRUE, "SMB"))</f>
        <v>Enterprise</v>
      </c>
      <c r="I2058" s="1" t="str">
        <f t="array" ref="I2058">IF($F2058="", "", _xlfn.XLOOKUP($F2058,accounts!$A$2:$A$86,accounts!$F$2:$F$86, "Other"))</f>
        <v>United States</v>
      </c>
      <c r="J2058" s="1" t="s">
        <v>131</v>
      </c>
      <c r="K2058" s="3">
        <v>42828.0</v>
      </c>
      <c r="L2058" s="3">
        <v>42829.0</v>
      </c>
      <c r="M2058" s="1">
        <v>5615.0</v>
      </c>
    </row>
    <row r="2059">
      <c r="A2059" s="1" t="s">
        <v>2264</v>
      </c>
      <c r="B2059" s="1" t="s">
        <v>88</v>
      </c>
      <c r="C2059" s="1" t="str">
        <f t="array" ref="C2059">_xlfn.XLOOKUP($B2059, sales_teams!$A$2:$A$36, sales_teams!$B$2:$B$36)</f>
        <v>Celia Rouche</v>
      </c>
      <c r="D2059" s="1" t="str">
        <f t="array" ref="D2059">_xlfn.XLOOKUP($B2059, sales_teams!$A$2:$A$36, sales_teams!$C$2:$C$36)</f>
        <v>West</v>
      </c>
      <c r="E2059" s="1" t="s">
        <v>109</v>
      </c>
      <c r="G2059" s="1" t="str">
        <f t="array" ref="G2059">IF($F2059="", "", _xlfn.XLOOKUP($F2059,accounts!$A$2:$A$86,accounts!$B$2:$B$86, "Other"))</f>
        <v/>
      </c>
      <c r="H2059" s="1" t="str">
        <f t="array" ref="H2059">IF($F2059="", "", IFS(_xlfn.XLOOKUP($F2059, accounts!$A$2:$A$86, accounts!$E$2:$E$86, 0)&gt;=1000, "Enterprise", _xlfn.XLOOKUP($F2059, accounts!$A$2:$A$86, accounts!$E$2:$E$86, 0)&gt;=100, "Mid-Market", TRUE, "SMB"))</f>
        <v/>
      </c>
      <c r="I2059" s="1" t="str">
        <f t="array" ref="I2059">IF($F2059="", "", _xlfn.XLOOKUP($F2059,accounts!$A$2:$A$86,accounts!$F$2:$F$86, "Other"))</f>
        <v/>
      </c>
      <c r="J2059" s="1" t="s">
        <v>189</v>
      </c>
      <c r="K2059" s="3">
        <v>42828.0</v>
      </c>
    </row>
    <row r="2060">
      <c r="A2060" s="1" t="s">
        <v>2265</v>
      </c>
      <c r="B2060" s="1" t="s">
        <v>99</v>
      </c>
      <c r="C2060" s="1" t="str">
        <f t="array" ref="C2060">_xlfn.XLOOKUP($B2060, sales_teams!$A$2:$A$36, sales_teams!$B$2:$B$36)</f>
        <v>Summer Sewald</v>
      </c>
      <c r="D2060" s="1" t="str">
        <f t="array" ref="D2060">_xlfn.XLOOKUP($B2060, sales_teams!$A$2:$A$36, sales_teams!$C$2:$C$36)</f>
        <v>West</v>
      </c>
      <c r="E2060" s="1" t="s">
        <v>181</v>
      </c>
      <c r="F2060" s="1" t="s">
        <v>114</v>
      </c>
      <c r="G2060" s="1" t="str">
        <f t="array" ref="G2060">IF($F2060="", "", _xlfn.XLOOKUP($F2060,accounts!$A$2:$A$86,accounts!$B$2:$B$86, "Other"))</f>
        <v>marketing</v>
      </c>
      <c r="H2060" s="1" t="str">
        <f t="array" ref="H2060">IF($F2060="", "", IFS(_xlfn.XLOOKUP($F2060, accounts!$A$2:$A$86, accounts!$E$2:$E$86, 0)&gt;=1000, "Enterprise", _xlfn.XLOOKUP($F2060, accounts!$A$2:$A$86, accounts!$E$2:$E$86, 0)&gt;=100, "Mid-Market", TRUE, "SMB"))</f>
        <v>Enterprise</v>
      </c>
      <c r="I2060" s="1" t="str">
        <f t="array" ref="I2060">IF($F2060="", "", _xlfn.XLOOKUP($F2060,accounts!$A$2:$A$86,accounts!$F$2:$F$86, "Other"))</f>
        <v>United States</v>
      </c>
      <c r="J2060" s="1" t="s">
        <v>192</v>
      </c>
      <c r="K2060" s="3">
        <v>42828.0</v>
      </c>
      <c r="L2060" s="3">
        <v>42829.0</v>
      </c>
      <c r="M2060" s="1">
        <v>0.0</v>
      </c>
    </row>
    <row r="2061">
      <c r="A2061" s="1" t="s">
        <v>2266</v>
      </c>
      <c r="B2061" s="1" t="s">
        <v>104</v>
      </c>
      <c r="C2061" s="1" t="str">
        <f t="array" ref="C2061">_xlfn.XLOOKUP($B2061, sales_teams!$A$2:$A$36, sales_teams!$B$2:$B$36)</f>
        <v>Summer Sewald</v>
      </c>
      <c r="D2061" s="1" t="str">
        <f t="array" ref="D2061">_xlfn.XLOOKUP($B2061, sales_teams!$A$2:$A$36, sales_teams!$C$2:$C$36)</f>
        <v>West</v>
      </c>
      <c r="E2061" s="1" t="s">
        <v>148</v>
      </c>
      <c r="F2061" s="1" t="s">
        <v>85</v>
      </c>
      <c r="G2061" s="1" t="str">
        <f t="array" ref="G2061">IF($F2061="", "", _xlfn.XLOOKUP($F2061,accounts!$A$2:$A$86,accounts!$B$2:$B$86, "Other"))</f>
        <v>telecommunications</v>
      </c>
      <c r="H2061" s="1" t="str">
        <f t="array" ref="H2061">IF($F2061="", "", IFS(_xlfn.XLOOKUP($F2061, accounts!$A$2:$A$86, accounts!$E$2:$E$86, 0)&gt;=1000, "Enterprise", _xlfn.XLOOKUP($F2061, accounts!$A$2:$A$86, accounts!$E$2:$E$86, 0)&gt;=100, "Mid-Market", TRUE, "SMB"))</f>
        <v>Enterprise</v>
      </c>
      <c r="I2061" s="1" t="str">
        <f t="array" ref="I2061">IF($F2061="", "", _xlfn.XLOOKUP($F2061,accounts!$A$2:$A$86,accounts!$F$2:$F$86, "Other"))</f>
        <v>United States</v>
      </c>
      <c r="J2061" s="1" t="s">
        <v>192</v>
      </c>
      <c r="K2061" s="3">
        <v>42828.0</v>
      </c>
      <c r="L2061" s="3">
        <v>42881.0</v>
      </c>
      <c r="M2061" s="1">
        <v>0.0</v>
      </c>
    </row>
    <row r="2062">
      <c r="A2062" s="1" t="s">
        <v>2267</v>
      </c>
      <c r="B2062" s="1" t="s">
        <v>104</v>
      </c>
      <c r="C2062" s="1" t="str">
        <f t="array" ref="C2062">_xlfn.XLOOKUP($B2062, sales_teams!$A$2:$A$36, sales_teams!$B$2:$B$36)</f>
        <v>Summer Sewald</v>
      </c>
      <c r="D2062" s="1" t="str">
        <f t="array" ref="D2062">_xlfn.XLOOKUP($B2062, sales_teams!$A$2:$A$36, sales_teams!$C$2:$C$36)</f>
        <v>West</v>
      </c>
      <c r="E2062" s="1" t="s">
        <v>181</v>
      </c>
      <c r="F2062" s="1" t="s">
        <v>124</v>
      </c>
      <c r="G2062" s="1" t="str">
        <f t="array" ref="G2062">IF($F2062="", "", _xlfn.XLOOKUP($F2062,accounts!$A$2:$A$86,accounts!$B$2:$B$86, "Other"))</f>
        <v>retail</v>
      </c>
      <c r="H2062" s="1" t="str">
        <f t="array" ref="H2062">IF($F2062="", "", IFS(_xlfn.XLOOKUP($F2062, accounts!$A$2:$A$86, accounts!$E$2:$E$86, 0)&gt;=1000, "Enterprise", _xlfn.XLOOKUP($F2062, accounts!$A$2:$A$86, accounts!$E$2:$E$86, 0)&gt;=100, "Mid-Market", TRUE, "SMB"))</f>
        <v>Enterprise</v>
      </c>
      <c r="I2062" s="1" t="str">
        <f t="array" ref="I2062">IF($F2062="", "", _xlfn.XLOOKUP($F2062,accounts!$A$2:$A$86,accounts!$F$2:$F$86, "Other"))</f>
        <v>United States</v>
      </c>
      <c r="J2062" s="1" t="s">
        <v>131</v>
      </c>
      <c r="K2062" s="3">
        <v>42828.0</v>
      </c>
      <c r="L2062" s="3">
        <v>42837.0</v>
      </c>
      <c r="M2062" s="1">
        <v>565.0</v>
      </c>
    </row>
    <row r="2063">
      <c r="A2063" s="1" t="s">
        <v>2268</v>
      </c>
      <c r="B2063" s="1" t="s">
        <v>17</v>
      </c>
      <c r="C2063" s="1" t="str">
        <f t="array" ref="C2063">_xlfn.XLOOKUP($B2063, sales_teams!$A$2:$A$36, sales_teams!$B$2:$B$36)</f>
        <v>Dustin Brinkmann</v>
      </c>
      <c r="D2063" s="1" t="str">
        <f t="array" ref="D2063">_xlfn.XLOOKUP($B2063, sales_teams!$A$2:$A$36, sales_teams!$C$2:$C$36)</f>
        <v>Central</v>
      </c>
      <c r="E2063" s="1" t="s">
        <v>181</v>
      </c>
      <c r="F2063" s="1" t="s">
        <v>149</v>
      </c>
      <c r="G2063" s="1" t="str">
        <f t="array" ref="G2063">IF($F2063="", "", _xlfn.XLOOKUP($F2063,accounts!$A$2:$A$86,accounts!$B$2:$B$86, "Other"))</f>
        <v>medical</v>
      </c>
      <c r="H2063" s="1" t="str">
        <f t="array" ref="H2063">IF($F2063="", "", IFS(_xlfn.XLOOKUP($F2063, accounts!$A$2:$A$86, accounts!$E$2:$E$86, 0)&gt;=1000, "Enterprise", _xlfn.XLOOKUP($F2063, accounts!$A$2:$A$86, accounts!$E$2:$E$86, 0)&gt;=100, "Mid-Market", TRUE, "SMB"))</f>
        <v>Enterprise</v>
      </c>
      <c r="I2063" s="1" t="str">
        <f t="array" ref="I2063">IF($F2063="", "", _xlfn.XLOOKUP($F2063,accounts!$A$2:$A$86,accounts!$F$2:$F$86, "Other"))</f>
        <v>United States</v>
      </c>
      <c r="J2063" s="1" t="s">
        <v>192</v>
      </c>
      <c r="K2063" s="3">
        <v>42828.0</v>
      </c>
      <c r="L2063" s="3">
        <v>42836.0</v>
      </c>
      <c r="M2063" s="1">
        <v>0.0</v>
      </c>
    </row>
    <row r="2064">
      <c r="A2064" s="1" t="s">
        <v>2269</v>
      </c>
      <c r="B2064" s="1" t="s">
        <v>92</v>
      </c>
      <c r="C2064" s="1" t="str">
        <f t="array" ref="C2064">_xlfn.XLOOKUP($B2064, sales_teams!$A$2:$A$36, sales_teams!$B$2:$B$36)</f>
        <v>Celia Rouche</v>
      </c>
      <c r="D2064" s="1" t="str">
        <f t="array" ref="D2064">_xlfn.XLOOKUP($B2064, sales_teams!$A$2:$A$36, sales_teams!$C$2:$C$36)</f>
        <v>West</v>
      </c>
      <c r="E2064" s="1" t="s">
        <v>181</v>
      </c>
      <c r="F2064" s="1" t="s">
        <v>115</v>
      </c>
      <c r="G2064" s="1" t="str">
        <f t="array" ref="G2064">IF($F2064="", "", _xlfn.XLOOKUP($F2064,accounts!$A$2:$A$86,accounts!$B$2:$B$86, "Other"))</f>
        <v>services</v>
      </c>
      <c r="H2064" s="1" t="str">
        <f t="array" ref="H2064">IF($F2064="", "", IFS(_xlfn.XLOOKUP($F2064, accounts!$A$2:$A$86, accounts!$E$2:$E$86, 0)&gt;=1000, "Enterprise", _xlfn.XLOOKUP($F2064, accounts!$A$2:$A$86, accounts!$E$2:$E$86, 0)&gt;=100, "Mid-Market", TRUE, "SMB"))</f>
        <v>Enterprise</v>
      </c>
      <c r="I2064" s="1" t="str">
        <f t="array" ref="I2064">IF($F2064="", "", _xlfn.XLOOKUP($F2064,accounts!$A$2:$A$86,accounts!$F$2:$F$86, "Other"))</f>
        <v>United States</v>
      </c>
      <c r="J2064" s="1" t="s">
        <v>189</v>
      </c>
      <c r="K2064" s="3">
        <v>42828.0</v>
      </c>
    </row>
    <row r="2065">
      <c r="A2065" s="1" t="s">
        <v>2270</v>
      </c>
      <c r="B2065" s="1" t="s">
        <v>92</v>
      </c>
      <c r="C2065" s="1" t="str">
        <f t="array" ref="C2065">_xlfn.XLOOKUP($B2065, sales_teams!$A$2:$A$36, sales_teams!$B$2:$B$36)</f>
        <v>Celia Rouche</v>
      </c>
      <c r="D2065" s="1" t="str">
        <f t="array" ref="D2065">_xlfn.XLOOKUP($B2065, sales_teams!$A$2:$A$36, sales_teams!$C$2:$C$36)</f>
        <v>West</v>
      </c>
      <c r="E2065" s="1" t="s">
        <v>181</v>
      </c>
      <c r="F2065" s="1" t="s">
        <v>123</v>
      </c>
      <c r="G2065" s="1" t="str">
        <f t="array" ref="G2065">IF($F2065="", "", _xlfn.XLOOKUP($F2065,accounts!$A$2:$A$86,accounts!$B$2:$B$86, "Other"))</f>
        <v>technology</v>
      </c>
      <c r="H2065" s="1" t="str">
        <f t="array" ref="H2065">IF($F2065="", "", IFS(_xlfn.XLOOKUP($F2065, accounts!$A$2:$A$86, accounts!$E$2:$E$86, 0)&gt;=1000, "Enterprise", _xlfn.XLOOKUP($F2065, accounts!$A$2:$A$86, accounts!$E$2:$E$86, 0)&gt;=100, "Mid-Market", TRUE, "SMB"))</f>
        <v>Enterprise</v>
      </c>
      <c r="I2065" s="1" t="str">
        <f t="array" ref="I2065">IF($F2065="", "", _xlfn.XLOOKUP($F2065,accounts!$A$2:$A$86,accounts!$F$2:$F$86, "Other"))</f>
        <v>United States</v>
      </c>
      <c r="J2065" s="1" t="s">
        <v>189</v>
      </c>
      <c r="K2065" s="3">
        <v>42828.0</v>
      </c>
    </row>
    <row r="2066">
      <c r="A2066" s="1" t="s">
        <v>2271</v>
      </c>
      <c r="B2066" s="1" t="s">
        <v>54</v>
      </c>
      <c r="C2066" s="1" t="str">
        <f t="array" ref="C2066">_xlfn.XLOOKUP($B2066, sales_teams!$A$2:$A$36, sales_teams!$B$2:$B$36)</f>
        <v>Rocco Neubert</v>
      </c>
      <c r="D2066" s="1" t="str">
        <f t="array" ref="D2066">_xlfn.XLOOKUP($B2066, sales_teams!$A$2:$A$36, sales_teams!$C$2:$C$36)</f>
        <v>East</v>
      </c>
      <c r="E2066" s="1" t="s">
        <v>148</v>
      </c>
      <c r="F2066" s="1" t="s">
        <v>103</v>
      </c>
      <c r="G2066" s="1" t="str">
        <f t="array" ref="G2066">IF($F2066="", "", _xlfn.XLOOKUP($F2066,accounts!$A$2:$A$86,accounts!$B$2:$B$86, "Other"))</f>
        <v>retail</v>
      </c>
      <c r="H2066" s="1" t="str">
        <f t="array" ref="H2066">IF($F2066="", "", IFS(_xlfn.XLOOKUP($F2066, accounts!$A$2:$A$86, accounts!$E$2:$E$86, 0)&gt;=1000, "Enterprise", _xlfn.XLOOKUP($F2066, accounts!$A$2:$A$86, accounts!$E$2:$E$86, 0)&gt;=100, "Mid-Market", TRUE, "SMB"))</f>
        <v>Enterprise</v>
      </c>
      <c r="I2066" s="1" t="str">
        <f t="array" ref="I2066">IF($F2066="", "", _xlfn.XLOOKUP($F2066,accounts!$A$2:$A$86,accounts!$F$2:$F$86, "Other"))</f>
        <v>United States</v>
      </c>
      <c r="J2066" s="1" t="s">
        <v>192</v>
      </c>
      <c r="K2066" s="3">
        <v>42828.0</v>
      </c>
      <c r="L2066" s="3">
        <v>42830.0</v>
      </c>
      <c r="M2066" s="1">
        <v>0.0</v>
      </c>
    </row>
    <row r="2067">
      <c r="A2067" s="1" t="s">
        <v>2272</v>
      </c>
      <c r="B2067" s="1" t="s">
        <v>54</v>
      </c>
      <c r="C2067" s="1" t="str">
        <f t="array" ref="C2067">_xlfn.XLOOKUP($B2067, sales_teams!$A$2:$A$36, sales_teams!$B$2:$B$36)</f>
        <v>Rocco Neubert</v>
      </c>
      <c r="D2067" s="1" t="str">
        <f t="array" ref="D2067">_xlfn.XLOOKUP($B2067, sales_teams!$A$2:$A$36, sales_teams!$C$2:$C$36)</f>
        <v>East</v>
      </c>
      <c r="E2067" s="1" t="s">
        <v>148</v>
      </c>
      <c r="F2067" s="1" t="s">
        <v>171</v>
      </c>
      <c r="G2067" s="1" t="str">
        <f t="array" ref="G2067">IF($F2067="", "", _xlfn.XLOOKUP($F2067,accounts!$A$2:$A$86,accounts!$B$2:$B$86, "Other"))</f>
        <v>retail</v>
      </c>
      <c r="H2067" s="1" t="str">
        <f t="array" ref="H2067">IF($F2067="", "", IFS(_xlfn.XLOOKUP($F2067, accounts!$A$2:$A$86, accounts!$E$2:$E$86, 0)&gt;=1000, "Enterprise", _xlfn.XLOOKUP($F2067, accounts!$A$2:$A$86, accounts!$E$2:$E$86, 0)&gt;=100, "Mid-Market", TRUE, "SMB"))</f>
        <v>Enterprise</v>
      </c>
      <c r="I2067" s="1" t="str">
        <f t="array" ref="I2067">IF($F2067="", "", _xlfn.XLOOKUP($F2067,accounts!$A$2:$A$86,accounts!$F$2:$F$86, "Other"))</f>
        <v>United States</v>
      </c>
      <c r="J2067" s="1" t="s">
        <v>131</v>
      </c>
      <c r="K2067" s="3">
        <v>42828.0</v>
      </c>
      <c r="L2067" s="3">
        <v>42839.0</v>
      </c>
      <c r="M2067" s="1">
        <v>3991.0</v>
      </c>
    </row>
    <row r="2068">
      <c r="A2068" s="1" t="s">
        <v>2273</v>
      </c>
      <c r="B2068" s="1" t="s">
        <v>41</v>
      </c>
      <c r="C2068" s="1" t="str">
        <f t="array" ref="C2068">_xlfn.XLOOKUP($B2068, sales_teams!$A$2:$A$36, sales_teams!$B$2:$B$36)</f>
        <v>Cara Losch</v>
      </c>
      <c r="D2068" s="1" t="str">
        <f t="array" ref="D2068">_xlfn.XLOOKUP($B2068, sales_teams!$A$2:$A$36, sales_teams!$C$2:$C$36)</f>
        <v>East</v>
      </c>
      <c r="E2068" s="1" t="s">
        <v>148</v>
      </c>
      <c r="F2068" s="1" t="s">
        <v>126</v>
      </c>
      <c r="G2068" s="1" t="str">
        <f t="array" ref="G2068">IF($F2068="", "", _xlfn.XLOOKUP($F2068,accounts!$A$2:$A$86,accounts!$B$2:$B$86, "Other"))</f>
        <v>retail</v>
      </c>
      <c r="H2068" s="1" t="str">
        <f t="array" ref="H2068">IF($F2068="", "", IFS(_xlfn.XLOOKUP($F2068, accounts!$A$2:$A$86, accounts!$E$2:$E$86, 0)&gt;=1000, "Enterprise", _xlfn.XLOOKUP($F2068, accounts!$A$2:$A$86, accounts!$E$2:$E$86, 0)&gt;=100, "Mid-Market", TRUE, "SMB"))</f>
        <v>Enterprise</v>
      </c>
      <c r="I2068" s="1" t="str">
        <f t="array" ref="I2068">IF($F2068="", "", _xlfn.XLOOKUP($F2068,accounts!$A$2:$A$86,accounts!$F$2:$F$86, "Other"))</f>
        <v>United States</v>
      </c>
      <c r="J2068" s="1" t="s">
        <v>131</v>
      </c>
      <c r="K2068" s="3">
        <v>42828.0</v>
      </c>
      <c r="L2068" s="3">
        <v>42875.0</v>
      </c>
      <c r="M2068" s="1">
        <v>5763.0</v>
      </c>
    </row>
    <row r="2069">
      <c r="A2069" s="1" t="s">
        <v>2274</v>
      </c>
      <c r="B2069" s="1" t="s">
        <v>15</v>
      </c>
      <c r="C2069" s="1" t="str">
        <f t="array" ref="C2069">_xlfn.XLOOKUP($B2069, sales_teams!$A$2:$A$36, sales_teams!$B$2:$B$36)</f>
        <v>Dustin Brinkmann</v>
      </c>
      <c r="D2069" s="1" t="str">
        <f t="array" ref="D2069">_xlfn.XLOOKUP($B2069, sales_teams!$A$2:$A$36, sales_teams!$C$2:$C$36)</f>
        <v>Central</v>
      </c>
      <c r="E2069" s="1" t="s">
        <v>179</v>
      </c>
      <c r="F2069" s="1" t="s">
        <v>64</v>
      </c>
      <c r="G2069" s="1" t="str">
        <f t="array" ref="G2069">IF($F2069="", "", _xlfn.XLOOKUP($F2069,accounts!$A$2:$A$86,accounts!$B$2:$B$86, "Other"))</f>
        <v>technology</v>
      </c>
      <c r="H2069" s="1" t="str">
        <f t="array" ref="H2069">IF($F2069="", "", IFS(_xlfn.XLOOKUP($F2069, accounts!$A$2:$A$86, accounts!$E$2:$E$86, 0)&gt;=1000, "Enterprise", _xlfn.XLOOKUP($F2069, accounts!$A$2:$A$86, accounts!$E$2:$E$86, 0)&gt;=100, "Mid-Market", TRUE, "SMB"))</f>
        <v>Enterprise</v>
      </c>
      <c r="I2069" s="1" t="str">
        <f t="array" ref="I2069">IF($F2069="", "", _xlfn.XLOOKUP($F2069,accounts!$A$2:$A$86,accounts!$F$2:$F$86, "Other"))</f>
        <v>United States</v>
      </c>
      <c r="J2069" s="1" t="s">
        <v>192</v>
      </c>
      <c r="K2069" s="3">
        <v>42828.0</v>
      </c>
      <c r="L2069" s="3">
        <v>42839.0</v>
      </c>
      <c r="M2069" s="1">
        <v>0.0</v>
      </c>
    </row>
    <row r="2070">
      <c r="A2070" s="1" t="s">
        <v>2275</v>
      </c>
      <c r="B2070" s="1" t="s">
        <v>60</v>
      </c>
      <c r="C2070" s="1" t="str">
        <f t="array" ref="C2070">_xlfn.XLOOKUP($B2070, sales_teams!$A$2:$A$36, sales_teams!$B$2:$B$36)</f>
        <v>Celia Rouche</v>
      </c>
      <c r="D2070" s="1" t="str">
        <f t="array" ref="D2070">_xlfn.XLOOKUP($B2070, sales_teams!$A$2:$A$36, sales_teams!$C$2:$C$36)</f>
        <v>West</v>
      </c>
      <c r="E2070" s="1" t="s">
        <v>179</v>
      </c>
      <c r="G2070" s="1" t="str">
        <f t="array" ref="G2070">IF($F2070="", "", _xlfn.XLOOKUP($F2070,accounts!$A$2:$A$86,accounts!$B$2:$B$86, "Other"))</f>
        <v/>
      </c>
      <c r="H2070" s="1" t="str">
        <f t="array" ref="H2070">IF($F2070="", "", IFS(_xlfn.XLOOKUP($F2070, accounts!$A$2:$A$86, accounts!$E$2:$E$86, 0)&gt;=1000, "Enterprise", _xlfn.XLOOKUP($F2070, accounts!$A$2:$A$86, accounts!$E$2:$E$86, 0)&gt;=100, "Mid-Market", TRUE, "SMB"))</f>
        <v/>
      </c>
      <c r="I2070" s="1" t="str">
        <f t="array" ref="I2070">IF($F2070="", "", _xlfn.XLOOKUP($F2070,accounts!$A$2:$A$86,accounts!$F$2:$F$86, "Other"))</f>
        <v/>
      </c>
      <c r="J2070" s="1" t="s">
        <v>189</v>
      </c>
      <c r="K2070" s="3">
        <v>42828.0</v>
      </c>
    </row>
    <row r="2071">
      <c r="A2071" s="1" t="s">
        <v>2276</v>
      </c>
      <c r="B2071" s="1" t="s">
        <v>60</v>
      </c>
      <c r="C2071" s="1" t="str">
        <f t="array" ref="C2071">_xlfn.XLOOKUP($B2071, sales_teams!$A$2:$A$36, sales_teams!$B$2:$B$36)</f>
        <v>Celia Rouche</v>
      </c>
      <c r="D2071" s="1" t="str">
        <f t="array" ref="D2071">_xlfn.XLOOKUP($B2071, sales_teams!$A$2:$A$36, sales_teams!$C$2:$C$36)</f>
        <v>West</v>
      </c>
      <c r="E2071" s="1" t="s">
        <v>188</v>
      </c>
      <c r="F2071" s="1" t="s">
        <v>50</v>
      </c>
      <c r="G2071" s="1" t="str">
        <f t="array" ref="G2071">IF($F2071="", "", _xlfn.XLOOKUP($F2071,accounts!$A$2:$A$86,accounts!$B$2:$B$86, "Other"))</f>
        <v>entertainment</v>
      </c>
      <c r="H2071" s="1" t="str">
        <f t="array" ref="H2071">IF($F2071="", "", IFS(_xlfn.XLOOKUP($F2071, accounts!$A$2:$A$86, accounts!$E$2:$E$86, 0)&gt;=1000, "Enterprise", _xlfn.XLOOKUP($F2071, accounts!$A$2:$A$86, accounts!$E$2:$E$86, 0)&gt;=100, "Mid-Market", TRUE, "SMB"))</f>
        <v>Enterprise</v>
      </c>
      <c r="I2071" s="1" t="str">
        <f t="array" ref="I2071">IF($F2071="", "", _xlfn.XLOOKUP($F2071,accounts!$A$2:$A$86,accounts!$F$2:$F$86, "Other"))</f>
        <v>United States</v>
      </c>
      <c r="J2071" s="1" t="s">
        <v>192</v>
      </c>
      <c r="K2071" s="3">
        <v>42828.0</v>
      </c>
      <c r="L2071" s="3">
        <v>42836.0</v>
      </c>
      <c r="M2071" s="1">
        <v>0.0</v>
      </c>
    </row>
    <row r="2072">
      <c r="A2072" s="1" t="s">
        <v>2277</v>
      </c>
      <c r="B2072" s="1" t="s">
        <v>60</v>
      </c>
      <c r="C2072" s="1" t="str">
        <f t="array" ref="C2072">_xlfn.XLOOKUP($B2072, sales_teams!$A$2:$A$36, sales_teams!$B$2:$B$36)</f>
        <v>Celia Rouche</v>
      </c>
      <c r="D2072" s="1" t="str">
        <f t="array" ref="D2072">_xlfn.XLOOKUP($B2072, sales_teams!$A$2:$A$36, sales_teams!$C$2:$C$36)</f>
        <v>West</v>
      </c>
      <c r="E2072" s="1" t="s">
        <v>181</v>
      </c>
      <c r="F2072" s="1" t="s">
        <v>124</v>
      </c>
      <c r="G2072" s="1" t="str">
        <f t="array" ref="G2072">IF($F2072="", "", _xlfn.XLOOKUP($F2072,accounts!$A$2:$A$86,accounts!$B$2:$B$86, "Other"))</f>
        <v>retail</v>
      </c>
      <c r="H2072" s="1" t="str">
        <f t="array" ref="H2072">IF($F2072="", "", IFS(_xlfn.XLOOKUP($F2072, accounts!$A$2:$A$86, accounts!$E$2:$E$86, 0)&gt;=1000, "Enterprise", _xlfn.XLOOKUP($F2072, accounts!$A$2:$A$86, accounts!$E$2:$E$86, 0)&gt;=100, "Mid-Market", TRUE, "SMB"))</f>
        <v>Enterprise</v>
      </c>
      <c r="I2072" s="1" t="str">
        <f t="array" ref="I2072">IF($F2072="", "", _xlfn.XLOOKUP($F2072,accounts!$A$2:$A$86,accounts!$F$2:$F$86, "Other"))</f>
        <v>United States</v>
      </c>
      <c r="J2072" s="1" t="s">
        <v>131</v>
      </c>
      <c r="K2072" s="3">
        <v>42828.0</v>
      </c>
      <c r="L2072" s="3">
        <v>42840.0</v>
      </c>
      <c r="M2072" s="1">
        <v>456.0</v>
      </c>
    </row>
    <row r="2073">
      <c r="A2073" s="1" t="s">
        <v>2278</v>
      </c>
      <c r="B2073" s="1" t="s">
        <v>45</v>
      </c>
      <c r="C2073" s="1" t="str">
        <f t="array" ref="C2073">_xlfn.XLOOKUP($B2073, sales_teams!$A$2:$A$36, sales_teams!$B$2:$B$36)</f>
        <v>Cara Losch</v>
      </c>
      <c r="D2073" s="1" t="str">
        <f t="array" ref="D2073">_xlfn.XLOOKUP($B2073, sales_teams!$A$2:$A$36, sales_teams!$C$2:$C$36)</f>
        <v>East</v>
      </c>
      <c r="E2073" s="1" t="s">
        <v>179</v>
      </c>
      <c r="G2073" s="1" t="str">
        <f t="array" ref="G2073">IF($F2073="", "", _xlfn.XLOOKUP($F2073,accounts!$A$2:$A$86,accounts!$B$2:$B$86, "Other"))</f>
        <v/>
      </c>
      <c r="H2073" s="1" t="str">
        <f t="array" ref="H2073">IF($F2073="", "", IFS(_xlfn.XLOOKUP($F2073, accounts!$A$2:$A$86, accounts!$E$2:$E$86, 0)&gt;=1000, "Enterprise", _xlfn.XLOOKUP($F2073, accounts!$A$2:$A$86, accounts!$E$2:$E$86, 0)&gt;=100, "Mid-Market", TRUE, "SMB"))</f>
        <v/>
      </c>
      <c r="I2073" s="1" t="str">
        <f t="array" ref="I2073">IF($F2073="", "", _xlfn.XLOOKUP($F2073,accounts!$A$2:$A$86,accounts!$F$2:$F$86, "Other"))</f>
        <v/>
      </c>
      <c r="J2073" s="1" t="s">
        <v>189</v>
      </c>
      <c r="K2073" s="3">
        <v>42828.0</v>
      </c>
    </row>
    <row r="2074">
      <c r="A2074" s="1" t="s">
        <v>2279</v>
      </c>
      <c r="B2074" s="1" t="s">
        <v>45</v>
      </c>
      <c r="C2074" s="1" t="str">
        <f t="array" ref="C2074">_xlfn.XLOOKUP($B2074, sales_teams!$A$2:$A$36, sales_teams!$B$2:$B$36)</f>
        <v>Cara Losch</v>
      </c>
      <c r="D2074" s="1" t="str">
        <f t="array" ref="D2074">_xlfn.XLOOKUP($B2074, sales_teams!$A$2:$A$36, sales_teams!$C$2:$C$36)</f>
        <v>East</v>
      </c>
      <c r="E2074" s="1" t="s">
        <v>179</v>
      </c>
      <c r="F2074" s="1" t="s">
        <v>40</v>
      </c>
      <c r="G2074" s="1" t="str">
        <f t="array" ref="G2074">IF($F2074="", "", _xlfn.XLOOKUP($F2074,accounts!$A$2:$A$86,accounts!$B$2:$B$86, "Other"))</f>
        <v>technology</v>
      </c>
      <c r="H2074" s="1" t="str">
        <f t="array" ref="H2074">IF($F2074="", "", IFS(_xlfn.XLOOKUP($F2074, accounts!$A$2:$A$86, accounts!$E$2:$E$86, 0)&gt;=1000, "Enterprise", _xlfn.XLOOKUP($F2074, accounts!$A$2:$A$86, accounts!$E$2:$E$86, 0)&gt;=100, "Mid-Market", TRUE, "SMB"))</f>
        <v>Enterprise</v>
      </c>
      <c r="I2074" s="1" t="str">
        <f t="array" ref="I2074">IF($F2074="", "", _xlfn.XLOOKUP($F2074,accounts!$A$2:$A$86,accounts!$F$2:$F$86, "Other"))</f>
        <v>United States</v>
      </c>
      <c r="J2074" s="1" t="s">
        <v>192</v>
      </c>
      <c r="K2074" s="3">
        <v>42828.0</v>
      </c>
      <c r="L2074" s="3">
        <v>42830.0</v>
      </c>
      <c r="M2074" s="1">
        <v>0.0</v>
      </c>
    </row>
    <row r="2075">
      <c r="A2075" s="1" t="s">
        <v>2280</v>
      </c>
      <c r="B2075" s="1" t="s">
        <v>7</v>
      </c>
      <c r="C2075" s="1" t="str">
        <f t="array" ref="C2075">_xlfn.XLOOKUP($B2075, sales_teams!$A$2:$A$36, sales_teams!$B$2:$B$36)</f>
        <v>Dustin Brinkmann</v>
      </c>
      <c r="D2075" s="1" t="str">
        <f t="array" ref="D2075">_xlfn.XLOOKUP($B2075, sales_teams!$A$2:$A$36, sales_teams!$C$2:$C$36)</f>
        <v>Central</v>
      </c>
      <c r="E2075" s="1" t="s">
        <v>181</v>
      </c>
      <c r="F2075" s="1" t="s">
        <v>79</v>
      </c>
      <c r="G2075" s="1" t="str">
        <f t="array" ref="G2075">IF($F2075="", "", _xlfn.XLOOKUP($F2075,accounts!$A$2:$A$86,accounts!$B$2:$B$86, "Other"))</f>
        <v>entertainment</v>
      </c>
      <c r="H2075" s="1" t="str">
        <f t="array" ref="H2075">IF($F2075="", "", IFS(_xlfn.XLOOKUP($F2075, accounts!$A$2:$A$86, accounts!$E$2:$E$86, 0)&gt;=1000, "Enterprise", _xlfn.XLOOKUP($F2075, accounts!$A$2:$A$86, accounts!$E$2:$E$86, 0)&gt;=100, "Mid-Market", TRUE, "SMB"))</f>
        <v>Mid-Market</v>
      </c>
      <c r="I2075" s="1" t="str">
        <f t="array" ref="I2075">IF($F2075="", "", _xlfn.XLOOKUP($F2075,accounts!$A$2:$A$86,accounts!$F$2:$F$86, "Other"))</f>
        <v>United States</v>
      </c>
      <c r="J2075" s="1" t="s">
        <v>131</v>
      </c>
      <c r="K2075" s="3">
        <v>42829.0</v>
      </c>
      <c r="L2075" s="3">
        <v>42836.0</v>
      </c>
      <c r="M2075" s="1">
        <v>582.0</v>
      </c>
    </row>
    <row r="2076">
      <c r="A2076" s="1" t="s">
        <v>2281</v>
      </c>
      <c r="B2076" s="1" t="s">
        <v>7</v>
      </c>
      <c r="C2076" s="1" t="str">
        <f t="array" ref="C2076">_xlfn.XLOOKUP($B2076, sales_teams!$A$2:$A$36, sales_teams!$B$2:$B$36)</f>
        <v>Dustin Brinkmann</v>
      </c>
      <c r="D2076" s="1" t="str">
        <f t="array" ref="D2076">_xlfn.XLOOKUP($B2076, sales_teams!$A$2:$A$36, sales_teams!$C$2:$C$36)</f>
        <v>Central</v>
      </c>
      <c r="E2076" s="1" t="s">
        <v>179</v>
      </c>
      <c r="F2076" s="1" t="s">
        <v>79</v>
      </c>
      <c r="G2076" s="1" t="str">
        <f t="array" ref="G2076">IF($F2076="", "", _xlfn.XLOOKUP($F2076,accounts!$A$2:$A$86,accounts!$B$2:$B$86, "Other"))</f>
        <v>entertainment</v>
      </c>
      <c r="H2076" s="1" t="str">
        <f t="array" ref="H2076">IF($F2076="", "", IFS(_xlfn.XLOOKUP($F2076, accounts!$A$2:$A$86, accounts!$E$2:$E$86, 0)&gt;=1000, "Enterprise", _xlfn.XLOOKUP($F2076, accounts!$A$2:$A$86, accounts!$E$2:$E$86, 0)&gt;=100, "Mid-Market", TRUE, "SMB"))</f>
        <v>Mid-Market</v>
      </c>
      <c r="I2076" s="1" t="str">
        <f t="array" ref="I2076">IF($F2076="", "", _xlfn.XLOOKUP($F2076,accounts!$A$2:$A$86,accounts!$F$2:$F$86, "Other"))</f>
        <v>United States</v>
      </c>
      <c r="J2076" s="1" t="s">
        <v>131</v>
      </c>
      <c r="K2076" s="3">
        <v>42829.0</v>
      </c>
      <c r="L2076" s="3">
        <v>42837.0</v>
      </c>
      <c r="M2076" s="1">
        <v>59.0</v>
      </c>
    </row>
    <row r="2077">
      <c r="A2077" s="1" t="s">
        <v>2282</v>
      </c>
      <c r="B2077" s="1" t="s">
        <v>57</v>
      </c>
      <c r="C2077" s="1" t="str">
        <f t="array" ref="C2077">_xlfn.XLOOKUP($B2077, sales_teams!$A$2:$A$36, sales_teams!$B$2:$B$36)</f>
        <v>Rocco Neubert</v>
      </c>
      <c r="D2077" s="1" t="str">
        <f t="array" ref="D2077">_xlfn.XLOOKUP($B2077, sales_teams!$A$2:$A$36, sales_teams!$C$2:$C$36)</f>
        <v>East</v>
      </c>
      <c r="E2077" s="1" t="s">
        <v>188</v>
      </c>
      <c r="F2077" s="1" t="s">
        <v>81</v>
      </c>
      <c r="G2077" s="1" t="str">
        <f t="array" ref="G2077">IF($F2077="", "", _xlfn.XLOOKUP($F2077,accounts!$A$2:$A$86,accounts!$B$2:$B$86, "Other"))</f>
        <v>technology</v>
      </c>
      <c r="H2077" s="1" t="str">
        <f t="array" ref="H2077">IF($F2077="", "", IFS(_xlfn.XLOOKUP($F2077, accounts!$A$2:$A$86, accounts!$E$2:$E$86, 0)&gt;=1000, "Enterprise", _xlfn.XLOOKUP($F2077, accounts!$A$2:$A$86, accounts!$E$2:$E$86, 0)&gt;=100, "Mid-Market", TRUE, "SMB"))</f>
        <v>Enterprise</v>
      </c>
      <c r="I2077" s="1" t="str">
        <f t="array" ref="I2077">IF($F2077="", "", _xlfn.XLOOKUP($F2077,accounts!$A$2:$A$86,accounts!$F$2:$F$86, "Other"))</f>
        <v>United States</v>
      </c>
      <c r="J2077" s="1" t="s">
        <v>131</v>
      </c>
      <c r="K2077" s="3">
        <v>42829.0</v>
      </c>
      <c r="L2077" s="3">
        <v>42834.0</v>
      </c>
      <c r="M2077" s="1">
        <v>3259.0</v>
      </c>
    </row>
    <row r="2078">
      <c r="A2078" s="1" t="s">
        <v>2283</v>
      </c>
      <c r="B2078" s="1" t="s">
        <v>39</v>
      </c>
      <c r="C2078" s="1" t="str">
        <f t="array" ref="C2078">_xlfn.XLOOKUP($B2078, sales_teams!$A$2:$A$36, sales_teams!$B$2:$B$36)</f>
        <v>Cara Losch</v>
      </c>
      <c r="D2078" s="1" t="str">
        <f t="array" ref="D2078">_xlfn.XLOOKUP($B2078, sales_teams!$A$2:$A$36, sales_teams!$C$2:$C$36)</f>
        <v>East</v>
      </c>
      <c r="E2078" s="1" t="s">
        <v>194</v>
      </c>
      <c r="G2078" s="1" t="str">
        <f t="array" ref="G2078">IF($F2078="", "", _xlfn.XLOOKUP($F2078,accounts!$A$2:$A$86,accounts!$B$2:$B$86, "Other"))</f>
        <v/>
      </c>
      <c r="H2078" s="1" t="str">
        <f t="array" ref="H2078">IF($F2078="", "", IFS(_xlfn.XLOOKUP($F2078, accounts!$A$2:$A$86, accounts!$E$2:$E$86, 0)&gt;=1000, "Enterprise", _xlfn.XLOOKUP($F2078, accounts!$A$2:$A$86, accounts!$E$2:$E$86, 0)&gt;=100, "Mid-Market", TRUE, "SMB"))</f>
        <v/>
      </c>
      <c r="I2078" s="1" t="str">
        <f t="array" ref="I2078">IF($F2078="", "", _xlfn.XLOOKUP($F2078,accounts!$A$2:$A$86,accounts!$F$2:$F$86, "Other"))</f>
        <v/>
      </c>
      <c r="J2078" s="1" t="s">
        <v>189</v>
      </c>
      <c r="K2078" s="3">
        <v>42829.0</v>
      </c>
    </row>
    <row r="2079">
      <c r="A2079" s="1" t="s">
        <v>2284</v>
      </c>
      <c r="B2079" s="1" t="s">
        <v>39</v>
      </c>
      <c r="C2079" s="1" t="str">
        <f t="array" ref="C2079">_xlfn.XLOOKUP($B2079, sales_teams!$A$2:$A$36, sales_teams!$B$2:$B$36)</f>
        <v>Cara Losch</v>
      </c>
      <c r="D2079" s="1" t="str">
        <f t="array" ref="D2079">_xlfn.XLOOKUP($B2079, sales_teams!$A$2:$A$36, sales_teams!$C$2:$C$36)</f>
        <v>East</v>
      </c>
      <c r="E2079" s="1" t="s">
        <v>181</v>
      </c>
      <c r="F2079" s="1" t="s">
        <v>98</v>
      </c>
      <c r="G2079" s="1" t="str">
        <f t="array" ref="G2079">IF($F2079="", "", _xlfn.XLOOKUP($F2079,accounts!$A$2:$A$86,accounts!$B$2:$B$86, "Other"))</f>
        <v>retail</v>
      </c>
      <c r="H2079" s="1" t="str">
        <f t="array" ref="H2079">IF($F2079="", "", IFS(_xlfn.XLOOKUP($F2079, accounts!$A$2:$A$86, accounts!$E$2:$E$86, 0)&gt;=1000, "Enterprise", _xlfn.XLOOKUP($F2079, accounts!$A$2:$A$86, accounts!$E$2:$E$86, 0)&gt;=100, "Mid-Market", TRUE, "SMB"))</f>
        <v>Enterprise</v>
      </c>
      <c r="I2079" s="1" t="str">
        <f t="array" ref="I2079">IF($F2079="", "", _xlfn.XLOOKUP($F2079,accounts!$A$2:$A$86,accounts!$F$2:$F$86, "Other"))</f>
        <v>Japan</v>
      </c>
      <c r="J2079" s="1" t="s">
        <v>192</v>
      </c>
      <c r="K2079" s="3">
        <v>42829.0</v>
      </c>
      <c r="L2079" s="3">
        <v>42865.0</v>
      </c>
      <c r="M2079" s="1">
        <v>0.0</v>
      </c>
    </row>
    <row r="2080">
      <c r="A2080" s="1" t="s">
        <v>2285</v>
      </c>
      <c r="B2080" s="1" t="s">
        <v>39</v>
      </c>
      <c r="C2080" s="1" t="str">
        <f t="array" ref="C2080">_xlfn.XLOOKUP($B2080, sales_teams!$A$2:$A$36, sales_teams!$B$2:$B$36)</f>
        <v>Cara Losch</v>
      </c>
      <c r="D2080" s="1" t="str">
        <f t="array" ref="D2080">_xlfn.XLOOKUP($B2080, sales_teams!$A$2:$A$36, sales_teams!$C$2:$C$36)</f>
        <v>East</v>
      </c>
      <c r="E2080" s="1" t="s">
        <v>109</v>
      </c>
      <c r="F2080" s="1" t="s">
        <v>125</v>
      </c>
      <c r="G2080" s="1" t="str">
        <f t="array" ref="G2080">IF($F2080="", "", _xlfn.XLOOKUP($F2080,accounts!$A$2:$A$86,accounts!$B$2:$B$86, "Other"))</f>
        <v>software</v>
      </c>
      <c r="H2080" s="1" t="str">
        <f t="array" ref="H2080">IF($F2080="", "", IFS(_xlfn.XLOOKUP($F2080, accounts!$A$2:$A$86, accounts!$E$2:$E$86, 0)&gt;=1000, "Enterprise", _xlfn.XLOOKUP($F2080, accounts!$A$2:$A$86, accounts!$E$2:$E$86, 0)&gt;=100, "Mid-Market", TRUE, "SMB"))</f>
        <v>Enterprise</v>
      </c>
      <c r="I2080" s="1" t="str">
        <f t="array" ref="I2080">IF($F2080="", "", _xlfn.XLOOKUP($F2080,accounts!$A$2:$A$86,accounts!$F$2:$F$86, "Other"))</f>
        <v>United States</v>
      </c>
      <c r="J2080" s="1" t="s">
        <v>192</v>
      </c>
      <c r="K2080" s="3">
        <v>42829.0</v>
      </c>
      <c r="L2080" s="3">
        <v>42836.0</v>
      </c>
      <c r="M2080" s="1">
        <v>0.0</v>
      </c>
    </row>
    <row r="2081">
      <c r="A2081" s="1" t="s">
        <v>2286</v>
      </c>
      <c r="B2081" s="1" t="s">
        <v>39</v>
      </c>
      <c r="C2081" s="1" t="str">
        <f t="array" ref="C2081">_xlfn.XLOOKUP($B2081, sales_teams!$A$2:$A$36, sales_teams!$B$2:$B$36)</f>
        <v>Cara Losch</v>
      </c>
      <c r="D2081" s="1" t="str">
        <f t="array" ref="D2081">_xlfn.XLOOKUP($B2081, sales_teams!$A$2:$A$36, sales_teams!$C$2:$C$36)</f>
        <v>East</v>
      </c>
      <c r="E2081" s="1" t="s">
        <v>181</v>
      </c>
      <c r="F2081" s="1" t="s">
        <v>167</v>
      </c>
      <c r="G2081" s="1" t="str">
        <f t="array" ref="G2081">IF($F2081="", "", _xlfn.XLOOKUP($F2081,accounts!$A$2:$A$86,accounts!$B$2:$B$86, "Other"))</f>
        <v>finance</v>
      </c>
      <c r="H2081" s="1" t="str">
        <f t="array" ref="H2081">IF($F2081="", "", IFS(_xlfn.XLOOKUP($F2081, accounts!$A$2:$A$86, accounts!$E$2:$E$86, 0)&gt;=1000, "Enterprise", _xlfn.XLOOKUP($F2081, accounts!$A$2:$A$86, accounts!$E$2:$E$86, 0)&gt;=100, "Mid-Market", TRUE, "SMB"))</f>
        <v>Mid-Market</v>
      </c>
      <c r="I2081" s="1" t="str">
        <f t="array" ref="I2081">IF($F2081="", "", _xlfn.XLOOKUP($F2081,accounts!$A$2:$A$86,accounts!$F$2:$F$86, "Other"))</f>
        <v>United States</v>
      </c>
      <c r="J2081" s="1" t="s">
        <v>131</v>
      </c>
      <c r="K2081" s="3">
        <v>42829.0</v>
      </c>
      <c r="L2081" s="3">
        <v>42836.0</v>
      </c>
      <c r="M2081" s="1">
        <v>593.0</v>
      </c>
    </row>
    <row r="2082">
      <c r="A2082" s="1" t="s">
        <v>2287</v>
      </c>
      <c r="B2082" s="1" t="s">
        <v>39</v>
      </c>
      <c r="C2082" s="1" t="str">
        <f t="array" ref="C2082">_xlfn.XLOOKUP($B2082, sales_teams!$A$2:$A$36, sales_teams!$B$2:$B$36)</f>
        <v>Cara Losch</v>
      </c>
      <c r="D2082" s="1" t="str">
        <f t="array" ref="D2082">_xlfn.XLOOKUP($B2082, sales_teams!$A$2:$A$36, sales_teams!$C$2:$C$36)</f>
        <v>East</v>
      </c>
      <c r="E2082" s="1" t="s">
        <v>148</v>
      </c>
      <c r="F2082" s="1" t="s">
        <v>144</v>
      </c>
      <c r="G2082" s="1" t="str">
        <f t="array" ref="G2082">IF($F2082="", "", _xlfn.XLOOKUP($F2082,accounts!$A$2:$A$86,accounts!$B$2:$B$86, "Other"))</f>
        <v>retail</v>
      </c>
      <c r="H2082" s="1" t="str">
        <f t="array" ref="H2082">IF($F2082="", "", IFS(_xlfn.XLOOKUP($F2082, accounts!$A$2:$A$86, accounts!$E$2:$E$86, 0)&gt;=1000, "Enterprise", _xlfn.XLOOKUP($F2082, accounts!$A$2:$A$86, accounts!$E$2:$E$86, 0)&gt;=100, "Mid-Market", TRUE, "SMB"))</f>
        <v>Enterprise</v>
      </c>
      <c r="I2082" s="1" t="str">
        <f t="array" ref="I2082">IF($F2082="", "", _xlfn.XLOOKUP($F2082,accounts!$A$2:$A$86,accounts!$F$2:$F$86, "Other"))</f>
        <v>United States</v>
      </c>
      <c r="J2082" s="1" t="s">
        <v>131</v>
      </c>
      <c r="K2082" s="3">
        <v>42829.0</v>
      </c>
      <c r="L2082" s="3">
        <v>42912.0</v>
      </c>
      <c r="M2082" s="1">
        <v>5197.0</v>
      </c>
    </row>
    <row r="2083">
      <c r="A2083" s="1" t="s">
        <v>2288</v>
      </c>
      <c r="B2083" s="1" t="s">
        <v>30</v>
      </c>
      <c r="C2083" s="1" t="str">
        <f t="array" ref="C2083">_xlfn.XLOOKUP($B2083, sales_teams!$A$2:$A$36, sales_teams!$B$2:$B$36)</f>
        <v>Melvin Marxen</v>
      </c>
      <c r="D2083" s="1" t="str">
        <f t="array" ref="D2083">_xlfn.XLOOKUP($B2083, sales_teams!$A$2:$A$36, sales_teams!$C$2:$C$36)</f>
        <v>Central</v>
      </c>
      <c r="E2083" s="1" t="s">
        <v>148</v>
      </c>
      <c r="F2083" s="1" t="s">
        <v>76</v>
      </c>
      <c r="G2083" s="1" t="str">
        <f t="array" ref="G2083">IF($F2083="", "", _xlfn.XLOOKUP($F2083,accounts!$A$2:$A$86,accounts!$B$2:$B$86, "Other"))</f>
        <v>marketing</v>
      </c>
      <c r="H2083" s="1" t="str">
        <f t="array" ref="H2083">IF($F2083="", "", IFS(_xlfn.XLOOKUP($F2083, accounts!$A$2:$A$86, accounts!$E$2:$E$86, 0)&gt;=1000, "Enterprise", _xlfn.XLOOKUP($F2083, accounts!$A$2:$A$86, accounts!$E$2:$E$86, 0)&gt;=100, "Mid-Market", TRUE, "SMB"))</f>
        <v>Enterprise</v>
      </c>
      <c r="I2083" s="1" t="str">
        <f t="array" ref="I2083">IF($F2083="", "", _xlfn.XLOOKUP($F2083,accounts!$A$2:$A$86,accounts!$F$2:$F$86, "Other"))</f>
        <v>United States</v>
      </c>
      <c r="J2083" s="1" t="s">
        <v>192</v>
      </c>
      <c r="K2083" s="3">
        <v>42829.0</v>
      </c>
      <c r="L2083" s="3">
        <v>42840.0</v>
      </c>
      <c r="M2083" s="1">
        <v>0.0</v>
      </c>
    </row>
    <row r="2084">
      <c r="A2084" s="1" t="s">
        <v>2289</v>
      </c>
      <c r="B2084" s="1" t="s">
        <v>30</v>
      </c>
      <c r="C2084" s="1" t="str">
        <f t="array" ref="C2084">_xlfn.XLOOKUP($B2084, sales_teams!$A$2:$A$36, sales_teams!$B$2:$B$36)</f>
        <v>Melvin Marxen</v>
      </c>
      <c r="D2084" s="1" t="str">
        <f t="array" ref="D2084">_xlfn.XLOOKUP($B2084, sales_teams!$A$2:$A$36, sales_teams!$C$2:$C$36)</f>
        <v>Central</v>
      </c>
      <c r="E2084" s="1" t="s">
        <v>148</v>
      </c>
      <c r="F2084" s="1" t="s">
        <v>128</v>
      </c>
      <c r="G2084" s="1" t="str">
        <f t="array" ref="G2084">IF($F2084="", "", _xlfn.XLOOKUP($F2084,accounts!$A$2:$A$86,accounts!$B$2:$B$86, "Other"))</f>
        <v>marketing</v>
      </c>
      <c r="H2084" s="1" t="str">
        <f t="array" ref="H2084">IF($F2084="", "", IFS(_xlfn.XLOOKUP($F2084, accounts!$A$2:$A$86, accounts!$E$2:$E$86, 0)&gt;=1000, "Enterprise", _xlfn.XLOOKUP($F2084, accounts!$A$2:$A$86, accounts!$E$2:$E$86, 0)&gt;=100, "Mid-Market", TRUE, "SMB"))</f>
        <v>Enterprise</v>
      </c>
      <c r="I2084" s="1" t="str">
        <f t="array" ref="I2084">IF($F2084="", "", _xlfn.XLOOKUP($F2084,accounts!$A$2:$A$86,accounts!$F$2:$F$86, "Other"))</f>
        <v>United States</v>
      </c>
      <c r="J2084" s="1" t="s">
        <v>192</v>
      </c>
      <c r="K2084" s="3">
        <v>42829.0</v>
      </c>
      <c r="L2084" s="3">
        <v>42907.0</v>
      </c>
      <c r="M2084" s="1">
        <v>0.0</v>
      </c>
    </row>
    <row r="2085">
      <c r="A2085" s="1" t="s">
        <v>2290</v>
      </c>
      <c r="B2085" s="1" t="s">
        <v>30</v>
      </c>
      <c r="C2085" s="1" t="str">
        <f t="array" ref="C2085">_xlfn.XLOOKUP($B2085, sales_teams!$A$2:$A$36, sales_teams!$B$2:$B$36)</f>
        <v>Melvin Marxen</v>
      </c>
      <c r="D2085" s="1" t="str">
        <f t="array" ref="D2085">_xlfn.XLOOKUP($B2085, sales_teams!$A$2:$A$36, sales_teams!$C$2:$C$36)</f>
        <v>Central</v>
      </c>
      <c r="E2085" s="1" t="s">
        <v>179</v>
      </c>
      <c r="F2085" s="1" t="s">
        <v>156</v>
      </c>
      <c r="G2085" s="1" t="str">
        <f t="array" ref="G2085">IF($F2085="", "", _xlfn.XLOOKUP($F2085,accounts!$A$2:$A$86,accounts!$B$2:$B$86, "Other"))</f>
        <v>employment</v>
      </c>
      <c r="H2085" s="1" t="str">
        <f t="array" ref="H2085">IF($F2085="", "", IFS(_xlfn.XLOOKUP($F2085, accounts!$A$2:$A$86, accounts!$E$2:$E$86, 0)&gt;=1000, "Enterprise", _xlfn.XLOOKUP($F2085, accounts!$A$2:$A$86, accounts!$E$2:$E$86, 0)&gt;=100, "Mid-Market", TRUE, "SMB"))</f>
        <v>Mid-Market</v>
      </c>
      <c r="I2085" s="1" t="str">
        <f t="array" ref="I2085">IF($F2085="", "", _xlfn.XLOOKUP($F2085,accounts!$A$2:$A$86,accounts!$F$2:$F$86, "Other"))</f>
        <v>United States</v>
      </c>
      <c r="J2085" s="1" t="s">
        <v>192</v>
      </c>
      <c r="K2085" s="3">
        <v>42829.0</v>
      </c>
      <c r="L2085" s="3">
        <v>42837.0</v>
      </c>
      <c r="M2085" s="1">
        <v>0.0</v>
      </c>
    </row>
    <row r="2086">
      <c r="A2086" s="1" t="s">
        <v>2291</v>
      </c>
      <c r="B2086" s="1" t="s">
        <v>30</v>
      </c>
      <c r="C2086" s="1" t="str">
        <f t="array" ref="C2086">_xlfn.XLOOKUP($B2086, sales_teams!$A$2:$A$36, sales_teams!$B$2:$B$36)</f>
        <v>Melvin Marxen</v>
      </c>
      <c r="D2086" s="1" t="str">
        <f t="array" ref="D2086">_xlfn.XLOOKUP($B2086, sales_teams!$A$2:$A$36, sales_teams!$C$2:$C$36)</f>
        <v>Central</v>
      </c>
      <c r="E2086" s="1" t="s">
        <v>188</v>
      </c>
      <c r="F2086" s="1" t="s">
        <v>89</v>
      </c>
      <c r="G2086" s="1" t="str">
        <f t="array" ref="G2086">IF($F2086="", "", _xlfn.XLOOKUP($F2086,accounts!$A$2:$A$86,accounts!$B$2:$B$86, "Other"))</f>
        <v>finance</v>
      </c>
      <c r="H2086" s="1" t="str">
        <f t="array" ref="H2086">IF($F2086="", "", IFS(_xlfn.XLOOKUP($F2086, accounts!$A$2:$A$86, accounts!$E$2:$E$86, 0)&gt;=1000, "Enterprise", _xlfn.XLOOKUP($F2086, accounts!$A$2:$A$86, accounts!$E$2:$E$86, 0)&gt;=100, "Mid-Market", TRUE, "SMB"))</f>
        <v>Enterprise</v>
      </c>
      <c r="I2086" s="1" t="str">
        <f t="array" ref="I2086">IF($F2086="", "", _xlfn.XLOOKUP($F2086,accounts!$A$2:$A$86,accounts!$F$2:$F$86, "Other"))</f>
        <v>United States</v>
      </c>
      <c r="J2086" s="1" t="s">
        <v>131</v>
      </c>
      <c r="K2086" s="3">
        <v>42829.0</v>
      </c>
      <c r="L2086" s="3">
        <v>42904.0</v>
      </c>
      <c r="M2086" s="1">
        <v>3031.0</v>
      </c>
    </row>
    <row r="2087">
      <c r="A2087" s="1" t="s">
        <v>2292</v>
      </c>
      <c r="B2087" s="1" t="s">
        <v>53</v>
      </c>
      <c r="C2087" s="1" t="str">
        <f t="array" ref="C2087">_xlfn.XLOOKUP($B2087, sales_teams!$A$2:$A$36, sales_teams!$B$2:$B$36)</f>
        <v>Rocco Neubert</v>
      </c>
      <c r="D2087" s="1" t="str">
        <f t="array" ref="D2087">_xlfn.XLOOKUP($B2087, sales_teams!$A$2:$A$36, sales_teams!$C$2:$C$36)</f>
        <v>East</v>
      </c>
      <c r="E2087" s="1" t="s">
        <v>148</v>
      </c>
      <c r="F2087" s="1" t="s">
        <v>103</v>
      </c>
      <c r="G2087" s="1" t="str">
        <f t="array" ref="G2087">IF($F2087="", "", _xlfn.XLOOKUP($F2087,accounts!$A$2:$A$86,accounts!$B$2:$B$86, "Other"))</f>
        <v>retail</v>
      </c>
      <c r="H2087" s="1" t="str">
        <f t="array" ref="H2087">IF($F2087="", "", IFS(_xlfn.XLOOKUP($F2087, accounts!$A$2:$A$86, accounts!$E$2:$E$86, 0)&gt;=1000, "Enterprise", _xlfn.XLOOKUP($F2087, accounts!$A$2:$A$86, accounts!$E$2:$E$86, 0)&gt;=100, "Mid-Market", TRUE, "SMB"))</f>
        <v>Enterprise</v>
      </c>
      <c r="I2087" s="1" t="str">
        <f t="array" ref="I2087">IF($F2087="", "", _xlfn.XLOOKUP($F2087,accounts!$A$2:$A$86,accounts!$F$2:$F$86, "Other"))</f>
        <v>United States</v>
      </c>
      <c r="J2087" s="1" t="s">
        <v>192</v>
      </c>
      <c r="K2087" s="3">
        <v>42829.0</v>
      </c>
      <c r="L2087" s="3">
        <v>42840.0</v>
      </c>
      <c r="M2087" s="1">
        <v>0.0</v>
      </c>
    </row>
    <row r="2088">
      <c r="A2088" s="1" t="s">
        <v>2293</v>
      </c>
      <c r="B2088" s="1" t="s">
        <v>53</v>
      </c>
      <c r="C2088" s="1" t="str">
        <f t="array" ref="C2088">_xlfn.XLOOKUP($B2088, sales_teams!$A$2:$A$36, sales_teams!$B$2:$B$36)</f>
        <v>Rocco Neubert</v>
      </c>
      <c r="D2088" s="1" t="str">
        <f t="array" ref="D2088">_xlfn.XLOOKUP($B2088, sales_teams!$A$2:$A$36, sales_teams!$C$2:$C$36)</f>
        <v>East</v>
      </c>
      <c r="E2088" s="1" t="s">
        <v>148</v>
      </c>
      <c r="F2088" s="1" t="s">
        <v>173</v>
      </c>
      <c r="G2088" s="1" t="str">
        <f t="array" ref="G2088">IF($F2088="", "", _xlfn.XLOOKUP($F2088,accounts!$A$2:$A$86,accounts!$B$2:$B$86, "Other"))</f>
        <v>technology</v>
      </c>
      <c r="H2088" s="1" t="str">
        <f t="array" ref="H2088">IF($F2088="", "", IFS(_xlfn.XLOOKUP($F2088, accounts!$A$2:$A$86, accounts!$E$2:$E$86, 0)&gt;=1000, "Enterprise", _xlfn.XLOOKUP($F2088, accounts!$A$2:$A$86, accounts!$E$2:$E$86, 0)&gt;=100, "Mid-Market", TRUE, "SMB"))</f>
        <v>Mid-Market</v>
      </c>
      <c r="I2088" s="1" t="str">
        <f t="array" ref="I2088">IF($F2088="", "", _xlfn.XLOOKUP($F2088,accounts!$A$2:$A$86,accounts!$F$2:$F$86, "Other"))</f>
        <v>China</v>
      </c>
      <c r="J2088" s="1" t="s">
        <v>131</v>
      </c>
      <c r="K2088" s="3">
        <v>42829.0</v>
      </c>
      <c r="L2088" s="3">
        <v>42880.0</v>
      </c>
      <c r="M2088" s="1">
        <v>5244.0</v>
      </c>
    </row>
    <row r="2089">
      <c r="A2089" s="1" t="s">
        <v>2294</v>
      </c>
      <c r="B2089" s="1" t="s">
        <v>94</v>
      </c>
      <c r="C2089" s="1" t="str">
        <f t="array" ref="C2089">_xlfn.XLOOKUP($B2089, sales_teams!$A$2:$A$36, sales_teams!$B$2:$B$36)</f>
        <v>Celia Rouche</v>
      </c>
      <c r="D2089" s="1" t="str">
        <f t="array" ref="D2089">_xlfn.XLOOKUP($B2089, sales_teams!$A$2:$A$36, sales_teams!$C$2:$C$36)</f>
        <v>West</v>
      </c>
      <c r="E2089" s="1" t="s">
        <v>179</v>
      </c>
      <c r="G2089" s="1" t="str">
        <f t="array" ref="G2089">IF($F2089="", "", _xlfn.XLOOKUP($F2089,accounts!$A$2:$A$86,accounts!$B$2:$B$86, "Other"))</f>
        <v/>
      </c>
      <c r="H2089" s="1" t="str">
        <f t="array" ref="H2089">IF($F2089="", "", IFS(_xlfn.XLOOKUP($F2089, accounts!$A$2:$A$86, accounts!$E$2:$E$86, 0)&gt;=1000, "Enterprise", _xlfn.XLOOKUP($F2089, accounts!$A$2:$A$86, accounts!$E$2:$E$86, 0)&gt;=100, "Mid-Market", TRUE, "SMB"))</f>
        <v/>
      </c>
      <c r="I2089" s="1" t="str">
        <f t="array" ref="I2089">IF($F2089="", "", _xlfn.XLOOKUP($F2089,accounts!$A$2:$A$86,accounts!$F$2:$F$86, "Other"))</f>
        <v/>
      </c>
      <c r="J2089" s="1" t="s">
        <v>189</v>
      </c>
      <c r="K2089" s="3">
        <v>42829.0</v>
      </c>
    </row>
    <row r="2090">
      <c r="A2090" s="1" t="s">
        <v>2295</v>
      </c>
      <c r="B2090" s="1" t="s">
        <v>94</v>
      </c>
      <c r="C2090" s="1" t="str">
        <f t="array" ref="C2090">_xlfn.XLOOKUP($B2090, sales_teams!$A$2:$A$36, sales_teams!$B$2:$B$36)</f>
        <v>Celia Rouche</v>
      </c>
      <c r="D2090" s="1" t="str">
        <f t="array" ref="D2090">_xlfn.XLOOKUP($B2090, sales_teams!$A$2:$A$36, sales_teams!$C$2:$C$36)</f>
        <v>West</v>
      </c>
      <c r="E2090" s="1" t="s">
        <v>179</v>
      </c>
      <c r="F2090" s="1" t="s">
        <v>115</v>
      </c>
      <c r="G2090" s="1" t="str">
        <f t="array" ref="G2090">IF($F2090="", "", _xlfn.XLOOKUP($F2090,accounts!$A$2:$A$86,accounts!$B$2:$B$86, "Other"))</f>
        <v>services</v>
      </c>
      <c r="H2090" s="1" t="str">
        <f t="array" ref="H2090">IF($F2090="", "", IFS(_xlfn.XLOOKUP($F2090, accounts!$A$2:$A$86, accounts!$E$2:$E$86, 0)&gt;=1000, "Enterprise", _xlfn.XLOOKUP($F2090, accounts!$A$2:$A$86, accounts!$E$2:$E$86, 0)&gt;=100, "Mid-Market", TRUE, "SMB"))</f>
        <v>Enterprise</v>
      </c>
      <c r="I2090" s="1" t="str">
        <f t="array" ref="I2090">IF($F2090="", "", _xlfn.XLOOKUP($F2090,accounts!$A$2:$A$86,accounts!$F$2:$F$86, "Other"))</f>
        <v>United States</v>
      </c>
      <c r="J2090" s="1" t="s">
        <v>192</v>
      </c>
      <c r="K2090" s="3">
        <v>42829.0</v>
      </c>
      <c r="L2090" s="3">
        <v>42835.0</v>
      </c>
      <c r="M2090" s="1">
        <v>0.0</v>
      </c>
    </row>
    <row r="2091">
      <c r="A2091" s="1" t="s">
        <v>2296</v>
      </c>
      <c r="B2091" s="1" t="s">
        <v>42</v>
      </c>
      <c r="C2091" s="1" t="str">
        <f t="array" ref="C2091">_xlfn.XLOOKUP($B2091, sales_teams!$A$2:$A$36, sales_teams!$B$2:$B$36)</f>
        <v>Cara Losch</v>
      </c>
      <c r="D2091" s="1" t="str">
        <f t="array" ref="D2091">_xlfn.XLOOKUP($B2091, sales_teams!$A$2:$A$36, sales_teams!$C$2:$C$36)</f>
        <v>East</v>
      </c>
      <c r="E2091" s="1" t="s">
        <v>194</v>
      </c>
      <c r="F2091" s="1" t="s">
        <v>140</v>
      </c>
      <c r="G2091" s="1" t="str">
        <f t="array" ref="G2091">IF($F2091="", "", _xlfn.XLOOKUP($F2091,accounts!$A$2:$A$86,accounts!$B$2:$B$86, "Other"))</f>
        <v>employment</v>
      </c>
      <c r="H2091" s="1" t="str">
        <f t="array" ref="H2091">IF($F2091="", "", IFS(_xlfn.XLOOKUP($F2091, accounts!$A$2:$A$86, accounts!$E$2:$E$86, 0)&gt;=1000, "Enterprise", _xlfn.XLOOKUP($F2091, accounts!$A$2:$A$86, accounts!$E$2:$E$86, 0)&gt;=100, "Mid-Market", TRUE, "SMB"))</f>
        <v>Enterprise</v>
      </c>
      <c r="I2091" s="1" t="str">
        <f t="array" ref="I2091">IF($F2091="", "", _xlfn.XLOOKUP($F2091,accounts!$A$2:$A$86,accounts!$F$2:$F$86, "Other"))</f>
        <v>United States</v>
      </c>
      <c r="J2091" s="1" t="s">
        <v>131</v>
      </c>
      <c r="K2091" s="3">
        <v>42829.0</v>
      </c>
      <c r="L2091" s="3">
        <v>42906.0</v>
      </c>
      <c r="M2091" s="1">
        <v>5946.0</v>
      </c>
    </row>
    <row r="2092">
      <c r="A2092" s="1" t="s">
        <v>2297</v>
      </c>
      <c r="B2092" s="1" t="s">
        <v>88</v>
      </c>
      <c r="C2092" s="1" t="str">
        <f t="array" ref="C2092">_xlfn.XLOOKUP($B2092, sales_teams!$A$2:$A$36, sales_teams!$B$2:$B$36)</f>
        <v>Celia Rouche</v>
      </c>
      <c r="D2092" s="1" t="str">
        <f t="array" ref="D2092">_xlfn.XLOOKUP($B2092, sales_teams!$A$2:$A$36, sales_teams!$C$2:$C$36)</f>
        <v>West</v>
      </c>
      <c r="E2092" s="1" t="s">
        <v>109</v>
      </c>
      <c r="F2092" s="1" t="s">
        <v>97</v>
      </c>
      <c r="G2092" s="1" t="str">
        <f t="array" ref="G2092">IF($F2092="", "", _xlfn.XLOOKUP($F2092,accounts!$A$2:$A$86,accounts!$B$2:$B$86, "Other"))</f>
        <v>finance</v>
      </c>
      <c r="H2092" s="1" t="str">
        <f t="array" ref="H2092">IF($F2092="", "", IFS(_xlfn.XLOOKUP($F2092, accounts!$A$2:$A$86, accounts!$E$2:$E$86, 0)&gt;=1000, "Enterprise", _xlfn.XLOOKUP($F2092, accounts!$A$2:$A$86, accounts!$E$2:$E$86, 0)&gt;=100, "Mid-Market", TRUE, "SMB"))</f>
        <v>Mid-Market</v>
      </c>
      <c r="I2092" s="1" t="str">
        <f t="array" ref="I2092">IF($F2092="", "", _xlfn.XLOOKUP($F2092,accounts!$A$2:$A$86,accounts!$F$2:$F$86, "Other"))</f>
        <v>United States</v>
      </c>
      <c r="J2092" s="1" t="s">
        <v>192</v>
      </c>
      <c r="K2092" s="3">
        <v>42829.0</v>
      </c>
      <c r="L2092" s="3">
        <v>42833.0</v>
      </c>
      <c r="M2092" s="1">
        <v>0.0</v>
      </c>
    </row>
    <row r="2093">
      <c r="A2093" s="1" t="s">
        <v>2298</v>
      </c>
      <c r="B2093" s="1" t="s">
        <v>99</v>
      </c>
      <c r="C2093" s="1" t="str">
        <f t="array" ref="C2093">_xlfn.XLOOKUP($B2093, sales_teams!$A$2:$A$36, sales_teams!$B$2:$B$36)</f>
        <v>Summer Sewald</v>
      </c>
      <c r="D2093" s="1" t="str">
        <f t="array" ref="D2093">_xlfn.XLOOKUP($B2093, sales_teams!$A$2:$A$36, sales_teams!$C$2:$C$36)</f>
        <v>West</v>
      </c>
      <c r="E2093" s="1" t="s">
        <v>194</v>
      </c>
      <c r="F2093" s="1" t="s">
        <v>129</v>
      </c>
      <c r="G2093" s="1" t="str">
        <f t="array" ref="G2093">IF($F2093="", "", _xlfn.XLOOKUP($F2093,accounts!$A$2:$A$86,accounts!$B$2:$B$86, "Other"))</f>
        <v>medical</v>
      </c>
      <c r="H2093" s="1" t="str">
        <f t="array" ref="H2093">IF($F2093="", "", IFS(_xlfn.XLOOKUP($F2093, accounts!$A$2:$A$86, accounts!$E$2:$E$86, 0)&gt;=1000, "Enterprise", _xlfn.XLOOKUP($F2093, accounts!$A$2:$A$86, accounts!$E$2:$E$86, 0)&gt;=100, "Mid-Market", TRUE, "SMB"))</f>
        <v>Enterprise</v>
      </c>
      <c r="I2093" s="1" t="str">
        <f t="array" ref="I2093">IF($F2093="", "", _xlfn.XLOOKUP($F2093,accounts!$A$2:$A$86,accounts!$F$2:$F$86, "Other"))</f>
        <v>United States</v>
      </c>
      <c r="J2093" s="1" t="s">
        <v>192</v>
      </c>
      <c r="K2093" s="3">
        <v>42829.0</v>
      </c>
      <c r="L2093" s="3">
        <v>42836.0</v>
      </c>
      <c r="M2093" s="1">
        <v>0.0</v>
      </c>
    </row>
    <row r="2094">
      <c r="A2094" s="1" t="s">
        <v>2299</v>
      </c>
      <c r="B2094" s="1" t="s">
        <v>99</v>
      </c>
      <c r="C2094" s="1" t="str">
        <f t="array" ref="C2094">_xlfn.XLOOKUP($B2094, sales_teams!$A$2:$A$36, sales_teams!$B$2:$B$36)</f>
        <v>Summer Sewald</v>
      </c>
      <c r="D2094" s="1" t="str">
        <f t="array" ref="D2094">_xlfn.XLOOKUP($B2094, sales_teams!$A$2:$A$36, sales_teams!$C$2:$C$36)</f>
        <v>West</v>
      </c>
      <c r="E2094" s="1" t="s">
        <v>148</v>
      </c>
      <c r="F2094" s="1" t="s">
        <v>154</v>
      </c>
      <c r="G2094" s="1" t="str">
        <f t="array" ref="G2094">IF($F2094="", "", _xlfn.XLOOKUP($F2094,accounts!$A$2:$A$86,accounts!$B$2:$B$86, "Other"))</f>
        <v>retail</v>
      </c>
      <c r="H2094" s="1" t="str">
        <f t="array" ref="H2094">IF($F2094="", "", IFS(_xlfn.XLOOKUP($F2094, accounts!$A$2:$A$86, accounts!$E$2:$E$86, 0)&gt;=1000, "Enterprise", _xlfn.XLOOKUP($F2094, accounts!$A$2:$A$86, accounts!$E$2:$E$86, 0)&gt;=100, "Mid-Market", TRUE, "SMB"))</f>
        <v>Enterprise</v>
      </c>
      <c r="I2094" s="1" t="str">
        <f t="array" ref="I2094">IF($F2094="", "", _xlfn.XLOOKUP($F2094,accounts!$A$2:$A$86,accounts!$F$2:$F$86, "Other"))</f>
        <v>United States</v>
      </c>
      <c r="J2094" s="1" t="s">
        <v>131</v>
      </c>
      <c r="K2094" s="3">
        <v>42829.0</v>
      </c>
      <c r="L2094" s="3">
        <v>42892.0</v>
      </c>
      <c r="M2094" s="1">
        <v>4335.0</v>
      </c>
    </row>
    <row r="2095">
      <c r="A2095" s="1" t="s">
        <v>2300</v>
      </c>
      <c r="B2095" s="1" t="s">
        <v>19</v>
      </c>
      <c r="C2095" s="1" t="str">
        <f t="array" ref="C2095">_xlfn.XLOOKUP($B2095, sales_teams!$A$2:$A$36, sales_teams!$B$2:$B$36)</f>
        <v>Melvin Marxen</v>
      </c>
      <c r="D2095" s="1" t="str">
        <f t="array" ref="D2095">_xlfn.XLOOKUP($B2095, sales_teams!$A$2:$A$36, sales_teams!$C$2:$C$36)</f>
        <v>Central</v>
      </c>
      <c r="E2095" s="1" t="s">
        <v>194</v>
      </c>
      <c r="F2095" s="1" t="s">
        <v>89</v>
      </c>
      <c r="G2095" s="1" t="str">
        <f t="array" ref="G2095">IF($F2095="", "", _xlfn.XLOOKUP($F2095,accounts!$A$2:$A$86,accounts!$B$2:$B$86, "Other"))</f>
        <v>finance</v>
      </c>
      <c r="H2095" s="1" t="str">
        <f t="array" ref="H2095">IF($F2095="", "", IFS(_xlfn.XLOOKUP($F2095, accounts!$A$2:$A$86, accounts!$E$2:$E$86, 0)&gt;=1000, "Enterprise", _xlfn.XLOOKUP($F2095, accounts!$A$2:$A$86, accounts!$E$2:$E$86, 0)&gt;=100, "Mid-Market", TRUE, "SMB"))</f>
        <v>Enterprise</v>
      </c>
      <c r="I2095" s="1" t="str">
        <f t="array" ref="I2095">IF($F2095="", "", _xlfn.XLOOKUP($F2095,accounts!$A$2:$A$86,accounts!$F$2:$F$86, "Other"))</f>
        <v>United States</v>
      </c>
      <c r="J2095" s="1" t="s">
        <v>192</v>
      </c>
      <c r="K2095" s="3">
        <v>42829.0</v>
      </c>
      <c r="L2095" s="3">
        <v>42831.0</v>
      </c>
      <c r="M2095" s="1">
        <v>0.0</v>
      </c>
    </row>
    <row r="2096">
      <c r="A2096" s="1" t="s">
        <v>2301</v>
      </c>
      <c r="B2096" s="1" t="s">
        <v>19</v>
      </c>
      <c r="C2096" s="1" t="str">
        <f t="array" ref="C2096">_xlfn.XLOOKUP($B2096, sales_teams!$A$2:$A$36, sales_teams!$B$2:$B$36)</f>
        <v>Melvin Marxen</v>
      </c>
      <c r="D2096" s="1" t="str">
        <f t="array" ref="D2096">_xlfn.XLOOKUP($B2096, sales_teams!$A$2:$A$36, sales_teams!$C$2:$C$36)</f>
        <v>Central</v>
      </c>
      <c r="E2096" s="1" t="s">
        <v>148</v>
      </c>
      <c r="F2096" s="1" t="s">
        <v>128</v>
      </c>
      <c r="G2096" s="1" t="str">
        <f t="array" ref="G2096">IF($F2096="", "", _xlfn.XLOOKUP($F2096,accounts!$A$2:$A$86,accounts!$B$2:$B$86, "Other"))</f>
        <v>marketing</v>
      </c>
      <c r="H2096" s="1" t="str">
        <f t="array" ref="H2096">IF($F2096="", "", IFS(_xlfn.XLOOKUP($F2096, accounts!$A$2:$A$86, accounts!$E$2:$E$86, 0)&gt;=1000, "Enterprise", _xlfn.XLOOKUP($F2096, accounts!$A$2:$A$86, accounts!$E$2:$E$86, 0)&gt;=100, "Mid-Market", TRUE, "SMB"))</f>
        <v>Enterprise</v>
      </c>
      <c r="I2096" s="1" t="str">
        <f t="array" ref="I2096">IF($F2096="", "", _xlfn.XLOOKUP($F2096,accounts!$A$2:$A$86,accounts!$F$2:$F$86, "Other"))</f>
        <v>United States</v>
      </c>
      <c r="J2096" s="1" t="s">
        <v>131</v>
      </c>
      <c r="K2096" s="3">
        <v>42829.0</v>
      </c>
      <c r="L2096" s="3">
        <v>42831.0</v>
      </c>
      <c r="M2096" s="1">
        <v>5063.0</v>
      </c>
    </row>
    <row r="2097">
      <c r="A2097" s="1" t="s">
        <v>2302</v>
      </c>
      <c r="B2097" s="1" t="s">
        <v>19</v>
      </c>
      <c r="C2097" s="1" t="str">
        <f t="array" ref="C2097">_xlfn.XLOOKUP($B2097, sales_teams!$A$2:$A$36, sales_teams!$B$2:$B$36)</f>
        <v>Melvin Marxen</v>
      </c>
      <c r="D2097" s="1" t="str">
        <f t="array" ref="D2097">_xlfn.XLOOKUP($B2097, sales_teams!$A$2:$A$36, sales_teams!$C$2:$C$36)</f>
        <v>Central</v>
      </c>
      <c r="E2097" s="1" t="s">
        <v>148</v>
      </c>
      <c r="F2097" s="1" t="s">
        <v>157</v>
      </c>
      <c r="G2097" s="1" t="str">
        <f t="array" ref="G2097">IF($F2097="", "", _xlfn.XLOOKUP($F2097,accounts!$A$2:$A$86,accounts!$B$2:$B$86, "Other"))</f>
        <v>retail</v>
      </c>
      <c r="H2097" s="1" t="str">
        <f t="array" ref="H2097">IF($F2097="", "", IFS(_xlfn.XLOOKUP($F2097, accounts!$A$2:$A$86, accounts!$E$2:$E$86, 0)&gt;=1000, "Enterprise", _xlfn.XLOOKUP($F2097, accounts!$A$2:$A$86, accounts!$E$2:$E$86, 0)&gt;=100, "Mid-Market", TRUE, "SMB"))</f>
        <v>Enterprise</v>
      </c>
      <c r="I2097" s="1" t="str">
        <f t="array" ref="I2097">IF($F2097="", "", _xlfn.XLOOKUP($F2097,accounts!$A$2:$A$86,accounts!$F$2:$F$86, "Other"))</f>
        <v>Belgium</v>
      </c>
      <c r="J2097" s="1" t="s">
        <v>131</v>
      </c>
      <c r="K2097" s="3">
        <v>42829.0</v>
      </c>
      <c r="L2097" s="3">
        <v>42835.0</v>
      </c>
      <c r="M2097" s="1">
        <v>5032.0</v>
      </c>
    </row>
    <row r="2098">
      <c r="A2098" s="1" t="s">
        <v>2303</v>
      </c>
      <c r="B2098" s="1" t="s">
        <v>104</v>
      </c>
      <c r="C2098" s="1" t="str">
        <f t="array" ref="C2098">_xlfn.XLOOKUP($B2098, sales_teams!$A$2:$A$36, sales_teams!$B$2:$B$36)</f>
        <v>Summer Sewald</v>
      </c>
      <c r="D2098" s="1" t="str">
        <f t="array" ref="D2098">_xlfn.XLOOKUP($B2098, sales_teams!$A$2:$A$36, sales_teams!$C$2:$C$36)</f>
        <v>West</v>
      </c>
      <c r="E2098" s="1" t="s">
        <v>148</v>
      </c>
      <c r="F2098" s="1" t="s">
        <v>129</v>
      </c>
      <c r="G2098" s="1" t="str">
        <f t="array" ref="G2098">IF($F2098="", "", _xlfn.XLOOKUP($F2098,accounts!$A$2:$A$86,accounts!$B$2:$B$86, "Other"))</f>
        <v>medical</v>
      </c>
      <c r="H2098" s="1" t="str">
        <f t="array" ref="H2098">IF($F2098="", "", IFS(_xlfn.XLOOKUP($F2098, accounts!$A$2:$A$86, accounts!$E$2:$E$86, 0)&gt;=1000, "Enterprise", _xlfn.XLOOKUP($F2098, accounts!$A$2:$A$86, accounts!$E$2:$E$86, 0)&gt;=100, "Mid-Market", TRUE, "SMB"))</f>
        <v>Enterprise</v>
      </c>
      <c r="I2098" s="1" t="str">
        <f t="array" ref="I2098">IF($F2098="", "", _xlfn.XLOOKUP($F2098,accounts!$A$2:$A$86,accounts!$F$2:$F$86, "Other"))</f>
        <v>United States</v>
      </c>
      <c r="J2098" s="1" t="s">
        <v>131</v>
      </c>
      <c r="K2098" s="3">
        <v>42829.0</v>
      </c>
      <c r="L2098" s="3">
        <v>42886.0</v>
      </c>
      <c r="M2098" s="1">
        <v>4398.0</v>
      </c>
    </row>
    <row r="2099">
      <c r="A2099" s="1" t="s">
        <v>2304</v>
      </c>
      <c r="B2099" s="1" t="s">
        <v>104</v>
      </c>
      <c r="C2099" s="1" t="str">
        <f t="array" ref="C2099">_xlfn.XLOOKUP($B2099, sales_teams!$A$2:$A$36, sales_teams!$B$2:$B$36)</f>
        <v>Summer Sewald</v>
      </c>
      <c r="D2099" s="1" t="str">
        <f t="array" ref="D2099">_xlfn.XLOOKUP($B2099, sales_teams!$A$2:$A$36, sales_teams!$C$2:$C$36)</f>
        <v>West</v>
      </c>
      <c r="E2099" s="1" t="s">
        <v>148</v>
      </c>
      <c r="F2099" s="1" t="s">
        <v>151</v>
      </c>
      <c r="G2099" s="1" t="str">
        <f t="array" ref="G2099">IF($F2099="", "", _xlfn.XLOOKUP($F2099,accounts!$A$2:$A$86,accounts!$B$2:$B$86, "Other"))</f>
        <v>software</v>
      </c>
      <c r="H2099" s="1" t="str">
        <f t="array" ref="H2099">IF($F2099="", "", IFS(_xlfn.XLOOKUP($F2099, accounts!$A$2:$A$86, accounts!$E$2:$E$86, 0)&gt;=1000, "Enterprise", _xlfn.XLOOKUP($F2099, accounts!$A$2:$A$86, accounts!$E$2:$E$86, 0)&gt;=100, "Mid-Market", TRUE, "SMB"))</f>
        <v>Enterprise</v>
      </c>
      <c r="I2099" s="1" t="str">
        <f t="array" ref="I2099">IF($F2099="", "", _xlfn.XLOOKUP($F2099,accounts!$A$2:$A$86,accounts!$F$2:$F$86, "Other"))</f>
        <v>United States</v>
      </c>
      <c r="J2099" s="1" t="s">
        <v>131</v>
      </c>
      <c r="K2099" s="3">
        <v>42829.0</v>
      </c>
      <c r="L2099" s="3">
        <v>42831.0</v>
      </c>
      <c r="M2099" s="1">
        <v>4449.0</v>
      </c>
    </row>
    <row r="2100">
      <c r="A2100" s="1" t="s">
        <v>2305</v>
      </c>
      <c r="B2100" s="1" t="s">
        <v>102</v>
      </c>
      <c r="C2100" s="1" t="str">
        <f t="array" ref="C2100">_xlfn.XLOOKUP($B2100, sales_teams!$A$2:$A$36, sales_teams!$B$2:$B$36)</f>
        <v>Summer Sewald</v>
      </c>
      <c r="D2100" s="1" t="str">
        <f t="array" ref="D2100">_xlfn.XLOOKUP($B2100, sales_teams!$A$2:$A$36, sales_teams!$C$2:$C$36)</f>
        <v>West</v>
      </c>
      <c r="E2100" s="1" t="s">
        <v>194</v>
      </c>
      <c r="F2100" s="1" t="s">
        <v>36</v>
      </c>
      <c r="G2100" s="1" t="str">
        <f t="array" ref="G2100">IF($F2100="", "", _xlfn.XLOOKUP($F2100,accounts!$A$2:$A$86,accounts!$B$2:$B$86, "Other"))</f>
        <v>retail</v>
      </c>
      <c r="H2100" s="1" t="str">
        <f t="array" ref="H2100">IF($F2100="", "", IFS(_xlfn.XLOOKUP($F2100, accounts!$A$2:$A$86, accounts!$E$2:$E$86, 0)&gt;=1000, "Enterprise", _xlfn.XLOOKUP($F2100, accounts!$A$2:$A$86, accounts!$E$2:$E$86, 0)&gt;=100, "Mid-Market", TRUE, "SMB"))</f>
        <v>Enterprise</v>
      </c>
      <c r="I2100" s="1" t="str">
        <f t="array" ref="I2100">IF($F2100="", "", _xlfn.XLOOKUP($F2100,accounts!$A$2:$A$86,accounts!$F$2:$F$86, "Other"))</f>
        <v>United States</v>
      </c>
      <c r="J2100" s="1" t="s">
        <v>192</v>
      </c>
      <c r="K2100" s="3">
        <v>42829.0</v>
      </c>
      <c r="L2100" s="3">
        <v>42865.0</v>
      </c>
      <c r="M2100" s="1">
        <v>0.0</v>
      </c>
    </row>
    <row r="2101">
      <c r="A2101" s="1" t="s">
        <v>2306</v>
      </c>
      <c r="B2101" s="1" t="s">
        <v>17</v>
      </c>
      <c r="C2101" s="1" t="str">
        <f t="array" ref="C2101">_xlfn.XLOOKUP($B2101, sales_teams!$A$2:$A$36, sales_teams!$B$2:$B$36)</f>
        <v>Dustin Brinkmann</v>
      </c>
      <c r="D2101" s="1" t="str">
        <f t="array" ref="D2101">_xlfn.XLOOKUP($B2101, sales_teams!$A$2:$A$36, sales_teams!$C$2:$C$36)</f>
        <v>Central</v>
      </c>
      <c r="E2101" s="1" t="s">
        <v>181</v>
      </c>
      <c r="F2101" s="1" t="s">
        <v>165</v>
      </c>
      <c r="G2101" s="1" t="str">
        <f t="array" ref="G2101">IF($F2101="", "", _xlfn.XLOOKUP($F2101,accounts!$A$2:$A$86,accounts!$B$2:$B$86, "Other"))</f>
        <v>telecommunications</v>
      </c>
      <c r="H2101" s="1" t="str">
        <f t="array" ref="H2101">IF($F2101="", "", IFS(_xlfn.XLOOKUP($F2101, accounts!$A$2:$A$86, accounts!$E$2:$E$86, 0)&gt;=1000, "Enterprise", _xlfn.XLOOKUP($F2101, accounts!$A$2:$A$86, accounts!$E$2:$E$86, 0)&gt;=100, "Mid-Market", TRUE, "SMB"))</f>
        <v>Enterprise</v>
      </c>
      <c r="I2101" s="1" t="str">
        <f t="array" ref="I2101">IF($F2101="", "", _xlfn.XLOOKUP($F2101,accounts!$A$2:$A$86,accounts!$F$2:$F$86, "Other"))</f>
        <v>United States</v>
      </c>
      <c r="J2101" s="1" t="s">
        <v>192</v>
      </c>
      <c r="K2101" s="3">
        <v>42829.0</v>
      </c>
      <c r="L2101" s="3">
        <v>42831.0</v>
      </c>
      <c r="M2101" s="1">
        <v>0.0</v>
      </c>
    </row>
    <row r="2102">
      <c r="A2102" s="1" t="s">
        <v>2307</v>
      </c>
      <c r="B2102" s="1" t="s">
        <v>17</v>
      </c>
      <c r="C2102" s="1" t="str">
        <f t="array" ref="C2102">_xlfn.XLOOKUP($B2102, sales_teams!$A$2:$A$36, sales_teams!$B$2:$B$36)</f>
        <v>Dustin Brinkmann</v>
      </c>
      <c r="D2102" s="1" t="str">
        <f t="array" ref="D2102">_xlfn.XLOOKUP($B2102, sales_teams!$A$2:$A$36, sales_teams!$C$2:$C$36)</f>
        <v>Central</v>
      </c>
      <c r="E2102" s="1" t="s">
        <v>188</v>
      </c>
      <c r="F2102" s="1" t="s">
        <v>122</v>
      </c>
      <c r="G2102" s="1" t="str">
        <f t="array" ref="G2102">IF($F2102="", "", _xlfn.XLOOKUP($F2102,accounts!$A$2:$A$86,accounts!$B$2:$B$86, "Other"))</f>
        <v>medical</v>
      </c>
      <c r="H2102" s="1" t="str">
        <f t="array" ref="H2102">IF($F2102="", "", IFS(_xlfn.XLOOKUP($F2102, accounts!$A$2:$A$86, accounts!$E$2:$E$86, 0)&gt;=1000, "Enterprise", _xlfn.XLOOKUP($F2102, accounts!$A$2:$A$86, accounts!$E$2:$E$86, 0)&gt;=100, "Mid-Market", TRUE, "SMB"))</f>
        <v>Enterprise</v>
      </c>
      <c r="I2102" s="1" t="str">
        <f t="array" ref="I2102">IF($F2102="", "", _xlfn.XLOOKUP($F2102,accounts!$A$2:$A$86,accounts!$F$2:$F$86, "Other"))</f>
        <v>United States</v>
      </c>
      <c r="J2102" s="1" t="s">
        <v>192</v>
      </c>
      <c r="K2102" s="3">
        <v>42829.0</v>
      </c>
      <c r="L2102" s="3">
        <v>42840.0</v>
      </c>
      <c r="M2102" s="1">
        <v>0.0</v>
      </c>
    </row>
    <row r="2103">
      <c r="A2103" s="1" t="s">
        <v>2308</v>
      </c>
      <c r="B2103" s="1" t="s">
        <v>17</v>
      </c>
      <c r="C2103" s="1" t="str">
        <f t="array" ref="C2103">_xlfn.XLOOKUP($B2103, sales_teams!$A$2:$A$36, sales_teams!$B$2:$B$36)</f>
        <v>Dustin Brinkmann</v>
      </c>
      <c r="D2103" s="1" t="str">
        <f t="array" ref="D2103">_xlfn.XLOOKUP($B2103, sales_teams!$A$2:$A$36, sales_teams!$C$2:$C$36)</f>
        <v>Central</v>
      </c>
      <c r="E2103" s="1" t="s">
        <v>179</v>
      </c>
      <c r="F2103" s="1" t="s">
        <v>95</v>
      </c>
      <c r="G2103" s="1" t="str">
        <f t="array" ref="G2103">IF($F2103="", "", _xlfn.XLOOKUP($F2103,accounts!$A$2:$A$86,accounts!$B$2:$B$86, "Other"))</f>
        <v>finance</v>
      </c>
      <c r="H2103" s="1" t="str">
        <f t="array" ref="H2103">IF($F2103="", "", IFS(_xlfn.XLOOKUP($F2103, accounts!$A$2:$A$86, accounts!$E$2:$E$86, 0)&gt;=1000, "Enterprise", _xlfn.XLOOKUP($F2103, accounts!$A$2:$A$86, accounts!$E$2:$E$86, 0)&gt;=100, "Mid-Market", TRUE, "SMB"))</f>
        <v>Enterprise</v>
      </c>
      <c r="I2103" s="1" t="str">
        <f t="array" ref="I2103">IF($F2103="", "", _xlfn.XLOOKUP($F2103,accounts!$A$2:$A$86,accounts!$F$2:$F$86, "Other"))</f>
        <v>United States</v>
      </c>
      <c r="J2103" s="1" t="s">
        <v>131</v>
      </c>
      <c r="K2103" s="3">
        <v>42829.0</v>
      </c>
      <c r="L2103" s="3">
        <v>42886.0</v>
      </c>
      <c r="M2103" s="1">
        <v>50.0</v>
      </c>
    </row>
    <row r="2104">
      <c r="A2104" s="1" t="s">
        <v>2309</v>
      </c>
      <c r="B2104" s="1" t="s">
        <v>92</v>
      </c>
      <c r="C2104" s="1" t="str">
        <f t="array" ref="C2104">_xlfn.XLOOKUP($B2104, sales_teams!$A$2:$A$36, sales_teams!$B$2:$B$36)</f>
        <v>Celia Rouche</v>
      </c>
      <c r="D2104" s="1" t="str">
        <f t="array" ref="D2104">_xlfn.XLOOKUP($B2104, sales_teams!$A$2:$A$36, sales_teams!$C$2:$C$36)</f>
        <v>West</v>
      </c>
      <c r="E2104" s="1" t="s">
        <v>109</v>
      </c>
      <c r="G2104" s="1" t="str">
        <f t="array" ref="G2104">IF($F2104="", "", _xlfn.XLOOKUP($F2104,accounts!$A$2:$A$86,accounts!$B$2:$B$86, "Other"))</f>
        <v/>
      </c>
      <c r="H2104" s="1" t="str">
        <f t="array" ref="H2104">IF($F2104="", "", IFS(_xlfn.XLOOKUP($F2104, accounts!$A$2:$A$86, accounts!$E$2:$E$86, 0)&gt;=1000, "Enterprise", _xlfn.XLOOKUP($F2104, accounts!$A$2:$A$86, accounts!$E$2:$E$86, 0)&gt;=100, "Mid-Market", TRUE, "SMB"))</f>
        <v/>
      </c>
      <c r="I2104" s="1" t="str">
        <f t="array" ref="I2104">IF($F2104="", "", _xlfn.XLOOKUP($F2104,accounts!$A$2:$A$86,accounts!$F$2:$F$86, "Other"))</f>
        <v/>
      </c>
      <c r="J2104" s="1" t="s">
        <v>189</v>
      </c>
      <c r="K2104" s="3">
        <v>42829.0</v>
      </c>
    </row>
    <row r="2105">
      <c r="A2105" s="1" t="s">
        <v>2310</v>
      </c>
      <c r="B2105" s="1" t="s">
        <v>92</v>
      </c>
      <c r="C2105" s="1" t="str">
        <f t="array" ref="C2105">_xlfn.XLOOKUP($B2105, sales_teams!$A$2:$A$36, sales_teams!$B$2:$B$36)</f>
        <v>Celia Rouche</v>
      </c>
      <c r="D2105" s="1" t="str">
        <f t="array" ref="D2105">_xlfn.XLOOKUP($B2105, sales_teams!$A$2:$A$36, sales_teams!$C$2:$C$36)</f>
        <v>West</v>
      </c>
      <c r="E2105" s="1" t="s">
        <v>181</v>
      </c>
      <c r="F2105" s="1" t="s">
        <v>114</v>
      </c>
      <c r="G2105" s="1" t="str">
        <f t="array" ref="G2105">IF($F2105="", "", _xlfn.XLOOKUP($F2105,accounts!$A$2:$A$86,accounts!$B$2:$B$86, "Other"))</f>
        <v>marketing</v>
      </c>
      <c r="H2105" s="1" t="str">
        <f t="array" ref="H2105">IF($F2105="", "", IFS(_xlfn.XLOOKUP($F2105, accounts!$A$2:$A$86, accounts!$E$2:$E$86, 0)&gt;=1000, "Enterprise", _xlfn.XLOOKUP($F2105, accounts!$A$2:$A$86, accounts!$E$2:$E$86, 0)&gt;=100, "Mid-Market", TRUE, "SMB"))</f>
        <v>Enterprise</v>
      </c>
      <c r="I2105" s="1" t="str">
        <f t="array" ref="I2105">IF($F2105="", "", _xlfn.XLOOKUP($F2105,accounts!$A$2:$A$86,accounts!$F$2:$F$86, "Other"))</f>
        <v>United States</v>
      </c>
      <c r="J2105" s="1" t="s">
        <v>131</v>
      </c>
      <c r="K2105" s="3">
        <v>42829.0</v>
      </c>
      <c r="L2105" s="3">
        <v>42889.0</v>
      </c>
      <c r="M2105" s="1">
        <v>605.0</v>
      </c>
    </row>
    <row r="2106">
      <c r="A2106" s="1" t="s">
        <v>2311</v>
      </c>
      <c r="B2106" s="1" t="s">
        <v>92</v>
      </c>
      <c r="C2106" s="1" t="str">
        <f t="array" ref="C2106">_xlfn.XLOOKUP($B2106, sales_teams!$A$2:$A$36, sales_teams!$B$2:$B$36)</f>
        <v>Celia Rouche</v>
      </c>
      <c r="D2106" s="1" t="str">
        <f t="array" ref="D2106">_xlfn.XLOOKUP($B2106, sales_teams!$A$2:$A$36, sales_teams!$C$2:$C$36)</f>
        <v>West</v>
      </c>
      <c r="E2106" s="1" t="s">
        <v>179</v>
      </c>
      <c r="F2106" s="1" t="s">
        <v>151</v>
      </c>
      <c r="G2106" s="1" t="str">
        <f t="array" ref="G2106">IF($F2106="", "", _xlfn.XLOOKUP($F2106,accounts!$A$2:$A$86,accounts!$B$2:$B$86, "Other"))</f>
        <v>software</v>
      </c>
      <c r="H2106" s="1" t="str">
        <f t="array" ref="H2106">IF($F2106="", "", IFS(_xlfn.XLOOKUP($F2106, accounts!$A$2:$A$86, accounts!$E$2:$E$86, 0)&gt;=1000, "Enterprise", _xlfn.XLOOKUP($F2106, accounts!$A$2:$A$86, accounts!$E$2:$E$86, 0)&gt;=100, "Mid-Market", TRUE, "SMB"))</f>
        <v>Enterprise</v>
      </c>
      <c r="I2106" s="1" t="str">
        <f t="array" ref="I2106">IF($F2106="", "", _xlfn.XLOOKUP($F2106,accounts!$A$2:$A$86,accounts!$F$2:$F$86, "Other"))</f>
        <v>United States</v>
      </c>
      <c r="J2106" s="1" t="s">
        <v>131</v>
      </c>
      <c r="K2106" s="3">
        <v>42829.0</v>
      </c>
      <c r="L2106" s="3">
        <v>42833.0</v>
      </c>
      <c r="M2106" s="1">
        <v>57.0</v>
      </c>
    </row>
    <row r="2107">
      <c r="A2107" s="1" t="s">
        <v>2312</v>
      </c>
      <c r="B2107" s="1" t="s">
        <v>92</v>
      </c>
      <c r="C2107" s="1" t="str">
        <f t="array" ref="C2107">_xlfn.XLOOKUP($B2107, sales_teams!$A$2:$A$36, sales_teams!$B$2:$B$36)</f>
        <v>Celia Rouche</v>
      </c>
      <c r="D2107" s="1" t="str">
        <f t="array" ref="D2107">_xlfn.XLOOKUP($B2107, sales_teams!$A$2:$A$36, sales_teams!$C$2:$C$36)</f>
        <v>West</v>
      </c>
      <c r="E2107" s="1" t="s">
        <v>188</v>
      </c>
      <c r="F2107" s="1" t="s">
        <v>50</v>
      </c>
      <c r="G2107" s="1" t="str">
        <f t="array" ref="G2107">IF($F2107="", "", _xlfn.XLOOKUP($F2107,accounts!$A$2:$A$86,accounts!$B$2:$B$86, "Other"))</f>
        <v>entertainment</v>
      </c>
      <c r="H2107" s="1" t="str">
        <f t="array" ref="H2107">IF($F2107="", "", IFS(_xlfn.XLOOKUP($F2107, accounts!$A$2:$A$86, accounts!$E$2:$E$86, 0)&gt;=1000, "Enterprise", _xlfn.XLOOKUP($F2107, accounts!$A$2:$A$86, accounts!$E$2:$E$86, 0)&gt;=100, "Mid-Market", TRUE, "SMB"))</f>
        <v>Enterprise</v>
      </c>
      <c r="I2107" s="1" t="str">
        <f t="array" ref="I2107">IF($F2107="", "", _xlfn.XLOOKUP($F2107,accounts!$A$2:$A$86,accounts!$F$2:$F$86, "Other"))</f>
        <v>United States</v>
      </c>
      <c r="J2107" s="1" t="s">
        <v>131</v>
      </c>
      <c r="K2107" s="3">
        <v>42829.0</v>
      </c>
      <c r="L2107" s="3">
        <v>42896.0</v>
      </c>
      <c r="M2107" s="1">
        <v>2882.0</v>
      </c>
    </row>
    <row r="2108">
      <c r="A2108" s="1" t="s">
        <v>2313</v>
      </c>
      <c r="B2108" s="1" t="s">
        <v>24</v>
      </c>
      <c r="C2108" s="1" t="str">
        <f t="array" ref="C2108">_xlfn.XLOOKUP($B2108, sales_teams!$A$2:$A$36, sales_teams!$B$2:$B$36)</f>
        <v>Melvin Marxen</v>
      </c>
      <c r="D2108" s="1" t="str">
        <f t="array" ref="D2108">_xlfn.XLOOKUP($B2108, sales_teams!$A$2:$A$36, sales_teams!$C$2:$C$36)</f>
        <v>Central</v>
      </c>
      <c r="E2108" s="1" t="s">
        <v>188</v>
      </c>
      <c r="F2108" s="1" t="s">
        <v>113</v>
      </c>
      <c r="G2108" s="1" t="str">
        <f t="array" ref="G2108">IF($F2108="", "", _xlfn.XLOOKUP($F2108,accounts!$A$2:$A$86,accounts!$B$2:$B$86, "Other"))</f>
        <v>telecommunications</v>
      </c>
      <c r="H2108" s="1" t="str">
        <f t="array" ref="H2108">IF($F2108="", "", IFS(_xlfn.XLOOKUP($F2108, accounts!$A$2:$A$86, accounts!$E$2:$E$86, 0)&gt;=1000, "Enterprise", _xlfn.XLOOKUP($F2108, accounts!$A$2:$A$86, accounts!$E$2:$E$86, 0)&gt;=100, "Mid-Market", TRUE, "SMB"))</f>
        <v>Mid-Market</v>
      </c>
      <c r="I2108" s="1" t="str">
        <f t="array" ref="I2108">IF($F2108="", "", _xlfn.XLOOKUP($F2108,accounts!$A$2:$A$86,accounts!$F$2:$F$86, "Other"))</f>
        <v>United States</v>
      </c>
      <c r="J2108" s="1" t="s">
        <v>131</v>
      </c>
      <c r="K2108" s="3">
        <v>42829.0</v>
      </c>
      <c r="L2108" s="3">
        <v>42891.0</v>
      </c>
      <c r="M2108" s="1">
        <v>3011.0</v>
      </c>
    </row>
    <row r="2109">
      <c r="A2109" s="1" t="s">
        <v>2314</v>
      </c>
      <c r="B2109" s="1" t="s">
        <v>107</v>
      </c>
      <c r="C2109" s="1" t="str">
        <f t="array" ref="C2109">_xlfn.XLOOKUP($B2109, sales_teams!$A$2:$A$36, sales_teams!$B$2:$B$36)</f>
        <v>Summer Sewald</v>
      </c>
      <c r="D2109" s="1" t="str">
        <f t="array" ref="D2109">_xlfn.XLOOKUP($B2109, sales_teams!$A$2:$A$36, sales_teams!$C$2:$C$36)</f>
        <v>West</v>
      </c>
      <c r="E2109" s="1" t="s">
        <v>194</v>
      </c>
      <c r="G2109" s="1" t="str">
        <f t="array" ref="G2109">IF($F2109="", "", _xlfn.XLOOKUP($F2109,accounts!$A$2:$A$86,accounts!$B$2:$B$86, "Other"))</f>
        <v/>
      </c>
      <c r="H2109" s="1" t="str">
        <f t="array" ref="H2109">IF($F2109="", "", IFS(_xlfn.XLOOKUP($F2109, accounts!$A$2:$A$86, accounts!$E$2:$E$86, 0)&gt;=1000, "Enterprise", _xlfn.XLOOKUP($F2109, accounts!$A$2:$A$86, accounts!$E$2:$E$86, 0)&gt;=100, "Mid-Market", TRUE, "SMB"))</f>
        <v/>
      </c>
      <c r="I2109" s="1" t="str">
        <f t="array" ref="I2109">IF($F2109="", "", _xlfn.XLOOKUP($F2109,accounts!$A$2:$A$86,accounts!$F$2:$F$86, "Other"))</f>
        <v/>
      </c>
      <c r="J2109" s="1" t="s">
        <v>189</v>
      </c>
      <c r="K2109" s="3">
        <v>42829.0</v>
      </c>
    </row>
    <row r="2110">
      <c r="A2110" s="1" t="s">
        <v>2315</v>
      </c>
      <c r="B2110" s="1" t="s">
        <v>107</v>
      </c>
      <c r="C2110" s="1" t="str">
        <f t="array" ref="C2110">_xlfn.XLOOKUP($B2110, sales_teams!$A$2:$A$36, sales_teams!$B$2:$B$36)</f>
        <v>Summer Sewald</v>
      </c>
      <c r="D2110" s="1" t="str">
        <f t="array" ref="D2110">_xlfn.XLOOKUP($B2110, sales_teams!$A$2:$A$36, sales_teams!$C$2:$C$36)</f>
        <v>West</v>
      </c>
      <c r="E2110" s="1" t="s">
        <v>109</v>
      </c>
      <c r="F2110" s="1" t="s">
        <v>147</v>
      </c>
      <c r="G2110" s="1" t="str">
        <f t="array" ref="G2110">IF($F2110="", "", _xlfn.XLOOKUP($F2110,accounts!$A$2:$A$86,accounts!$B$2:$B$86, "Other"))</f>
        <v>telecommunications</v>
      </c>
      <c r="H2110" s="1" t="str">
        <f t="array" ref="H2110">IF($F2110="", "", IFS(_xlfn.XLOOKUP($F2110, accounts!$A$2:$A$86, accounts!$E$2:$E$86, 0)&gt;=1000, "Enterprise", _xlfn.XLOOKUP($F2110, accounts!$A$2:$A$86, accounts!$E$2:$E$86, 0)&gt;=100, "Mid-Market", TRUE, "SMB"))</f>
        <v>Enterprise</v>
      </c>
      <c r="I2110" s="1" t="str">
        <f t="array" ref="I2110">IF($F2110="", "", _xlfn.XLOOKUP($F2110,accounts!$A$2:$A$86,accounts!$F$2:$F$86, "Other"))</f>
        <v>United States</v>
      </c>
      <c r="J2110" s="1" t="s">
        <v>131</v>
      </c>
      <c r="K2110" s="3">
        <v>42829.0</v>
      </c>
      <c r="L2110" s="3">
        <v>42836.0</v>
      </c>
      <c r="M2110" s="1">
        <v>1181.0</v>
      </c>
    </row>
    <row r="2111">
      <c r="A2111" s="1" t="s">
        <v>2316</v>
      </c>
      <c r="B2111" s="1" t="s">
        <v>28</v>
      </c>
      <c r="C2111" s="1" t="str">
        <f t="array" ref="C2111">_xlfn.XLOOKUP($B2111, sales_teams!$A$2:$A$36, sales_teams!$B$2:$B$36)</f>
        <v>Melvin Marxen</v>
      </c>
      <c r="D2111" s="1" t="str">
        <f t="array" ref="D2111">_xlfn.XLOOKUP($B2111, sales_teams!$A$2:$A$36, sales_teams!$C$2:$C$36)</f>
        <v>Central</v>
      </c>
      <c r="E2111" s="1" t="s">
        <v>109</v>
      </c>
      <c r="F2111" s="1" t="s">
        <v>25</v>
      </c>
      <c r="G2111" s="1" t="str">
        <f t="array" ref="G2111">IF($F2111="", "", _xlfn.XLOOKUP($F2111,accounts!$A$2:$A$86,accounts!$B$2:$B$86, "Other"))</f>
        <v>medical</v>
      </c>
      <c r="H2111" s="1" t="str">
        <f t="array" ref="H2111">IF($F2111="", "", IFS(_xlfn.XLOOKUP($F2111, accounts!$A$2:$A$86, accounts!$E$2:$E$86, 0)&gt;=1000, "Enterprise", _xlfn.XLOOKUP($F2111, accounts!$A$2:$A$86, accounts!$E$2:$E$86, 0)&gt;=100, "Mid-Market", TRUE, "SMB"))</f>
        <v>Enterprise</v>
      </c>
      <c r="I2111" s="1" t="str">
        <f t="array" ref="I2111">IF($F2111="", "", _xlfn.XLOOKUP($F2111,accounts!$A$2:$A$86,accounts!$F$2:$F$86, "Other"))</f>
        <v>Kenya</v>
      </c>
      <c r="J2111" s="1" t="s">
        <v>131</v>
      </c>
      <c r="K2111" s="3">
        <v>42829.0</v>
      </c>
      <c r="L2111" s="3">
        <v>42897.0</v>
      </c>
      <c r="M2111" s="1">
        <v>1067.0</v>
      </c>
    </row>
    <row r="2112">
      <c r="A2112" s="1" t="s">
        <v>2317</v>
      </c>
      <c r="B2112" s="1" t="s">
        <v>54</v>
      </c>
      <c r="C2112" s="1" t="str">
        <f t="array" ref="C2112">_xlfn.XLOOKUP($B2112, sales_teams!$A$2:$A$36, sales_teams!$B$2:$B$36)</f>
        <v>Rocco Neubert</v>
      </c>
      <c r="D2112" s="1" t="str">
        <f t="array" ref="D2112">_xlfn.XLOOKUP($B2112, sales_teams!$A$2:$A$36, sales_teams!$C$2:$C$36)</f>
        <v>East</v>
      </c>
      <c r="E2112" s="1" t="s">
        <v>181</v>
      </c>
      <c r="F2112" s="1" t="s">
        <v>81</v>
      </c>
      <c r="G2112" s="1" t="str">
        <f t="array" ref="G2112">IF($F2112="", "", _xlfn.XLOOKUP($F2112,accounts!$A$2:$A$86,accounts!$B$2:$B$86, "Other"))</f>
        <v>technology</v>
      </c>
      <c r="H2112" s="1" t="str">
        <f t="array" ref="H2112">IF($F2112="", "", IFS(_xlfn.XLOOKUP($F2112, accounts!$A$2:$A$86, accounts!$E$2:$E$86, 0)&gt;=1000, "Enterprise", _xlfn.XLOOKUP($F2112, accounts!$A$2:$A$86, accounts!$E$2:$E$86, 0)&gt;=100, "Mid-Market", TRUE, "SMB"))</f>
        <v>Enterprise</v>
      </c>
      <c r="I2112" s="1" t="str">
        <f t="array" ref="I2112">IF($F2112="", "", _xlfn.XLOOKUP($F2112,accounts!$A$2:$A$86,accounts!$F$2:$F$86, "Other"))</f>
        <v>United States</v>
      </c>
      <c r="J2112" s="1" t="s">
        <v>192</v>
      </c>
      <c r="K2112" s="3">
        <v>42829.0</v>
      </c>
      <c r="L2112" s="3">
        <v>42838.0</v>
      </c>
      <c r="M2112" s="1">
        <v>0.0</v>
      </c>
    </row>
    <row r="2113">
      <c r="A2113" s="1" t="s">
        <v>2318</v>
      </c>
      <c r="B2113" s="1" t="s">
        <v>54</v>
      </c>
      <c r="C2113" s="1" t="str">
        <f t="array" ref="C2113">_xlfn.XLOOKUP($B2113, sales_teams!$A$2:$A$36, sales_teams!$B$2:$B$36)</f>
        <v>Rocco Neubert</v>
      </c>
      <c r="D2113" s="1" t="str">
        <f t="array" ref="D2113">_xlfn.XLOOKUP($B2113, sales_teams!$A$2:$A$36, sales_teams!$C$2:$C$36)</f>
        <v>East</v>
      </c>
      <c r="E2113" s="1" t="s">
        <v>181</v>
      </c>
      <c r="F2113" s="1" t="s">
        <v>121</v>
      </c>
      <c r="G2113" s="1" t="str">
        <f t="array" ref="G2113">IF($F2113="", "", _xlfn.XLOOKUP($F2113,accounts!$A$2:$A$86,accounts!$B$2:$B$86, "Other"))</f>
        <v>telecommunications</v>
      </c>
      <c r="H2113" s="1" t="str">
        <f t="array" ref="H2113">IF($F2113="", "", IFS(_xlfn.XLOOKUP($F2113, accounts!$A$2:$A$86, accounts!$E$2:$E$86, 0)&gt;=1000, "Enterprise", _xlfn.XLOOKUP($F2113, accounts!$A$2:$A$86, accounts!$E$2:$E$86, 0)&gt;=100, "Mid-Market", TRUE, "SMB"))</f>
        <v>Enterprise</v>
      </c>
      <c r="I2113" s="1" t="str">
        <f t="array" ref="I2113">IF($F2113="", "", _xlfn.XLOOKUP($F2113,accounts!$A$2:$A$86,accounts!$F$2:$F$86, "Other"))</f>
        <v>United States</v>
      </c>
      <c r="J2113" s="1" t="s">
        <v>192</v>
      </c>
      <c r="K2113" s="3">
        <v>42829.0</v>
      </c>
      <c r="L2113" s="3">
        <v>42834.0</v>
      </c>
      <c r="M2113" s="1">
        <v>0.0</v>
      </c>
    </row>
    <row r="2114">
      <c r="A2114" s="1" t="s">
        <v>2319</v>
      </c>
      <c r="B2114" s="1" t="s">
        <v>15</v>
      </c>
      <c r="C2114" s="1" t="str">
        <f t="array" ref="C2114">_xlfn.XLOOKUP($B2114, sales_teams!$A$2:$A$36, sales_teams!$B$2:$B$36)</f>
        <v>Dustin Brinkmann</v>
      </c>
      <c r="D2114" s="1" t="str">
        <f t="array" ref="D2114">_xlfn.XLOOKUP($B2114, sales_teams!$A$2:$A$36, sales_teams!$C$2:$C$36)</f>
        <v>Central</v>
      </c>
      <c r="E2114" s="1" t="s">
        <v>179</v>
      </c>
      <c r="F2114" s="1" t="s">
        <v>122</v>
      </c>
      <c r="G2114" s="1" t="str">
        <f t="array" ref="G2114">IF($F2114="", "", _xlfn.XLOOKUP($F2114,accounts!$A$2:$A$86,accounts!$B$2:$B$86, "Other"))</f>
        <v>medical</v>
      </c>
      <c r="H2114" s="1" t="str">
        <f t="array" ref="H2114">IF($F2114="", "", IFS(_xlfn.XLOOKUP($F2114, accounts!$A$2:$A$86, accounts!$E$2:$E$86, 0)&gt;=1000, "Enterprise", _xlfn.XLOOKUP($F2114, accounts!$A$2:$A$86, accounts!$E$2:$E$86, 0)&gt;=100, "Mid-Market", TRUE, "SMB"))</f>
        <v>Enterprise</v>
      </c>
      <c r="I2114" s="1" t="str">
        <f t="array" ref="I2114">IF($F2114="", "", _xlfn.XLOOKUP($F2114,accounts!$A$2:$A$86,accounts!$F$2:$F$86, "Other"))</f>
        <v>United States</v>
      </c>
      <c r="J2114" s="1" t="s">
        <v>131</v>
      </c>
      <c r="K2114" s="3">
        <v>42829.0</v>
      </c>
      <c r="L2114" s="3">
        <v>42831.0</v>
      </c>
      <c r="M2114" s="1">
        <v>54.0</v>
      </c>
    </row>
    <row r="2115">
      <c r="A2115" s="1" t="s">
        <v>2320</v>
      </c>
      <c r="B2115" s="1" t="s">
        <v>105</v>
      </c>
      <c r="C2115" s="1" t="str">
        <f t="array" ref="C2115">_xlfn.XLOOKUP($B2115, sales_teams!$A$2:$A$36, sales_teams!$B$2:$B$36)</f>
        <v>Summer Sewald</v>
      </c>
      <c r="D2115" s="1" t="str">
        <f t="array" ref="D2115">_xlfn.XLOOKUP($B2115, sales_teams!$A$2:$A$36, sales_teams!$C$2:$C$36)</f>
        <v>West</v>
      </c>
      <c r="E2115" s="1" t="s">
        <v>181</v>
      </c>
      <c r="F2115" s="1" t="s">
        <v>142</v>
      </c>
      <c r="G2115" s="1" t="str">
        <f t="array" ref="G2115">IF($F2115="", "", _xlfn.XLOOKUP($F2115,accounts!$A$2:$A$86,accounts!$B$2:$B$86, "Other"))</f>
        <v>retail</v>
      </c>
      <c r="H2115" s="1" t="str">
        <f t="array" ref="H2115">IF($F2115="", "", IFS(_xlfn.XLOOKUP($F2115, accounts!$A$2:$A$86, accounts!$E$2:$E$86, 0)&gt;=1000, "Enterprise", _xlfn.XLOOKUP($F2115, accounts!$A$2:$A$86, accounts!$E$2:$E$86, 0)&gt;=100, "Mid-Market", TRUE, "SMB"))</f>
        <v>Enterprise</v>
      </c>
      <c r="I2115" s="1" t="str">
        <f t="array" ref="I2115">IF($F2115="", "", _xlfn.XLOOKUP($F2115,accounts!$A$2:$A$86,accounts!$F$2:$F$86, "Other"))</f>
        <v>United States</v>
      </c>
      <c r="J2115" s="1" t="s">
        <v>131</v>
      </c>
      <c r="K2115" s="3">
        <v>42829.0</v>
      </c>
      <c r="L2115" s="3">
        <v>42915.0</v>
      </c>
      <c r="M2115" s="1">
        <v>564.0</v>
      </c>
    </row>
    <row r="2116">
      <c r="A2116" s="1" t="s">
        <v>2321</v>
      </c>
      <c r="B2116" s="1" t="s">
        <v>7</v>
      </c>
      <c r="C2116" s="1" t="str">
        <f t="array" ref="C2116">_xlfn.XLOOKUP($B2116, sales_teams!$A$2:$A$36, sales_teams!$B$2:$B$36)</f>
        <v>Dustin Brinkmann</v>
      </c>
      <c r="D2116" s="1" t="str">
        <f t="array" ref="D2116">_xlfn.XLOOKUP($B2116, sales_teams!$A$2:$A$36, sales_teams!$C$2:$C$36)</f>
        <v>Central</v>
      </c>
      <c r="E2116" s="1" t="s">
        <v>109</v>
      </c>
      <c r="F2116" s="1" t="s">
        <v>64</v>
      </c>
      <c r="G2116" s="1" t="str">
        <f t="array" ref="G2116">IF($F2116="", "", _xlfn.XLOOKUP($F2116,accounts!$A$2:$A$86,accounts!$B$2:$B$86, "Other"))</f>
        <v>technology</v>
      </c>
      <c r="H2116" s="1" t="str">
        <f t="array" ref="H2116">IF($F2116="", "", IFS(_xlfn.XLOOKUP($F2116, accounts!$A$2:$A$86, accounts!$E$2:$E$86, 0)&gt;=1000, "Enterprise", _xlfn.XLOOKUP($F2116, accounts!$A$2:$A$86, accounts!$E$2:$E$86, 0)&gt;=100, "Mid-Market", TRUE, "SMB"))</f>
        <v>Enterprise</v>
      </c>
      <c r="I2116" s="1" t="str">
        <f t="array" ref="I2116">IF($F2116="", "", _xlfn.XLOOKUP($F2116,accounts!$A$2:$A$86,accounts!$F$2:$F$86, "Other"))</f>
        <v>United States</v>
      </c>
      <c r="J2116" s="1" t="s">
        <v>192</v>
      </c>
      <c r="K2116" s="3">
        <v>42830.0</v>
      </c>
      <c r="L2116" s="3">
        <v>42831.0</v>
      </c>
      <c r="M2116" s="1">
        <v>0.0</v>
      </c>
    </row>
    <row r="2117">
      <c r="A2117" s="1" t="s">
        <v>2322</v>
      </c>
      <c r="B2117" s="1" t="s">
        <v>7</v>
      </c>
      <c r="C2117" s="1" t="str">
        <f t="array" ref="C2117">_xlfn.XLOOKUP($B2117, sales_teams!$A$2:$A$36, sales_teams!$B$2:$B$36)</f>
        <v>Dustin Brinkmann</v>
      </c>
      <c r="D2117" s="1" t="str">
        <f t="array" ref="D2117">_xlfn.XLOOKUP($B2117, sales_teams!$A$2:$A$36, sales_teams!$C$2:$C$36)</f>
        <v>Central</v>
      </c>
      <c r="E2117" s="1" t="s">
        <v>179</v>
      </c>
      <c r="F2117" s="1" t="s">
        <v>25</v>
      </c>
      <c r="G2117" s="1" t="str">
        <f t="array" ref="G2117">IF($F2117="", "", _xlfn.XLOOKUP($F2117,accounts!$A$2:$A$86,accounts!$B$2:$B$86, "Other"))</f>
        <v>medical</v>
      </c>
      <c r="H2117" s="1" t="str">
        <f t="array" ref="H2117">IF($F2117="", "", IFS(_xlfn.XLOOKUP($F2117, accounts!$A$2:$A$86, accounts!$E$2:$E$86, 0)&gt;=1000, "Enterprise", _xlfn.XLOOKUP($F2117, accounts!$A$2:$A$86, accounts!$E$2:$E$86, 0)&gt;=100, "Mid-Market", TRUE, "SMB"))</f>
        <v>Enterprise</v>
      </c>
      <c r="I2117" s="1" t="str">
        <f t="array" ref="I2117">IF($F2117="", "", _xlfn.XLOOKUP($F2117,accounts!$A$2:$A$86,accounts!$F$2:$F$86, "Other"))</f>
        <v>Kenya</v>
      </c>
      <c r="J2117" s="1" t="s">
        <v>131</v>
      </c>
      <c r="K2117" s="3">
        <v>42830.0</v>
      </c>
      <c r="L2117" s="3">
        <v>42839.0</v>
      </c>
      <c r="M2117" s="1">
        <v>57.0</v>
      </c>
    </row>
    <row r="2118">
      <c r="A2118" s="1" t="s">
        <v>2323</v>
      </c>
      <c r="B2118" s="1" t="s">
        <v>52</v>
      </c>
      <c r="C2118" s="1" t="str">
        <f t="array" ref="C2118">_xlfn.XLOOKUP($B2118, sales_teams!$A$2:$A$36, sales_teams!$B$2:$B$36)</f>
        <v>Rocco Neubert</v>
      </c>
      <c r="D2118" s="1" t="str">
        <f t="array" ref="D2118">_xlfn.XLOOKUP($B2118, sales_teams!$A$2:$A$36, sales_teams!$C$2:$C$36)</f>
        <v>East</v>
      </c>
      <c r="E2118" s="1" t="s">
        <v>148</v>
      </c>
      <c r="F2118" s="1" t="s">
        <v>171</v>
      </c>
      <c r="G2118" s="1" t="str">
        <f t="array" ref="G2118">IF($F2118="", "", _xlfn.XLOOKUP($F2118,accounts!$A$2:$A$86,accounts!$B$2:$B$86, "Other"))</f>
        <v>retail</v>
      </c>
      <c r="H2118" s="1" t="str">
        <f t="array" ref="H2118">IF($F2118="", "", IFS(_xlfn.XLOOKUP($F2118, accounts!$A$2:$A$86, accounts!$E$2:$E$86, 0)&gt;=1000, "Enterprise", _xlfn.XLOOKUP($F2118, accounts!$A$2:$A$86, accounts!$E$2:$E$86, 0)&gt;=100, "Mid-Market", TRUE, "SMB"))</f>
        <v>Enterprise</v>
      </c>
      <c r="I2118" s="1" t="str">
        <f t="array" ref="I2118">IF($F2118="", "", _xlfn.XLOOKUP($F2118,accounts!$A$2:$A$86,accounts!$F$2:$F$86, "Other"))</f>
        <v>United States</v>
      </c>
      <c r="J2118" s="1" t="s">
        <v>131</v>
      </c>
      <c r="K2118" s="3">
        <v>42830.0</v>
      </c>
      <c r="L2118" s="3">
        <v>42916.0</v>
      </c>
      <c r="M2118" s="1">
        <v>5558.0</v>
      </c>
    </row>
    <row r="2119">
      <c r="A2119" s="1" t="s">
        <v>2324</v>
      </c>
      <c r="B2119" s="1" t="s">
        <v>12</v>
      </c>
      <c r="C2119" s="1" t="str">
        <f t="array" ref="C2119">_xlfn.XLOOKUP($B2119, sales_teams!$A$2:$A$36, sales_teams!$B$2:$B$36)</f>
        <v>Dustin Brinkmann</v>
      </c>
      <c r="D2119" s="1" t="str">
        <f t="array" ref="D2119">_xlfn.XLOOKUP($B2119, sales_teams!$A$2:$A$36, sales_teams!$C$2:$C$36)</f>
        <v>Central</v>
      </c>
      <c r="E2119" s="1" t="s">
        <v>194</v>
      </c>
      <c r="F2119" s="1" t="s">
        <v>165</v>
      </c>
      <c r="G2119" s="1" t="str">
        <f t="array" ref="G2119">IF($F2119="", "", _xlfn.XLOOKUP($F2119,accounts!$A$2:$A$86,accounts!$B$2:$B$86, "Other"))</f>
        <v>telecommunications</v>
      </c>
      <c r="H2119" s="1" t="str">
        <f t="array" ref="H2119">IF($F2119="", "", IFS(_xlfn.XLOOKUP($F2119, accounts!$A$2:$A$86, accounts!$E$2:$E$86, 0)&gt;=1000, "Enterprise", _xlfn.XLOOKUP($F2119, accounts!$A$2:$A$86, accounts!$E$2:$E$86, 0)&gt;=100, "Mid-Market", TRUE, "SMB"))</f>
        <v>Enterprise</v>
      </c>
      <c r="I2119" s="1" t="str">
        <f t="array" ref="I2119">IF($F2119="", "", _xlfn.XLOOKUP($F2119,accounts!$A$2:$A$86,accounts!$F$2:$F$86, "Other"))</f>
        <v>United States</v>
      </c>
      <c r="J2119" s="1" t="s">
        <v>192</v>
      </c>
      <c r="K2119" s="3">
        <v>42830.0</v>
      </c>
      <c r="L2119" s="3">
        <v>42835.0</v>
      </c>
      <c r="M2119" s="1">
        <v>0.0</v>
      </c>
    </row>
    <row r="2120">
      <c r="A2120" s="1" t="s">
        <v>2325</v>
      </c>
      <c r="B2120" s="1" t="s">
        <v>39</v>
      </c>
      <c r="C2120" s="1" t="str">
        <f t="array" ref="C2120">_xlfn.XLOOKUP($B2120, sales_teams!$A$2:$A$36, sales_teams!$B$2:$B$36)</f>
        <v>Cara Losch</v>
      </c>
      <c r="D2120" s="1" t="str">
        <f t="array" ref="D2120">_xlfn.XLOOKUP($B2120, sales_teams!$A$2:$A$36, sales_teams!$C$2:$C$36)</f>
        <v>East</v>
      </c>
      <c r="E2120" s="1" t="s">
        <v>181</v>
      </c>
      <c r="F2120" s="1" t="s">
        <v>153</v>
      </c>
      <c r="G2120" s="1" t="str">
        <f t="array" ref="G2120">IF($F2120="", "", _xlfn.XLOOKUP($F2120,accounts!$A$2:$A$86,accounts!$B$2:$B$86, "Other"))</f>
        <v>medical</v>
      </c>
      <c r="H2120" s="1" t="str">
        <f t="array" ref="H2120">IF($F2120="", "", IFS(_xlfn.XLOOKUP($F2120, accounts!$A$2:$A$86, accounts!$E$2:$E$86, 0)&gt;=1000, "Enterprise", _xlfn.XLOOKUP($F2120, accounts!$A$2:$A$86, accounts!$E$2:$E$86, 0)&gt;=100, "Mid-Market", TRUE, "SMB"))</f>
        <v>Enterprise</v>
      </c>
      <c r="I2120" s="1" t="str">
        <f t="array" ref="I2120">IF($F2120="", "", _xlfn.XLOOKUP($F2120,accounts!$A$2:$A$86,accounts!$F$2:$F$86, "Other"))</f>
        <v>United States</v>
      </c>
      <c r="J2120" s="1" t="s">
        <v>192</v>
      </c>
      <c r="K2120" s="3">
        <v>42830.0</v>
      </c>
      <c r="L2120" s="3">
        <v>42832.0</v>
      </c>
      <c r="M2120" s="1">
        <v>0.0</v>
      </c>
    </row>
    <row r="2121">
      <c r="A2121" s="1" t="s">
        <v>2326</v>
      </c>
      <c r="B2121" s="1" t="s">
        <v>39</v>
      </c>
      <c r="C2121" s="1" t="str">
        <f t="array" ref="C2121">_xlfn.XLOOKUP($B2121, sales_teams!$A$2:$A$36, sales_teams!$B$2:$B$36)</f>
        <v>Cara Losch</v>
      </c>
      <c r="D2121" s="1" t="str">
        <f t="array" ref="D2121">_xlfn.XLOOKUP($B2121, sales_teams!$A$2:$A$36, sales_teams!$C$2:$C$36)</f>
        <v>East</v>
      </c>
      <c r="E2121" s="1" t="s">
        <v>109</v>
      </c>
      <c r="F2121" s="1" t="s">
        <v>43</v>
      </c>
      <c r="G2121" s="1" t="str">
        <f t="array" ref="G2121">IF($F2121="", "", _xlfn.XLOOKUP($F2121,accounts!$A$2:$A$86,accounts!$B$2:$B$86, "Other"))</f>
        <v>software</v>
      </c>
      <c r="H2121" s="1" t="str">
        <f t="array" ref="H2121">IF($F2121="", "", IFS(_xlfn.XLOOKUP($F2121, accounts!$A$2:$A$86, accounts!$E$2:$E$86, 0)&gt;=1000, "Enterprise", _xlfn.XLOOKUP($F2121, accounts!$A$2:$A$86, accounts!$E$2:$E$86, 0)&gt;=100, "Mid-Market", TRUE, "SMB"))</f>
        <v>Enterprise</v>
      </c>
      <c r="I2121" s="1" t="str">
        <f t="array" ref="I2121">IF($F2121="", "", _xlfn.XLOOKUP($F2121,accounts!$A$2:$A$86,accounts!$F$2:$F$86, "Other"))</f>
        <v>United States</v>
      </c>
      <c r="J2121" s="1" t="s">
        <v>131</v>
      </c>
      <c r="K2121" s="3">
        <v>42830.0</v>
      </c>
      <c r="L2121" s="3">
        <v>42835.0</v>
      </c>
      <c r="M2121" s="1">
        <v>1083.0</v>
      </c>
    </row>
    <row r="2122">
      <c r="A2122" s="1" t="s">
        <v>2327</v>
      </c>
      <c r="B2122" s="1" t="s">
        <v>30</v>
      </c>
      <c r="C2122" s="1" t="str">
        <f t="array" ref="C2122">_xlfn.XLOOKUP($B2122, sales_teams!$A$2:$A$36, sales_teams!$B$2:$B$36)</f>
        <v>Melvin Marxen</v>
      </c>
      <c r="D2122" s="1" t="str">
        <f t="array" ref="D2122">_xlfn.XLOOKUP($B2122, sales_teams!$A$2:$A$36, sales_teams!$C$2:$C$36)</f>
        <v>Central</v>
      </c>
      <c r="E2122" s="1" t="s">
        <v>148</v>
      </c>
      <c r="F2122" s="1" t="s">
        <v>165</v>
      </c>
      <c r="G2122" s="1" t="str">
        <f t="array" ref="G2122">IF($F2122="", "", _xlfn.XLOOKUP($F2122,accounts!$A$2:$A$86,accounts!$B$2:$B$86, "Other"))</f>
        <v>telecommunications</v>
      </c>
      <c r="H2122" s="1" t="str">
        <f t="array" ref="H2122">IF($F2122="", "", IFS(_xlfn.XLOOKUP($F2122, accounts!$A$2:$A$86, accounts!$E$2:$E$86, 0)&gt;=1000, "Enterprise", _xlfn.XLOOKUP($F2122, accounts!$A$2:$A$86, accounts!$E$2:$E$86, 0)&gt;=100, "Mid-Market", TRUE, "SMB"))</f>
        <v>Enterprise</v>
      </c>
      <c r="I2122" s="1" t="str">
        <f t="array" ref="I2122">IF($F2122="", "", _xlfn.XLOOKUP($F2122,accounts!$A$2:$A$86,accounts!$F$2:$F$86, "Other"))</f>
        <v>United States</v>
      </c>
      <c r="J2122" s="1" t="s">
        <v>131</v>
      </c>
      <c r="K2122" s="3">
        <v>42830.0</v>
      </c>
      <c r="L2122" s="3">
        <v>42831.0</v>
      </c>
      <c r="M2122" s="1">
        <v>5647.0</v>
      </c>
    </row>
    <row r="2123">
      <c r="A2123" s="1" t="s">
        <v>2328</v>
      </c>
      <c r="B2123" s="1" t="s">
        <v>53</v>
      </c>
      <c r="C2123" s="1" t="str">
        <f t="array" ref="C2123">_xlfn.XLOOKUP($B2123, sales_teams!$A$2:$A$36, sales_teams!$B$2:$B$36)</f>
        <v>Rocco Neubert</v>
      </c>
      <c r="D2123" s="1" t="str">
        <f t="array" ref="D2123">_xlfn.XLOOKUP($B2123, sales_teams!$A$2:$A$36, sales_teams!$C$2:$C$36)</f>
        <v>East</v>
      </c>
      <c r="E2123" s="1" t="s">
        <v>181</v>
      </c>
      <c r="F2123" s="1" t="s">
        <v>173</v>
      </c>
      <c r="G2123" s="1" t="str">
        <f t="array" ref="G2123">IF($F2123="", "", _xlfn.XLOOKUP($F2123,accounts!$A$2:$A$86,accounts!$B$2:$B$86, "Other"))</f>
        <v>technology</v>
      </c>
      <c r="H2123" s="1" t="str">
        <f t="array" ref="H2123">IF($F2123="", "", IFS(_xlfn.XLOOKUP($F2123, accounts!$A$2:$A$86, accounts!$E$2:$E$86, 0)&gt;=1000, "Enterprise", _xlfn.XLOOKUP($F2123, accounts!$A$2:$A$86, accounts!$E$2:$E$86, 0)&gt;=100, "Mid-Market", TRUE, "SMB"))</f>
        <v>Mid-Market</v>
      </c>
      <c r="I2123" s="1" t="str">
        <f t="array" ref="I2123">IF($F2123="", "", _xlfn.XLOOKUP($F2123,accounts!$A$2:$A$86,accounts!$F$2:$F$86, "Other"))</f>
        <v>China</v>
      </c>
      <c r="J2123" s="1" t="s">
        <v>192</v>
      </c>
      <c r="K2123" s="3">
        <v>42830.0</v>
      </c>
      <c r="L2123" s="3">
        <v>42954.0</v>
      </c>
      <c r="M2123" s="1">
        <v>0.0</v>
      </c>
    </row>
    <row r="2124">
      <c r="A2124" s="1" t="s">
        <v>2329</v>
      </c>
      <c r="B2124" s="1" t="s">
        <v>53</v>
      </c>
      <c r="C2124" s="1" t="str">
        <f t="array" ref="C2124">_xlfn.XLOOKUP($B2124, sales_teams!$A$2:$A$36, sales_teams!$B$2:$B$36)</f>
        <v>Rocco Neubert</v>
      </c>
      <c r="D2124" s="1" t="str">
        <f t="array" ref="D2124">_xlfn.XLOOKUP($B2124, sales_teams!$A$2:$A$36, sales_teams!$C$2:$C$36)</f>
        <v>East</v>
      </c>
      <c r="E2124" s="1" t="s">
        <v>148</v>
      </c>
      <c r="F2124" s="1" t="s">
        <v>153</v>
      </c>
      <c r="G2124" s="1" t="str">
        <f t="array" ref="G2124">IF($F2124="", "", _xlfn.XLOOKUP($F2124,accounts!$A$2:$A$86,accounts!$B$2:$B$86, "Other"))</f>
        <v>medical</v>
      </c>
      <c r="H2124" s="1" t="str">
        <f t="array" ref="H2124">IF($F2124="", "", IFS(_xlfn.XLOOKUP($F2124, accounts!$A$2:$A$86, accounts!$E$2:$E$86, 0)&gt;=1000, "Enterprise", _xlfn.XLOOKUP($F2124, accounts!$A$2:$A$86, accounts!$E$2:$E$86, 0)&gt;=100, "Mid-Market", TRUE, "SMB"))</f>
        <v>Enterprise</v>
      </c>
      <c r="I2124" s="1" t="str">
        <f t="array" ref="I2124">IF($F2124="", "", _xlfn.XLOOKUP($F2124,accounts!$A$2:$A$86,accounts!$F$2:$F$86, "Other"))</f>
        <v>United States</v>
      </c>
      <c r="J2124" s="1" t="s">
        <v>131</v>
      </c>
      <c r="K2124" s="3">
        <v>42830.0</v>
      </c>
      <c r="L2124" s="3">
        <v>42905.0</v>
      </c>
      <c r="M2124" s="1">
        <v>4648.0</v>
      </c>
    </row>
    <row r="2125">
      <c r="A2125" s="1" t="s">
        <v>2330</v>
      </c>
      <c r="B2125" s="1" t="s">
        <v>53</v>
      </c>
      <c r="C2125" s="1" t="str">
        <f t="array" ref="C2125">_xlfn.XLOOKUP($B2125, sales_teams!$A$2:$A$36, sales_teams!$B$2:$B$36)</f>
        <v>Rocco Neubert</v>
      </c>
      <c r="D2125" s="1" t="str">
        <f t="array" ref="D2125">_xlfn.XLOOKUP($B2125, sales_teams!$A$2:$A$36, sales_teams!$C$2:$C$36)</f>
        <v>East</v>
      </c>
      <c r="E2125" s="1" t="s">
        <v>179</v>
      </c>
      <c r="F2125" s="1" t="s">
        <v>144</v>
      </c>
      <c r="G2125" s="1" t="str">
        <f t="array" ref="G2125">IF($F2125="", "", _xlfn.XLOOKUP($F2125,accounts!$A$2:$A$86,accounts!$B$2:$B$86, "Other"))</f>
        <v>retail</v>
      </c>
      <c r="H2125" s="1" t="str">
        <f t="array" ref="H2125">IF($F2125="", "", IFS(_xlfn.XLOOKUP($F2125, accounts!$A$2:$A$86, accounts!$E$2:$E$86, 0)&gt;=1000, "Enterprise", _xlfn.XLOOKUP($F2125, accounts!$A$2:$A$86, accounts!$E$2:$E$86, 0)&gt;=100, "Mid-Market", TRUE, "SMB"))</f>
        <v>Enterprise</v>
      </c>
      <c r="I2125" s="1" t="str">
        <f t="array" ref="I2125">IF($F2125="", "", _xlfn.XLOOKUP($F2125,accounts!$A$2:$A$86,accounts!$F$2:$F$86, "Other"))</f>
        <v>United States</v>
      </c>
      <c r="J2125" s="1" t="s">
        <v>131</v>
      </c>
      <c r="K2125" s="3">
        <v>42830.0</v>
      </c>
      <c r="L2125" s="3">
        <v>42839.0</v>
      </c>
      <c r="M2125" s="1">
        <v>50.0</v>
      </c>
    </row>
    <row r="2126">
      <c r="A2126" s="1" t="s">
        <v>2331</v>
      </c>
      <c r="B2126" s="1" t="s">
        <v>26</v>
      </c>
      <c r="C2126" s="1" t="str">
        <f t="array" ref="C2126">_xlfn.XLOOKUP($B2126, sales_teams!$A$2:$A$36, sales_teams!$B$2:$B$36)</f>
        <v>Melvin Marxen</v>
      </c>
      <c r="D2126" s="1" t="str">
        <f t="array" ref="D2126">_xlfn.XLOOKUP($B2126, sales_teams!$A$2:$A$36, sales_teams!$C$2:$C$36)</f>
        <v>Central</v>
      </c>
      <c r="E2126" s="1" t="s">
        <v>188</v>
      </c>
      <c r="F2126" s="1" t="s">
        <v>119</v>
      </c>
      <c r="G2126" s="1" t="str">
        <f t="array" ref="G2126">IF($F2126="", "", _xlfn.XLOOKUP($F2126,accounts!$A$2:$A$86,accounts!$B$2:$B$86, "Other"))</f>
        <v>technology</v>
      </c>
      <c r="H2126" s="1" t="str">
        <f t="array" ref="H2126">IF($F2126="", "", IFS(_xlfn.XLOOKUP($F2126, accounts!$A$2:$A$86, accounts!$E$2:$E$86, 0)&gt;=1000, "Enterprise", _xlfn.XLOOKUP($F2126, accounts!$A$2:$A$86, accounts!$E$2:$E$86, 0)&gt;=100, "Mid-Market", TRUE, "SMB"))</f>
        <v>Enterprise</v>
      </c>
      <c r="I2126" s="1" t="str">
        <f t="array" ref="I2126">IF($F2126="", "", _xlfn.XLOOKUP($F2126,accounts!$A$2:$A$86,accounts!$F$2:$F$86, "Other"))</f>
        <v>Korea</v>
      </c>
      <c r="J2126" s="1" t="s">
        <v>192</v>
      </c>
      <c r="K2126" s="3">
        <v>42830.0</v>
      </c>
      <c r="L2126" s="3">
        <v>42832.0</v>
      </c>
      <c r="M2126" s="1">
        <v>0.0</v>
      </c>
    </row>
    <row r="2127">
      <c r="A2127" s="1" t="s">
        <v>2332</v>
      </c>
      <c r="B2127" s="1" t="s">
        <v>99</v>
      </c>
      <c r="C2127" s="1" t="str">
        <f t="array" ref="C2127">_xlfn.XLOOKUP($B2127, sales_teams!$A$2:$A$36, sales_teams!$B$2:$B$36)</f>
        <v>Summer Sewald</v>
      </c>
      <c r="D2127" s="1" t="str">
        <f t="array" ref="D2127">_xlfn.XLOOKUP($B2127, sales_teams!$A$2:$A$36, sales_teams!$C$2:$C$36)</f>
        <v>West</v>
      </c>
      <c r="E2127" s="1" t="s">
        <v>181</v>
      </c>
      <c r="F2127" s="1" t="s">
        <v>125</v>
      </c>
      <c r="G2127" s="1" t="str">
        <f t="array" ref="G2127">IF($F2127="", "", _xlfn.XLOOKUP($F2127,accounts!$A$2:$A$86,accounts!$B$2:$B$86, "Other"))</f>
        <v>software</v>
      </c>
      <c r="H2127" s="1" t="str">
        <f t="array" ref="H2127">IF($F2127="", "", IFS(_xlfn.XLOOKUP($F2127, accounts!$A$2:$A$86, accounts!$E$2:$E$86, 0)&gt;=1000, "Enterprise", _xlfn.XLOOKUP($F2127, accounts!$A$2:$A$86, accounts!$E$2:$E$86, 0)&gt;=100, "Mid-Market", TRUE, "SMB"))</f>
        <v>Enterprise</v>
      </c>
      <c r="I2127" s="1" t="str">
        <f t="array" ref="I2127">IF($F2127="", "", _xlfn.XLOOKUP($F2127,accounts!$A$2:$A$86,accounts!$F$2:$F$86, "Other"))</f>
        <v>United States</v>
      </c>
      <c r="J2127" s="1" t="s">
        <v>192</v>
      </c>
      <c r="K2127" s="3">
        <v>42830.0</v>
      </c>
      <c r="L2127" s="3">
        <v>42885.0</v>
      </c>
      <c r="M2127" s="1">
        <v>0.0</v>
      </c>
    </row>
    <row r="2128">
      <c r="A2128" s="1" t="s">
        <v>2333</v>
      </c>
      <c r="B2128" s="1" t="s">
        <v>99</v>
      </c>
      <c r="C2128" s="1" t="str">
        <f t="array" ref="C2128">_xlfn.XLOOKUP($B2128, sales_teams!$A$2:$A$36, sales_teams!$B$2:$B$36)</f>
        <v>Summer Sewald</v>
      </c>
      <c r="D2128" s="1" t="str">
        <f t="array" ref="D2128">_xlfn.XLOOKUP($B2128, sales_teams!$A$2:$A$36, sales_teams!$C$2:$C$36)</f>
        <v>West</v>
      </c>
      <c r="E2128" s="1" t="s">
        <v>148</v>
      </c>
      <c r="F2128" s="1" t="s">
        <v>154</v>
      </c>
      <c r="G2128" s="1" t="str">
        <f t="array" ref="G2128">IF($F2128="", "", _xlfn.XLOOKUP($F2128,accounts!$A$2:$A$86,accounts!$B$2:$B$86, "Other"))</f>
        <v>retail</v>
      </c>
      <c r="H2128" s="1" t="str">
        <f t="array" ref="H2128">IF($F2128="", "", IFS(_xlfn.XLOOKUP($F2128, accounts!$A$2:$A$86, accounts!$E$2:$E$86, 0)&gt;=1000, "Enterprise", _xlfn.XLOOKUP($F2128, accounts!$A$2:$A$86, accounts!$E$2:$E$86, 0)&gt;=100, "Mid-Market", TRUE, "SMB"))</f>
        <v>Enterprise</v>
      </c>
      <c r="I2128" s="1" t="str">
        <f t="array" ref="I2128">IF($F2128="", "", _xlfn.XLOOKUP($F2128,accounts!$A$2:$A$86,accounts!$F$2:$F$86, "Other"))</f>
        <v>United States</v>
      </c>
      <c r="J2128" s="1" t="s">
        <v>192</v>
      </c>
      <c r="K2128" s="3">
        <v>42830.0</v>
      </c>
      <c r="L2128" s="3">
        <v>42832.0</v>
      </c>
      <c r="M2128" s="1">
        <v>0.0</v>
      </c>
    </row>
    <row r="2129">
      <c r="A2129" s="1" t="s">
        <v>2334</v>
      </c>
      <c r="B2129" s="1" t="s">
        <v>19</v>
      </c>
      <c r="C2129" s="1" t="str">
        <f t="array" ref="C2129">_xlfn.XLOOKUP($B2129, sales_teams!$A$2:$A$36, sales_teams!$B$2:$B$36)</f>
        <v>Melvin Marxen</v>
      </c>
      <c r="D2129" s="1" t="str">
        <f t="array" ref="D2129">_xlfn.XLOOKUP($B2129, sales_teams!$A$2:$A$36, sales_teams!$C$2:$C$36)</f>
        <v>Central</v>
      </c>
      <c r="E2129" s="1" t="s">
        <v>181</v>
      </c>
      <c r="F2129" s="1" t="s">
        <v>76</v>
      </c>
      <c r="G2129" s="1" t="str">
        <f t="array" ref="G2129">IF($F2129="", "", _xlfn.XLOOKUP($F2129,accounts!$A$2:$A$86,accounts!$B$2:$B$86, "Other"))</f>
        <v>marketing</v>
      </c>
      <c r="H2129" s="1" t="str">
        <f t="array" ref="H2129">IF($F2129="", "", IFS(_xlfn.XLOOKUP($F2129, accounts!$A$2:$A$86, accounts!$E$2:$E$86, 0)&gt;=1000, "Enterprise", _xlfn.XLOOKUP($F2129, accounts!$A$2:$A$86, accounts!$E$2:$E$86, 0)&gt;=100, "Mid-Market", TRUE, "SMB"))</f>
        <v>Enterprise</v>
      </c>
      <c r="I2129" s="1" t="str">
        <f t="array" ref="I2129">IF($F2129="", "", _xlfn.XLOOKUP($F2129,accounts!$A$2:$A$86,accounts!$F$2:$F$86, "Other"))</f>
        <v>United States</v>
      </c>
      <c r="J2129" s="1" t="s">
        <v>192</v>
      </c>
      <c r="K2129" s="3">
        <v>42830.0</v>
      </c>
      <c r="L2129" s="3">
        <v>42954.0</v>
      </c>
      <c r="M2129" s="1">
        <v>0.0</v>
      </c>
    </row>
    <row r="2130">
      <c r="A2130" s="1" t="s">
        <v>2335</v>
      </c>
      <c r="B2130" s="1" t="s">
        <v>19</v>
      </c>
      <c r="C2130" s="1" t="str">
        <f t="array" ref="C2130">_xlfn.XLOOKUP($B2130, sales_teams!$A$2:$A$36, sales_teams!$B$2:$B$36)</f>
        <v>Melvin Marxen</v>
      </c>
      <c r="D2130" s="1" t="str">
        <f t="array" ref="D2130">_xlfn.XLOOKUP($B2130, sales_teams!$A$2:$A$36, sales_teams!$C$2:$C$36)</f>
        <v>Central</v>
      </c>
      <c r="E2130" s="1" t="s">
        <v>181</v>
      </c>
      <c r="F2130" s="1" t="s">
        <v>145</v>
      </c>
      <c r="G2130" s="1" t="str">
        <f t="array" ref="G2130">IF($F2130="", "", _xlfn.XLOOKUP($F2130,accounts!$A$2:$A$86,accounts!$B$2:$B$86, "Other"))</f>
        <v>technology</v>
      </c>
      <c r="H2130" s="1" t="str">
        <f t="array" ref="H2130">IF($F2130="", "", IFS(_xlfn.XLOOKUP($F2130, accounts!$A$2:$A$86, accounts!$E$2:$E$86, 0)&gt;=1000, "Enterprise", _xlfn.XLOOKUP($F2130, accounts!$A$2:$A$86, accounts!$E$2:$E$86, 0)&gt;=100, "Mid-Market", TRUE, "SMB"))</f>
        <v>Enterprise</v>
      </c>
      <c r="I2130" s="1" t="str">
        <f t="array" ref="I2130">IF($F2130="", "", _xlfn.XLOOKUP($F2130,accounts!$A$2:$A$86,accounts!$F$2:$F$86, "Other"))</f>
        <v>Panama</v>
      </c>
      <c r="J2130" s="1" t="s">
        <v>131</v>
      </c>
      <c r="K2130" s="3">
        <v>42830.0</v>
      </c>
      <c r="L2130" s="3">
        <v>42867.0</v>
      </c>
      <c r="M2130" s="1">
        <v>505.0</v>
      </c>
    </row>
    <row r="2131">
      <c r="A2131" s="1" t="s">
        <v>2336</v>
      </c>
      <c r="B2131" s="1" t="s">
        <v>102</v>
      </c>
      <c r="C2131" s="1" t="str">
        <f t="array" ref="C2131">_xlfn.XLOOKUP($B2131, sales_teams!$A$2:$A$36, sales_teams!$B$2:$B$36)</f>
        <v>Summer Sewald</v>
      </c>
      <c r="D2131" s="1" t="str">
        <f t="array" ref="D2131">_xlfn.XLOOKUP($B2131, sales_teams!$A$2:$A$36, sales_teams!$C$2:$C$36)</f>
        <v>West</v>
      </c>
      <c r="E2131" s="1" t="s">
        <v>148</v>
      </c>
      <c r="F2131" s="1" t="s">
        <v>80</v>
      </c>
      <c r="G2131" s="1" t="str">
        <f t="array" ref="G2131">IF($F2131="", "", _xlfn.XLOOKUP($F2131,accounts!$A$2:$A$86,accounts!$B$2:$B$86, "Other"))</f>
        <v>technology</v>
      </c>
      <c r="H2131" s="1" t="str">
        <f t="array" ref="H2131">IF($F2131="", "", IFS(_xlfn.XLOOKUP($F2131, accounts!$A$2:$A$86, accounts!$E$2:$E$86, 0)&gt;=1000, "Enterprise", _xlfn.XLOOKUP($F2131, accounts!$A$2:$A$86, accounts!$E$2:$E$86, 0)&gt;=100, "Mid-Market", TRUE, "SMB"))</f>
        <v>Enterprise</v>
      </c>
      <c r="I2131" s="1" t="str">
        <f t="array" ref="I2131">IF($F2131="", "", _xlfn.XLOOKUP($F2131,accounts!$A$2:$A$86,accounts!$F$2:$F$86, "Other"))</f>
        <v>United States</v>
      </c>
      <c r="J2131" s="1" t="s">
        <v>192</v>
      </c>
      <c r="K2131" s="3">
        <v>42830.0</v>
      </c>
      <c r="L2131" s="3">
        <v>42840.0</v>
      </c>
      <c r="M2131" s="1">
        <v>0.0</v>
      </c>
    </row>
    <row r="2132">
      <c r="A2132" s="1" t="s">
        <v>2337</v>
      </c>
      <c r="B2132" s="1" t="s">
        <v>102</v>
      </c>
      <c r="C2132" s="1" t="str">
        <f t="array" ref="C2132">_xlfn.XLOOKUP($B2132, sales_teams!$A$2:$A$36, sales_teams!$B$2:$B$36)</f>
        <v>Summer Sewald</v>
      </c>
      <c r="D2132" s="1" t="str">
        <f t="array" ref="D2132">_xlfn.XLOOKUP($B2132, sales_teams!$A$2:$A$36, sales_teams!$C$2:$C$36)</f>
        <v>West</v>
      </c>
      <c r="E2132" s="1" t="s">
        <v>181</v>
      </c>
      <c r="F2132" s="1" t="s">
        <v>115</v>
      </c>
      <c r="G2132" s="1" t="str">
        <f t="array" ref="G2132">IF($F2132="", "", _xlfn.XLOOKUP($F2132,accounts!$A$2:$A$86,accounts!$B$2:$B$86, "Other"))</f>
        <v>services</v>
      </c>
      <c r="H2132" s="1" t="str">
        <f t="array" ref="H2132">IF($F2132="", "", IFS(_xlfn.XLOOKUP($F2132, accounts!$A$2:$A$86, accounts!$E$2:$E$86, 0)&gt;=1000, "Enterprise", _xlfn.XLOOKUP($F2132, accounts!$A$2:$A$86, accounts!$E$2:$E$86, 0)&gt;=100, "Mid-Market", TRUE, "SMB"))</f>
        <v>Enterprise</v>
      </c>
      <c r="I2132" s="1" t="str">
        <f t="array" ref="I2132">IF($F2132="", "", _xlfn.XLOOKUP($F2132,accounts!$A$2:$A$86,accounts!$F$2:$F$86, "Other"))</f>
        <v>United States</v>
      </c>
      <c r="J2132" s="1" t="s">
        <v>131</v>
      </c>
      <c r="K2132" s="3">
        <v>42830.0</v>
      </c>
      <c r="L2132" s="3">
        <v>42831.0</v>
      </c>
      <c r="M2132" s="1">
        <v>450.0</v>
      </c>
    </row>
    <row r="2133">
      <c r="A2133" s="1" t="s">
        <v>2338</v>
      </c>
      <c r="B2133" s="1" t="s">
        <v>102</v>
      </c>
      <c r="C2133" s="1" t="str">
        <f t="array" ref="C2133">_xlfn.XLOOKUP($B2133, sales_teams!$A$2:$A$36, sales_teams!$B$2:$B$36)</f>
        <v>Summer Sewald</v>
      </c>
      <c r="D2133" s="1" t="str">
        <f t="array" ref="D2133">_xlfn.XLOOKUP($B2133, sales_teams!$A$2:$A$36, sales_teams!$C$2:$C$36)</f>
        <v>West</v>
      </c>
      <c r="E2133" s="1" t="s">
        <v>194</v>
      </c>
      <c r="F2133" s="1" t="s">
        <v>36</v>
      </c>
      <c r="G2133" s="1" t="str">
        <f t="array" ref="G2133">IF($F2133="", "", _xlfn.XLOOKUP($F2133,accounts!$A$2:$A$86,accounts!$B$2:$B$86, "Other"))</f>
        <v>retail</v>
      </c>
      <c r="H2133" s="1" t="str">
        <f t="array" ref="H2133">IF($F2133="", "", IFS(_xlfn.XLOOKUP($F2133, accounts!$A$2:$A$86, accounts!$E$2:$E$86, 0)&gt;=1000, "Enterprise", _xlfn.XLOOKUP($F2133, accounts!$A$2:$A$86, accounts!$E$2:$E$86, 0)&gt;=100, "Mid-Market", TRUE, "SMB"))</f>
        <v>Enterprise</v>
      </c>
      <c r="I2133" s="1" t="str">
        <f t="array" ref="I2133">IF($F2133="", "", _xlfn.XLOOKUP($F2133,accounts!$A$2:$A$86,accounts!$F$2:$F$86, "Other"))</f>
        <v>United States</v>
      </c>
      <c r="J2133" s="1" t="s">
        <v>131</v>
      </c>
      <c r="K2133" s="3">
        <v>42830.0</v>
      </c>
      <c r="L2133" s="3">
        <v>42876.0</v>
      </c>
      <c r="M2133" s="1">
        <v>4983.0</v>
      </c>
    </row>
    <row r="2134">
      <c r="A2134" s="1" t="s">
        <v>2339</v>
      </c>
      <c r="B2134" s="1" t="s">
        <v>17</v>
      </c>
      <c r="C2134" s="1" t="str">
        <f t="array" ref="C2134">_xlfn.XLOOKUP($B2134, sales_teams!$A$2:$A$36, sales_teams!$B$2:$B$36)</f>
        <v>Dustin Brinkmann</v>
      </c>
      <c r="D2134" s="1" t="str">
        <f t="array" ref="D2134">_xlfn.XLOOKUP($B2134, sales_teams!$A$2:$A$36, sales_teams!$C$2:$C$36)</f>
        <v>Central</v>
      </c>
      <c r="E2134" s="1" t="s">
        <v>109</v>
      </c>
      <c r="F2134" s="1" t="s">
        <v>149</v>
      </c>
      <c r="G2134" s="1" t="str">
        <f t="array" ref="G2134">IF($F2134="", "", _xlfn.XLOOKUP($F2134,accounts!$A$2:$A$86,accounts!$B$2:$B$86, "Other"))</f>
        <v>medical</v>
      </c>
      <c r="H2134" s="1" t="str">
        <f t="array" ref="H2134">IF($F2134="", "", IFS(_xlfn.XLOOKUP($F2134, accounts!$A$2:$A$86, accounts!$E$2:$E$86, 0)&gt;=1000, "Enterprise", _xlfn.XLOOKUP($F2134, accounts!$A$2:$A$86, accounts!$E$2:$E$86, 0)&gt;=100, "Mid-Market", TRUE, "SMB"))</f>
        <v>Enterprise</v>
      </c>
      <c r="I2134" s="1" t="str">
        <f t="array" ref="I2134">IF($F2134="", "", _xlfn.XLOOKUP($F2134,accounts!$A$2:$A$86,accounts!$F$2:$F$86, "Other"))</f>
        <v>United States</v>
      </c>
      <c r="J2134" s="1" t="s">
        <v>131</v>
      </c>
      <c r="K2134" s="3">
        <v>42830.0</v>
      </c>
      <c r="L2134" s="3">
        <v>42905.0</v>
      </c>
      <c r="M2134" s="1">
        <v>1140.0</v>
      </c>
    </row>
    <row r="2135">
      <c r="A2135" s="1" t="s">
        <v>2340</v>
      </c>
      <c r="B2135" s="1" t="s">
        <v>92</v>
      </c>
      <c r="C2135" s="1" t="str">
        <f t="array" ref="C2135">_xlfn.XLOOKUP($B2135, sales_teams!$A$2:$A$36, sales_teams!$B$2:$B$36)</f>
        <v>Celia Rouche</v>
      </c>
      <c r="D2135" s="1" t="str">
        <f t="array" ref="D2135">_xlfn.XLOOKUP($B2135, sales_teams!$A$2:$A$36, sales_teams!$C$2:$C$36)</f>
        <v>West</v>
      </c>
      <c r="E2135" s="1" t="s">
        <v>179</v>
      </c>
      <c r="G2135" s="1" t="str">
        <f t="array" ref="G2135">IF($F2135="", "", _xlfn.XLOOKUP($F2135,accounts!$A$2:$A$86,accounts!$B$2:$B$86, "Other"))</f>
        <v/>
      </c>
      <c r="H2135" s="1" t="str">
        <f t="array" ref="H2135">IF($F2135="", "", IFS(_xlfn.XLOOKUP($F2135, accounts!$A$2:$A$86, accounts!$E$2:$E$86, 0)&gt;=1000, "Enterprise", _xlfn.XLOOKUP($F2135, accounts!$A$2:$A$86, accounts!$E$2:$E$86, 0)&gt;=100, "Mid-Market", TRUE, "SMB"))</f>
        <v/>
      </c>
      <c r="I2135" s="1" t="str">
        <f t="array" ref="I2135">IF($F2135="", "", _xlfn.XLOOKUP($F2135,accounts!$A$2:$A$86,accounts!$F$2:$F$86, "Other"))</f>
        <v/>
      </c>
      <c r="J2135" s="1" t="s">
        <v>189</v>
      </c>
      <c r="K2135" s="3">
        <v>42830.0</v>
      </c>
    </row>
    <row r="2136">
      <c r="A2136" s="1" t="s">
        <v>2341</v>
      </c>
      <c r="B2136" s="1" t="s">
        <v>92</v>
      </c>
      <c r="C2136" s="1" t="str">
        <f t="array" ref="C2136">_xlfn.XLOOKUP($B2136, sales_teams!$A$2:$A$36, sales_teams!$B$2:$B$36)</f>
        <v>Celia Rouche</v>
      </c>
      <c r="D2136" s="1" t="str">
        <f t="array" ref="D2136">_xlfn.XLOOKUP($B2136, sales_teams!$A$2:$A$36, sales_teams!$C$2:$C$36)</f>
        <v>West</v>
      </c>
      <c r="E2136" s="1" t="s">
        <v>109</v>
      </c>
      <c r="F2136" s="1" t="s">
        <v>85</v>
      </c>
      <c r="G2136" s="1" t="str">
        <f t="array" ref="G2136">IF($F2136="", "", _xlfn.XLOOKUP($F2136,accounts!$A$2:$A$86,accounts!$B$2:$B$86, "Other"))</f>
        <v>telecommunications</v>
      </c>
      <c r="H2136" s="1" t="str">
        <f t="array" ref="H2136">IF($F2136="", "", IFS(_xlfn.XLOOKUP($F2136, accounts!$A$2:$A$86, accounts!$E$2:$E$86, 0)&gt;=1000, "Enterprise", _xlfn.XLOOKUP($F2136, accounts!$A$2:$A$86, accounts!$E$2:$E$86, 0)&gt;=100, "Mid-Market", TRUE, "SMB"))</f>
        <v>Enterprise</v>
      </c>
      <c r="I2136" s="1" t="str">
        <f t="array" ref="I2136">IF($F2136="", "", _xlfn.XLOOKUP($F2136,accounts!$A$2:$A$86,accounts!$F$2:$F$86, "Other"))</f>
        <v>United States</v>
      </c>
      <c r="J2136" s="1" t="s">
        <v>192</v>
      </c>
      <c r="K2136" s="3">
        <v>42830.0</v>
      </c>
      <c r="L2136" s="3">
        <v>42832.0</v>
      </c>
      <c r="M2136" s="1">
        <v>0.0</v>
      </c>
    </row>
    <row r="2137">
      <c r="A2137" s="1" t="s">
        <v>2342</v>
      </c>
      <c r="B2137" s="1" t="s">
        <v>92</v>
      </c>
      <c r="C2137" s="1" t="str">
        <f t="array" ref="C2137">_xlfn.XLOOKUP($B2137, sales_teams!$A$2:$A$36, sales_teams!$B$2:$B$36)</f>
        <v>Celia Rouche</v>
      </c>
      <c r="D2137" s="1" t="str">
        <f t="array" ref="D2137">_xlfn.XLOOKUP($B2137, sales_teams!$A$2:$A$36, sales_teams!$C$2:$C$36)</f>
        <v>West</v>
      </c>
      <c r="E2137" s="1" t="s">
        <v>188</v>
      </c>
      <c r="F2137" s="1" t="s">
        <v>124</v>
      </c>
      <c r="G2137" s="1" t="str">
        <f t="array" ref="G2137">IF($F2137="", "", _xlfn.XLOOKUP($F2137,accounts!$A$2:$A$86,accounts!$B$2:$B$86, "Other"))</f>
        <v>retail</v>
      </c>
      <c r="H2137" s="1" t="str">
        <f t="array" ref="H2137">IF($F2137="", "", IFS(_xlfn.XLOOKUP($F2137, accounts!$A$2:$A$86, accounts!$E$2:$E$86, 0)&gt;=1000, "Enterprise", _xlfn.XLOOKUP($F2137, accounts!$A$2:$A$86, accounts!$E$2:$E$86, 0)&gt;=100, "Mid-Market", TRUE, "SMB"))</f>
        <v>Enterprise</v>
      </c>
      <c r="I2137" s="1" t="str">
        <f t="array" ref="I2137">IF($F2137="", "", _xlfn.XLOOKUP($F2137,accounts!$A$2:$A$86,accounts!$F$2:$F$86, "Other"))</f>
        <v>United States</v>
      </c>
      <c r="J2137" s="1" t="s">
        <v>131</v>
      </c>
      <c r="K2137" s="3">
        <v>42830.0</v>
      </c>
      <c r="L2137" s="3">
        <v>42908.0</v>
      </c>
      <c r="M2137" s="1">
        <v>3188.0</v>
      </c>
    </row>
    <row r="2138">
      <c r="A2138" s="1" t="s">
        <v>2343</v>
      </c>
      <c r="B2138" s="1" t="s">
        <v>54</v>
      </c>
      <c r="C2138" s="1" t="str">
        <f t="array" ref="C2138">_xlfn.XLOOKUP($B2138, sales_teams!$A$2:$A$36, sales_teams!$B$2:$B$36)</f>
        <v>Rocco Neubert</v>
      </c>
      <c r="D2138" s="1" t="str">
        <f t="array" ref="D2138">_xlfn.XLOOKUP($B2138, sales_teams!$A$2:$A$36, sales_teams!$C$2:$C$36)</f>
        <v>East</v>
      </c>
      <c r="E2138" s="1" t="s">
        <v>181</v>
      </c>
      <c r="F2138" s="1" t="s">
        <v>153</v>
      </c>
      <c r="G2138" s="1" t="str">
        <f t="array" ref="G2138">IF($F2138="", "", _xlfn.XLOOKUP($F2138,accounts!$A$2:$A$86,accounts!$B$2:$B$86, "Other"))</f>
        <v>medical</v>
      </c>
      <c r="H2138" s="1" t="str">
        <f t="array" ref="H2138">IF($F2138="", "", IFS(_xlfn.XLOOKUP($F2138, accounts!$A$2:$A$86, accounts!$E$2:$E$86, 0)&gt;=1000, "Enterprise", _xlfn.XLOOKUP($F2138, accounts!$A$2:$A$86, accounts!$E$2:$E$86, 0)&gt;=100, "Mid-Market", TRUE, "SMB"))</f>
        <v>Enterprise</v>
      </c>
      <c r="I2138" s="1" t="str">
        <f t="array" ref="I2138">IF($F2138="", "", _xlfn.XLOOKUP($F2138,accounts!$A$2:$A$86,accounts!$F$2:$F$86, "Other"))</f>
        <v>United States</v>
      </c>
      <c r="J2138" s="1" t="s">
        <v>192</v>
      </c>
      <c r="K2138" s="3">
        <v>42830.0</v>
      </c>
      <c r="L2138" s="3">
        <v>42831.0</v>
      </c>
      <c r="M2138" s="1">
        <v>0.0</v>
      </c>
    </row>
    <row r="2139">
      <c r="A2139" s="1" t="s">
        <v>2344</v>
      </c>
      <c r="B2139" s="1" t="s">
        <v>54</v>
      </c>
      <c r="C2139" s="1" t="str">
        <f t="array" ref="C2139">_xlfn.XLOOKUP($B2139, sales_teams!$A$2:$A$36, sales_teams!$B$2:$B$36)</f>
        <v>Rocco Neubert</v>
      </c>
      <c r="D2139" s="1" t="str">
        <f t="array" ref="D2139">_xlfn.XLOOKUP($B2139, sales_teams!$A$2:$A$36, sales_teams!$C$2:$C$36)</f>
        <v>East</v>
      </c>
      <c r="E2139" s="1" t="s">
        <v>109</v>
      </c>
      <c r="F2139" s="1" t="s">
        <v>169</v>
      </c>
      <c r="G2139" s="1" t="str">
        <f t="array" ref="G2139">IF($F2139="", "", _xlfn.XLOOKUP($F2139,accounts!$A$2:$A$86,accounts!$B$2:$B$86, "Other"))</f>
        <v>entertainment</v>
      </c>
      <c r="H2139" s="1" t="str">
        <f t="array" ref="H2139">IF($F2139="", "", IFS(_xlfn.XLOOKUP($F2139, accounts!$A$2:$A$86, accounts!$E$2:$E$86, 0)&gt;=1000, "Enterprise", _xlfn.XLOOKUP($F2139, accounts!$A$2:$A$86, accounts!$E$2:$E$86, 0)&gt;=100, "Mid-Market", TRUE, "SMB"))</f>
        <v>Enterprise</v>
      </c>
      <c r="I2139" s="1" t="str">
        <f t="array" ref="I2139">IF($F2139="", "", _xlfn.XLOOKUP($F2139,accounts!$A$2:$A$86,accounts!$F$2:$F$86, "Other"))</f>
        <v>United States</v>
      </c>
      <c r="J2139" s="1" t="s">
        <v>131</v>
      </c>
      <c r="K2139" s="3">
        <v>42830.0</v>
      </c>
      <c r="L2139" s="3">
        <v>42949.0</v>
      </c>
      <c r="M2139" s="1">
        <v>1091.0</v>
      </c>
    </row>
    <row r="2140">
      <c r="A2140" s="1" t="s">
        <v>2345</v>
      </c>
      <c r="B2140" s="1" t="s">
        <v>54</v>
      </c>
      <c r="C2140" s="1" t="str">
        <f t="array" ref="C2140">_xlfn.XLOOKUP($B2140, sales_teams!$A$2:$A$36, sales_teams!$B$2:$B$36)</f>
        <v>Rocco Neubert</v>
      </c>
      <c r="D2140" s="1" t="str">
        <f t="array" ref="D2140">_xlfn.XLOOKUP($B2140, sales_teams!$A$2:$A$36, sales_teams!$C$2:$C$36)</f>
        <v>East</v>
      </c>
      <c r="E2140" s="1" t="s">
        <v>194</v>
      </c>
      <c r="F2140" s="1" t="s">
        <v>32</v>
      </c>
      <c r="G2140" s="1" t="str">
        <f t="array" ref="G2140">IF($F2140="", "", _xlfn.XLOOKUP($F2140,accounts!$A$2:$A$86,accounts!$B$2:$B$86, "Other"))</f>
        <v>medical</v>
      </c>
      <c r="H2140" s="1" t="str">
        <f t="array" ref="H2140">IF($F2140="", "", IFS(_xlfn.XLOOKUP($F2140, accounts!$A$2:$A$86, accounts!$E$2:$E$86, 0)&gt;=1000, "Enterprise", _xlfn.XLOOKUP($F2140, accounts!$A$2:$A$86, accounts!$E$2:$E$86, 0)&gt;=100, "Mid-Market", TRUE, "SMB"))</f>
        <v>Enterprise</v>
      </c>
      <c r="I2140" s="1" t="str">
        <f t="array" ref="I2140">IF($F2140="", "", _xlfn.XLOOKUP($F2140,accounts!$A$2:$A$86,accounts!$F$2:$F$86, "Other"))</f>
        <v>United States</v>
      </c>
      <c r="J2140" s="1" t="s">
        <v>131</v>
      </c>
      <c r="K2140" s="3">
        <v>42830.0</v>
      </c>
      <c r="L2140" s="3">
        <v>42837.0</v>
      </c>
      <c r="M2140" s="1">
        <v>5095.0</v>
      </c>
    </row>
    <row r="2141">
      <c r="A2141" s="1" t="s">
        <v>2346</v>
      </c>
      <c r="B2141" s="1" t="s">
        <v>54</v>
      </c>
      <c r="C2141" s="1" t="str">
        <f t="array" ref="C2141">_xlfn.XLOOKUP($B2141, sales_teams!$A$2:$A$36, sales_teams!$B$2:$B$36)</f>
        <v>Rocco Neubert</v>
      </c>
      <c r="D2141" s="1" t="str">
        <f t="array" ref="D2141">_xlfn.XLOOKUP($B2141, sales_teams!$A$2:$A$36, sales_teams!$C$2:$C$36)</f>
        <v>East</v>
      </c>
      <c r="E2141" s="1" t="s">
        <v>179</v>
      </c>
      <c r="F2141" s="1" t="s">
        <v>59</v>
      </c>
      <c r="G2141" s="1" t="str">
        <f t="array" ref="G2141">IF($F2141="", "", _xlfn.XLOOKUP($F2141,accounts!$A$2:$A$86,accounts!$B$2:$B$86, "Other"))</f>
        <v>medical</v>
      </c>
      <c r="H2141" s="1" t="str">
        <f t="array" ref="H2141">IF($F2141="", "", IFS(_xlfn.XLOOKUP($F2141, accounts!$A$2:$A$86, accounts!$E$2:$E$86, 0)&gt;=1000, "Enterprise", _xlfn.XLOOKUP($F2141, accounts!$A$2:$A$86, accounts!$E$2:$E$86, 0)&gt;=100, "Mid-Market", TRUE, "SMB"))</f>
        <v>SMB</v>
      </c>
      <c r="I2141" s="1" t="str">
        <f t="array" ref="I2141">IF($F2141="", "", _xlfn.XLOOKUP($F2141,accounts!$A$2:$A$86,accounts!$F$2:$F$86, "Other"))</f>
        <v>United States</v>
      </c>
      <c r="J2141" s="1" t="s">
        <v>131</v>
      </c>
      <c r="K2141" s="3">
        <v>42830.0</v>
      </c>
      <c r="L2141" s="3">
        <v>42949.0</v>
      </c>
      <c r="M2141" s="1">
        <v>51.0</v>
      </c>
    </row>
    <row r="2142">
      <c r="A2142" s="1" t="s">
        <v>2347</v>
      </c>
      <c r="B2142" s="1" t="s">
        <v>65</v>
      </c>
      <c r="C2142" s="1" t="str">
        <f t="array" ref="C2142">_xlfn.XLOOKUP($B2142, sales_teams!$A$2:$A$36, sales_teams!$B$2:$B$36)</f>
        <v>Celia Rouche</v>
      </c>
      <c r="D2142" s="1" t="str">
        <f t="array" ref="D2142">_xlfn.XLOOKUP($B2142, sales_teams!$A$2:$A$36, sales_teams!$C$2:$C$36)</f>
        <v>West</v>
      </c>
      <c r="E2142" s="1" t="s">
        <v>179</v>
      </c>
      <c r="F2142" s="1" t="s">
        <v>115</v>
      </c>
      <c r="G2142" s="1" t="str">
        <f t="array" ref="G2142">IF($F2142="", "", _xlfn.XLOOKUP($F2142,accounts!$A$2:$A$86,accounts!$B$2:$B$86, "Other"))</f>
        <v>services</v>
      </c>
      <c r="H2142" s="1" t="str">
        <f t="array" ref="H2142">IF($F2142="", "", IFS(_xlfn.XLOOKUP($F2142, accounts!$A$2:$A$86, accounts!$E$2:$E$86, 0)&gt;=1000, "Enterprise", _xlfn.XLOOKUP($F2142, accounts!$A$2:$A$86, accounts!$E$2:$E$86, 0)&gt;=100, "Mid-Market", TRUE, "SMB"))</f>
        <v>Enterprise</v>
      </c>
      <c r="I2142" s="1" t="str">
        <f t="array" ref="I2142">IF($F2142="", "", _xlfn.XLOOKUP($F2142,accounts!$A$2:$A$86,accounts!$F$2:$F$86, "Other"))</f>
        <v>United States</v>
      </c>
      <c r="J2142" s="1" t="s">
        <v>131</v>
      </c>
      <c r="K2142" s="3">
        <v>42830.0</v>
      </c>
      <c r="L2142" s="3">
        <v>42905.0</v>
      </c>
      <c r="M2142" s="1">
        <v>62.0</v>
      </c>
    </row>
    <row r="2143">
      <c r="A2143" s="1" t="s">
        <v>2348</v>
      </c>
      <c r="B2143" s="1" t="s">
        <v>60</v>
      </c>
      <c r="C2143" s="1" t="str">
        <f t="array" ref="C2143">_xlfn.XLOOKUP($B2143, sales_teams!$A$2:$A$36, sales_teams!$B$2:$B$36)</f>
        <v>Celia Rouche</v>
      </c>
      <c r="D2143" s="1" t="str">
        <f t="array" ref="D2143">_xlfn.XLOOKUP($B2143, sales_teams!$A$2:$A$36, sales_teams!$C$2:$C$36)</f>
        <v>West</v>
      </c>
      <c r="E2143" s="1" t="s">
        <v>181</v>
      </c>
      <c r="F2143" s="1" t="s">
        <v>176</v>
      </c>
      <c r="G2143" s="1" t="str">
        <f t="array" ref="G2143">IF($F2143="", "", _xlfn.XLOOKUP($F2143,accounts!$A$2:$A$86,accounts!$B$2:$B$86, "Other"))</f>
        <v>entertainment</v>
      </c>
      <c r="H2143" s="1" t="str">
        <f t="array" ref="H2143">IF($F2143="", "", IFS(_xlfn.XLOOKUP($F2143, accounts!$A$2:$A$86, accounts!$E$2:$E$86, 0)&gt;=1000, "Enterprise", _xlfn.XLOOKUP($F2143, accounts!$A$2:$A$86, accounts!$E$2:$E$86, 0)&gt;=100, "Mid-Market", TRUE, "SMB"))</f>
        <v>Mid-Market</v>
      </c>
      <c r="I2143" s="1" t="str">
        <f t="array" ref="I2143">IF($F2143="", "", _xlfn.XLOOKUP($F2143,accounts!$A$2:$A$86,accounts!$F$2:$F$86, "Other"))</f>
        <v>United States</v>
      </c>
      <c r="J2143" s="1" t="s">
        <v>131</v>
      </c>
      <c r="K2143" s="3">
        <v>42830.0</v>
      </c>
      <c r="L2143" s="3">
        <v>42914.0</v>
      </c>
      <c r="M2143" s="1">
        <v>550.0</v>
      </c>
    </row>
    <row r="2144">
      <c r="A2144" s="1" t="s">
        <v>2349</v>
      </c>
      <c r="B2144" s="1" t="s">
        <v>34</v>
      </c>
      <c r="C2144" s="1" t="str">
        <f t="array" ref="C2144">_xlfn.XLOOKUP($B2144, sales_teams!$A$2:$A$36, sales_teams!$B$2:$B$36)</f>
        <v>Cara Losch</v>
      </c>
      <c r="D2144" s="1" t="str">
        <f t="array" ref="D2144">_xlfn.XLOOKUP($B2144, sales_teams!$A$2:$A$36, sales_teams!$C$2:$C$36)</f>
        <v>East</v>
      </c>
      <c r="E2144" s="1" t="s">
        <v>179</v>
      </c>
      <c r="F2144" s="1" t="s">
        <v>103</v>
      </c>
      <c r="G2144" s="1" t="str">
        <f t="array" ref="G2144">IF($F2144="", "", _xlfn.XLOOKUP($F2144,accounts!$A$2:$A$86,accounts!$B$2:$B$86, "Other"))</f>
        <v>retail</v>
      </c>
      <c r="H2144" s="1" t="str">
        <f t="array" ref="H2144">IF($F2144="", "", IFS(_xlfn.XLOOKUP($F2144, accounts!$A$2:$A$86, accounts!$E$2:$E$86, 0)&gt;=1000, "Enterprise", _xlfn.XLOOKUP($F2144, accounts!$A$2:$A$86, accounts!$E$2:$E$86, 0)&gt;=100, "Mid-Market", TRUE, "SMB"))</f>
        <v>Enterprise</v>
      </c>
      <c r="I2144" s="1" t="str">
        <f t="array" ref="I2144">IF($F2144="", "", _xlfn.XLOOKUP($F2144,accounts!$A$2:$A$86,accounts!$F$2:$F$86, "Other"))</f>
        <v>United States</v>
      </c>
      <c r="J2144" s="1" t="s">
        <v>131</v>
      </c>
      <c r="K2144" s="3">
        <v>42830.0</v>
      </c>
      <c r="L2144" s="3">
        <v>42832.0</v>
      </c>
      <c r="M2144" s="1">
        <v>45.0</v>
      </c>
    </row>
    <row r="2145">
      <c r="A2145" s="1" t="s">
        <v>2350</v>
      </c>
      <c r="B2145" s="1" t="s">
        <v>105</v>
      </c>
      <c r="C2145" s="1" t="str">
        <f t="array" ref="C2145">_xlfn.XLOOKUP($B2145, sales_teams!$A$2:$A$36, sales_teams!$B$2:$B$36)</f>
        <v>Summer Sewald</v>
      </c>
      <c r="D2145" s="1" t="str">
        <f t="array" ref="D2145">_xlfn.XLOOKUP($B2145, sales_teams!$A$2:$A$36, sales_teams!$C$2:$C$36)</f>
        <v>West</v>
      </c>
      <c r="E2145" s="1" t="s">
        <v>181</v>
      </c>
      <c r="G2145" s="1" t="str">
        <f t="array" ref="G2145">IF($F2145="", "", _xlfn.XLOOKUP($F2145,accounts!$A$2:$A$86,accounts!$B$2:$B$86, "Other"))</f>
        <v/>
      </c>
      <c r="H2145" s="1" t="str">
        <f t="array" ref="H2145">IF($F2145="", "", IFS(_xlfn.XLOOKUP($F2145, accounts!$A$2:$A$86, accounts!$E$2:$E$86, 0)&gt;=1000, "Enterprise", _xlfn.XLOOKUP($F2145, accounts!$A$2:$A$86, accounts!$E$2:$E$86, 0)&gt;=100, "Mid-Market", TRUE, "SMB"))</f>
        <v/>
      </c>
      <c r="I2145" s="1" t="str">
        <f t="array" ref="I2145">IF($F2145="", "", _xlfn.XLOOKUP($F2145,accounts!$A$2:$A$86,accounts!$F$2:$F$86, "Other"))</f>
        <v/>
      </c>
      <c r="J2145" s="1" t="s">
        <v>189</v>
      </c>
      <c r="K2145" s="3">
        <v>42830.0</v>
      </c>
    </row>
    <row r="2146">
      <c r="A2146" s="1" t="s">
        <v>2351</v>
      </c>
      <c r="B2146" s="1" t="s">
        <v>7</v>
      </c>
      <c r="C2146" s="1" t="str">
        <f t="array" ref="C2146">_xlfn.XLOOKUP($B2146, sales_teams!$A$2:$A$36, sales_teams!$B$2:$B$36)</f>
        <v>Dustin Brinkmann</v>
      </c>
      <c r="D2146" s="1" t="str">
        <f t="array" ref="D2146">_xlfn.XLOOKUP($B2146, sales_teams!$A$2:$A$36, sales_teams!$C$2:$C$36)</f>
        <v>Central</v>
      </c>
      <c r="E2146" s="1" t="s">
        <v>181</v>
      </c>
      <c r="F2146" s="1" t="s">
        <v>82</v>
      </c>
      <c r="G2146" s="1" t="str">
        <f t="array" ref="G2146">IF($F2146="", "", _xlfn.XLOOKUP($F2146,accounts!$A$2:$A$86,accounts!$B$2:$B$86, "Other"))</f>
        <v>software</v>
      </c>
      <c r="H2146" s="1" t="str">
        <f t="array" ref="H2146">IF($F2146="", "", IFS(_xlfn.XLOOKUP($F2146, accounts!$A$2:$A$86, accounts!$E$2:$E$86, 0)&gt;=1000, "Enterprise", _xlfn.XLOOKUP($F2146, accounts!$A$2:$A$86, accounts!$E$2:$E$86, 0)&gt;=100, "Mid-Market", TRUE, "SMB"))</f>
        <v>Enterprise</v>
      </c>
      <c r="I2146" s="1" t="str">
        <f t="array" ref="I2146">IF($F2146="", "", _xlfn.XLOOKUP($F2146,accounts!$A$2:$A$86,accounts!$F$2:$F$86, "Other"))</f>
        <v>United States</v>
      </c>
      <c r="J2146" s="1" t="s">
        <v>131</v>
      </c>
      <c r="K2146" s="3">
        <v>42831.0</v>
      </c>
      <c r="L2146" s="3">
        <v>42895.0</v>
      </c>
      <c r="M2146" s="1">
        <v>527.0</v>
      </c>
    </row>
    <row r="2147">
      <c r="A2147" s="1" t="s">
        <v>2352</v>
      </c>
      <c r="B2147" s="1" t="s">
        <v>52</v>
      </c>
      <c r="C2147" s="1" t="str">
        <f t="array" ref="C2147">_xlfn.XLOOKUP($B2147, sales_teams!$A$2:$A$36, sales_teams!$B$2:$B$36)</f>
        <v>Rocco Neubert</v>
      </c>
      <c r="D2147" s="1" t="str">
        <f t="array" ref="D2147">_xlfn.XLOOKUP($B2147, sales_teams!$A$2:$A$36, sales_teams!$C$2:$C$36)</f>
        <v>East</v>
      </c>
      <c r="E2147" s="1" t="s">
        <v>181</v>
      </c>
      <c r="F2147" s="1" t="s">
        <v>126</v>
      </c>
      <c r="G2147" s="1" t="str">
        <f t="array" ref="G2147">IF($F2147="", "", _xlfn.XLOOKUP($F2147,accounts!$A$2:$A$86,accounts!$B$2:$B$86, "Other"))</f>
        <v>retail</v>
      </c>
      <c r="H2147" s="1" t="str">
        <f t="array" ref="H2147">IF($F2147="", "", IFS(_xlfn.XLOOKUP($F2147, accounts!$A$2:$A$86, accounts!$E$2:$E$86, 0)&gt;=1000, "Enterprise", _xlfn.XLOOKUP($F2147, accounts!$A$2:$A$86, accounts!$E$2:$E$86, 0)&gt;=100, "Mid-Market", TRUE, "SMB"))</f>
        <v>Enterprise</v>
      </c>
      <c r="I2147" s="1" t="str">
        <f t="array" ref="I2147">IF($F2147="", "", _xlfn.XLOOKUP($F2147,accounts!$A$2:$A$86,accounts!$F$2:$F$86, "Other"))</f>
        <v>United States</v>
      </c>
      <c r="J2147" s="1" t="s">
        <v>192</v>
      </c>
      <c r="K2147" s="3">
        <v>42831.0</v>
      </c>
      <c r="L2147" s="3">
        <v>42840.0</v>
      </c>
      <c r="M2147" s="1">
        <v>0.0</v>
      </c>
    </row>
    <row r="2148">
      <c r="A2148" s="1" t="s">
        <v>2353</v>
      </c>
      <c r="B2148" s="1" t="s">
        <v>52</v>
      </c>
      <c r="C2148" s="1" t="str">
        <f t="array" ref="C2148">_xlfn.XLOOKUP($B2148, sales_teams!$A$2:$A$36, sales_teams!$B$2:$B$36)</f>
        <v>Rocco Neubert</v>
      </c>
      <c r="D2148" s="1" t="str">
        <f t="array" ref="D2148">_xlfn.XLOOKUP($B2148, sales_teams!$A$2:$A$36, sales_teams!$C$2:$C$36)</f>
        <v>East</v>
      </c>
      <c r="E2148" s="1" t="s">
        <v>109</v>
      </c>
      <c r="F2148" s="1" t="s">
        <v>169</v>
      </c>
      <c r="G2148" s="1" t="str">
        <f t="array" ref="G2148">IF($F2148="", "", _xlfn.XLOOKUP($F2148,accounts!$A$2:$A$86,accounts!$B$2:$B$86, "Other"))</f>
        <v>entertainment</v>
      </c>
      <c r="H2148" s="1" t="str">
        <f t="array" ref="H2148">IF($F2148="", "", IFS(_xlfn.XLOOKUP($F2148, accounts!$A$2:$A$86, accounts!$E$2:$E$86, 0)&gt;=1000, "Enterprise", _xlfn.XLOOKUP($F2148, accounts!$A$2:$A$86, accounts!$E$2:$E$86, 0)&gt;=100, "Mid-Market", TRUE, "SMB"))</f>
        <v>Enterprise</v>
      </c>
      <c r="I2148" s="1" t="str">
        <f t="array" ref="I2148">IF($F2148="", "", _xlfn.XLOOKUP($F2148,accounts!$A$2:$A$86,accounts!$F$2:$F$86, "Other"))</f>
        <v>United States</v>
      </c>
      <c r="J2148" s="1" t="s">
        <v>192</v>
      </c>
      <c r="K2148" s="3">
        <v>42831.0</v>
      </c>
      <c r="L2148" s="3">
        <v>42885.0</v>
      </c>
      <c r="M2148" s="1">
        <v>0.0</v>
      </c>
    </row>
    <row r="2149">
      <c r="A2149" s="1" t="s">
        <v>2354</v>
      </c>
      <c r="B2149" s="1" t="s">
        <v>48</v>
      </c>
      <c r="C2149" s="1" t="str">
        <f t="array" ref="C2149">_xlfn.XLOOKUP($B2149, sales_teams!$A$2:$A$36, sales_teams!$B$2:$B$36)</f>
        <v>Rocco Neubert</v>
      </c>
      <c r="D2149" s="1" t="str">
        <f t="array" ref="D2149">_xlfn.XLOOKUP($B2149, sales_teams!$A$2:$A$36, sales_teams!$C$2:$C$36)</f>
        <v>East</v>
      </c>
      <c r="E2149" s="1" t="s">
        <v>188</v>
      </c>
      <c r="G2149" s="1" t="str">
        <f t="array" ref="G2149">IF($F2149="", "", _xlfn.XLOOKUP($F2149,accounts!$A$2:$A$86,accounts!$B$2:$B$86, "Other"))</f>
        <v/>
      </c>
      <c r="H2149" s="1" t="str">
        <f t="array" ref="H2149">IF($F2149="", "", IFS(_xlfn.XLOOKUP($F2149, accounts!$A$2:$A$86, accounts!$E$2:$E$86, 0)&gt;=1000, "Enterprise", _xlfn.XLOOKUP($F2149, accounts!$A$2:$A$86, accounts!$E$2:$E$86, 0)&gt;=100, "Mid-Market", TRUE, "SMB"))</f>
        <v/>
      </c>
      <c r="I2149" s="1" t="str">
        <f t="array" ref="I2149">IF($F2149="", "", _xlfn.XLOOKUP($F2149,accounts!$A$2:$A$86,accounts!$F$2:$F$86, "Other"))</f>
        <v/>
      </c>
      <c r="J2149" s="1" t="s">
        <v>189</v>
      </c>
      <c r="K2149" s="3">
        <v>42831.0</v>
      </c>
    </row>
    <row r="2150">
      <c r="A2150" s="1" t="s">
        <v>2355</v>
      </c>
      <c r="B2150" s="1" t="s">
        <v>30</v>
      </c>
      <c r="C2150" s="1" t="str">
        <f t="array" ref="C2150">_xlfn.XLOOKUP($B2150, sales_teams!$A$2:$A$36, sales_teams!$B$2:$B$36)</f>
        <v>Melvin Marxen</v>
      </c>
      <c r="D2150" s="1" t="str">
        <f t="array" ref="D2150">_xlfn.XLOOKUP($B2150, sales_teams!$A$2:$A$36, sales_teams!$C$2:$C$36)</f>
        <v>Central</v>
      </c>
      <c r="E2150" s="1" t="s">
        <v>188</v>
      </c>
      <c r="F2150" s="1" t="s">
        <v>79</v>
      </c>
      <c r="G2150" s="1" t="str">
        <f t="array" ref="G2150">IF($F2150="", "", _xlfn.XLOOKUP($F2150,accounts!$A$2:$A$86,accounts!$B$2:$B$86, "Other"))</f>
        <v>entertainment</v>
      </c>
      <c r="H2150" s="1" t="str">
        <f t="array" ref="H2150">IF($F2150="", "", IFS(_xlfn.XLOOKUP($F2150, accounts!$A$2:$A$86, accounts!$E$2:$E$86, 0)&gt;=1000, "Enterprise", _xlfn.XLOOKUP($F2150, accounts!$A$2:$A$86, accounts!$E$2:$E$86, 0)&gt;=100, "Mid-Market", TRUE, "SMB"))</f>
        <v>Mid-Market</v>
      </c>
      <c r="I2150" s="1" t="str">
        <f t="array" ref="I2150">IF($F2150="", "", _xlfn.XLOOKUP($F2150,accounts!$A$2:$A$86,accounts!$F$2:$F$86, "Other"))</f>
        <v>United States</v>
      </c>
      <c r="J2150" s="1" t="s">
        <v>192</v>
      </c>
      <c r="K2150" s="3">
        <v>42831.0</v>
      </c>
      <c r="L2150" s="3">
        <v>42833.0</v>
      </c>
      <c r="M2150" s="1">
        <v>0.0</v>
      </c>
    </row>
    <row r="2151">
      <c r="A2151" s="1" t="s">
        <v>2356</v>
      </c>
      <c r="B2151" s="1" t="s">
        <v>30</v>
      </c>
      <c r="C2151" s="1" t="str">
        <f t="array" ref="C2151">_xlfn.XLOOKUP($B2151, sales_teams!$A$2:$A$36, sales_teams!$B$2:$B$36)</f>
        <v>Melvin Marxen</v>
      </c>
      <c r="D2151" s="1" t="str">
        <f t="array" ref="D2151">_xlfn.XLOOKUP($B2151, sales_teams!$A$2:$A$36, sales_teams!$C$2:$C$36)</f>
        <v>Central</v>
      </c>
      <c r="E2151" s="1" t="s">
        <v>179</v>
      </c>
      <c r="F2151" s="1" t="s">
        <v>150</v>
      </c>
      <c r="G2151" s="1" t="str">
        <f t="array" ref="G2151">IF($F2151="", "", _xlfn.XLOOKUP($F2151,accounts!$A$2:$A$86,accounts!$B$2:$B$86, "Other"))</f>
        <v>technology</v>
      </c>
      <c r="H2151" s="1" t="str">
        <f t="array" ref="H2151">IF($F2151="", "", IFS(_xlfn.XLOOKUP($F2151, accounts!$A$2:$A$86, accounts!$E$2:$E$86, 0)&gt;=1000, "Enterprise", _xlfn.XLOOKUP($F2151, accounts!$A$2:$A$86, accounts!$E$2:$E$86, 0)&gt;=100, "Mid-Market", TRUE, "SMB"))</f>
        <v>Enterprise</v>
      </c>
      <c r="I2151" s="1" t="str">
        <f t="array" ref="I2151">IF($F2151="", "", _xlfn.XLOOKUP($F2151,accounts!$A$2:$A$86,accounts!$F$2:$F$86, "Other"))</f>
        <v>United States</v>
      </c>
      <c r="J2151" s="1" t="s">
        <v>131</v>
      </c>
      <c r="K2151" s="3">
        <v>42831.0</v>
      </c>
      <c r="L2151" s="3">
        <v>42839.0</v>
      </c>
      <c r="M2151" s="1">
        <v>64.0</v>
      </c>
    </row>
    <row r="2152">
      <c r="A2152" s="1" t="s">
        <v>2357</v>
      </c>
      <c r="B2152" s="1" t="s">
        <v>53</v>
      </c>
      <c r="C2152" s="1" t="str">
        <f t="array" ref="C2152">_xlfn.XLOOKUP($B2152, sales_teams!$A$2:$A$36, sales_teams!$B$2:$B$36)</f>
        <v>Rocco Neubert</v>
      </c>
      <c r="D2152" s="1" t="str">
        <f t="array" ref="D2152">_xlfn.XLOOKUP($B2152, sales_teams!$A$2:$A$36, sales_teams!$C$2:$C$36)</f>
        <v>East</v>
      </c>
      <c r="E2152" s="1" t="s">
        <v>188</v>
      </c>
      <c r="F2152" s="1" t="s">
        <v>144</v>
      </c>
      <c r="G2152" s="1" t="str">
        <f t="array" ref="G2152">IF($F2152="", "", _xlfn.XLOOKUP($F2152,accounts!$A$2:$A$86,accounts!$B$2:$B$86, "Other"))</f>
        <v>retail</v>
      </c>
      <c r="H2152" s="1" t="str">
        <f t="array" ref="H2152">IF($F2152="", "", IFS(_xlfn.XLOOKUP($F2152, accounts!$A$2:$A$86, accounts!$E$2:$E$86, 0)&gt;=1000, "Enterprise", _xlfn.XLOOKUP($F2152, accounts!$A$2:$A$86, accounts!$E$2:$E$86, 0)&gt;=100, "Mid-Market", TRUE, "SMB"))</f>
        <v>Enterprise</v>
      </c>
      <c r="I2152" s="1" t="str">
        <f t="array" ref="I2152">IF($F2152="", "", _xlfn.XLOOKUP($F2152,accounts!$A$2:$A$86,accounts!$F$2:$F$86, "Other"))</f>
        <v>United States</v>
      </c>
      <c r="J2152" s="1" t="s">
        <v>131</v>
      </c>
      <c r="K2152" s="3">
        <v>42831.0</v>
      </c>
      <c r="L2152" s="3">
        <v>42840.0</v>
      </c>
      <c r="M2152" s="1">
        <v>3655.0</v>
      </c>
    </row>
    <row r="2153">
      <c r="A2153" s="1" t="s">
        <v>2358</v>
      </c>
      <c r="B2153" s="1" t="s">
        <v>94</v>
      </c>
      <c r="C2153" s="1" t="str">
        <f t="array" ref="C2153">_xlfn.XLOOKUP($B2153, sales_teams!$A$2:$A$36, sales_teams!$B$2:$B$36)</f>
        <v>Celia Rouche</v>
      </c>
      <c r="D2153" s="1" t="str">
        <f t="array" ref="D2153">_xlfn.XLOOKUP($B2153, sales_teams!$A$2:$A$36, sales_teams!$C$2:$C$36)</f>
        <v>West</v>
      </c>
      <c r="E2153" s="1" t="s">
        <v>242</v>
      </c>
      <c r="G2153" s="1" t="str">
        <f t="array" ref="G2153">IF($F2153="", "", _xlfn.XLOOKUP($F2153,accounts!$A$2:$A$86,accounts!$B$2:$B$86, "Other"))</f>
        <v/>
      </c>
      <c r="H2153" s="1" t="str">
        <f t="array" ref="H2153">IF($F2153="", "", IFS(_xlfn.XLOOKUP($F2153, accounts!$A$2:$A$86, accounts!$E$2:$E$86, 0)&gt;=1000, "Enterprise", _xlfn.XLOOKUP($F2153, accounts!$A$2:$A$86, accounts!$E$2:$E$86, 0)&gt;=100, "Mid-Market", TRUE, "SMB"))</f>
        <v/>
      </c>
      <c r="I2153" s="1" t="str">
        <f t="array" ref="I2153">IF($F2153="", "", _xlfn.XLOOKUP($F2153,accounts!$A$2:$A$86,accounts!$F$2:$F$86, "Other"))</f>
        <v/>
      </c>
      <c r="J2153" s="1" t="s">
        <v>189</v>
      </c>
      <c r="K2153" s="3">
        <v>42831.0</v>
      </c>
    </row>
    <row r="2154">
      <c r="A2154" s="1" t="s">
        <v>2359</v>
      </c>
      <c r="B2154" s="1" t="s">
        <v>94</v>
      </c>
      <c r="C2154" s="1" t="str">
        <f t="array" ref="C2154">_xlfn.XLOOKUP($B2154, sales_teams!$A$2:$A$36, sales_teams!$B$2:$B$36)</f>
        <v>Celia Rouche</v>
      </c>
      <c r="D2154" s="1" t="str">
        <f t="array" ref="D2154">_xlfn.XLOOKUP($B2154, sales_teams!$A$2:$A$36, sales_teams!$C$2:$C$36)</f>
        <v>West</v>
      </c>
      <c r="E2154" s="1" t="s">
        <v>179</v>
      </c>
      <c r="G2154" s="1" t="str">
        <f t="array" ref="G2154">IF($F2154="", "", _xlfn.XLOOKUP($F2154,accounts!$A$2:$A$86,accounts!$B$2:$B$86, "Other"))</f>
        <v/>
      </c>
      <c r="H2154" s="1" t="str">
        <f t="array" ref="H2154">IF($F2154="", "", IFS(_xlfn.XLOOKUP($F2154, accounts!$A$2:$A$86, accounts!$E$2:$E$86, 0)&gt;=1000, "Enterprise", _xlfn.XLOOKUP($F2154, accounts!$A$2:$A$86, accounts!$E$2:$E$86, 0)&gt;=100, "Mid-Market", TRUE, "SMB"))</f>
        <v/>
      </c>
      <c r="I2154" s="1" t="str">
        <f t="array" ref="I2154">IF($F2154="", "", _xlfn.XLOOKUP($F2154,accounts!$A$2:$A$86,accounts!$F$2:$F$86, "Other"))</f>
        <v/>
      </c>
      <c r="J2154" s="1" t="s">
        <v>189</v>
      </c>
      <c r="K2154" s="3">
        <v>42831.0</v>
      </c>
    </row>
    <row r="2155">
      <c r="A2155" s="1" t="s">
        <v>2360</v>
      </c>
      <c r="B2155" s="1" t="s">
        <v>26</v>
      </c>
      <c r="C2155" s="1" t="str">
        <f t="array" ref="C2155">_xlfn.XLOOKUP($B2155, sales_teams!$A$2:$A$36, sales_teams!$B$2:$B$36)</f>
        <v>Melvin Marxen</v>
      </c>
      <c r="D2155" s="1" t="str">
        <f t="array" ref="D2155">_xlfn.XLOOKUP($B2155, sales_teams!$A$2:$A$36, sales_teams!$C$2:$C$36)</f>
        <v>Central</v>
      </c>
      <c r="E2155" s="1" t="s">
        <v>179</v>
      </c>
      <c r="F2155" s="1" t="s">
        <v>29</v>
      </c>
      <c r="G2155" s="1" t="str">
        <f t="array" ref="G2155">IF($F2155="", "", _xlfn.XLOOKUP($F2155,accounts!$A$2:$A$86,accounts!$B$2:$B$86, "Other"))</f>
        <v>medical</v>
      </c>
      <c r="H2155" s="1" t="str">
        <f t="array" ref="H2155">IF($F2155="", "", IFS(_xlfn.XLOOKUP($F2155, accounts!$A$2:$A$86, accounts!$E$2:$E$86, 0)&gt;=1000, "Enterprise", _xlfn.XLOOKUP($F2155, accounts!$A$2:$A$86, accounts!$E$2:$E$86, 0)&gt;=100, "Mid-Market", TRUE, "SMB"))</f>
        <v>Enterprise</v>
      </c>
      <c r="I2155" s="1" t="str">
        <f t="array" ref="I2155">IF($F2155="", "", _xlfn.XLOOKUP($F2155,accounts!$A$2:$A$86,accounts!$F$2:$F$86, "Other"))</f>
        <v>Philipines</v>
      </c>
      <c r="J2155" s="1" t="s">
        <v>192</v>
      </c>
      <c r="K2155" s="3">
        <v>42831.0</v>
      </c>
      <c r="L2155" s="3">
        <v>42841.0</v>
      </c>
      <c r="M2155" s="1">
        <v>0.0</v>
      </c>
    </row>
    <row r="2156">
      <c r="A2156" s="1" t="s">
        <v>2361</v>
      </c>
      <c r="B2156" s="1" t="s">
        <v>26</v>
      </c>
      <c r="C2156" s="1" t="str">
        <f t="array" ref="C2156">_xlfn.XLOOKUP($B2156, sales_teams!$A$2:$A$36, sales_teams!$B$2:$B$36)</f>
        <v>Melvin Marxen</v>
      </c>
      <c r="D2156" s="1" t="str">
        <f t="array" ref="D2156">_xlfn.XLOOKUP($B2156, sales_teams!$A$2:$A$36, sales_teams!$C$2:$C$36)</f>
        <v>Central</v>
      </c>
      <c r="E2156" s="1" t="s">
        <v>188</v>
      </c>
      <c r="F2156" s="1" t="s">
        <v>150</v>
      </c>
      <c r="G2156" s="1" t="str">
        <f t="array" ref="G2156">IF($F2156="", "", _xlfn.XLOOKUP($F2156,accounts!$A$2:$A$86,accounts!$B$2:$B$86, "Other"))</f>
        <v>technology</v>
      </c>
      <c r="H2156" s="1" t="str">
        <f t="array" ref="H2156">IF($F2156="", "", IFS(_xlfn.XLOOKUP($F2156, accounts!$A$2:$A$86, accounts!$E$2:$E$86, 0)&gt;=1000, "Enterprise", _xlfn.XLOOKUP($F2156, accounts!$A$2:$A$86, accounts!$E$2:$E$86, 0)&gt;=100, "Mid-Market", TRUE, "SMB"))</f>
        <v>Enterprise</v>
      </c>
      <c r="I2156" s="1" t="str">
        <f t="array" ref="I2156">IF($F2156="", "", _xlfn.XLOOKUP($F2156,accounts!$A$2:$A$86,accounts!$F$2:$F$86, "Other"))</f>
        <v>United States</v>
      </c>
      <c r="J2156" s="1" t="s">
        <v>192</v>
      </c>
      <c r="K2156" s="3">
        <v>42831.0</v>
      </c>
      <c r="L2156" s="3">
        <v>42838.0</v>
      </c>
      <c r="M2156" s="1">
        <v>0.0</v>
      </c>
    </row>
    <row r="2157">
      <c r="A2157" s="1" t="s">
        <v>2362</v>
      </c>
      <c r="B2157" s="1" t="s">
        <v>88</v>
      </c>
      <c r="C2157" s="1" t="str">
        <f t="array" ref="C2157">_xlfn.XLOOKUP($B2157, sales_teams!$A$2:$A$36, sales_teams!$B$2:$B$36)</f>
        <v>Celia Rouche</v>
      </c>
      <c r="D2157" s="1" t="str">
        <f t="array" ref="D2157">_xlfn.XLOOKUP($B2157, sales_teams!$A$2:$A$36, sales_teams!$C$2:$C$36)</f>
        <v>West</v>
      </c>
      <c r="E2157" s="1" t="s">
        <v>188</v>
      </c>
      <c r="G2157" s="1" t="str">
        <f t="array" ref="G2157">IF($F2157="", "", _xlfn.XLOOKUP($F2157,accounts!$A$2:$A$86,accounts!$B$2:$B$86, "Other"))</f>
        <v/>
      </c>
      <c r="H2157" s="1" t="str">
        <f t="array" ref="H2157">IF($F2157="", "", IFS(_xlfn.XLOOKUP($F2157, accounts!$A$2:$A$86, accounts!$E$2:$E$86, 0)&gt;=1000, "Enterprise", _xlfn.XLOOKUP($F2157, accounts!$A$2:$A$86, accounts!$E$2:$E$86, 0)&gt;=100, "Mid-Market", TRUE, "SMB"))</f>
        <v/>
      </c>
      <c r="I2157" s="1" t="str">
        <f t="array" ref="I2157">IF($F2157="", "", _xlfn.XLOOKUP($F2157,accounts!$A$2:$A$86,accounts!$F$2:$F$86, "Other"))</f>
        <v/>
      </c>
      <c r="J2157" s="1" t="s">
        <v>189</v>
      </c>
      <c r="K2157" s="3">
        <v>42831.0</v>
      </c>
    </row>
    <row r="2158">
      <c r="A2158" s="1" t="s">
        <v>2363</v>
      </c>
      <c r="B2158" s="1" t="s">
        <v>99</v>
      </c>
      <c r="C2158" s="1" t="str">
        <f t="array" ref="C2158">_xlfn.XLOOKUP($B2158, sales_teams!$A$2:$A$36, sales_teams!$B$2:$B$36)</f>
        <v>Summer Sewald</v>
      </c>
      <c r="D2158" s="1" t="str">
        <f t="array" ref="D2158">_xlfn.XLOOKUP($B2158, sales_teams!$A$2:$A$36, sales_teams!$C$2:$C$36)</f>
        <v>West</v>
      </c>
      <c r="E2158" s="1" t="s">
        <v>181</v>
      </c>
      <c r="F2158" s="1" t="s">
        <v>91</v>
      </c>
      <c r="G2158" s="1" t="str">
        <f t="array" ref="G2158">IF($F2158="", "", _xlfn.XLOOKUP($F2158,accounts!$A$2:$A$86,accounts!$B$2:$B$86, "Other"))</f>
        <v>employment</v>
      </c>
      <c r="H2158" s="1" t="str">
        <f t="array" ref="H2158">IF($F2158="", "", IFS(_xlfn.XLOOKUP($F2158, accounts!$A$2:$A$86, accounts!$E$2:$E$86, 0)&gt;=1000, "Enterprise", _xlfn.XLOOKUP($F2158, accounts!$A$2:$A$86, accounts!$E$2:$E$86, 0)&gt;=100, "Mid-Market", TRUE, "SMB"))</f>
        <v>Enterprise</v>
      </c>
      <c r="I2158" s="1" t="str">
        <f t="array" ref="I2158">IF($F2158="", "", _xlfn.XLOOKUP($F2158,accounts!$A$2:$A$86,accounts!$F$2:$F$86, "Other"))</f>
        <v>United States</v>
      </c>
      <c r="J2158" s="1" t="s">
        <v>131</v>
      </c>
      <c r="K2158" s="3">
        <v>42831.0</v>
      </c>
      <c r="L2158" s="3">
        <v>42876.0</v>
      </c>
      <c r="M2158" s="1">
        <v>561.0</v>
      </c>
    </row>
    <row r="2159">
      <c r="A2159" s="1" t="s">
        <v>2364</v>
      </c>
      <c r="B2159" s="1" t="s">
        <v>104</v>
      </c>
      <c r="C2159" s="1" t="str">
        <f t="array" ref="C2159">_xlfn.XLOOKUP($B2159, sales_teams!$A$2:$A$36, sales_teams!$B$2:$B$36)</f>
        <v>Summer Sewald</v>
      </c>
      <c r="D2159" s="1" t="str">
        <f t="array" ref="D2159">_xlfn.XLOOKUP($B2159, sales_teams!$A$2:$A$36, sales_teams!$C$2:$C$36)</f>
        <v>West</v>
      </c>
      <c r="E2159" s="1" t="s">
        <v>109</v>
      </c>
      <c r="G2159" s="1" t="str">
        <f t="array" ref="G2159">IF($F2159="", "", _xlfn.XLOOKUP($F2159,accounts!$A$2:$A$86,accounts!$B$2:$B$86, "Other"))</f>
        <v/>
      </c>
      <c r="H2159" s="1" t="str">
        <f t="array" ref="H2159">IF($F2159="", "", IFS(_xlfn.XLOOKUP($F2159, accounts!$A$2:$A$86, accounts!$E$2:$E$86, 0)&gt;=1000, "Enterprise", _xlfn.XLOOKUP($F2159, accounts!$A$2:$A$86, accounts!$E$2:$E$86, 0)&gt;=100, "Mid-Market", TRUE, "SMB"))</f>
        <v/>
      </c>
      <c r="I2159" s="1" t="str">
        <f t="array" ref="I2159">IF($F2159="", "", _xlfn.XLOOKUP($F2159,accounts!$A$2:$A$86,accounts!$F$2:$F$86, "Other"))</f>
        <v/>
      </c>
      <c r="J2159" s="1" t="s">
        <v>189</v>
      </c>
      <c r="K2159" s="3">
        <v>42831.0</v>
      </c>
    </row>
    <row r="2160">
      <c r="A2160" s="1" t="s">
        <v>2365</v>
      </c>
      <c r="B2160" s="1" t="s">
        <v>102</v>
      </c>
      <c r="C2160" s="1" t="str">
        <f t="array" ref="C2160">_xlfn.XLOOKUP($B2160, sales_teams!$A$2:$A$36, sales_teams!$B$2:$B$36)</f>
        <v>Summer Sewald</v>
      </c>
      <c r="D2160" s="1" t="str">
        <f t="array" ref="D2160">_xlfn.XLOOKUP($B2160, sales_teams!$A$2:$A$36, sales_teams!$C$2:$C$36)</f>
        <v>West</v>
      </c>
      <c r="E2160" s="1" t="s">
        <v>181</v>
      </c>
      <c r="F2160" s="1" t="s">
        <v>118</v>
      </c>
      <c r="G2160" s="1" t="str">
        <f t="array" ref="G2160">IF($F2160="", "", _xlfn.XLOOKUP($F2160,accounts!$A$2:$A$86,accounts!$B$2:$B$86, "Other"))</f>
        <v>services</v>
      </c>
      <c r="H2160" s="1" t="str">
        <f t="array" ref="H2160">IF($F2160="", "", IFS(_xlfn.XLOOKUP($F2160, accounts!$A$2:$A$86, accounts!$E$2:$E$86, 0)&gt;=1000, "Enterprise", _xlfn.XLOOKUP($F2160, accounts!$A$2:$A$86, accounts!$E$2:$E$86, 0)&gt;=100, "Mid-Market", TRUE, "SMB"))</f>
        <v>Enterprise</v>
      </c>
      <c r="I2160" s="1" t="str">
        <f t="array" ref="I2160">IF($F2160="", "", _xlfn.XLOOKUP($F2160,accounts!$A$2:$A$86,accounts!$F$2:$F$86, "Other"))</f>
        <v>United States</v>
      </c>
      <c r="J2160" s="1" t="s">
        <v>192</v>
      </c>
      <c r="K2160" s="3">
        <v>42831.0</v>
      </c>
      <c r="L2160" s="3">
        <v>42953.0</v>
      </c>
      <c r="M2160" s="1">
        <v>0.0</v>
      </c>
    </row>
    <row r="2161">
      <c r="A2161" s="1" t="s">
        <v>2366</v>
      </c>
      <c r="B2161" s="1" t="s">
        <v>102</v>
      </c>
      <c r="C2161" s="1" t="str">
        <f t="array" ref="C2161">_xlfn.XLOOKUP($B2161, sales_teams!$A$2:$A$36, sales_teams!$B$2:$B$36)</f>
        <v>Summer Sewald</v>
      </c>
      <c r="D2161" s="1" t="str">
        <f t="array" ref="D2161">_xlfn.XLOOKUP($B2161, sales_teams!$A$2:$A$36, sales_teams!$C$2:$C$36)</f>
        <v>West</v>
      </c>
      <c r="E2161" s="1" t="s">
        <v>109</v>
      </c>
      <c r="F2161" s="1" t="s">
        <v>85</v>
      </c>
      <c r="G2161" s="1" t="str">
        <f t="array" ref="G2161">IF($F2161="", "", _xlfn.XLOOKUP($F2161,accounts!$A$2:$A$86,accounts!$B$2:$B$86, "Other"))</f>
        <v>telecommunications</v>
      </c>
      <c r="H2161" s="1" t="str">
        <f t="array" ref="H2161">IF($F2161="", "", IFS(_xlfn.XLOOKUP($F2161, accounts!$A$2:$A$86, accounts!$E$2:$E$86, 0)&gt;=1000, "Enterprise", _xlfn.XLOOKUP($F2161, accounts!$A$2:$A$86, accounts!$E$2:$E$86, 0)&gt;=100, "Mid-Market", TRUE, "SMB"))</f>
        <v>Enterprise</v>
      </c>
      <c r="I2161" s="1" t="str">
        <f t="array" ref="I2161">IF($F2161="", "", _xlfn.XLOOKUP($F2161,accounts!$A$2:$A$86,accounts!$F$2:$F$86, "Other"))</f>
        <v>United States</v>
      </c>
      <c r="J2161" s="1" t="s">
        <v>192</v>
      </c>
      <c r="K2161" s="3">
        <v>42831.0</v>
      </c>
      <c r="L2161" s="3">
        <v>42841.0</v>
      </c>
      <c r="M2161" s="1">
        <v>0.0</v>
      </c>
    </row>
    <row r="2162">
      <c r="A2162" s="1" t="s">
        <v>2367</v>
      </c>
      <c r="B2162" s="1" t="s">
        <v>102</v>
      </c>
      <c r="C2162" s="1" t="str">
        <f t="array" ref="C2162">_xlfn.XLOOKUP($B2162, sales_teams!$A$2:$A$36, sales_teams!$B$2:$B$36)</f>
        <v>Summer Sewald</v>
      </c>
      <c r="D2162" s="1" t="str">
        <f t="array" ref="D2162">_xlfn.XLOOKUP($B2162, sales_teams!$A$2:$A$36, sales_teams!$C$2:$C$36)</f>
        <v>West</v>
      </c>
      <c r="E2162" s="1" t="s">
        <v>194</v>
      </c>
      <c r="F2162" s="1" t="s">
        <v>142</v>
      </c>
      <c r="G2162" s="1" t="str">
        <f t="array" ref="G2162">IF($F2162="", "", _xlfn.XLOOKUP($F2162,accounts!$A$2:$A$86,accounts!$B$2:$B$86, "Other"))</f>
        <v>retail</v>
      </c>
      <c r="H2162" s="1" t="str">
        <f t="array" ref="H2162">IF($F2162="", "", IFS(_xlfn.XLOOKUP($F2162, accounts!$A$2:$A$86, accounts!$E$2:$E$86, 0)&gt;=1000, "Enterprise", _xlfn.XLOOKUP($F2162, accounts!$A$2:$A$86, accounts!$E$2:$E$86, 0)&gt;=100, "Mid-Market", TRUE, "SMB"))</f>
        <v>Enterprise</v>
      </c>
      <c r="I2162" s="1" t="str">
        <f t="array" ref="I2162">IF($F2162="", "", _xlfn.XLOOKUP($F2162,accounts!$A$2:$A$86,accounts!$F$2:$F$86, "Other"))</f>
        <v>United States</v>
      </c>
      <c r="J2162" s="1" t="s">
        <v>131</v>
      </c>
      <c r="K2162" s="3">
        <v>42831.0</v>
      </c>
      <c r="L2162" s="3">
        <v>42832.0</v>
      </c>
      <c r="M2162" s="1">
        <v>6154.0</v>
      </c>
    </row>
    <row r="2163">
      <c r="A2163" s="1" t="s">
        <v>2368</v>
      </c>
      <c r="B2163" s="1" t="s">
        <v>102</v>
      </c>
      <c r="C2163" s="1" t="str">
        <f t="array" ref="C2163">_xlfn.XLOOKUP($B2163, sales_teams!$A$2:$A$36, sales_teams!$B$2:$B$36)</f>
        <v>Summer Sewald</v>
      </c>
      <c r="D2163" s="1" t="str">
        <f t="array" ref="D2163">_xlfn.XLOOKUP($B2163, sales_teams!$A$2:$A$36, sales_teams!$C$2:$C$36)</f>
        <v>West</v>
      </c>
      <c r="E2163" s="1" t="s">
        <v>148</v>
      </c>
      <c r="F2163" s="1" t="s">
        <v>50</v>
      </c>
      <c r="G2163" s="1" t="str">
        <f t="array" ref="G2163">IF($F2163="", "", _xlfn.XLOOKUP($F2163,accounts!$A$2:$A$86,accounts!$B$2:$B$86, "Other"))</f>
        <v>entertainment</v>
      </c>
      <c r="H2163" s="1" t="str">
        <f t="array" ref="H2163">IF($F2163="", "", IFS(_xlfn.XLOOKUP($F2163, accounts!$A$2:$A$86, accounts!$E$2:$E$86, 0)&gt;=1000, "Enterprise", _xlfn.XLOOKUP($F2163, accounts!$A$2:$A$86, accounts!$E$2:$E$86, 0)&gt;=100, "Mid-Market", TRUE, "SMB"))</f>
        <v>Enterprise</v>
      </c>
      <c r="I2163" s="1" t="str">
        <f t="array" ref="I2163">IF($F2163="", "", _xlfn.XLOOKUP($F2163,accounts!$A$2:$A$86,accounts!$F$2:$F$86, "Other"))</f>
        <v>United States</v>
      </c>
      <c r="J2163" s="1" t="s">
        <v>131</v>
      </c>
      <c r="K2163" s="3">
        <v>42831.0</v>
      </c>
      <c r="L2163" s="3">
        <v>42837.0</v>
      </c>
      <c r="M2163" s="1">
        <v>4756.0</v>
      </c>
    </row>
    <row r="2164">
      <c r="A2164" s="1" t="s">
        <v>2369</v>
      </c>
      <c r="B2164" s="1" t="s">
        <v>17</v>
      </c>
      <c r="C2164" s="1" t="str">
        <f t="array" ref="C2164">_xlfn.XLOOKUP($B2164, sales_teams!$A$2:$A$36, sales_teams!$B$2:$B$36)</f>
        <v>Dustin Brinkmann</v>
      </c>
      <c r="D2164" s="1" t="str">
        <f t="array" ref="D2164">_xlfn.XLOOKUP($B2164, sales_teams!$A$2:$A$36, sales_teams!$C$2:$C$36)</f>
        <v>Central</v>
      </c>
      <c r="E2164" s="1" t="s">
        <v>181</v>
      </c>
      <c r="F2164" s="1" t="s">
        <v>157</v>
      </c>
      <c r="G2164" s="1" t="str">
        <f t="array" ref="G2164">IF($F2164="", "", _xlfn.XLOOKUP($F2164,accounts!$A$2:$A$86,accounts!$B$2:$B$86, "Other"))</f>
        <v>retail</v>
      </c>
      <c r="H2164" s="1" t="str">
        <f t="array" ref="H2164">IF($F2164="", "", IFS(_xlfn.XLOOKUP($F2164, accounts!$A$2:$A$86, accounts!$E$2:$E$86, 0)&gt;=1000, "Enterprise", _xlfn.XLOOKUP($F2164, accounts!$A$2:$A$86, accounts!$E$2:$E$86, 0)&gt;=100, "Mid-Market", TRUE, "SMB"))</f>
        <v>Enterprise</v>
      </c>
      <c r="I2164" s="1" t="str">
        <f t="array" ref="I2164">IF($F2164="", "", _xlfn.XLOOKUP($F2164,accounts!$A$2:$A$86,accounts!$F$2:$F$86, "Other"))</f>
        <v>Belgium</v>
      </c>
      <c r="J2164" s="1" t="s">
        <v>192</v>
      </c>
      <c r="K2164" s="3">
        <v>42831.0</v>
      </c>
      <c r="L2164" s="3">
        <v>42839.0</v>
      </c>
      <c r="M2164" s="1">
        <v>0.0</v>
      </c>
    </row>
    <row r="2165">
      <c r="A2165" s="1" t="s">
        <v>2370</v>
      </c>
      <c r="B2165" s="1" t="s">
        <v>17</v>
      </c>
      <c r="C2165" s="1" t="str">
        <f t="array" ref="C2165">_xlfn.XLOOKUP($B2165, sales_teams!$A$2:$A$36, sales_teams!$B$2:$B$36)</f>
        <v>Dustin Brinkmann</v>
      </c>
      <c r="D2165" s="1" t="str">
        <f t="array" ref="D2165">_xlfn.XLOOKUP($B2165, sales_teams!$A$2:$A$36, sales_teams!$C$2:$C$36)</f>
        <v>Central</v>
      </c>
      <c r="E2165" s="1" t="s">
        <v>179</v>
      </c>
      <c r="F2165" s="1" t="s">
        <v>113</v>
      </c>
      <c r="G2165" s="1" t="str">
        <f t="array" ref="G2165">IF($F2165="", "", _xlfn.XLOOKUP($F2165,accounts!$A$2:$A$86,accounts!$B$2:$B$86, "Other"))</f>
        <v>telecommunications</v>
      </c>
      <c r="H2165" s="1" t="str">
        <f t="array" ref="H2165">IF($F2165="", "", IFS(_xlfn.XLOOKUP($F2165, accounts!$A$2:$A$86, accounts!$E$2:$E$86, 0)&gt;=1000, "Enterprise", _xlfn.XLOOKUP($F2165, accounts!$A$2:$A$86, accounts!$E$2:$E$86, 0)&gt;=100, "Mid-Market", TRUE, "SMB"))</f>
        <v>Mid-Market</v>
      </c>
      <c r="I2165" s="1" t="str">
        <f t="array" ref="I2165">IF($F2165="", "", _xlfn.XLOOKUP($F2165,accounts!$A$2:$A$86,accounts!$F$2:$F$86, "Other"))</f>
        <v>United States</v>
      </c>
      <c r="J2165" s="1" t="s">
        <v>131</v>
      </c>
      <c r="K2165" s="3">
        <v>42831.0</v>
      </c>
      <c r="L2165" s="3">
        <v>42885.0</v>
      </c>
      <c r="M2165" s="1">
        <v>61.0</v>
      </c>
    </row>
    <row r="2166">
      <c r="A2166" s="1" t="s">
        <v>2371</v>
      </c>
      <c r="B2166" s="1" t="s">
        <v>18</v>
      </c>
      <c r="C2166" s="1" t="str">
        <f t="array" ref="C2166">_xlfn.XLOOKUP($B2166, sales_teams!$A$2:$A$36, sales_teams!$B$2:$B$36)</f>
        <v>Dustin Brinkmann</v>
      </c>
      <c r="D2166" s="1" t="str">
        <f t="array" ref="D2166">_xlfn.XLOOKUP($B2166, sales_teams!$A$2:$A$36, sales_teams!$C$2:$C$36)</f>
        <v>Central</v>
      </c>
      <c r="E2166" s="1" t="s">
        <v>181</v>
      </c>
      <c r="F2166" s="1" t="s">
        <v>136</v>
      </c>
      <c r="G2166" s="1" t="str">
        <f t="array" ref="G2166">IF($F2166="", "", _xlfn.XLOOKUP($F2166,accounts!$A$2:$A$86,accounts!$B$2:$B$86, "Other"))</f>
        <v>services</v>
      </c>
      <c r="H2166" s="1" t="str">
        <f t="array" ref="H2166">IF($F2166="", "", IFS(_xlfn.XLOOKUP($F2166, accounts!$A$2:$A$86, accounts!$E$2:$E$86, 0)&gt;=1000, "Enterprise", _xlfn.XLOOKUP($F2166, accounts!$A$2:$A$86, accounts!$E$2:$E$86, 0)&gt;=100, "Mid-Market", TRUE, "SMB"))</f>
        <v>Enterprise</v>
      </c>
      <c r="I2166" s="1" t="str">
        <f t="array" ref="I2166">IF($F2166="", "", _xlfn.XLOOKUP($F2166,accounts!$A$2:$A$86,accounts!$F$2:$F$86, "Other"))</f>
        <v>United States</v>
      </c>
      <c r="J2166" s="1" t="s">
        <v>131</v>
      </c>
      <c r="K2166" s="3">
        <v>42831.0</v>
      </c>
      <c r="L2166" s="3">
        <v>42910.0</v>
      </c>
      <c r="M2166" s="1">
        <v>575.0</v>
      </c>
    </row>
    <row r="2167">
      <c r="A2167" s="1" t="s">
        <v>2372</v>
      </c>
      <c r="B2167" s="1" t="s">
        <v>18</v>
      </c>
      <c r="C2167" s="1" t="str">
        <f t="array" ref="C2167">_xlfn.XLOOKUP($B2167, sales_teams!$A$2:$A$36, sales_teams!$B$2:$B$36)</f>
        <v>Dustin Brinkmann</v>
      </c>
      <c r="D2167" s="1" t="str">
        <f t="array" ref="D2167">_xlfn.XLOOKUP($B2167, sales_teams!$A$2:$A$36, sales_teams!$C$2:$C$36)</f>
        <v>Central</v>
      </c>
      <c r="E2167" s="1" t="s">
        <v>109</v>
      </c>
      <c r="F2167" s="1" t="s">
        <v>89</v>
      </c>
      <c r="G2167" s="1" t="str">
        <f t="array" ref="G2167">IF($F2167="", "", _xlfn.XLOOKUP($F2167,accounts!$A$2:$A$86,accounts!$B$2:$B$86, "Other"))</f>
        <v>finance</v>
      </c>
      <c r="H2167" s="1" t="str">
        <f t="array" ref="H2167">IF($F2167="", "", IFS(_xlfn.XLOOKUP($F2167, accounts!$A$2:$A$86, accounts!$E$2:$E$86, 0)&gt;=1000, "Enterprise", _xlfn.XLOOKUP($F2167, accounts!$A$2:$A$86, accounts!$E$2:$E$86, 0)&gt;=100, "Mid-Market", TRUE, "SMB"))</f>
        <v>Enterprise</v>
      </c>
      <c r="I2167" s="1" t="str">
        <f t="array" ref="I2167">IF($F2167="", "", _xlfn.XLOOKUP($F2167,accounts!$A$2:$A$86,accounts!$F$2:$F$86, "Other"))</f>
        <v>United States</v>
      </c>
      <c r="J2167" s="1" t="s">
        <v>131</v>
      </c>
      <c r="K2167" s="3">
        <v>42831.0</v>
      </c>
      <c r="L2167" s="3">
        <v>42877.0</v>
      </c>
      <c r="M2167" s="1">
        <v>1147.0</v>
      </c>
    </row>
    <row r="2168">
      <c r="A2168" s="1" t="s">
        <v>2373</v>
      </c>
      <c r="B2168" s="1" t="s">
        <v>18</v>
      </c>
      <c r="C2168" s="1" t="str">
        <f t="array" ref="C2168">_xlfn.XLOOKUP($B2168, sales_teams!$A$2:$A$36, sales_teams!$B$2:$B$36)</f>
        <v>Dustin Brinkmann</v>
      </c>
      <c r="D2168" s="1" t="str">
        <f t="array" ref="D2168">_xlfn.XLOOKUP($B2168, sales_teams!$A$2:$A$36, sales_teams!$C$2:$C$36)</f>
        <v>Central</v>
      </c>
      <c r="E2168" s="1" t="s">
        <v>188</v>
      </c>
      <c r="F2168" s="1" t="s">
        <v>95</v>
      </c>
      <c r="G2168" s="1" t="str">
        <f t="array" ref="G2168">IF($F2168="", "", _xlfn.XLOOKUP($F2168,accounts!$A$2:$A$86,accounts!$B$2:$B$86, "Other"))</f>
        <v>finance</v>
      </c>
      <c r="H2168" s="1" t="str">
        <f t="array" ref="H2168">IF($F2168="", "", IFS(_xlfn.XLOOKUP($F2168, accounts!$A$2:$A$86, accounts!$E$2:$E$86, 0)&gt;=1000, "Enterprise", _xlfn.XLOOKUP($F2168, accounts!$A$2:$A$86, accounts!$E$2:$E$86, 0)&gt;=100, "Mid-Market", TRUE, "SMB"))</f>
        <v>Enterprise</v>
      </c>
      <c r="I2168" s="1" t="str">
        <f t="array" ref="I2168">IF($F2168="", "", _xlfn.XLOOKUP($F2168,accounts!$A$2:$A$86,accounts!$F$2:$F$86, "Other"))</f>
        <v>United States</v>
      </c>
      <c r="J2168" s="1" t="s">
        <v>131</v>
      </c>
      <c r="K2168" s="3">
        <v>42831.0</v>
      </c>
      <c r="L2168" s="3">
        <v>42898.0</v>
      </c>
      <c r="M2168" s="1">
        <v>3161.0</v>
      </c>
    </row>
    <row r="2169">
      <c r="A2169" s="1" t="s">
        <v>2374</v>
      </c>
      <c r="B2169" s="1" t="s">
        <v>28</v>
      </c>
      <c r="C2169" s="1" t="str">
        <f t="array" ref="C2169">_xlfn.XLOOKUP($B2169, sales_teams!$A$2:$A$36, sales_teams!$B$2:$B$36)</f>
        <v>Melvin Marxen</v>
      </c>
      <c r="D2169" s="1" t="str">
        <f t="array" ref="D2169">_xlfn.XLOOKUP($B2169, sales_teams!$A$2:$A$36, sales_teams!$C$2:$C$36)</f>
        <v>Central</v>
      </c>
      <c r="E2169" s="1" t="s">
        <v>181</v>
      </c>
      <c r="F2169" s="1" t="s">
        <v>122</v>
      </c>
      <c r="G2169" s="1" t="str">
        <f t="array" ref="G2169">IF($F2169="", "", _xlfn.XLOOKUP($F2169,accounts!$A$2:$A$86,accounts!$B$2:$B$86, "Other"))</f>
        <v>medical</v>
      </c>
      <c r="H2169" s="1" t="str">
        <f t="array" ref="H2169">IF($F2169="", "", IFS(_xlfn.XLOOKUP($F2169, accounts!$A$2:$A$86, accounts!$E$2:$E$86, 0)&gt;=1000, "Enterprise", _xlfn.XLOOKUP($F2169, accounts!$A$2:$A$86, accounts!$E$2:$E$86, 0)&gt;=100, "Mid-Market", TRUE, "SMB"))</f>
        <v>Enterprise</v>
      </c>
      <c r="I2169" s="1" t="str">
        <f t="array" ref="I2169">IF($F2169="", "", _xlfn.XLOOKUP($F2169,accounts!$A$2:$A$86,accounts!$F$2:$F$86, "Other"))</f>
        <v>United States</v>
      </c>
      <c r="J2169" s="1" t="s">
        <v>192</v>
      </c>
      <c r="K2169" s="3">
        <v>42831.0</v>
      </c>
      <c r="L2169" s="3">
        <v>42841.0</v>
      </c>
      <c r="M2169" s="1">
        <v>0.0</v>
      </c>
    </row>
    <row r="2170">
      <c r="A2170" s="1" t="s">
        <v>2375</v>
      </c>
      <c r="B2170" s="1" t="s">
        <v>60</v>
      </c>
      <c r="C2170" s="1" t="str">
        <f t="array" ref="C2170">_xlfn.XLOOKUP($B2170, sales_teams!$A$2:$A$36, sales_teams!$B$2:$B$36)</f>
        <v>Celia Rouche</v>
      </c>
      <c r="D2170" s="1" t="str">
        <f t="array" ref="D2170">_xlfn.XLOOKUP($B2170, sales_teams!$A$2:$A$36, sales_teams!$C$2:$C$36)</f>
        <v>West</v>
      </c>
      <c r="E2170" s="1" t="s">
        <v>188</v>
      </c>
      <c r="F2170" s="1" t="s">
        <v>59</v>
      </c>
      <c r="G2170" s="1" t="str">
        <f t="array" ref="G2170">IF($F2170="", "", _xlfn.XLOOKUP($F2170,accounts!$A$2:$A$86,accounts!$B$2:$B$86, "Other"))</f>
        <v>medical</v>
      </c>
      <c r="H2170" s="1" t="str">
        <f t="array" ref="H2170">IF($F2170="", "", IFS(_xlfn.XLOOKUP($F2170, accounts!$A$2:$A$86, accounts!$E$2:$E$86, 0)&gt;=1000, "Enterprise", _xlfn.XLOOKUP($F2170, accounts!$A$2:$A$86, accounts!$E$2:$E$86, 0)&gt;=100, "Mid-Market", TRUE, "SMB"))</f>
        <v>SMB</v>
      </c>
      <c r="I2170" s="1" t="str">
        <f t="array" ref="I2170">IF($F2170="", "", _xlfn.XLOOKUP($F2170,accounts!$A$2:$A$86,accounts!$F$2:$F$86, "Other"))</f>
        <v>United States</v>
      </c>
      <c r="J2170" s="1" t="s">
        <v>192</v>
      </c>
      <c r="K2170" s="3">
        <v>42831.0</v>
      </c>
      <c r="L2170" s="3">
        <v>42839.0</v>
      </c>
      <c r="M2170" s="1">
        <v>0.0</v>
      </c>
    </row>
    <row r="2171">
      <c r="A2171" s="1" t="s">
        <v>2376</v>
      </c>
      <c r="B2171" s="1" t="s">
        <v>60</v>
      </c>
      <c r="C2171" s="1" t="str">
        <f t="array" ref="C2171">_xlfn.XLOOKUP($B2171, sales_teams!$A$2:$A$36, sales_teams!$B$2:$B$36)</f>
        <v>Celia Rouche</v>
      </c>
      <c r="D2171" s="1" t="str">
        <f t="array" ref="D2171">_xlfn.XLOOKUP($B2171, sales_teams!$A$2:$A$36, sales_teams!$C$2:$C$36)</f>
        <v>West</v>
      </c>
      <c r="E2171" s="1" t="s">
        <v>181</v>
      </c>
      <c r="F2171" s="1" t="s">
        <v>151</v>
      </c>
      <c r="G2171" s="1" t="str">
        <f t="array" ref="G2171">IF($F2171="", "", _xlfn.XLOOKUP($F2171,accounts!$A$2:$A$86,accounts!$B$2:$B$86, "Other"))</f>
        <v>software</v>
      </c>
      <c r="H2171" s="1" t="str">
        <f t="array" ref="H2171">IF($F2171="", "", IFS(_xlfn.XLOOKUP($F2171, accounts!$A$2:$A$86, accounts!$E$2:$E$86, 0)&gt;=1000, "Enterprise", _xlfn.XLOOKUP($F2171, accounts!$A$2:$A$86, accounts!$E$2:$E$86, 0)&gt;=100, "Mid-Market", TRUE, "SMB"))</f>
        <v>Enterprise</v>
      </c>
      <c r="I2171" s="1" t="str">
        <f t="array" ref="I2171">IF($F2171="", "", _xlfn.XLOOKUP($F2171,accounts!$A$2:$A$86,accounts!$F$2:$F$86, "Other"))</f>
        <v>United States</v>
      </c>
      <c r="J2171" s="1" t="s">
        <v>131</v>
      </c>
      <c r="K2171" s="3">
        <v>42831.0</v>
      </c>
      <c r="L2171" s="3">
        <v>42859.0</v>
      </c>
      <c r="M2171" s="1">
        <v>525.0</v>
      </c>
    </row>
    <row r="2172">
      <c r="A2172" s="1" t="s">
        <v>2377</v>
      </c>
      <c r="B2172" s="1" t="s">
        <v>105</v>
      </c>
      <c r="C2172" s="1" t="str">
        <f t="array" ref="C2172">_xlfn.XLOOKUP($B2172, sales_teams!$A$2:$A$36, sales_teams!$B$2:$B$36)</f>
        <v>Summer Sewald</v>
      </c>
      <c r="D2172" s="1" t="str">
        <f t="array" ref="D2172">_xlfn.XLOOKUP($B2172, sales_teams!$A$2:$A$36, sales_teams!$C$2:$C$36)</f>
        <v>West</v>
      </c>
      <c r="E2172" s="1" t="s">
        <v>148</v>
      </c>
      <c r="F2172" s="1" t="s">
        <v>75</v>
      </c>
      <c r="G2172" s="1" t="str">
        <f t="array" ref="G2172">IF($F2172="", "", _xlfn.XLOOKUP($F2172,accounts!$A$2:$A$86,accounts!$B$2:$B$86, "Other"))</f>
        <v>software</v>
      </c>
      <c r="H2172" s="1" t="str">
        <f t="array" ref="H2172">IF($F2172="", "", IFS(_xlfn.XLOOKUP($F2172, accounts!$A$2:$A$86, accounts!$E$2:$E$86, 0)&gt;=1000, "Enterprise", _xlfn.XLOOKUP($F2172, accounts!$A$2:$A$86, accounts!$E$2:$E$86, 0)&gt;=100, "Mid-Market", TRUE, "SMB"))</f>
        <v>SMB</v>
      </c>
      <c r="I2172" s="1" t="str">
        <f t="array" ref="I2172">IF($F2172="", "", _xlfn.XLOOKUP($F2172,accounts!$A$2:$A$86,accounts!$F$2:$F$86, "Other"))</f>
        <v>United States</v>
      </c>
      <c r="J2172" s="1" t="s">
        <v>131</v>
      </c>
      <c r="K2172" s="3">
        <v>42831.0</v>
      </c>
      <c r="L2172" s="3">
        <v>42837.0</v>
      </c>
      <c r="M2172" s="1">
        <v>4168.0</v>
      </c>
    </row>
    <row r="2173">
      <c r="A2173" s="1" t="s">
        <v>2378</v>
      </c>
      <c r="B2173" s="1" t="s">
        <v>7</v>
      </c>
      <c r="C2173" s="1" t="str">
        <f t="array" ref="C2173">_xlfn.XLOOKUP($B2173, sales_teams!$A$2:$A$36, sales_teams!$B$2:$B$36)</f>
        <v>Dustin Brinkmann</v>
      </c>
      <c r="D2173" s="1" t="str">
        <f t="array" ref="D2173">_xlfn.XLOOKUP($B2173, sales_teams!$A$2:$A$36, sales_teams!$C$2:$C$36)</f>
        <v>Central</v>
      </c>
      <c r="E2173" s="1" t="s">
        <v>181</v>
      </c>
      <c r="F2173" s="1" t="s">
        <v>136</v>
      </c>
      <c r="G2173" s="1" t="str">
        <f t="array" ref="G2173">IF($F2173="", "", _xlfn.XLOOKUP($F2173,accounts!$A$2:$A$86,accounts!$B$2:$B$86, "Other"))</f>
        <v>services</v>
      </c>
      <c r="H2173" s="1" t="str">
        <f t="array" ref="H2173">IF($F2173="", "", IFS(_xlfn.XLOOKUP($F2173, accounts!$A$2:$A$86, accounts!$E$2:$E$86, 0)&gt;=1000, "Enterprise", _xlfn.XLOOKUP($F2173, accounts!$A$2:$A$86, accounts!$E$2:$E$86, 0)&gt;=100, "Mid-Market", TRUE, "SMB"))</f>
        <v>Enterprise</v>
      </c>
      <c r="I2173" s="1" t="str">
        <f t="array" ref="I2173">IF($F2173="", "", _xlfn.XLOOKUP($F2173,accounts!$A$2:$A$86,accounts!$F$2:$F$86, "Other"))</f>
        <v>United States</v>
      </c>
      <c r="J2173" s="1" t="s">
        <v>131</v>
      </c>
      <c r="K2173" s="3">
        <v>42832.0</v>
      </c>
      <c r="L2173" s="3">
        <v>42833.0</v>
      </c>
      <c r="M2173" s="1">
        <v>596.0</v>
      </c>
    </row>
    <row r="2174">
      <c r="A2174" s="1" t="s">
        <v>2379</v>
      </c>
      <c r="B2174" s="1" t="s">
        <v>57</v>
      </c>
      <c r="C2174" s="1" t="str">
        <f t="array" ref="C2174">_xlfn.XLOOKUP($B2174, sales_teams!$A$2:$A$36, sales_teams!$B$2:$B$36)</f>
        <v>Rocco Neubert</v>
      </c>
      <c r="D2174" s="1" t="str">
        <f t="array" ref="D2174">_xlfn.XLOOKUP($B2174, sales_teams!$A$2:$A$36, sales_teams!$C$2:$C$36)</f>
        <v>East</v>
      </c>
      <c r="E2174" s="1" t="s">
        <v>148</v>
      </c>
      <c r="G2174" s="1" t="str">
        <f t="array" ref="G2174">IF($F2174="", "", _xlfn.XLOOKUP($F2174,accounts!$A$2:$A$86,accounts!$B$2:$B$86, "Other"))</f>
        <v/>
      </c>
      <c r="H2174" s="1" t="str">
        <f t="array" ref="H2174">IF($F2174="", "", IFS(_xlfn.XLOOKUP($F2174, accounts!$A$2:$A$86, accounts!$E$2:$E$86, 0)&gt;=1000, "Enterprise", _xlfn.XLOOKUP($F2174, accounts!$A$2:$A$86, accounts!$E$2:$E$86, 0)&gt;=100, "Mid-Market", TRUE, "SMB"))</f>
        <v/>
      </c>
      <c r="I2174" s="1" t="str">
        <f t="array" ref="I2174">IF($F2174="", "", _xlfn.XLOOKUP($F2174,accounts!$A$2:$A$86,accounts!$F$2:$F$86, "Other"))</f>
        <v/>
      </c>
      <c r="J2174" s="1" t="s">
        <v>189</v>
      </c>
      <c r="K2174" s="3">
        <v>42832.0</v>
      </c>
    </row>
    <row r="2175">
      <c r="A2175" s="1" t="s">
        <v>2380</v>
      </c>
      <c r="B2175" s="1" t="s">
        <v>57</v>
      </c>
      <c r="C2175" s="1" t="str">
        <f t="array" ref="C2175">_xlfn.XLOOKUP($B2175, sales_teams!$A$2:$A$36, sales_teams!$B$2:$B$36)</f>
        <v>Rocco Neubert</v>
      </c>
      <c r="D2175" s="1" t="str">
        <f t="array" ref="D2175">_xlfn.XLOOKUP($B2175, sales_teams!$A$2:$A$36, sales_teams!$C$2:$C$36)</f>
        <v>East</v>
      </c>
      <c r="E2175" s="1" t="s">
        <v>179</v>
      </c>
      <c r="F2175" s="1" t="s">
        <v>177</v>
      </c>
      <c r="G2175" s="1" t="str">
        <f t="array" ref="G2175">IF($F2175="", "", _xlfn.XLOOKUP($F2175,accounts!$A$2:$A$86,accounts!$B$2:$B$86, "Other"))</f>
        <v>software</v>
      </c>
      <c r="H2175" s="1" t="str">
        <f t="array" ref="H2175">IF($F2175="", "", IFS(_xlfn.XLOOKUP($F2175, accounts!$A$2:$A$86, accounts!$E$2:$E$86, 0)&gt;=1000, "Enterprise", _xlfn.XLOOKUP($F2175, accounts!$A$2:$A$86, accounts!$E$2:$E$86, 0)&gt;=100, "Mid-Market", TRUE, "SMB"))</f>
        <v>Enterprise</v>
      </c>
      <c r="I2175" s="1" t="str">
        <f t="array" ref="I2175">IF($F2175="", "", _xlfn.XLOOKUP($F2175,accounts!$A$2:$A$86,accounts!$F$2:$F$86, "Other"))</f>
        <v>United States</v>
      </c>
      <c r="J2175" s="1" t="s">
        <v>131</v>
      </c>
      <c r="K2175" s="3">
        <v>42832.0</v>
      </c>
      <c r="L2175" s="3">
        <v>42840.0</v>
      </c>
      <c r="M2175" s="1">
        <v>59.0</v>
      </c>
    </row>
    <row r="2176">
      <c r="A2176" s="1" t="s">
        <v>2381</v>
      </c>
      <c r="B2176" s="1" t="s">
        <v>52</v>
      </c>
      <c r="C2176" s="1" t="str">
        <f t="array" ref="C2176">_xlfn.XLOOKUP($B2176, sales_teams!$A$2:$A$36, sales_teams!$B$2:$B$36)</f>
        <v>Rocco Neubert</v>
      </c>
      <c r="D2176" s="1" t="str">
        <f t="array" ref="D2176">_xlfn.XLOOKUP($B2176, sales_teams!$A$2:$A$36, sales_teams!$C$2:$C$36)</f>
        <v>East</v>
      </c>
      <c r="E2176" s="1" t="s">
        <v>148</v>
      </c>
      <c r="F2176" s="1" t="s">
        <v>140</v>
      </c>
      <c r="G2176" s="1" t="str">
        <f t="array" ref="G2176">IF($F2176="", "", _xlfn.XLOOKUP($F2176,accounts!$A$2:$A$86,accounts!$B$2:$B$86, "Other"))</f>
        <v>employment</v>
      </c>
      <c r="H2176" s="1" t="str">
        <f t="array" ref="H2176">IF($F2176="", "", IFS(_xlfn.XLOOKUP($F2176, accounts!$A$2:$A$86, accounts!$E$2:$E$86, 0)&gt;=1000, "Enterprise", _xlfn.XLOOKUP($F2176, accounts!$A$2:$A$86, accounts!$E$2:$E$86, 0)&gt;=100, "Mid-Market", TRUE, "SMB"))</f>
        <v>Enterprise</v>
      </c>
      <c r="I2176" s="1" t="str">
        <f t="array" ref="I2176">IF($F2176="", "", _xlfn.XLOOKUP($F2176,accounts!$A$2:$A$86,accounts!$F$2:$F$86, "Other"))</f>
        <v>United States</v>
      </c>
      <c r="J2176" s="1" t="s">
        <v>192</v>
      </c>
      <c r="K2176" s="3">
        <v>42832.0</v>
      </c>
      <c r="L2176" s="3">
        <v>42869.0</v>
      </c>
      <c r="M2176" s="1">
        <v>0.0</v>
      </c>
    </row>
    <row r="2177">
      <c r="A2177" s="1" t="s">
        <v>2382</v>
      </c>
      <c r="B2177" s="1" t="s">
        <v>39</v>
      </c>
      <c r="C2177" s="1" t="str">
        <f t="array" ref="C2177">_xlfn.XLOOKUP($B2177, sales_teams!$A$2:$A$36, sales_teams!$B$2:$B$36)</f>
        <v>Cara Losch</v>
      </c>
      <c r="D2177" s="1" t="str">
        <f t="array" ref="D2177">_xlfn.XLOOKUP($B2177, sales_teams!$A$2:$A$36, sales_teams!$C$2:$C$36)</f>
        <v>East</v>
      </c>
      <c r="E2177" s="1" t="s">
        <v>188</v>
      </c>
      <c r="G2177" s="1" t="str">
        <f t="array" ref="G2177">IF($F2177="", "", _xlfn.XLOOKUP($F2177,accounts!$A$2:$A$86,accounts!$B$2:$B$86, "Other"))</f>
        <v/>
      </c>
      <c r="H2177" s="1" t="str">
        <f t="array" ref="H2177">IF($F2177="", "", IFS(_xlfn.XLOOKUP($F2177, accounts!$A$2:$A$86, accounts!$E$2:$E$86, 0)&gt;=1000, "Enterprise", _xlfn.XLOOKUP($F2177, accounts!$A$2:$A$86, accounts!$E$2:$E$86, 0)&gt;=100, "Mid-Market", TRUE, "SMB"))</f>
        <v/>
      </c>
      <c r="I2177" s="1" t="str">
        <f t="array" ref="I2177">IF($F2177="", "", _xlfn.XLOOKUP($F2177,accounts!$A$2:$A$86,accounts!$F$2:$F$86, "Other"))</f>
        <v/>
      </c>
      <c r="J2177" s="1" t="s">
        <v>189</v>
      </c>
      <c r="K2177" s="3">
        <v>42832.0</v>
      </c>
    </row>
    <row r="2178">
      <c r="A2178" s="1" t="s">
        <v>2383</v>
      </c>
      <c r="B2178" s="1" t="s">
        <v>39</v>
      </c>
      <c r="C2178" s="1" t="str">
        <f t="array" ref="C2178">_xlfn.XLOOKUP($B2178, sales_teams!$A$2:$A$36, sales_teams!$B$2:$B$36)</f>
        <v>Cara Losch</v>
      </c>
      <c r="D2178" s="1" t="str">
        <f t="array" ref="D2178">_xlfn.XLOOKUP($B2178, sales_teams!$A$2:$A$36, sales_teams!$C$2:$C$36)</f>
        <v>East</v>
      </c>
      <c r="E2178" s="1" t="s">
        <v>194</v>
      </c>
      <c r="F2178" s="1" t="s">
        <v>127</v>
      </c>
      <c r="G2178" s="1" t="str">
        <f t="array" ref="G2178">IF($F2178="", "", _xlfn.XLOOKUP($F2178,accounts!$A$2:$A$86,accounts!$B$2:$B$86, "Other"))</f>
        <v>technology</v>
      </c>
      <c r="H2178" s="1" t="str">
        <f t="array" ref="H2178">IF($F2178="", "", IFS(_xlfn.XLOOKUP($F2178, accounts!$A$2:$A$86, accounts!$E$2:$E$86, 0)&gt;=1000, "Enterprise", _xlfn.XLOOKUP($F2178, accounts!$A$2:$A$86, accounts!$E$2:$E$86, 0)&gt;=100, "Mid-Market", TRUE, "SMB"))</f>
        <v>Enterprise</v>
      </c>
      <c r="I2178" s="1" t="str">
        <f t="array" ref="I2178">IF($F2178="", "", _xlfn.XLOOKUP($F2178,accounts!$A$2:$A$86,accounts!$F$2:$F$86, "Other"))</f>
        <v>United States</v>
      </c>
      <c r="J2178" s="1" t="s">
        <v>131</v>
      </c>
      <c r="K2178" s="3">
        <v>42832.0</v>
      </c>
      <c r="L2178" s="3">
        <v>42840.0</v>
      </c>
      <c r="M2178" s="1">
        <v>5684.0</v>
      </c>
    </row>
    <row r="2179">
      <c r="A2179" s="1" t="s">
        <v>2384</v>
      </c>
      <c r="B2179" s="1" t="s">
        <v>48</v>
      </c>
      <c r="C2179" s="1" t="str">
        <f t="array" ref="C2179">_xlfn.XLOOKUP($B2179, sales_teams!$A$2:$A$36, sales_teams!$B$2:$B$36)</f>
        <v>Rocco Neubert</v>
      </c>
      <c r="D2179" s="1" t="str">
        <f t="array" ref="D2179">_xlfn.XLOOKUP($B2179, sales_teams!$A$2:$A$36, sales_teams!$C$2:$C$36)</f>
        <v>East</v>
      </c>
      <c r="E2179" s="1" t="s">
        <v>188</v>
      </c>
      <c r="F2179" s="1" t="s">
        <v>125</v>
      </c>
      <c r="G2179" s="1" t="str">
        <f t="array" ref="G2179">IF($F2179="", "", _xlfn.XLOOKUP($F2179,accounts!$A$2:$A$86,accounts!$B$2:$B$86, "Other"))</f>
        <v>software</v>
      </c>
      <c r="H2179" s="1" t="str">
        <f t="array" ref="H2179">IF($F2179="", "", IFS(_xlfn.XLOOKUP($F2179, accounts!$A$2:$A$86, accounts!$E$2:$E$86, 0)&gt;=1000, "Enterprise", _xlfn.XLOOKUP($F2179, accounts!$A$2:$A$86, accounts!$E$2:$E$86, 0)&gt;=100, "Mid-Market", TRUE, "SMB"))</f>
        <v>Enterprise</v>
      </c>
      <c r="I2179" s="1" t="str">
        <f t="array" ref="I2179">IF($F2179="", "", _xlfn.XLOOKUP($F2179,accounts!$A$2:$A$86,accounts!$F$2:$F$86, "Other"))</f>
        <v>United States</v>
      </c>
      <c r="J2179" s="1" t="s">
        <v>192</v>
      </c>
      <c r="K2179" s="3">
        <v>42832.0</v>
      </c>
      <c r="L2179" s="3">
        <v>42840.0</v>
      </c>
      <c r="M2179" s="1">
        <v>0.0</v>
      </c>
    </row>
    <row r="2180">
      <c r="A2180" s="1" t="s">
        <v>2385</v>
      </c>
      <c r="B2180" s="1" t="s">
        <v>30</v>
      </c>
      <c r="C2180" s="1" t="str">
        <f t="array" ref="C2180">_xlfn.XLOOKUP($B2180, sales_teams!$A$2:$A$36, sales_teams!$B$2:$B$36)</f>
        <v>Melvin Marxen</v>
      </c>
      <c r="D2180" s="1" t="str">
        <f t="array" ref="D2180">_xlfn.XLOOKUP($B2180, sales_teams!$A$2:$A$36, sales_teams!$C$2:$C$36)</f>
        <v>Central</v>
      </c>
      <c r="E2180" s="1" t="s">
        <v>148</v>
      </c>
      <c r="F2180" s="1" t="s">
        <v>113</v>
      </c>
      <c r="G2180" s="1" t="str">
        <f t="array" ref="G2180">IF($F2180="", "", _xlfn.XLOOKUP($F2180,accounts!$A$2:$A$86,accounts!$B$2:$B$86, "Other"))</f>
        <v>telecommunications</v>
      </c>
      <c r="H2180" s="1" t="str">
        <f t="array" ref="H2180">IF($F2180="", "", IFS(_xlfn.XLOOKUP($F2180, accounts!$A$2:$A$86, accounts!$E$2:$E$86, 0)&gt;=1000, "Enterprise", _xlfn.XLOOKUP($F2180, accounts!$A$2:$A$86, accounts!$E$2:$E$86, 0)&gt;=100, "Mid-Market", TRUE, "SMB"))</f>
        <v>Mid-Market</v>
      </c>
      <c r="I2180" s="1" t="str">
        <f t="array" ref="I2180">IF($F2180="", "", _xlfn.XLOOKUP($F2180,accounts!$A$2:$A$86,accounts!$F$2:$F$86, "Other"))</f>
        <v>United States</v>
      </c>
      <c r="J2180" s="1" t="s">
        <v>131</v>
      </c>
      <c r="K2180" s="3">
        <v>42832.0</v>
      </c>
      <c r="L2180" s="3">
        <v>42840.0</v>
      </c>
      <c r="M2180" s="1">
        <v>4413.0</v>
      </c>
    </row>
    <row r="2181">
      <c r="A2181" s="1" t="s">
        <v>2386</v>
      </c>
      <c r="B2181" s="1" t="s">
        <v>53</v>
      </c>
      <c r="C2181" s="1" t="str">
        <f t="array" ref="C2181">_xlfn.XLOOKUP($B2181, sales_teams!$A$2:$A$36, sales_teams!$B$2:$B$36)</f>
        <v>Rocco Neubert</v>
      </c>
      <c r="D2181" s="1" t="str">
        <f t="array" ref="D2181">_xlfn.XLOOKUP($B2181, sales_teams!$A$2:$A$36, sales_teams!$C$2:$C$36)</f>
        <v>East</v>
      </c>
      <c r="E2181" s="1" t="s">
        <v>188</v>
      </c>
      <c r="F2181" s="1" t="s">
        <v>141</v>
      </c>
      <c r="G2181" s="1" t="str">
        <f t="array" ref="G2181">IF($F2181="", "", _xlfn.XLOOKUP($F2181,accounts!$A$2:$A$86,accounts!$B$2:$B$86, "Other"))</f>
        <v>finance</v>
      </c>
      <c r="H2181" s="1" t="str">
        <f t="array" ref="H2181">IF($F2181="", "", IFS(_xlfn.XLOOKUP($F2181, accounts!$A$2:$A$86, accounts!$E$2:$E$86, 0)&gt;=1000, "Enterprise", _xlfn.XLOOKUP($F2181, accounts!$A$2:$A$86, accounts!$E$2:$E$86, 0)&gt;=100, "Mid-Market", TRUE, "SMB"))</f>
        <v>Mid-Market</v>
      </c>
      <c r="I2181" s="1" t="str">
        <f t="array" ref="I2181">IF($F2181="", "", _xlfn.XLOOKUP($F2181,accounts!$A$2:$A$86,accounts!$F$2:$F$86, "Other"))</f>
        <v>United States</v>
      </c>
      <c r="J2181" s="1" t="s">
        <v>192</v>
      </c>
      <c r="K2181" s="3">
        <v>42832.0</v>
      </c>
      <c r="L2181" s="3">
        <v>42842.0</v>
      </c>
      <c r="M2181" s="1">
        <v>0.0</v>
      </c>
    </row>
    <row r="2182">
      <c r="A2182" s="1" t="s">
        <v>2387</v>
      </c>
      <c r="B2182" s="1" t="s">
        <v>53</v>
      </c>
      <c r="C2182" s="1" t="str">
        <f t="array" ref="C2182">_xlfn.XLOOKUP($B2182, sales_teams!$A$2:$A$36, sales_teams!$B$2:$B$36)</f>
        <v>Rocco Neubert</v>
      </c>
      <c r="D2182" s="1" t="str">
        <f t="array" ref="D2182">_xlfn.XLOOKUP($B2182, sales_teams!$A$2:$A$36, sales_teams!$C$2:$C$36)</f>
        <v>East</v>
      </c>
      <c r="E2182" s="1" t="s">
        <v>188</v>
      </c>
      <c r="F2182" s="1" t="s">
        <v>167</v>
      </c>
      <c r="G2182" s="1" t="str">
        <f t="array" ref="G2182">IF($F2182="", "", _xlfn.XLOOKUP($F2182,accounts!$A$2:$A$86,accounts!$B$2:$B$86, "Other"))</f>
        <v>finance</v>
      </c>
      <c r="H2182" s="1" t="str">
        <f t="array" ref="H2182">IF($F2182="", "", IFS(_xlfn.XLOOKUP($F2182, accounts!$A$2:$A$86, accounts!$E$2:$E$86, 0)&gt;=1000, "Enterprise", _xlfn.XLOOKUP($F2182, accounts!$A$2:$A$86, accounts!$E$2:$E$86, 0)&gt;=100, "Mid-Market", TRUE, "SMB"))</f>
        <v>Mid-Market</v>
      </c>
      <c r="I2182" s="1" t="str">
        <f t="array" ref="I2182">IF($F2182="", "", _xlfn.XLOOKUP($F2182,accounts!$A$2:$A$86,accounts!$F$2:$F$86, "Other"))</f>
        <v>United States</v>
      </c>
      <c r="J2182" s="1" t="s">
        <v>192</v>
      </c>
      <c r="K2182" s="3">
        <v>42832.0</v>
      </c>
      <c r="L2182" s="3">
        <v>42840.0</v>
      </c>
      <c r="M2182" s="1">
        <v>0.0</v>
      </c>
    </row>
    <row r="2183">
      <c r="A2183" s="1" t="s">
        <v>2388</v>
      </c>
      <c r="B2183" s="1" t="s">
        <v>53</v>
      </c>
      <c r="C2183" s="1" t="str">
        <f t="array" ref="C2183">_xlfn.XLOOKUP($B2183, sales_teams!$A$2:$A$36, sales_teams!$B$2:$B$36)</f>
        <v>Rocco Neubert</v>
      </c>
      <c r="D2183" s="1" t="str">
        <f t="array" ref="D2183">_xlfn.XLOOKUP($B2183, sales_teams!$A$2:$A$36, sales_teams!$C$2:$C$36)</f>
        <v>East</v>
      </c>
      <c r="E2183" s="1" t="s">
        <v>148</v>
      </c>
      <c r="F2183" s="1" t="s">
        <v>132</v>
      </c>
      <c r="G2183" s="1" t="str">
        <f t="array" ref="G2183">IF($F2183="", "", _xlfn.XLOOKUP($F2183,accounts!$A$2:$A$86,accounts!$B$2:$B$86, "Other"))</f>
        <v>marketing</v>
      </c>
      <c r="H2183" s="1" t="str">
        <f t="array" ref="H2183">IF($F2183="", "", IFS(_xlfn.XLOOKUP($F2183, accounts!$A$2:$A$86, accounts!$E$2:$E$86, 0)&gt;=1000, "Enterprise", _xlfn.XLOOKUP($F2183, accounts!$A$2:$A$86, accounts!$E$2:$E$86, 0)&gt;=100, "Mid-Market", TRUE, "SMB"))</f>
        <v>Enterprise</v>
      </c>
      <c r="I2183" s="1" t="str">
        <f t="array" ref="I2183">IF($F2183="", "", _xlfn.XLOOKUP($F2183,accounts!$A$2:$A$86,accounts!$F$2:$F$86, "Other"))</f>
        <v>Jordan</v>
      </c>
      <c r="J2183" s="1" t="s">
        <v>131</v>
      </c>
      <c r="K2183" s="3">
        <v>42832.0</v>
      </c>
      <c r="L2183" s="3">
        <v>42838.0</v>
      </c>
      <c r="M2183" s="1">
        <v>4152.0</v>
      </c>
    </row>
    <row r="2184">
      <c r="A2184" s="1" t="s">
        <v>2389</v>
      </c>
      <c r="B2184" s="1" t="s">
        <v>94</v>
      </c>
      <c r="C2184" s="1" t="str">
        <f t="array" ref="C2184">_xlfn.XLOOKUP($B2184, sales_teams!$A$2:$A$36, sales_teams!$B$2:$B$36)</f>
        <v>Celia Rouche</v>
      </c>
      <c r="D2184" s="1" t="str">
        <f t="array" ref="D2184">_xlfn.XLOOKUP($B2184, sales_teams!$A$2:$A$36, sales_teams!$C$2:$C$36)</f>
        <v>West</v>
      </c>
      <c r="E2184" s="1" t="s">
        <v>179</v>
      </c>
      <c r="F2184" s="1" t="s">
        <v>75</v>
      </c>
      <c r="G2184" s="1" t="str">
        <f t="array" ref="G2184">IF($F2184="", "", _xlfn.XLOOKUP($F2184,accounts!$A$2:$A$86,accounts!$B$2:$B$86, "Other"))</f>
        <v>software</v>
      </c>
      <c r="H2184" s="1" t="str">
        <f t="array" ref="H2184">IF($F2184="", "", IFS(_xlfn.XLOOKUP($F2184, accounts!$A$2:$A$86, accounts!$E$2:$E$86, 0)&gt;=1000, "Enterprise", _xlfn.XLOOKUP($F2184, accounts!$A$2:$A$86, accounts!$E$2:$E$86, 0)&gt;=100, "Mid-Market", TRUE, "SMB"))</f>
        <v>SMB</v>
      </c>
      <c r="I2184" s="1" t="str">
        <f t="array" ref="I2184">IF($F2184="", "", _xlfn.XLOOKUP($F2184,accounts!$A$2:$A$86,accounts!$F$2:$F$86, "Other"))</f>
        <v>United States</v>
      </c>
      <c r="J2184" s="1" t="s">
        <v>131</v>
      </c>
      <c r="K2184" s="3">
        <v>42832.0</v>
      </c>
      <c r="L2184" s="3">
        <v>42910.0</v>
      </c>
      <c r="M2184" s="1">
        <v>51.0</v>
      </c>
    </row>
    <row r="2185">
      <c r="A2185" s="1" t="s">
        <v>2390</v>
      </c>
      <c r="B2185" s="1" t="s">
        <v>42</v>
      </c>
      <c r="C2185" s="1" t="str">
        <f t="array" ref="C2185">_xlfn.XLOOKUP($B2185, sales_teams!$A$2:$A$36, sales_teams!$B$2:$B$36)</f>
        <v>Cara Losch</v>
      </c>
      <c r="D2185" s="1" t="str">
        <f t="array" ref="D2185">_xlfn.XLOOKUP($B2185, sales_teams!$A$2:$A$36, sales_teams!$C$2:$C$36)</f>
        <v>East</v>
      </c>
      <c r="E2185" s="1" t="s">
        <v>181</v>
      </c>
      <c r="F2185" s="1" t="s">
        <v>172</v>
      </c>
      <c r="G2185" s="1" t="str">
        <f t="array" ref="G2185">IF($F2185="", "", _xlfn.XLOOKUP($F2185,accounts!$A$2:$A$86,accounts!$B$2:$B$86, "Other"))</f>
        <v>retail</v>
      </c>
      <c r="H2185" s="1" t="str">
        <f t="array" ref="H2185">IF($F2185="", "", IFS(_xlfn.XLOOKUP($F2185, accounts!$A$2:$A$86, accounts!$E$2:$E$86, 0)&gt;=1000, "Enterprise", _xlfn.XLOOKUP($F2185, accounts!$A$2:$A$86, accounts!$E$2:$E$86, 0)&gt;=100, "Mid-Market", TRUE, "SMB"))</f>
        <v>Mid-Market</v>
      </c>
      <c r="I2185" s="1" t="str">
        <f t="array" ref="I2185">IF($F2185="", "", _xlfn.XLOOKUP($F2185,accounts!$A$2:$A$86,accounts!$F$2:$F$86, "Other"))</f>
        <v>United States</v>
      </c>
      <c r="J2185" s="1" t="s">
        <v>192</v>
      </c>
      <c r="K2185" s="3">
        <v>42832.0</v>
      </c>
      <c r="L2185" s="3">
        <v>42840.0</v>
      </c>
      <c r="M2185" s="1">
        <v>0.0</v>
      </c>
    </row>
    <row r="2186">
      <c r="A2186" s="1" t="s">
        <v>2391</v>
      </c>
      <c r="B2186" s="1" t="s">
        <v>26</v>
      </c>
      <c r="C2186" s="1" t="str">
        <f t="array" ref="C2186">_xlfn.XLOOKUP($B2186, sales_teams!$A$2:$A$36, sales_teams!$B$2:$B$36)</f>
        <v>Melvin Marxen</v>
      </c>
      <c r="D2186" s="1" t="str">
        <f t="array" ref="D2186">_xlfn.XLOOKUP($B2186, sales_teams!$A$2:$A$36, sales_teams!$C$2:$C$36)</f>
        <v>Central</v>
      </c>
      <c r="E2186" s="1" t="s">
        <v>188</v>
      </c>
      <c r="F2186" s="1" t="s">
        <v>164</v>
      </c>
      <c r="G2186" s="1" t="str">
        <f t="array" ref="G2186">IF($F2186="", "", _xlfn.XLOOKUP($F2186,accounts!$A$2:$A$86,accounts!$B$2:$B$86, "Other"))</f>
        <v>retail</v>
      </c>
      <c r="H2186" s="1" t="str">
        <f t="array" ref="H2186">IF($F2186="", "", IFS(_xlfn.XLOOKUP($F2186, accounts!$A$2:$A$86, accounts!$E$2:$E$86, 0)&gt;=1000, "Enterprise", _xlfn.XLOOKUP($F2186, accounts!$A$2:$A$86, accounts!$E$2:$E$86, 0)&gt;=100, "Mid-Market", TRUE, "SMB"))</f>
        <v>Mid-Market</v>
      </c>
      <c r="I2186" s="1" t="str">
        <f t="array" ref="I2186">IF($F2186="", "", _xlfn.XLOOKUP($F2186,accounts!$A$2:$A$86,accounts!$F$2:$F$86, "Other"))</f>
        <v>United States</v>
      </c>
      <c r="J2186" s="1" t="s">
        <v>192</v>
      </c>
      <c r="K2186" s="3">
        <v>42832.0</v>
      </c>
      <c r="L2186" s="3">
        <v>42843.0</v>
      </c>
      <c r="M2186" s="1">
        <v>0.0</v>
      </c>
    </row>
    <row r="2187">
      <c r="A2187" s="1" t="s">
        <v>2392</v>
      </c>
      <c r="B2187" s="1" t="s">
        <v>99</v>
      </c>
      <c r="C2187" s="1" t="str">
        <f t="array" ref="C2187">_xlfn.XLOOKUP($B2187, sales_teams!$A$2:$A$36, sales_teams!$B$2:$B$36)</f>
        <v>Summer Sewald</v>
      </c>
      <c r="D2187" s="1" t="str">
        <f t="array" ref="D2187">_xlfn.XLOOKUP($B2187, sales_teams!$A$2:$A$36, sales_teams!$C$2:$C$36)</f>
        <v>West</v>
      </c>
      <c r="E2187" s="1" t="s">
        <v>109</v>
      </c>
      <c r="F2187" s="1" t="s">
        <v>87</v>
      </c>
      <c r="G2187" s="1" t="str">
        <f t="array" ref="G2187">IF($F2187="", "", _xlfn.XLOOKUP($F2187,accounts!$A$2:$A$86,accounts!$B$2:$B$86, "Other"))</f>
        <v>telecommunications</v>
      </c>
      <c r="H2187" s="1" t="str">
        <f t="array" ref="H2187">IF($F2187="", "", IFS(_xlfn.XLOOKUP($F2187, accounts!$A$2:$A$86, accounts!$E$2:$E$86, 0)&gt;=1000, "Enterprise", _xlfn.XLOOKUP($F2187, accounts!$A$2:$A$86, accounts!$E$2:$E$86, 0)&gt;=100, "Mid-Market", TRUE, "SMB"))</f>
        <v>Enterprise</v>
      </c>
      <c r="I2187" s="1" t="str">
        <f t="array" ref="I2187">IF($F2187="", "", _xlfn.XLOOKUP($F2187,accounts!$A$2:$A$86,accounts!$F$2:$F$86, "Other"))</f>
        <v>United States</v>
      </c>
      <c r="J2187" s="1" t="s">
        <v>131</v>
      </c>
      <c r="K2187" s="3">
        <v>42832.0</v>
      </c>
      <c r="L2187" s="3">
        <v>42873.0</v>
      </c>
      <c r="M2187" s="1">
        <v>1103.0</v>
      </c>
    </row>
    <row r="2188">
      <c r="A2188" s="1" t="s">
        <v>2393</v>
      </c>
      <c r="B2188" s="1" t="s">
        <v>19</v>
      </c>
      <c r="C2188" s="1" t="str">
        <f t="array" ref="C2188">_xlfn.XLOOKUP($B2188, sales_teams!$A$2:$A$36, sales_teams!$B$2:$B$36)</f>
        <v>Melvin Marxen</v>
      </c>
      <c r="D2188" s="1" t="str">
        <f t="array" ref="D2188">_xlfn.XLOOKUP($B2188, sales_teams!$A$2:$A$36, sales_teams!$C$2:$C$36)</f>
        <v>Central</v>
      </c>
      <c r="E2188" s="1" t="s">
        <v>109</v>
      </c>
      <c r="F2188" s="1" t="s">
        <v>136</v>
      </c>
      <c r="G2188" s="1" t="str">
        <f t="array" ref="G2188">IF($F2188="", "", _xlfn.XLOOKUP($F2188,accounts!$A$2:$A$86,accounts!$B$2:$B$86, "Other"))</f>
        <v>services</v>
      </c>
      <c r="H2188" s="1" t="str">
        <f t="array" ref="H2188">IF($F2188="", "", IFS(_xlfn.XLOOKUP($F2188, accounts!$A$2:$A$86, accounts!$E$2:$E$86, 0)&gt;=1000, "Enterprise", _xlfn.XLOOKUP($F2188, accounts!$A$2:$A$86, accounts!$E$2:$E$86, 0)&gt;=100, "Mid-Market", TRUE, "SMB"))</f>
        <v>Enterprise</v>
      </c>
      <c r="I2188" s="1" t="str">
        <f t="array" ref="I2188">IF($F2188="", "", _xlfn.XLOOKUP($F2188,accounts!$A$2:$A$86,accounts!$F$2:$F$86, "Other"))</f>
        <v>United States</v>
      </c>
      <c r="J2188" s="1" t="s">
        <v>131</v>
      </c>
      <c r="K2188" s="3">
        <v>42832.0</v>
      </c>
      <c r="L2188" s="3">
        <v>42834.0</v>
      </c>
      <c r="M2188" s="1">
        <v>1091.0</v>
      </c>
    </row>
    <row r="2189">
      <c r="A2189" s="1" t="s">
        <v>2394</v>
      </c>
      <c r="B2189" s="1" t="s">
        <v>19</v>
      </c>
      <c r="C2189" s="1" t="str">
        <f t="array" ref="C2189">_xlfn.XLOOKUP($B2189, sales_teams!$A$2:$A$36, sales_teams!$B$2:$B$36)</f>
        <v>Melvin Marxen</v>
      </c>
      <c r="D2189" s="1" t="str">
        <f t="array" ref="D2189">_xlfn.XLOOKUP($B2189, sales_teams!$A$2:$A$36, sales_teams!$C$2:$C$36)</f>
        <v>Central</v>
      </c>
      <c r="E2189" s="1" t="s">
        <v>109</v>
      </c>
      <c r="F2189" s="1" t="s">
        <v>178</v>
      </c>
      <c r="G2189" s="1" t="str">
        <f t="array" ref="G2189">IF($F2189="", "", _xlfn.XLOOKUP($F2189,accounts!$A$2:$A$86,accounts!$B$2:$B$86, "Other"))</f>
        <v>medical</v>
      </c>
      <c r="H2189" s="1" t="str">
        <f t="array" ref="H2189">IF($F2189="", "", IFS(_xlfn.XLOOKUP($F2189, accounts!$A$2:$A$86, accounts!$E$2:$E$86, 0)&gt;=1000, "Enterprise", _xlfn.XLOOKUP($F2189, accounts!$A$2:$A$86, accounts!$E$2:$E$86, 0)&gt;=100, "Mid-Market", TRUE, "SMB"))</f>
        <v>Enterprise</v>
      </c>
      <c r="I2189" s="1" t="str">
        <f t="array" ref="I2189">IF($F2189="", "", _xlfn.XLOOKUP($F2189,accounts!$A$2:$A$86,accounts!$F$2:$F$86, "Other"))</f>
        <v>United States</v>
      </c>
      <c r="J2189" s="1" t="s">
        <v>131</v>
      </c>
      <c r="K2189" s="3">
        <v>42832.0</v>
      </c>
      <c r="L2189" s="3">
        <v>42842.0</v>
      </c>
      <c r="M2189" s="1">
        <v>1189.0</v>
      </c>
    </row>
    <row r="2190">
      <c r="A2190" s="1" t="s">
        <v>2395</v>
      </c>
      <c r="B2190" s="1" t="s">
        <v>19</v>
      </c>
      <c r="C2190" s="1" t="str">
        <f t="array" ref="C2190">_xlfn.XLOOKUP($B2190, sales_teams!$A$2:$A$36, sales_teams!$B$2:$B$36)</f>
        <v>Melvin Marxen</v>
      </c>
      <c r="D2190" s="1" t="str">
        <f t="array" ref="D2190">_xlfn.XLOOKUP($B2190, sales_teams!$A$2:$A$36, sales_teams!$C$2:$C$36)</f>
        <v>Central</v>
      </c>
      <c r="E2190" s="1" t="s">
        <v>148</v>
      </c>
      <c r="F2190" s="1" t="s">
        <v>157</v>
      </c>
      <c r="G2190" s="1" t="str">
        <f t="array" ref="G2190">IF($F2190="", "", _xlfn.XLOOKUP($F2190,accounts!$A$2:$A$86,accounts!$B$2:$B$86, "Other"))</f>
        <v>retail</v>
      </c>
      <c r="H2190" s="1" t="str">
        <f t="array" ref="H2190">IF($F2190="", "", IFS(_xlfn.XLOOKUP($F2190, accounts!$A$2:$A$86, accounts!$E$2:$E$86, 0)&gt;=1000, "Enterprise", _xlfn.XLOOKUP($F2190, accounts!$A$2:$A$86, accounts!$E$2:$E$86, 0)&gt;=100, "Mid-Market", TRUE, "SMB"))</f>
        <v>Enterprise</v>
      </c>
      <c r="I2190" s="1" t="str">
        <f t="array" ref="I2190">IF($F2190="", "", _xlfn.XLOOKUP($F2190,accounts!$A$2:$A$86,accounts!$F$2:$F$86, "Other"))</f>
        <v>Belgium</v>
      </c>
      <c r="J2190" s="1" t="s">
        <v>131</v>
      </c>
      <c r="K2190" s="3">
        <v>42832.0</v>
      </c>
      <c r="L2190" s="3">
        <v>42913.0</v>
      </c>
      <c r="M2190" s="1">
        <v>4534.0</v>
      </c>
    </row>
    <row r="2191">
      <c r="A2191" s="1" t="s">
        <v>2396</v>
      </c>
      <c r="B2191" s="1" t="s">
        <v>104</v>
      </c>
      <c r="C2191" s="1" t="str">
        <f t="array" ref="C2191">_xlfn.XLOOKUP($B2191, sales_teams!$A$2:$A$36, sales_teams!$B$2:$B$36)</f>
        <v>Summer Sewald</v>
      </c>
      <c r="D2191" s="1" t="str">
        <f t="array" ref="D2191">_xlfn.XLOOKUP($B2191, sales_teams!$A$2:$A$36, sales_teams!$C$2:$C$36)</f>
        <v>West</v>
      </c>
      <c r="E2191" s="1" t="s">
        <v>181</v>
      </c>
      <c r="F2191" s="1" t="s">
        <v>97</v>
      </c>
      <c r="G2191" s="1" t="str">
        <f t="array" ref="G2191">IF($F2191="", "", _xlfn.XLOOKUP($F2191,accounts!$A$2:$A$86,accounts!$B$2:$B$86, "Other"))</f>
        <v>finance</v>
      </c>
      <c r="H2191" s="1" t="str">
        <f t="array" ref="H2191">IF($F2191="", "", IFS(_xlfn.XLOOKUP($F2191, accounts!$A$2:$A$86, accounts!$E$2:$E$86, 0)&gt;=1000, "Enterprise", _xlfn.XLOOKUP($F2191, accounts!$A$2:$A$86, accounts!$E$2:$E$86, 0)&gt;=100, "Mid-Market", TRUE, "SMB"))</f>
        <v>Mid-Market</v>
      </c>
      <c r="I2191" s="1" t="str">
        <f t="array" ref="I2191">IF($F2191="", "", _xlfn.XLOOKUP($F2191,accounts!$A$2:$A$86,accounts!$F$2:$F$86, "Other"))</f>
        <v>United States</v>
      </c>
      <c r="J2191" s="1" t="s">
        <v>192</v>
      </c>
      <c r="K2191" s="3">
        <v>42832.0</v>
      </c>
      <c r="L2191" s="3">
        <v>42867.0</v>
      </c>
      <c r="M2191" s="1">
        <v>0.0</v>
      </c>
    </row>
    <row r="2192">
      <c r="A2192" s="1" t="s">
        <v>2397</v>
      </c>
      <c r="B2192" s="1" t="s">
        <v>104</v>
      </c>
      <c r="C2192" s="1" t="str">
        <f t="array" ref="C2192">_xlfn.XLOOKUP($B2192, sales_teams!$A$2:$A$36, sales_teams!$B$2:$B$36)</f>
        <v>Summer Sewald</v>
      </c>
      <c r="D2192" s="1" t="str">
        <f t="array" ref="D2192">_xlfn.XLOOKUP($B2192, sales_teams!$A$2:$A$36, sales_teams!$C$2:$C$36)</f>
        <v>West</v>
      </c>
      <c r="E2192" s="1" t="s">
        <v>109</v>
      </c>
      <c r="F2192" s="1" t="s">
        <v>127</v>
      </c>
      <c r="G2192" s="1" t="str">
        <f t="array" ref="G2192">IF($F2192="", "", _xlfn.XLOOKUP($F2192,accounts!$A$2:$A$86,accounts!$B$2:$B$86, "Other"))</f>
        <v>technology</v>
      </c>
      <c r="H2192" s="1" t="str">
        <f t="array" ref="H2192">IF($F2192="", "", IFS(_xlfn.XLOOKUP($F2192, accounts!$A$2:$A$86, accounts!$E$2:$E$86, 0)&gt;=1000, "Enterprise", _xlfn.XLOOKUP($F2192, accounts!$A$2:$A$86, accounts!$E$2:$E$86, 0)&gt;=100, "Mid-Market", TRUE, "SMB"))</f>
        <v>Enterprise</v>
      </c>
      <c r="I2192" s="1" t="str">
        <f t="array" ref="I2192">IF($F2192="", "", _xlfn.XLOOKUP($F2192,accounts!$A$2:$A$86,accounts!$F$2:$F$86, "Other"))</f>
        <v>United States</v>
      </c>
      <c r="J2192" s="1" t="s">
        <v>192</v>
      </c>
      <c r="K2192" s="3">
        <v>42832.0</v>
      </c>
      <c r="L2192" s="3">
        <v>42841.0</v>
      </c>
      <c r="M2192" s="1">
        <v>0.0</v>
      </c>
    </row>
    <row r="2193">
      <c r="A2193" s="1" t="s">
        <v>2398</v>
      </c>
      <c r="B2193" s="1" t="s">
        <v>102</v>
      </c>
      <c r="C2193" s="1" t="str">
        <f t="array" ref="C2193">_xlfn.XLOOKUP($B2193, sales_teams!$A$2:$A$36, sales_teams!$B$2:$B$36)</f>
        <v>Summer Sewald</v>
      </c>
      <c r="D2193" s="1" t="str">
        <f t="array" ref="D2193">_xlfn.XLOOKUP($B2193, sales_teams!$A$2:$A$36, sales_teams!$C$2:$C$36)</f>
        <v>West</v>
      </c>
      <c r="E2193" s="1" t="s">
        <v>181</v>
      </c>
      <c r="G2193" s="1" t="str">
        <f t="array" ref="G2193">IF($F2193="", "", _xlfn.XLOOKUP($F2193,accounts!$A$2:$A$86,accounts!$B$2:$B$86, "Other"))</f>
        <v/>
      </c>
      <c r="H2193" s="1" t="str">
        <f t="array" ref="H2193">IF($F2193="", "", IFS(_xlfn.XLOOKUP($F2193, accounts!$A$2:$A$86, accounts!$E$2:$E$86, 0)&gt;=1000, "Enterprise", _xlfn.XLOOKUP($F2193, accounts!$A$2:$A$86, accounts!$E$2:$E$86, 0)&gt;=100, "Mid-Market", TRUE, "SMB"))</f>
        <v/>
      </c>
      <c r="I2193" s="1" t="str">
        <f t="array" ref="I2193">IF($F2193="", "", _xlfn.XLOOKUP($F2193,accounts!$A$2:$A$86,accounts!$F$2:$F$86, "Other"))</f>
        <v/>
      </c>
      <c r="J2193" s="1" t="s">
        <v>189</v>
      </c>
      <c r="K2193" s="3">
        <v>42832.0</v>
      </c>
    </row>
    <row r="2194">
      <c r="A2194" s="1" t="s">
        <v>2399</v>
      </c>
      <c r="B2194" s="1" t="s">
        <v>102</v>
      </c>
      <c r="C2194" s="1" t="str">
        <f t="array" ref="C2194">_xlfn.XLOOKUP($B2194, sales_teams!$A$2:$A$36, sales_teams!$B$2:$B$36)</f>
        <v>Summer Sewald</v>
      </c>
      <c r="D2194" s="1" t="str">
        <f t="array" ref="D2194">_xlfn.XLOOKUP($B2194, sales_teams!$A$2:$A$36, sales_teams!$C$2:$C$36)</f>
        <v>West</v>
      </c>
      <c r="E2194" s="1" t="s">
        <v>188</v>
      </c>
      <c r="G2194" s="1" t="str">
        <f t="array" ref="G2194">IF($F2194="", "", _xlfn.XLOOKUP($F2194,accounts!$A$2:$A$86,accounts!$B$2:$B$86, "Other"))</f>
        <v/>
      </c>
      <c r="H2194" s="1" t="str">
        <f t="array" ref="H2194">IF($F2194="", "", IFS(_xlfn.XLOOKUP($F2194, accounts!$A$2:$A$86, accounts!$E$2:$E$86, 0)&gt;=1000, "Enterprise", _xlfn.XLOOKUP($F2194, accounts!$A$2:$A$86, accounts!$E$2:$E$86, 0)&gt;=100, "Mid-Market", TRUE, "SMB"))</f>
        <v/>
      </c>
      <c r="I2194" s="1" t="str">
        <f t="array" ref="I2194">IF($F2194="", "", _xlfn.XLOOKUP($F2194,accounts!$A$2:$A$86,accounts!$F$2:$F$86, "Other"))</f>
        <v/>
      </c>
      <c r="J2194" s="1" t="s">
        <v>189</v>
      </c>
      <c r="K2194" s="3">
        <v>42832.0</v>
      </c>
    </row>
    <row r="2195">
      <c r="A2195" s="1" t="s">
        <v>2400</v>
      </c>
      <c r="B2195" s="1" t="s">
        <v>17</v>
      </c>
      <c r="C2195" s="1" t="str">
        <f t="array" ref="C2195">_xlfn.XLOOKUP($B2195, sales_teams!$A$2:$A$36, sales_teams!$B$2:$B$36)</f>
        <v>Dustin Brinkmann</v>
      </c>
      <c r="D2195" s="1" t="str">
        <f t="array" ref="D2195">_xlfn.XLOOKUP($B2195, sales_teams!$A$2:$A$36, sales_teams!$C$2:$C$36)</f>
        <v>Central</v>
      </c>
      <c r="E2195" s="1" t="s">
        <v>181</v>
      </c>
      <c r="F2195" s="1" t="s">
        <v>56</v>
      </c>
      <c r="G2195" s="1" t="str">
        <f t="array" ref="G2195">IF($F2195="", "", _xlfn.XLOOKUP($F2195,accounts!$A$2:$A$86,accounts!$B$2:$B$86, "Other"))</f>
        <v>software</v>
      </c>
      <c r="H2195" s="1" t="str">
        <f t="array" ref="H2195">IF($F2195="", "", IFS(_xlfn.XLOOKUP($F2195, accounts!$A$2:$A$86, accounts!$E$2:$E$86, 0)&gt;=1000, "Enterprise", _xlfn.XLOOKUP($F2195, accounts!$A$2:$A$86, accounts!$E$2:$E$86, 0)&gt;=100, "Mid-Market", TRUE, "SMB"))</f>
        <v>Enterprise</v>
      </c>
      <c r="I2195" s="1" t="str">
        <f t="array" ref="I2195">IF($F2195="", "", _xlfn.XLOOKUP($F2195,accounts!$A$2:$A$86,accounts!$F$2:$F$86, "Other"))</f>
        <v>United States</v>
      </c>
      <c r="J2195" s="1" t="s">
        <v>192</v>
      </c>
      <c r="K2195" s="3">
        <v>42832.0</v>
      </c>
      <c r="L2195" s="3">
        <v>42841.0</v>
      </c>
      <c r="M2195" s="1">
        <v>0.0</v>
      </c>
    </row>
    <row r="2196">
      <c r="A2196" s="1" t="s">
        <v>2401</v>
      </c>
      <c r="B2196" s="1" t="s">
        <v>92</v>
      </c>
      <c r="C2196" s="1" t="str">
        <f t="array" ref="C2196">_xlfn.XLOOKUP($B2196, sales_teams!$A$2:$A$36, sales_teams!$B$2:$B$36)</f>
        <v>Celia Rouche</v>
      </c>
      <c r="D2196" s="1" t="str">
        <f t="array" ref="D2196">_xlfn.XLOOKUP($B2196, sales_teams!$A$2:$A$36, sales_teams!$C$2:$C$36)</f>
        <v>West</v>
      </c>
      <c r="E2196" s="1" t="s">
        <v>181</v>
      </c>
      <c r="F2196" s="1" t="s">
        <v>59</v>
      </c>
      <c r="G2196" s="1" t="str">
        <f t="array" ref="G2196">IF($F2196="", "", _xlfn.XLOOKUP($F2196,accounts!$A$2:$A$86,accounts!$B$2:$B$86, "Other"))</f>
        <v>medical</v>
      </c>
      <c r="H2196" s="1" t="str">
        <f t="array" ref="H2196">IF($F2196="", "", IFS(_xlfn.XLOOKUP($F2196, accounts!$A$2:$A$86, accounts!$E$2:$E$86, 0)&gt;=1000, "Enterprise", _xlfn.XLOOKUP($F2196, accounts!$A$2:$A$86, accounts!$E$2:$E$86, 0)&gt;=100, "Mid-Market", TRUE, "SMB"))</f>
        <v>SMB</v>
      </c>
      <c r="I2196" s="1" t="str">
        <f t="array" ref="I2196">IF($F2196="", "", _xlfn.XLOOKUP($F2196,accounts!$A$2:$A$86,accounts!$F$2:$F$86, "Other"))</f>
        <v>United States</v>
      </c>
      <c r="J2196" s="1" t="s">
        <v>131</v>
      </c>
      <c r="K2196" s="3">
        <v>42832.0</v>
      </c>
      <c r="L2196" s="3">
        <v>42838.0</v>
      </c>
      <c r="M2196" s="1">
        <v>522.0</v>
      </c>
    </row>
    <row r="2197">
      <c r="A2197" s="1" t="s">
        <v>2402</v>
      </c>
      <c r="B2197" s="1" t="s">
        <v>92</v>
      </c>
      <c r="C2197" s="1" t="str">
        <f t="array" ref="C2197">_xlfn.XLOOKUP($B2197, sales_teams!$A$2:$A$36, sales_teams!$B$2:$B$36)</f>
        <v>Celia Rouche</v>
      </c>
      <c r="D2197" s="1" t="str">
        <f t="array" ref="D2197">_xlfn.XLOOKUP($B2197, sales_teams!$A$2:$A$36, sales_teams!$C$2:$C$36)</f>
        <v>West</v>
      </c>
      <c r="E2197" s="1" t="s">
        <v>148</v>
      </c>
      <c r="F2197" s="1" t="s">
        <v>114</v>
      </c>
      <c r="G2197" s="1" t="str">
        <f t="array" ref="G2197">IF($F2197="", "", _xlfn.XLOOKUP($F2197,accounts!$A$2:$A$86,accounts!$B$2:$B$86, "Other"))</f>
        <v>marketing</v>
      </c>
      <c r="H2197" s="1" t="str">
        <f t="array" ref="H2197">IF($F2197="", "", IFS(_xlfn.XLOOKUP($F2197, accounts!$A$2:$A$86, accounts!$E$2:$E$86, 0)&gt;=1000, "Enterprise", _xlfn.XLOOKUP($F2197, accounts!$A$2:$A$86, accounts!$E$2:$E$86, 0)&gt;=100, "Mid-Market", TRUE, "SMB"))</f>
        <v>Enterprise</v>
      </c>
      <c r="I2197" s="1" t="str">
        <f t="array" ref="I2197">IF($F2197="", "", _xlfn.XLOOKUP($F2197,accounts!$A$2:$A$86,accounts!$F$2:$F$86, "Other"))</f>
        <v>United States</v>
      </c>
      <c r="J2197" s="1" t="s">
        <v>131</v>
      </c>
      <c r="K2197" s="3">
        <v>42832.0</v>
      </c>
      <c r="L2197" s="3">
        <v>42882.0</v>
      </c>
      <c r="M2197" s="1">
        <v>5012.0</v>
      </c>
    </row>
    <row r="2198">
      <c r="A2198" s="1" t="s">
        <v>2403</v>
      </c>
      <c r="B2198" s="1" t="s">
        <v>107</v>
      </c>
      <c r="C2198" s="1" t="str">
        <f t="array" ref="C2198">_xlfn.XLOOKUP($B2198, sales_teams!$A$2:$A$36, sales_teams!$B$2:$B$36)</f>
        <v>Summer Sewald</v>
      </c>
      <c r="D2198" s="1" t="str">
        <f t="array" ref="D2198">_xlfn.XLOOKUP($B2198, sales_teams!$A$2:$A$36, sales_teams!$C$2:$C$36)</f>
        <v>West</v>
      </c>
      <c r="E2198" s="1" t="s">
        <v>109</v>
      </c>
      <c r="F2198" s="1" t="s">
        <v>147</v>
      </c>
      <c r="G2198" s="1" t="str">
        <f t="array" ref="G2198">IF($F2198="", "", _xlfn.XLOOKUP($F2198,accounts!$A$2:$A$86,accounts!$B$2:$B$86, "Other"))</f>
        <v>telecommunications</v>
      </c>
      <c r="H2198" s="1" t="str">
        <f t="array" ref="H2198">IF($F2198="", "", IFS(_xlfn.XLOOKUP($F2198, accounts!$A$2:$A$86, accounts!$E$2:$E$86, 0)&gt;=1000, "Enterprise", _xlfn.XLOOKUP($F2198, accounts!$A$2:$A$86, accounts!$E$2:$E$86, 0)&gt;=100, "Mid-Market", TRUE, "SMB"))</f>
        <v>Enterprise</v>
      </c>
      <c r="I2198" s="1" t="str">
        <f t="array" ref="I2198">IF($F2198="", "", _xlfn.XLOOKUP($F2198,accounts!$A$2:$A$86,accounts!$F$2:$F$86, "Other"))</f>
        <v>United States</v>
      </c>
      <c r="J2198" s="1" t="s">
        <v>131</v>
      </c>
      <c r="K2198" s="3">
        <v>42832.0</v>
      </c>
      <c r="L2198" s="3">
        <v>42833.0</v>
      </c>
      <c r="M2198" s="1">
        <v>1109.0</v>
      </c>
    </row>
    <row r="2199">
      <c r="A2199" s="1" t="s">
        <v>2404</v>
      </c>
      <c r="B2199" s="1" t="s">
        <v>18</v>
      </c>
      <c r="C2199" s="1" t="str">
        <f t="array" ref="C2199">_xlfn.XLOOKUP($B2199, sales_teams!$A$2:$A$36, sales_teams!$B$2:$B$36)</f>
        <v>Dustin Brinkmann</v>
      </c>
      <c r="D2199" s="1" t="str">
        <f t="array" ref="D2199">_xlfn.XLOOKUP($B2199, sales_teams!$A$2:$A$36, sales_teams!$C$2:$C$36)</f>
        <v>Central</v>
      </c>
      <c r="E2199" s="1" t="s">
        <v>194</v>
      </c>
      <c r="F2199" s="1" t="s">
        <v>106</v>
      </c>
      <c r="G2199" s="1" t="str">
        <f t="array" ref="G2199">IF($F2199="", "", _xlfn.XLOOKUP($F2199,accounts!$A$2:$A$86,accounts!$B$2:$B$86, "Other"))</f>
        <v>retail</v>
      </c>
      <c r="H2199" s="1" t="str">
        <f t="array" ref="H2199">IF($F2199="", "", IFS(_xlfn.XLOOKUP($F2199, accounts!$A$2:$A$86, accounts!$E$2:$E$86, 0)&gt;=1000, "Enterprise", _xlfn.XLOOKUP($F2199, accounts!$A$2:$A$86, accounts!$E$2:$E$86, 0)&gt;=100, "Mid-Market", TRUE, "SMB"))</f>
        <v>Enterprise</v>
      </c>
      <c r="I2199" s="1" t="str">
        <f t="array" ref="I2199">IF($F2199="", "", _xlfn.XLOOKUP($F2199,accounts!$A$2:$A$86,accounts!$F$2:$F$86, "Other"))</f>
        <v>Italy</v>
      </c>
      <c r="J2199" s="1" t="s">
        <v>131</v>
      </c>
      <c r="K2199" s="3">
        <v>42832.0</v>
      </c>
      <c r="L2199" s="3">
        <v>42838.0</v>
      </c>
      <c r="M2199" s="1">
        <v>4659.0</v>
      </c>
    </row>
    <row r="2200">
      <c r="A2200" s="1" t="s">
        <v>2405</v>
      </c>
      <c r="B2200" s="1" t="s">
        <v>28</v>
      </c>
      <c r="C2200" s="1" t="str">
        <f t="array" ref="C2200">_xlfn.XLOOKUP($B2200, sales_teams!$A$2:$A$36, sales_teams!$B$2:$B$36)</f>
        <v>Melvin Marxen</v>
      </c>
      <c r="D2200" s="1" t="str">
        <f t="array" ref="D2200">_xlfn.XLOOKUP($B2200, sales_teams!$A$2:$A$36, sales_teams!$C$2:$C$36)</f>
        <v>Central</v>
      </c>
      <c r="E2200" s="1" t="s">
        <v>181</v>
      </c>
      <c r="F2200" s="1" t="s">
        <v>47</v>
      </c>
      <c r="G2200" s="1" t="str">
        <f t="array" ref="G2200">IF($F2200="", "", _xlfn.XLOOKUP($F2200,accounts!$A$2:$A$86,accounts!$B$2:$B$86, "Other"))</f>
        <v>retail</v>
      </c>
      <c r="H2200" s="1" t="str">
        <f t="array" ref="H2200">IF($F2200="", "", IFS(_xlfn.XLOOKUP($F2200, accounts!$A$2:$A$86, accounts!$E$2:$E$86, 0)&gt;=1000, "Enterprise", _xlfn.XLOOKUP($F2200, accounts!$A$2:$A$86, accounts!$E$2:$E$86, 0)&gt;=100, "Mid-Market", TRUE, "SMB"))</f>
        <v>Enterprise</v>
      </c>
      <c r="I2200" s="1" t="str">
        <f t="array" ref="I2200">IF($F2200="", "", _xlfn.XLOOKUP($F2200,accounts!$A$2:$A$86,accounts!$F$2:$F$86, "Other"))</f>
        <v>United States</v>
      </c>
      <c r="J2200" s="1" t="s">
        <v>192</v>
      </c>
      <c r="K2200" s="3">
        <v>42832.0</v>
      </c>
      <c r="L2200" s="3">
        <v>42841.0</v>
      </c>
      <c r="M2200" s="1">
        <v>0.0</v>
      </c>
    </row>
    <row r="2201">
      <c r="A2201" s="1" t="s">
        <v>2406</v>
      </c>
      <c r="B2201" s="1" t="s">
        <v>15</v>
      </c>
      <c r="C2201" s="1" t="str">
        <f t="array" ref="C2201">_xlfn.XLOOKUP($B2201, sales_teams!$A$2:$A$36, sales_teams!$B$2:$B$36)</f>
        <v>Dustin Brinkmann</v>
      </c>
      <c r="D2201" s="1" t="str">
        <f t="array" ref="D2201">_xlfn.XLOOKUP($B2201, sales_teams!$A$2:$A$36, sales_teams!$C$2:$C$36)</f>
        <v>Central</v>
      </c>
      <c r="E2201" s="1" t="s">
        <v>194</v>
      </c>
      <c r="F2201" s="1" t="s">
        <v>56</v>
      </c>
      <c r="G2201" s="1" t="str">
        <f t="array" ref="G2201">IF($F2201="", "", _xlfn.XLOOKUP($F2201,accounts!$A$2:$A$86,accounts!$B$2:$B$86, "Other"))</f>
        <v>software</v>
      </c>
      <c r="H2201" s="1" t="str">
        <f t="array" ref="H2201">IF($F2201="", "", IFS(_xlfn.XLOOKUP($F2201, accounts!$A$2:$A$86, accounts!$E$2:$E$86, 0)&gt;=1000, "Enterprise", _xlfn.XLOOKUP($F2201, accounts!$A$2:$A$86, accounts!$E$2:$E$86, 0)&gt;=100, "Mid-Market", TRUE, "SMB"))</f>
        <v>Enterprise</v>
      </c>
      <c r="I2201" s="1" t="str">
        <f t="array" ref="I2201">IF($F2201="", "", _xlfn.XLOOKUP($F2201,accounts!$A$2:$A$86,accounts!$F$2:$F$86, "Other"))</f>
        <v>United States</v>
      </c>
      <c r="J2201" s="1" t="s">
        <v>192</v>
      </c>
      <c r="K2201" s="3">
        <v>42832.0</v>
      </c>
      <c r="L2201" s="3">
        <v>42899.0</v>
      </c>
      <c r="M2201" s="1">
        <v>0.0</v>
      </c>
    </row>
    <row r="2202">
      <c r="A2202" s="1" t="s">
        <v>2407</v>
      </c>
      <c r="B2202" s="1" t="s">
        <v>15</v>
      </c>
      <c r="C2202" s="1" t="str">
        <f t="array" ref="C2202">_xlfn.XLOOKUP($B2202, sales_teams!$A$2:$A$36, sales_teams!$B$2:$B$36)</f>
        <v>Dustin Brinkmann</v>
      </c>
      <c r="D2202" s="1" t="str">
        <f t="array" ref="D2202">_xlfn.XLOOKUP($B2202, sales_teams!$A$2:$A$36, sales_teams!$C$2:$C$36)</f>
        <v>Central</v>
      </c>
      <c r="E2202" s="1" t="s">
        <v>194</v>
      </c>
      <c r="F2202" s="1" t="s">
        <v>165</v>
      </c>
      <c r="G2202" s="1" t="str">
        <f t="array" ref="G2202">IF($F2202="", "", _xlfn.XLOOKUP($F2202,accounts!$A$2:$A$86,accounts!$B$2:$B$86, "Other"))</f>
        <v>telecommunications</v>
      </c>
      <c r="H2202" s="1" t="str">
        <f t="array" ref="H2202">IF($F2202="", "", IFS(_xlfn.XLOOKUP($F2202, accounts!$A$2:$A$86, accounts!$E$2:$E$86, 0)&gt;=1000, "Enterprise", _xlfn.XLOOKUP($F2202, accounts!$A$2:$A$86, accounts!$E$2:$E$86, 0)&gt;=100, "Mid-Market", TRUE, "SMB"))</f>
        <v>Enterprise</v>
      </c>
      <c r="I2202" s="1" t="str">
        <f t="array" ref="I2202">IF($F2202="", "", _xlfn.XLOOKUP($F2202,accounts!$A$2:$A$86,accounts!$F$2:$F$86, "Other"))</f>
        <v>United States</v>
      </c>
      <c r="J2202" s="1" t="s">
        <v>192</v>
      </c>
      <c r="K2202" s="3">
        <v>42832.0</v>
      </c>
      <c r="L2202" s="3">
        <v>42834.0</v>
      </c>
      <c r="M2202" s="1">
        <v>0.0</v>
      </c>
    </row>
    <row r="2203">
      <c r="A2203" s="1" t="s">
        <v>2408</v>
      </c>
      <c r="B2203" s="1" t="s">
        <v>15</v>
      </c>
      <c r="C2203" s="1" t="str">
        <f t="array" ref="C2203">_xlfn.XLOOKUP($B2203, sales_teams!$A$2:$A$36, sales_teams!$B$2:$B$36)</f>
        <v>Dustin Brinkmann</v>
      </c>
      <c r="D2203" s="1" t="str">
        <f t="array" ref="D2203">_xlfn.XLOOKUP($B2203, sales_teams!$A$2:$A$36, sales_teams!$C$2:$C$36)</f>
        <v>Central</v>
      </c>
      <c r="E2203" s="1" t="s">
        <v>179</v>
      </c>
      <c r="F2203" s="1" t="s">
        <v>128</v>
      </c>
      <c r="G2203" s="1" t="str">
        <f t="array" ref="G2203">IF($F2203="", "", _xlfn.XLOOKUP($F2203,accounts!$A$2:$A$86,accounts!$B$2:$B$86, "Other"))</f>
        <v>marketing</v>
      </c>
      <c r="H2203" s="1" t="str">
        <f t="array" ref="H2203">IF($F2203="", "", IFS(_xlfn.XLOOKUP($F2203, accounts!$A$2:$A$86, accounts!$E$2:$E$86, 0)&gt;=1000, "Enterprise", _xlfn.XLOOKUP($F2203, accounts!$A$2:$A$86, accounts!$E$2:$E$86, 0)&gt;=100, "Mid-Market", TRUE, "SMB"))</f>
        <v>Enterprise</v>
      </c>
      <c r="I2203" s="1" t="str">
        <f t="array" ref="I2203">IF($F2203="", "", _xlfn.XLOOKUP($F2203,accounts!$A$2:$A$86,accounts!$F$2:$F$86, "Other"))</f>
        <v>United States</v>
      </c>
      <c r="J2203" s="1" t="s">
        <v>192</v>
      </c>
      <c r="K2203" s="3">
        <v>42832.0</v>
      </c>
      <c r="L2203" s="3">
        <v>42885.0</v>
      </c>
      <c r="M2203" s="1">
        <v>0.0</v>
      </c>
    </row>
    <row r="2204">
      <c r="A2204" s="1" t="s">
        <v>2409</v>
      </c>
      <c r="B2204" s="1" t="s">
        <v>15</v>
      </c>
      <c r="C2204" s="1" t="str">
        <f t="array" ref="C2204">_xlfn.XLOOKUP($B2204, sales_teams!$A$2:$A$36, sales_teams!$B$2:$B$36)</f>
        <v>Dustin Brinkmann</v>
      </c>
      <c r="D2204" s="1" t="str">
        <f t="array" ref="D2204">_xlfn.XLOOKUP($B2204, sales_teams!$A$2:$A$36, sales_teams!$C$2:$C$36)</f>
        <v>Central</v>
      </c>
      <c r="E2204" s="1" t="s">
        <v>188</v>
      </c>
      <c r="F2204" s="1" t="s">
        <v>145</v>
      </c>
      <c r="G2204" s="1" t="str">
        <f t="array" ref="G2204">IF($F2204="", "", _xlfn.XLOOKUP($F2204,accounts!$A$2:$A$86,accounts!$B$2:$B$86, "Other"))</f>
        <v>technology</v>
      </c>
      <c r="H2204" s="1" t="str">
        <f t="array" ref="H2204">IF($F2204="", "", IFS(_xlfn.XLOOKUP($F2204, accounts!$A$2:$A$86, accounts!$E$2:$E$86, 0)&gt;=1000, "Enterprise", _xlfn.XLOOKUP($F2204, accounts!$A$2:$A$86, accounts!$E$2:$E$86, 0)&gt;=100, "Mid-Market", TRUE, "SMB"))</f>
        <v>Enterprise</v>
      </c>
      <c r="I2204" s="1" t="str">
        <f t="array" ref="I2204">IF($F2204="", "", _xlfn.XLOOKUP($F2204,accounts!$A$2:$A$86,accounts!$F$2:$F$86, "Other"))</f>
        <v>Panama</v>
      </c>
      <c r="J2204" s="1" t="s">
        <v>192</v>
      </c>
      <c r="K2204" s="3">
        <v>42832.0</v>
      </c>
      <c r="L2204" s="3">
        <v>42837.0</v>
      </c>
      <c r="M2204" s="1">
        <v>0.0</v>
      </c>
    </row>
    <row r="2205">
      <c r="A2205" s="1" t="s">
        <v>2410</v>
      </c>
      <c r="B2205" s="1" t="s">
        <v>60</v>
      </c>
      <c r="C2205" s="1" t="str">
        <f t="array" ref="C2205">_xlfn.XLOOKUP($B2205, sales_teams!$A$2:$A$36, sales_teams!$B$2:$B$36)</f>
        <v>Celia Rouche</v>
      </c>
      <c r="D2205" s="1" t="str">
        <f t="array" ref="D2205">_xlfn.XLOOKUP($B2205, sales_teams!$A$2:$A$36, sales_teams!$C$2:$C$36)</f>
        <v>West</v>
      </c>
      <c r="E2205" s="1" t="s">
        <v>181</v>
      </c>
      <c r="G2205" s="1" t="str">
        <f t="array" ref="G2205">IF($F2205="", "", _xlfn.XLOOKUP($F2205,accounts!$A$2:$A$86,accounts!$B$2:$B$86, "Other"))</f>
        <v/>
      </c>
      <c r="H2205" s="1" t="str">
        <f t="array" ref="H2205">IF($F2205="", "", IFS(_xlfn.XLOOKUP($F2205, accounts!$A$2:$A$86, accounts!$E$2:$E$86, 0)&gt;=1000, "Enterprise", _xlfn.XLOOKUP($F2205, accounts!$A$2:$A$86, accounts!$E$2:$E$86, 0)&gt;=100, "Mid-Market", TRUE, "SMB"))</f>
        <v/>
      </c>
      <c r="I2205" s="1" t="str">
        <f t="array" ref="I2205">IF($F2205="", "", _xlfn.XLOOKUP($F2205,accounts!$A$2:$A$86,accounts!$F$2:$F$86, "Other"))</f>
        <v/>
      </c>
      <c r="J2205" s="1" t="s">
        <v>189</v>
      </c>
      <c r="K2205" s="3">
        <v>42832.0</v>
      </c>
    </row>
    <row r="2206">
      <c r="A2206" s="1" t="s">
        <v>2411</v>
      </c>
      <c r="B2206" s="1" t="s">
        <v>60</v>
      </c>
      <c r="C2206" s="1" t="str">
        <f t="array" ref="C2206">_xlfn.XLOOKUP($B2206, sales_teams!$A$2:$A$36, sales_teams!$B$2:$B$36)</f>
        <v>Celia Rouche</v>
      </c>
      <c r="D2206" s="1" t="str">
        <f t="array" ref="D2206">_xlfn.XLOOKUP($B2206, sales_teams!$A$2:$A$36, sales_teams!$C$2:$C$36)</f>
        <v>West</v>
      </c>
      <c r="E2206" s="1" t="s">
        <v>188</v>
      </c>
      <c r="F2206" s="1" t="s">
        <v>127</v>
      </c>
      <c r="G2206" s="1" t="str">
        <f t="array" ref="G2206">IF($F2206="", "", _xlfn.XLOOKUP($F2206,accounts!$A$2:$A$86,accounts!$B$2:$B$86, "Other"))</f>
        <v>technology</v>
      </c>
      <c r="H2206" s="1" t="str">
        <f t="array" ref="H2206">IF($F2206="", "", IFS(_xlfn.XLOOKUP($F2206, accounts!$A$2:$A$86, accounts!$E$2:$E$86, 0)&gt;=1000, "Enterprise", _xlfn.XLOOKUP($F2206, accounts!$A$2:$A$86, accounts!$E$2:$E$86, 0)&gt;=100, "Mid-Market", TRUE, "SMB"))</f>
        <v>Enterprise</v>
      </c>
      <c r="I2206" s="1" t="str">
        <f t="array" ref="I2206">IF($F2206="", "", _xlfn.XLOOKUP($F2206,accounts!$A$2:$A$86,accounts!$F$2:$F$86, "Other"))</f>
        <v>United States</v>
      </c>
      <c r="J2206" s="1" t="s">
        <v>192</v>
      </c>
      <c r="K2206" s="3">
        <v>42832.0</v>
      </c>
      <c r="L2206" s="3">
        <v>42841.0</v>
      </c>
      <c r="M2206" s="1">
        <v>0.0</v>
      </c>
    </row>
    <row r="2207">
      <c r="A2207" s="1" t="s">
        <v>2412</v>
      </c>
      <c r="B2207" s="1" t="s">
        <v>105</v>
      </c>
      <c r="C2207" s="1" t="str">
        <f t="array" ref="C2207">_xlfn.XLOOKUP($B2207, sales_teams!$A$2:$A$36, sales_teams!$B$2:$B$36)</f>
        <v>Summer Sewald</v>
      </c>
      <c r="D2207" s="1" t="str">
        <f t="array" ref="D2207">_xlfn.XLOOKUP($B2207, sales_teams!$A$2:$A$36, sales_teams!$C$2:$C$36)</f>
        <v>West</v>
      </c>
      <c r="E2207" s="1" t="s">
        <v>188</v>
      </c>
      <c r="F2207" s="1" t="s">
        <v>91</v>
      </c>
      <c r="G2207" s="1" t="str">
        <f t="array" ref="G2207">IF($F2207="", "", _xlfn.XLOOKUP($F2207,accounts!$A$2:$A$86,accounts!$B$2:$B$86, "Other"))</f>
        <v>employment</v>
      </c>
      <c r="H2207" s="1" t="str">
        <f t="array" ref="H2207">IF($F2207="", "", IFS(_xlfn.XLOOKUP($F2207, accounts!$A$2:$A$86, accounts!$E$2:$E$86, 0)&gt;=1000, "Enterprise", _xlfn.XLOOKUP($F2207, accounts!$A$2:$A$86, accounts!$E$2:$E$86, 0)&gt;=100, "Mid-Market", TRUE, "SMB"))</f>
        <v>Enterprise</v>
      </c>
      <c r="I2207" s="1" t="str">
        <f t="array" ref="I2207">IF($F2207="", "", _xlfn.XLOOKUP($F2207,accounts!$A$2:$A$86,accounts!$F$2:$F$86, "Other"))</f>
        <v>United States</v>
      </c>
      <c r="J2207" s="1" t="s">
        <v>192</v>
      </c>
      <c r="K2207" s="3">
        <v>42832.0</v>
      </c>
      <c r="L2207" s="3">
        <v>42838.0</v>
      </c>
      <c r="M2207" s="1">
        <v>0.0</v>
      </c>
    </row>
    <row r="2208">
      <c r="A2208" s="1" t="s">
        <v>2413</v>
      </c>
      <c r="B2208" s="1" t="s">
        <v>7</v>
      </c>
      <c r="C2208" s="1" t="str">
        <f t="array" ref="C2208">_xlfn.XLOOKUP($B2208, sales_teams!$A$2:$A$36, sales_teams!$B$2:$B$36)</f>
        <v>Dustin Brinkmann</v>
      </c>
      <c r="D2208" s="1" t="str">
        <f t="array" ref="D2208">_xlfn.XLOOKUP($B2208, sales_teams!$A$2:$A$36, sales_teams!$C$2:$C$36)</f>
        <v>Central</v>
      </c>
      <c r="E2208" s="1" t="s">
        <v>188</v>
      </c>
      <c r="F2208" s="1" t="s">
        <v>76</v>
      </c>
      <c r="G2208" s="1" t="str">
        <f t="array" ref="G2208">IF($F2208="", "", _xlfn.XLOOKUP($F2208,accounts!$A$2:$A$86,accounts!$B$2:$B$86, "Other"))</f>
        <v>marketing</v>
      </c>
      <c r="H2208" s="1" t="str">
        <f t="array" ref="H2208">IF($F2208="", "", IFS(_xlfn.XLOOKUP($F2208, accounts!$A$2:$A$86, accounts!$E$2:$E$86, 0)&gt;=1000, "Enterprise", _xlfn.XLOOKUP($F2208, accounts!$A$2:$A$86, accounts!$E$2:$E$86, 0)&gt;=100, "Mid-Market", TRUE, "SMB"))</f>
        <v>Enterprise</v>
      </c>
      <c r="I2208" s="1" t="str">
        <f t="array" ref="I2208">IF($F2208="", "", _xlfn.XLOOKUP($F2208,accounts!$A$2:$A$86,accounts!$F$2:$F$86, "Other"))</f>
        <v>United States</v>
      </c>
      <c r="J2208" s="1" t="s">
        <v>192</v>
      </c>
      <c r="K2208" s="3">
        <v>42833.0</v>
      </c>
      <c r="L2208" s="3">
        <v>42840.0</v>
      </c>
      <c r="M2208" s="1">
        <v>0.0</v>
      </c>
    </row>
    <row r="2209">
      <c r="A2209" s="1" t="s">
        <v>2414</v>
      </c>
      <c r="B2209" s="1" t="s">
        <v>7</v>
      </c>
      <c r="C2209" s="1" t="str">
        <f t="array" ref="C2209">_xlfn.XLOOKUP($B2209, sales_teams!$A$2:$A$36, sales_teams!$B$2:$B$36)</f>
        <v>Dustin Brinkmann</v>
      </c>
      <c r="D2209" s="1" t="str">
        <f t="array" ref="D2209">_xlfn.XLOOKUP($B2209, sales_teams!$A$2:$A$36, sales_teams!$C$2:$C$36)</f>
        <v>Central</v>
      </c>
      <c r="E2209" s="1" t="s">
        <v>109</v>
      </c>
      <c r="F2209" s="1" t="s">
        <v>155</v>
      </c>
      <c r="G2209" s="1" t="str">
        <f t="array" ref="G2209">IF($F2209="", "", _xlfn.XLOOKUP($F2209,accounts!$A$2:$A$86,accounts!$B$2:$B$86, "Other"))</f>
        <v>finance</v>
      </c>
      <c r="H2209" s="1" t="str">
        <f t="array" ref="H2209">IF($F2209="", "", IFS(_xlfn.XLOOKUP($F2209, accounts!$A$2:$A$86, accounts!$E$2:$E$86, 0)&gt;=1000, "Enterprise", _xlfn.XLOOKUP($F2209, accounts!$A$2:$A$86, accounts!$E$2:$E$86, 0)&gt;=100, "Mid-Market", TRUE, "SMB"))</f>
        <v>Enterprise</v>
      </c>
      <c r="I2209" s="1" t="str">
        <f t="array" ref="I2209">IF($F2209="", "", _xlfn.XLOOKUP($F2209,accounts!$A$2:$A$86,accounts!$F$2:$F$86, "Other"))</f>
        <v>United States</v>
      </c>
      <c r="J2209" s="1" t="s">
        <v>131</v>
      </c>
      <c r="K2209" s="3">
        <v>42833.0</v>
      </c>
      <c r="L2209" s="3">
        <v>42840.0</v>
      </c>
      <c r="M2209" s="1">
        <v>1142.0</v>
      </c>
    </row>
    <row r="2210">
      <c r="A2210" s="1" t="s">
        <v>2415</v>
      </c>
      <c r="B2210" s="1" t="s">
        <v>52</v>
      </c>
      <c r="C2210" s="1" t="str">
        <f t="array" ref="C2210">_xlfn.XLOOKUP($B2210, sales_teams!$A$2:$A$36, sales_teams!$B$2:$B$36)</f>
        <v>Rocco Neubert</v>
      </c>
      <c r="D2210" s="1" t="str">
        <f t="array" ref="D2210">_xlfn.XLOOKUP($B2210, sales_teams!$A$2:$A$36, sales_teams!$C$2:$C$36)</f>
        <v>East</v>
      </c>
      <c r="E2210" s="1" t="s">
        <v>148</v>
      </c>
      <c r="G2210" s="1" t="str">
        <f t="array" ref="G2210">IF($F2210="", "", _xlfn.XLOOKUP($F2210,accounts!$A$2:$A$86,accounts!$B$2:$B$86, "Other"))</f>
        <v/>
      </c>
      <c r="H2210" s="1" t="str">
        <f t="array" ref="H2210">IF($F2210="", "", IFS(_xlfn.XLOOKUP($F2210, accounts!$A$2:$A$86, accounts!$E$2:$E$86, 0)&gt;=1000, "Enterprise", _xlfn.XLOOKUP($F2210, accounts!$A$2:$A$86, accounts!$E$2:$E$86, 0)&gt;=100, "Mid-Market", TRUE, "SMB"))</f>
        <v/>
      </c>
      <c r="I2210" s="1" t="str">
        <f t="array" ref="I2210">IF($F2210="", "", _xlfn.XLOOKUP($F2210,accounts!$A$2:$A$86,accounts!$F$2:$F$86, "Other"))</f>
        <v/>
      </c>
      <c r="J2210" s="1" t="s">
        <v>189</v>
      </c>
      <c r="K2210" s="3">
        <v>42833.0</v>
      </c>
    </row>
    <row r="2211">
      <c r="A2211" s="1" t="s">
        <v>2416</v>
      </c>
      <c r="B2211" s="1" t="s">
        <v>39</v>
      </c>
      <c r="C2211" s="1" t="str">
        <f t="array" ref="C2211">_xlfn.XLOOKUP($B2211, sales_teams!$A$2:$A$36, sales_teams!$B$2:$B$36)</f>
        <v>Cara Losch</v>
      </c>
      <c r="D2211" s="1" t="str">
        <f t="array" ref="D2211">_xlfn.XLOOKUP($B2211, sales_teams!$A$2:$A$36, sales_teams!$C$2:$C$36)</f>
        <v>East</v>
      </c>
      <c r="E2211" s="1" t="s">
        <v>181</v>
      </c>
      <c r="F2211" s="1" t="s">
        <v>172</v>
      </c>
      <c r="G2211" s="1" t="str">
        <f t="array" ref="G2211">IF($F2211="", "", _xlfn.XLOOKUP($F2211,accounts!$A$2:$A$86,accounts!$B$2:$B$86, "Other"))</f>
        <v>retail</v>
      </c>
      <c r="H2211" s="1" t="str">
        <f t="array" ref="H2211">IF($F2211="", "", IFS(_xlfn.XLOOKUP($F2211, accounts!$A$2:$A$86, accounts!$E$2:$E$86, 0)&gt;=1000, "Enterprise", _xlfn.XLOOKUP($F2211, accounts!$A$2:$A$86, accounts!$E$2:$E$86, 0)&gt;=100, "Mid-Market", TRUE, "SMB"))</f>
        <v>Mid-Market</v>
      </c>
      <c r="I2211" s="1" t="str">
        <f t="array" ref="I2211">IF($F2211="", "", _xlfn.XLOOKUP($F2211,accounts!$A$2:$A$86,accounts!$F$2:$F$86, "Other"))</f>
        <v>United States</v>
      </c>
      <c r="J2211" s="1" t="s">
        <v>131</v>
      </c>
      <c r="K2211" s="3">
        <v>42833.0</v>
      </c>
      <c r="L2211" s="3">
        <v>42882.0</v>
      </c>
      <c r="M2211" s="1">
        <v>491.0</v>
      </c>
    </row>
    <row r="2212">
      <c r="A2212" s="1" t="s">
        <v>2417</v>
      </c>
      <c r="B2212" s="1" t="s">
        <v>48</v>
      </c>
      <c r="C2212" s="1" t="str">
        <f t="array" ref="C2212">_xlfn.XLOOKUP($B2212, sales_teams!$A$2:$A$36, sales_teams!$B$2:$B$36)</f>
        <v>Rocco Neubert</v>
      </c>
      <c r="D2212" s="1" t="str">
        <f t="array" ref="D2212">_xlfn.XLOOKUP($B2212, sales_teams!$A$2:$A$36, sales_teams!$C$2:$C$36)</f>
        <v>East</v>
      </c>
      <c r="E2212" s="1" t="s">
        <v>194</v>
      </c>
      <c r="F2212" s="1" t="s">
        <v>170</v>
      </c>
      <c r="G2212" s="1" t="str">
        <f t="array" ref="G2212">IF($F2212="", "", _xlfn.XLOOKUP($F2212,accounts!$A$2:$A$86,accounts!$B$2:$B$86, "Other"))</f>
        <v>employment</v>
      </c>
      <c r="H2212" s="1" t="str">
        <f t="array" ref="H2212">IF($F2212="", "", IFS(_xlfn.XLOOKUP($F2212, accounts!$A$2:$A$86, accounts!$E$2:$E$86, 0)&gt;=1000, "Enterprise", _xlfn.XLOOKUP($F2212, accounts!$A$2:$A$86, accounts!$E$2:$E$86, 0)&gt;=100, "Mid-Market", TRUE, "SMB"))</f>
        <v>Enterprise</v>
      </c>
      <c r="I2212" s="1" t="str">
        <f t="array" ref="I2212">IF($F2212="", "", _xlfn.XLOOKUP($F2212,accounts!$A$2:$A$86,accounts!$F$2:$F$86, "Other"))</f>
        <v>United States</v>
      </c>
      <c r="J2212" s="1" t="s">
        <v>189</v>
      </c>
      <c r="K2212" s="3">
        <v>42833.0</v>
      </c>
    </row>
    <row r="2213">
      <c r="A2213" s="1" t="s">
        <v>2418</v>
      </c>
      <c r="B2213" s="1" t="s">
        <v>30</v>
      </c>
      <c r="C2213" s="1" t="str">
        <f t="array" ref="C2213">_xlfn.XLOOKUP($B2213, sales_teams!$A$2:$A$36, sales_teams!$B$2:$B$36)</f>
        <v>Melvin Marxen</v>
      </c>
      <c r="D2213" s="1" t="str">
        <f t="array" ref="D2213">_xlfn.XLOOKUP($B2213, sales_teams!$A$2:$A$36, sales_teams!$C$2:$C$36)</f>
        <v>Central</v>
      </c>
      <c r="E2213" s="1" t="s">
        <v>148</v>
      </c>
      <c r="F2213" s="1" t="s">
        <v>89</v>
      </c>
      <c r="G2213" s="1" t="str">
        <f t="array" ref="G2213">IF($F2213="", "", _xlfn.XLOOKUP($F2213,accounts!$A$2:$A$86,accounts!$B$2:$B$86, "Other"))</f>
        <v>finance</v>
      </c>
      <c r="H2213" s="1" t="str">
        <f t="array" ref="H2213">IF($F2213="", "", IFS(_xlfn.XLOOKUP($F2213, accounts!$A$2:$A$86, accounts!$E$2:$E$86, 0)&gt;=1000, "Enterprise", _xlfn.XLOOKUP($F2213, accounts!$A$2:$A$86, accounts!$E$2:$E$86, 0)&gt;=100, "Mid-Market", TRUE, "SMB"))</f>
        <v>Enterprise</v>
      </c>
      <c r="I2213" s="1" t="str">
        <f t="array" ref="I2213">IF($F2213="", "", _xlfn.XLOOKUP($F2213,accounts!$A$2:$A$86,accounts!$F$2:$F$86, "Other"))</f>
        <v>United States</v>
      </c>
      <c r="J2213" s="1" t="s">
        <v>192</v>
      </c>
      <c r="K2213" s="3">
        <v>42833.0</v>
      </c>
      <c r="L2213" s="3">
        <v>42843.0</v>
      </c>
      <c r="M2213" s="1">
        <v>0.0</v>
      </c>
    </row>
    <row r="2214">
      <c r="A2214" s="1" t="s">
        <v>2419</v>
      </c>
      <c r="B2214" s="1" t="s">
        <v>30</v>
      </c>
      <c r="C2214" s="1" t="str">
        <f t="array" ref="C2214">_xlfn.XLOOKUP($B2214, sales_teams!$A$2:$A$36, sales_teams!$B$2:$B$36)</f>
        <v>Melvin Marxen</v>
      </c>
      <c r="D2214" s="1" t="str">
        <f t="array" ref="D2214">_xlfn.XLOOKUP($B2214, sales_teams!$A$2:$A$36, sales_teams!$C$2:$C$36)</f>
        <v>Central</v>
      </c>
      <c r="E2214" s="1" t="s">
        <v>179</v>
      </c>
      <c r="F2214" s="1" t="s">
        <v>79</v>
      </c>
      <c r="G2214" s="1" t="str">
        <f t="array" ref="G2214">IF($F2214="", "", _xlfn.XLOOKUP($F2214,accounts!$A$2:$A$86,accounts!$B$2:$B$86, "Other"))</f>
        <v>entertainment</v>
      </c>
      <c r="H2214" s="1" t="str">
        <f t="array" ref="H2214">IF($F2214="", "", IFS(_xlfn.XLOOKUP($F2214, accounts!$A$2:$A$86, accounts!$E$2:$E$86, 0)&gt;=1000, "Enterprise", _xlfn.XLOOKUP($F2214, accounts!$A$2:$A$86, accounts!$E$2:$E$86, 0)&gt;=100, "Mid-Market", TRUE, "SMB"))</f>
        <v>Mid-Market</v>
      </c>
      <c r="I2214" s="1" t="str">
        <f t="array" ref="I2214">IF($F2214="", "", _xlfn.XLOOKUP($F2214,accounts!$A$2:$A$86,accounts!$F$2:$F$86, "Other"))</f>
        <v>United States</v>
      </c>
      <c r="J2214" s="1" t="s">
        <v>192</v>
      </c>
      <c r="K2214" s="3">
        <v>42833.0</v>
      </c>
      <c r="L2214" s="3">
        <v>42839.0</v>
      </c>
      <c r="M2214" s="1">
        <v>0.0</v>
      </c>
    </row>
    <row r="2215">
      <c r="A2215" s="1" t="s">
        <v>2420</v>
      </c>
      <c r="B2215" s="1" t="s">
        <v>30</v>
      </c>
      <c r="C2215" s="1" t="str">
        <f t="array" ref="C2215">_xlfn.XLOOKUP($B2215, sales_teams!$A$2:$A$36, sales_teams!$B$2:$B$36)</f>
        <v>Melvin Marxen</v>
      </c>
      <c r="D2215" s="1" t="str">
        <f t="array" ref="D2215">_xlfn.XLOOKUP($B2215, sales_teams!$A$2:$A$36, sales_teams!$C$2:$C$36)</f>
        <v>Central</v>
      </c>
      <c r="E2215" s="1" t="s">
        <v>148</v>
      </c>
      <c r="F2215" s="1" t="s">
        <v>95</v>
      </c>
      <c r="G2215" s="1" t="str">
        <f t="array" ref="G2215">IF($F2215="", "", _xlfn.XLOOKUP($F2215,accounts!$A$2:$A$86,accounts!$B$2:$B$86, "Other"))</f>
        <v>finance</v>
      </c>
      <c r="H2215" s="1" t="str">
        <f t="array" ref="H2215">IF($F2215="", "", IFS(_xlfn.XLOOKUP($F2215, accounts!$A$2:$A$86, accounts!$E$2:$E$86, 0)&gt;=1000, "Enterprise", _xlfn.XLOOKUP($F2215, accounts!$A$2:$A$86, accounts!$E$2:$E$86, 0)&gt;=100, "Mid-Market", TRUE, "SMB"))</f>
        <v>Enterprise</v>
      </c>
      <c r="I2215" s="1" t="str">
        <f t="array" ref="I2215">IF($F2215="", "", _xlfn.XLOOKUP($F2215,accounts!$A$2:$A$86,accounts!$F$2:$F$86, "Other"))</f>
        <v>United States</v>
      </c>
      <c r="J2215" s="1" t="s">
        <v>131</v>
      </c>
      <c r="K2215" s="3">
        <v>42833.0</v>
      </c>
      <c r="L2215" s="3">
        <v>42834.0</v>
      </c>
      <c r="M2215" s="1">
        <v>5678.0</v>
      </c>
    </row>
    <row r="2216">
      <c r="A2216" s="1" t="s">
        <v>2421</v>
      </c>
      <c r="B2216" s="1" t="s">
        <v>53</v>
      </c>
      <c r="C2216" s="1" t="str">
        <f t="array" ref="C2216">_xlfn.XLOOKUP($B2216, sales_teams!$A$2:$A$36, sales_teams!$B$2:$B$36)</f>
        <v>Rocco Neubert</v>
      </c>
      <c r="D2216" s="1" t="str">
        <f t="array" ref="D2216">_xlfn.XLOOKUP($B2216, sales_teams!$A$2:$A$36, sales_teams!$C$2:$C$36)</f>
        <v>East</v>
      </c>
      <c r="E2216" s="1" t="s">
        <v>148</v>
      </c>
      <c r="F2216" s="1" t="s">
        <v>32</v>
      </c>
      <c r="G2216" s="1" t="str">
        <f t="array" ref="G2216">IF($F2216="", "", _xlfn.XLOOKUP($F2216,accounts!$A$2:$A$86,accounts!$B$2:$B$86, "Other"))</f>
        <v>medical</v>
      </c>
      <c r="H2216" s="1" t="str">
        <f t="array" ref="H2216">IF($F2216="", "", IFS(_xlfn.XLOOKUP($F2216, accounts!$A$2:$A$86, accounts!$E$2:$E$86, 0)&gt;=1000, "Enterprise", _xlfn.XLOOKUP($F2216, accounts!$A$2:$A$86, accounts!$E$2:$E$86, 0)&gt;=100, "Mid-Market", TRUE, "SMB"))</f>
        <v>Enterprise</v>
      </c>
      <c r="I2216" s="1" t="str">
        <f t="array" ref="I2216">IF($F2216="", "", _xlfn.XLOOKUP($F2216,accounts!$A$2:$A$86,accounts!$F$2:$F$86, "Other"))</f>
        <v>United States</v>
      </c>
      <c r="J2216" s="1" t="s">
        <v>192</v>
      </c>
      <c r="K2216" s="3">
        <v>42833.0</v>
      </c>
      <c r="L2216" s="3">
        <v>42841.0</v>
      </c>
      <c r="M2216" s="1">
        <v>0.0</v>
      </c>
    </row>
    <row r="2217">
      <c r="A2217" s="1" t="s">
        <v>2422</v>
      </c>
      <c r="B2217" s="1" t="s">
        <v>53</v>
      </c>
      <c r="C2217" s="1" t="str">
        <f t="array" ref="C2217">_xlfn.XLOOKUP($B2217, sales_teams!$A$2:$A$36, sales_teams!$B$2:$B$36)</f>
        <v>Rocco Neubert</v>
      </c>
      <c r="D2217" s="1" t="str">
        <f t="array" ref="D2217">_xlfn.XLOOKUP($B2217, sales_teams!$A$2:$A$36, sales_teams!$C$2:$C$36)</f>
        <v>East</v>
      </c>
      <c r="E2217" s="1" t="s">
        <v>181</v>
      </c>
      <c r="F2217" s="1" t="s">
        <v>159</v>
      </c>
      <c r="G2217" s="1" t="str">
        <f t="array" ref="G2217">IF($F2217="", "", _xlfn.XLOOKUP($F2217,accounts!$A$2:$A$86,accounts!$B$2:$B$86, "Other"))</f>
        <v>retail</v>
      </c>
      <c r="H2217" s="1" t="str">
        <f t="array" ref="H2217">IF($F2217="", "", IFS(_xlfn.XLOOKUP($F2217, accounts!$A$2:$A$86, accounts!$E$2:$E$86, 0)&gt;=1000, "Enterprise", _xlfn.XLOOKUP($F2217, accounts!$A$2:$A$86, accounts!$E$2:$E$86, 0)&gt;=100, "Mid-Market", TRUE, "SMB"))</f>
        <v>Mid-Market</v>
      </c>
      <c r="I2217" s="1" t="str">
        <f t="array" ref="I2217">IF($F2217="", "", _xlfn.XLOOKUP($F2217,accounts!$A$2:$A$86,accounts!$F$2:$F$86, "Other"))</f>
        <v>Romania</v>
      </c>
      <c r="J2217" s="1" t="s">
        <v>131</v>
      </c>
      <c r="K2217" s="3">
        <v>42833.0</v>
      </c>
      <c r="L2217" s="3">
        <v>42900.0</v>
      </c>
      <c r="M2217" s="1">
        <v>547.0</v>
      </c>
    </row>
    <row r="2218">
      <c r="A2218" s="1" t="s">
        <v>2423</v>
      </c>
      <c r="B2218" s="1" t="s">
        <v>42</v>
      </c>
      <c r="C2218" s="1" t="str">
        <f t="array" ref="C2218">_xlfn.XLOOKUP($B2218, sales_teams!$A$2:$A$36, sales_teams!$B$2:$B$36)</f>
        <v>Cara Losch</v>
      </c>
      <c r="D2218" s="1" t="str">
        <f t="array" ref="D2218">_xlfn.XLOOKUP($B2218, sales_teams!$A$2:$A$36, sales_teams!$C$2:$C$36)</f>
        <v>East</v>
      </c>
      <c r="E2218" s="1" t="s">
        <v>181</v>
      </c>
      <c r="F2218" s="1" t="s">
        <v>166</v>
      </c>
      <c r="G2218" s="1" t="str">
        <f t="array" ref="G2218">IF($F2218="", "", _xlfn.XLOOKUP($F2218,accounts!$A$2:$A$86,accounts!$B$2:$B$86, "Other"))</f>
        <v>finance</v>
      </c>
      <c r="H2218" s="1" t="str">
        <f t="array" ref="H2218">IF($F2218="", "", IFS(_xlfn.XLOOKUP($F2218, accounts!$A$2:$A$86, accounts!$E$2:$E$86, 0)&gt;=1000, "Enterprise", _xlfn.XLOOKUP($F2218, accounts!$A$2:$A$86, accounts!$E$2:$E$86, 0)&gt;=100, "Mid-Market", TRUE, "SMB"))</f>
        <v>Enterprise</v>
      </c>
      <c r="I2218" s="1" t="str">
        <f t="array" ref="I2218">IF($F2218="", "", _xlfn.XLOOKUP($F2218,accounts!$A$2:$A$86,accounts!$F$2:$F$86, "Other"))</f>
        <v>United States</v>
      </c>
      <c r="J2218" s="1" t="s">
        <v>192</v>
      </c>
      <c r="K2218" s="3">
        <v>42833.0</v>
      </c>
      <c r="L2218" s="3">
        <v>42841.0</v>
      </c>
      <c r="M2218" s="1">
        <v>0.0</v>
      </c>
    </row>
    <row r="2219">
      <c r="A2219" s="1" t="s">
        <v>2424</v>
      </c>
      <c r="B2219" s="1" t="s">
        <v>88</v>
      </c>
      <c r="C2219" s="1" t="str">
        <f t="array" ref="C2219">_xlfn.XLOOKUP($B2219, sales_teams!$A$2:$A$36, sales_teams!$B$2:$B$36)</f>
        <v>Celia Rouche</v>
      </c>
      <c r="D2219" s="1" t="str">
        <f t="array" ref="D2219">_xlfn.XLOOKUP($B2219, sales_teams!$A$2:$A$36, sales_teams!$C$2:$C$36)</f>
        <v>West</v>
      </c>
      <c r="E2219" s="1" t="s">
        <v>109</v>
      </c>
      <c r="F2219" s="1" t="s">
        <v>154</v>
      </c>
      <c r="G2219" s="1" t="str">
        <f t="array" ref="G2219">IF($F2219="", "", _xlfn.XLOOKUP($F2219,accounts!$A$2:$A$86,accounts!$B$2:$B$86, "Other"))</f>
        <v>retail</v>
      </c>
      <c r="H2219" s="1" t="str">
        <f t="array" ref="H2219">IF($F2219="", "", IFS(_xlfn.XLOOKUP($F2219, accounts!$A$2:$A$86, accounts!$E$2:$E$86, 0)&gt;=1000, "Enterprise", _xlfn.XLOOKUP($F2219, accounts!$A$2:$A$86, accounts!$E$2:$E$86, 0)&gt;=100, "Mid-Market", TRUE, "SMB"))</f>
        <v>Enterprise</v>
      </c>
      <c r="I2219" s="1" t="str">
        <f t="array" ref="I2219">IF($F2219="", "", _xlfn.XLOOKUP($F2219,accounts!$A$2:$A$86,accounts!$F$2:$F$86, "Other"))</f>
        <v>United States</v>
      </c>
      <c r="J2219" s="1" t="s">
        <v>131</v>
      </c>
      <c r="K2219" s="3">
        <v>42833.0</v>
      </c>
      <c r="L2219" s="3">
        <v>42880.0</v>
      </c>
      <c r="M2219" s="1">
        <v>935.0</v>
      </c>
    </row>
    <row r="2220">
      <c r="A2220" s="1" t="s">
        <v>2425</v>
      </c>
      <c r="B2220" s="1" t="s">
        <v>88</v>
      </c>
      <c r="C2220" s="1" t="str">
        <f t="array" ref="C2220">_xlfn.XLOOKUP($B2220, sales_teams!$A$2:$A$36, sales_teams!$B$2:$B$36)</f>
        <v>Celia Rouche</v>
      </c>
      <c r="D2220" s="1" t="str">
        <f t="array" ref="D2220">_xlfn.XLOOKUP($B2220, sales_teams!$A$2:$A$36, sales_teams!$C$2:$C$36)</f>
        <v>West</v>
      </c>
      <c r="E2220" s="1" t="s">
        <v>194</v>
      </c>
      <c r="F2220" s="1" t="s">
        <v>151</v>
      </c>
      <c r="G2220" s="1" t="str">
        <f t="array" ref="G2220">IF($F2220="", "", _xlfn.XLOOKUP($F2220,accounts!$A$2:$A$86,accounts!$B$2:$B$86, "Other"))</f>
        <v>software</v>
      </c>
      <c r="H2220" s="1" t="str">
        <f t="array" ref="H2220">IF($F2220="", "", IFS(_xlfn.XLOOKUP($F2220, accounts!$A$2:$A$86, accounts!$E$2:$E$86, 0)&gt;=1000, "Enterprise", _xlfn.XLOOKUP($F2220, accounts!$A$2:$A$86, accounts!$E$2:$E$86, 0)&gt;=100, "Mid-Market", TRUE, "SMB"))</f>
        <v>Enterprise</v>
      </c>
      <c r="I2220" s="1" t="str">
        <f t="array" ref="I2220">IF($F2220="", "", _xlfn.XLOOKUP($F2220,accounts!$A$2:$A$86,accounts!$F$2:$F$86, "Other"))</f>
        <v>United States</v>
      </c>
      <c r="J2220" s="1" t="s">
        <v>131</v>
      </c>
      <c r="K2220" s="3">
        <v>42833.0</v>
      </c>
      <c r="L2220" s="3">
        <v>42835.0</v>
      </c>
      <c r="M2220" s="1">
        <v>4761.0</v>
      </c>
    </row>
    <row r="2221">
      <c r="A2221" s="1" t="s">
        <v>2426</v>
      </c>
      <c r="B2221" s="1" t="s">
        <v>88</v>
      </c>
      <c r="C2221" s="1" t="str">
        <f t="array" ref="C2221">_xlfn.XLOOKUP($B2221, sales_teams!$A$2:$A$36, sales_teams!$B$2:$B$36)</f>
        <v>Celia Rouche</v>
      </c>
      <c r="D2221" s="1" t="str">
        <f t="array" ref="D2221">_xlfn.XLOOKUP($B2221, sales_teams!$A$2:$A$36, sales_teams!$C$2:$C$36)</f>
        <v>West</v>
      </c>
      <c r="E2221" s="1" t="s">
        <v>188</v>
      </c>
      <c r="F2221" s="1" t="s">
        <v>137</v>
      </c>
      <c r="G2221" s="1" t="str">
        <f t="array" ref="G2221">IF($F2221="", "", _xlfn.XLOOKUP($F2221,accounts!$A$2:$A$86,accounts!$B$2:$B$86, "Other"))</f>
        <v>services</v>
      </c>
      <c r="H2221" s="1" t="str">
        <f t="array" ref="H2221">IF($F2221="", "", IFS(_xlfn.XLOOKUP($F2221, accounts!$A$2:$A$86, accounts!$E$2:$E$86, 0)&gt;=1000, "Enterprise", _xlfn.XLOOKUP($F2221, accounts!$A$2:$A$86, accounts!$E$2:$E$86, 0)&gt;=100, "Mid-Market", TRUE, "SMB"))</f>
        <v>Enterprise</v>
      </c>
      <c r="I2221" s="1" t="str">
        <f t="array" ref="I2221">IF($F2221="", "", _xlfn.XLOOKUP($F2221,accounts!$A$2:$A$86,accounts!$F$2:$F$86, "Other"))</f>
        <v>Germany</v>
      </c>
      <c r="J2221" s="1" t="s">
        <v>131</v>
      </c>
      <c r="K2221" s="3">
        <v>42833.0</v>
      </c>
      <c r="L2221" s="3">
        <v>42839.0</v>
      </c>
      <c r="M2221" s="1">
        <v>3224.0</v>
      </c>
    </row>
    <row r="2222">
      <c r="A2222" s="1" t="s">
        <v>2427</v>
      </c>
      <c r="B2222" s="1" t="s">
        <v>104</v>
      </c>
      <c r="C2222" s="1" t="str">
        <f t="array" ref="C2222">_xlfn.XLOOKUP($B2222, sales_teams!$A$2:$A$36, sales_teams!$B$2:$B$36)</f>
        <v>Summer Sewald</v>
      </c>
      <c r="D2222" s="1" t="str">
        <f t="array" ref="D2222">_xlfn.XLOOKUP($B2222, sales_teams!$A$2:$A$36, sales_teams!$C$2:$C$36)</f>
        <v>West</v>
      </c>
      <c r="E2222" s="1" t="s">
        <v>181</v>
      </c>
      <c r="F2222" s="1" t="s">
        <v>161</v>
      </c>
      <c r="G2222" s="1" t="str">
        <f t="array" ref="G2222">IF($F2222="", "", _xlfn.XLOOKUP($F2222,accounts!$A$2:$A$86,accounts!$B$2:$B$86, "Other"))</f>
        <v>marketing</v>
      </c>
      <c r="H2222" s="1" t="str">
        <f t="array" ref="H2222">IF($F2222="", "", IFS(_xlfn.XLOOKUP($F2222, accounts!$A$2:$A$86, accounts!$E$2:$E$86, 0)&gt;=1000, "Enterprise", _xlfn.XLOOKUP($F2222, accounts!$A$2:$A$86, accounts!$E$2:$E$86, 0)&gt;=100, "Mid-Market", TRUE, "SMB"))</f>
        <v>Enterprise</v>
      </c>
      <c r="I2222" s="1" t="str">
        <f t="array" ref="I2222">IF($F2222="", "", _xlfn.XLOOKUP($F2222,accounts!$A$2:$A$86,accounts!$F$2:$F$86, "Other"))</f>
        <v>Poland</v>
      </c>
      <c r="J2222" s="1" t="s">
        <v>131</v>
      </c>
      <c r="K2222" s="3">
        <v>42833.0</v>
      </c>
      <c r="L2222" s="3">
        <v>42842.0</v>
      </c>
      <c r="M2222" s="1">
        <v>501.0</v>
      </c>
    </row>
    <row r="2223">
      <c r="A2223" s="1" t="s">
        <v>2428</v>
      </c>
      <c r="B2223" s="1" t="s">
        <v>17</v>
      </c>
      <c r="C2223" s="1" t="str">
        <f t="array" ref="C2223">_xlfn.XLOOKUP($B2223, sales_teams!$A$2:$A$36, sales_teams!$B$2:$B$36)</f>
        <v>Dustin Brinkmann</v>
      </c>
      <c r="D2223" s="1" t="str">
        <f t="array" ref="D2223">_xlfn.XLOOKUP($B2223, sales_teams!$A$2:$A$36, sales_teams!$C$2:$C$36)</f>
        <v>Central</v>
      </c>
      <c r="E2223" s="1" t="s">
        <v>188</v>
      </c>
      <c r="F2223" s="1" t="s">
        <v>156</v>
      </c>
      <c r="G2223" s="1" t="str">
        <f t="array" ref="G2223">IF($F2223="", "", _xlfn.XLOOKUP($F2223,accounts!$A$2:$A$86,accounts!$B$2:$B$86, "Other"))</f>
        <v>employment</v>
      </c>
      <c r="H2223" s="1" t="str">
        <f t="array" ref="H2223">IF($F2223="", "", IFS(_xlfn.XLOOKUP($F2223, accounts!$A$2:$A$86, accounts!$E$2:$E$86, 0)&gt;=1000, "Enterprise", _xlfn.XLOOKUP($F2223, accounts!$A$2:$A$86, accounts!$E$2:$E$86, 0)&gt;=100, "Mid-Market", TRUE, "SMB"))</f>
        <v>Mid-Market</v>
      </c>
      <c r="I2223" s="1" t="str">
        <f t="array" ref="I2223">IF($F2223="", "", _xlfn.XLOOKUP($F2223,accounts!$A$2:$A$86,accounts!$F$2:$F$86, "Other"))</f>
        <v>United States</v>
      </c>
      <c r="J2223" s="1" t="s">
        <v>131</v>
      </c>
      <c r="K2223" s="3">
        <v>42833.0</v>
      </c>
      <c r="L2223" s="3">
        <v>42842.0</v>
      </c>
      <c r="M2223" s="1">
        <v>3532.0</v>
      </c>
    </row>
    <row r="2224">
      <c r="A2224" s="1" t="s">
        <v>2429</v>
      </c>
      <c r="B2224" s="1" t="s">
        <v>92</v>
      </c>
      <c r="C2224" s="1" t="str">
        <f t="array" ref="C2224">_xlfn.XLOOKUP($B2224, sales_teams!$A$2:$A$36, sales_teams!$B$2:$B$36)</f>
        <v>Celia Rouche</v>
      </c>
      <c r="D2224" s="1" t="str">
        <f t="array" ref="D2224">_xlfn.XLOOKUP($B2224, sales_teams!$A$2:$A$36, sales_teams!$C$2:$C$36)</f>
        <v>West</v>
      </c>
      <c r="E2224" s="1" t="s">
        <v>188</v>
      </c>
      <c r="G2224" s="1" t="str">
        <f t="array" ref="G2224">IF($F2224="", "", _xlfn.XLOOKUP($F2224,accounts!$A$2:$A$86,accounts!$B$2:$B$86, "Other"))</f>
        <v/>
      </c>
      <c r="H2224" s="1" t="str">
        <f t="array" ref="H2224">IF($F2224="", "", IFS(_xlfn.XLOOKUP($F2224, accounts!$A$2:$A$86, accounts!$E$2:$E$86, 0)&gt;=1000, "Enterprise", _xlfn.XLOOKUP($F2224, accounts!$A$2:$A$86, accounts!$E$2:$E$86, 0)&gt;=100, "Mid-Market", TRUE, "SMB"))</f>
        <v/>
      </c>
      <c r="I2224" s="1" t="str">
        <f t="array" ref="I2224">IF($F2224="", "", _xlfn.XLOOKUP($F2224,accounts!$A$2:$A$86,accounts!$F$2:$F$86, "Other"))</f>
        <v/>
      </c>
      <c r="J2224" s="1" t="s">
        <v>189</v>
      </c>
      <c r="K2224" s="3">
        <v>42833.0</v>
      </c>
    </row>
    <row r="2225">
      <c r="A2225" s="1" t="s">
        <v>2430</v>
      </c>
      <c r="B2225" s="1" t="s">
        <v>107</v>
      </c>
      <c r="C2225" s="1" t="str">
        <f t="array" ref="C2225">_xlfn.XLOOKUP($B2225, sales_teams!$A$2:$A$36, sales_teams!$B$2:$B$36)</f>
        <v>Summer Sewald</v>
      </c>
      <c r="D2225" s="1" t="str">
        <f t="array" ref="D2225">_xlfn.XLOOKUP($B2225, sales_teams!$A$2:$A$36, sales_teams!$C$2:$C$36)</f>
        <v>West</v>
      </c>
      <c r="E2225" s="1" t="s">
        <v>148</v>
      </c>
      <c r="F2225" s="1" t="s">
        <v>168</v>
      </c>
      <c r="G2225" s="1" t="str">
        <f t="array" ref="G2225">IF($F2225="", "", _xlfn.XLOOKUP($F2225,accounts!$A$2:$A$86,accounts!$B$2:$B$86, "Other"))</f>
        <v>finance</v>
      </c>
      <c r="H2225" s="1" t="str">
        <f t="array" ref="H2225">IF($F2225="", "", IFS(_xlfn.XLOOKUP($F2225, accounts!$A$2:$A$86, accounts!$E$2:$E$86, 0)&gt;=1000, "Enterprise", _xlfn.XLOOKUP($F2225, accounts!$A$2:$A$86, accounts!$E$2:$E$86, 0)&gt;=100, "Mid-Market", TRUE, "SMB"))</f>
        <v>Enterprise</v>
      </c>
      <c r="I2225" s="1" t="str">
        <f t="array" ref="I2225">IF($F2225="", "", _xlfn.XLOOKUP($F2225,accounts!$A$2:$A$86,accounts!$F$2:$F$86, "Other"))</f>
        <v>United States</v>
      </c>
      <c r="J2225" s="1" t="s">
        <v>131</v>
      </c>
      <c r="K2225" s="3">
        <v>42833.0</v>
      </c>
      <c r="L2225" s="3">
        <v>42837.0</v>
      </c>
      <c r="M2225" s="1">
        <v>4320.0</v>
      </c>
    </row>
    <row r="2226">
      <c r="A2226" s="1" t="s">
        <v>2431</v>
      </c>
      <c r="B2226" s="1" t="s">
        <v>18</v>
      </c>
      <c r="C2226" s="1" t="str">
        <f t="array" ref="C2226">_xlfn.XLOOKUP($B2226, sales_teams!$A$2:$A$36, sales_teams!$B$2:$B$36)</f>
        <v>Dustin Brinkmann</v>
      </c>
      <c r="D2226" s="1" t="str">
        <f t="array" ref="D2226">_xlfn.XLOOKUP($B2226, sales_teams!$A$2:$A$36, sales_teams!$C$2:$C$36)</f>
        <v>Central</v>
      </c>
      <c r="E2226" s="1" t="s">
        <v>179</v>
      </c>
      <c r="F2226" s="1" t="s">
        <v>106</v>
      </c>
      <c r="G2226" s="1" t="str">
        <f t="array" ref="G2226">IF($F2226="", "", _xlfn.XLOOKUP($F2226,accounts!$A$2:$A$86,accounts!$B$2:$B$86, "Other"))</f>
        <v>retail</v>
      </c>
      <c r="H2226" s="1" t="str">
        <f t="array" ref="H2226">IF($F2226="", "", IFS(_xlfn.XLOOKUP($F2226, accounts!$A$2:$A$86, accounts!$E$2:$E$86, 0)&gt;=1000, "Enterprise", _xlfn.XLOOKUP($F2226, accounts!$A$2:$A$86, accounts!$E$2:$E$86, 0)&gt;=100, "Mid-Market", TRUE, "SMB"))</f>
        <v>Enterprise</v>
      </c>
      <c r="I2226" s="1" t="str">
        <f t="array" ref="I2226">IF($F2226="", "", _xlfn.XLOOKUP($F2226,accounts!$A$2:$A$86,accounts!$F$2:$F$86, "Other"))</f>
        <v>Italy</v>
      </c>
      <c r="J2226" s="1" t="s">
        <v>192</v>
      </c>
      <c r="K2226" s="3">
        <v>42833.0</v>
      </c>
      <c r="L2226" s="3">
        <v>42835.0</v>
      </c>
      <c r="M2226" s="1">
        <v>0.0</v>
      </c>
    </row>
    <row r="2227">
      <c r="A2227" s="1" t="s">
        <v>2432</v>
      </c>
      <c r="B2227" s="1" t="s">
        <v>54</v>
      </c>
      <c r="C2227" s="1" t="str">
        <f t="array" ref="C2227">_xlfn.XLOOKUP($B2227, sales_teams!$A$2:$A$36, sales_teams!$B$2:$B$36)</f>
        <v>Rocco Neubert</v>
      </c>
      <c r="D2227" s="1" t="str">
        <f t="array" ref="D2227">_xlfn.XLOOKUP($B2227, sales_teams!$A$2:$A$36, sales_teams!$C$2:$C$36)</f>
        <v>East</v>
      </c>
      <c r="E2227" s="1" t="s">
        <v>109</v>
      </c>
      <c r="F2227" s="1" t="s">
        <v>177</v>
      </c>
      <c r="G2227" s="1" t="str">
        <f t="array" ref="G2227">IF($F2227="", "", _xlfn.XLOOKUP($F2227,accounts!$A$2:$A$86,accounts!$B$2:$B$86, "Other"))</f>
        <v>software</v>
      </c>
      <c r="H2227" s="1" t="str">
        <f t="array" ref="H2227">IF($F2227="", "", IFS(_xlfn.XLOOKUP($F2227, accounts!$A$2:$A$86, accounts!$E$2:$E$86, 0)&gt;=1000, "Enterprise", _xlfn.XLOOKUP($F2227, accounts!$A$2:$A$86, accounts!$E$2:$E$86, 0)&gt;=100, "Mid-Market", TRUE, "SMB"))</f>
        <v>Enterprise</v>
      </c>
      <c r="I2227" s="1" t="str">
        <f t="array" ref="I2227">IF($F2227="", "", _xlfn.XLOOKUP($F2227,accounts!$A$2:$A$86,accounts!$F$2:$F$86, "Other"))</f>
        <v>United States</v>
      </c>
      <c r="J2227" s="1" t="s">
        <v>131</v>
      </c>
      <c r="K2227" s="3">
        <v>42833.0</v>
      </c>
      <c r="L2227" s="3">
        <v>42897.0</v>
      </c>
      <c r="M2227" s="1">
        <v>1123.0</v>
      </c>
    </row>
    <row r="2228">
      <c r="A2228" s="1" t="s">
        <v>2433</v>
      </c>
      <c r="B2228" s="1" t="s">
        <v>41</v>
      </c>
      <c r="C2228" s="1" t="str">
        <f t="array" ref="C2228">_xlfn.XLOOKUP($B2228, sales_teams!$A$2:$A$36, sales_teams!$B$2:$B$36)</f>
        <v>Cara Losch</v>
      </c>
      <c r="D2228" s="1" t="str">
        <f t="array" ref="D2228">_xlfn.XLOOKUP($B2228, sales_teams!$A$2:$A$36, sales_teams!$C$2:$C$36)</f>
        <v>East</v>
      </c>
      <c r="E2228" s="1" t="s">
        <v>148</v>
      </c>
      <c r="F2228" s="1" t="s">
        <v>169</v>
      </c>
      <c r="G2228" s="1" t="str">
        <f t="array" ref="G2228">IF($F2228="", "", _xlfn.XLOOKUP($F2228,accounts!$A$2:$A$86,accounts!$B$2:$B$86, "Other"))</f>
        <v>entertainment</v>
      </c>
      <c r="H2228" s="1" t="str">
        <f t="array" ref="H2228">IF($F2228="", "", IFS(_xlfn.XLOOKUP($F2228, accounts!$A$2:$A$86, accounts!$E$2:$E$86, 0)&gt;=1000, "Enterprise", _xlfn.XLOOKUP($F2228, accounts!$A$2:$A$86, accounts!$E$2:$E$86, 0)&gt;=100, "Mid-Market", TRUE, "SMB"))</f>
        <v>Enterprise</v>
      </c>
      <c r="I2228" s="1" t="str">
        <f t="array" ref="I2228">IF($F2228="", "", _xlfn.XLOOKUP($F2228,accounts!$A$2:$A$86,accounts!$F$2:$F$86, "Other"))</f>
        <v>United States</v>
      </c>
      <c r="J2228" s="1" t="s">
        <v>131</v>
      </c>
      <c r="K2228" s="3">
        <v>42833.0</v>
      </c>
      <c r="L2228" s="3">
        <v>42834.0</v>
      </c>
      <c r="M2228" s="1">
        <v>5217.0</v>
      </c>
    </row>
    <row r="2229">
      <c r="A2229" s="1" t="s">
        <v>2434</v>
      </c>
      <c r="B2229" s="1" t="s">
        <v>15</v>
      </c>
      <c r="C2229" s="1" t="str">
        <f t="array" ref="C2229">_xlfn.XLOOKUP($B2229, sales_teams!$A$2:$A$36, sales_teams!$B$2:$B$36)</f>
        <v>Dustin Brinkmann</v>
      </c>
      <c r="D2229" s="1" t="str">
        <f t="array" ref="D2229">_xlfn.XLOOKUP($B2229, sales_teams!$A$2:$A$36, sales_teams!$C$2:$C$36)</f>
        <v>Central</v>
      </c>
      <c r="E2229" s="1" t="s">
        <v>179</v>
      </c>
      <c r="F2229" s="1" t="s">
        <v>56</v>
      </c>
      <c r="G2229" s="1" t="str">
        <f t="array" ref="G2229">IF($F2229="", "", _xlfn.XLOOKUP($F2229,accounts!$A$2:$A$86,accounts!$B$2:$B$86, "Other"))</f>
        <v>software</v>
      </c>
      <c r="H2229" s="1" t="str">
        <f t="array" ref="H2229">IF($F2229="", "", IFS(_xlfn.XLOOKUP($F2229, accounts!$A$2:$A$86, accounts!$E$2:$E$86, 0)&gt;=1000, "Enterprise", _xlfn.XLOOKUP($F2229, accounts!$A$2:$A$86, accounts!$E$2:$E$86, 0)&gt;=100, "Mid-Market", TRUE, "SMB"))</f>
        <v>Enterprise</v>
      </c>
      <c r="I2229" s="1" t="str">
        <f t="array" ref="I2229">IF($F2229="", "", _xlfn.XLOOKUP($F2229,accounts!$A$2:$A$86,accounts!$F$2:$F$86, "Other"))</f>
        <v>United States</v>
      </c>
      <c r="J2229" s="1" t="s">
        <v>192</v>
      </c>
      <c r="K2229" s="3">
        <v>42833.0</v>
      </c>
      <c r="L2229" s="3">
        <v>42882.0</v>
      </c>
      <c r="M2229" s="1">
        <v>0.0</v>
      </c>
    </row>
    <row r="2230">
      <c r="A2230" s="1" t="s">
        <v>2435</v>
      </c>
      <c r="B2230" s="1" t="s">
        <v>60</v>
      </c>
      <c r="C2230" s="1" t="str">
        <f t="array" ref="C2230">_xlfn.XLOOKUP($B2230, sales_teams!$A$2:$A$36, sales_teams!$B$2:$B$36)</f>
        <v>Celia Rouche</v>
      </c>
      <c r="D2230" s="1" t="str">
        <f t="array" ref="D2230">_xlfn.XLOOKUP($B2230, sales_teams!$A$2:$A$36, sales_teams!$C$2:$C$36)</f>
        <v>West</v>
      </c>
      <c r="E2230" s="1" t="s">
        <v>148</v>
      </c>
      <c r="G2230" s="1" t="str">
        <f t="array" ref="G2230">IF($F2230="", "", _xlfn.XLOOKUP($F2230,accounts!$A$2:$A$86,accounts!$B$2:$B$86, "Other"))</f>
        <v/>
      </c>
      <c r="H2230" s="1" t="str">
        <f t="array" ref="H2230">IF($F2230="", "", IFS(_xlfn.XLOOKUP($F2230, accounts!$A$2:$A$86, accounts!$E$2:$E$86, 0)&gt;=1000, "Enterprise", _xlfn.XLOOKUP($F2230, accounts!$A$2:$A$86, accounts!$E$2:$E$86, 0)&gt;=100, "Mid-Market", TRUE, "SMB"))</f>
        <v/>
      </c>
      <c r="I2230" s="1" t="str">
        <f t="array" ref="I2230">IF($F2230="", "", _xlfn.XLOOKUP($F2230,accounts!$A$2:$A$86,accounts!$F$2:$F$86, "Other"))</f>
        <v/>
      </c>
      <c r="J2230" s="1" t="s">
        <v>189</v>
      </c>
      <c r="K2230" s="3">
        <v>42833.0</v>
      </c>
    </row>
    <row r="2231">
      <c r="A2231" s="1" t="s">
        <v>2436</v>
      </c>
      <c r="B2231" s="1" t="s">
        <v>60</v>
      </c>
      <c r="C2231" s="1" t="str">
        <f t="array" ref="C2231">_xlfn.XLOOKUP($B2231, sales_teams!$A$2:$A$36, sales_teams!$B$2:$B$36)</f>
        <v>Celia Rouche</v>
      </c>
      <c r="D2231" s="1" t="str">
        <f t="array" ref="D2231">_xlfn.XLOOKUP($B2231, sales_teams!$A$2:$A$36, sales_teams!$C$2:$C$36)</f>
        <v>West</v>
      </c>
      <c r="E2231" s="1" t="s">
        <v>181</v>
      </c>
      <c r="F2231" s="1" t="s">
        <v>129</v>
      </c>
      <c r="G2231" s="1" t="str">
        <f t="array" ref="G2231">IF($F2231="", "", _xlfn.XLOOKUP($F2231,accounts!$A$2:$A$86,accounts!$B$2:$B$86, "Other"))</f>
        <v>medical</v>
      </c>
      <c r="H2231" s="1" t="str">
        <f t="array" ref="H2231">IF($F2231="", "", IFS(_xlfn.XLOOKUP($F2231, accounts!$A$2:$A$86, accounts!$E$2:$E$86, 0)&gt;=1000, "Enterprise", _xlfn.XLOOKUP($F2231, accounts!$A$2:$A$86, accounts!$E$2:$E$86, 0)&gt;=100, "Mid-Market", TRUE, "SMB"))</f>
        <v>Enterprise</v>
      </c>
      <c r="I2231" s="1" t="str">
        <f t="array" ref="I2231">IF($F2231="", "", _xlfn.XLOOKUP($F2231,accounts!$A$2:$A$86,accounts!$F$2:$F$86, "Other"))</f>
        <v>United States</v>
      </c>
      <c r="J2231" s="1" t="s">
        <v>131</v>
      </c>
      <c r="K2231" s="3">
        <v>42833.0</v>
      </c>
      <c r="L2231" s="3">
        <v>42896.0</v>
      </c>
      <c r="M2231" s="1">
        <v>595.0</v>
      </c>
    </row>
    <row r="2232">
      <c r="A2232" s="1" t="s">
        <v>2437</v>
      </c>
      <c r="B2232" s="1" t="s">
        <v>60</v>
      </c>
      <c r="C2232" s="1" t="str">
        <f t="array" ref="C2232">_xlfn.XLOOKUP($B2232, sales_teams!$A$2:$A$36, sales_teams!$B$2:$B$36)</f>
        <v>Celia Rouche</v>
      </c>
      <c r="D2232" s="1" t="str">
        <f t="array" ref="D2232">_xlfn.XLOOKUP($B2232, sales_teams!$A$2:$A$36, sales_teams!$C$2:$C$36)</f>
        <v>West</v>
      </c>
      <c r="E2232" s="1" t="s">
        <v>194</v>
      </c>
      <c r="F2232" s="1" t="s">
        <v>127</v>
      </c>
      <c r="G2232" s="1" t="str">
        <f t="array" ref="G2232">IF($F2232="", "", _xlfn.XLOOKUP($F2232,accounts!$A$2:$A$86,accounts!$B$2:$B$86, "Other"))</f>
        <v>technology</v>
      </c>
      <c r="H2232" s="1" t="str">
        <f t="array" ref="H2232">IF($F2232="", "", IFS(_xlfn.XLOOKUP($F2232, accounts!$A$2:$A$86, accounts!$E$2:$E$86, 0)&gt;=1000, "Enterprise", _xlfn.XLOOKUP($F2232, accounts!$A$2:$A$86, accounts!$E$2:$E$86, 0)&gt;=100, "Mid-Market", TRUE, "SMB"))</f>
        <v>Enterprise</v>
      </c>
      <c r="I2232" s="1" t="str">
        <f t="array" ref="I2232">IF($F2232="", "", _xlfn.XLOOKUP($F2232,accounts!$A$2:$A$86,accounts!$F$2:$F$86, "Other"))</f>
        <v>United States</v>
      </c>
      <c r="J2232" s="1" t="s">
        <v>131</v>
      </c>
      <c r="K2232" s="3">
        <v>42833.0</v>
      </c>
      <c r="L2232" s="3">
        <v>42841.0</v>
      </c>
      <c r="M2232" s="1">
        <v>5848.0</v>
      </c>
    </row>
    <row r="2233">
      <c r="A2233" s="1" t="s">
        <v>2438</v>
      </c>
      <c r="B2233" s="1" t="s">
        <v>105</v>
      </c>
      <c r="C2233" s="1" t="str">
        <f t="array" ref="C2233">_xlfn.XLOOKUP($B2233, sales_teams!$A$2:$A$36, sales_teams!$B$2:$B$36)</f>
        <v>Summer Sewald</v>
      </c>
      <c r="D2233" s="1" t="str">
        <f t="array" ref="D2233">_xlfn.XLOOKUP($B2233, sales_teams!$A$2:$A$36, sales_teams!$C$2:$C$36)</f>
        <v>West</v>
      </c>
      <c r="E2233" s="1" t="s">
        <v>181</v>
      </c>
      <c r="F2233" s="1" t="s">
        <v>85</v>
      </c>
      <c r="G2233" s="1" t="str">
        <f t="array" ref="G2233">IF($F2233="", "", _xlfn.XLOOKUP($F2233,accounts!$A$2:$A$86,accounts!$B$2:$B$86, "Other"))</f>
        <v>telecommunications</v>
      </c>
      <c r="H2233" s="1" t="str">
        <f t="array" ref="H2233">IF($F2233="", "", IFS(_xlfn.XLOOKUP($F2233, accounts!$A$2:$A$86, accounts!$E$2:$E$86, 0)&gt;=1000, "Enterprise", _xlfn.XLOOKUP($F2233, accounts!$A$2:$A$86, accounts!$E$2:$E$86, 0)&gt;=100, "Mid-Market", TRUE, "SMB"))</f>
        <v>Enterprise</v>
      </c>
      <c r="I2233" s="1" t="str">
        <f t="array" ref="I2233">IF($F2233="", "", _xlfn.XLOOKUP($F2233,accounts!$A$2:$A$86,accounts!$F$2:$F$86, "Other"))</f>
        <v>United States</v>
      </c>
      <c r="J2233" s="1" t="s">
        <v>192</v>
      </c>
      <c r="K2233" s="3">
        <v>42833.0</v>
      </c>
      <c r="L2233" s="3">
        <v>42834.0</v>
      </c>
      <c r="M2233" s="1">
        <v>0.0</v>
      </c>
    </row>
    <row r="2234">
      <c r="A2234" s="1" t="s">
        <v>2439</v>
      </c>
      <c r="B2234" s="1" t="s">
        <v>105</v>
      </c>
      <c r="C2234" s="1" t="str">
        <f t="array" ref="C2234">_xlfn.XLOOKUP($B2234, sales_teams!$A$2:$A$36, sales_teams!$B$2:$B$36)</f>
        <v>Summer Sewald</v>
      </c>
      <c r="D2234" s="1" t="str">
        <f t="array" ref="D2234">_xlfn.XLOOKUP($B2234, sales_teams!$A$2:$A$36, sales_teams!$C$2:$C$36)</f>
        <v>West</v>
      </c>
      <c r="E2234" s="1" t="s">
        <v>179</v>
      </c>
      <c r="F2234" s="1" t="s">
        <v>142</v>
      </c>
      <c r="G2234" s="1" t="str">
        <f t="array" ref="G2234">IF($F2234="", "", _xlfn.XLOOKUP($F2234,accounts!$A$2:$A$86,accounts!$B$2:$B$86, "Other"))</f>
        <v>retail</v>
      </c>
      <c r="H2234" s="1" t="str">
        <f t="array" ref="H2234">IF($F2234="", "", IFS(_xlfn.XLOOKUP($F2234, accounts!$A$2:$A$86, accounts!$E$2:$E$86, 0)&gt;=1000, "Enterprise", _xlfn.XLOOKUP($F2234, accounts!$A$2:$A$86, accounts!$E$2:$E$86, 0)&gt;=100, "Mid-Market", TRUE, "SMB"))</f>
        <v>Enterprise</v>
      </c>
      <c r="I2234" s="1" t="str">
        <f t="array" ref="I2234">IF($F2234="", "", _xlfn.XLOOKUP($F2234,accounts!$A$2:$A$86,accounts!$F$2:$F$86, "Other"))</f>
        <v>United States</v>
      </c>
      <c r="J2234" s="1" t="s">
        <v>192</v>
      </c>
      <c r="K2234" s="3">
        <v>42833.0</v>
      </c>
      <c r="L2234" s="3">
        <v>42838.0</v>
      </c>
      <c r="M2234" s="1">
        <v>0.0</v>
      </c>
    </row>
    <row r="2235">
      <c r="A2235" s="1" t="s">
        <v>2440</v>
      </c>
      <c r="B2235" s="1" t="s">
        <v>105</v>
      </c>
      <c r="C2235" s="1" t="str">
        <f t="array" ref="C2235">_xlfn.XLOOKUP($B2235, sales_teams!$A$2:$A$36, sales_teams!$B$2:$B$36)</f>
        <v>Summer Sewald</v>
      </c>
      <c r="D2235" s="1" t="str">
        <f t="array" ref="D2235">_xlfn.XLOOKUP($B2235, sales_teams!$A$2:$A$36, sales_teams!$C$2:$C$36)</f>
        <v>West</v>
      </c>
      <c r="E2235" s="1" t="s">
        <v>194</v>
      </c>
      <c r="F2235" s="1" t="s">
        <v>168</v>
      </c>
      <c r="G2235" s="1" t="str">
        <f t="array" ref="G2235">IF($F2235="", "", _xlfn.XLOOKUP($F2235,accounts!$A$2:$A$86,accounts!$B$2:$B$86, "Other"))</f>
        <v>finance</v>
      </c>
      <c r="H2235" s="1" t="str">
        <f t="array" ref="H2235">IF($F2235="", "", IFS(_xlfn.XLOOKUP($F2235, accounts!$A$2:$A$86, accounts!$E$2:$E$86, 0)&gt;=1000, "Enterprise", _xlfn.XLOOKUP($F2235, accounts!$A$2:$A$86, accounts!$E$2:$E$86, 0)&gt;=100, "Mid-Market", TRUE, "SMB"))</f>
        <v>Enterprise</v>
      </c>
      <c r="I2235" s="1" t="str">
        <f t="array" ref="I2235">IF($F2235="", "", _xlfn.XLOOKUP($F2235,accounts!$A$2:$A$86,accounts!$F$2:$F$86, "Other"))</f>
        <v>United States</v>
      </c>
      <c r="J2235" s="1" t="s">
        <v>131</v>
      </c>
      <c r="K2235" s="3">
        <v>42833.0</v>
      </c>
      <c r="L2235" s="3">
        <v>42842.0</v>
      </c>
      <c r="M2235" s="1">
        <v>5884.0</v>
      </c>
    </row>
    <row r="2236">
      <c r="A2236" s="1" t="s">
        <v>2441</v>
      </c>
      <c r="B2236" s="1" t="s">
        <v>7</v>
      </c>
      <c r="C2236" s="1" t="str">
        <f t="array" ref="C2236">_xlfn.XLOOKUP($B2236, sales_teams!$A$2:$A$36, sales_teams!$B$2:$B$36)</f>
        <v>Dustin Brinkmann</v>
      </c>
      <c r="D2236" s="1" t="str">
        <f t="array" ref="D2236">_xlfn.XLOOKUP($B2236, sales_teams!$A$2:$A$36, sales_teams!$C$2:$C$36)</f>
        <v>Central</v>
      </c>
      <c r="E2236" s="1" t="s">
        <v>188</v>
      </c>
      <c r="F2236" s="1" t="s">
        <v>25</v>
      </c>
      <c r="G2236" s="1" t="str">
        <f t="array" ref="G2236">IF($F2236="", "", _xlfn.XLOOKUP($F2236,accounts!$A$2:$A$86,accounts!$B$2:$B$86, "Other"))</f>
        <v>medical</v>
      </c>
      <c r="H2236" s="1" t="str">
        <f t="array" ref="H2236">IF($F2236="", "", IFS(_xlfn.XLOOKUP($F2236, accounts!$A$2:$A$86, accounts!$E$2:$E$86, 0)&gt;=1000, "Enterprise", _xlfn.XLOOKUP($F2236, accounts!$A$2:$A$86, accounts!$E$2:$E$86, 0)&gt;=100, "Mid-Market", TRUE, "SMB"))</f>
        <v>Enterprise</v>
      </c>
      <c r="I2236" s="1" t="str">
        <f t="array" ref="I2236">IF($F2236="", "", _xlfn.XLOOKUP($F2236,accounts!$A$2:$A$86,accounts!$F$2:$F$86, "Other"))</f>
        <v>Kenya</v>
      </c>
      <c r="J2236" s="1" t="s">
        <v>131</v>
      </c>
      <c r="K2236" s="3">
        <v>42834.0</v>
      </c>
      <c r="L2236" s="3">
        <v>42888.0</v>
      </c>
      <c r="M2236" s="1">
        <v>3666.0</v>
      </c>
    </row>
    <row r="2237">
      <c r="A2237" s="1" t="s">
        <v>2442</v>
      </c>
      <c r="B2237" s="1" t="s">
        <v>57</v>
      </c>
      <c r="C2237" s="1" t="str">
        <f t="array" ref="C2237">_xlfn.XLOOKUP($B2237, sales_teams!$A$2:$A$36, sales_teams!$B$2:$B$36)</f>
        <v>Rocco Neubert</v>
      </c>
      <c r="D2237" s="1" t="str">
        <f t="array" ref="D2237">_xlfn.XLOOKUP($B2237, sales_teams!$A$2:$A$36, sales_teams!$C$2:$C$36)</f>
        <v>East</v>
      </c>
      <c r="E2237" s="1" t="s">
        <v>181</v>
      </c>
      <c r="F2237" s="1" t="s">
        <v>172</v>
      </c>
      <c r="G2237" s="1" t="str">
        <f t="array" ref="G2237">IF($F2237="", "", _xlfn.XLOOKUP($F2237,accounts!$A$2:$A$86,accounts!$B$2:$B$86, "Other"))</f>
        <v>retail</v>
      </c>
      <c r="H2237" s="1" t="str">
        <f t="array" ref="H2237">IF($F2237="", "", IFS(_xlfn.XLOOKUP($F2237, accounts!$A$2:$A$86, accounts!$E$2:$E$86, 0)&gt;=1000, "Enterprise", _xlfn.XLOOKUP($F2237, accounts!$A$2:$A$86, accounts!$E$2:$E$86, 0)&gt;=100, "Mid-Market", TRUE, "SMB"))</f>
        <v>Mid-Market</v>
      </c>
      <c r="I2237" s="1" t="str">
        <f t="array" ref="I2237">IF($F2237="", "", _xlfn.XLOOKUP($F2237,accounts!$A$2:$A$86,accounts!$F$2:$F$86, "Other"))</f>
        <v>United States</v>
      </c>
      <c r="J2237" s="1" t="s">
        <v>192</v>
      </c>
      <c r="K2237" s="3">
        <v>42834.0</v>
      </c>
      <c r="L2237" s="3">
        <v>42843.0</v>
      </c>
      <c r="M2237" s="1">
        <v>0.0</v>
      </c>
    </row>
    <row r="2238">
      <c r="A2238" s="1" t="s">
        <v>2443</v>
      </c>
      <c r="B2238" s="1" t="s">
        <v>52</v>
      </c>
      <c r="C2238" s="1" t="str">
        <f t="array" ref="C2238">_xlfn.XLOOKUP($B2238, sales_teams!$A$2:$A$36, sales_teams!$B$2:$B$36)</f>
        <v>Rocco Neubert</v>
      </c>
      <c r="D2238" s="1" t="str">
        <f t="array" ref="D2238">_xlfn.XLOOKUP($B2238, sales_teams!$A$2:$A$36, sales_teams!$C$2:$C$36)</f>
        <v>East</v>
      </c>
      <c r="E2238" s="1" t="s">
        <v>181</v>
      </c>
      <c r="F2238" s="1" t="s">
        <v>127</v>
      </c>
      <c r="G2238" s="1" t="str">
        <f t="array" ref="G2238">IF($F2238="", "", _xlfn.XLOOKUP($F2238,accounts!$A$2:$A$86,accounts!$B$2:$B$86, "Other"))</f>
        <v>technology</v>
      </c>
      <c r="H2238" s="1" t="str">
        <f t="array" ref="H2238">IF($F2238="", "", IFS(_xlfn.XLOOKUP($F2238, accounts!$A$2:$A$86, accounts!$E$2:$E$86, 0)&gt;=1000, "Enterprise", _xlfn.XLOOKUP($F2238, accounts!$A$2:$A$86, accounts!$E$2:$E$86, 0)&gt;=100, "Mid-Market", TRUE, "SMB"))</f>
        <v>Enterprise</v>
      </c>
      <c r="I2238" s="1" t="str">
        <f t="array" ref="I2238">IF($F2238="", "", _xlfn.XLOOKUP($F2238,accounts!$A$2:$A$86,accounts!$F$2:$F$86, "Other"))</f>
        <v>United States</v>
      </c>
      <c r="J2238" s="1" t="s">
        <v>131</v>
      </c>
      <c r="K2238" s="3">
        <v>42834.0</v>
      </c>
      <c r="L2238" s="3">
        <v>42845.0</v>
      </c>
      <c r="M2238" s="1">
        <v>598.0</v>
      </c>
    </row>
    <row r="2239">
      <c r="A2239" s="1" t="s">
        <v>2444</v>
      </c>
      <c r="B2239" s="1" t="s">
        <v>52</v>
      </c>
      <c r="C2239" s="1" t="str">
        <f t="array" ref="C2239">_xlfn.XLOOKUP($B2239, sales_teams!$A$2:$A$36, sales_teams!$B$2:$B$36)</f>
        <v>Rocco Neubert</v>
      </c>
      <c r="D2239" s="1" t="str">
        <f t="array" ref="D2239">_xlfn.XLOOKUP($B2239, sales_teams!$A$2:$A$36, sales_teams!$C$2:$C$36)</f>
        <v>East</v>
      </c>
      <c r="E2239" s="1" t="s">
        <v>188</v>
      </c>
      <c r="F2239" s="1" t="s">
        <v>121</v>
      </c>
      <c r="G2239" s="1" t="str">
        <f t="array" ref="G2239">IF($F2239="", "", _xlfn.XLOOKUP($F2239,accounts!$A$2:$A$86,accounts!$B$2:$B$86, "Other"))</f>
        <v>telecommunications</v>
      </c>
      <c r="H2239" s="1" t="str">
        <f t="array" ref="H2239">IF($F2239="", "", IFS(_xlfn.XLOOKUP($F2239, accounts!$A$2:$A$86, accounts!$E$2:$E$86, 0)&gt;=1000, "Enterprise", _xlfn.XLOOKUP($F2239, accounts!$A$2:$A$86, accounts!$E$2:$E$86, 0)&gt;=100, "Mid-Market", TRUE, "SMB"))</f>
        <v>Enterprise</v>
      </c>
      <c r="I2239" s="1" t="str">
        <f t="array" ref="I2239">IF($F2239="", "", _xlfn.XLOOKUP($F2239,accounts!$A$2:$A$86,accounts!$F$2:$F$86, "Other"))</f>
        <v>United States</v>
      </c>
      <c r="J2239" s="1" t="s">
        <v>131</v>
      </c>
      <c r="K2239" s="3">
        <v>42834.0</v>
      </c>
      <c r="L2239" s="3">
        <v>42841.0</v>
      </c>
      <c r="M2239" s="1">
        <v>3275.0</v>
      </c>
    </row>
    <row r="2240">
      <c r="A2240" s="1" t="s">
        <v>2445</v>
      </c>
      <c r="B2240" s="1" t="s">
        <v>12</v>
      </c>
      <c r="C2240" s="1" t="str">
        <f t="array" ref="C2240">_xlfn.XLOOKUP($B2240, sales_teams!$A$2:$A$36, sales_teams!$B$2:$B$36)</f>
        <v>Dustin Brinkmann</v>
      </c>
      <c r="D2240" s="1" t="str">
        <f t="array" ref="D2240">_xlfn.XLOOKUP($B2240, sales_teams!$A$2:$A$36, sales_teams!$C$2:$C$36)</f>
        <v>Central</v>
      </c>
      <c r="E2240" s="1" t="s">
        <v>181</v>
      </c>
      <c r="F2240" s="1" t="s">
        <v>95</v>
      </c>
      <c r="G2240" s="1" t="str">
        <f t="array" ref="G2240">IF($F2240="", "", _xlfn.XLOOKUP($F2240,accounts!$A$2:$A$86,accounts!$B$2:$B$86, "Other"))</f>
        <v>finance</v>
      </c>
      <c r="H2240" s="1" t="str">
        <f t="array" ref="H2240">IF($F2240="", "", IFS(_xlfn.XLOOKUP($F2240, accounts!$A$2:$A$86, accounts!$E$2:$E$86, 0)&gt;=1000, "Enterprise", _xlfn.XLOOKUP($F2240, accounts!$A$2:$A$86, accounts!$E$2:$E$86, 0)&gt;=100, "Mid-Market", TRUE, "SMB"))</f>
        <v>Enterprise</v>
      </c>
      <c r="I2240" s="1" t="str">
        <f t="array" ref="I2240">IF($F2240="", "", _xlfn.XLOOKUP($F2240,accounts!$A$2:$A$86,accounts!$F$2:$F$86, "Other"))</f>
        <v>United States</v>
      </c>
      <c r="J2240" s="1" t="s">
        <v>192</v>
      </c>
      <c r="K2240" s="3">
        <v>42834.0</v>
      </c>
      <c r="L2240" s="3">
        <v>42835.0</v>
      </c>
      <c r="M2240" s="1">
        <v>0.0</v>
      </c>
    </row>
    <row r="2241">
      <c r="A2241" s="1" t="s">
        <v>2446</v>
      </c>
      <c r="B2241" s="1" t="s">
        <v>12</v>
      </c>
      <c r="C2241" s="1" t="str">
        <f t="array" ref="C2241">_xlfn.XLOOKUP($B2241, sales_teams!$A$2:$A$36, sales_teams!$B$2:$B$36)</f>
        <v>Dustin Brinkmann</v>
      </c>
      <c r="D2241" s="1" t="str">
        <f t="array" ref="D2241">_xlfn.XLOOKUP($B2241, sales_teams!$A$2:$A$36, sales_teams!$C$2:$C$36)</f>
        <v>Central</v>
      </c>
      <c r="E2241" s="1" t="s">
        <v>181</v>
      </c>
      <c r="F2241" s="1" t="s">
        <v>122</v>
      </c>
      <c r="G2241" s="1" t="str">
        <f t="array" ref="G2241">IF($F2241="", "", _xlfn.XLOOKUP($F2241,accounts!$A$2:$A$86,accounts!$B$2:$B$86, "Other"))</f>
        <v>medical</v>
      </c>
      <c r="H2241" s="1" t="str">
        <f t="array" ref="H2241">IF($F2241="", "", IFS(_xlfn.XLOOKUP($F2241, accounts!$A$2:$A$86, accounts!$E$2:$E$86, 0)&gt;=1000, "Enterprise", _xlfn.XLOOKUP($F2241, accounts!$A$2:$A$86, accounts!$E$2:$E$86, 0)&gt;=100, "Mid-Market", TRUE, "SMB"))</f>
        <v>Enterprise</v>
      </c>
      <c r="I2241" s="1" t="str">
        <f t="array" ref="I2241">IF($F2241="", "", _xlfn.XLOOKUP($F2241,accounts!$A$2:$A$86,accounts!$F$2:$F$86, "Other"))</f>
        <v>United States</v>
      </c>
      <c r="J2241" s="1" t="s">
        <v>192</v>
      </c>
      <c r="K2241" s="3">
        <v>42834.0</v>
      </c>
      <c r="L2241" s="3">
        <v>42843.0</v>
      </c>
      <c r="M2241" s="1">
        <v>0.0</v>
      </c>
    </row>
    <row r="2242">
      <c r="A2242" s="1" t="s">
        <v>2447</v>
      </c>
      <c r="B2242" s="1" t="s">
        <v>12</v>
      </c>
      <c r="C2242" s="1" t="str">
        <f t="array" ref="C2242">_xlfn.XLOOKUP($B2242, sales_teams!$A$2:$A$36, sales_teams!$B$2:$B$36)</f>
        <v>Dustin Brinkmann</v>
      </c>
      <c r="D2242" s="1" t="str">
        <f t="array" ref="D2242">_xlfn.XLOOKUP($B2242, sales_teams!$A$2:$A$36, sales_teams!$C$2:$C$36)</f>
        <v>Central</v>
      </c>
      <c r="E2242" s="1" t="s">
        <v>179</v>
      </c>
      <c r="F2242" s="1" t="s">
        <v>178</v>
      </c>
      <c r="G2242" s="1" t="str">
        <f t="array" ref="G2242">IF($F2242="", "", _xlfn.XLOOKUP($F2242,accounts!$A$2:$A$86,accounts!$B$2:$B$86, "Other"))</f>
        <v>medical</v>
      </c>
      <c r="H2242" s="1" t="str">
        <f t="array" ref="H2242">IF($F2242="", "", IFS(_xlfn.XLOOKUP($F2242, accounts!$A$2:$A$86, accounts!$E$2:$E$86, 0)&gt;=1000, "Enterprise", _xlfn.XLOOKUP($F2242, accounts!$A$2:$A$86, accounts!$E$2:$E$86, 0)&gt;=100, "Mid-Market", TRUE, "SMB"))</f>
        <v>Enterprise</v>
      </c>
      <c r="I2242" s="1" t="str">
        <f t="array" ref="I2242">IF($F2242="", "", _xlfn.XLOOKUP($F2242,accounts!$A$2:$A$86,accounts!$F$2:$F$86, "Other"))</f>
        <v>United States</v>
      </c>
      <c r="J2242" s="1" t="s">
        <v>192</v>
      </c>
      <c r="K2242" s="3">
        <v>42834.0</v>
      </c>
      <c r="L2242" s="3">
        <v>42845.0</v>
      </c>
      <c r="M2242" s="1">
        <v>0.0</v>
      </c>
    </row>
    <row r="2243">
      <c r="A2243" s="1" t="s">
        <v>2448</v>
      </c>
      <c r="B2243" s="1" t="s">
        <v>39</v>
      </c>
      <c r="C2243" s="1" t="str">
        <f t="array" ref="C2243">_xlfn.XLOOKUP($B2243, sales_teams!$A$2:$A$36, sales_teams!$B$2:$B$36)</f>
        <v>Cara Losch</v>
      </c>
      <c r="D2243" s="1" t="str">
        <f t="array" ref="D2243">_xlfn.XLOOKUP($B2243, sales_teams!$A$2:$A$36, sales_teams!$C$2:$C$36)</f>
        <v>East</v>
      </c>
      <c r="E2243" s="1" t="s">
        <v>188</v>
      </c>
      <c r="G2243" s="1" t="str">
        <f t="array" ref="G2243">IF($F2243="", "", _xlfn.XLOOKUP($F2243,accounts!$A$2:$A$86,accounts!$B$2:$B$86, "Other"))</f>
        <v/>
      </c>
      <c r="H2243" s="1" t="str">
        <f t="array" ref="H2243">IF($F2243="", "", IFS(_xlfn.XLOOKUP($F2243, accounts!$A$2:$A$86, accounts!$E$2:$E$86, 0)&gt;=1000, "Enterprise", _xlfn.XLOOKUP($F2243, accounts!$A$2:$A$86, accounts!$E$2:$E$86, 0)&gt;=100, "Mid-Market", TRUE, "SMB"))</f>
        <v/>
      </c>
      <c r="I2243" s="1" t="str">
        <f t="array" ref="I2243">IF($F2243="", "", _xlfn.XLOOKUP($F2243,accounts!$A$2:$A$86,accounts!$F$2:$F$86, "Other"))</f>
        <v/>
      </c>
      <c r="J2243" s="1" t="s">
        <v>189</v>
      </c>
      <c r="K2243" s="3">
        <v>42834.0</v>
      </c>
    </row>
    <row r="2244">
      <c r="A2244" s="1" t="s">
        <v>2449</v>
      </c>
      <c r="B2244" s="1" t="s">
        <v>48</v>
      </c>
      <c r="C2244" s="1" t="str">
        <f t="array" ref="C2244">_xlfn.XLOOKUP($B2244, sales_teams!$A$2:$A$36, sales_teams!$B$2:$B$36)</f>
        <v>Rocco Neubert</v>
      </c>
      <c r="D2244" s="1" t="str">
        <f t="array" ref="D2244">_xlfn.XLOOKUP($B2244, sales_teams!$A$2:$A$36, sales_teams!$C$2:$C$36)</f>
        <v>East</v>
      </c>
      <c r="E2244" s="1" t="s">
        <v>148</v>
      </c>
      <c r="F2244" s="1" t="s">
        <v>22</v>
      </c>
      <c r="G2244" s="1" t="str">
        <f t="array" ref="G2244">IF($F2244="", "", _xlfn.XLOOKUP($F2244,accounts!$A$2:$A$86,accounts!$B$2:$B$86, "Other"))</f>
        <v>medical</v>
      </c>
      <c r="H2244" s="1" t="str">
        <f t="array" ref="H2244">IF($F2244="", "", IFS(_xlfn.XLOOKUP($F2244, accounts!$A$2:$A$86, accounts!$E$2:$E$86, 0)&gt;=1000, "Enterprise", _xlfn.XLOOKUP($F2244, accounts!$A$2:$A$86, accounts!$E$2:$E$86, 0)&gt;=100, "Mid-Market", TRUE, "SMB"))</f>
        <v>Mid-Market</v>
      </c>
      <c r="I2244" s="1" t="str">
        <f t="array" ref="I2244">IF($F2244="", "", _xlfn.XLOOKUP($F2244,accounts!$A$2:$A$86,accounts!$F$2:$F$86, "Other"))</f>
        <v>United States</v>
      </c>
      <c r="J2244" s="1" t="s">
        <v>192</v>
      </c>
      <c r="K2244" s="3">
        <v>42834.0</v>
      </c>
      <c r="L2244" s="3">
        <v>42885.0</v>
      </c>
      <c r="M2244" s="1">
        <v>0.0</v>
      </c>
    </row>
    <row r="2245">
      <c r="A2245" s="1" t="s">
        <v>2450</v>
      </c>
      <c r="B2245" s="1" t="s">
        <v>30</v>
      </c>
      <c r="C2245" s="1" t="str">
        <f t="array" ref="C2245">_xlfn.XLOOKUP($B2245, sales_teams!$A$2:$A$36, sales_teams!$B$2:$B$36)</f>
        <v>Melvin Marxen</v>
      </c>
      <c r="D2245" s="1" t="str">
        <f t="array" ref="D2245">_xlfn.XLOOKUP($B2245, sales_teams!$A$2:$A$36, sales_teams!$C$2:$C$36)</f>
        <v>Central</v>
      </c>
      <c r="E2245" s="1" t="s">
        <v>148</v>
      </c>
      <c r="F2245" s="1" t="s">
        <v>149</v>
      </c>
      <c r="G2245" s="1" t="str">
        <f t="array" ref="G2245">IF($F2245="", "", _xlfn.XLOOKUP($F2245,accounts!$A$2:$A$86,accounts!$B$2:$B$86, "Other"))</f>
        <v>medical</v>
      </c>
      <c r="H2245" s="1" t="str">
        <f t="array" ref="H2245">IF($F2245="", "", IFS(_xlfn.XLOOKUP($F2245, accounts!$A$2:$A$86, accounts!$E$2:$E$86, 0)&gt;=1000, "Enterprise", _xlfn.XLOOKUP($F2245, accounts!$A$2:$A$86, accounts!$E$2:$E$86, 0)&gt;=100, "Mid-Market", TRUE, "SMB"))</f>
        <v>Enterprise</v>
      </c>
      <c r="I2245" s="1" t="str">
        <f t="array" ref="I2245">IF($F2245="", "", _xlfn.XLOOKUP($F2245,accounts!$A$2:$A$86,accounts!$F$2:$F$86, "Other"))</f>
        <v>United States</v>
      </c>
      <c r="J2245" s="1" t="s">
        <v>131</v>
      </c>
      <c r="K2245" s="3">
        <v>42834.0</v>
      </c>
      <c r="L2245" s="3">
        <v>42843.0</v>
      </c>
      <c r="M2245" s="1">
        <v>4978.0</v>
      </c>
    </row>
    <row r="2246">
      <c r="A2246" s="1" t="s">
        <v>2451</v>
      </c>
      <c r="B2246" s="1" t="s">
        <v>94</v>
      </c>
      <c r="C2246" s="1" t="str">
        <f t="array" ref="C2246">_xlfn.XLOOKUP($B2246, sales_teams!$A$2:$A$36, sales_teams!$B$2:$B$36)</f>
        <v>Celia Rouche</v>
      </c>
      <c r="D2246" s="1" t="str">
        <f t="array" ref="D2246">_xlfn.XLOOKUP($B2246, sales_teams!$A$2:$A$36, sales_teams!$C$2:$C$36)</f>
        <v>West</v>
      </c>
      <c r="E2246" s="1" t="s">
        <v>179</v>
      </c>
      <c r="F2246" s="1" t="s">
        <v>75</v>
      </c>
      <c r="G2246" s="1" t="str">
        <f t="array" ref="G2246">IF($F2246="", "", _xlfn.XLOOKUP($F2246,accounts!$A$2:$A$86,accounts!$B$2:$B$86, "Other"))</f>
        <v>software</v>
      </c>
      <c r="H2246" s="1" t="str">
        <f t="array" ref="H2246">IF($F2246="", "", IFS(_xlfn.XLOOKUP($F2246, accounts!$A$2:$A$86, accounts!$E$2:$E$86, 0)&gt;=1000, "Enterprise", _xlfn.XLOOKUP($F2246, accounts!$A$2:$A$86, accounts!$E$2:$E$86, 0)&gt;=100, "Mid-Market", TRUE, "SMB"))</f>
        <v>SMB</v>
      </c>
      <c r="I2246" s="1" t="str">
        <f t="array" ref="I2246">IF($F2246="", "", _xlfn.XLOOKUP($F2246,accounts!$A$2:$A$86,accounts!$F$2:$F$86, "Other"))</f>
        <v>United States</v>
      </c>
      <c r="J2246" s="1" t="s">
        <v>131</v>
      </c>
      <c r="K2246" s="3">
        <v>42834.0</v>
      </c>
      <c r="L2246" s="3">
        <v>42884.0</v>
      </c>
      <c r="M2246" s="1">
        <v>56.0</v>
      </c>
    </row>
    <row r="2247">
      <c r="A2247" s="1" t="s">
        <v>2452</v>
      </c>
      <c r="B2247" s="1" t="s">
        <v>26</v>
      </c>
      <c r="C2247" s="1" t="str">
        <f t="array" ref="C2247">_xlfn.XLOOKUP($B2247, sales_teams!$A$2:$A$36, sales_teams!$B$2:$B$36)</f>
        <v>Melvin Marxen</v>
      </c>
      <c r="D2247" s="1" t="str">
        <f t="array" ref="D2247">_xlfn.XLOOKUP($B2247, sales_teams!$A$2:$A$36, sales_teams!$C$2:$C$36)</f>
        <v>Central</v>
      </c>
      <c r="E2247" s="1" t="s">
        <v>188</v>
      </c>
      <c r="F2247" s="1" t="s">
        <v>78</v>
      </c>
      <c r="G2247" s="1" t="str">
        <f t="array" ref="G2247">IF($F2247="", "", _xlfn.XLOOKUP($F2247,accounts!$A$2:$A$86,accounts!$B$2:$B$86, "Other"))</f>
        <v>marketing</v>
      </c>
      <c r="H2247" s="1" t="str">
        <f t="array" ref="H2247">IF($F2247="", "", IFS(_xlfn.XLOOKUP($F2247, accounts!$A$2:$A$86, accounts!$E$2:$E$86, 0)&gt;=1000, "Enterprise", _xlfn.XLOOKUP($F2247, accounts!$A$2:$A$86, accounts!$E$2:$E$86, 0)&gt;=100, "Mid-Market", TRUE, "SMB"))</f>
        <v>Enterprise</v>
      </c>
      <c r="I2247" s="1" t="str">
        <f t="array" ref="I2247">IF($F2247="", "", _xlfn.XLOOKUP($F2247,accounts!$A$2:$A$86,accounts!$F$2:$F$86, "Other"))</f>
        <v>United States</v>
      </c>
      <c r="J2247" s="1" t="s">
        <v>131</v>
      </c>
      <c r="K2247" s="3">
        <v>42834.0</v>
      </c>
      <c r="L2247" s="3">
        <v>42839.0</v>
      </c>
      <c r="M2247" s="1">
        <v>3077.0</v>
      </c>
    </row>
    <row r="2248">
      <c r="A2248" s="1" t="s">
        <v>2453</v>
      </c>
      <c r="B2248" s="1" t="s">
        <v>88</v>
      </c>
      <c r="C2248" s="1" t="str">
        <f t="array" ref="C2248">_xlfn.XLOOKUP($B2248, sales_teams!$A$2:$A$36, sales_teams!$B$2:$B$36)</f>
        <v>Celia Rouche</v>
      </c>
      <c r="D2248" s="1" t="str">
        <f t="array" ref="D2248">_xlfn.XLOOKUP($B2248, sales_teams!$A$2:$A$36, sales_teams!$C$2:$C$36)</f>
        <v>West</v>
      </c>
      <c r="E2248" s="1" t="s">
        <v>109</v>
      </c>
      <c r="F2248" s="1" t="s">
        <v>119</v>
      </c>
      <c r="G2248" s="1" t="str">
        <f t="array" ref="G2248">IF($F2248="", "", _xlfn.XLOOKUP($F2248,accounts!$A$2:$A$86,accounts!$B$2:$B$86, "Other"))</f>
        <v>technology</v>
      </c>
      <c r="H2248" s="1" t="str">
        <f t="array" ref="H2248">IF($F2248="", "", IFS(_xlfn.XLOOKUP($F2248, accounts!$A$2:$A$86, accounts!$E$2:$E$86, 0)&gt;=1000, "Enterprise", _xlfn.XLOOKUP($F2248, accounts!$A$2:$A$86, accounts!$E$2:$E$86, 0)&gt;=100, "Mid-Market", TRUE, "SMB"))</f>
        <v>Enterprise</v>
      </c>
      <c r="I2248" s="1" t="str">
        <f t="array" ref="I2248">IF($F2248="", "", _xlfn.XLOOKUP($F2248,accounts!$A$2:$A$86,accounts!$F$2:$F$86, "Other"))</f>
        <v>Korea</v>
      </c>
      <c r="J2248" s="1" t="s">
        <v>131</v>
      </c>
      <c r="K2248" s="3">
        <v>42834.0</v>
      </c>
      <c r="L2248" s="3">
        <v>42842.0</v>
      </c>
      <c r="M2248" s="1">
        <v>974.0</v>
      </c>
    </row>
    <row r="2249">
      <c r="A2249" s="1" t="s">
        <v>2454</v>
      </c>
      <c r="B2249" s="1" t="s">
        <v>104</v>
      </c>
      <c r="C2249" s="1" t="str">
        <f t="array" ref="C2249">_xlfn.XLOOKUP($B2249, sales_teams!$A$2:$A$36, sales_teams!$B$2:$B$36)</f>
        <v>Summer Sewald</v>
      </c>
      <c r="D2249" s="1" t="str">
        <f t="array" ref="D2249">_xlfn.XLOOKUP($B2249, sales_teams!$A$2:$A$36, sales_teams!$C$2:$C$36)</f>
        <v>West</v>
      </c>
      <c r="E2249" s="1" t="s">
        <v>109</v>
      </c>
      <c r="F2249" s="1" t="s">
        <v>50</v>
      </c>
      <c r="G2249" s="1" t="str">
        <f t="array" ref="G2249">IF($F2249="", "", _xlfn.XLOOKUP($F2249,accounts!$A$2:$A$86,accounts!$B$2:$B$86, "Other"))</f>
        <v>entertainment</v>
      </c>
      <c r="H2249" s="1" t="str">
        <f t="array" ref="H2249">IF($F2249="", "", IFS(_xlfn.XLOOKUP($F2249, accounts!$A$2:$A$86, accounts!$E$2:$E$86, 0)&gt;=1000, "Enterprise", _xlfn.XLOOKUP($F2249, accounts!$A$2:$A$86, accounts!$E$2:$E$86, 0)&gt;=100, "Mid-Market", TRUE, "SMB"))</f>
        <v>Enterprise</v>
      </c>
      <c r="I2249" s="1" t="str">
        <f t="array" ref="I2249">IF($F2249="", "", _xlfn.XLOOKUP($F2249,accounts!$A$2:$A$86,accounts!$F$2:$F$86, "Other"))</f>
        <v>United States</v>
      </c>
      <c r="J2249" s="1" t="s">
        <v>131</v>
      </c>
      <c r="K2249" s="3">
        <v>42834.0</v>
      </c>
      <c r="L2249" s="3">
        <v>42835.0</v>
      </c>
      <c r="M2249" s="1">
        <v>915.0</v>
      </c>
    </row>
    <row r="2250">
      <c r="A2250" s="1" t="s">
        <v>2455</v>
      </c>
      <c r="B2250" s="1" t="s">
        <v>102</v>
      </c>
      <c r="C2250" s="1" t="str">
        <f t="array" ref="C2250">_xlfn.XLOOKUP($B2250, sales_teams!$A$2:$A$36, sales_teams!$B$2:$B$36)</f>
        <v>Summer Sewald</v>
      </c>
      <c r="D2250" s="1" t="str">
        <f t="array" ref="D2250">_xlfn.XLOOKUP($B2250, sales_teams!$A$2:$A$36, sales_teams!$C$2:$C$36)</f>
        <v>West</v>
      </c>
      <c r="E2250" s="1" t="s">
        <v>109</v>
      </c>
      <c r="F2250" s="1" t="s">
        <v>154</v>
      </c>
      <c r="G2250" s="1" t="str">
        <f t="array" ref="G2250">IF($F2250="", "", _xlfn.XLOOKUP($F2250,accounts!$A$2:$A$86,accounts!$B$2:$B$86, "Other"))</f>
        <v>retail</v>
      </c>
      <c r="H2250" s="1" t="str">
        <f t="array" ref="H2250">IF($F2250="", "", IFS(_xlfn.XLOOKUP($F2250, accounts!$A$2:$A$86, accounts!$E$2:$E$86, 0)&gt;=1000, "Enterprise", _xlfn.XLOOKUP($F2250, accounts!$A$2:$A$86, accounts!$E$2:$E$86, 0)&gt;=100, "Mid-Market", TRUE, "SMB"))</f>
        <v>Enterprise</v>
      </c>
      <c r="I2250" s="1" t="str">
        <f t="array" ref="I2250">IF($F2250="", "", _xlfn.XLOOKUP($F2250,accounts!$A$2:$A$86,accounts!$F$2:$F$86, "Other"))</f>
        <v>United States</v>
      </c>
      <c r="J2250" s="1" t="s">
        <v>192</v>
      </c>
      <c r="K2250" s="3">
        <v>42834.0</v>
      </c>
      <c r="L2250" s="3">
        <v>42959.0</v>
      </c>
      <c r="M2250" s="1">
        <v>0.0</v>
      </c>
    </row>
    <row r="2251">
      <c r="A2251" s="1" t="s">
        <v>2456</v>
      </c>
      <c r="B2251" s="1" t="s">
        <v>102</v>
      </c>
      <c r="C2251" s="1" t="str">
        <f t="array" ref="C2251">_xlfn.XLOOKUP($B2251, sales_teams!$A$2:$A$36, sales_teams!$B$2:$B$36)</f>
        <v>Summer Sewald</v>
      </c>
      <c r="D2251" s="1" t="str">
        <f t="array" ref="D2251">_xlfn.XLOOKUP($B2251, sales_teams!$A$2:$A$36, sales_teams!$C$2:$C$36)</f>
        <v>West</v>
      </c>
      <c r="E2251" s="1" t="s">
        <v>188</v>
      </c>
      <c r="F2251" s="1" t="s">
        <v>36</v>
      </c>
      <c r="G2251" s="1" t="str">
        <f t="array" ref="G2251">IF($F2251="", "", _xlfn.XLOOKUP($F2251,accounts!$A$2:$A$86,accounts!$B$2:$B$86, "Other"))</f>
        <v>retail</v>
      </c>
      <c r="H2251" s="1" t="str">
        <f t="array" ref="H2251">IF($F2251="", "", IFS(_xlfn.XLOOKUP($F2251, accounts!$A$2:$A$86, accounts!$E$2:$E$86, 0)&gt;=1000, "Enterprise", _xlfn.XLOOKUP($F2251, accounts!$A$2:$A$86, accounts!$E$2:$E$86, 0)&gt;=100, "Mid-Market", TRUE, "SMB"))</f>
        <v>Enterprise</v>
      </c>
      <c r="I2251" s="1" t="str">
        <f t="array" ref="I2251">IF($F2251="", "", _xlfn.XLOOKUP($F2251,accounts!$A$2:$A$86,accounts!$F$2:$F$86, "Other"))</f>
        <v>United States</v>
      </c>
      <c r="J2251" s="1" t="s">
        <v>192</v>
      </c>
      <c r="K2251" s="3">
        <v>42834.0</v>
      </c>
      <c r="L2251" s="3">
        <v>42841.0</v>
      </c>
      <c r="M2251" s="1">
        <v>0.0</v>
      </c>
    </row>
    <row r="2252">
      <c r="A2252" s="1" t="s">
        <v>2457</v>
      </c>
      <c r="B2252" s="1" t="s">
        <v>102</v>
      </c>
      <c r="C2252" s="1" t="str">
        <f t="array" ref="C2252">_xlfn.XLOOKUP($B2252, sales_teams!$A$2:$A$36, sales_teams!$B$2:$B$36)</f>
        <v>Summer Sewald</v>
      </c>
      <c r="D2252" s="1" t="str">
        <f t="array" ref="D2252">_xlfn.XLOOKUP($B2252, sales_teams!$A$2:$A$36, sales_teams!$C$2:$C$36)</f>
        <v>West</v>
      </c>
      <c r="E2252" s="1" t="s">
        <v>109</v>
      </c>
      <c r="F2252" s="1" t="s">
        <v>59</v>
      </c>
      <c r="G2252" s="1" t="str">
        <f t="array" ref="G2252">IF($F2252="", "", _xlfn.XLOOKUP($F2252,accounts!$A$2:$A$86,accounts!$B$2:$B$86, "Other"))</f>
        <v>medical</v>
      </c>
      <c r="H2252" s="1" t="str">
        <f t="array" ref="H2252">IF($F2252="", "", IFS(_xlfn.XLOOKUP($F2252, accounts!$A$2:$A$86, accounts!$E$2:$E$86, 0)&gt;=1000, "Enterprise", _xlfn.XLOOKUP($F2252, accounts!$A$2:$A$86, accounts!$E$2:$E$86, 0)&gt;=100, "Mid-Market", TRUE, "SMB"))</f>
        <v>SMB</v>
      </c>
      <c r="I2252" s="1" t="str">
        <f t="array" ref="I2252">IF($F2252="", "", _xlfn.XLOOKUP($F2252,accounts!$A$2:$A$86,accounts!$F$2:$F$86, "Other"))</f>
        <v>United States</v>
      </c>
      <c r="J2252" s="1" t="s">
        <v>131</v>
      </c>
      <c r="K2252" s="3">
        <v>42834.0</v>
      </c>
      <c r="L2252" s="3">
        <v>42906.0</v>
      </c>
      <c r="M2252" s="1">
        <v>983.0</v>
      </c>
    </row>
    <row r="2253">
      <c r="A2253" s="1" t="s">
        <v>2458</v>
      </c>
      <c r="B2253" s="1" t="s">
        <v>24</v>
      </c>
      <c r="C2253" s="1" t="str">
        <f t="array" ref="C2253">_xlfn.XLOOKUP($B2253, sales_teams!$A$2:$A$36, sales_teams!$B$2:$B$36)</f>
        <v>Melvin Marxen</v>
      </c>
      <c r="D2253" s="1" t="str">
        <f t="array" ref="D2253">_xlfn.XLOOKUP($B2253, sales_teams!$A$2:$A$36, sales_teams!$C$2:$C$36)</f>
        <v>Central</v>
      </c>
      <c r="E2253" s="1" t="s">
        <v>109</v>
      </c>
      <c r="F2253" s="1" t="s">
        <v>78</v>
      </c>
      <c r="G2253" s="1" t="str">
        <f t="array" ref="G2253">IF($F2253="", "", _xlfn.XLOOKUP($F2253,accounts!$A$2:$A$86,accounts!$B$2:$B$86, "Other"))</f>
        <v>marketing</v>
      </c>
      <c r="H2253" s="1" t="str">
        <f t="array" ref="H2253">IF($F2253="", "", IFS(_xlfn.XLOOKUP($F2253, accounts!$A$2:$A$86, accounts!$E$2:$E$86, 0)&gt;=1000, "Enterprise", _xlfn.XLOOKUP($F2253, accounts!$A$2:$A$86, accounts!$E$2:$E$86, 0)&gt;=100, "Mid-Market", TRUE, "SMB"))</f>
        <v>Enterprise</v>
      </c>
      <c r="I2253" s="1" t="str">
        <f t="array" ref="I2253">IF($F2253="", "", _xlfn.XLOOKUP($F2253,accounts!$A$2:$A$86,accounts!$F$2:$F$86, "Other"))</f>
        <v>United States</v>
      </c>
      <c r="J2253" s="1" t="s">
        <v>131</v>
      </c>
      <c r="K2253" s="3">
        <v>42834.0</v>
      </c>
      <c r="L2253" s="3">
        <v>42835.0</v>
      </c>
      <c r="M2253" s="1">
        <v>1204.0</v>
      </c>
    </row>
    <row r="2254">
      <c r="A2254" s="1" t="s">
        <v>2459</v>
      </c>
      <c r="B2254" s="1" t="s">
        <v>18</v>
      </c>
      <c r="C2254" s="1" t="str">
        <f t="array" ref="C2254">_xlfn.XLOOKUP($B2254, sales_teams!$A$2:$A$36, sales_teams!$B$2:$B$36)</f>
        <v>Dustin Brinkmann</v>
      </c>
      <c r="D2254" s="1" t="str">
        <f t="array" ref="D2254">_xlfn.XLOOKUP($B2254, sales_teams!$A$2:$A$36, sales_teams!$C$2:$C$36)</f>
        <v>Central</v>
      </c>
      <c r="E2254" s="1" t="s">
        <v>194</v>
      </c>
      <c r="F2254" s="1" t="s">
        <v>59</v>
      </c>
      <c r="G2254" s="1" t="str">
        <f t="array" ref="G2254">IF($F2254="", "", _xlfn.XLOOKUP($F2254,accounts!$A$2:$A$86,accounts!$B$2:$B$86, "Other"))</f>
        <v>medical</v>
      </c>
      <c r="H2254" s="1" t="str">
        <f t="array" ref="H2254">IF($F2254="", "", IFS(_xlfn.XLOOKUP($F2254, accounts!$A$2:$A$86, accounts!$E$2:$E$86, 0)&gt;=1000, "Enterprise", _xlfn.XLOOKUP($F2254, accounts!$A$2:$A$86, accounts!$E$2:$E$86, 0)&gt;=100, "Mid-Market", TRUE, "SMB"))</f>
        <v>SMB</v>
      </c>
      <c r="I2254" s="1" t="str">
        <f t="array" ref="I2254">IF($F2254="", "", _xlfn.XLOOKUP($F2254,accounts!$A$2:$A$86,accounts!$F$2:$F$86, "Other"))</f>
        <v>United States</v>
      </c>
      <c r="J2254" s="1" t="s">
        <v>192</v>
      </c>
      <c r="K2254" s="3">
        <v>42834.0</v>
      </c>
      <c r="L2254" s="3">
        <v>42841.0</v>
      </c>
      <c r="M2254" s="1">
        <v>0.0</v>
      </c>
    </row>
    <row r="2255">
      <c r="A2255" s="1" t="s">
        <v>2460</v>
      </c>
      <c r="B2255" s="1" t="s">
        <v>28</v>
      </c>
      <c r="C2255" s="1" t="str">
        <f t="array" ref="C2255">_xlfn.XLOOKUP($B2255, sales_teams!$A$2:$A$36, sales_teams!$B$2:$B$36)</f>
        <v>Melvin Marxen</v>
      </c>
      <c r="D2255" s="1" t="str">
        <f t="array" ref="D2255">_xlfn.XLOOKUP($B2255, sales_teams!$A$2:$A$36, sales_teams!$C$2:$C$36)</f>
        <v>Central</v>
      </c>
      <c r="E2255" s="1" t="s">
        <v>109</v>
      </c>
      <c r="F2255" s="1" t="s">
        <v>128</v>
      </c>
      <c r="G2255" s="1" t="str">
        <f t="array" ref="G2255">IF($F2255="", "", _xlfn.XLOOKUP($F2255,accounts!$A$2:$A$86,accounts!$B$2:$B$86, "Other"))</f>
        <v>marketing</v>
      </c>
      <c r="H2255" s="1" t="str">
        <f t="array" ref="H2255">IF($F2255="", "", IFS(_xlfn.XLOOKUP($F2255, accounts!$A$2:$A$86, accounts!$E$2:$E$86, 0)&gt;=1000, "Enterprise", _xlfn.XLOOKUP($F2255, accounts!$A$2:$A$86, accounts!$E$2:$E$86, 0)&gt;=100, "Mid-Market", TRUE, "SMB"))</f>
        <v>Enterprise</v>
      </c>
      <c r="I2255" s="1" t="str">
        <f t="array" ref="I2255">IF($F2255="", "", _xlfn.XLOOKUP($F2255,accounts!$A$2:$A$86,accounts!$F$2:$F$86, "Other"))</f>
        <v>United States</v>
      </c>
      <c r="J2255" s="1" t="s">
        <v>131</v>
      </c>
      <c r="K2255" s="3">
        <v>42834.0</v>
      </c>
      <c r="L2255" s="3">
        <v>42835.0</v>
      </c>
      <c r="M2255" s="1">
        <v>970.0</v>
      </c>
    </row>
    <row r="2256">
      <c r="A2256" s="1" t="s">
        <v>2461</v>
      </c>
      <c r="B2256" s="1" t="s">
        <v>54</v>
      </c>
      <c r="C2256" s="1" t="str">
        <f t="array" ref="C2256">_xlfn.XLOOKUP($B2256, sales_teams!$A$2:$A$36, sales_teams!$B$2:$B$36)</f>
        <v>Rocco Neubert</v>
      </c>
      <c r="D2256" s="1" t="str">
        <f t="array" ref="D2256">_xlfn.XLOOKUP($B2256, sales_teams!$A$2:$A$36, sales_teams!$C$2:$C$36)</f>
        <v>East</v>
      </c>
      <c r="E2256" s="1" t="s">
        <v>181</v>
      </c>
      <c r="F2256" s="1" t="s">
        <v>22</v>
      </c>
      <c r="G2256" s="1" t="str">
        <f t="array" ref="G2256">IF($F2256="", "", _xlfn.XLOOKUP($F2256,accounts!$A$2:$A$86,accounts!$B$2:$B$86, "Other"))</f>
        <v>medical</v>
      </c>
      <c r="H2256" s="1" t="str">
        <f t="array" ref="H2256">IF($F2256="", "", IFS(_xlfn.XLOOKUP($F2256, accounts!$A$2:$A$86, accounts!$E$2:$E$86, 0)&gt;=1000, "Enterprise", _xlfn.XLOOKUP($F2256, accounts!$A$2:$A$86, accounts!$E$2:$E$86, 0)&gt;=100, "Mid-Market", TRUE, "SMB"))</f>
        <v>Mid-Market</v>
      </c>
      <c r="I2256" s="1" t="str">
        <f t="array" ref="I2256">IF($F2256="", "", _xlfn.XLOOKUP($F2256,accounts!$A$2:$A$86,accounts!$F$2:$F$86, "Other"))</f>
        <v>United States</v>
      </c>
      <c r="J2256" s="1" t="s">
        <v>131</v>
      </c>
      <c r="K2256" s="3">
        <v>42834.0</v>
      </c>
      <c r="L2256" s="3">
        <v>42841.0</v>
      </c>
      <c r="M2256" s="1">
        <v>575.0</v>
      </c>
    </row>
    <row r="2257">
      <c r="A2257" s="1" t="s">
        <v>2462</v>
      </c>
      <c r="B2257" s="1" t="s">
        <v>41</v>
      </c>
      <c r="C2257" s="1" t="str">
        <f t="array" ref="C2257">_xlfn.XLOOKUP($B2257, sales_teams!$A$2:$A$36, sales_teams!$B$2:$B$36)</f>
        <v>Cara Losch</v>
      </c>
      <c r="D2257" s="1" t="str">
        <f t="array" ref="D2257">_xlfn.XLOOKUP($B2257, sales_teams!$A$2:$A$36, sales_teams!$C$2:$C$36)</f>
        <v>East</v>
      </c>
      <c r="E2257" s="1" t="s">
        <v>194</v>
      </c>
      <c r="F2257" s="1" t="s">
        <v>98</v>
      </c>
      <c r="G2257" s="1" t="str">
        <f t="array" ref="G2257">IF($F2257="", "", _xlfn.XLOOKUP($F2257,accounts!$A$2:$A$86,accounts!$B$2:$B$86, "Other"))</f>
        <v>retail</v>
      </c>
      <c r="H2257" s="1" t="str">
        <f t="array" ref="H2257">IF($F2257="", "", IFS(_xlfn.XLOOKUP($F2257, accounts!$A$2:$A$86, accounts!$E$2:$E$86, 0)&gt;=1000, "Enterprise", _xlfn.XLOOKUP($F2257, accounts!$A$2:$A$86, accounts!$E$2:$E$86, 0)&gt;=100, "Mid-Market", TRUE, "SMB"))</f>
        <v>Enterprise</v>
      </c>
      <c r="I2257" s="1" t="str">
        <f t="array" ref="I2257">IF($F2257="", "", _xlfn.XLOOKUP($F2257,accounts!$A$2:$A$86,accounts!$F$2:$F$86, "Other"))</f>
        <v>Japan</v>
      </c>
      <c r="J2257" s="1" t="s">
        <v>131</v>
      </c>
      <c r="K2257" s="3">
        <v>42834.0</v>
      </c>
      <c r="L2257" s="3">
        <v>42904.0</v>
      </c>
      <c r="M2257" s="1">
        <v>5986.0</v>
      </c>
    </row>
    <row r="2258">
      <c r="A2258" s="1" t="s">
        <v>2463</v>
      </c>
      <c r="B2258" s="1" t="s">
        <v>15</v>
      </c>
      <c r="C2258" s="1" t="str">
        <f t="array" ref="C2258">_xlfn.XLOOKUP($B2258, sales_teams!$A$2:$A$36, sales_teams!$B$2:$B$36)</f>
        <v>Dustin Brinkmann</v>
      </c>
      <c r="D2258" s="1" t="str">
        <f t="array" ref="D2258">_xlfn.XLOOKUP($B2258, sales_teams!$A$2:$A$36, sales_teams!$C$2:$C$36)</f>
        <v>Central</v>
      </c>
      <c r="E2258" s="1" t="s">
        <v>109</v>
      </c>
      <c r="F2258" s="1" t="s">
        <v>89</v>
      </c>
      <c r="G2258" s="1" t="str">
        <f t="array" ref="G2258">IF($F2258="", "", _xlfn.XLOOKUP($F2258,accounts!$A$2:$A$86,accounts!$B$2:$B$86, "Other"))</f>
        <v>finance</v>
      </c>
      <c r="H2258" s="1" t="str">
        <f t="array" ref="H2258">IF($F2258="", "", IFS(_xlfn.XLOOKUP($F2258, accounts!$A$2:$A$86, accounts!$E$2:$E$86, 0)&gt;=1000, "Enterprise", _xlfn.XLOOKUP($F2258, accounts!$A$2:$A$86, accounts!$E$2:$E$86, 0)&gt;=100, "Mid-Market", TRUE, "SMB"))</f>
        <v>Enterprise</v>
      </c>
      <c r="I2258" s="1" t="str">
        <f t="array" ref="I2258">IF($F2258="", "", _xlfn.XLOOKUP($F2258,accounts!$A$2:$A$86,accounts!$F$2:$F$86, "Other"))</f>
        <v>United States</v>
      </c>
      <c r="J2258" s="1" t="s">
        <v>192</v>
      </c>
      <c r="K2258" s="3">
        <v>42834.0</v>
      </c>
      <c r="L2258" s="3">
        <v>42846.0</v>
      </c>
      <c r="M2258" s="1">
        <v>0.0</v>
      </c>
    </row>
    <row r="2259">
      <c r="A2259" s="1" t="s">
        <v>2464</v>
      </c>
      <c r="B2259" s="1" t="s">
        <v>60</v>
      </c>
      <c r="C2259" s="1" t="str">
        <f t="array" ref="C2259">_xlfn.XLOOKUP($B2259, sales_teams!$A$2:$A$36, sales_teams!$B$2:$B$36)</f>
        <v>Celia Rouche</v>
      </c>
      <c r="D2259" s="1" t="str">
        <f t="array" ref="D2259">_xlfn.XLOOKUP($B2259, sales_teams!$A$2:$A$36, sales_teams!$C$2:$C$36)</f>
        <v>West</v>
      </c>
      <c r="E2259" s="1" t="s">
        <v>179</v>
      </c>
      <c r="F2259" s="1" t="s">
        <v>147</v>
      </c>
      <c r="G2259" s="1" t="str">
        <f t="array" ref="G2259">IF($F2259="", "", _xlfn.XLOOKUP($F2259,accounts!$A$2:$A$86,accounts!$B$2:$B$86, "Other"))</f>
        <v>telecommunications</v>
      </c>
      <c r="H2259" s="1" t="str">
        <f t="array" ref="H2259">IF($F2259="", "", IFS(_xlfn.XLOOKUP($F2259, accounts!$A$2:$A$86, accounts!$E$2:$E$86, 0)&gt;=1000, "Enterprise", _xlfn.XLOOKUP($F2259, accounts!$A$2:$A$86, accounts!$E$2:$E$86, 0)&gt;=100, "Mid-Market", TRUE, "SMB"))</f>
        <v>Enterprise</v>
      </c>
      <c r="I2259" s="1" t="str">
        <f t="array" ref="I2259">IF($F2259="", "", _xlfn.XLOOKUP($F2259,accounts!$A$2:$A$86,accounts!$F$2:$F$86, "Other"))</f>
        <v>United States</v>
      </c>
      <c r="J2259" s="1" t="s">
        <v>131</v>
      </c>
      <c r="K2259" s="3">
        <v>42834.0</v>
      </c>
      <c r="L2259" s="3">
        <v>42902.0</v>
      </c>
      <c r="M2259" s="1">
        <v>64.0</v>
      </c>
    </row>
    <row r="2260">
      <c r="A2260" s="1" t="s">
        <v>2465</v>
      </c>
      <c r="B2260" s="1" t="s">
        <v>34</v>
      </c>
      <c r="C2260" s="1" t="str">
        <f t="array" ref="C2260">_xlfn.XLOOKUP($B2260, sales_teams!$A$2:$A$36, sales_teams!$B$2:$B$36)</f>
        <v>Cara Losch</v>
      </c>
      <c r="D2260" s="1" t="str">
        <f t="array" ref="D2260">_xlfn.XLOOKUP($B2260, sales_teams!$A$2:$A$36, sales_teams!$C$2:$C$36)</f>
        <v>East</v>
      </c>
      <c r="E2260" s="1" t="s">
        <v>179</v>
      </c>
      <c r="G2260" s="1" t="str">
        <f t="array" ref="G2260">IF($F2260="", "", _xlfn.XLOOKUP($F2260,accounts!$A$2:$A$86,accounts!$B$2:$B$86, "Other"))</f>
        <v/>
      </c>
      <c r="H2260" s="1" t="str">
        <f t="array" ref="H2260">IF($F2260="", "", IFS(_xlfn.XLOOKUP($F2260, accounts!$A$2:$A$86, accounts!$E$2:$E$86, 0)&gt;=1000, "Enterprise", _xlfn.XLOOKUP($F2260, accounts!$A$2:$A$86, accounts!$E$2:$E$86, 0)&gt;=100, "Mid-Market", TRUE, "SMB"))</f>
        <v/>
      </c>
      <c r="I2260" s="1" t="str">
        <f t="array" ref="I2260">IF($F2260="", "", _xlfn.XLOOKUP($F2260,accounts!$A$2:$A$86,accounts!$F$2:$F$86, "Other"))</f>
        <v/>
      </c>
      <c r="J2260" s="1" t="s">
        <v>189</v>
      </c>
      <c r="K2260" s="3">
        <v>42834.0</v>
      </c>
    </row>
    <row r="2261">
      <c r="A2261" s="1" t="s">
        <v>2466</v>
      </c>
      <c r="B2261" s="1" t="s">
        <v>105</v>
      </c>
      <c r="C2261" s="1" t="str">
        <f t="array" ref="C2261">_xlfn.XLOOKUP($B2261, sales_teams!$A$2:$A$36, sales_teams!$B$2:$B$36)</f>
        <v>Summer Sewald</v>
      </c>
      <c r="D2261" s="1" t="str">
        <f t="array" ref="D2261">_xlfn.XLOOKUP($B2261, sales_teams!$A$2:$A$36, sales_teams!$C$2:$C$36)</f>
        <v>West</v>
      </c>
      <c r="E2261" s="1" t="s">
        <v>109</v>
      </c>
      <c r="F2261" s="1" t="s">
        <v>173</v>
      </c>
      <c r="G2261" s="1" t="str">
        <f t="array" ref="G2261">IF($F2261="", "", _xlfn.XLOOKUP($F2261,accounts!$A$2:$A$86,accounts!$B$2:$B$86, "Other"))</f>
        <v>technology</v>
      </c>
      <c r="H2261" s="1" t="str">
        <f t="array" ref="H2261">IF($F2261="", "", IFS(_xlfn.XLOOKUP($F2261, accounts!$A$2:$A$86, accounts!$E$2:$E$86, 0)&gt;=1000, "Enterprise", _xlfn.XLOOKUP($F2261, accounts!$A$2:$A$86, accounts!$E$2:$E$86, 0)&gt;=100, "Mid-Market", TRUE, "SMB"))</f>
        <v>Mid-Market</v>
      </c>
      <c r="I2261" s="1" t="str">
        <f t="array" ref="I2261">IF($F2261="", "", _xlfn.XLOOKUP($F2261,accounts!$A$2:$A$86,accounts!$F$2:$F$86, "Other"))</f>
        <v>China</v>
      </c>
      <c r="J2261" s="1" t="s">
        <v>189</v>
      </c>
      <c r="K2261" s="3">
        <v>42834.0</v>
      </c>
    </row>
    <row r="2262">
      <c r="A2262" s="1" t="s">
        <v>2467</v>
      </c>
      <c r="B2262" s="1" t="s">
        <v>105</v>
      </c>
      <c r="C2262" s="1" t="str">
        <f t="array" ref="C2262">_xlfn.XLOOKUP($B2262, sales_teams!$A$2:$A$36, sales_teams!$B$2:$B$36)</f>
        <v>Summer Sewald</v>
      </c>
      <c r="D2262" s="1" t="str">
        <f t="array" ref="D2262">_xlfn.XLOOKUP($B2262, sales_teams!$A$2:$A$36, sales_teams!$C$2:$C$36)</f>
        <v>West</v>
      </c>
      <c r="E2262" s="1" t="s">
        <v>181</v>
      </c>
      <c r="F2262" s="1" t="s">
        <v>151</v>
      </c>
      <c r="G2262" s="1" t="str">
        <f t="array" ref="G2262">IF($F2262="", "", _xlfn.XLOOKUP($F2262,accounts!$A$2:$A$86,accounts!$B$2:$B$86, "Other"))</f>
        <v>software</v>
      </c>
      <c r="H2262" s="1" t="str">
        <f t="array" ref="H2262">IF($F2262="", "", IFS(_xlfn.XLOOKUP($F2262, accounts!$A$2:$A$86, accounts!$E$2:$E$86, 0)&gt;=1000, "Enterprise", _xlfn.XLOOKUP($F2262, accounts!$A$2:$A$86, accounts!$E$2:$E$86, 0)&gt;=100, "Mid-Market", TRUE, "SMB"))</f>
        <v>Enterprise</v>
      </c>
      <c r="I2262" s="1" t="str">
        <f t="array" ref="I2262">IF($F2262="", "", _xlfn.XLOOKUP($F2262,accounts!$A$2:$A$86,accounts!$F$2:$F$86, "Other"))</f>
        <v>United States</v>
      </c>
      <c r="J2262" s="1" t="s">
        <v>192</v>
      </c>
      <c r="K2262" s="3">
        <v>42834.0</v>
      </c>
      <c r="L2262" s="3">
        <v>42840.0</v>
      </c>
      <c r="M2262" s="1">
        <v>0.0</v>
      </c>
    </row>
    <row r="2263">
      <c r="A2263" s="1" t="s">
        <v>2468</v>
      </c>
      <c r="B2263" s="1" t="s">
        <v>105</v>
      </c>
      <c r="C2263" s="1" t="str">
        <f t="array" ref="C2263">_xlfn.XLOOKUP($B2263, sales_teams!$A$2:$A$36, sales_teams!$B$2:$B$36)</f>
        <v>Summer Sewald</v>
      </c>
      <c r="D2263" s="1" t="str">
        <f t="array" ref="D2263">_xlfn.XLOOKUP($B2263, sales_teams!$A$2:$A$36, sales_teams!$C$2:$C$36)</f>
        <v>West</v>
      </c>
      <c r="E2263" s="1" t="s">
        <v>188</v>
      </c>
      <c r="F2263" s="1" t="s">
        <v>124</v>
      </c>
      <c r="G2263" s="1" t="str">
        <f t="array" ref="G2263">IF($F2263="", "", _xlfn.XLOOKUP($F2263,accounts!$A$2:$A$86,accounts!$B$2:$B$86, "Other"))</f>
        <v>retail</v>
      </c>
      <c r="H2263" s="1" t="str">
        <f t="array" ref="H2263">IF($F2263="", "", IFS(_xlfn.XLOOKUP($F2263, accounts!$A$2:$A$86, accounts!$E$2:$E$86, 0)&gt;=1000, "Enterprise", _xlfn.XLOOKUP($F2263, accounts!$A$2:$A$86, accounts!$E$2:$E$86, 0)&gt;=100, "Mid-Market", TRUE, "SMB"))</f>
        <v>Enterprise</v>
      </c>
      <c r="I2263" s="1" t="str">
        <f t="array" ref="I2263">IF($F2263="", "", _xlfn.XLOOKUP($F2263,accounts!$A$2:$A$86,accounts!$F$2:$F$86, "Other"))</f>
        <v>United States</v>
      </c>
      <c r="J2263" s="1" t="s">
        <v>131</v>
      </c>
      <c r="K2263" s="3">
        <v>42834.0</v>
      </c>
      <c r="L2263" s="3">
        <v>42912.0</v>
      </c>
      <c r="M2263" s="1">
        <v>3070.0</v>
      </c>
    </row>
    <row r="2264">
      <c r="A2264" s="1" t="s">
        <v>2469</v>
      </c>
      <c r="B2264" s="1" t="s">
        <v>7</v>
      </c>
      <c r="C2264" s="1" t="str">
        <f t="array" ref="C2264">_xlfn.XLOOKUP($B2264, sales_teams!$A$2:$A$36, sales_teams!$B$2:$B$36)</f>
        <v>Dustin Brinkmann</v>
      </c>
      <c r="D2264" s="1" t="str">
        <f t="array" ref="D2264">_xlfn.XLOOKUP($B2264, sales_teams!$A$2:$A$36, sales_teams!$C$2:$C$36)</f>
        <v>Central</v>
      </c>
      <c r="E2264" s="1" t="s">
        <v>179</v>
      </c>
      <c r="F2264" s="1" t="s">
        <v>89</v>
      </c>
      <c r="G2264" s="1" t="str">
        <f t="array" ref="G2264">IF($F2264="", "", _xlfn.XLOOKUP($F2264,accounts!$A$2:$A$86,accounts!$B$2:$B$86, "Other"))</f>
        <v>finance</v>
      </c>
      <c r="H2264" s="1" t="str">
        <f t="array" ref="H2264">IF($F2264="", "", IFS(_xlfn.XLOOKUP($F2264, accounts!$A$2:$A$86, accounts!$E$2:$E$86, 0)&gt;=1000, "Enterprise", _xlfn.XLOOKUP($F2264, accounts!$A$2:$A$86, accounts!$E$2:$E$86, 0)&gt;=100, "Mid-Market", TRUE, "SMB"))</f>
        <v>Enterprise</v>
      </c>
      <c r="I2264" s="1" t="str">
        <f t="array" ref="I2264">IF($F2264="", "", _xlfn.XLOOKUP($F2264,accounts!$A$2:$A$86,accounts!$F$2:$F$86, "Other"))</f>
        <v>United States</v>
      </c>
      <c r="J2264" s="1" t="s">
        <v>192</v>
      </c>
      <c r="K2264" s="3">
        <v>42835.0</v>
      </c>
      <c r="L2264" s="3">
        <v>42836.0</v>
      </c>
      <c r="M2264" s="1">
        <v>0.0</v>
      </c>
    </row>
    <row r="2265">
      <c r="A2265" s="1" t="s">
        <v>2470</v>
      </c>
      <c r="B2265" s="1" t="s">
        <v>57</v>
      </c>
      <c r="C2265" s="1" t="str">
        <f t="array" ref="C2265">_xlfn.XLOOKUP($B2265, sales_teams!$A$2:$A$36, sales_teams!$B$2:$B$36)</f>
        <v>Rocco Neubert</v>
      </c>
      <c r="D2265" s="1" t="str">
        <f t="array" ref="D2265">_xlfn.XLOOKUP($B2265, sales_teams!$A$2:$A$36, sales_teams!$C$2:$C$36)</f>
        <v>East</v>
      </c>
      <c r="E2265" s="1" t="s">
        <v>181</v>
      </c>
      <c r="F2265" s="1" t="s">
        <v>121</v>
      </c>
      <c r="G2265" s="1" t="str">
        <f t="array" ref="G2265">IF($F2265="", "", _xlfn.XLOOKUP($F2265,accounts!$A$2:$A$86,accounts!$B$2:$B$86, "Other"))</f>
        <v>telecommunications</v>
      </c>
      <c r="H2265" s="1" t="str">
        <f t="array" ref="H2265">IF($F2265="", "", IFS(_xlfn.XLOOKUP($F2265, accounts!$A$2:$A$86, accounts!$E$2:$E$86, 0)&gt;=1000, "Enterprise", _xlfn.XLOOKUP($F2265, accounts!$A$2:$A$86, accounts!$E$2:$E$86, 0)&gt;=100, "Mid-Market", TRUE, "SMB"))</f>
        <v>Enterprise</v>
      </c>
      <c r="I2265" s="1" t="str">
        <f t="array" ref="I2265">IF($F2265="", "", _xlfn.XLOOKUP($F2265,accounts!$A$2:$A$86,accounts!$F$2:$F$86, "Other"))</f>
        <v>United States</v>
      </c>
      <c r="J2265" s="1" t="s">
        <v>192</v>
      </c>
      <c r="K2265" s="3">
        <v>42835.0</v>
      </c>
      <c r="L2265" s="3">
        <v>42836.0</v>
      </c>
      <c r="M2265" s="1">
        <v>0.0</v>
      </c>
    </row>
    <row r="2266">
      <c r="A2266" s="1" t="s">
        <v>2471</v>
      </c>
      <c r="B2266" s="1" t="s">
        <v>52</v>
      </c>
      <c r="C2266" s="1" t="str">
        <f t="array" ref="C2266">_xlfn.XLOOKUP($B2266, sales_teams!$A$2:$A$36, sales_teams!$B$2:$B$36)</f>
        <v>Rocco Neubert</v>
      </c>
      <c r="D2266" s="1" t="str">
        <f t="array" ref="D2266">_xlfn.XLOOKUP($B2266, sales_teams!$A$2:$A$36, sales_teams!$C$2:$C$36)</f>
        <v>East</v>
      </c>
      <c r="E2266" s="1" t="s">
        <v>109</v>
      </c>
      <c r="F2266" s="1" t="s">
        <v>132</v>
      </c>
      <c r="G2266" s="1" t="str">
        <f t="array" ref="G2266">IF($F2266="", "", _xlfn.XLOOKUP($F2266,accounts!$A$2:$A$86,accounts!$B$2:$B$86, "Other"))</f>
        <v>marketing</v>
      </c>
      <c r="H2266" s="1" t="str">
        <f t="array" ref="H2266">IF($F2266="", "", IFS(_xlfn.XLOOKUP($F2266, accounts!$A$2:$A$86, accounts!$E$2:$E$86, 0)&gt;=1000, "Enterprise", _xlfn.XLOOKUP($F2266, accounts!$A$2:$A$86, accounts!$E$2:$E$86, 0)&gt;=100, "Mid-Market", TRUE, "SMB"))</f>
        <v>Enterprise</v>
      </c>
      <c r="I2266" s="1" t="str">
        <f t="array" ref="I2266">IF($F2266="", "", _xlfn.XLOOKUP($F2266,accounts!$A$2:$A$86,accounts!$F$2:$F$86, "Other"))</f>
        <v>Jordan</v>
      </c>
      <c r="J2266" s="1" t="s">
        <v>192</v>
      </c>
      <c r="K2266" s="3">
        <v>42835.0</v>
      </c>
      <c r="L2266" s="3">
        <v>42842.0</v>
      </c>
      <c r="M2266" s="1">
        <v>0.0</v>
      </c>
    </row>
    <row r="2267">
      <c r="A2267" s="1" t="s">
        <v>2472</v>
      </c>
      <c r="B2267" s="1" t="s">
        <v>12</v>
      </c>
      <c r="C2267" s="1" t="str">
        <f t="array" ref="C2267">_xlfn.XLOOKUP($B2267, sales_teams!$A$2:$A$36, sales_teams!$B$2:$B$36)</f>
        <v>Dustin Brinkmann</v>
      </c>
      <c r="D2267" s="1" t="str">
        <f t="array" ref="D2267">_xlfn.XLOOKUP($B2267, sales_teams!$A$2:$A$36, sales_teams!$C$2:$C$36)</f>
        <v>Central</v>
      </c>
      <c r="E2267" s="1" t="s">
        <v>179</v>
      </c>
      <c r="F2267" s="1" t="s">
        <v>145</v>
      </c>
      <c r="G2267" s="1" t="str">
        <f t="array" ref="G2267">IF($F2267="", "", _xlfn.XLOOKUP($F2267,accounts!$A$2:$A$86,accounts!$B$2:$B$86, "Other"))</f>
        <v>technology</v>
      </c>
      <c r="H2267" s="1" t="str">
        <f t="array" ref="H2267">IF($F2267="", "", IFS(_xlfn.XLOOKUP($F2267, accounts!$A$2:$A$86, accounts!$E$2:$E$86, 0)&gt;=1000, "Enterprise", _xlfn.XLOOKUP($F2267, accounts!$A$2:$A$86, accounts!$E$2:$E$86, 0)&gt;=100, "Mid-Market", TRUE, "SMB"))</f>
        <v>Enterprise</v>
      </c>
      <c r="I2267" s="1" t="str">
        <f t="array" ref="I2267">IF($F2267="", "", _xlfn.XLOOKUP($F2267,accounts!$A$2:$A$86,accounts!$F$2:$F$86, "Other"))</f>
        <v>Panama</v>
      </c>
      <c r="J2267" s="1" t="s">
        <v>192</v>
      </c>
      <c r="K2267" s="3">
        <v>42835.0</v>
      </c>
      <c r="L2267" s="3">
        <v>42845.0</v>
      </c>
      <c r="M2267" s="1">
        <v>0.0</v>
      </c>
    </row>
    <row r="2268">
      <c r="A2268" s="1" t="s">
        <v>2473</v>
      </c>
      <c r="B2268" s="1" t="s">
        <v>12</v>
      </c>
      <c r="C2268" s="1" t="str">
        <f t="array" ref="C2268">_xlfn.XLOOKUP($B2268, sales_teams!$A$2:$A$36, sales_teams!$B$2:$B$36)</f>
        <v>Dustin Brinkmann</v>
      </c>
      <c r="D2268" s="1" t="str">
        <f t="array" ref="D2268">_xlfn.XLOOKUP($B2268, sales_teams!$A$2:$A$36, sales_teams!$C$2:$C$36)</f>
        <v>Central</v>
      </c>
      <c r="E2268" s="1" t="s">
        <v>188</v>
      </c>
      <c r="F2268" s="1" t="s">
        <v>122</v>
      </c>
      <c r="G2268" s="1" t="str">
        <f t="array" ref="G2268">IF($F2268="", "", _xlfn.XLOOKUP($F2268,accounts!$A$2:$A$86,accounts!$B$2:$B$86, "Other"))</f>
        <v>medical</v>
      </c>
      <c r="H2268" s="1" t="str">
        <f t="array" ref="H2268">IF($F2268="", "", IFS(_xlfn.XLOOKUP($F2268, accounts!$A$2:$A$86, accounts!$E$2:$E$86, 0)&gt;=1000, "Enterprise", _xlfn.XLOOKUP($F2268, accounts!$A$2:$A$86, accounts!$E$2:$E$86, 0)&gt;=100, "Mid-Market", TRUE, "SMB"))</f>
        <v>Enterprise</v>
      </c>
      <c r="I2268" s="1" t="str">
        <f t="array" ref="I2268">IF($F2268="", "", _xlfn.XLOOKUP($F2268,accounts!$A$2:$A$86,accounts!$F$2:$F$86, "Other"))</f>
        <v>United States</v>
      </c>
      <c r="J2268" s="1" t="s">
        <v>131</v>
      </c>
      <c r="K2268" s="3">
        <v>42835.0</v>
      </c>
      <c r="L2268" s="3">
        <v>42843.0</v>
      </c>
      <c r="M2268" s="1">
        <v>3409.0</v>
      </c>
    </row>
    <row r="2269">
      <c r="A2269" s="1" t="s">
        <v>2474</v>
      </c>
      <c r="B2269" s="1" t="s">
        <v>48</v>
      </c>
      <c r="C2269" s="1" t="str">
        <f t="array" ref="C2269">_xlfn.XLOOKUP($B2269, sales_teams!$A$2:$A$36, sales_teams!$B$2:$B$36)</f>
        <v>Rocco Neubert</v>
      </c>
      <c r="D2269" s="1" t="str">
        <f t="array" ref="D2269">_xlfn.XLOOKUP($B2269, sales_teams!$A$2:$A$36, sales_teams!$C$2:$C$36)</f>
        <v>East</v>
      </c>
      <c r="E2269" s="1" t="s">
        <v>194</v>
      </c>
      <c r="F2269" s="1" t="s">
        <v>14</v>
      </c>
      <c r="G2269" s="1" t="str">
        <f t="array" ref="G2269">IF($F2269="", "", _xlfn.XLOOKUP($F2269,accounts!$A$2:$A$86,accounts!$B$2:$B$86, "Other"))</f>
        <v>technology</v>
      </c>
      <c r="H2269" s="1" t="str">
        <f t="array" ref="H2269">IF($F2269="", "", IFS(_xlfn.XLOOKUP($F2269, accounts!$A$2:$A$86, accounts!$E$2:$E$86, 0)&gt;=1000, "Enterprise", _xlfn.XLOOKUP($F2269, accounts!$A$2:$A$86, accounts!$E$2:$E$86, 0)&gt;=100, "Mid-Market", TRUE, "SMB"))</f>
        <v>Enterprise</v>
      </c>
      <c r="I2269" s="1" t="str">
        <f t="array" ref="I2269">IF($F2269="", "", _xlfn.XLOOKUP($F2269,accounts!$A$2:$A$86,accounts!$F$2:$F$86, "Other"))</f>
        <v>United States</v>
      </c>
      <c r="J2269" s="1" t="s">
        <v>131</v>
      </c>
      <c r="K2269" s="3">
        <v>42835.0</v>
      </c>
      <c r="L2269" s="3">
        <v>42897.0</v>
      </c>
      <c r="M2269" s="1">
        <v>5721.0</v>
      </c>
    </row>
    <row r="2270">
      <c r="A2270" s="1" t="s">
        <v>2475</v>
      </c>
      <c r="B2270" s="1" t="s">
        <v>48</v>
      </c>
      <c r="C2270" s="1" t="str">
        <f t="array" ref="C2270">_xlfn.XLOOKUP($B2270, sales_teams!$A$2:$A$36, sales_teams!$B$2:$B$36)</f>
        <v>Rocco Neubert</v>
      </c>
      <c r="D2270" s="1" t="str">
        <f t="array" ref="D2270">_xlfn.XLOOKUP($B2270, sales_teams!$A$2:$A$36, sales_teams!$C$2:$C$36)</f>
        <v>East</v>
      </c>
      <c r="E2270" s="1" t="s">
        <v>148</v>
      </c>
      <c r="F2270" s="1" t="s">
        <v>98</v>
      </c>
      <c r="G2270" s="1" t="str">
        <f t="array" ref="G2270">IF($F2270="", "", _xlfn.XLOOKUP($F2270,accounts!$A$2:$A$86,accounts!$B$2:$B$86, "Other"))</f>
        <v>retail</v>
      </c>
      <c r="H2270" s="1" t="str">
        <f t="array" ref="H2270">IF($F2270="", "", IFS(_xlfn.XLOOKUP($F2270, accounts!$A$2:$A$86, accounts!$E$2:$E$86, 0)&gt;=1000, "Enterprise", _xlfn.XLOOKUP($F2270, accounts!$A$2:$A$86, accounts!$E$2:$E$86, 0)&gt;=100, "Mid-Market", TRUE, "SMB"))</f>
        <v>Enterprise</v>
      </c>
      <c r="I2270" s="1" t="str">
        <f t="array" ref="I2270">IF($F2270="", "", _xlfn.XLOOKUP($F2270,accounts!$A$2:$A$86,accounts!$F$2:$F$86, "Other"))</f>
        <v>Japan</v>
      </c>
      <c r="J2270" s="1" t="s">
        <v>131</v>
      </c>
      <c r="K2270" s="3">
        <v>42835.0</v>
      </c>
      <c r="L2270" s="3">
        <v>42914.0</v>
      </c>
      <c r="M2270" s="1">
        <v>5039.0</v>
      </c>
    </row>
    <row r="2271">
      <c r="A2271" s="1" t="s">
        <v>2476</v>
      </c>
      <c r="B2271" s="1" t="s">
        <v>48</v>
      </c>
      <c r="C2271" s="1" t="str">
        <f t="array" ref="C2271">_xlfn.XLOOKUP($B2271, sales_teams!$A$2:$A$36, sales_teams!$B$2:$B$36)</f>
        <v>Rocco Neubert</v>
      </c>
      <c r="D2271" s="1" t="str">
        <f t="array" ref="D2271">_xlfn.XLOOKUP($B2271, sales_teams!$A$2:$A$36, sales_teams!$C$2:$C$36)</f>
        <v>East</v>
      </c>
      <c r="E2271" s="1" t="s">
        <v>148</v>
      </c>
      <c r="F2271" s="1" t="s">
        <v>169</v>
      </c>
      <c r="G2271" s="1" t="str">
        <f t="array" ref="G2271">IF($F2271="", "", _xlfn.XLOOKUP($F2271,accounts!$A$2:$A$86,accounts!$B$2:$B$86, "Other"))</f>
        <v>entertainment</v>
      </c>
      <c r="H2271" s="1" t="str">
        <f t="array" ref="H2271">IF($F2271="", "", IFS(_xlfn.XLOOKUP($F2271, accounts!$A$2:$A$86, accounts!$E$2:$E$86, 0)&gt;=1000, "Enterprise", _xlfn.XLOOKUP($F2271, accounts!$A$2:$A$86, accounts!$E$2:$E$86, 0)&gt;=100, "Mid-Market", TRUE, "SMB"))</f>
        <v>Enterprise</v>
      </c>
      <c r="I2271" s="1" t="str">
        <f t="array" ref="I2271">IF($F2271="", "", _xlfn.XLOOKUP($F2271,accounts!$A$2:$A$86,accounts!$F$2:$F$86, "Other"))</f>
        <v>United States</v>
      </c>
      <c r="J2271" s="1" t="s">
        <v>131</v>
      </c>
      <c r="K2271" s="3">
        <v>42835.0</v>
      </c>
      <c r="L2271" s="3">
        <v>42836.0</v>
      </c>
      <c r="M2271" s="1">
        <v>5000.0</v>
      </c>
    </row>
    <row r="2272">
      <c r="A2272" s="1" t="s">
        <v>2477</v>
      </c>
      <c r="B2272" s="1" t="s">
        <v>30</v>
      </c>
      <c r="C2272" s="1" t="str">
        <f t="array" ref="C2272">_xlfn.XLOOKUP($B2272, sales_teams!$A$2:$A$36, sales_teams!$B$2:$B$36)</f>
        <v>Melvin Marxen</v>
      </c>
      <c r="D2272" s="1" t="str">
        <f t="array" ref="D2272">_xlfn.XLOOKUP($B2272, sales_teams!$A$2:$A$36, sales_teams!$C$2:$C$36)</f>
        <v>Central</v>
      </c>
      <c r="E2272" s="1" t="s">
        <v>181</v>
      </c>
      <c r="F2272" s="1" t="s">
        <v>119</v>
      </c>
      <c r="G2272" s="1" t="str">
        <f t="array" ref="G2272">IF($F2272="", "", _xlfn.XLOOKUP($F2272,accounts!$A$2:$A$86,accounts!$B$2:$B$86, "Other"))</f>
        <v>technology</v>
      </c>
      <c r="H2272" s="1" t="str">
        <f t="array" ref="H2272">IF($F2272="", "", IFS(_xlfn.XLOOKUP($F2272, accounts!$A$2:$A$86, accounts!$E$2:$E$86, 0)&gt;=1000, "Enterprise", _xlfn.XLOOKUP($F2272, accounts!$A$2:$A$86, accounts!$E$2:$E$86, 0)&gt;=100, "Mid-Market", TRUE, "SMB"))</f>
        <v>Enterprise</v>
      </c>
      <c r="I2272" s="1" t="str">
        <f t="array" ref="I2272">IF($F2272="", "", _xlfn.XLOOKUP($F2272,accounts!$A$2:$A$86,accounts!$F$2:$F$86, "Other"))</f>
        <v>Korea</v>
      </c>
      <c r="J2272" s="1" t="s">
        <v>192</v>
      </c>
      <c r="K2272" s="3">
        <v>42835.0</v>
      </c>
      <c r="L2272" s="3">
        <v>42843.0</v>
      </c>
      <c r="M2272" s="1">
        <v>0.0</v>
      </c>
    </row>
    <row r="2273">
      <c r="A2273" s="1" t="s">
        <v>2478</v>
      </c>
      <c r="B2273" s="1" t="s">
        <v>30</v>
      </c>
      <c r="C2273" s="1" t="str">
        <f t="array" ref="C2273">_xlfn.XLOOKUP($B2273, sales_teams!$A$2:$A$36, sales_teams!$B$2:$B$36)</f>
        <v>Melvin Marxen</v>
      </c>
      <c r="D2273" s="1" t="str">
        <f t="array" ref="D2273">_xlfn.XLOOKUP($B2273, sales_teams!$A$2:$A$36, sales_teams!$C$2:$C$36)</f>
        <v>Central</v>
      </c>
      <c r="E2273" s="1" t="s">
        <v>148</v>
      </c>
      <c r="F2273" s="1" t="s">
        <v>56</v>
      </c>
      <c r="G2273" s="1" t="str">
        <f t="array" ref="G2273">IF($F2273="", "", _xlfn.XLOOKUP($F2273,accounts!$A$2:$A$86,accounts!$B$2:$B$86, "Other"))</f>
        <v>software</v>
      </c>
      <c r="H2273" s="1" t="str">
        <f t="array" ref="H2273">IF($F2273="", "", IFS(_xlfn.XLOOKUP($F2273, accounts!$A$2:$A$86, accounts!$E$2:$E$86, 0)&gt;=1000, "Enterprise", _xlfn.XLOOKUP($F2273, accounts!$A$2:$A$86, accounts!$E$2:$E$86, 0)&gt;=100, "Mid-Market", TRUE, "SMB"))</f>
        <v>Enterprise</v>
      </c>
      <c r="I2273" s="1" t="str">
        <f t="array" ref="I2273">IF($F2273="", "", _xlfn.XLOOKUP($F2273,accounts!$A$2:$A$86,accounts!$F$2:$F$86, "Other"))</f>
        <v>United States</v>
      </c>
      <c r="J2273" s="1" t="s">
        <v>192</v>
      </c>
      <c r="K2273" s="3">
        <v>42835.0</v>
      </c>
      <c r="L2273" s="3">
        <v>42843.0</v>
      </c>
      <c r="M2273" s="1">
        <v>0.0</v>
      </c>
    </row>
    <row r="2274">
      <c r="A2274" s="1" t="s">
        <v>2479</v>
      </c>
      <c r="B2274" s="1" t="s">
        <v>30</v>
      </c>
      <c r="C2274" s="1" t="str">
        <f t="array" ref="C2274">_xlfn.XLOOKUP($B2274, sales_teams!$A$2:$A$36, sales_teams!$B$2:$B$36)</f>
        <v>Melvin Marxen</v>
      </c>
      <c r="D2274" s="1" t="str">
        <f t="array" ref="D2274">_xlfn.XLOOKUP($B2274, sales_teams!$A$2:$A$36, sales_teams!$C$2:$C$36)</f>
        <v>Central</v>
      </c>
      <c r="E2274" s="1" t="s">
        <v>194</v>
      </c>
      <c r="F2274" s="1" t="s">
        <v>113</v>
      </c>
      <c r="G2274" s="1" t="str">
        <f t="array" ref="G2274">IF($F2274="", "", _xlfn.XLOOKUP($F2274,accounts!$A$2:$A$86,accounts!$B$2:$B$86, "Other"))</f>
        <v>telecommunications</v>
      </c>
      <c r="H2274" s="1" t="str">
        <f t="array" ref="H2274">IF($F2274="", "", IFS(_xlfn.XLOOKUP($F2274, accounts!$A$2:$A$86, accounts!$E$2:$E$86, 0)&gt;=1000, "Enterprise", _xlfn.XLOOKUP($F2274, accounts!$A$2:$A$86, accounts!$E$2:$E$86, 0)&gt;=100, "Mid-Market", TRUE, "SMB"))</f>
        <v>Mid-Market</v>
      </c>
      <c r="I2274" s="1" t="str">
        <f t="array" ref="I2274">IF($F2274="", "", _xlfn.XLOOKUP($F2274,accounts!$A$2:$A$86,accounts!$F$2:$F$86, "Other"))</f>
        <v>United States</v>
      </c>
      <c r="J2274" s="1" t="s">
        <v>131</v>
      </c>
      <c r="K2274" s="3">
        <v>42835.0</v>
      </c>
      <c r="L2274" s="3">
        <v>42841.0</v>
      </c>
      <c r="M2274" s="1">
        <v>4955.0</v>
      </c>
    </row>
    <row r="2275">
      <c r="A2275" s="1" t="s">
        <v>2480</v>
      </c>
      <c r="B2275" s="1" t="s">
        <v>30</v>
      </c>
      <c r="C2275" s="1" t="str">
        <f t="array" ref="C2275">_xlfn.XLOOKUP($B2275, sales_teams!$A$2:$A$36, sales_teams!$B$2:$B$36)</f>
        <v>Melvin Marxen</v>
      </c>
      <c r="D2275" s="1" t="str">
        <f t="array" ref="D2275">_xlfn.XLOOKUP($B2275, sales_teams!$A$2:$A$36, sales_teams!$C$2:$C$36)</f>
        <v>Central</v>
      </c>
      <c r="E2275" s="1" t="s">
        <v>148</v>
      </c>
      <c r="F2275" s="1" t="s">
        <v>59</v>
      </c>
      <c r="G2275" s="1" t="str">
        <f t="array" ref="G2275">IF($F2275="", "", _xlfn.XLOOKUP($F2275,accounts!$A$2:$A$86,accounts!$B$2:$B$86, "Other"))</f>
        <v>medical</v>
      </c>
      <c r="H2275" s="1" t="str">
        <f t="array" ref="H2275">IF($F2275="", "", IFS(_xlfn.XLOOKUP($F2275, accounts!$A$2:$A$86, accounts!$E$2:$E$86, 0)&gt;=1000, "Enterprise", _xlfn.XLOOKUP($F2275, accounts!$A$2:$A$86, accounts!$E$2:$E$86, 0)&gt;=100, "Mid-Market", TRUE, "SMB"))</f>
        <v>SMB</v>
      </c>
      <c r="I2275" s="1" t="str">
        <f t="array" ref="I2275">IF($F2275="", "", _xlfn.XLOOKUP($F2275,accounts!$A$2:$A$86,accounts!$F$2:$F$86, "Other"))</f>
        <v>United States</v>
      </c>
      <c r="J2275" s="1" t="s">
        <v>131</v>
      </c>
      <c r="K2275" s="3">
        <v>42835.0</v>
      </c>
      <c r="L2275" s="3">
        <v>42842.0</v>
      </c>
      <c r="M2275" s="1">
        <v>5065.0</v>
      </c>
    </row>
    <row r="2276">
      <c r="A2276" s="1" t="s">
        <v>2481</v>
      </c>
      <c r="B2276" s="1" t="s">
        <v>30</v>
      </c>
      <c r="C2276" s="1" t="str">
        <f t="array" ref="C2276">_xlfn.XLOOKUP($B2276, sales_teams!$A$2:$A$36, sales_teams!$B$2:$B$36)</f>
        <v>Melvin Marxen</v>
      </c>
      <c r="D2276" s="1" t="str">
        <f t="array" ref="D2276">_xlfn.XLOOKUP($B2276, sales_teams!$A$2:$A$36, sales_teams!$C$2:$C$36)</f>
        <v>Central</v>
      </c>
      <c r="E2276" s="1" t="s">
        <v>148</v>
      </c>
      <c r="F2276" s="1" t="s">
        <v>110</v>
      </c>
      <c r="G2276" s="1" t="str">
        <f t="array" ref="G2276">IF($F2276="", "", _xlfn.XLOOKUP($F2276,accounts!$A$2:$A$86,accounts!$B$2:$B$86, "Other"))</f>
        <v>technology</v>
      </c>
      <c r="H2276" s="1" t="str">
        <f t="array" ref="H2276">IF($F2276="", "", IFS(_xlfn.XLOOKUP($F2276, accounts!$A$2:$A$86, accounts!$E$2:$E$86, 0)&gt;=1000, "Enterprise", _xlfn.XLOOKUP($F2276, accounts!$A$2:$A$86, accounts!$E$2:$E$86, 0)&gt;=100, "Mid-Market", TRUE, "SMB"))</f>
        <v>Enterprise</v>
      </c>
      <c r="I2276" s="1" t="str">
        <f t="array" ref="I2276">IF($F2276="", "", _xlfn.XLOOKUP($F2276,accounts!$A$2:$A$86,accounts!$F$2:$F$86, "Other"))</f>
        <v>Norway</v>
      </c>
      <c r="J2276" s="1" t="s">
        <v>131</v>
      </c>
      <c r="K2276" s="3">
        <v>42835.0</v>
      </c>
      <c r="L2276" s="3">
        <v>42842.0</v>
      </c>
      <c r="M2276" s="1">
        <v>4343.0</v>
      </c>
    </row>
    <row r="2277">
      <c r="A2277" s="1" t="s">
        <v>2482</v>
      </c>
      <c r="B2277" s="1" t="s">
        <v>30</v>
      </c>
      <c r="C2277" s="1" t="str">
        <f t="array" ref="C2277">_xlfn.XLOOKUP($B2277, sales_teams!$A$2:$A$36, sales_teams!$B$2:$B$36)</f>
        <v>Melvin Marxen</v>
      </c>
      <c r="D2277" s="1" t="str">
        <f t="array" ref="D2277">_xlfn.XLOOKUP($B2277, sales_teams!$A$2:$A$36, sales_teams!$C$2:$C$36)</f>
        <v>Central</v>
      </c>
      <c r="E2277" s="1" t="s">
        <v>148</v>
      </c>
      <c r="F2277" s="1" t="s">
        <v>155</v>
      </c>
      <c r="G2277" s="1" t="str">
        <f t="array" ref="G2277">IF($F2277="", "", _xlfn.XLOOKUP($F2277,accounts!$A$2:$A$86,accounts!$B$2:$B$86, "Other"))</f>
        <v>finance</v>
      </c>
      <c r="H2277" s="1" t="str">
        <f t="array" ref="H2277">IF($F2277="", "", IFS(_xlfn.XLOOKUP($F2277, accounts!$A$2:$A$86, accounts!$E$2:$E$86, 0)&gt;=1000, "Enterprise", _xlfn.XLOOKUP($F2277, accounts!$A$2:$A$86, accounts!$E$2:$E$86, 0)&gt;=100, "Mid-Market", TRUE, "SMB"))</f>
        <v>Enterprise</v>
      </c>
      <c r="I2277" s="1" t="str">
        <f t="array" ref="I2277">IF($F2277="", "", _xlfn.XLOOKUP($F2277,accounts!$A$2:$A$86,accounts!$F$2:$F$86, "Other"))</f>
        <v>United States</v>
      </c>
      <c r="J2277" s="1" t="s">
        <v>131</v>
      </c>
      <c r="K2277" s="3">
        <v>42835.0</v>
      </c>
      <c r="L2277" s="3">
        <v>42845.0</v>
      </c>
      <c r="M2277" s="1">
        <v>3892.0</v>
      </c>
    </row>
    <row r="2278">
      <c r="A2278" s="1" t="s">
        <v>2483</v>
      </c>
      <c r="B2278" s="1" t="s">
        <v>26</v>
      </c>
      <c r="C2278" s="1" t="str">
        <f t="array" ref="C2278">_xlfn.XLOOKUP($B2278, sales_teams!$A$2:$A$36, sales_teams!$B$2:$B$36)</f>
        <v>Melvin Marxen</v>
      </c>
      <c r="D2278" s="1" t="str">
        <f t="array" ref="D2278">_xlfn.XLOOKUP($B2278, sales_teams!$A$2:$A$36, sales_teams!$C$2:$C$36)</f>
        <v>Central</v>
      </c>
      <c r="E2278" s="1" t="s">
        <v>181</v>
      </c>
      <c r="F2278" s="1" t="s">
        <v>136</v>
      </c>
      <c r="G2278" s="1" t="str">
        <f t="array" ref="G2278">IF($F2278="", "", _xlfn.XLOOKUP($F2278,accounts!$A$2:$A$86,accounts!$B$2:$B$86, "Other"))</f>
        <v>services</v>
      </c>
      <c r="H2278" s="1" t="str">
        <f t="array" ref="H2278">IF($F2278="", "", IFS(_xlfn.XLOOKUP($F2278, accounts!$A$2:$A$86, accounts!$E$2:$E$86, 0)&gt;=1000, "Enterprise", _xlfn.XLOOKUP($F2278, accounts!$A$2:$A$86, accounts!$E$2:$E$86, 0)&gt;=100, "Mid-Market", TRUE, "SMB"))</f>
        <v>Enterprise</v>
      </c>
      <c r="I2278" s="1" t="str">
        <f t="array" ref="I2278">IF($F2278="", "", _xlfn.XLOOKUP($F2278,accounts!$A$2:$A$86,accounts!$F$2:$F$86, "Other"))</f>
        <v>United States</v>
      </c>
      <c r="J2278" s="1" t="s">
        <v>192</v>
      </c>
      <c r="K2278" s="3">
        <v>42835.0</v>
      </c>
      <c r="L2278" s="3">
        <v>42845.0</v>
      </c>
      <c r="M2278" s="1">
        <v>0.0</v>
      </c>
    </row>
    <row r="2279">
      <c r="A2279" s="1" t="s">
        <v>2484</v>
      </c>
      <c r="B2279" s="1" t="s">
        <v>88</v>
      </c>
      <c r="C2279" s="1" t="str">
        <f t="array" ref="C2279">_xlfn.XLOOKUP($B2279, sales_teams!$A$2:$A$36, sales_teams!$B$2:$B$36)</f>
        <v>Celia Rouche</v>
      </c>
      <c r="D2279" s="1" t="str">
        <f t="array" ref="D2279">_xlfn.XLOOKUP($B2279, sales_teams!$A$2:$A$36, sales_teams!$C$2:$C$36)</f>
        <v>West</v>
      </c>
      <c r="E2279" s="1" t="s">
        <v>188</v>
      </c>
      <c r="G2279" s="1" t="str">
        <f t="array" ref="G2279">IF($F2279="", "", _xlfn.XLOOKUP($F2279,accounts!$A$2:$A$86,accounts!$B$2:$B$86, "Other"))</f>
        <v/>
      </c>
      <c r="H2279" s="1" t="str">
        <f t="array" ref="H2279">IF($F2279="", "", IFS(_xlfn.XLOOKUP($F2279, accounts!$A$2:$A$86, accounts!$E$2:$E$86, 0)&gt;=1000, "Enterprise", _xlfn.XLOOKUP($F2279, accounts!$A$2:$A$86, accounts!$E$2:$E$86, 0)&gt;=100, "Mid-Market", TRUE, "SMB"))</f>
        <v/>
      </c>
      <c r="I2279" s="1" t="str">
        <f t="array" ref="I2279">IF($F2279="", "", _xlfn.XLOOKUP($F2279,accounts!$A$2:$A$86,accounts!$F$2:$F$86, "Other"))</f>
        <v/>
      </c>
      <c r="J2279" s="1" t="s">
        <v>189</v>
      </c>
      <c r="K2279" s="3">
        <v>42835.0</v>
      </c>
    </row>
    <row r="2280">
      <c r="A2280" s="1" t="s">
        <v>2485</v>
      </c>
      <c r="B2280" s="1" t="s">
        <v>99</v>
      </c>
      <c r="C2280" s="1" t="str">
        <f t="array" ref="C2280">_xlfn.XLOOKUP($B2280, sales_teams!$A$2:$A$36, sales_teams!$B$2:$B$36)</f>
        <v>Summer Sewald</v>
      </c>
      <c r="D2280" s="1" t="str">
        <f t="array" ref="D2280">_xlfn.XLOOKUP($B2280, sales_teams!$A$2:$A$36, sales_teams!$C$2:$C$36)</f>
        <v>West</v>
      </c>
      <c r="E2280" s="1" t="s">
        <v>188</v>
      </c>
      <c r="F2280" s="1" t="s">
        <v>50</v>
      </c>
      <c r="G2280" s="1" t="str">
        <f t="array" ref="G2280">IF($F2280="", "", _xlfn.XLOOKUP($F2280,accounts!$A$2:$A$86,accounts!$B$2:$B$86, "Other"))</f>
        <v>entertainment</v>
      </c>
      <c r="H2280" s="1" t="str">
        <f t="array" ref="H2280">IF($F2280="", "", IFS(_xlfn.XLOOKUP($F2280, accounts!$A$2:$A$86, accounts!$E$2:$E$86, 0)&gt;=1000, "Enterprise", _xlfn.XLOOKUP($F2280, accounts!$A$2:$A$86, accounts!$E$2:$E$86, 0)&gt;=100, "Mid-Market", TRUE, "SMB"))</f>
        <v>Enterprise</v>
      </c>
      <c r="I2280" s="1" t="str">
        <f t="array" ref="I2280">IF($F2280="", "", _xlfn.XLOOKUP($F2280,accounts!$A$2:$A$86,accounts!$F$2:$F$86, "Other"))</f>
        <v>United States</v>
      </c>
      <c r="J2280" s="1" t="s">
        <v>192</v>
      </c>
      <c r="K2280" s="3">
        <v>42835.0</v>
      </c>
      <c r="L2280" s="3">
        <v>42836.0</v>
      </c>
      <c r="M2280" s="1">
        <v>0.0</v>
      </c>
    </row>
    <row r="2281">
      <c r="A2281" s="1" t="s">
        <v>2486</v>
      </c>
      <c r="B2281" s="1" t="s">
        <v>19</v>
      </c>
      <c r="C2281" s="1" t="str">
        <f t="array" ref="C2281">_xlfn.XLOOKUP($B2281, sales_teams!$A$2:$A$36, sales_teams!$B$2:$B$36)</f>
        <v>Melvin Marxen</v>
      </c>
      <c r="D2281" s="1" t="str">
        <f t="array" ref="D2281">_xlfn.XLOOKUP($B2281, sales_teams!$A$2:$A$36, sales_teams!$C$2:$C$36)</f>
        <v>Central</v>
      </c>
      <c r="E2281" s="1" t="s">
        <v>109</v>
      </c>
      <c r="F2281" s="1" t="s">
        <v>64</v>
      </c>
      <c r="G2281" s="1" t="str">
        <f t="array" ref="G2281">IF($F2281="", "", _xlfn.XLOOKUP($F2281,accounts!$A$2:$A$86,accounts!$B$2:$B$86, "Other"))</f>
        <v>technology</v>
      </c>
      <c r="H2281" s="1" t="str">
        <f t="array" ref="H2281">IF($F2281="", "", IFS(_xlfn.XLOOKUP($F2281, accounts!$A$2:$A$86, accounts!$E$2:$E$86, 0)&gt;=1000, "Enterprise", _xlfn.XLOOKUP($F2281, accounts!$A$2:$A$86, accounts!$E$2:$E$86, 0)&gt;=100, "Mid-Market", TRUE, "SMB"))</f>
        <v>Enterprise</v>
      </c>
      <c r="I2281" s="1" t="str">
        <f t="array" ref="I2281">IF($F2281="", "", _xlfn.XLOOKUP($F2281,accounts!$A$2:$A$86,accounts!$F$2:$F$86, "Other"))</f>
        <v>United States</v>
      </c>
      <c r="J2281" s="1" t="s">
        <v>131</v>
      </c>
      <c r="K2281" s="3">
        <v>42835.0</v>
      </c>
      <c r="L2281" s="3">
        <v>42913.0</v>
      </c>
      <c r="M2281" s="1">
        <v>1115.0</v>
      </c>
    </row>
    <row r="2282">
      <c r="A2282" s="1" t="s">
        <v>2487</v>
      </c>
      <c r="B2282" s="1" t="s">
        <v>104</v>
      </c>
      <c r="C2282" s="1" t="str">
        <f t="array" ref="C2282">_xlfn.XLOOKUP($B2282, sales_teams!$A$2:$A$36, sales_teams!$B$2:$B$36)</f>
        <v>Summer Sewald</v>
      </c>
      <c r="D2282" s="1" t="str">
        <f t="array" ref="D2282">_xlfn.XLOOKUP($B2282, sales_teams!$A$2:$A$36, sales_teams!$C$2:$C$36)</f>
        <v>West</v>
      </c>
      <c r="E2282" s="1" t="s">
        <v>181</v>
      </c>
      <c r="F2282" s="1" t="s">
        <v>125</v>
      </c>
      <c r="G2282" s="1" t="str">
        <f t="array" ref="G2282">IF($F2282="", "", _xlfn.XLOOKUP($F2282,accounts!$A$2:$A$86,accounts!$B$2:$B$86, "Other"))</f>
        <v>software</v>
      </c>
      <c r="H2282" s="1" t="str">
        <f t="array" ref="H2282">IF($F2282="", "", IFS(_xlfn.XLOOKUP($F2282, accounts!$A$2:$A$86, accounts!$E$2:$E$86, 0)&gt;=1000, "Enterprise", _xlfn.XLOOKUP($F2282, accounts!$A$2:$A$86, accounts!$E$2:$E$86, 0)&gt;=100, "Mid-Market", TRUE, "SMB"))</f>
        <v>Enterprise</v>
      </c>
      <c r="I2282" s="1" t="str">
        <f t="array" ref="I2282">IF($F2282="", "", _xlfn.XLOOKUP($F2282,accounts!$A$2:$A$86,accounts!$F$2:$F$86, "Other"))</f>
        <v>United States</v>
      </c>
      <c r="J2282" s="1" t="s">
        <v>131</v>
      </c>
      <c r="K2282" s="3">
        <v>42835.0</v>
      </c>
      <c r="L2282" s="3">
        <v>42841.0</v>
      </c>
      <c r="M2282" s="1">
        <v>533.0</v>
      </c>
    </row>
    <row r="2283">
      <c r="A2283" s="1" t="s">
        <v>2488</v>
      </c>
      <c r="B2283" s="1" t="s">
        <v>104</v>
      </c>
      <c r="C2283" s="1" t="str">
        <f t="array" ref="C2283">_xlfn.XLOOKUP($B2283, sales_teams!$A$2:$A$36, sales_teams!$B$2:$B$36)</f>
        <v>Summer Sewald</v>
      </c>
      <c r="D2283" s="1" t="str">
        <f t="array" ref="D2283">_xlfn.XLOOKUP($B2283, sales_teams!$A$2:$A$36, sales_teams!$C$2:$C$36)</f>
        <v>West</v>
      </c>
      <c r="E2283" s="1" t="s">
        <v>109</v>
      </c>
      <c r="F2283" s="1" t="s">
        <v>50</v>
      </c>
      <c r="G2283" s="1" t="str">
        <f t="array" ref="G2283">IF($F2283="", "", _xlfn.XLOOKUP($F2283,accounts!$A$2:$A$86,accounts!$B$2:$B$86, "Other"))</f>
        <v>entertainment</v>
      </c>
      <c r="H2283" s="1" t="str">
        <f t="array" ref="H2283">IF($F2283="", "", IFS(_xlfn.XLOOKUP($F2283, accounts!$A$2:$A$86, accounts!$E$2:$E$86, 0)&gt;=1000, "Enterprise", _xlfn.XLOOKUP($F2283, accounts!$A$2:$A$86, accounts!$E$2:$E$86, 0)&gt;=100, "Mid-Market", TRUE, "SMB"))</f>
        <v>Enterprise</v>
      </c>
      <c r="I2283" s="1" t="str">
        <f t="array" ref="I2283">IF($F2283="", "", _xlfn.XLOOKUP($F2283,accounts!$A$2:$A$86,accounts!$F$2:$F$86, "Other"))</f>
        <v>United States</v>
      </c>
      <c r="J2283" s="1" t="s">
        <v>131</v>
      </c>
      <c r="K2283" s="3">
        <v>42835.0</v>
      </c>
      <c r="L2283" s="3">
        <v>42838.0</v>
      </c>
      <c r="M2283" s="1">
        <v>1290.0</v>
      </c>
    </row>
    <row r="2284">
      <c r="A2284" s="1" t="s">
        <v>2489</v>
      </c>
      <c r="B2284" s="1" t="s">
        <v>102</v>
      </c>
      <c r="C2284" s="1" t="str">
        <f t="array" ref="C2284">_xlfn.XLOOKUP($B2284, sales_teams!$A$2:$A$36, sales_teams!$B$2:$B$36)</f>
        <v>Summer Sewald</v>
      </c>
      <c r="D2284" s="1" t="str">
        <f t="array" ref="D2284">_xlfn.XLOOKUP($B2284, sales_teams!$A$2:$A$36, sales_teams!$C$2:$C$36)</f>
        <v>West</v>
      </c>
      <c r="E2284" s="1" t="s">
        <v>181</v>
      </c>
      <c r="F2284" s="1" t="s">
        <v>119</v>
      </c>
      <c r="G2284" s="1" t="str">
        <f t="array" ref="G2284">IF($F2284="", "", _xlfn.XLOOKUP($F2284,accounts!$A$2:$A$86,accounts!$B$2:$B$86, "Other"))</f>
        <v>technology</v>
      </c>
      <c r="H2284" s="1" t="str">
        <f t="array" ref="H2284">IF($F2284="", "", IFS(_xlfn.XLOOKUP($F2284, accounts!$A$2:$A$86, accounts!$E$2:$E$86, 0)&gt;=1000, "Enterprise", _xlfn.XLOOKUP($F2284, accounts!$A$2:$A$86, accounts!$E$2:$E$86, 0)&gt;=100, "Mid-Market", TRUE, "SMB"))</f>
        <v>Enterprise</v>
      </c>
      <c r="I2284" s="1" t="str">
        <f t="array" ref="I2284">IF($F2284="", "", _xlfn.XLOOKUP($F2284,accounts!$A$2:$A$86,accounts!$F$2:$F$86, "Other"))</f>
        <v>Korea</v>
      </c>
      <c r="J2284" s="1" t="s">
        <v>192</v>
      </c>
      <c r="K2284" s="3">
        <v>42835.0</v>
      </c>
      <c r="L2284" s="3">
        <v>42837.0</v>
      </c>
      <c r="M2284" s="1">
        <v>0.0</v>
      </c>
    </row>
    <row r="2285">
      <c r="A2285" s="1" t="s">
        <v>2490</v>
      </c>
      <c r="B2285" s="1" t="s">
        <v>102</v>
      </c>
      <c r="C2285" s="1" t="str">
        <f t="array" ref="C2285">_xlfn.XLOOKUP($B2285, sales_teams!$A$2:$A$36, sales_teams!$B$2:$B$36)</f>
        <v>Summer Sewald</v>
      </c>
      <c r="D2285" s="1" t="str">
        <f t="array" ref="D2285">_xlfn.XLOOKUP($B2285, sales_teams!$A$2:$A$36, sales_teams!$C$2:$C$36)</f>
        <v>West</v>
      </c>
      <c r="E2285" s="1" t="s">
        <v>109</v>
      </c>
      <c r="F2285" s="1" t="s">
        <v>115</v>
      </c>
      <c r="G2285" s="1" t="str">
        <f t="array" ref="G2285">IF($F2285="", "", _xlfn.XLOOKUP($F2285,accounts!$A$2:$A$86,accounts!$B$2:$B$86, "Other"))</f>
        <v>services</v>
      </c>
      <c r="H2285" s="1" t="str">
        <f t="array" ref="H2285">IF($F2285="", "", IFS(_xlfn.XLOOKUP($F2285, accounts!$A$2:$A$86, accounts!$E$2:$E$86, 0)&gt;=1000, "Enterprise", _xlfn.XLOOKUP($F2285, accounts!$A$2:$A$86, accounts!$E$2:$E$86, 0)&gt;=100, "Mid-Market", TRUE, "SMB"))</f>
        <v>Enterprise</v>
      </c>
      <c r="I2285" s="1" t="str">
        <f t="array" ref="I2285">IF($F2285="", "", _xlfn.XLOOKUP($F2285,accounts!$A$2:$A$86,accounts!$F$2:$F$86, "Other"))</f>
        <v>United States</v>
      </c>
      <c r="J2285" s="1" t="s">
        <v>192</v>
      </c>
      <c r="K2285" s="3">
        <v>42835.0</v>
      </c>
      <c r="L2285" s="3">
        <v>42899.0</v>
      </c>
      <c r="M2285" s="1">
        <v>0.0</v>
      </c>
    </row>
    <row r="2286">
      <c r="A2286" s="1" t="s">
        <v>2491</v>
      </c>
      <c r="B2286" s="1" t="s">
        <v>17</v>
      </c>
      <c r="C2286" s="1" t="str">
        <f t="array" ref="C2286">_xlfn.XLOOKUP($B2286, sales_teams!$A$2:$A$36, sales_teams!$B$2:$B$36)</f>
        <v>Dustin Brinkmann</v>
      </c>
      <c r="D2286" s="1" t="str">
        <f t="array" ref="D2286">_xlfn.XLOOKUP($B2286, sales_teams!$A$2:$A$36, sales_teams!$C$2:$C$36)</f>
        <v>Central</v>
      </c>
      <c r="E2286" s="1" t="s">
        <v>179</v>
      </c>
      <c r="F2286" s="1" t="s">
        <v>82</v>
      </c>
      <c r="G2286" s="1" t="str">
        <f t="array" ref="G2286">IF($F2286="", "", _xlfn.XLOOKUP($F2286,accounts!$A$2:$A$86,accounts!$B$2:$B$86, "Other"))</f>
        <v>software</v>
      </c>
      <c r="H2286" s="1" t="str">
        <f t="array" ref="H2286">IF($F2286="", "", IFS(_xlfn.XLOOKUP($F2286, accounts!$A$2:$A$86, accounts!$E$2:$E$86, 0)&gt;=1000, "Enterprise", _xlfn.XLOOKUP($F2286, accounts!$A$2:$A$86, accounts!$E$2:$E$86, 0)&gt;=100, "Mid-Market", TRUE, "SMB"))</f>
        <v>Enterprise</v>
      </c>
      <c r="I2286" s="1" t="str">
        <f t="array" ref="I2286">IF($F2286="", "", _xlfn.XLOOKUP($F2286,accounts!$A$2:$A$86,accounts!$F$2:$F$86, "Other"))</f>
        <v>United States</v>
      </c>
      <c r="J2286" s="1" t="s">
        <v>192</v>
      </c>
      <c r="K2286" s="3">
        <v>42835.0</v>
      </c>
      <c r="L2286" s="3">
        <v>42837.0</v>
      </c>
      <c r="M2286" s="1">
        <v>0.0</v>
      </c>
    </row>
    <row r="2287">
      <c r="A2287" s="1" t="s">
        <v>2492</v>
      </c>
      <c r="B2287" s="1" t="s">
        <v>17</v>
      </c>
      <c r="C2287" s="1" t="str">
        <f t="array" ref="C2287">_xlfn.XLOOKUP($B2287, sales_teams!$A$2:$A$36, sales_teams!$B$2:$B$36)</f>
        <v>Dustin Brinkmann</v>
      </c>
      <c r="D2287" s="1" t="str">
        <f t="array" ref="D2287">_xlfn.XLOOKUP($B2287, sales_teams!$A$2:$A$36, sales_teams!$C$2:$C$36)</f>
        <v>Central</v>
      </c>
      <c r="E2287" s="1" t="s">
        <v>109</v>
      </c>
      <c r="F2287" s="1" t="s">
        <v>56</v>
      </c>
      <c r="G2287" s="1" t="str">
        <f t="array" ref="G2287">IF($F2287="", "", _xlfn.XLOOKUP($F2287,accounts!$A$2:$A$86,accounts!$B$2:$B$86, "Other"))</f>
        <v>software</v>
      </c>
      <c r="H2287" s="1" t="str">
        <f t="array" ref="H2287">IF($F2287="", "", IFS(_xlfn.XLOOKUP($F2287, accounts!$A$2:$A$86, accounts!$E$2:$E$86, 0)&gt;=1000, "Enterprise", _xlfn.XLOOKUP($F2287, accounts!$A$2:$A$86, accounts!$E$2:$E$86, 0)&gt;=100, "Mid-Market", TRUE, "SMB"))</f>
        <v>Enterprise</v>
      </c>
      <c r="I2287" s="1" t="str">
        <f t="array" ref="I2287">IF($F2287="", "", _xlfn.XLOOKUP($F2287,accounts!$A$2:$A$86,accounts!$F$2:$F$86, "Other"))</f>
        <v>United States</v>
      </c>
      <c r="J2287" s="1" t="s">
        <v>131</v>
      </c>
      <c r="K2287" s="3">
        <v>42835.0</v>
      </c>
      <c r="L2287" s="3">
        <v>42888.0</v>
      </c>
      <c r="M2287" s="1">
        <v>1047.0</v>
      </c>
    </row>
    <row r="2288">
      <c r="A2288" s="1" t="s">
        <v>2493</v>
      </c>
      <c r="B2288" s="1" t="s">
        <v>17</v>
      </c>
      <c r="C2288" s="1" t="str">
        <f t="array" ref="C2288">_xlfn.XLOOKUP($B2288, sales_teams!$A$2:$A$36, sales_teams!$B$2:$B$36)</f>
        <v>Dustin Brinkmann</v>
      </c>
      <c r="D2288" s="1" t="str">
        <f t="array" ref="D2288">_xlfn.XLOOKUP($B2288, sales_teams!$A$2:$A$36, sales_teams!$C$2:$C$36)</f>
        <v>Central</v>
      </c>
      <c r="E2288" s="1" t="s">
        <v>179</v>
      </c>
      <c r="F2288" s="1" t="s">
        <v>113</v>
      </c>
      <c r="G2288" s="1" t="str">
        <f t="array" ref="G2288">IF($F2288="", "", _xlfn.XLOOKUP($F2288,accounts!$A$2:$A$86,accounts!$B$2:$B$86, "Other"))</f>
        <v>telecommunications</v>
      </c>
      <c r="H2288" s="1" t="str">
        <f t="array" ref="H2288">IF($F2288="", "", IFS(_xlfn.XLOOKUP($F2288, accounts!$A$2:$A$86, accounts!$E$2:$E$86, 0)&gt;=1000, "Enterprise", _xlfn.XLOOKUP($F2288, accounts!$A$2:$A$86, accounts!$E$2:$E$86, 0)&gt;=100, "Mid-Market", TRUE, "SMB"))</f>
        <v>Mid-Market</v>
      </c>
      <c r="I2288" s="1" t="str">
        <f t="array" ref="I2288">IF($F2288="", "", _xlfn.XLOOKUP($F2288,accounts!$A$2:$A$86,accounts!$F$2:$F$86, "Other"))</f>
        <v>United States</v>
      </c>
      <c r="J2288" s="1" t="s">
        <v>131</v>
      </c>
      <c r="K2288" s="3">
        <v>42835.0</v>
      </c>
      <c r="L2288" s="3">
        <v>42843.0</v>
      </c>
      <c r="M2288" s="1">
        <v>47.0</v>
      </c>
    </row>
    <row r="2289">
      <c r="A2289" s="1" t="s">
        <v>2494</v>
      </c>
      <c r="B2289" s="1" t="s">
        <v>92</v>
      </c>
      <c r="C2289" s="1" t="str">
        <f t="array" ref="C2289">_xlfn.XLOOKUP($B2289, sales_teams!$A$2:$A$36, sales_teams!$B$2:$B$36)</f>
        <v>Celia Rouche</v>
      </c>
      <c r="D2289" s="1" t="str">
        <f t="array" ref="D2289">_xlfn.XLOOKUP($B2289, sales_teams!$A$2:$A$36, sales_teams!$C$2:$C$36)</f>
        <v>West</v>
      </c>
      <c r="E2289" s="1" t="s">
        <v>188</v>
      </c>
      <c r="F2289" s="1" t="s">
        <v>95</v>
      </c>
      <c r="G2289" s="1" t="str">
        <f t="array" ref="G2289">IF($F2289="", "", _xlfn.XLOOKUP($F2289,accounts!$A$2:$A$86,accounts!$B$2:$B$86, "Other"))</f>
        <v>finance</v>
      </c>
      <c r="H2289" s="1" t="str">
        <f t="array" ref="H2289">IF($F2289="", "", IFS(_xlfn.XLOOKUP($F2289, accounts!$A$2:$A$86, accounts!$E$2:$E$86, 0)&gt;=1000, "Enterprise", _xlfn.XLOOKUP($F2289, accounts!$A$2:$A$86, accounts!$E$2:$E$86, 0)&gt;=100, "Mid-Market", TRUE, "SMB"))</f>
        <v>Enterprise</v>
      </c>
      <c r="I2289" s="1" t="str">
        <f t="array" ref="I2289">IF($F2289="", "", _xlfn.XLOOKUP($F2289,accounts!$A$2:$A$86,accounts!$F$2:$F$86, "Other"))</f>
        <v>United States</v>
      </c>
      <c r="J2289" s="1" t="s">
        <v>189</v>
      </c>
      <c r="K2289" s="3">
        <v>42835.0</v>
      </c>
    </row>
    <row r="2290">
      <c r="A2290" s="1" t="s">
        <v>2495</v>
      </c>
      <c r="B2290" s="1" t="s">
        <v>24</v>
      </c>
      <c r="C2290" s="1" t="str">
        <f t="array" ref="C2290">_xlfn.XLOOKUP($B2290, sales_teams!$A$2:$A$36, sales_teams!$B$2:$B$36)</f>
        <v>Melvin Marxen</v>
      </c>
      <c r="D2290" s="1" t="str">
        <f t="array" ref="D2290">_xlfn.XLOOKUP($B2290, sales_teams!$A$2:$A$36, sales_teams!$C$2:$C$36)</f>
        <v>Central</v>
      </c>
      <c r="E2290" s="1" t="s">
        <v>181</v>
      </c>
      <c r="F2290" s="1" t="s">
        <v>59</v>
      </c>
      <c r="G2290" s="1" t="str">
        <f t="array" ref="G2290">IF($F2290="", "", _xlfn.XLOOKUP($F2290,accounts!$A$2:$A$86,accounts!$B$2:$B$86, "Other"))</f>
        <v>medical</v>
      </c>
      <c r="H2290" s="1" t="str">
        <f t="array" ref="H2290">IF($F2290="", "", IFS(_xlfn.XLOOKUP($F2290, accounts!$A$2:$A$86, accounts!$E$2:$E$86, 0)&gt;=1000, "Enterprise", _xlfn.XLOOKUP($F2290, accounts!$A$2:$A$86, accounts!$E$2:$E$86, 0)&gt;=100, "Mid-Market", TRUE, "SMB"))</f>
        <v>SMB</v>
      </c>
      <c r="I2290" s="1" t="str">
        <f t="array" ref="I2290">IF($F2290="", "", _xlfn.XLOOKUP($F2290,accounts!$A$2:$A$86,accounts!$F$2:$F$86, "Other"))</f>
        <v>United States</v>
      </c>
      <c r="J2290" s="1" t="s">
        <v>192</v>
      </c>
      <c r="K2290" s="3">
        <v>42835.0</v>
      </c>
      <c r="L2290" s="3">
        <v>42846.0</v>
      </c>
      <c r="M2290" s="1">
        <v>0.0</v>
      </c>
    </row>
    <row r="2291">
      <c r="A2291" s="1" t="s">
        <v>2496</v>
      </c>
      <c r="B2291" s="1" t="s">
        <v>24</v>
      </c>
      <c r="C2291" s="1" t="str">
        <f t="array" ref="C2291">_xlfn.XLOOKUP($B2291, sales_teams!$A$2:$A$36, sales_teams!$B$2:$B$36)</f>
        <v>Melvin Marxen</v>
      </c>
      <c r="D2291" s="1" t="str">
        <f t="array" ref="D2291">_xlfn.XLOOKUP($B2291, sales_teams!$A$2:$A$36, sales_teams!$C$2:$C$36)</f>
        <v>Central</v>
      </c>
      <c r="E2291" s="1" t="s">
        <v>148</v>
      </c>
      <c r="F2291" s="1" t="s">
        <v>145</v>
      </c>
      <c r="G2291" s="1" t="str">
        <f t="array" ref="G2291">IF($F2291="", "", _xlfn.XLOOKUP($F2291,accounts!$A$2:$A$86,accounts!$B$2:$B$86, "Other"))</f>
        <v>technology</v>
      </c>
      <c r="H2291" s="1" t="str">
        <f t="array" ref="H2291">IF($F2291="", "", IFS(_xlfn.XLOOKUP($F2291, accounts!$A$2:$A$86, accounts!$E$2:$E$86, 0)&gt;=1000, "Enterprise", _xlfn.XLOOKUP($F2291, accounts!$A$2:$A$86, accounts!$E$2:$E$86, 0)&gt;=100, "Mid-Market", TRUE, "SMB"))</f>
        <v>Enterprise</v>
      </c>
      <c r="I2291" s="1" t="str">
        <f t="array" ref="I2291">IF($F2291="", "", _xlfn.XLOOKUP($F2291,accounts!$A$2:$A$86,accounts!$F$2:$F$86, "Other"))</f>
        <v>Panama</v>
      </c>
      <c r="J2291" s="1" t="s">
        <v>131</v>
      </c>
      <c r="K2291" s="3">
        <v>42835.0</v>
      </c>
      <c r="L2291" s="3">
        <v>42895.0</v>
      </c>
      <c r="M2291" s="1">
        <v>4413.0</v>
      </c>
    </row>
    <row r="2292">
      <c r="A2292" s="1" t="s">
        <v>2497</v>
      </c>
      <c r="B2292" s="1" t="s">
        <v>107</v>
      </c>
      <c r="C2292" s="1" t="str">
        <f t="array" ref="C2292">_xlfn.XLOOKUP($B2292, sales_teams!$A$2:$A$36, sales_teams!$B$2:$B$36)</f>
        <v>Summer Sewald</v>
      </c>
      <c r="D2292" s="1" t="str">
        <f t="array" ref="D2292">_xlfn.XLOOKUP($B2292, sales_teams!$A$2:$A$36, sales_teams!$C$2:$C$36)</f>
        <v>West</v>
      </c>
      <c r="E2292" s="1" t="s">
        <v>109</v>
      </c>
      <c r="F2292" s="1" t="s">
        <v>119</v>
      </c>
      <c r="G2292" s="1" t="str">
        <f t="array" ref="G2292">IF($F2292="", "", _xlfn.XLOOKUP($F2292,accounts!$A$2:$A$86,accounts!$B$2:$B$86, "Other"))</f>
        <v>technology</v>
      </c>
      <c r="H2292" s="1" t="str">
        <f t="array" ref="H2292">IF($F2292="", "", IFS(_xlfn.XLOOKUP($F2292, accounts!$A$2:$A$86, accounts!$E$2:$E$86, 0)&gt;=1000, "Enterprise", _xlfn.XLOOKUP($F2292, accounts!$A$2:$A$86, accounts!$E$2:$E$86, 0)&gt;=100, "Mid-Market", TRUE, "SMB"))</f>
        <v>Enterprise</v>
      </c>
      <c r="I2292" s="1" t="str">
        <f t="array" ref="I2292">IF($F2292="", "", _xlfn.XLOOKUP($F2292,accounts!$A$2:$A$86,accounts!$F$2:$F$86, "Other"))</f>
        <v>Korea</v>
      </c>
      <c r="J2292" s="1" t="s">
        <v>131</v>
      </c>
      <c r="K2292" s="3">
        <v>42835.0</v>
      </c>
      <c r="L2292" s="3">
        <v>42912.0</v>
      </c>
      <c r="M2292" s="1">
        <v>950.0</v>
      </c>
    </row>
    <row r="2293">
      <c r="A2293" s="1" t="s">
        <v>2498</v>
      </c>
      <c r="B2293" s="1" t="s">
        <v>54</v>
      </c>
      <c r="C2293" s="1" t="str">
        <f t="array" ref="C2293">_xlfn.XLOOKUP($B2293, sales_teams!$A$2:$A$36, sales_teams!$B$2:$B$36)</f>
        <v>Rocco Neubert</v>
      </c>
      <c r="D2293" s="1" t="str">
        <f t="array" ref="D2293">_xlfn.XLOOKUP($B2293, sales_teams!$A$2:$A$36, sales_teams!$C$2:$C$36)</f>
        <v>East</v>
      </c>
      <c r="E2293" s="1" t="s">
        <v>148</v>
      </c>
      <c r="F2293" s="1" t="s">
        <v>144</v>
      </c>
      <c r="G2293" s="1" t="str">
        <f t="array" ref="G2293">IF($F2293="", "", _xlfn.XLOOKUP($F2293,accounts!$A$2:$A$86,accounts!$B$2:$B$86, "Other"))</f>
        <v>retail</v>
      </c>
      <c r="H2293" s="1" t="str">
        <f t="array" ref="H2293">IF($F2293="", "", IFS(_xlfn.XLOOKUP($F2293, accounts!$A$2:$A$86, accounts!$E$2:$E$86, 0)&gt;=1000, "Enterprise", _xlfn.XLOOKUP($F2293, accounts!$A$2:$A$86, accounts!$E$2:$E$86, 0)&gt;=100, "Mid-Market", TRUE, "SMB"))</f>
        <v>Enterprise</v>
      </c>
      <c r="I2293" s="1" t="str">
        <f t="array" ref="I2293">IF($F2293="", "", _xlfn.XLOOKUP($F2293,accounts!$A$2:$A$86,accounts!$F$2:$F$86, "Other"))</f>
        <v>United States</v>
      </c>
      <c r="J2293" s="1" t="s">
        <v>192</v>
      </c>
      <c r="K2293" s="3">
        <v>42835.0</v>
      </c>
      <c r="L2293" s="3">
        <v>42841.0</v>
      </c>
      <c r="M2293" s="1">
        <v>0.0</v>
      </c>
    </row>
    <row r="2294">
      <c r="A2294" s="1" t="s">
        <v>2499</v>
      </c>
      <c r="B2294" s="1" t="s">
        <v>54</v>
      </c>
      <c r="C2294" s="1" t="str">
        <f t="array" ref="C2294">_xlfn.XLOOKUP($B2294, sales_teams!$A$2:$A$36, sales_teams!$B$2:$B$36)</f>
        <v>Rocco Neubert</v>
      </c>
      <c r="D2294" s="1" t="str">
        <f t="array" ref="D2294">_xlfn.XLOOKUP($B2294, sales_teams!$A$2:$A$36, sales_teams!$C$2:$C$36)</f>
        <v>East</v>
      </c>
      <c r="E2294" s="1" t="s">
        <v>148</v>
      </c>
      <c r="F2294" s="1" t="s">
        <v>163</v>
      </c>
      <c r="G2294" s="1" t="str">
        <f t="array" ref="G2294">IF($F2294="", "", _xlfn.XLOOKUP($F2294,accounts!$A$2:$A$86,accounts!$B$2:$B$86, "Other"))</f>
        <v>medical</v>
      </c>
      <c r="H2294" s="1" t="str">
        <f t="array" ref="H2294">IF($F2294="", "", IFS(_xlfn.XLOOKUP($F2294, accounts!$A$2:$A$86, accounts!$E$2:$E$86, 0)&gt;=1000, "Enterprise", _xlfn.XLOOKUP($F2294, accounts!$A$2:$A$86, accounts!$E$2:$E$86, 0)&gt;=100, "Mid-Market", TRUE, "SMB"))</f>
        <v>Mid-Market</v>
      </c>
      <c r="I2294" s="1" t="str">
        <f t="array" ref="I2294">IF($F2294="", "", _xlfn.XLOOKUP($F2294,accounts!$A$2:$A$86,accounts!$F$2:$F$86, "Other"))</f>
        <v>United States</v>
      </c>
      <c r="J2294" s="1" t="s">
        <v>131</v>
      </c>
      <c r="K2294" s="3">
        <v>42835.0</v>
      </c>
      <c r="L2294" s="3">
        <v>42845.0</v>
      </c>
      <c r="M2294" s="1">
        <v>4136.0</v>
      </c>
    </row>
    <row r="2295">
      <c r="A2295" s="1" t="s">
        <v>2500</v>
      </c>
      <c r="B2295" s="1" t="s">
        <v>15</v>
      </c>
      <c r="C2295" s="1" t="str">
        <f t="array" ref="C2295">_xlfn.XLOOKUP($B2295, sales_teams!$A$2:$A$36, sales_teams!$B$2:$B$36)</f>
        <v>Dustin Brinkmann</v>
      </c>
      <c r="D2295" s="1" t="str">
        <f t="array" ref="D2295">_xlfn.XLOOKUP($B2295, sales_teams!$A$2:$A$36, sales_teams!$C$2:$C$36)</f>
        <v>Central</v>
      </c>
      <c r="E2295" s="1" t="s">
        <v>179</v>
      </c>
      <c r="F2295" s="1" t="s">
        <v>150</v>
      </c>
      <c r="G2295" s="1" t="str">
        <f t="array" ref="G2295">IF($F2295="", "", _xlfn.XLOOKUP($F2295,accounts!$A$2:$A$86,accounts!$B$2:$B$86, "Other"))</f>
        <v>technology</v>
      </c>
      <c r="H2295" s="1" t="str">
        <f t="array" ref="H2295">IF($F2295="", "", IFS(_xlfn.XLOOKUP($F2295, accounts!$A$2:$A$86, accounts!$E$2:$E$86, 0)&gt;=1000, "Enterprise", _xlfn.XLOOKUP($F2295, accounts!$A$2:$A$86, accounts!$E$2:$E$86, 0)&gt;=100, "Mid-Market", TRUE, "SMB"))</f>
        <v>Enterprise</v>
      </c>
      <c r="I2295" s="1" t="str">
        <f t="array" ref="I2295">IF($F2295="", "", _xlfn.XLOOKUP($F2295,accounts!$A$2:$A$86,accounts!$F$2:$F$86, "Other"))</f>
        <v>United States</v>
      </c>
      <c r="J2295" s="1" t="s">
        <v>131</v>
      </c>
      <c r="K2295" s="3">
        <v>42835.0</v>
      </c>
      <c r="L2295" s="3">
        <v>42843.0</v>
      </c>
      <c r="M2295" s="1">
        <v>62.0</v>
      </c>
    </row>
    <row r="2296">
      <c r="A2296" s="1" t="s">
        <v>2501</v>
      </c>
      <c r="B2296" s="1" t="s">
        <v>60</v>
      </c>
      <c r="C2296" s="1" t="str">
        <f t="array" ref="C2296">_xlfn.XLOOKUP($B2296, sales_teams!$A$2:$A$36, sales_teams!$B$2:$B$36)</f>
        <v>Celia Rouche</v>
      </c>
      <c r="D2296" s="1" t="str">
        <f t="array" ref="D2296">_xlfn.XLOOKUP($B2296, sales_teams!$A$2:$A$36, sales_teams!$C$2:$C$36)</f>
        <v>West</v>
      </c>
      <c r="E2296" s="1" t="s">
        <v>179</v>
      </c>
      <c r="F2296" s="1" t="s">
        <v>124</v>
      </c>
      <c r="G2296" s="1" t="str">
        <f t="array" ref="G2296">IF($F2296="", "", _xlfn.XLOOKUP($F2296,accounts!$A$2:$A$86,accounts!$B$2:$B$86, "Other"))</f>
        <v>retail</v>
      </c>
      <c r="H2296" s="1" t="str">
        <f t="array" ref="H2296">IF($F2296="", "", IFS(_xlfn.XLOOKUP($F2296, accounts!$A$2:$A$86, accounts!$E$2:$E$86, 0)&gt;=1000, "Enterprise", _xlfn.XLOOKUP($F2296, accounts!$A$2:$A$86, accounts!$E$2:$E$86, 0)&gt;=100, "Mid-Market", TRUE, "SMB"))</f>
        <v>Enterprise</v>
      </c>
      <c r="I2296" s="1" t="str">
        <f t="array" ref="I2296">IF($F2296="", "", _xlfn.XLOOKUP($F2296,accounts!$A$2:$A$86,accounts!$F$2:$F$86, "Other"))</f>
        <v>United States</v>
      </c>
      <c r="J2296" s="1" t="s">
        <v>192</v>
      </c>
      <c r="K2296" s="3">
        <v>42835.0</v>
      </c>
      <c r="L2296" s="3">
        <v>42843.0</v>
      </c>
      <c r="M2296" s="1">
        <v>0.0</v>
      </c>
    </row>
    <row r="2297">
      <c r="A2297" s="1" t="s">
        <v>2502</v>
      </c>
      <c r="B2297" s="1" t="s">
        <v>105</v>
      </c>
      <c r="C2297" s="1" t="str">
        <f t="array" ref="C2297">_xlfn.XLOOKUP($B2297, sales_teams!$A$2:$A$36, sales_teams!$B$2:$B$36)</f>
        <v>Summer Sewald</v>
      </c>
      <c r="D2297" s="1" t="str">
        <f t="array" ref="D2297">_xlfn.XLOOKUP($B2297, sales_teams!$A$2:$A$36, sales_teams!$C$2:$C$36)</f>
        <v>West</v>
      </c>
      <c r="E2297" s="1" t="s">
        <v>188</v>
      </c>
      <c r="G2297" s="1" t="str">
        <f t="array" ref="G2297">IF($F2297="", "", _xlfn.XLOOKUP($F2297,accounts!$A$2:$A$86,accounts!$B$2:$B$86, "Other"))</f>
        <v/>
      </c>
      <c r="H2297" s="1" t="str">
        <f t="array" ref="H2297">IF($F2297="", "", IFS(_xlfn.XLOOKUP($F2297, accounts!$A$2:$A$86, accounts!$E$2:$E$86, 0)&gt;=1000, "Enterprise", _xlfn.XLOOKUP($F2297, accounts!$A$2:$A$86, accounts!$E$2:$E$86, 0)&gt;=100, "Mid-Market", TRUE, "SMB"))</f>
        <v/>
      </c>
      <c r="I2297" s="1" t="str">
        <f t="array" ref="I2297">IF($F2297="", "", _xlfn.XLOOKUP($F2297,accounts!$A$2:$A$86,accounts!$F$2:$F$86, "Other"))</f>
        <v/>
      </c>
      <c r="J2297" s="1" t="s">
        <v>189</v>
      </c>
      <c r="K2297" s="3">
        <v>42835.0</v>
      </c>
    </row>
    <row r="2298">
      <c r="A2298" s="1" t="s">
        <v>2503</v>
      </c>
      <c r="B2298" s="1" t="s">
        <v>105</v>
      </c>
      <c r="C2298" s="1" t="str">
        <f t="array" ref="C2298">_xlfn.XLOOKUP($B2298, sales_teams!$A$2:$A$36, sales_teams!$B$2:$B$36)</f>
        <v>Summer Sewald</v>
      </c>
      <c r="D2298" s="1" t="str">
        <f t="array" ref="D2298">_xlfn.XLOOKUP($B2298, sales_teams!$A$2:$A$36, sales_teams!$C$2:$C$36)</f>
        <v>West</v>
      </c>
      <c r="E2298" s="1" t="s">
        <v>181</v>
      </c>
      <c r="F2298" s="1" t="s">
        <v>114</v>
      </c>
      <c r="G2298" s="1" t="str">
        <f t="array" ref="G2298">IF($F2298="", "", _xlfn.XLOOKUP($F2298,accounts!$A$2:$A$86,accounts!$B$2:$B$86, "Other"))</f>
        <v>marketing</v>
      </c>
      <c r="H2298" s="1" t="str">
        <f t="array" ref="H2298">IF($F2298="", "", IFS(_xlfn.XLOOKUP($F2298, accounts!$A$2:$A$86, accounts!$E$2:$E$86, 0)&gt;=1000, "Enterprise", _xlfn.XLOOKUP($F2298, accounts!$A$2:$A$86, accounts!$E$2:$E$86, 0)&gt;=100, "Mid-Market", TRUE, "SMB"))</f>
        <v>Enterprise</v>
      </c>
      <c r="I2298" s="1" t="str">
        <f t="array" ref="I2298">IF($F2298="", "", _xlfn.XLOOKUP($F2298,accounts!$A$2:$A$86,accounts!$F$2:$F$86, "Other"))</f>
        <v>United States</v>
      </c>
      <c r="J2298" s="1" t="s">
        <v>131</v>
      </c>
      <c r="K2298" s="3">
        <v>42835.0</v>
      </c>
      <c r="L2298" s="3">
        <v>42836.0</v>
      </c>
      <c r="M2298" s="1">
        <v>467.0</v>
      </c>
    </row>
    <row r="2299">
      <c r="A2299" s="1" t="s">
        <v>2504</v>
      </c>
      <c r="B2299" s="1" t="s">
        <v>57</v>
      </c>
      <c r="C2299" s="1" t="str">
        <f t="array" ref="C2299">_xlfn.XLOOKUP($B2299, sales_teams!$A$2:$A$36, sales_teams!$B$2:$B$36)</f>
        <v>Rocco Neubert</v>
      </c>
      <c r="D2299" s="1" t="str">
        <f t="array" ref="D2299">_xlfn.XLOOKUP($B2299, sales_teams!$A$2:$A$36, sales_teams!$C$2:$C$36)</f>
        <v>East</v>
      </c>
      <c r="E2299" s="1" t="s">
        <v>109</v>
      </c>
      <c r="F2299" s="1" t="s">
        <v>103</v>
      </c>
      <c r="G2299" s="1" t="str">
        <f t="array" ref="G2299">IF($F2299="", "", _xlfn.XLOOKUP($F2299,accounts!$A$2:$A$86,accounts!$B$2:$B$86, "Other"))</f>
        <v>retail</v>
      </c>
      <c r="H2299" s="1" t="str">
        <f t="array" ref="H2299">IF($F2299="", "", IFS(_xlfn.XLOOKUP($F2299, accounts!$A$2:$A$86, accounts!$E$2:$E$86, 0)&gt;=1000, "Enterprise", _xlfn.XLOOKUP($F2299, accounts!$A$2:$A$86, accounts!$E$2:$E$86, 0)&gt;=100, "Mid-Market", TRUE, "SMB"))</f>
        <v>Enterprise</v>
      </c>
      <c r="I2299" s="1" t="str">
        <f t="array" ref="I2299">IF($F2299="", "", _xlfn.XLOOKUP($F2299,accounts!$A$2:$A$86,accounts!$F$2:$F$86, "Other"))</f>
        <v>United States</v>
      </c>
      <c r="J2299" s="1" t="s">
        <v>131</v>
      </c>
      <c r="K2299" s="3">
        <v>42836.0</v>
      </c>
      <c r="L2299" s="3">
        <v>42897.0</v>
      </c>
      <c r="M2299" s="1">
        <v>1075.0</v>
      </c>
    </row>
    <row r="2300">
      <c r="A2300" s="1" t="s">
        <v>2505</v>
      </c>
      <c r="B2300" s="1" t="s">
        <v>12</v>
      </c>
      <c r="C2300" s="1" t="str">
        <f t="array" ref="C2300">_xlfn.XLOOKUP($B2300, sales_teams!$A$2:$A$36, sales_teams!$B$2:$B$36)</f>
        <v>Dustin Brinkmann</v>
      </c>
      <c r="D2300" s="1" t="str">
        <f t="array" ref="D2300">_xlfn.XLOOKUP($B2300, sales_teams!$A$2:$A$36, sales_teams!$C$2:$C$36)</f>
        <v>Central</v>
      </c>
      <c r="E2300" s="1" t="s">
        <v>179</v>
      </c>
      <c r="F2300" s="1" t="s">
        <v>25</v>
      </c>
      <c r="G2300" s="1" t="str">
        <f t="array" ref="G2300">IF($F2300="", "", _xlfn.XLOOKUP($F2300,accounts!$A$2:$A$86,accounts!$B$2:$B$86, "Other"))</f>
        <v>medical</v>
      </c>
      <c r="H2300" s="1" t="str">
        <f t="array" ref="H2300">IF($F2300="", "", IFS(_xlfn.XLOOKUP($F2300, accounts!$A$2:$A$86, accounts!$E$2:$E$86, 0)&gt;=1000, "Enterprise", _xlfn.XLOOKUP($F2300, accounts!$A$2:$A$86, accounts!$E$2:$E$86, 0)&gt;=100, "Mid-Market", TRUE, "SMB"))</f>
        <v>Enterprise</v>
      </c>
      <c r="I2300" s="1" t="str">
        <f t="array" ref="I2300">IF($F2300="", "", _xlfn.XLOOKUP($F2300,accounts!$A$2:$A$86,accounts!$F$2:$F$86, "Other"))</f>
        <v>Kenya</v>
      </c>
      <c r="J2300" s="1" t="s">
        <v>192</v>
      </c>
      <c r="K2300" s="3">
        <v>42836.0</v>
      </c>
      <c r="L2300" s="3">
        <v>42844.0</v>
      </c>
      <c r="M2300" s="1">
        <v>0.0</v>
      </c>
    </row>
    <row r="2301">
      <c r="A2301" s="1" t="s">
        <v>2506</v>
      </c>
      <c r="B2301" s="1" t="s">
        <v>48</v>
      </c>
      <c r="C2301" s="1" t="str">
        <f t="array" ref="C2301">_xlfn.XLOOKUP($B2301, sales_teams!$A$2:$A$36, sales_teams!$B$2:$B$36)</f>
        <v>Rocco Neubert</v>
      </c>
      <c r="D2301" s="1" t="str">
        <f t="array" ref="D2301">_xlfn.XLOOKUP($B2301, sales_teams!$A$2:$A$36, sales_teams!$C$2:$C$36)</f>
        <v>East</v>
      </c>
      <c r="E2301" s="1" t="s">
        <v>179</v>
      </c>
      <c r="F2301" s="1" t="s">
        <v>140</v>
      </c>
      <c r="G2301" s="1" t="str">
        <f t="array" ref="G2301">IF($F2301="", "", _xlfn.XLOOKUP($F2301,accounts!$A$2:$A$86,accounts!$B$2:$B$86, "Other"))</f>
        <v>employment</v>
      </c>
      <c r="H2301" s="1" t="str">
        <f t="array" ref="H2301">IF($F2301="", "", IFS(_xlfn.XLOOKUP($F2301, accounts!$A$2:$A$86, accounts!$E$2:$E$86, 0)&gt;=1000, "Enterprise", _xlfn.XLOOKUP($F2301, accounts!$A$2:$A$86, accounts!$E$2:$E$86, 0)&gt;=100, "Mid-Market", TRUE, "SMB"))</f>
        <v>Enterprise</v>
      </c>
      <c r="I2301" s="1" t="str">
        <f t="array" ref="I2301">IF($F2301="", "", _xlfn.XLOOKUP($F2301,accounts!$A$2:$A$86,accounts!$F$2:$F$86, "Other"))</f>
        <v>United States</v>
      </c>
      <c r="J2301" s="1" t="s">
        <v>131</v>
      </c>
      <c r="K2301" s="3">
        <v>42836.0</v>
      </c>
      <c r="L2301" s="3">
        <v>42838.0</v>
      </c>
      <c r="M2301" s="1">
        <v>52.0</v>
      </c>
    </row>
    <row r="2302">
      <c r="A2302" s="1" t="s">
        <v>2507</v>
      </c>
      <c r="B2302" s="1" t="s">
        <v>30</v>
      </c>
      <c r="C2302" s="1" t="str">
        <f t="array" ref="C2302">_xlfn.XLOOKUP($B2302, sales_teams!$A$2:$A$36, sales_teams!$B$2:$B$36)</f>
        <v>Melvin Marxen</v>
      </c>
      <c r="D2302" s="1" t="str">
        <f t="array" ref="D2302">_xlfn.XLOOKUP($B2302, sales_teams!$A$2:$A$36, sales_teams!$C$2:$C$36)</f>
        <v>Central</v>
      </c>
      <c r="E2302" s="1" t="s">
        <v>148</v>
      </c>
      <c r="F2302" s="1" t="s">
        <v>78</v>
      </c>
      <c r="G2302" s="1" t="str">
        <f t="array" ref="G2302">IF($F2302="", "", _xlfn.XLOOKUP($F2302,accounts!$A$2:$A$86,accounts!$B$2:$B$86, "Other"))</f>
        <v>marketing</v>
      </c>
      <c r="H2302" s="1" t="str">
        <f t="array" ref="H2302">IF($F2302="", "", IFS(_xlfn.XLOOKUP($F2302, accounts!$A$2:$A$86, accounts!$E$2:$E$86, 0)&gt;=1000, "Enterprise", _xlfn.XLOOKUP($F2302, accounts!$A$2:$A$86, accounts!$E$2:$E$86, 0)&gt;=100, "Mid-Market", TRUE, "SMB"))</f>
        <v>Enterprise</v>
      </c>
      <c r="I2302" s="1" t="str">
        <f t="array" ref="I2302">IF($F2302="", "", _xlfn.XLOOKUP($F2302,accounts!$A$2:$A$86,accounts!$F$2:$F$86, "Other"))</f>
        <v>United States</v>
      </c>
      <c r="J2302" s="1" t="s">
        <v>192</v>
      </c>
      <c r="K2302" s="3">
        <v>42836.0</v>
      </c>
      <c r="L2302" s="3">
        <v>42844.0</v>
      </c>
      <c r="M2302" s="1">
        <v>0.0</v>
      </c>
    </row>
    <row r="2303">
      <c r="A2303" s="1" t="s">
        <v>2508</v>
      </c>
      <c r="B2303" s="1" t="s">
        <v>30</v>
      </c>
      <c r="C2303" s="1" t="str">
        <f t="array" ref="C2303">_xlfn.XLOOKUP($B2303, sales_teams!$A$2:$A$36, sales_teams!$B$2:$B$36)</f>
        <v>Melvin Marxen</v>
      </c>
      <c r="D2303" s="1" t="str">
        <f t="array" ref="D2303">_xlfn.XLOOKUP($B2303, sales_teams!$A$2:$A$36, sales_teams!$C$2:$C$36)</f>
        <v>Central</v>
      </c>
      <c r="E2303" s="1" t="s">
        <v>148</v>
      </c>
      <c r="F2303" s="1" t="s">
        <v>78</v>
      </c>
      <c r="G2303" s="1" t="str">
        <f t="array" ref="G2303">IF($F2303="", "", _xlfn.XLOOKUP($F2303,accounts!$A$2:$A$86,accounts!$B$2:$B$86, "Other"))</f>
        <v>marketing</v>
      </c>
      <c r="H2303" s="1" t="str">
        <f t="array" ref="H2303">IF($F2303="", "", IFS(_xlfn.XLOOKUP($F2303, accounts!$A$2:$A$86, accounts!$E$2:$E$86, 0)&gt;=1000, "Enterprise", _xlfn.XLOOKUP($F2303, accounts!$A$2:$A$86, accounts!$E$2:$E$86, 0)&gt;=100, "Mid-Market", TRUE, "SMB"))</f>
        <v>Enterprise</v>
      </c>
      <c r="I2303" s="1" t="str">
        <f t="array" ref="I2303">IF($F2303="", "", _xlfn.XLOOKUP($F2303,accounts!$A$2:$A$86,accounts!$F$2:$F$86, "Other"))</f>
        <v>United States</v>
      </c>
      <c r="J2303" s="1" t="s">
        <v>192</v>
      </c>
      <c r="K2303" s="3">
        <v>42836.0</v>
      </c>
      <c r="L2303" s="3">
        <v>42837.0</v>
      </c>
      <c r="M2303" s="1">
        <v>0.0</v>
      </c>
    </row>
    <row r="2304">
      <c r="A2304" s="1" t="s">
        <v>2509</v>
      </c>
      <c r="B2304" s="1" t="s">
        <v>30</v>
      </c>
      <c r="C2304" s="1" t="str">
        <f t="array" ref="C2304">_xlfn.XLOOKUP($B2304, sales_teams!$A$2:$A$36, sales_teams!$B$2:$B$36)</f>
        <v>Melvin Marxen</v>
      </c>
      <c r="D2304" s="1" t="str">
        <f t="array" ref="D2304">_xlfn.XLOOKUP($B2304, sales_teams!$A$2:$A$36, sales_teams!$C$2:$C$36)</f>
        <v>Central</v>
      </c>
      <c r="E2304" s="1" t="s">
        <v>148</v>
      </c>
      <c r="F2304" s="1" t="s">
        <v>59</v>
      </c>
      <c r="G2304" s="1" t="str">
        <f t="array" ref="G2304">IF($F2304="", "", _xlfn.XLOOKUP($F2304,accounts!$A$2:$A$86,accounts!$B$2:$B$86, "Other"))</f>
        <v>medical</v>
      </c>
      <c r="H2304" s="1" t="str">
        <f t="array" ref="H2304">IF($F2304="", "", IFS(_xlfn.XLOOKUP($F2304, accounts!$A$2:$A$86, accounts!$E$2:$E$86, 0)&gt;=1000, "Enterprise", _xlfn.XLOOKUP($F2304, accounts!$A$2:$A$86, accounts!$E$2:$E$86, 0)&gt;=100, "Mid-Market", TRUE, "SMB"))</f>
        <v>SMB</v>
      </c>
      <c r="I2304" s="1" t="str">
        <f t="array" ref="I2304">IF($F2304="", "", _xlfn.XLOOKUP($F2304,accounts!$A$2:$A$86,accounts!$F$2:$F$86, "Other"))</f>
        <v>United States</v>
      </c>
      <c r="J2304" s="1" t="s">
        <v>131</v>
      </c>
      <c r="K2304" s="3">
        <v>42836.0</v>
      </c>
      <c r="L2304" s="3">
        <v>42843.0</v>
      </c>
      <c r="M2304" s="1">
        <v>4837.0</v>
      </c>
    </row>
    <row r="2305">
      <c r="A2305" s="1" t="s">
        <v>2510</v>
      </c>
      <c r="B2305" s="1" t="s">
        <v>53</v>
      </c>
      <c r="C2305" s="1" t="str">
        <f t="array" ref="C2305">_xlfn.XLOOKUP($B2305, sales_teams!$A$2:$A$36, sales_teams!$B$2:$B$36)</f>
        <v>Rocco Neubert</v>
      </c>
      <c r="D2305" s="1" t="str">
        <f t="array" ref="D2305">_xlfn.XLOOKUP($B2305, sales_teams!$A$2:$A$36, sales_teams!$C$2:$C$36)</f>
        <v>East</v>
      </c>
      <c r="E2305" s="1" t="s">
        <v>109</v>
      </c>
      <c r="F2305" s="1" t="s">
        <v>144</v>
      </c>
      <c r="G2305" s="1" t="str">
        <f t="array" ref="G2305">IF($F2305="", "", _xlfn.XLOOKUP($F2305,accounts!$A$2:$A$86,accounts!$B$2:$B$86, "Other"))</f>
        <v>retail</v>
      </c>
      <c r="H2305" s="1" t="str">
        <f t="array" ref="H2305">IF($F2305="", "", IFS(_xlfn.XLOOKUP($F2305, accounts!$A$2:$A$86, accounts!$E$2:$E$86, 0)&gt;=1000, "Enterprise", _xlfn.XLOOKUP($F2305, accounts!$A$2:$A$86, accounts!$E$2:$E$86, 0)&gt;=100, "Mid-Market", TRUE, "SMB"))</f>
        <v>Enterprise</v>
      </c>
      <c r="I2305" s="1" t="str">
        <f t="array" ref="I2305">IF($F2305="", "", _xlfn.XLOOKUP($F2305,accounts!$A$2:$A$86,accounts!$F$2:$F$86, "Other"))</f>
        <v>United States</v>
      </c>
      <c r="J2305" s="1" t="s">
        <v>192</v>
      </c>
      <c r="K2305" s="3">
        <v>42836.0</v>
      </c>
      <c r="L2305" s="3">
        <v>42843.0</v>
      </c>
      <c r="M2305" s="1">
        <v>0.0</v>
      </c>
    </row>
    <row r="2306">
      <c r="A2306" s="1" t="s">
        <v>2511</v>
      </c>
      <c r="B2306" s="1" t="s">
        <v>94</v>
      </c>
      <c r="C2306" s="1" t="str">
        <f t="array" ref="C2306">_xlfn.XLOOKUP($B2306, sales_teams!$A$2:$A$36, sales_teams!$B$2:$B$36)</f>
        <v>Celia Rouche</v>
      </c>
      <c r="D2306" s="1" t="str">
        <f t="array" ref="D2306">_xlfn.XLOOKUP($B2306, sales_teams!$A$2:$A$36, sales_teams!$C$2:$C$36)</f>
        <v>West</v>
      </c>
      <c r="E2306" s="1" t="s">
        <v>181</v>
      </c>
      <c r="F2306" s="1" t="s">
        <v>85</v>
      </c>
      <c r="G2306" s="1" t="str">
        <f t="array" ref="G2306">IF($F2306="", "", _xlfn.XLOOKUP($F2306,accounts!$A$2:$A$86,accounts!$B$2:$B$86, "Other"))</f>
        <v>telecommunications</v>
      </c>
      <c r="H2306" s="1" t="str">
        <f t="array" ref="H2306">IF($F2306="", "", IFS(_xlfn.XLOOKUP($F2306, accounts!$A$2:$A$86, accounts!$E$2:$E$86, 0)&gt;=1000, "Enterprise", _xlfn.XLOOKUP($F2306, accounts!$A$2:$A$86, accounts!$E$2:$E$86, 0)&gt;=100, "Mid-Market", TRUE, "SMB"))</f>
        <v>Enterprise</v>
      </c>
      <c r="I2306" s="1" t="str">
        <f t="array" ref="I2306">IF($F2306="", "", _xlfn.XLOOKUP($F2306,accounts!$A$2:$A$86,accounts!$F$2:$F$86, "Other"))</f>
        <v>United States</v>
      </c>
      <c r="J2306" s="1" t="s">
        <v>192</v>
      </c>
      <c r="K2306" s="3">
        <v>42836.0</v>
      </c>
      <c r="L2306" s="3">
        <v>42908.0</v>
      </c>
      <c r="M2306" s="1">
        <v>0.0</v>
      </c>
    </row>
    <row r="2307">
      <c r="A2307" s="1" t="s">
        <v>2512</v>
      </c>
      <c r="B2307" s="1" t="s">
        <v>94</v>
      </c>
      <c r="C2307" s="1" t="str">
        <f t="array" ref="C2307">_xlfn.XLOOKUP($B2307, sales_teams!$A$2:$A$36, sales_teams!$B$2:$B$36)</f>
        <v>Celia Rouche</v>
      </c>
      <c r="D2307" s="1" t="str">
        <f t="array" ref="D2307">_xlfn.XLOOKUP($B2307, sales_teams!$A$2:$A$36, sales_teams!$C$2:$C$36)</f>
        <v>West</v>
      </c>
      <c r="E2307" s="1" t="s">
        <v>109</v>
      </c>
      <c r="F2307" s="1" t="s">
        <v>168</v>
      </c>
      <c r="G2307" s="1" t="str">
        <f t="array" ref="G2307">IF($F2307="", "", _xlfn.XLOOKUP($F2307,accounts!$A$2:$A$86,accounts!$B$2:$B$86, "Other"))</f>
        <v>finance</v>
      </c>
      <c r="H2307" s="1" t="str">
        <f t="array" ref="H2307">IF($F2307="", "", IFS(_xlfn.XLOOKUP($F2307, accounts!$A$2:$A$86, accounts!$E$2:$E$86, 0)&gt;=1000, "Enterprise", _xlfn.XLOOKUP($F2307, accounts!$A$2:$A$86, accounts!$E$2:$E$86, 0)&gt;=100, "Mid-Market", TRUE, "SMB"))</f>
        <v>Enterprise</v>
      </c>
      <c r="I2307" s="1" t="str">
        <f t="array" ref="I2307">IF($F2307="", "", _xlfn.XLOOKUP($F2307,accounts!$A$2:$A$86,accounts!$F$2:$F$86, "Other"))</f>
        <v>United States</v>
      </c>
      <c r="J2307" s="1" t="s">
        <v>131</v>
      </c>
      <c r="K2307" s="3">
        <v>42836.0</v>
      </c>
      <c r="L2307" s="3">
        <v>42838.0</v>
      </c>
      <c r="M2307" s="1">
        <v>1163.0</v>
      </c>
    </row>
    <row r="2308">
      <c r="A2308" s="1" t="s">
        <v>2513</v>
      </c>
      <c r="B2308" s="1" t="s">
        <v>26</v>
      </c>
      <c r="C2308" s="1" t="str">
        <f t="array" ref="C2308">_xlfn.XLOOKUP($B2308, sales_teams!$A$2:$A$36, sales_teams!$B$2:$B$36)</f>
        <v>Melvin Marxen</v>
      </c>
      <c r="D2308" s="1" t="str">
        <f t="array" ref="D2308">_xlfn.XLOOKUP($B2308, sales_teams!$A$2:$A$36, sales_teams!$C$2:$C$36)</f>
        <v>Central</v>
      </c>
      <c r="E2308" s="1" t="s">
        <v>181</v>
      </c>
      <c r="F2308" s="1" t="s">
        <v>150</v>
      </c>
      <c r="G2308" s="1" t="str">
        <f t="array" ref="G2308">IF($F2308="", "", _xlfn.XLOOKUP($F2308,accounts!$A$2:$A$86,accounts!$B$2:$B$86, "Other"))</f>
        <v>technology</v>
      </c>
      <c r="H2308" s="1" t="str">
        <f t="array" ref="H2308">IF($F2308="", "", IFS(_xlfn.XLOOKUP($F2308, accounts!$A$2:$A$86, accounts!$E$2:$E$86, 0)&gt;=1000, "Enterprise", _xlfn.XLOOKUP($F2308, accounts!$A$2:$A$86, accounts!$E$2:$E$86, 0)&gt;=100, "Mid-Market", TRUE, "SMB"))</f>
        <v>Enterprise</v>
      </c>
      <c r="I2308" s="1" t="str">
        <f t="array" ref="I2308">IF($F2308="", "", _xlfn.XLOOKUP($F2308,accounts!$A$2:$A$86,accounts!$F$2:$F$86, "Other"))</f>
        <v>United States</v>
      </c>
      <c r="J2308" s="1" t="s">
        <v>192</v>
      </c>
      <c r="K2308" s="3">
        <v>42836.0</v>
      </c>
      <c r="L2308" s="3">
        <v>42846.0</v>
      </c>
      <c r="M2308" s="1">
        <v>0.0</v>
      </c>
    </row>
    <row r="2309">
      <c r="A2309" s="1" t="s">
        <v>2514</v>
      </c>
      <c r="B2309" s="1" t="s">
        <v>99</v>
      </c>
      <c r="C2309" s="1" t="str">
        <f t="array" ref="C2309">_xlfn.XLOOKUP($B2309, sales_teams!$A$2:$A$36, sales_teams!$B$2:$B$36)</f>
        <v>Summer Sewald</v>
      </c>
      <c r="D2309" s="1" t="str">
        <f t="array" ref="D2309">_xlfn.XLOOKUP($B2309, sales_teams!$A$2:$A$36, sales_teams!$C$2:$C$36)</f>
        <v>West</v>
      </c>
      <c r="E2309" s="1" t="s">
        <v>194</v>
      </c>
      <c r="F2309" s="1" t="s">
        <v>147</v>
      </c>
      <c r="G2309" s="1" t="str">
        <f t="array" ref="G2309">IF($F2309="", "", _xlfn.XLOOKUP($F2309,accounts!$A$2:$A$86,accounts!$B$2:$B$86, "Other"))</f>
        <v>telecommunications</v>
      </c>
      <c r="H2309" s="1" t="str">
        <f t="array" ref="H2309">IF($F2309="", "", IFS(_xlfn.XLOOKUP($F2309, accounts!$A$2:$A$86, accounts!$E$2:$E$86, 0)&gt;=1000, "Enterprise", _xlfn.XLOOKUP($F2309, accounts!$A$2:$A$86, accounts!$E$2:$E$86, 0)&gt;=100, "Mid-Market", TRUE, "SMB"))</f>
        <v>Enterprise</v>
      </c>
      <c r="I2309" s="1" t="str">
        <f t="array" ref="I2309">IF($F2309="", "", _xlfn.XLOOKUP($F2309,accounts!$A$2:$A$86,accounts!$F$2:$F$86, "Other"))</f>
        <v>United States</v>
      </c>
      <c r="J2309" s="1" t="s">
        <v>192</v>
      </c>
      <c r="K2309" s="3">
        <v>42836.0</v>
      </c>
      <c r="L2309" s="3">
        <v>42896.0</v>
      </c>
      <c r="M2309" s="1">
        <v>0.0</v>
      </c>
    </row>
    <row r="2310">
      <c r="A2310" s="1" t="s">
        <v>2515</v>
      </c>
      <c r="B2310" s="1" t="s">
        <v>104</v>
      </c>
      <c r="C2310" s="1" t="str">
        <f t="array" ref="C2310">_xlfn.XLOOKUP($B2310, sales_teams!$A$2:$A$36, sales_teams!$B$2:$B$36)</f>
        <v>Summer Sewald</v>
      </c>
      <c r="D2310" s="1" t="str">
        <f t="array" ref="D2310">_xlfn.XLOOKUP($B2310, sales_teams!$A$2:$A$36, sales_teams!$C$2:$C$36)</f>
        <v>West</v>
      </c>
      <c r="E2310" s="1" t="s">
        <v>181</v>
      </c>
      <c r="F2310" s="1" t="s">
        <v>127</v>
      </c>
      <c r="G2310" s="1" t="str">
        <f t="array" ref="G2310">IF($F2310="", "", _xlfn.XLOOKUP($F2310,accounts!$A$2:$A$86,accounts!$B$2:$B$86, "Other"))</f>
        <v>technology</v>
      </c>
      <c r="H2310" s="1" t="str">
        <f t="array" ref="H2310">IF($F2310="", "", IFS(_xlfn.XLOOKUP($F2310, accounts!$A$2:$A$86, accounts!$E$2:$E$86, 0)&gt;=1000, "Enterprise", _xlfn.XLOOKUP($F2310, accounts!$A$2:$A$86, accounts!$E$2:$E$86, 0)&gt;=100, "Mid-Market", TRUE, "SMB"))</f>
        <v>Enterprise</v>
      </c>
      <c r="I2310" s="1" t="str">
        <f t="array" ref="I2310">IF($F2310="", "", _xlfn.XLOOKUP($F2310,accounts!$A$2:$A$86,accounts!$F$2:$F$86, "Other"))</f>
        <v>United States</v>
      </c>
      <c r="J2310" s="1" t="s">
        <v>192</v>
      </c>
      <c r="K2310" s="3">
        <v>42836.0</v>
      </c>
      <c r="L2310" s="3">
        <v>42838.0</v>
      </c>
      <c r="M2310" s="1">
        <v>0.0</v>
      </c>
    </row>
    <row r="2311">
      <c r="A2311" s="1" t="s">
        <v>2516</v>
      </c>
      <c r="B2311" s="1" t="s">
        <v>102</v>
      </c>
      <c r="C2311" s="1" t="str">
        <f t="array" ref="C2311">_xlfn.XLOOKUP($B2311, sales_teams!$A$2:$A$36, sales_teams!$B$2:$B$36)</f>
        <v>Summer Sewald</v>
      </c>
      <c r="D2311" s="1" t="str">
        <f t="array" ref="D2311">_xlfn.XLOOKUP($B2311, sales_teams!$A$2:$A$36, sales_teams!$C$2:$C$36)</f>
        <v>West</v>
      </c>
      <c r="E2311" s="1" t="s">
        <v>109</v>
      </c>
      <c r="G2311" s="1" t="str">
        <f t="array" ref="G2311">IF($F2311="", "", _xlfn.XLOOKUP($F2311,accounts!$A$2:$A$86,accounts!$B$2:$B$86, "Other"))</f>
        <v/>
      </c>
      <c r="H2311" s="1" t="str">
        <f t="array" ref="H2311">IF($F2311="", "", IFS(_xlfn.XLOOKUP($F2311, accounts!$A$2:$A$86, accounts!$E$2:$E$86, 0)&gt;=1000, "Enterprise", _xlfn.XLOOKUP($F2311, accounts!$A$2:$A$86, accounts!$E$2:$E$86, 0)&gt;=100, "Mid-Market", TRUE, "SMB"))</f>
        <v/>
      </c>
      <c r="I2311" s="1" t="str">
        <f t="array" ref="I2311">IF($F2311="", "", _xlfn.XLOOKUP($F2311,accounts!$A$2:$A$86,accounts!$F$2:$F$86, "Other"))</f>
        <v/>
      </c>
      <c r="J2311" s="1" t="s">
        <v>189</v>
      </c>
      <c r="K2311" s="3">
        <v>42836.0</v>
      </c>
    </row>
    <row r="2312">
      <c r="A2312" s="1" t="s">
        <v>2517</v>
      </c>
      <c r="B2312" s="1" t="s">
        <v>102</v>
      </c>
      <c r="C2312" s="1" t="str">
        <f t="array" ref="C2312">_xlfn.XLOOKUP($B2312, sales_teams!$A$2:$A$36, sales_teams!$B$2:$B$36)</f>
        <v>Summer Sewald</v>
      </c>
      <c r="D2312" s="1" t="str">
        <f t="array" ref="D2312">_xlfn.XLOOKUP($B2312, sales_teams!$A$2:$A$36, sales_teams!$C$2:$C$36)</f>
        <v>West</v>
      </c>
      <c r="E2312" s="1" t="s">
        <v>181</v>
      </c>
      <c r="F2312" s="1" t="s">
        <v>117</v>
      </c>
      <c r="G2312" s="1" t="str">
        <f t="array" ref="G2312">IF($F2312="", "", _xlfn.XLOOKUP($F2312,accounts!$A$2:$A$86,accounts!$B$2:$B$86, "Other"))</f>
        <v>retail</v>
      </c>
      <c r="H2312" s="1" t="str">
        <f t="array" ref="H2312">IF($F2312="", "", IFS(_xlfn.XLOOKUP($F2312, accounts!$A$2:$A$86, accounts!$E$2:$E$86, 0)&gt;=1000, "Enterprise", _xlfn.XLOOKUP($F2312, accounts!$A$2:$A$86, accounts!$E$2:$E$86, 0)&gt;=100, "Mid-Market", TRUE, "SMB"))</f>
        <v>Mid-Market</v>
      </c>
      <c r="I2312" s="1" t="str">
        <f t="array" ref="I2312">IF($F2312="", "", _xlfn.XLOOKUP($F2312,accounts!$A$2:$A$86,accounts!$F$2:$F$86, "Other"))</f>
        <v>United States</v>
      </c>
      <c r="J2312" s="1" t="s">
        <v>192</v>
      </c>
      <c r="K2312" s="3">
        <v>42836.0</v>
      </c>
      <c r="L2312" s="3">
        <v>42838.0</v>
      </c>
      <c r="M2312" s="1">
        <v>0.0</v>
      </c>
    </row>
    <row r="2313">
      <c r="A2313" s="1" t="s">
        <v>2518</v>
      </c>
      <c r="B2313" s="1" t="s">
        <v>102</v>
      </c>
      <c r="C2313" s="1" t="str">
        <f t="array" ref="C2313">_xlfn.XLOOKUP($B2313, sales_teams!$A$2:$A$36, sales_teams!$B$2:$B$36)</f>
        <v>Summer Sewald</v>
      </c>
      <c r="D2313" s="1" t="str">
        <f t="array" ref="D2313">_xlfn.XLOOKUP($B2313, sales_teams!$A$2:$A$36, sales_teams!$C$2:$C$36)</f>
        <v>West</v>
      </c>
      <c r="E2313" s="1" t="s">
        <v>181</v>
      </c>
      <c r="F2313" s="1" t="s">
        <v>154</v>
      </c>
      <c r="G2313" s="1" t="str">
        <f t="array" ref="G2313">IF($F2313="", "", _xlfn.XLOOKUP($F2313,accounts!$A$2:$A$86,accounts!$B$2:$B$86, "Other"))</f>
        <v>retail</v>
      </c>
      <c r="H2313" s="1" t="str">
        <f t="array" ref="H2313">IF($F2313="", "", IFS(_xlfn.XLOOKUP($F2313, accounts!$A$2:$A$86, accounts!$E$2:$E$86, 0)&gt;=1000, "Enterprise", _xlfn.XLOOKUP($F2313, accounts!$A$2:$A$86, accounts!$E$2:$E$86, 0)&gt;=100, "Mid-Market", TRUE, "SMB"))</f>
        <v>Enterprise</v>
      </c>
      <c r="I2313" s="1" t="str">
        <f t="array" ref="I2313">IF($F2313="", "", _xlfn.XLOOKUP($F2313,accounts!$A$2:$A$86,accounts!$F$2:$F$86, "Other"))</f>
        <v>United States</v>
      </c>
      <c r="J2313" s="1" t="s">
        <v>192</v>
      </c>
      <c r="K2313" s="3">
        <v>42836.0</v>
      </c>
      <c r="L2313" s="3">
        <v>42843.0</v>
      </c>
      <c r="M2313" s="1">
        <v>0.0</v>
      </c>
    </row>
    <row r="2314">
      <c r="A2314" s="1" t="s">
        <v>2519</v>
      </c>
      <c r="B2314" s="1" t="s">
        <v>102</v>
      </c>
      <c r="C2314" s="1" t="str">
        <f t="array" ref="C2314">_xlfn.XLOOKUP($B2314, sales_teams!$A$2:$A$36, sales_teams!$B$2:$B$36)</f>
        <v>Summer Sewald</v>
      </c>
      <c r="D2314" s="1" t="str">
        <f t="array" ref="D2314">_xlfn.XLOOKUP($B2314, sales_teams!$A$2:$A$36, sales_teams!$C$2:$C$36)</f>
        <v>West</v>
      </c>
      <c r="E2314" s="1" t="s">
        <v>181</v>
      </c>
      <c r="F2314" s="1" t="s">
        <v>80</v>
      </c>
      <c r="G2314" s="1" t="str">
        <f t="array" ref="G2314">IF($F2314="", "", _xlfn.XLOOKUP($F2314,accounts!$A$2:$A$86,accounts!$B$2:$B$86, "Other"))</f>
        <v>technology</v>
      </c>
      <c r="H2314" s="1" t="str">
        <f t="array" ref="H2314">IF($F2314="", "", IFS(_xlfn.XLOOKUP($F2314, accounts!$A$2:$A$86, accounts!$E$2:$E$86, 0)&gt;=1000, "Enterprise", _xlfn.XLOOKUP($F2314, accounts!$A$2:$A$86, accounts!$E$2:$E$86, 0)&gt;=100, "Mid-Market", TRUE, "SMB"))</f>
        <v>Enterprise</v>
      </c>
      <c r="I2314" s="1" t="str">
        <f t="array" ref="I2314">IF($F2314="", "", _xlfn.XLOOKUP($F2314,accounts!$A$2:$A$86,accounts!$F$2:$F$86, "Other"))</f>
        <v>United States</v>
      </c>
      <c r="J2314" s="1" t="s">
        <v>131</v>
      </c>
      <c r="K2314" s="3">
        <v>42836.0</v>
      </c>
      <c r="L2314" s="3">
        <v>42843.0</v>
      </c>
      <c r="M2314" s="1">
        <v>568.0</v>
      </c>
    </row>
    <row r="2315">
      <c r="A2315" s="1" t="s">
        <v>2520</v>
      </c>
      <c r="B2315" s="1" t="s">
        <v>102</v>
      </c>
      <c r="C2315" s="1" t="str">
        <f t="array" ref="C2315">_xlfn.XLOOKUP($B2315, sales_teams!$A$2:$A$36, sales_teams!$B$2:$B$36)</f>
        <v>Summer Sewald</v>
      </c>
      <c r="D2315" s="1" t="str">
        <f t="array" ref="D2315">_xlfn.XLOOKUP($B2315, sales_teams!$A$2:$A$36, sales_teams!$C$2:$C$36)</f>
        <v>West</v>
      </c>
      <c r="E2315" s="1" t="s">
        <v>148</v>
      </c>
      <c r="F2315" s="1" t="s">
        <v>147</v>
      </c>
      <c r="G2315" s="1" t="str">
        <f t="array" ref="G2315">IF($F2315="", "", _xlfn.XLOOKUP($F2315,accounts!$A$2:$A$86,accounts!$B$2:$B$86, "Other"))</f>
        <v>telecommunications</v>
      </c>
      <c r="H2315" s="1" t="str">
        <f t="array" ref="H2315">IF($F2315="", "", IFS(_xlfn.XLOOKUP($F2315, accounts!$A$2:$A$86, accounts!$E$2:$E$86, 0)&gt;=1000, "Enterprise", _xlfn.XLOOKUP($F2315, accounts!$A$2:$A$86, accounts!$E$2:$E$86, 0)&gt;=100, "Mid-Market", TRUE, "SMB"))</f>
        <v>Enterprise</v>
      </c>
      <c r="I2315" s="1" t="str">
        <f t="array" ref="I2315">IF($F2315="", "", _xlfn.XLOOKUP($F2315,accounts!$A$2:$A$86,accounts!$F$2:$F$86, "Other"))</f>
        <v>United States</v>
      </c>
      <c r="J2315" s="1" t="s">
        <v>131</v>
      </c>
      <c r="K2315" s="3">
        <v>42836.0</v>
      </c>
      <c r="L2315" s="3">
        <v>42905.0</v>
      </c>
      <c r="M2315" s="1">
        <v>5063.0</v>
      </c>
    </row>
    <row r="2316">
      <c r="A2316" s="1" t="s">
        <v>2521</v>
      </c>
      <c r="B2316" s="1" t="s">
        <v>18</v>
      </c>
      <c r="C2316" s="1" t="str">
        <f t="array" ref="C2316">_xlfn.XLOOKUP($B2316, sales_teams!$A$2:$A$36, sales_teams!$B$2:$B$36)</f>
        <v>Dustin Brinkmann</v>
      </c>
      <c r="D2316" s="1" t="str">
        <f t="array" ref="D2316">_xlfn.XLOOKUP($B2316, sales_teams!$A$2:$A$36, sales_teams!$C$2:$C$36)</f>
        <v>Central</v>
      </c>
      <c r="E2316" s="1" t="s">
        <v>188</v>
      </c>
      <c r="F2316" s="1" t="s">
        <v>76</v>
      </c>
      <c r="G2316" s="1" t="str">
        <f t="array" ref="G2316">IF($F2316="", "", _xlfn.XLOOKUP($F2316,accounts!$A$2:$A$86,accounts!$B$2:$B$86, "Other"))</f>
        <v>marketing</v>
      </c>
      <c r="H2316" s="1" t="str">
        <f t="array" ref="H2316">IF($F2316="", "", IFS(_xlfn.XLOOKUP($F2316, accounts!$A$2:$A$86, accounts!$E$2:$E$86, 0)&gt;=1000, "Enterprise", _xlfn.XLOOKUP($F2316, accounts!$A$2:$A$86, accounts!$E$2:$E$86, 0)&gt;=100, "Mid-Market", TRUE, "SMB"))</f>
        <v>Enterprise</v>
      </c>
      <c r="I2316" s="1" t="str">
        <f t="array" ref="I2316">IF($F2316="", "", _xlfn.XLOOKUP($F2316,accounts!$A$2:$A$86,accounts!$F$2:$F$86, "Other"))</f>
        <v>United States</v>
      </c>
      <c r="J2316" s="1" t="s">
        <v>192</v>
      </c>
      <c r="K2316" s="3">
        <v>42836.0</v>
      </c>
      <c r="L2316" s="3">
        <v>42846.0</v>
      </c>
      <c r="M2316" s="1">
        <v>0.0</v>
      </c>
    </row>
    <row r="2317">
      <c r="A2317" s="1" t="s">
        <v>2522</v>
      </c>
      <c r="B2317" s="1" t="s">
        <v>18</v>
      </c>
      <c r="C2317" s="1" t="str">
        <f t="array" ref="C2317">_xlfn.XLOOKUP($B2317, sales_teams!$A$2:$A$36, sales_teams!$B$2:$B$36)</f>
        <v>Dustin Brinkmann</v>
      </c>
      <c r="D2317" s="1" t="str">
        <f t="array" ref="D2317">_xlfn.XLOOKUP($B2317, sales_teams!$A$2:$A$36, sales_teams!$C$2:$C$36)</f>
        <v>Central</v>
      </c>
      <c r="E2317" s="1" t="s">
        <v>179</v>
      </c>
      <c r="F2317" s="1" t="s">
        <v>150</v>
      </c>
      <c r="G2317" s="1" t="str">
        <f t="array" ref="G2317">IF($F2317="", "", _xlfn.XLOOKUP($F2317,accounts!$A$2:$A$86,accounts!$B$2:$B$86, "Other"))</f>
        <v>technology</v>
      </c>
      <c r="H2317" s="1" t="str">
        <f t="array" ref="H2317">IF($F2317="", "", IFS(_xlfn.XLOOKUP($F2317, accounts!$A$2:$A$86, accounts!$E$2:$E$86, 0)&gt;=1000, "Enterprise", _xlfn.XLOOKUP($F2317, accounts!$A$2:$A$86, accounts!$E$2:$E$86, 0)&gt;=100, "Mid-Market", TRUE, "SMB"))</f>
        <v>Enterprise</v>
      </c>
      <c r="I2317" s="1" t="str">
        <f t="array" ref="I2317">IF($F2317="", "", _xlfn.XLOOKUP($F2317,accounts!$A$2:$A$86,accounts!$F$2:$F$86, "Other"))</f>
        <v>United States</v>
      </c>
      <c r="J2317" s="1" t="s">
        <v>131</v>
      </c>
      <c r="K2317" s="3">
        <v>42836.0</v>
      </c>
      <c r="L2317" s="3">
        <v>42892.0</v>
      </c>
      <c r="M2317" s="1">
        <v>46.0</v>
      </c>
    </row>
    <row r="2318">
      <c r="A2318" s="1" t="s">
        <v>2523</v>
      </c>
      <c r="B2318" s="1" t="s">
        <v>28</v>
      </c>
      <c r="C2318" s="1" t="str">
        <f t="array" ref="C2318">_xlfn.XLOOKUP($B2318, sales_teams!$A$2:$A$36, sales_teams!$B$2:$B$36)</f>
        <v>Melvin Marxen</v>
      </c>
      <c r="D2318" s="1" t="str">
        <f t="array" ref="D2318">_xlfn.XLOOKUP($B2318, sales_teams!$A$2:$A$36, sales_teams!$C$2:$C$36)</f>
        <v>Central</v>
      </c>
      <c r="E2318" s="1" t="s">
        <v>188</v>
      </c>
      <c r="F2318" s="1" t="s">
        <v>76</v>
      </c>
      <c r="G2318" s="1" t="str">
        <f t="array" ref="G2318">IF($F2318="", "", _xlfn.XLOOKUP($F2318,accounts!$A$2:$A$86,accounts!$B$2:$B$86, "Other"))</f>
        <v>marketing</v>
      </c>
      <c r="H2318" s="1" t="str">
        <f t="array" ref="H2318">IF($F2318="", "", IFS(_xlfn.XLOOKUP($F2318, accounts!$A$2:$A$86, accounts!$E$2:$E$86, 0)&gt;=1000, "Enterprise", _xlfn.XLOOKUP($F2318, accounts!$A$2:$A$86, accounts!$E$2:$E$86, 0)&gt;=100, "Mid-Market", TRUE, "SMB"))</f>
        <v>Enterprise</v>
      </c>
      <c r="I2318" s="1" t="str">
        <f t="array" ref="I2318">IF($F2318="", "", _xlfn.XLOOKUP($F2318,accounts!$A$2:$A$86,accounts!$F$2:$F$86, "Other"))</f>
        <v>United States</v>
      </c>
      <c r="J2318" s="1" t="s">
        <v>192</v>
      </c>
      <c r="K2318" s="3">
        <v>42836.0</v>
      </c>
      <c r="L2318" s="3">
        <v>42837.0</v>
      </c>
      <c r="M2318" s="1">
        <v>0.0</v>
      </c>
    </row>
    <row r="2319">
      <c r="A2319" s="1" t="s">
        <v>2524</v>
      </c>
      <c r="B2319" s="1" t="s">
        <v>28</v>
      </c>
      <c r="C2319" s="1" t="str">
        <f t="array" ref="C2319">_xlfn.XLOOKUP($B2319, sales_teams!$A$2:$A$36, sales_teams!$B$2:$B$36)</f>
        <v>Melvin Marxen</v>
      </c>
      <c r="D2319" s="1" t="str">
        <f t="array" ref="D2319">_xlfn.XLOOKUP($B2319, sales_teams!$A$2:$A$36, sales_teams!$C$2:$C$36)</f>
        <v>Central</v>
      </c>
      <c r="E2319" s="1" t="s">
        <v>181</v>
      </c>
      <c r="F2319" s="1" t="s">
        <v>113</v>
      </c>
      <c r="G2319" s="1" t="str">
        <f t="array" ref="G2319">IF($F2319="", "", _xlfn.XLOOKUP($F2319,accounts!$A$2:$A$86,accounts!$B$2:$B$86, "Other"))</f>
        <v>telecommunications</v>
      </c>
      <c r="H2319" s="1" t="str">
        <f t="array" ref="H2319">IF($F2319="", "", IFS(_xlfn.XLOOKUP($F2319, accounts!$A$2:$A$86, accounts!$E$2:$E$86, 0)&gt;=1000, "Enterprise", _xlfn.XLOOKUP($F2319, accounts!$A$2:$A$86, accounts!$E$2:$E$86, 0)&gt;=100, "Mid-Market", TRUE, "SMB"))</f>
        <v>Mid-Market</v>
      </c>
      <c r="I2319" s="1" t="str">
        <f t="array" ref="I2319">IF($F2319="", "", _xlfn.XLOOKUP($F2319,accounts!$A$2:$A$86,accounts!$F$2:$F$86, "Other"))</f>
        <v>United States</v>
      </c>
      <c r="J2319" s="1" t="s">
        <v>131</v>
      </c>
      <c r="K2319" s="3">
        <v>42836.0</v>
      </c>
      <c r="L2319" s="3">
        <v>42837.0</v>
      </c>
      <c r="M2319" s="1">
        <v>504.0</v>
      </c>
    </row>
    <row r="2320">
      <c r="A2320" s="1" t="s">
        <v>2525</v>
      </c>
      <c r="B2320" s="1" t="s">
        <v>28</v>
      </c>
      <c r="C2320" s="1" t="str">
        <f t="array" ref="C2320">_xlfn.XLOOKUP($B2320, sales_teams!$A$2:$A$36, sales_teams!$B$2:$B$36)</f>
        <v>Melvin Marxen</v>
      </c>
      <c r="D2320" s="1" t="str">
        <f t="array" ref="D2320">_xlfn.XLOOKUP($B2320, sales_teams!$A$2:$A$36, sales_teams!$C$2:$C$36)</f>
        <v>Central</v>
      </c>
      <c r="E2320" s="1" t="s">
        <v>179</v>
      </c>
      <c r="F2320" s="1" t="s">
        <v>113</v>
      </c>
      <c r="G2320" s="1" t="str">
        <f t="array" ref="G2320">IF($F2320="", "", _xlfn.XLOOKUP($F2320,accounts!$A$2:$A$86,accounts!$B$2:$B$86, "Other"))</f>
        <v>telecommunications</v>
      </c>
      <c r="H2320" s="1" t="str">
        <f t="array" ref="H2320">IF($F2320="", "", IFS(_xlfn.XLOOKUP($F2320, accounts!$A$2:$A$86, accounts!$E$2:$E$86, 0)&gt;=1000, "Enterprise", _xlfn.XLOOKUP($F2320, accounts!$A$2:$A$86, accounts!$E$2:$E$86, 0)&gt;=100, "Mid-Market", TRUE, "SMB"))</f>
        <v>Mid-Market</v>
      </c>
      <c r="I2320" s="1" t="str">
        <f t="array" ref="I2320">IF($F2320="", "", _xlfn.XLOOKUP($F2320,accounts!$A$2:$A$86,accounts!$F$2:$F$86, "Other"))</f>
        <v>United States</v>
      </c>
      <c r="J2320" s="1" t="s">
        <v>131</v>
      </c>
      <c r="K2320" s="3">
        <v>42836.0</v>
      </c>
      <c r="L2320" s="3">
        <v>42838.0</v>
      </c>
      <c r="M2320" s="1">
        <v>55.0</v>
      </c>
    </row>
    <row r="2321">
      <c r="A2321" s="1" t="s">
        <v>2526</v>
      </c>
      <c r="B2321" s="1" t="s">
        <v>65</v>
      </c>
      <c r="C2321" s="1" t="str">
        <f t="array" ref="C2321">_xlfn.XLOOKUP($B2321, sales_teams!$A$2:$A$36, sales_teams!$B$2:$B$36)</f>
        <v>Celia Rouche</v>
      </c>
      <c r="D2321" s="1" t="str">
        <f t="array" ref="D2321">_xlfn.XLOOKUP($B2321, sales_teams!$A$2:$A$36, sales_teams!$C$2:$C$36)</f>
        <v>West</v>
      </c>
      <c r="E2321" s="1" t="s">
        <v>148</v>
      </c>
      <c r="F2321" s="1" t="s">
        <v>118</v>
      </c>
      <c r="G2321" s="1" t="str">
        <f t="array" ref="G2321">IF($F2321="", "", _xlfn.XLOOKUP($F2321,accounts!$A$2:$A$86,accounts!$B$2:$B$86, "Other"))</f>
        <v>services</v>
      </c>
      <c r="H2321" s="1" t="str">
        <f t="array" ref="H2321">IF($F2321="", "", IFS(_xlfn.XLOOKUP($F2321, accounts!$A$2:$A$86, accounts!$E$2:$E$86, 0)&gt;=1000, "Enterprise", _xlfn.XLOOKUP($F2321, accounts!$A$2:$A$86, accounts!$E$2:$E$86, 0)&gt;=100, "Mid-Market", TRUE, "SMB"))</f>
        <v>Enterprise</v>
      </c>
      <c r="I2321" s="1" t="str">
        <f t="array" ref="I2321">IF($F2321="", "", _xlfn.XLOOKUP($F2321,accounts!$A$2:$A$86,accounts!$F$2:$F$86, "Other"))</f>
        <v>United States</v>
      </c>
      <c r="J2321" s="1" t="s">
        <v>131</v>
      </c>
      <c r="K2321" s="3">
        <v>42836.0</v>
      </c>
      <c r="L2321" s="3">
        <v>42903.0</v>
      </c>
      <c r="M2321" s="1">
        <v>4760.0</v>
      </c>
    </row>
    <row r="2322">
      <c r="A2322" s="1" t="s">
        <v>2527</v>
      </c>
      <c r="B2322" s="1" t="s">
        <v>15</v>
      </c>
      <c r="C2322" s="1" t="str">
        <f t="array" ref="C2322">_xlfn.XLOOKUP($B2322, sales_teams!$A$2:$A$36, sales_teams!$B$2:$B$36)</f>
        <v>Dustin Brinkmann</v>
      </c>
      <c r="D2322" s="1" t="str">
        <f t="array" ref="D2322">_xlfn.XLOOKUP($B2322, sales_teams!$A$2:$A$36, sales_teams!$C$2:$C$36)</f>
        <v>Central</v>
      </c>
      <c r="E2322" s="1" t="s">
        <v>181</v>
      </c>
      <c r="F2322" s="1" t="s">
        <v>47</v>
      </c>
      <c r="G2322" s="1" t="str">
        <f t="array" ref="G2322">IF($F2322="", "", _xlfn.XLOOKUP($F2322,accounts!$A$2:$A$86,accounts!$B$2:$B$86, "Other"))</f>
        <v>retail</v>
      </c>
      <c r="H2322" s="1" t="str">
        <f t="array" ref="H2322">IF($F2322="", "", IFS(_xlfn.XLOOKUP($F2322, accounts!$A$2:$A$86, accounts!$E$2:$E$86, 0)&gt;=1000, "Enterprise", _xlfn.XLOOKUP($F2322, accounts!$A$2:$A$86, accounts!$E$2:$E$86, 0)&gt;=100, "Mid-Market", TRUE, "SMB"))</f>
        <v>Enterprise</v>
      </c>
      <c r="I2322" s="1" t="str">
        <f t="array" ref="I2322">IF($F2322="", "", _xlfn.XLOOKUP($F2322,accounts!$A$2:$A$86,accounts!$F$2:$F$86, "Other"))</f>
        <v>United States</v>
      </c>
      <c r="J2322" s="1" t="s">
        <v>192</v>
      </c>
      <c r="K2322" s="3">
        <v>42836.0</v>
      </c>
      <c r="L2322" s="3">
        <v>42846.0</v>
      </c>
      <c r="M2322" s="1">
        <v>0.0</v>
      </c>
    </row>
    <row r="2323">
      <c r="A2323" s="1" t="s">
        <v>2528</v>
      </c>
      <c r="B2323" s="1" t="s">
        <v>15</v>
      </c>
      <c r="C2323" s="1" t="str">
        <f t="array" ref="C2323">_xlfn.XLOOKUP($B2323, sales_teams!$A$2:$A$36, sales_teams!$B$2:$B$36)</f>
        <v>Dustin Brinkmann</v>
      </c>
      <c r="D2323" s="1" t="str">
        <f t="array" ref="D2323">_xlfn.XLOOKUP($B2323, sales_teams!$A$2:$A$36, sales_teams!$C$2:$C$36)</f>
        <v>Central</v>
      </c>
      <c r="E2323" s="1" t="s">
        <v>188</v>
      </c>
      <c r="F2323" s="1" t="s">
        <v>95</v>
      </c>
      <c r="G2323" s="1" t="str">
        <f t="array" ref="G2323">IF($F2323="", "", _xlfn.XLOOKUP($F2323,accounts!$A$2:$A$86,accounts!$B$2:$B$86, "Other"))</f>
        <v>finance</v>
      </c>
      <c r="H2323" s="1" t="str">
        <f t="array" ref="H2323">IF($F2323="", "", IFS(_xlfn.XLOOKUP($F2323, accounts!$A$2:$A$86, accounts!$E$2:$E$86, 0)&gt;=1000, "Enterprise", _xlfn.XLOOKUP($F2323, accounts!$A$2:$A$86, accounts!$E$2:$E$86, 0)&gt;=100, "Mid-Market", TRUE, "SMB"))</f>
        <v>Enterprise</v>
      </c>
      <c r="I2323" s="1" t="str">
        <f t="array" ref="I2323">IF($F2323="", "", _xlfn.XLOOKUP($F2323,accounts!$A$2:$A$86,accounts!$F$2:$F$86, "Other"))</f>
        <v>United States</v>
      </c>
      <c r="J2323" s="1" t="s">
        <v>192</v>
      </c>
      <c r="K2323" s="3">
        <v>42836.0</v>
      </c>
      <c r="L2323" s="3">
        <v>42843.0</v>
      </c>
      <c r="M2323" s="1">
        <v>0.0</v>
      </c>
    </row>
    <row r="2324">
      <c r="A2324" s="1" t="s">
        <v>2529</v>
      </c>
      <c r="B2324" s="1" t="s">
        <v>60</v>
      </c>
      <c r="C2324" s="1" t="str">
        <f t="array" ref="C2324">_xlfn.XLOOKUP($B2324, sales_teams!$A$2:$A$36, sales_teams!$B$2:$B$36)</f>
        <v>Celia Rouche</v>
      </c>
      <c r="D2324" s="1" t="str">
        <f t="array" ref="D2324">_xlfn.XLOOKUP($B2324, sales_teams!$A$2:$A$36, sales_teams!$C$2:$C$36)</f>
        <v>West</v>
      </c>
      <c r="E2324" s="1" t="s">
        <v>148</v>
      </c>
      <c r="F2324" s="1" t="s">
        <v>84</v>
      </c>
      <c r="G2324" s="1" t="str">
        <f t="array" ref="G2324">IF($F2324="", "", _xlfn.XLOOKUP($F2324,accounts!$A$2:$A$86,accounts!$B$2:$B$86, "Other"))</f>
        <v>retail</v>
      </c>
      <c r="H2324" s="1" t="str">
        <f t="array" ref="H2324">IF($F2324="", "", IFS(_xlfn.XLOOKUP($F2324, accounts!$A$2:$A$86, accounts!$E$2:$E$86, 0)&gt;=1000, "Enterprise", _xlfn.XLOOKUP($F2324, accounts!$A$2:$A$86, accounts!$E$2:$E$86, 0)&gt;=100, "Mid-Market", TRUE, "SMB"))</f>
        <v>Enterprise</v>
      </c>
      <c r="I2324" s="1" t="str">
        <f t="array" ref="I2324">IF($F2324="", "", _xlfn.XLOOKUP($F2324,accounts!$A$2:$A$86,accounts!$F$2:$F$86, "Other"))</f>
        <v>United States</v>
      </c>
      <c r="J2324" s="1" t="s">
        <v>131</v>
      </c>
      <c r="K2324" s="3">
        <v>42836.0</v>
      </c>
      <c r="L2324" s="3">
        <v>42907.0</v>
      </c>
      <c r="M2324" s="1">
        <v>4653.0</v>
      </c>
    </row>
    <row r="2325">
      <c r="A2325" s="1" t="s">
        <v>2530</v>
      </c>
      <c r="B2325" s="1" t="s">
        <v>34</v>
      </c>
      <c r="C2325" s="1" t="str">
        <f t="array" ref="C2325">_xlfn.XLOOKUP($B2325, sales_teams!$A$2:$A$36, sales_teams!$B$2:$B$36)</f>
        <v>Cara Losch</v>
      </c>
      <c r="D2325" s="1" t="str">
        <f t="array" ref="D2325">_xlfn.XLOOKUP($B2325, sales_teams!$A$2:$A$36, sales_teams!$C$2:$C$36)</f>
        <v>East</v>
      </c>
      <c r="E2325" s="1" t="s">
        <v>179</v>
      </c>
      <c r="G2325" s="1" t="str">
        <f t="array" ref="G2325">IF($F2325="", "", _xlfn.XLOOKUP($F2325,accounts!$A$2:$A$86,accounts!$B$2:$B$86, "Other"))</f>
        <v/>
      </c>
      <c r="H2325" s="1" t="str">
        <f t="array" ref="H2325">IF($F2325="", "", IFS(_xlfn.XLOOKUP($F2325, accounts!$A$2:$A$86, accounts!$E$2:$E$86, 0)&gt;=1000, "Enterprise", _xlfn.XLOOKUP($F2325, accounts!$A$2:$A$86, accounts!$E$2:$E$86, 0)&gt;=100, "Mid-Market", TRUE, "SMB"))</f>
        <v/>
      </c>
      <c r="I2325" s="1" t="str">
        <f t="array" ref="I2325">IF($F2325="", "", _xlfn.XLOOKUP($F2325,accounts!$A$2:$A$86,accounts!$F$2:$F$86, "Other"))</f>
        <v/>
      </c>
      <c r="J2325" s="1" t="s">
        <v>189</v>
      </c>
      <c r="K2325" s="3">
        <v>42836.0</v>
      </c>
    </row>
    <row r="2326">
      <c r="A2326" s="1" t="s">
        <v>2531</v>
      </c>
      <c r="B2326" s="1" t="s">
        <v>34</v>
      </c>
      <c r="C2326" s="1" t="str">
        <f t="array" ref="C2326">_xlfn.XLOOKUP($B2326, sales_teams!$A$2:$A$36, sales_teams!$B$2:$B$36)</f>
        <v>Cara Losch</v>
      </c>
      <c r="D2326" s="1" t="str">
        <f t="array" ref="D2326">_xlfn.XLOOKUP($B2326, sales_teams!$A$2:$A$36, sales_teams!$C$2:$C$36)</f>
        <v>East</v>
      </c>
      <c r="E2326" s="1" t="s">
        <v>179</v>
      </c>
      <c r="F2326" s="1" t="s">
        <v>141</v>
      </c>
      <c r="G2326" s="1" t="str">
        <f t="array" ref="G2326">IF($F2326="", "", _xlfn.XLOOKUP($F2326,accounts!$A$2:$A$86,accounts!$B$2:$B$86, "Other"))</f>
        <v>finance</v>
      </c>
      <c r="H2326" s="1" t="str">
        <f t="array" ref="H2326">IF($F2326="", "", IFS(_xlfn.XLOOKUP($F2326, accounts!$A$2:$A$86, accounts!$E$2:$E$86, 0)&gt;=1000, "Enterprise", _xlfn.XLOOKUP($F2326, accounts!$A$2:$A$86, accounts!$E$2:$E$86, 0)&gt;=100, "Mid-Market", TRUE, "SMB"))</f>
        <v>Mid-Market</v>
      </c>
      <c r="I2326" s="1" t="str">
        <f t="array" ref="I2326">IF($F2326="", "", _xlfn.XLOOKUP($F2326,accounts!$A$2:$A$86,accounts!$F$2:$F$86, "Other"))</f>
        <v>United States</v>
      </c>
      <c r="J2326" s="1" t="s">
        <v>192</v>
      </c>
      <c r="K2326" s="3">
        <v>42836.0</v>
      </c>
      <c r="L2326" s="3">
        <v>42847.0</v>
      </c>
      <c r="M2326" s="1">
        <v>0.0</v>
      </c>
    </row>
    <row r="2327">
      <c r="A2327" s="1" t="s">
        <v>2532</v>
      </c>
      <c r="B2327" s="1" t="s">
        <v>34</v>
      </c>
      <c r="C2327" s="1" t="str">
        <f t="array" ref="C2327">_xlfn.XLOOKUP($B2327, sales_teams!$A$2:$A$36, sales_teams!$B$2:$B$36)</f>
        <v>Cara Losch</v>
      </c>
      <c r="D2327" s="1" t="str">
        <f t="array" ref="D2327">_xlfn.XLOOKUP($B2327, sales_teams!$A$2:$A$36, sales_teams!$C$2:$C$36)</f>
        <v>East</v>
      </c>
      <c r="E2327" s="1" t="s">
        <v>179</v>
      </c>
      <c r="F2327" s="1" t="s">
        <v>55</v>
      </c>
      <c r="G2327" s="1" t="str">
        <f t="array" ref="G2327">IF($F2327="", "", _xlfn.XLOOKUP($F2327,accounts!$A$2:$A$86,accounts!$B$2:$B$86, "Other"))</f>
        <v>entertainment</v>
      </c>
      <c r="H2327" s="1" t="str">
        <f t="array" ref="H2327">IF($F2327="", "", IFS(_xlfn.XLOOKUP($F2327, accounts!$A$2:$A$86, accounts!$E$2:$E$86, 0)&gt;=1000, "Enterprise", _xlfn.XLOOKUP($F2327, accounts!$A$2:$A$86, accounts!$E$2:$E$86, 0)&gt;=100, "Mid-Market", TRUE, "SMB"))</f>
        <v>Enterprise</v>
      </c>
      <c r="I2327" s="1" t="str">
        <f t="array" ref="I2327">IF($F2327="", "", _xlfn.XLOOKUP($F2327,accounts!$A$2:$A$86,accounts!$F$2:$F$86, "Other"))</f>
        <v>United States</v>
      </c>
      <c r="J2327" s="1" t="s">
        <v>131</v>
      </c>
      <c r="K2327" s="3">
        <v>42836.0</v>
      </c>
      <c r="L2327" s="3">
        <v>42837.0</v>
      </c>
      <c r="M2327" s="1">
        <v>55.0</v>
      </c>
    </row>
    <row r="2328">
      <c r="A2328" s="1" t="s">
        <v>2533</v>
      </c>
      <c r="B2328" s="1" t="s">
        <v>7</v>
      </c>
      <c r="C2328" s="1" t="str">
        <f t="array" ref="C2328">_xlfn.XLOOKUP($B2328, sales_teams!$A$2:$A$36, sales_teams!$B$2:$B$36)</f>
        <v>Dustin Brinkmann</v>
      </c>
      <c r="D2328" s="1" t="str">
        <f t="array" ref="D2328">_xlfn.XLOOKUP($B2328, sales_teams!$A$2:$A$36, sales_teams!$C$2:$C$36)</f>
        <v>Central</v>
      </c>
      <c r="E2328" s="1" t="s">
        <v>181</v>
      </c>
      <c r="F2328" s="1" t="s">
        <v>150</v>
      </c>
      <c r="G2328" s="1" t="str">
        <f t="array" ref="G2328">IF($F2328="", "", _xlfn.XLOOKUP($F2328,accounts!$A$2:$A$86,accounts!$B$2:$B$86, "Other"))</f>
        <v>technology</v>
      </c>
      <c r="H2328" s="1" t="str">
        <f t="array" ref="H2328">IF($F2328="", "", IFS(_xlfn.XLOOKUP($F2328, accounts!$A$2:$A$86, accounts!$E$2:$E$86, 0)&gt;=1000, "Enterprise", _xlfn.XLOOKUP($F2328, accounts!$A$2:$A$86, accounts!$E$2:$E$86, 0)&gt;=100, "Mid-Market", TRUE, "SMB"))</f>
        <v>Enterprise</v>
      </c>
      <c r="I2328" s="1" t="str">
        <f t="array" ref="I2328">IF($F2328="", "", _xlfn.XLOOKUP($F2328,accounts!$A$2:$A$86,accounts!$F$2:$F$86, "Other"))</f>
        <v>United States</v>
      </c>
      <c r="J2328" s="1" t="s">
        <v>192</v>
      </c>
      <c r="K2328" s="3">
        <v>42837.0</v>
      </c>
      <c r="L2328" s="3">
        <v>42843.0</v>
      </c>
      <c r="M2328" s="1">
        <v>0.0</v>
      </c>
    </row>
    <row r="2329">
      <c r="A2329" s="1" t="s">
        <v>2534</v>
      </c>
      <c r="B2329" s="1" t="s">
        <v>57</v>
      </c>
      <c r="C2329" s="1" t="str">
        <f t="array" ref="C2329">_xlfn.XLOOKUP($B2329, sales_teams!$A$2:$A$36, sales_teams!$B$2:$B$36)</f>
        <v>Rocco Neubert</v>
      </c>
      <c r="D2329" s="1" t="str">
        <f t="array" ref="D2329">_xlfn.XLOOKUP($B2329, sales_teams!$A$2:$A$36, sales_teams!$C$2:$C$36)</f>
        <v>East</v>
      </c>
      <c r="E2329" s="1" t="s">
        <v>109</v>
      </c>
      <c r="F2329" s="1" t="s">
        <v>106</v>
      </c>
      <c r="G2329" s="1" t="str">
        <f t="array" ref="G2329">IF($F2329="", "", _xlfn.XLOOKUP($F2329,accounts!$A$2:$A$86,accounts!$B$2:$B$86, "Other"))</f>
        <v>retail</v>
      </c>
      <c r="H2329" s="1" t="str">
        <f t="array" ref="H2329">IF($F2329="", "", IFS(_xlfn.XLOOKUP($F2329, accounts!$A$2:$A$86, accounts!$E$2:$E$86, 0)&gt;=1000, "Enterprise", _xlfn.XLOOKUP($F2329, accounts!$A$2:$A$86, accounts!$E$2:$E$86, 0)&gt;=100, "Mid-Market", TRUE, "SMB"))</f>
        <v>Enterprise</v>
      </c>
      <c r="I2329" s="1" t="str">
        <f t="array" ref="I2329">IF($F2329="", "", _xlfn.XLOOKUP($F2329,accounts!$A$2:$A$86,accounts!$F$2:$F$86, "Other"))</f>
        <v>Italy</v>
      </c>
      <c r="J2329" s="1" t="s">
        <v>189</v>
      </c>
      <c r="K2329" s="3">
        <v>42837.0</v>
      </c>
    </row>
    <row r="2330">
      <c r="A2330" s="1" t="s">
        <v>2535</v>
      </c>
      <c r="B2330" s="1" t="s">
        <v>57</v>
      </c>
      <c r="C2330" s="1" t="str">
        <f t="array" ref="C2330">_xlfn.XLOOKUP($B2330, sales_teams!$A$2:$A$36, sales_teams!$B$2:$B$36)</f>
        <v>Rocco Neubert</v>
      </c>
      <c r="D2330" s="1" t="str">
        <f t="array" ref="D2330">_xlfn.XLOOKUP($B2330, sales_teams!$A$2:$A$36, sales_teams!$C$2:$C$36)</f>
        <v>East</v>
      </c>
      <c r="E2330" s="1" t="s">
        <v>188</v>
      </c>
      <c r="F2330" s="1" t="s">
        <v>127</v>
      </c>
      <c r="G2330" s="1" t="str">
        <f t="array" ref="G2330">IF($F2330="", "", _xlfn.XLOOKUP($F2330,accounts!$A$2:$A$86,accounts!$B$2:$B$86, "Other"))</f>
        <v>technology</v>
      </c>
      <c r="H2330" s="1" t="str">
        <f t="array" ref="H2330">IF($F2330="", "", IFS(_xlfn.XLOOKUP($F2330, accounts!$A$2:$A$86, accounts!$E$2:$E$86, 0)&gt;=1000, "Enterprise", _xlfn.XLOOKUP($F2330, accounts!$A$2:$A$86, accounts!$E$2:$E$86, 0)&gt;=100, "Mid-Market", TRUE, "SMB"))</f>
        <v>Enterprise</v>
      </c>
      <c r="I2330" s="1" t="str">
        <f t="array" ref="I2330">IF($F2330="", "", _xlfn.XLOOKUP($F2330,accounts!$A$2:$A$86,accounts!$F$2:$F$86, "Other"))</f>
        <v>United States</v>
      </c>
      <c r="J2330" s="1" t="s">
        <v>131</v>
      </c>
      <c r="K2330" s="3">
        <v>42837.0</v>
      </c>
      <c r="L2330" s="3">
        <v>42847.0</v>
      </c>
      <c r="M2330" s="1">
        <v>3223.0</v>
      </c>
    </row>
    <row r="2331">
      <c r="A2331" s="1" t="s">
        <v>2536</v>
      </c>
      <c r="B2331" s="1" t="s">
        <v>52</v>
      </c>
      <c r="C2331" s="1" t="str">
        <f t="array" ref="C2331">_xlfn.XLOOKUP($B2331, sales_teams!$A$2:$A$36, sales_teams!$B$2:$B$36)</f>
        <v>Rocco Neubert</v>
      </c>
      <c r="D2331" s="1" t="str">
        <f t="array" ref="D2331">_xlfn.XLOOKUP($B2331, sales_teams!$A$2:$A$36, sales_teams!$C$2:$C$36)</f>
        <v>East</v>
      </c>
      <c r="E2331" s="1" t="s">
        <v>194</v>
      </c>
      <c r="F2331" s="1" t="s">
        <v>22</v>
      </c>
      <c r="G2331" s="1" t="str">
        <f t="array" ref="G2331">IF($F2331="", "", _xlfn.XLOOKUP($F2331,accounts!$A$2:$A$86,accounts!$B$2:$B$86, "Other"))</f>
        <v>medical</v>
      </c>
      <c r="H2331" s="1" t="str">
        <f t="array" ref="H2331">IF($F2331="", "", IFS(_xlfn.XLOOKUP($F2331, accounts!$A$2:$A$86, accounts!$E$2:$E$86, 0)&gt;=1000, "Enterprise", _xlfn.XLOOKUP($F2331, accounts!$A$2:$A$86, accounts!$E$2:$E$86, 0)&gt;=100, "Mid-Market", TRUE, "SMB"))</f>
        <v>Mid-Market</v>
      </c>
      <c r="I2331" s="1" t="str">
        <f t="array" ref="I2331">IF($F2331="", "", _xlfn.XLOOKUP($F2331,accounts!$A$2:$A$86,accounts!$F$2:$F$86, "Other"))</f>
        <v>United States</v>
      </c>
      <c r="J2331" s="1" t="s">
        <v>192</v>
      </c>
      <c r="K2331" s="3">
        <v>42837.0</v>
      </c>
      <c r="L2331" s="3">
        <v>42842.0</v>
      </c>
      <c r="M2331" s="1">
        <v>0.0</v>
      </c>
    </row>
    <row r="2332">
      <c r="A2332" s="1" t="s">
        <v>2537</v>
      </c>
      <c r="B2332" s="1" t="s">
        <v>52</v>
      </c>
      <c r="C2332" s="1" t="str">
        <f t="array" ref="C2332">_xlfn.XLOOKUP($B2332, sales_teams!$A$2:$A$36, sales_teams!$B$2:$B$36)</f>
        <v>Rocco Neubert</v>
      </c>
      <c r="D2332" s="1" t="str">
        <f t="array" ref="D2332">_xlfn.XLOOKUP($B2332, sales_teams!$A$2:$A$36, sales_teams!$C$2:$C$36)</f>
        <v>East</v>
      </c>
      <c r="E2332" s="1" t="s">
        <v>181</v>
      </c>
      <c r="F2332" s="1" t="s">
        <v>172</v>
      </c>
      <c r="G2332" s="1" t="str">
        <f t="array" ref="G2332">IF($F2332="", "", _xlfn.XLOOKUP($F2332,accounts!$A$2:$A$86,accounts!$B$2:$B$86, "Other"))</f>
        <v>retail</v>
      </c>
      <c r="H2332" s="1" t="str">
        <f t="array" ref="H2332">IF($F2332="", "", IFS(_xlfn.XLOOKUP($F2332, accounts!$A$2:$A$86, accounts!$E$2:$E$86, 0)&gt;=1000, "Enterprise", _xlfn.XLOOKUP($F2332, accounts!$A$2:$A$86, accounts!$E$2:$E$86, 0)&gt;=100, "Mid-Market", TRUE, "SMB"))</f>
        <v>Mid-Market</v>
      </c>
      <c r="I2332" s="1" t="str">
        <f t="array" ref="I2332">IF($F2332="", "", _xlfn.XLOOKUP($F2332,accounts!$A$2:$A$86,accounts!$F$2:$F$86, "Other"))</f>
        <v>United States</v>
      </c>
      <c r="J2332" s="1" t="s">
        <v>131</v>
      </c>
      <c r="K2332" s="3">
        <v>42837.0</v>
      </c>
      <c r="L2332" s="3">
        <v>42844.0</v>
      </c>
      <c r="M2332" s="1">
        <v>553.0</v>
      </c>
    </row>
    <row r="2333">
      <c r="A2333" s="1" t="s">
        <v>2538</v>
      </c>
      <c r="B2333" s="1" t="s">
        <v>52</v>
      </c>
      <c r="C2333" s="1" t="str">
        <f t="array" ref="C2333">_xlfn.XLOOKUP($B2333, sales_teams!$A$2:$A$36, sales_teams!$B$2:$B$36)</f>
        <v>Rocco Neubert</v>
      </c>
      <c r="D2333" s="1" t="str">
        <f t="array" ref="D2333">_xlfn.XLOOKUP($B2333, sales_teams!$A$2:$A$36, sales_teams!$C$2:$C$36)</f>
        <v>East</v>
      </c>
      <c r="E2333" s="1" t="s">
        <v>109</v>
      </c>
      <c r="F2333" s="1" t="s">
        <v>103</v>
      </c>
      <c r="G2333" s="1" t="str">
        <f t="array" ref="G2333">IF($F2333="", "", _xlfn.XLOOKUP($F2333,accounts!$A$2:$A$86,accounts!$B$2:$B$86, "Other"))</f>
        <v>retail</v>
      </c>
      <c r="H2333" s="1" t="str">
        <f t="array" ref="H2333">IF($F2333="", "", IFS(_xlfn.XLOOKUP($F2333, accounts!$A$2:$A$86, accounts!$E$2:$E$86, 0)&gt;=1000, "Enterprise", _xlfn.XLOOKUP($F2333, accounts!$A$2:$A$86, accounts!$E$2:$E$86, 0)&gt;=100, "Mid-Market", TRUE, "SMB"))</f>
        <v>Enterprise</v>
      </c>
      <c r="I2333" s="1" t="str">
        <f t="array" ref="I2333">IF($F2333="", "", _xlfn.XLOOKUP($F2333,accounts!$A$2:$A$86,accounts!$F$2:$F$86, "Other"))</f>
        <v>United States</v>
      </c>
      <c r="J2333" s="1" t="s">
        <v>131</v>
      </c>
      <c r="K2333" s="3">
        <v>42837.0</v>
      </c>
      <c r="L2333" s="3">
        <v>42839.0</v>
      </c>
      <c r="M2333" s="1">
        <v>1114.0</v>
      </c>
    </row>
    <row r="2334">
      <c r="A2334" s="1" t="s">
        <v>2539</v>
      </c>
      <c r="B2334" s="1" t="s">
        <v>12</v>
      </c>
      <c r="C2334" s="1" t="str">
        <f t="array" ref="C2334">_xlfn.XLOOKUP($B2334, sales_teams!$A$2:$A$36, sales_teams!$B$2:$B$36)</f>
        <v>Dustin Brinkmann</v>
      </c>
      <c r="D2334" s="1" t="str">
        <f t="array" ref="D2334">_xlfn.XLOOKUP($B2334, sales_teams!$A$2:$A$36, sales_teams!$C$2:$C$36)</f>
        <v>Central</v>
      </c>
      <c r="E2334" s="1" t="s">
        <v>188</v>
      </c>
      <c r="F2334" s="1" t="s">
        <v>76</v>
      </c>
      <c r="G2334" s="1" t="str">
        <f t="array" ref="G2334">IF($F2334="", "", _xlfn.XLOOKUP($F2334,accounts!$A$2:$A$86,accounts!$B$2:$B$86, "Other"))</f>
        <v>marketing</v>
      </c>
      <c r="H2334" s="1" t="str">
        <f t="array" ref="H2334">IF($F2334="", "", IFS(_xlfn.XLOOKUP($F2334, accounts!$A$2:$A$86, accounts!$E$2:$E$86, 0)&gt;=1000, "Enterprise", _xlfn.XLOOKUP($F2334, accounts!$A$2:$A$86, accounts!$E$2:$E$86, 0)&gt;=100, "Mid-Market", TRUE, "SMB"))</f>
        <v>Enterprise</v>
      </c>
      <c r="I2334" s="1" t="str">
        <f t="array" ref="I2334">IF($F2334="", "", _xlfn.XLOOKUP($F2334,accounts!$A$2:$A$86,accounts!$F$2:$F$86, "Other"))</f>
        <v>United States</v>
      </c>
      <c r="J2334" s="1" t="s">
        <v>131</v>
      </c>
      <c r="K2334" s="3">
        <v>42837.0</v>
      </c>
      <c r="L2334" s="3">
        <v>42845.0</v>
      </c>
      <c r="M2334" s="1">
        <v>3785.0</v>
      </c>
    </row>
    <row r="2335">
      <c r="A2335" s="1" t="s">
        <v>2540</v>
      </c>
      <c r="B2335" s="1" t="s">
        <v>39</v>
      </c>
      <c r="C2335" s="1" t="str">
        <f t="array" ref="C2335">_xlfn.XLOOKUP($B2335, sales_teams!$A$2:$A$36, sales_teams!$B$2:$B$36)</f>
        <v>Cara Losch</v>
      </c>
      <c r="D2335" s="1" t="str">
        <f t="array" ref="D2335">_xlfn.XLOOKUP($B2335, sales_teams!$A$2:$A$36, sales_teams!$C$2:$C$36)</f>
        <v>East</v>
      </c>
      <c r="E2335" s="1" t="s">
        <v>194</v>
      </c>
      <c r="F2335" s="1" t="s">
        <v>145</v>
      </c>
      <c r="G2335" s="1" t="str">
        <f t="array" ref="G2335">IF($F2335="", "", _xlfn.XLOOKUP($F2335,accounts!$A$2:$A$86,accounts!$B$2:$B$86, "Other"))</f>
        <v>technology</v>
      </c>
      <c r="H2335" s="1" t="str">
        <f t="array" ref="H2335">IF($F2335="", "", IFS(_xlfn.XLOOKUP($F2335, accounts!$A$2:$A$86, accounts!$E$2:$E$86, 0)&gt;=1000, "Enterprise", _xlfn.XLOOKUP($F2335, accounts!$A$2:$A$86, accounts!$E$2:$E$86, 0)&gt;=100, "Mid-Market", TRUE, "SMB"))</f>
        <v>Enterprise</v>
      </c>
      <c r="I2335" s="1" t="str">
        <f t="array" ref="I2335">IF($F2335="", "", _xlfn.XLOOKUP($F2335,accounts!$A$2:$A$86,accounts!$F$2:$F$86, "Other"))</f>
        <v>Panama</v>
      </c>
      <c r="J2335" s="1" t="s">
        <v>189</v>
      </c>
      <c r="K2335" s="3">
        <v>42837.0</v>
      </c>
    </row>
    <row r="2336">
      <c r="A2336" s="1" t="s">
        <v>2541</v>
      </c>
      <c r="B2336" s="1" t="s">
        <v>30</v>
      </c>
      <c r="C2336" s="1" t="str">
        <f t="array" ref="C2336">_xlfn.XLOOKUP($B2336, sales_teams!$A$2:$A$36, sales_teams!$B$2:$B$36)</f>
        <v>Melvin Marxen</v>
      </c>
      <c r="D2336" s="1" t="str">
        <f t="array" ref="D2336">_xlfn.XLOOKUP($B2336, sales_teams!$A$2:$A$36, sales_teams!$C$2:$C$36)</f>
        <v>Central</v>
      </c>
      <c r="E2336" s="1" t="s">
        <v>109</v>
      </c>
      <c r="F2336" s="1" t="s">
        <v>157</v>
      </c>
      <c r="G2336" s="1" t="str">
        <f t="array" ref="G2336">IF($F2336="", "", _xlfn.XLOOKUP($F2336,accounts!$A$2:$A$86,accounts!$B$2:$B$86, "Other"))</f>
        <v>retail</v>
      </c>
      <c r="H2336" s="1" t="str">
        <f t="array" ref="H2336">IF($F2336="", "", IFS(_xlfn.XLOOKUP($F2336, accounts!$A$2:$A$86, accounts!$E$2:$E$86, 0)&gt;=1000, "Enterprise", _xlfn.XLOOKUP($F2336, accounts!$A$2:$A$86, accounts!$E$2:$E$86, 0)&gt;=100, "Mid-Market", TRUE, "SMB"))</f>
        <v>Enterprise</v>
      </c>
      <c r="I2336" s="1" t="str">
        <f t="array" ref="I2336">IF($F2336="", "", _xlfn.XLOOKUP($F2336,accounts!$A$2:$A$86,accounts!$F$2:$F$86, "Other"))</f>
        <v>Belgium</v>
      </c>
      <c r="J2336" s="1" t="s">
        <v>192</v>
      </c>
      <c r="K2336" s="3">
        <v>42837.0</v>
      </c>
      <c r="L2336" s="3">
        <v>42839.0</v>
      </c>
      <c r="M2336" s="1">
        <v>0.0</v>
      </c>
    </row>
    <row r="2337">
      <c r="A2337" s="1" t="s">
        <v>2542</v>
      </c>
      <c r="B2337" s="1" t="s">
        <v>30</v>
      </c>
      <c r="C2337" s="1" t="str">
        <f t="array" ref="C2337">_xlfn.XLOOKUP($B2337, sales_teams!$A$2:$A$36, sales_teams!$B$2:$B$36)</f>
        <v>Melvin Marxen</v>
      </c>
      <c r="D2337" s="1" t="str">
        <f t="array" ref="D2337">_xlfn.XLOOKUP($B2337, sales_teams!$A$2:$A$36, sales_teams!$C$2:$C$36)</f>
        <v>Central</v>
      </c>
      <c r="E2337" s="1" t="s">
        <v>188</v>
      </c>
      <c r="F2337" s="1" t="s">
        <v>113</v>
      </c>
      <c r="G2337" s="1" t="str">
        <f t="array" ref="G2337">IF($F2337="", "", _xlfn.XLOOKUP($F2337,accounts!$A$2:$A$86,accounts!$B$2:$B$86, "Other"))</f>
        <v>telecommunications</v>
      </c>
      <c r="H2337" s="1" t="str">
        <f t="array" ref="H2337">IF($F2337="", "", IFS(_xlfn.XLOOKUP($F2337, accounts!$A$2:$A$86, accounts!$E$2:$E$86, 0)&gt;=1000, "Enterprise", _xlfn.XLOOKUP($F2337, accounts!$A$2:$A$86, accounts!$E$2:$E$86, 0)&gt;=100, "Mid-Market", TRUE, "SMB"))</f>
        <v>Mid-Market</v>
      </c>
      <c r="I2337" s="1" t="str">
        <f t="array" ref="I2337">IF($F2337="", "", _xlfn.XLOOKUP($F2337,accounts!$A$2:$A$86,accounts!$F$2:$F$86, "Other"))</f>
        <v>United States</v>
      </c>
      <c r="J2337" s="1" t="s">
        <v>192</v>
      </c>
      <c r="K2337" s="3">
        <v>42837.0</v>
      </c>
      <c r="L2337" s="3">
        <v>42914.0</v>
      </c>
      <c r="M2337" s="1">
        <v>0.0</v>
      </c>
    </row>
    <row r="2338">
      <c r="A2338" s="1" t="s">
        <v>2543</v>
      </c>
      <c r="B2338" s="1" t="s">
        <v>53</v>
      </c>
      <c r="C2338" s="1" t="str">
        <f t="array" ref="C2338">_xlfn.XLOOKUP($B2338, sales_teams!$A$2:$A$36, sales_teams!$B$2:$B$36)</f>
        <v>Rocco Neubert</v>
      </c>
      <c r="D2338" s="1" t="str">
        <f t="array" ref="D2338">_xlfn.XLOOKUP($B2338, sales_teams!$A$2:$A$36, sales_teams!$C$2:$C$36)</f>
        <v>East</v>
      </c>
      <c r="E2338" s="1" t="s">
        <v>148</v>
      </c>
      <c r="F2338" s="1" t="s">
        <v>171</v>
      </c>
      <c r="G2338" s="1" t="str">
        <f t="array" ref="G2338">IF($F2338="", "", _xlfn.XLOOKUP($F2338,accounts!$A$2:$A$86,accounts!$B$2:$B$86, "Other"))</f>
        <v>retail</v>
      </c>
      <c r="H2338" s="1" t="str">
        <f t="array" ref="H2338">IF($F2338="", "", IFS(_xlfn.XLOOKUP($F2338, accounts!$A$2:$A$86, accounts!$E$2:$E$86, 0)&gt;=1000, "Enterprise", _xlfn.XLOOKUP($F2338, accounts!$A$2:$A$86, accounts!$E$2:$E$86, 0)&gt;=100, "Mid-Market", TRUE, "SMB"))</f>
        <v>Enterprise</v>
      </c>
      <c r="I2338" s="1" t="str">
        <f t="array" ref="I2338">IF($F2338="", "", _xlfn.XLOOKUP($F2338,accounts!$A$2:$A$86,accounts!$F$2:$F$86, "Other"))</f>
        <v>United States</v>
      </c>
      <c r="J2338" s="1" t="s">
        <v>131</v>
      </c>
      <c r="K2338" s="3">
        <v>42837.0</v>
      </c>
      <c r="L2338" s="3">
        <v>42838.0</v>
      </c>
      <c r="M2338" s="1">
        <v>5316.0</v>
      </c>
    </row>
    <row r="2339">
      <c r="A2339" s="1" t="s">
        <v>2544</v>
      </c>
      <c r="B2339" s="1" t="s">
        <v>88</v>
      </c>
      <c r="C2339" s="1" t="str">
        <f t="array" ref="C2339">_xlfn.XLOOKUP($B2339, sales_teams!$A$2:$A$36, sales_teams!$B$2:$B$36)</f>
        <v>Celia Rouche</v>
      </c>
      <c r="D2339" s="1" t="str">
        <f t="array" ref="D2339">_xlfn.XLOOKUP($B2339, sales_teams!$A$2:$A$36, sales_teams!$C$2:$C$36)</f>
        <v>West</v>
      </c>
      <c r="E2339" s="1" t="s">
        <v>179</v>
      </c>
      <c r="F2339" s="1" t="s">
        <v>114</v>
      </c>
      <c r="G2339" s="1" t="str">
        <f t="array" ref="G2339">IF($F2339="", "", _xlfn.XLOOKUP($F2339,accounts!$A$2:$A$86,accounts!$B$2:$B$86, "Other"))</f>
        <v>marketing</v>
      </c>
      <c r="H2339" s="1" t="str">
        <f t="array" ref="H2339">IF($F2339="", "", IFS(_xlfn.XLOOKUP($F2339, accounts!$A$2:$A$86, accounts!$E$2:$E$86, 0)&gt;=1000, "Enterprise", _xlfn.XLOOKUP($F2339, accounts!$A$2:$A$86, accounts!$E$2:$E$86, 0)&gt;=100, "Mid-Market", TRUE, "SMB"))</f>
        <v>Enterprise</v>
      </c>
      <c r="I2339" s="1" t="str">
        <f t="array" ref="I2339">IF($F2339="", "", _xlfn.XLOOKUP($F2339,accounts!$A$2:$A$86,accounts!$F$2:$F$86, "Other"))</f>
        <v>United States</v>
      </c>
      <c r="J2339" s="1" t="s">
        <v>192</v>
      </c>
      <c r="K2339" s="3">
        <v>42837.0</v>
      </c>
      <c r="L2339" s="3">
        <v>42841.0</v>
      </c>
      <c r="M2339" s="1">
        <v>0.0</v>
      </c>
    </row>
    <row r="2340">
      <c r="A2340" s="1" t="s">
        <v>2545</v>
      </c>
      <c r="B2340" s="1" t="s">
        <v>19</v>
      </c>
      <c r="C2340" s="1" t="str">
        <f t="array" ref="C2340">_xlfn.XLOOKUP($B2340, sales_teams!$A$2:$A$36, sales_teams!$B$2:$B$36)</f>
        <v>Melvin Marxen</v>
      </c>
      <c r="D2340" s="1" t="str">
        <f t="array" ref="D2340">_xlfn.XLOOKUP($B2340, sales_teams!$A$2:$A$36, sales_teams!$C$2:$C$36)</f>
        <v>Central</v>
      </c>
      <c r="E2340" s="1" t="s">
        <v>148</v>
      </c>
      <c r="F2340" s="1" t="s">
        <v>47</v>
      </c>
      <c r="G2340" s="1" t="str">
        <f t="array" ref="G2340">IF($F2340="", "", _xlfn.XLOOKUP($F2340,accounts!$A$2:$A$86,accounts!$B$2:$B$86, "Other"))</f>
        <v>retail</v>
      </c>
      <c r="H2340" s="1" t="str">
        <f t="array" ref="H2340">IF($F2340="", "", IFS(_xlfn.XLOOKUP($F2340, accounts!$A$2:$A$86, accounts!$E$2:$E$86, 0)&gt;=1000, "Enterprise", _xlfn.XLOOKUP($F2340, accounts!$A$2:$A$86, accounts!$E$2:$E$86, 0)&gt;=100, "Mid-Market", TRUE, "SMB"))</f>
        <v>Enterprise</v>
      </c>
      <c r="I2340" s="1" t="str">
        <f t="array" ref="I2340">IF($F2340="", "", _xlfn.XLOOKUP($F2340,accounts!$A$2:$A$86,accounts!$F$2:$F$86, "Other"))</f>
        <v>United States</v>
      </c>
      <c r="J2340" s="1" t="s">
        <v>192</v>
      </c>
      <c r="K2340" s="3">
        <v>42837.0</v>
      </c>
      <c r="L2340" s="3">
        <v>42849.0</v>
      </c>
      <c r="M2340" s="1">
        <v>0.0</v>
      </c>
    </row>
    <row r="2341">
      <c r="A2341" s="1" t="s">
        <v>2546</v>
      </c>
      <c r="B2341" s="1" t="s">
        <v>19</v>
      </c>
      <c r="C2341" s="1" t="str">
        <f t="array" ref="C2341">_xlfn.XLOOKUP($B2341, sales_teams!$A$2:$A$36, sales_teams!$B$2:$B$36)</f>
        <v>Melvin Marxen</v>
      </c>
      <c r="D2341" s="1" t="str">
        <f t="array" ref="D2341">_xlfn.XLOOKUP($B2341, sales_teams!$A$2:$A$36, sales_teams!$C$2:$C$36)</f>
        <v>Central</v>
      </c>
      <c r="E2341" s="1" t="s">
        <v>181</v>
      </c>
      <c r="F2341" s="1" t="s">
        <v>82</v>
      </c>
      <c r="G2341" s="1" t="str">
        <f t="array" ref="G2341">IF($F2341="", "", _xlfn.XLOOKUP($F2341,accounts!$A$2:$A$86,accounts!$B$2:$B$86, "Other"))</f>
        <v>software</v>
      </c>
      <c r="H2341" s="1" t="str">
        <f t="array" ref="H2341">IF($F2341="", "", IFS(_xlfn.XLOOKUP($F2341, accounts!$A$2:$A$86, accounts!$E$2:$E$86, 0)&gt;=1000, "Enterprise", _xlfn.XLOOKUP($F2341, accounts!$A$2:$A$86, accounts!$E$2:$E$86, 0)&gt;=100, "Mid-Market", TRUE, "SMB"))</f>
        <v>Enterprise</v>
      </c>
      <c r="I2341" s="1" t="str">
        <f t="array" ref="I2341">IF($F2341="", "", _xlfn.XLOOKUP($F2341,accounts!$A$2:$A$86,accounts!$F$2:$F$86, "Other"))</f>
        <v>United States</v>
      </c>
      <c r="J2341" s="1" t="s">
        <v>131</v>
      </c>
      <c r="K2341" s="3">
        <v>42837.0</v>
      </c>
      <c r="L2341" s="3">
        <v>42909.0</v>
      </c>
      <c r="M2341" s="1">
        <v>531.0</v>
      </c>
    </row>
    <row r="2342">
      <c r="A2342" s="1" t="s">
        <v>2547</v>
      </c>
      <c r="B2342" s="1" t="s">
        <v>19</v>
      </c>
      <c r="C2342" s="1" t="str">
        <f t="array" ref="C2342">_xlfn.XLOOKUP($B2342, sales_teams!$A$2:$A$36, sales_teams!$B$2:$B$36)</f>
        <v>Melvin Marxen</v>
      </c>
      <c r="D2342" s="1" t="str">
        <f t="array" ref="D2342">_xlfn.XLOOKUP($B2342, sales_teams!$A$2:$A$36, sales_teams!$C$2:$C$36)</f>
        <v>Central</v>
      </c>
      <c r="E2342" s="1" t="s">
        <v>181</v>
      </c>
      <c r="F2342" s="1" t="s">
        <v>145</v>
      </c>
      <c r="G2342" s="1" t="str">
        <f t="array" ref="G2342">IF($F2342="", "", _xlfn.XLOOKUP($F2342,accounts!$A$2:$A$86,accounts!$B$2:$B$86, "Other"))</f>
        <v>technology</v>
      </c>
      <c r="H2342" s="1" t="str">
        <f t="array" ref="H2342">IF($F2342="", "", IFS(_xlfn.XLOOKUP($F2342, accounts!$A$2:$A$86, accounts!$E$2:$E$86, 0)&gt;=1000, "Enterprise", _xlfn.XLOOKUP($F2342, accounts!$A$2:$A$86, accounts!$E$2:$E$86, 0)&gt;=100, "Mid-Market", TRUE, "SMB"))</f>
        <v>Enterprise</v>
      </c>
      <c r="I2342" s="1" t="str">
        <f t="array" ref="I2342">IF($F2342="", "", _xlfn.XLOOKUP($F2342,accounts!$A$2:$A$86,accounts!$F$2:$F$86, "Other"))</f>
        <v>Panama</v>
      </c>
      <c r="J2342" s="1" t="s">
        <v>131</v>
      </c>
      <c r="K2342" s="3">
        <v>42837.0</v>
      </c>
      <c r="L2342" s="3">
        <v>42902.0</v>
      </c>
      <c r="M2342" s="1">
        <v>544.0</v>
      </c>
    </row>
    <row r="2343">
      <c r="A2343" s="1" t="s">
        <v>2548</v>
      </c>
      <c r="B2343" s="1" t="s">
        <v>104</v>
      </c>
      <c r="C2343" s="1" t="str">
        <f t="array" ref="C2343">_xlfn.XLOOKUP($B2343, sales_teams!$A$2:$A$36, sales_teams!$B$2:$B$36)</f>
        <v>Summer Sewald</v>
      </c>
      <c r="D2343" s="1" t="str">
        <f t="array" ref="D2343">_xlfn.XLOOKUP($B2343, sales_teams!$A$2:$A$36, sales_teams!$C$2:$C$36)</f>
        <v>West</v>
      </c>
      <c r="E2343" s="1" t="s">
        <v>181</v>
      </c>
      <c r="F2343" s="1" t="s">
        <v>170</v>
      </c>
      <c r="G2343" s="1" t="str">
        <f t="array" ref="G2343">IF($F2343="", "", _xlfn.XLOOKUP($F2343,accounts!$A$2:$A$86,accounts!$B$2:$B$86, "Other"))</f>
        <v>employment</v>
      </c>
      <c r="H2343" s="1" t="str">
        <f t="array" ref="H2343">IF($F2343="", "", IFS(_xlfn.XLOOKUP($F2343, accounts!$A$2:$A$86, accounts!$E$2:$E$86, 0)&gt;=1000, "Enterprise", _xlfn.XLOOKUP($F2343, accounts!$A$2:$A$86, accounts!$E$2:$E$86, 0)&gt;=100, "Mid-Market", TRUE, "SMB"))</f>
        <v>Enterprise</v>
      </c>
      <c r="I2343" s="1" t="str">
        <f t="array" ref="I2343">IF($F2343="", "", _xlfn.XLOOKUP($F2343,accounts!$A$2:$A$86,accounts!$F$2:$F$86, "Other"))</f>
        <v>United States</v>
      </c>
      <c r="J2343" s="1" t="s">
        <v>131</v>
      </c>
      <c r="K2343" s="3">
        <v>42837.0</v>
      </c>
      <c r="L2343" s="3">
        <v>42838.0</v>
      </c>
      <c r="M2343" s="1">
        <v>478.0</v>
      </c>
    </row>
    <row r="2344">
      <c r="A2344" s="1" t="s">
        <v>2549</v>
      </c>
      <c r="B2344" s="1" t="s">
        <v>104</v>
      </c>
      <c r="C2344" s="1" t="str">
        <f t="array" ref="C2344">_xlfn.XLOOKUP($B2344, sales_teams!$A$2:$A$36, sales_teams!$B$2:$B$36)</f>
        <v>Summer Sewald</v>
      </c>
      <c r="D2344" s="1" t="str">
        <f t="array" ref="D2344">_xlfn.XLOOKUP($B2344, sales_teams!$A$2:$A$36, sales_teams!$C$2:$C$36)</f>
        <v>West</v>
      </c>
      <c r="E2344" s="1" t="s">
        <v>148</v>
      </c>
      <c r="F2344" s="1" t="s">
        <v>91</v>
      </c>
      <c r="G2344" s="1" t="str">
        <f t="array" ref="G2344">IF($F2344="", "", _xlfn.XLOOKUP($F2344,accounts!$A$2:$A$86,accounts!$B$2:$B$86, "Other"))</f>
        <v>employment</v>
      </c>
      <c r="H2344" s="1" t="str">
        <f t="array" ref="H2344">IF($F2344="", "", IFS(_xlfn.XLOOKUP($F2344, accounts!$A$2:$A$86, accounts!$E$2:$E$86, 0)&gt;=1000, "Enterprise", _xlfn.XLOOKUP($F2344, accounts!$A$2:$A$86, accounts!$E$2:$E$86, 0)&gt;=100, "Mid-Market", TRUE, "SMB"))</f>
        <v>Enterprise</v>
      </c>
      <c r="I2344" s="1" t="str">
        <f t="array" ref="I2344">IF($F2344="", "", _xlfn.XLOOKUP($F2344,accounts!$A$2:$A$86,accounts!$F$2:$F$86, "Other"))</f>
        <v>United States</v>
      </c>
      <c r="J2344" s="1" t="s">
        <v>131</v>
      </c>
      <c r="K2344" s="3">
        <v>42837.0</v>
      </c>
      <c r="L2344" s="3">
        <v>42847.0</v>
      </c>
      <c r="M2344" s="1">
        <v>5672.0</v>
      </c>
    </row>
    <row r="2345">
      <c r="A2345" s="1" t="s">
        <v>2550</v>
      </c>
      <c r="B2345" s="1" t="s">
        <v>104</v>
      </c>
      <c r="C2345" s="1" t="str">
        <f t="array" ref="C2345">_xlfn.XLOOKUP($B2345, sales_teams!$A$2:$A$36, sales_teams!$B$2:$B$36)</f>
        <v>Summer Sewald</v>
      </c>
      <c r="D2345" s="1" t="str">
        <f t="array" ref="D2345">_xlfn.XLOOKUP($B2345, sales_teams!$A$2:$A$36, sales_teams!$C$2:$C$36)</f>
        <v>West</v>
      </c>
      <c r="E2345" s="1" t="s">
        <v>179</v>
      </c>
      <c r="F2345" s="1" t="s">
        <v>114</v>
      </c>
      <c r="G2345" s="1" t="str">
        <f t="array" ref="G2345">IF($F2345="", "", _xlfn.XLOOKUP($F2345,accounts!$A$2:$A$86,accounts!$B$2:$B$86, "Other"))</f>
        <v>marketing</v>
      </c>
      <c r="H2345" s="1" t="str">
        <f t="array" ref="H2345">IF($F2345="", "", IFS(_xlfn.XLOOKUP($F2345, accounts!$A$2:$A$86, accounts!$E$2:$E$86, 0)&gt;=1000, "Enterprise", _xlfn.XLOOKUP($F2345, accounts!$A$2:$A$86, accounts!$E$2:$E$86, 0)&gt;=100, "Mid-Market", TRUE, "SMB"))</f>
        <v>Enterprise</v>
      </c>
      <c r="I2345" s="1" t="str">
        <f t="array" ref="I2345">IF($F2345="", "", _xlfn.XLOOKUP($F2345,accounts!$A$2:$A$86,accounts!$F$2:$F$86, "Other"))</f>
        <v>United States</v>
      </c>
      <c r="J2345" s="1" t="s">
        <v>131</v>
      </c>
      <c r="K2345" s="3">
        <v>42837.0</v>
      </c>
      <c r="L2345" s="3">
        <v>42844.0</v>
      </c>
      <c r="M2345" s="1">
        <v>51.0</v>
      </c>
    </row>
    <row r="2346">
      <c r="A2346" s="1" t="s">
        <v>2551</v>
      </c>
      <c r="B2346" s="1" t="s">
        <v>104</v>
      </c>
      <c r="C2346" s="1" t="str">
        <f t="array" ref="C2346">_xlfn.XLOOKUP($B2346, sales_teams!$A$2:$A$36, sales_teams!$B$2:$B$36)</f>
        <v>Summer Sewald</v>
      </c>
      <c r="D2346" s="1" t="str">
        <f t="array" ref="D2346">_xlfn.XLOOKUP($B2346, sales_teams!$A$2:$A$36, sales_teams!$C$2:$C$36)</f>
        <v>West</v>
      </c>
      <c r="E2346" s="1" t="s">
        <v>188</v>
      </c>
      <c r="F2346" s="1" t="s">
        <v>127</v>
      </c>
      <c r="G2346" s="1" t="str">
        <f t="array" ref="G2346">IF($F2346="", "", _xlfn.XLOOKUP($F2346,accounts!$A$2:$A$86,accounts!$B$2:$B$86, "Other"))</f>
        <v>technology</v>
      </c>
      <c r="H2346" s="1" t="str">
        <f t="array" ref="H2346">IF($F2346="", "", IFS(_xlfn.XLOOKUP($F2346, accounts!$A$2:$A$86, accounts!$E$2:$E$86, 0)&gt;=1000, "Enterprise", _xlfn.XLOOKUP($F2346, accounts!$A$2:$A$86, accounts!$E$2:$E$86, 0)&gt;=100, "Mid-Market", TRUE, "SMB"))</f>
        <v>Enterprise</v>
      </c>
      <c r="I2346" s="1" t="str">
        <f t="array" ref="I2346">IF($F2346="", "", _xlfn.XLOOKUP($F2346,accounts!$A$2:$A$86,accounts!$F$2:$F$86, "Other"))</f>
        <v>United States</v>
      </c>
      <c r="J2346" s="1" t="s">
        <v>131</v>
      </c>
      <c r="K2346" s="3">
        <v>42837.0</v>
      </c>
      <c r="L2346" s="3">
        <v>42844.0</v>
      </c>
      <c r="M2346" s="1">
        <v>3141.0</v>
      </c>
    </row>
    <row r="2347">
      <c r="A2347" s="1" t="s">
        <v>2552</v>
      </c>
      <c r="B2347" s="1" t="s">
        <v>102</v>
      </c>
      <c r="C2347" s="1" t="str">
        <f t="array" ref="C2347">_xlfn.XLOOKUP($B2347, sales_teams!$A$2:$A$36, sales_teams!$B$2:$B$36)</f>
        <v>Summer Sewald</v>
      </c>
      <c r="D2347" s="1" t="str">
        <f t="array" ref="D2347">_xlfn.XLOOKUP($B2347, sales_teams!$A$2:$A$36, sales_teams!$C$2:$C$36)</f>
        <v>West</v>
      </c>
      <c r="E2347" s="1" t="s">
        <v>148</v>
      </c>
      <c r="G2347" s="1" t="str">
        <f t="array" ref="G2347">IF($F2347="", "", _xlfn.XLOOKUP($F2347,accounts!$A$2:$A$86,accounts!$B$2:$B$86, "Other"))</f>
        <v/>
      </c>
      <c r="H2347" s="1" t="str">
        <f t="array" ref="H2347">IF($F2347="", "", IFS(_xlfn.XLOOKUP($F2347, accounts!$A$2:$A$86, accounts!$E$2:$E$86, 0)&gt;=1000, "Enterprise", _xlfn.XLOOKUP($F2347, accounts!$A$2:$A$86, accounts!$E$2:$E$86, 0)&gt;=100, "Mid-Market", TRUE, "SMB"))</f>
        <v/>
      </c>
      <c r="I2347" s="1" t="str">
        <f t="array" ref="I2347">IF($F2347="", "", _xlfn.XLOOKUP($F2347,accounts!$A$2:$A$86,accounts!$F$2:$F$86, "Other"))</f>
        <v/>
      </c>
      <c r="J2347" s="1" t="s">
        <v>189</v>
      </c>
      <c r="K2347" s="3">
        <v>42837.0</v>
      </c>
    </row>
    <row r="2348">
      <c r="A2348" s="1" t="s">
        <v>2553</v>
      </c>
      <c r="B2348" s="1" t="s">
        <v>102</v>
      </c>
      <c r="C2348" s="1" t="str">
        <f t="array" ref="C2348">_xlfn.XLOOKUP($B2348, sales_teams!$A$2:$A$36, sales_teams!$B$2:$B$36)</f>
        <v>Summer Sewald</v>
      </c>
      <c r="D2348" s="1" t="str">
        <f t="array" ref="D2348">_xlfn.XLOOKUP($B2348, sales_teams!$A$2:$A$36, sales_teams!$C$2:$C$36)</f>
        <v>West</v>
      </c>
      <c r="E2348" s="1" t="s">
        <v>148</v>
      </c>
      <c r="F2348" s="1" t="s">
        <v>80</v>
      </c>
      <c r="G2348" s="1" t="str">
        <f t="array" ref="G2348">IF($F2348="", "", _xlfn.XLOOKUP($F2348,accounts!$A$2:$A$86,accounts!$B$2:$B$86, "Other"))</f>
        <v>technology</v>
      </c>
      <c r="H2348" s="1" t="str">
        <f t="array" ref="H2348">IF($F2348="", "", IFS(_xlfn.XLOOKUP($F2348, accounts!$A$2:$A$86, accounts!$E$2:$E$86, 0)&gt;=1000, "Enterprise", _xlfn.XLOOKUP($F2348, accounts!$A$2:$A$86, accounts!$E$2:$E$86, 0)&gt;=100, "Mid-Market", TRUE, "SMB"))</f>
        <v>Enterprise</v>
      </c>
      <c r="I2348" s="1" t="str">
        <f t="array" ref="I2348">IF($F2348="", "", _xlfn.XLOOKUP($F2348,accounts!$A$2:$A$86,accounts!$F$2:$F$86, "Other"))</f>
        <v>United States</v>
      </c>
      <c r="J2348" s="1" t="s">
        <v>192</v>
      </c>
      <c r="K2348" s="3">
        <v>42837.0</v>
      </c>
      <c r="L2348" s="3">
        <v>42838.0</v>
      </c>
      <c r="M2348" s="1">
        <v>0.0</v>
      </c>
    </row>
    <row r="2349">
      <c r="A2349" s="1" t="s">
        <v>2554</v>
      </c>
      <c r="B2349" s="1" t="s">
        <v>102</v>
      </c>
      <c r="C2349" s="1" t="str">
        <f t="array" ref="C2349">_xlfn.XLOOKUP($B2349, sales_teams!$A$2:$A$36, sales_teams!$B$2:$B$36)</f>
        <v>Summer Sewald</v>
      </c>
      <c r="D2349" s="1" t="str">
        <f t="array" ref="D2349">_xlfn.XLOOKUP($B2349, sales_teams!$A$2:$A$36, sales_teams!$C$2:$C$36)</f>
        <v>West</v>
      </c>
      <c r="E2349" s="1" t="s">
        <v>179</v>
      </c>
      <c r="F2349" s="1" t="s">
        <v>117</v>
      </c>
      <c r="G2349" s="1" t="str">
        <f t="array" ref="G2349">IF($F2349="", "", _xlfn.XLOOKUP($F2349,accounts!$A$2:$A$86,accounts!$B$2:$B$86, "Other"))</f>
        <v>retail</v>
      </c>
      <c r="H2349" s="1" t="str">
        <f t="array" ref="H2349">IF($F2349="", "", IFS(_xlfn.XLOOKUP($F2349, accounts!$A$2:$A$86, accounts!$E$2:$E$86, 0)&gt;=1000, "Enterprise", _xlfn.XLOOKUP($F2349, accounts!$A$2:$A$86, accounts!$E$2:$E$86, 0)&gt;=100, "Mid-Market", TRUE, "SMB"))</f>
        <v>Mid-Market</v>
      </c>
      <c r="I2349" s="1" t="str">
        <f t="array" ref="I2349">IF($F2349="", "", _xlfn.XLOOKUP($F2349,accounts!$A$2:$A$86,accounts!$F$2:$F$86, "Other"))</f>
        <v>United States</v>
      </c>
      <c r="J2349" s="1" t="s">
        <v>192</v>
      </c>
      <c r="K2349" s="3">
        <v>42837.0</v>
      </c>
      <c r="L2349" s="3">
        <v>42841.0</v>
      </c>
      <c r="M2349" s="1">
        <v>0.0</v>
      </c>
    </row>
    <row r="2350">
      <c r="A2350" s="1" t="s">
        <v>2555</v>
      </c>
      <c r="B2350" s="1" t="s">
        <v>92</v>
      </c>
      <c r="C2350" s="1" t="str">
        <f t="array" ref="C2350">_xlfn.XLOOKUP($B2350, sales_teams!$A$2:$A$36, sales_teams!$B$2:$B$36)</f>
        <v>Celia Rouche</v>
      </c>
      <c r="D2350" s="1" t="str">
        <f t="array" ref="D2350">_xlfn.XLOOKUP($B2350, sales_teams!$A$2:$A$36, sales_teams!$C$2:$C$36)</f>
        <v>West</v>
      </c>
      <c r="E2350" s="1" t="s">
        <v>179</v>
      </c>
      <c r="F2350" s="1" t="s">
        <v>97</v>
      </c>
      <c r="G2350" s="1" t="str">
        <f t="array" ref="G2350">IF($F2350="", "", _xlfn.XLOOKUP($F2350,accounts!$A$2:$A$86,accounts!$B$2:$B$86, "Other"))</f>
        <v>finance</v>
      </c>
      <c r="H2350" s="1" t="str">
        <f t="array" ref="H2350">IF($F2350="", "", IFS(_xlfn.XLOOKUP($F2350, accounts!$A$2:$A$86, accounts!$E$2:$E$86, 0)&gt;=1000, "Enterprise", _xlfn.XLOOKUP($F2350, accounts!$A$2:$A$86, accounts!$E$2:$E$86, 0)&gt;=100, "Mid-Market", TRUE, "SMB"))</f>
        <v>Mid-Market</v>
      </c>
      <c r="I2350" s="1" t="str">
        <f t="array" ref="I2350">IF($F2350="", "", _xlfn.XLOOKUP($F2350,accounts!$A$2:$A$86,accounts!$F$2:$F$86, "Other"))</f>
        <v>United States</v>
      </c>
      <c r="J2350" s="1" t="s">
        <v>192</v>
      </c>
      <c r="K2350" s="3">
        <v>42837.0</v>
      </c>
      <c r="L2350" s="3">
        <v>42838.0</v>
      </c>
      <c r="M2350" s="1">
        <v>0.0</v>
      </c>
    </row>
    <row r="2351">
      <c r="A2351" s="1" t="s">
        <v>2556</v>
      </c>
      <c r="B2351" s="1" t="s">
        <v>24</v>
      </c>
      <c r="C2351" s="1" t="str">
        <f t="array" ref="C2351">_xlfn.XLOOKUP($B2351, sales_teams!$A$2:$A$36, sales_teams!$B$2:$B$36)</f>
        <v>Melvin Marxen</v>
      </c>
      <c r="D2351" s="1" t="str">
        <f t="array" ref="D2351">_xlfn.XLOOKUP($B2351, sales_teams!$A$2:$A$36, sales_teams!$C$2:$C$36)</f>
        <v>Central</v>
      </c>
      <c r="E2351" s="1" t="s">
        <v>109</v>
      </c>
      <c r="F2351" s="1" t="s">
        <v>56</v>
      </c>
      <c r="G2351" s="1" t="str">
        <f t="array" ref="G2351">IF($F2351="", "", _xlfn.XLOOKUP($F2351,accounts!$A$2:$A$86,accounts!$B$2:$B$86, "Other"))</f>
        <v>software</v>
      </c>
      <c r="H2351" s="1" t="str">
        <f t="array" ref="H2351">IF($F2351="", "", IFS(_xlfn.XLOOKUP($F2351, accounts!$A$2:$A$86, accounts!$E$2:$E$86, 0)&gt;=1000, "Enterprise", _xlfn.XLOOKUP($F2351, accounts!$A$2:$A$86, accounts!$E$2:$E$86, 0)&gt;=100, "Mid-Market", TRUE, "SMB"))</f>
        <v>Enterprise</v>
      </c>
      <c r="I2351" s="1" t="str">
        <f t="array" ref="I2351">IF($F2351="", "", _xlfn.XLOOKUP($F2351,accounts!$A$2:$A$86,accounts!$F$2:$F$86, "Other"))</f>
        <v>United States</v>
      </c>
      <c r="J2351" s="1" t="s">
        <v>192</v>
      </c>
      <c r="K2351" s="3">
        <v>42837.0</v>
      </c>
      <c r="L2351" s="3">
        <v>42838.0</v>
      </c>
      <c r="M2351" s="1">
        <v>0.0</v>
      </c>
    </row>
    <row r="2352">
      <c r="A2352" s="1" t="s">
        <v>2557</v>
      </c>
      <c r="B2352" s="1" t="s">
        <v>24</v>
      </c>
      <c r="C2352" s="1" t="str">
        <f t="array" ref="C2352">_xlfn.XLOOKUP($B2352, sales_teams!$A$2:$A$36, sales_teams!$B$2:$B$36)</f>
        <v>Melvin Marxen</v>
      </c>
      <c r="D2352" s="1" t="str">
        <f t="array" ref="D2352">_xlfn.XLOOKUP($B2352, sales_teams!$A$2:$A$36, sales_teams!$C$2:$C$36)</f>
        <v>Central</v>
      </c>
      <c r="E2352" s="1" t="s">
        <v>194</v>
      </c>
      <c r="F2352" s="1" t="s">
        <v>119</v>
      </c>
      <c r="G2352" s="1" t="str">
        <f t="array" ref="G2352">IF($F2352="", "", _xlfn.XLOOKUP($F2352,accounts!$A$2:$A$86,accounts!$B$2:$B$86, "Other"))</f>
        <v>technology</v>
      </c>
      <c r="H2352" s="1" t="str">
        <f t="array" ref="H2352">IF($F2352="", "", IFS(_xlfn.XLOOKUP($F2352, accounts!$A$2:$A$86, accounts!$E$2:$E$86, 0)&gt;=1000, "Enterprise", _xlfn.XLOOKUP($F2352, accounts!$A$2:$A$86, accounts!$E$2:$E$86, 0)&gt;=100, "Mid-Market", TRUE, "SMB"))</f>
        <v>Enterprise</v>
      </c>
      <c r="I2352" s="1" t="str">
        <f t="array" ref="I2352">IF($F2352="", "", _xlfn.XLOOKUP($F2352,accounts!$A$2:$A$86,accounts!$F$2:$F$86, "Other"))</f>
        <v>Korea</v>
      </c>
      <c r="J2352" s="1" t="s">
        <v>192</v>
      </c>
      <c r="K2352" s="3">
        <v>42837.0</v>
      </c>
      <c r="L2352" s="3">
        <v>42839.0</v>
      </c>
      <c r="M2352" s="1">
        <v>0.0</v>
      </c>
    </row>
    <row r="2353">
      <c r="A2353" s="1" t="s">
        <v>2558</v>
      </c>
      <c r="B2353" s="1" t="s">
        <v>18</v>
      </c>
      <c r="C2353" s="1" t="str">
        <f t="array" ref="C2353">_xlfn.XLOOKUP($B2353, sales_teams!$A$2:$A$36, sales_teams!$B$2:$B$36)</f>
        <v>Dustin Brinkmann</v>
      </c>
      <c r="D2353" s="1" t="str">
        <f t="array" ref="D2353">_xlfn.XLOOKUP($B2353, sales_teams!$A$2:$A$36, sales_teams!$C$2:$C$36)</f>
        <v>Central</v>
      </c>
      <c r="E2353" s="1" t="s">
        <v>194</v>
      </c>
      <c r="F2353" s="1" t="s">
        <v>64</v>
      </c>
      <c r="G2353" s="1" t="str">
        <f t="array" ref="G2353">IF($F2353="", "", _xlfn.XLOOKUP($F2353,accounts!$A$2:$A$86,accounts!$B$2:$B$86, "Other"))</f>
        <v>technology</v>
      </c>
      <c r="H2353" s="1" t="str">
        <f t="array" ref="H2353">IF($F2353="", "", IFS(_xlfn.XLOOKUP($F2353, accounts!$A$2:$A$86, accounts!$E$2:$E$86, 0)&gt;=1000, "Enterprise", _xlfn.XLOOKUP($F2353, accounts!$A$2:$A$86, accounts!$E$2:$E$86, 0)&gt;=100, "Mid-Market", TRUE, "SMB"))</f>
        <v>Enterprise</v>
      </c>
      <c r="I2353" s="1" t="str">
        <f t="array" ref="I2353">IF($F2353="", "", _xlfn.XLOOKUP($F2353,accounts!$A$2:$A$86,accounts!$F$2:$F$86, "Other"))</f>
        <v>United States</v>
      </c>
      <c r="J2353" s="1" t="s">
        <v>192</v>
      </c>
      <c r="K2353" s="3">
        <v>42837.0</v>
      </c>
      <c r="L2353" s="3">
        <v>42847.0</v>
      </c>
      <c r="M2353" s="1">
        <v>0.0</v>
      </c>
    </row>
    <row r="2354">
      <c r="A2354" s="1" t="s">
        <v>2559</v>
      </c>
      <c r="B2354" s="1" t="s">
        <v>54</v>
      </c>
      <c r="C2354" s="1" t="str">
        <f t="array" ref="C2354">_xlfn.XLOOKUP($B2354, sales_teams!$A$2:$A$36, sales_teams!$B$2:$B$36)</f>
        <v>Rocco Neubert</v>
      </c>
      <c r="D2354" s="1" t="str">
        <f t="array" ref="D2354">_xlfn.XLOOKUP($B2354, sales_teams!$A$2:$A$36, sales_teams!$C$2:$C$36)</f>
        <v>East</v>
      </c>
      <c r="E2354" s="1" t="s">
        <v>194</v>
      </c>
      <c r="F2354" s="1" t="s">
        <v>125</v>
      </c>
      <c r="G2354" s="1" t="str">
        <f t="array" ref="G2354">IF($F2354="", "", _xlfn.XLOOKUP($F2354,accounts!$A$2:$A$86,accounts!$B$2:$B$86, "Other"))</f>
        <v>software</v>
      </c>
      <c r="H2354" s="1" t="str">
        <f t="array" ref="H2354">IF($F2354="", "", IFS(_xlfn.XLOOKUP($F2354, accounts!$A$2:$A$86, accounts!$E$2:$E$86, 0)&gt;=1000, "Enterprise", _xlfn.XLOOKUP($F2354, accounts!$A$2:$A$86, accounts!$E$2:$E$86, 0)&gt;=100, "Mid-Market", TRUE, "SMB"))</f>
        <v>Enterprise</v>
      </c>
      <c r="I2354" s="1" t="str">
        <f t="array" ref="I2354">IF($F2354="", "", _xlfn.XLOOKUP($F2354,accounts!$A$2:$A$86,accounts!$F$2:$F$86, "Other"))</f>
        <v>United States</v>
      </c>
      <c r="J2354" s="1" t="s">
        <v>131</v>
      </c>
      <c r="K2354" s="3">
        <v>42837.0</v>
      </c>
      <c r="L2354" s="3">
        <v>42907.0</v>
      </c>
      <c r="M2354" s="1">
        <v>5393.0</v>
      </c>
    </row>
    <row r="2355">
      <c r="A2355" s="1" t="s">
        <v>2560</v>
      </c>
      <c r="B2355" s="1" t="s">
        <v>65</v>
      </c>
      <c r="C2355" s="1" t="str">
        <f t="array" ref="C2355">_xlfn.XLOOKUP($B2355, sales_teams!$A$2:$A$36, sales_teams!$B$2:$B$36)</f>
        <v>Celia Rouche</v>
      </c>
      <c r="D2355" s="1" t="str">
        <f t="array" ref="D2355">_xlfn.XLOOKUP($B2355, sales_teams!$A$2:$A$36, sales_teams!$C$2:$C$36)</f>
        <v>West</v>
      </c>
      <c r="E2355" s="1" t="s">
        <v>179</v>
      </c>
      <c r="F2355" s="1" t="s">
        <v>82</v>
      </c>
      <c r="G2355" s="1" t="str">
        <f t="array" ref="G2355">IF($F2355="", "", _xlfn.XLOOKUP($F2355,accounts!$A$2:$A$86,accounts!$B$2:$B$86, "Other"))</f>
        <v>software</v>
      </c>
      <c r="H2355" s="1" t="str">
        <f t="array" ref="H2355">IF($F2355="", "", IFS(_xlfn.XLOOKUP($F2355, accounts!$A$2:$A$86, accounts!$E$2:$E$86, 0)&gt;=1000, "Enterprise", _xlfn.XLOOKUP($F2355, accounts!$A$2:$A$86, accounts!$E$2:$E$86, 0)&gt;=100, "Mid-Market", TRUE, "SMB"))</f>
        <v>Enterprise</v>
      </c>
      <c r="I2355" s="1" t="str">
        <f t="array" ref="I2355">IF($F2355="", "", _xlfn.XLOOKUP($F2355,accounts!$A$2:$A$86,accounts!$F$2:$F$86, "Other"))</f>
        <v>United States</v>
      </c>
      <c r="J2355" s="1" t="s">
        <v>189</v>
      </c>
      <c r="K2355" s="3">
        <v>42837.0</v>
      </c>
    </row>
    <row r="2356">
      <c r="A2356" s="1" t="s">
        <v>2561</v>
      </c>
      <c r="B2356" s="1" t="s">
        <v>15</v>
      </c>
      <c r="C2356" s="1" t="str">
        <f t="array" ref="C2356">_xlfn.XLOOKUP($B2356, sales_teams!$A$2:$A$36, sales_teams!$B$2:$B$36)</f>
        <v>Dustin Brinkmann</v>
      </c>
      <c r="D2356" s="1" t="str">
        <f t="array" ref="D2356">_xlfn.XLOOKUP($B2356, sales_teams!$A$2:$A$36, sales_teams!$C$2:$C$36)</f>
        <v>Central</v>
      </c>
      <c r="E2356" s="1" t="s">
        <v>179</v>
      </c>
      <c r="F2356" s="1" t="s">
        <v>156</v>
      </c>
      <c r="G2356" s="1" t="str">
        <f t="array" ref="G2356">IF($F2356="", "", _xlfn.XLOOKUP($F2356,accounts!$A$2:$A$86,accounts!$B$2:$B$86, "Other"))</f>
        <v>employment</v>
      </c>
      <c r="H2356" s="1" t="str">
        <f t="array" ref="H2356">IF($F2356="", "", IFS(_xlfn.XLOOKUP($F2356, accounts!$A$2:$A$86, accounts!$E$2:$E$86, 0)&gt;=1000, "Enterprise", _xlfn.XLOOKUP($F2356, accounts!$A$2:$A$86, accounts!$E$2:$E$86, 0)&gt;=100, "Mid-Market", TRUE, "SMB"))</f>
        <v>Mid-Market</v>
      </c>
      <c r="I2356" s="1" t="str">
        <f t="array" ref="I2356">IF($F2356="", "", _xlfn.XLOOKUP($F2356,accounts!$A$2:$A$86,accounts!$F$2:$F$86, "Other"))</f>
        <v>United States</v>
      </c>
      <c r="J2356" s="1" t="s">
        <v>192</v>
      </c>
      <c r="K2356" s="3">
        <v>42837.0</v>
      </c>
      <c r="L2356" s="3">
        <v>42844.0</v>
      </c>
      <c r="M2356" s="1">
        <v>0.0</v>
      </c>
    </row>
    <row r="2357">
      <c r="A2357" s="1" t="s">
        <v>2562</v>
      </c>
      <c r="B2357" s="1" t="s">
        <v>60</v>
      </c>
      <c r="C2357" s="1" t="str">
        <f t="array" ref="C2357">_xlfn.XLOOKUP($B2357, sales_teams!$A$2:$A$36, sales_teams!$B$2:$B$36)</f>
        <v>Celia Rouche</v>
      </c>
      <c r="D2357" s="1" t="str">
        <f t="array" ref="D2357">_xlfn.XLOOKUP($B2357, sales_teams!$A$2:$A$36, sales_teams!$C$2:$C$36)</f>
        <v>West</v>
      </c>
      <c r="E2357" s="1" t="s">
        <v>179</v>
      </c>
      <c r="G2357" s="1" t="str">
        <f t="array" ref="G2357">IF($F2357="", "", _xlfn.XLOOKUP($F2357,accounts!$A$2:$A$86,accounts!$B$2:$B$86, "Other"))</f>
        <v/>
      </c>
      <c r="H2357" s="1" t="str">
        <f t="array" ref="H2357">IF($F2357="", "", IFS(_xlfn.XLOOKUP($F2357, accounts!$A$2:$A$86, accounts!$E$2:$E$86, 0)&gt;=1000, "Enterprise", _xlfn.XLOOKUP($F2357, accounts!$A$2:$A$86, accounts!$E$2:$E$86, 0)&gt;=100, "Mid-Market", TRUE, "SMB"))</f>
        <v/>
      </c>
      <c r="I2357" s="1" t="str">
        <f t="array" ref="I2357">IF($F2357="", "", _xlfn.XLOOKUP($F2357,accounts!$A$2:$A$86,accounts!$F$2:$F$86, "Other"))</f>
        <v/>
      </c>
      <c r="J2357" s="1" t="s">
        <v>189</v>
      </c>
      <c r="K2357" s="3">
        <v>42837.0</v>
      </c>
    </row>
    <row r="2358">
      <c r="A2358" s="1" t="s">
        <v>2563</v>
      </c>
      <c r="B2358" s="1" t="s">
        <v>60</v>
      </c>
      <c r="C2358" s="1" t="str">
        <f t="array" ref="C2358">_xlfn.XLOOKUP($B2358, sales_teams!$A$2:$A$36, sales_teams!$B$2:$B$36)</f>
        <v>Celia Rouche</v>
      </c>
      <c r="D2358" s="1" t="str">
        <f t="array" ref="D2358">_xlfn.XLOOKUP($B2358, sales_teams!$A$2:$A$36, sales_teams!$C$2:$C$36)</f>
        <v>West</v>
      </c>
      <c r="E2358" s="1" t="s">
        <v>188</v>
      </c>
      <c r="F2358" s="1" t="s">
        <v>130</v>
      </c>
      <c r="G2358" s="1" t="str">
        <f t="array" ref="G2358">IF($F2358="", "", _xlfn.XLOOKUP($F2358,accounts!$A$2:$A$86,accounts!$B$2:$B$86, "Other"))</f>
        <v>medical</v>
      </c>
      <c r="H2358" s="1" t="str">
        <f t="array" ref="H2358">IF($F2358="", "", IFS(_xlfn.XLOOKUP($F2358, accounts!$A$2:$A$86, accounts!$E$2:$E$86, 0)&gt;=1000, "Enterprise", _xlfn.XLOOKUP($F2358, accounts!$A$2:$A$86, accounts!$E$2:$E$86, 0)&gt;=100, "Mid-Market", TRUE, "SMB"))</f>
        <v>Enterprise</v>
      </c>
      <c r="I2358" s="1" t="str">
        <f t="array" ref="I2358">IF($F2358="", "", _xlfn.XLOOKUP($F2358,accounts!$A$2:$A$86,accounts!$F$2:$F$86, "Other"))</f>
        <v>United States</v>
      </c>
      <c r="J2358" s="1" t="s">
        <v>189</v>
      </c>
      <c r="K2358" s="3">
        <v>42837.0</v>
      </c>
    </row>
    <row r="2359">
      <c r="A2359" s="1" t="s">
        <v>2564</v>
      </c>
      <c r="B2359" s="1" t="s">
        <v>60</v>
      </c>
      <c r="C2359" s="1" t="str">
        <f t="array" ref="C2359">_xlfn.XLOOKUP($B2359, sales_teams!$A$2:$A$36, sales_teams!$B$2:$B$36)</f>
        <v>Celia Rouche</v>
      </c>
      <c r="D2359" s="1" t="str">
        <f t="array" ref="D2359">_xlfn.XLOOKUP($B2359, sales_teams!$A$2:$A$36, sales_teams!$C$2:$C$36)</f>
        <v>West</v>
      </c>
      <c r="E2359" s="1" t="s">
        <v>194</v>
      </c>
      <c r="F2359" s="1" t="s">
        <v>115</v>
      </c>
      <c r="G2359" s="1" t="str">
        <f t="array" ref="G2359">IF($F2359="", "", _xlfn.XLOOKUP($F2359,accounts!$A$2:$A$86,accounts!$B$2:$B$86, "Other"))</f>
        <v>services</v>
      </c>
      <c r="H2359" s="1" t="str">
        <f t="array" ref="H2359">IF($F2359="", "", IFS(_xlfn.XLOOKUP($F2359, accounts!$A$2:$A$86, accounts!$E$2:$E$86, 0)&gt;=1000, "Enterprise", _xlfn.XLOOKUP($F2359, accounts!$A$2:$A$86, accounts!$E$2:$E$86, 0)&gt;=100, "Mid-Market", TRUE, "SMB"))</f>
        <v>Enterprise</v>
      </c>
      <c r="I2359" s="1" t="str">
        <f t="array" ref="I2359">IF($F2359="", "", _xlfn.XLOOKUP($F2359,accounts!$A$2:$A$86,accounts!$F$2:$F$86, "Other"))</f>
        <v>United States</v>
      </c>
      <c r="J2359" s="1" t="s">
        <v>192</v>
      </c>
      <c r="K2359" s="3">
        <v>42837.0</v>
      </c>
      <c r="L2359" s="3">
        <v>42844.0</v>
      </c>
      <c r="M2359" s="1">
        <v>0.0</v>
      </c>
    </row>
    <row r="2360">
      <c r="A2360" s="1" t="s">
        <v>2565</v>
      </c>
      <c r="B2360" s="1" t="s">
        <v>60</v>
      </c>
      <c r="C2360" s="1" t="str">
        <f t="array" ref="C2360">_xlfn.XLOOKUP($B2360, sales_teams!$A$2:$A$36, sales_teams!$B$2:$B$36)</f>
        <v>Celia Rouche</v>
      </c>
      <c r="D2360" s="1" t="str">
        <f t="array" ref="D2360">_xlfn.XLOOKUP($B2360, sales_teams!$A$2:$A$36, sales_teams!$C$2:$C$36)</f>
        <v>West</v>
      </c>
      <c r="E2360" s="1" t="s">
        <v>181</v>
      </c>
      <c r="F2360" s="1" t="s">
        <v>119</v>
      </c>
      <c r="G2360" s="1" t="str">
        <f t="array" ref="G2360">IF($F2360="", "", _xlfn.XLOOKUP($F2360,accounts!$A$2:$A$86,accounts!$B$2:$B$86, "Other"))</f>
        <v>technology</v>
      </c>
      <c r="H2360" s="1" t="str">
        <f t="array" ref="H2360">IF($F2360="", "", IFS(_xlfn.XLOOKUP($F2360, accounts!$A$2:$A$86, accounts!$E$2:$E$86, 0)&gt;=1000, "Enterprise", _xlfn.XLOOKUP($F2360, accounts!$A$2:$A$86, accounts!$E$2:$E$86, 0)&gt;=100, "Mid-Market", TRUE, "SMB"))</f>
        <v>Enterprise</v>
      </c>
      <c r="I2360" s="1" t="str">
        <f t="array" ref="I2360">IF($F2360="", "", _xlfn.XLOOKUP($F2360,accounts!$A$2:$A$86,accounts!$F$2:$F$86, "Other"))</f>
        <v>Korea</v>
      </c>
      <c r="J2360" s="1" t="s">
        <v>131</v>
      </c>
      <c r="K2360" s="3">
        <v>42837.0</v>
      </c>
      <c r="L2360" s="3">
        <v>42892.0</v>
      </c>
      <c r="M2360" s="1">
        <v>638.0</v>
      </c>
    </row>
    <row r="2361">
      <c r="A2361" s="1" t="s">
        <v>2566</v>
      </c>
      <c r="B2361" s="1" t="s">
        <v>60</v>
      </c>
      <c r="C2361" s="1" t="str">
        <f t="array" ref="C2361">_xlfn.XLOOKUP($B2361, sales_teams!$A$2:$A$36, sales_teams!$B$2:$B$36)</f>
        <v>Celia Rouche</v>
      </c>
      <c r="D2361" s="1" t="str">
        <f t="array" ref="D2361">_xlfn.XLOOKUP($B2361, sales_teams!$A$2:$A$36, sales_teams!$C$2:$C$36)</f>
        <v>West</v>
      </c>
      <c r="E2361" s="1" t="s">
        <v>179</v>
      </c>
      <c r="F2361" s="1" t="s">
        <v>124</v>
      </c>
      <c r="G2361" s="1" t="str">
        <f t="array" ref="G2361">IF($F2361="", "", _xlfn.XLOOKUP($F2361,accounts!$A$2:$A$86,accounts!$B$2:$B$86, "Other"))</f>
        <v>retail</v>
      </c>
      <c r="H2361" s="1" t="str">
        <f t="array" ref="H2361">IF($F2361="", "", IFS(_xlfn.XLOOKUP($F2361, accounts!$A$2:$A$86, accounts!$E$2:$E$86, 0)&gt;=1000, "Enterprise", _xlfn.XLOOKUP($F2361, accounts!$A$2:$A$86, accounts!$E$2:$E$86, 0)&gt;=100, "Mid-Market", TRUE, "SMB"))</f>
        <v>Enterprise</v>
      </c>
      <c r="I2361" s="1" t="str">
        <f t="array" ref="I2361">IF($F2361="", "", _xlfn.XLOOKUP($F2361,accounts!$A$2:$A$86,accounts!$F$2:$F$86, "Other"))</f>
        <v>United States</v>
      </c>
      <c r="J2361" s="1" t="s">
        <v>131</v>
      </c>
      <c r="K2361" s="3">
        <v>42837.0</v>
      </c>
      <c r="L2361" s="3">
        <v>42848.0</v>
      </c>
      <c r="M2361" s="1">
        <v>50.0</v>
      </c>
    </row>
    <row r="2362">
      <c r="A2362" s="1" t="s">
        <v>2567</v>
      </c>
      <c r="B2362" s="1" t="s">
        <v>34</v>
      </c>
      <c r="C2362" s="1" t="str">
        <f t="array" ref="C2362">_xlfn.XLOOKUP($B2362, sales_teams!$A$2:$A$36, sales_teams!$B$2:$B$36)</f>
        <v>Cara Losch</v>
      </c>
      <c r="D2362" s="1" t="str">
        <f t="array" ref="D2362">_xlfn.XLOOKUP($B2362, sales_teams!$A$2:$A$36, sales_teams!$C$2:$C$36)</f>
        <v>East</v>
      </c>
      <c r="E2362" s="1" t="s">
        <v>188</v>
      </c>
      <c r="F2362" s="1" t="s">
        <v>32</v>
      </c>
      <c r="G2362" s="1" t="str">
        <f t="array" ref="G2362">IF($F2362="", "", _xlfn.XLOOKUP($F2362,accounts!$A$2:$A$86,accounts!$B$2:$B$86, "Other"))</f>
        <v>medical</v>
      </c>
      <c r="H2362" s="1" t="str">
        <f t="array" ref="H2362">IF($F2362="", "", IFS(_xlfn.XLOOKUP($F2362, accounts!$A$2:$A$86, accounts!$E$2:$E$86, 0)&gt;=1000, "Enterprise", _xlfn.XLOOKUP($F2362, accounts!$A$2:$A$86, accounts!$E$2:$E$86, 0)&gt;=100, "Mid-Market", TRUE, "SMB"))</f>
        <v>Enterprise</v>
      </c>
      <c r="I2362" s="1" t="str">
        <f t="array" ref="I2362">IF($F2362="", "", _xlfn.XLOOKUP($F2362,accounts!$A$2:$A$86,accounts!$F$2:$F$86, "Other"))</f>
        <v>United States</v>
      </c>
      <c r="J2362" s="1" t="s">
        <v>192</v>
      </c>
      <c r="K2362" s="3">
        <v>42837.0</v>
      </c>
      <c r="L2362" s="3">
        <v>42843.0</v>
      </c>
      <c r="M2362" s="1">
        <v>0.0</v>
      </c>
    </row>
    <row r="2363">
      <c r="A2363" s="1" t="s">
        <v>2568</v>
      </c>
      <c r="B2363" s="1" t="s">
        <v>105</v>
      </c>
      <c r="C2363" s="1" t="str">
        <f t="array" ref="C2363">_xlfn.XLOOKUP($B2363, sales_teams!$A$2:$A$36, sales_teams!$B$2:$B$36)</f>
        <v>Summer Sewald</v>
      </c>
      <c r="D2363" s="1" t="str">
        <f t="array" ref="D2363">_xlfn.XLOOKUP($B2363, sales_teams!$A$2:$A$36, sales_teams!$C$2:$C$36)</f>
        <v>West</v>
      </c>
      <c r="E2363" s="1" t="s">
        <v>148</v>
      </c>
      <c r="F2363" s="1" t="s">
        <v>118</v>
      </c>
      <c r="G2363" s="1" t="str">
        <f t="array" ref="G2363">IF($F2363="", "", _xlfn.XLOOKUP($F2363,accounts!$A$2:$A$86,accounts!$B$2:$B$86, "Other"))</f>
        <v>services</v>
      </c>
      <c r="H2363" s="1" t="str">
        <f t="array" ref="H2363">IF($F2363="", "", IFS(_xlfn.XLOOKUP($F2363, accounts!$A$2:$A$86, accounts!$E$2:$E$86, 0)&gt;=1000, "Enterprise", _xlfn.XLOOKUP($F2363, accounts!$A$2:$A$86, accounts!$E$2:$E$86, 0)&gt;=100, "Mid-Market", TRUE, "SMB"))</f>
        <v>Enterprise</v>
      </c>
      <c r="I2363" s="1" t="str">
        <f t="array" ref="I2363">IF($F2363="", "", _xlfn.XLOOKUP($F2363,accounts!$A$2:$A$86,accounts!$F$2:$F$86, "Other"))</f>
        <v>United States</v>
      </c>
      <c r="J2363" s="1" t="s">
        <v>131</v>
      </c>
      <c r="K2363" s="3">
        <v>42837.0</v>
      </c>
      <c r="L2363" s="3">
        <v>42847.0</v>
      </c>
      <c r="M2363" s="1">
        <v>4272.0</v>
      </c>
    </row>
    <row r="2364">
      <c r="A2364" s="1" t="s">
        <v>2569</v>
      </c>
      <c r="B2364" s="1" t="s">
        <v>7</v>
      </c>
      <c r="C2364" s="1" t="str">
        <f t="array" ref="C2364">_xlfn.XLOOKUP($B2364, sales_teams!$A$2:$A$36, sales_teams!$B$2:$B$36)</f>
        <v>Dustin Brinkmann</v>
      </c>
      <c r="D2364" s="1" t="str">
        <f t="array" ref="D2364">_xlfn.XLOOKUP($B2364, sales_teams!$A$2:$A$36, sales_teams!$C$2:$C$36)</f>
        <v>Central</v>
      </c>
      <c r="E2364" s="1" t="s">
        <v>109</v>
      </c>
      <c r="F2364" s="1" t="s">
        <v>29</v>
      </c>
      <c r="G2364" s="1" t="str">
        <f t="array" ref="G2364">IF($F2364="", "", _xlfn.XLOOKUP($F2364,accounts!$A$2:$A$86,accounts!$B$2:$B$86, "Other"))</f>
        <v>medical</v>
      </c>
      <c r="H2364" s="1" t="str">
        <f t="array" ref="H2364">IF($F2364="", "", IFS(_xlfn.XLOOKUP($F2364, accounts!$A$2:$A$86, accounts!$E$2:$E$86, 0)&gt;=1000, "Enterprise", _xlfn.XLOOKUP($F2364, accounts!$A$2:$A$86, accounts!$E$2:$E$86, 0)&gt;=100, "Mid-Market", TRUE, "SMB"))</f>
        <v>Enterprise</v>
      </c>
      <c r="I2364" s="1" t="str">
        <f t="array" ref="I2364">IF($F2364="", "", _xlfn.XLOOKUP($F2364,accounts!$A$2:$A$86,accounts!$F$2:$F$86, "Other"))</f>
        <v>Philipines</v>
      </c>
      <c r="J2364" s="1" t="s">
        <v>192</v>
      </c>
      <c r="K2364" s="3">
        <v>42838.0</v>
      </c>
      <c r="L2364" s="3">
        <v>42840.0</v>
      </c>
      <c r="M2364" s="1">
        <v>0.0</v>
      </c>
    </row>
    <row r="2365">
      <c r="A2365" s="1" t="s">
        <v>2570</v>
      </c>
      <c r="B2365" s="1" t="s">
        <v>7</v>
      </c>
      <c r="C2365" s="1" t="str">
        <f t="array" ref="C2365">_xlfn.XLOOKUP($B2365, sales_teams!$A$2:$A$36, sales_teams!$B$2:$B$36)</f>
        <v>Dustin Brinkmann</v>
      </c>
      <c r="D2365" s="1" t="str">
        <f t="array" ref="D2365">_xlfn.XLOOKUP($B2365, sales_teams!$A$2:$A$36, sales_teams!$C$2:$C$36)</f>
        <v>Central</v>
      </c>
      <c r="E2365" s="1" t="s">
        <v>179</v>
      </c>
      <c r="F2365" s="1" t="s">
        <v>78</v>
      </c>
      <c r="G2365" s="1" t="str">
        <f t="array" ref="G2365">IF($F2365="", "", _xlfn.XLOOKUP($F2365,accounts!$A$2:$A$86,accounts!$B$2:$B$86, "Other"))</f>
        <v>marketing</v>
      </c>
      <c r="H2365" s="1" t="str">
        <f t="array" ref="H2365">IF($F2365="", "", IFS(_xlfn.XLOOKUP($F2365, accounts!$A$2:$A$86, accounts!$E$2:$E$86, 0)&gt;=1000, "Enterprise", _xlfn.XLOOKUP($F2365, accounts!$A$2:$A$86, accounts!$E$2:$E$86, 0)&gt;=100, "Mid-Market", TRUE, "SMB"))</f>
        <v>Enterprise</v>
      </c>
      <c r="I2365" s="1" t="str">
        <f t="array" ref="I2365">IF($F2365="", "", _xlfn.XLOOKUP($F2365,accounts!$A$2:$A$86,accounts!$F$2:$F$86, "Other"))</f>
        <v>United States</v>
      </c>
      <c r="J2365" s="1" t="s">
        <v>131</v>
      </c>
      <c r="K2365" s="3">
        <v>42838.0</v>
      </c>
      <c r="L2365" s="3">
        <v>42840.0</v>
      </c>
      <c r="M2365" s="1">
        <v>58.0</v>
      </c>
    </row>
    <row r="2366">
      <c r="A2366" s="1" t="s">
        <v>2571</v>
      </c>
      <c r="B2366" s="1" t="s">
        <v>57</v>
      </c>
      <c r="C2366" s="1" t="str">
        <f t="array" ref="C2366">_xlfn.XLOOKUP($B2366, sales_teams!$A$2:$A$36, sales_teams!$B$2:$B$36)</f>
        <v>Rocco Neubert</v>
      </c>
      <c r="D2366" s="1" t="str">
        <f t="array" ref="D2366">_xlfn.XLOOKUP($B2366, sales_teams!$A$2:$A$36, sales_teams!$C$2:$C$36)</f>
        <v>East</v>
      </c>
      <c r="E2366" s="1" t="s">
        <v>109</v>
      </c>
      <c r="F2366" s="1" t="s">
        <v>140</v>
      </c>
      <c r="G2366" s="1" t="str">
        <f t="array" ref="G2366">IF($F2366="", "", _xlfn.XLOOKUP($F2366,accounts!$A$2:$A$86,accounts!$B$2:$B$86, "Other"))</f>
        <v>employment</v>
      </c>
      <c r="H2366" s="1" t="str">
        <f t="array" ref="H2366">IF($F2366="", "", IFS(_xlfn.XLOOKUP($F2366, accounts!$A$2:$A$86, accounts!$E$2:$E$86, 0)&gt;=1000, "Enterprise", _xlfn.XLOOKUP($F2366, accounts!$A$2:$A$86, accounts!$E$2:$E$86, 0)&gt;=100, "Mid-Market", TRUE, "SMB"))</f>
        <v>Enterprise</v>
      </c>
      <c r="I2366" s="1" t="str">
        <f t="array" ref="I2366">IF($F2366="", "", _xlfn.XLOOKUP($F2366,accounts!$A$2:$A$86,accounts!$F$2:$F$86, "Other"))</f>
        <v>United States</v>
      </c>
      <c r="J2366" s="1" t="s">
        <v>131</v>
      </c>
      <c r="K2366" s="3">
        <v>42838.0</v>
      </c>
      <c r="L2366" s="3">
        <v>42839.0</v>
      </c>
      <c r="M2366" s="1">
        <v>1088.0</v>
      </c>
    </row>
    <row r="2367">
      <c r="A2367" s="1" t="s">
        <v>2572</v>
      </c>
      <c r="B2367" s="1" t="s">
        <v>39</v>
      </c>
      <c r="C2367" s="1" t="str">
        <f t="array" ref="C2367">_xlfn.XLOOKUP($B2367, sales_teams!$A$2:$A$36, sales_teams!$B$2:$B$36)</f>
        <v>Cara Losch</v>
      </c>
      <c r="D2367" s="1" t="str">
        <f t="array" ref="D2367">_xlfn.XLOOKUP($B2367, sales_teams!$A$2:$A$36, sales_teams!$C$2:$C$36)</f>
        <v>East</v>
      </c>
      <c r="E2367" s="1" t="s">
        <v>181</v>
      </c>
      <c r="F2367" s="1" t="s">
        <v>81</v>
      </c>
      <c r="G2367" s="1" t="str">
        <f t="array" ref="G2367">IF($F2367="", "", _xlfn.XLOOKUP($F2367,accounts!$A$2:$A$86,accounts!$B$2:$B$86, "Other"))</f>
        <v>technology</v>
      </c>
      <c r="H2367" s="1" t="str">
        <f t="array" ref="H2367">IF($F2367="", "", IFS(_xlfn.XLOOKUP($F2367, accounts!$A$2:$A$86, accounts!$E$2:$E$86, 0)&gt;=1000, "Enterprise", _xlfn.XLOOKUP($F2367, accounts!$A$2:$A$86, accounts!$E$2:$E$86, 0)&gt;=100, "Mid-Market", TRUE, "SMB"))</f>
        <v>Enterprise</v>
      </c>
      <c r="I2367" s="1" t="str">
        <f t="array" ref="I2367">IF($F2367="", "", _xlfn.XLOOKUP($F2367,accounts!$A$2:$A$86,accounts!$F$2:$F$86, "Other"))</f>
        <v>United States</v>
      </c>
      <c r="J2367" s="1" t="s">
        <v>192</v>
      </c>
      <c r="K2367" s="3">
        <v>42838.0</v>
      </c>
      <c r="L2367" s="3">
        <v>42848.0</v>
      </c>
      <c r="M2367" s="1">
        <v>0.0</v>
      </c>
    </row>
    <row r="2368">
      <c r="A2368" s="1" t="s">
        <v>2573</v>
      </c>
      <c r="B2368" s="1" t="s">
        <v>39</v>
      </c>
      <c r="C2368" s="1" t="str">
        <f t="array" ref="C2368">_xlfn.XLOOKUP($B2368, sales_teams!$A$2:$A$36, sales_teams!$B$2:$B$36)</f>
        <v>Cara Losch</v>
      </c>
      <c r="D2368" s="1" t="str">
        <f t="array" ref="D2368">_xlfn.XLOOKUP($B2368, sales_teams!$A$2:$A$36, sales_teams!$C$2:$C$36)</f>
        <v>East</v>
      </c>
      <c r="E2368" s="1" t="s">
        <v>148</v>
      </c>
      <c r="F2368" s="1" t="s">
        <v>153</v>
      </c>
      <c r="G2368" s="1" t="str">
        <f t="array" ref="G2368">IF($F2368="", "", _xlfn.XLOOKUP($F2368,accounts!$A$2:$A$86,accounts!$B$2:$B$86, "Other"))</f>
        <v>medical</v>
      </c>
      <c r="H2368" s="1" t="str">
        <f t="array" ref="H2368">IF($F2368="", "", IFS(_xlfn.XLOOKUP($F2368, accounts!$A$2:$A$86, accounts!$E$2:$E$86, 0)&gt;=1000, "Enterprise", _xlfn.XLOOKUP($F2368, accounts!$A$2:$A$86, accounts!$E$2:$E$86, 0)&gt;=100, "Mid-Market", TRUE, "SMB"))</f>
        <v>Enterprise</v>
      </c>
      <c r="I2368" s="1" t="str">
        <f t="array" ref="I2368">IF($F2368="", "", _xlfn.XLOOKUP($F2368,accounts!$A$2:$A$86,accounts!$F$2:$F$86, "Other"))</f>
        <v>United States</v>
      </c>
      <c r="J2368" s="1" t="s">
        <v>192</v>
      </c>
      <c r="K2368" s="3">
        <v>42838.0</v>
      </c>
      <c r="L2368" s="3">
        <v>42843.0</v>
      </c>
      <c r="M2368" s="1">
        <v>0.0</v>
      </c>
    </row>
    <row r="2369">
      <c r="A2369" s="1" t="s">
        <v>2574</v>
      </c>
      <c r="B2369" s="1" t="s">
        <v>48</v>
      </c>
      <c r="C2369" s="1" t="str">
        <f t="array" ref="C2369">_xlfn.XLOOKUP($B2369, sales_teams!$A$2:$A$36, sales_teams!$B$2:$B$36)</f>
        <v>Rocco Neubert</v>
      </c>
      <c r="D2369" s="1" t="str">
        <f t="array" ref="D2369">_xlfn.XLOOKUP($B2369, sales_teams!$A$2:$A$36, sales_teams!$C$2:$C$36)</f>
        <v>East</v>
      </c>
      <c r="E2369" s="1" t="s">
        <v>181</v>
      </c>
      <c r="F2369" s="1" t="s">
        <v>144</v>
      </c>
      <c r="G2369" s="1" t="str">
        <f t="array" ref="G2369">IF($F2369="", "", _xlfn.XLOOKUP($F2369,accounts!$A$2:$A$86,accounts!$B$2:$B$86, "Other"))</f>
        <v>retail</v>
      </c>
      <c r="H2369" s="1" t="str">
        <f t="array" ref="H2369">IF($F2369="", "", IFS(_xlfn.XLOOKUP($F2369, accounts!$A$2:$A$86, accounts!$E$2:$E$86, 0)&gt;=1000, "Enterprise", _xlfn.XLOOKUP($F2369, accounts!$A$2:$A$86, accounts!$E$2:$E$86, 0)&gt;=100, "Mid-Market", TRUE, "SMB"))</f>
        <v>Enterprise</v>
      </c>
      <c r="I2369" s="1" t="str">
        <f t="array" ref="I2369">IF($F2369="", "", _xlfn.XLOOKUP($F2369,accounts!$A$2:$A$86,accounts!$F$2:$F$86, "Other"))</f>
        <v>United States</v>
      </c>
      <c r="J2369" s="1" t="s">
        <v>192</v>
      </c>
      <c r="K2369" s="3">
        <v>42838.0</v>
      </c>
      <c r="L2369" s="3">
        <v>42845.0</v>
      </c>
      <c r="M2369" s="1">
        <v>0.0</v>
      </c>
    </row>
    <row r="2370">
      <c r="A2370" s="1" t="s">
        <v>2575</v>
      </c>
      <c r="B2370" s="1" t="s">
        <v>48</v>
      </c>
      <c r="C2370" s="1" t="str">
        <f t="array" ref="C2370">_xlfn.XLOOKUP($B2370, sales_teams!$A$2:$A$36, sales_teams!$B$2:$B$36)</f>
        <v>Rocco Neubert</v>
      </c>
      <c r="D2370" s="1" t="str">
        <f t="array" ref="D2370">_xlfn.XLOOKUP($B2370, sales_teams!$A$2:$A$36, sales_teams!$C$2:$C$36)</f>
        <v>East</v>
      </c>
      <c r="E2370" s="1" t="s">
        <v>148</v>
      </c>
      <c r="F2370" s="1" t="s">
        <v>125</v>
      </c>
      <c r="G2370" s="1" t="str">
        <f t="array" ref="G2370">IF($F2370="", "", _xlfn.XLOOKUP($F2370,accounts!$A$2:$A$86,accounts!$B$2:$B$86, "Other"))</f>
        <v>software</v>
      </c>
      <c r="H2370" s="1" t="str">
        <f t="array" ref="H2370">IF($F2370="", "", IFS(_xlfn.XLOOKUP($F2370, accounts!$A$2:$A$86, accounts!$E$2:$E$86, 0)&gt;=1000, "Enterprise", _xlfn.XLOOKUP($F2370, accounts!$A$2:$A$86, accounts!$E$2:$E$86, 0)&gt;=100, "Mid-Market", TRUE, "SMB"))</f>
        <v>Enterprise</v>
      </c>
      <c r="I2370" s="1" t="str">
        <f t="array" ref="I2370">IF($F2370="", "", _xlfn.XLOOKUP($F2370,accounts!$A$2:$A$86,accounts!$F$2:$F$86, "Other"))</f>
        <v>United States</v>
      </c>
      <c r="J2370" s="1" t="s">
        <v>192</v>
      </c>
      <c r="K2370" s="3">
        <v>42838.0</v>
      </c>
      <c r="L2370" s="3">
        <v>42868.0</v>
      </c>
      <c r="M2370" s="1">
        <v>0.0</v>
      </c>
    </row>
    <row r="2371">
      <c r="A2371" s="1" t="s">
        <v>2576</v>
      </c>
      <c r="B2371" s="1" t="s">
        <v>30</v>
      </c>
      <c r="C2371" s="1" t="str">
        <f t="array" ref="C2371">_xlfn.XLOOKUP($B2371, sales_teams!$A$2:$A$36, sales_teams!$B$2:$B$36)</f>
        <v>Melvin Marxen</v>
      </c>
      <c r="D2371" s="1" t="str">
        <f t="array" ref="D2371">_xlfn.XLOOKUP($B2371, sales_teams!$A$2:$A$36, sales_teams!$C$2:$C$36)</f>
        <v>Central</v>
      </c>
      <c r="E2371" s="1" t="s">
        <v>181</v>
      </c>
      <c r="F2371" s="1" t="s">
        <v>25</v>
      </c>
      <c r="G2371" s="1" t="str">
        <f t="array" ref="G2371">IF($F2371="", "", _xlfn.XLOOKUP($F2371,accounts!$A$2:$A$86,accounts!$B$2:$B$86, "Other"))</f>
        <v>medical</v>
      </c>
      <c r="H2371" s="1" t="str">
        <f t="array" ref="H2371">IF($F2371="", "", IFS(_xlfn.XLOOKUP($F2371, accounts!$A$2:$A$86, accounts!$E$2:$E$86, 0)&gt;=1000, "Enterprise", _xlfn.XLOOKUP($F2371, accounts!$A$2:$A$86, accounts!$E$2:$E$86, 0)&gt;=100, "Mid-Market", TRUE, "SMB"))</f>
        <v>Enterprise</v>
      </c>
      <c r="I2371" s="1" t="str">
        <f t="array" ref="I2371">IF($F2371="", "", _xlfn.XLOOKUP($F2371,accounts!$A$2:$A$86,accounts!$F$2:$F$86, "Other"))</f>
        <v>Kenya</v>
      </c>
      <c r="J2371" s="1" t="s">
        <v>192</v>
      </c>
      <c r="K2371" s="3">
        <v>42838.0</v>
      </c>
      <c r="L2371" s="3">
        <v>42845.0</v>
      </c>
      <c r="M2371" s="1">
        <v>0.0</v>
      </c>
    </row>
    <row r="2372">
      <c r="A2372" s="1" t="s">
        <v>2577</v>
      </c>
      <c r="B2372" s="1" t="s">
        <v>30</v>
      </c>
      <c r="C2372" s="1" t="str">
        <f t="array" ref="C2372">_xlfn.XLOOKUP($B2372, sales_teams!$A$2:$A$36, sales_teams!$B$2:$B$36)</f>
        <v>Melvin Marxen</v>
      </c>
      <c r="D2372" s="1" t="str">
        <f t="array" ref="D2372">_xlfn.XLOOKUP($B2372, sales_teams!$A$2:$A$36, sales_teams!$C$2:$C$36)</f>
        <v>Central</v>
      </c>
      <c r="E2372" s="1" t="s">
        <v>148</v>
      </c>
      <c r="F2372" s="1" t="s">
        <v>110</v>
      </c>
      <c r="G2372" s="1" t="str">
        <f t="array" ref="G2372">IF($F2372="", "", _xlfn.XLOOKUP($F2372,accounts!$A$2:$A$86,accounts!$B$2:$B$86, "Other"))</f>
        <v>technology</v>
      </c>
      <c r="H2372" s="1" t="str">
        <f t="array" ref="H2372">IF($F2372="", "", IFS(_xlfn.XLOOKUP($F2372, accounts!$A$2:$A$86, accounts!$E$2:$E$86, 0)&gt;=1000, "Enterprise", _xlfn.XLOOKUP($F2372, accounts!$A$2:$A$86, accounts!$E$2:$E$86, 0)&gt;=100, "Mid-Market", TRUE, "SMB"))</f>
        <v>Enterprise</v>
      </c>
      <c r="I2372" s="1" t="str">
        <f t="array" ref="I2372">IF($F2372="", "", _xlfn.XLOOKUP($F2372,accounts!$A$2:$A$86,accounts!$F$2:$F$86, "Other"))</f>
        <v>Norway</v>
      </c>
      <c r="J2372" s="1" t="s">
        <v>192</v>
      </c>
      <c r="K2372" s="3">
        <v>42838.0</v>
      </c>
      <c r="L2372" s="3">
        <v>42839.0</v>
      </c>
      <c r="M2372" s="1">
        <v>0.0</v>
      </c>
    </row>
    <row r="2373">
      <c r="A2373" s="1" t="s">
        <v>2578</v>
      </c>
      <c r="B2373" s="1" t="s">
        <v>30</v>
      </c>
      <c r="C2373" s="1" t="str">
        <f t="array" ref="C2373">_xlfn.XLOOKUP($B2373, sales_teams!$A$2:$A$36, sales_teams!$B$2:$B$36)</f>
        <v>Melvin Marxen</v>
      </c>
      <c r="D2373" s="1" t="str">
        <f t="array" ref="D2373">_xlfn.XLOOKUP($B2373, sales_teams!$A$2:$A$36, sales_teams!$C$2:$C$36)</f>
        <v>Central</v>
      </c>
      <c r="E2373" s="1" t="s">
        <v>109</v>
      </c>
      <c r="F2373" s="1" t="s">
        <v>79</v>
      </c>
      <c r="G2373" s="1" t="str">
        <f t="array" ref="G2373">IF($F2373="", "", _xlfn.XLOOKUP($F2373,accounts!$A$2:$A$86,accounts!$B$2:$B$86, "Other"))</f>
        <v>entertainment</v>
      </c>
      <c r="H2373" s="1" t="str">
        <f t="array" ref="H2373">IF($F2373="", "", IFS(_xlfn.XLOOKUP($F2373, accounts!$A$2:$A$86, accounts!$E$2:$E$86, 0)&gt;=1000, "Enterprise", _xlfn.XLOOKUP($F2373, accounts!$A$2:$A$86, accounts!$E$2:$E$86, 0)&gt;=100, "Mid-Market", TRUE, "SMB"))</f>
        <v>Mid-Market</v>
      </c>
      <c r="I2373" s="1" t="str">
        <f t="array" ref="I2373">IF($F2373="", "", _xlfn.XLOOKUP($F2373,accounts!$A$2:$A$86,accounts!$F$2:$F$86, "Other"))</f>
        <v>United States</v>
      </c>
      <c r="J2373" s="1" t="s">
        <v>131</v>
      </c>
      <c r="K2373" s="3">
        <v>42838.0</v>
      </c>
      <c r="L2373" s="3">
        <v>42844.0</v>
      </c>
      <c r="M2373" s="1">
        <v>1327.0</v>
      </c>
    </row>
    <row r="2374">
      <c r="A2374" s="1" t="s">
        <v>2579</v>
      </c>
      <c r="B2374" s="1" t="s">
        <v>30</v>
      </c>
      <c r="C2374" s="1" t="str">
        <f t="array" ref="C2374">_xlfn.XLOOKUP($B2374, sales_teams!$A$2:$A$36, sales_teams!$B$2:$B$36)</f>
        <v>Melvin Marxen</v>
      </c>
      <c r="D2374" s="1" t="str">
        <f t="array" ref="D2374">_xlfn.XLOOKUP($B2374, sales_teams!$A$2:$A$36, sales_teams!$C$2:$C$36)</f>
        <v>Central</v>
      </c>
      <c r="E2374" s="1" t="s">
        <v>109</v>
      </c>
      <c r="F2374" s="1" t="s">
        <v>82</v>
      </c>
      <c r="G2374" s="1" t="str">
        <f t="array" ref="G2374">IF($F2374="", "", _xlfn.XLOOKUP($F2374,accounts!$A$2:$A$86,accounts!$B$2:$B$86, "Other"))</f>
        <v>software</v>
      </c>
      <c r="H2374" s="1" t="str">
        <f t="array" ref="H2374">IF($F2374="", "", IFS(_xlfn.XLOOKUP($F2374, accounts!$A$2:$A$86, accounts!$E$2:$E$86, 0)&gt;=1000, "Enterprise", _xlfn.XLOOKUP($F2374, accounts!$A$2:$A$86, accounts!$E$2:$E$86, 0)&gt;=100, "Mid-Market", TRUE, "SMB"))</f>
        <v>Enterprise</v>
      </c>
      <c r="I2374" s="1" t="str">
        <f t="array" ref="I2374">IF($F2374="", "", _xlfn.XLOOKUP($F2374,accounts!$A$2:$A$86,accounts!$F$2:$F$86, "Other"))</f>
        <v>United States</v>
      </c>
      <c r="J2374" s="1" t="s">
        <v>131</v>
      </c>
      <c r="K2374" s="3">
        <v>42838.0</v>
      </c>
      <c r="L2374" s="3">
        <v>42913.0</v>
      </c>
      <c r="M2374" s="1">
        <v>923.0</v>
      </c>
    </row>
    <row r="2375">
      <c r="A2375" s="1" t="s">
        <v>2580</v>
      </c>
      <c r="B2375" s="1" t="s">
        <v>30</v>
      </c>
      <c r="C2375" s="1" t="str">
        <f t="array" ref="C2375">_xlfn.XLOOKUP($B2375, sales_teams!$A$2:$A$36, sales_teams!$B$2:$B$36)</f>
        <v>Melvin Marxen</v>
      </c>
      <c r="D2375" s="1" t="str">
        <f t="array" ref="D2375">_xlfn.XLOOKUP($B2375, sales_teams!$A$2:$A$36, sales_teams!$C$2:$C$36)</f>
        <v>Central</v>
      </c>
      <c r="E2375" s="1" t="s">
        <v>109</v>
      </c>
      <c r="F2375" s="1" t="s">
        <v>152</v>
      </c>
      <c r="G2375" s="1" t="str">
        <f t="array" ref="G2375">IF($F2375="", "", _xlfn.XLOOKUP($F2375,accounts!$A$2:$A$86,accounts!$B$2:$B$86, "Other"))</f>
        <v>marketing</v>
      </c>
      <c r="H2375" s="1" t="str">
        <f t="array" ref="H2375">IF($F2375="", "", IFS(_xlfn.XLOOKUP($F2375, accounts!$A$2:$A$86, accounts!$E$2:$E$86, 0)&gt;=1000, "Enterprise", _xlfn.XLOOKUP($F2375, accounts!$A$2:$A$86, accounts!$E$2:$E$86, 0)&gt;=100, "Mid-Market", TRUE, "SMB"))</f>
        <v>Mid-Market</v>
      </c>
      <c r="I2375" s="1" t="str">
        <f t="array" ref="I2375">IF($F2375="", "", _xlfn.XLOOKUP($F2375,accounts!$A$2:$A$86,accounts!$F$2:$F$86, "Other"))</f>
        <v>United States</v>
      </c>
      <c r="J2375" s="1" t="s">
        <v>131</v>
      </c>
      <c r="K2375" s="3">
        <v>42838.0</v>
      </c>
      <c r="L2375" s="3">
        <v>42848.0</v>
      </c>
      <c r="M2375" s="1">
        <v>1058.0</v>
      </c>
    </row>
    <row r="2376">
      <c r="A2376" s="1" t="s">
        <v>2581</v>
      </c>
      <c r="B2376" s="1" t="s">
        <v>30</v>
      </c>
      <c r="C2376" s="1" t="str">
        <f t="array" ref="C2376">_xlfn.XLOOKUP($B2376, sales_teams!$A$2:$A$36, sales_teams!$B$2:$B$36)</f>
        <v>Melvin Marxen</v>
      </c>
      <c r="D2376" s="1" t="str">
        <f t="array" ref="D2376">_xlfn.XLOOKUP($B2376, sales_teams!$A$2:$A$36, sales_teams!$C$2:$C$36)</f>
        <v>Central</v>
      </c>
      <c r="E2376" s="1" t="s">
        <v>194</v>
      </c>
      <c r="F2376" s="1" t="s">
        <v>157</v>
      </c>
      <c r="G2376" s="1" t="str">
        <f t="array" ref="G2376">IF($F2376="", "", _xlfn.XLOOKUP($F2376,accounts!$A$2:$A$86,accounts!$B$2:$B$86, "Other"))</f>
        <v>retail</v>
      </c>
      <c r="H2376" s="1" t="str">
        <f t="array" ref="H2376">IF($F2376="", "", IFS(_xlfn.XLOOKUP($F2376, accounts!$A$2:$A$86, accounts!$E$2:$E$86, 0)&gt;=1000, "Enterprise", _xlfn.XLOOKUP($F2376, accounts!$A$2:$A$86, accounts!$E$2:$E$86, 0)&gt;=100, "Mid-Market", TRUE, "SMB"))</f>
        <v>Enterprise</v>
      </c>
      <c r="I2376" s="1" t="str">
        <f t="array" ref="I2376">IF($F2376="", "", _xlfn.XLOOKUP($F2376,accounts!$A$2:$A$86,accounts!$F$2:$F$86, "Other"))</f>
        <v>Belgium</v>
      </c>
      <c r="J2376" s="1" t="s">
        <v>131</v>
      </c>
      <c r="K2376" s="3">
        <v>42838.0</v>
      </c>
      <c r="L2376" s="3">
        <v>42846.0</v>
      </c>
      <c r="M2376" s="1">
        <v>5220.0</v>
      </c>
    </row>
    <row r="2377">
      <c r="A2377" s="1" t="s">
        <v>2582</v>
      </c>
      <c r="B2377" s="1" t="s">
        <v>26</v>
      </c>
      <c r="C2377" s="1" t="str">
        <f t="array" ref="C2377">_xlfn.XLOOKUP($B2377, sales_teams!$A$2:$A$36, sales_teams!$B$2:$B$36)</f>
        <v>Melvin Marxen</v>
      </c>
      <c r="D2377" s="1" t="str">
        <f t="array" ref="D2377">_xlfn.XLOOKUP($B2377, sales_teams!$A$2:$A$36, sales_teams!$C$2:$C$36)</f>
        <v>Central</v>
      </c>
      <c r="E2377" s="1" t="s">
        <v>194</v>
      </c>
      <c r="F2377" s="1" t="s">
        <v>59</v>
      </c>
      <c r="G2377" s="1" t="str">
        <f t="array" ref="G2377">IF($F2377="", "", _xlfn.XLOOKUP($F2377,accounts!$A$2:$A$86,accounts!$B$2:$B$86, "Other"))</f>
        <v>medical</v>
      </c>
      <c r="H2377" s="1" t="str">
        <f t="array" ref="H2377">IF($F2377="", "", IFS(_xlfn.XLOOKUP($F2377, accounts!$A$2:$A$86, accounts!$E$2:$E$86, 0)&gt;=1000, "Enterprise", _xlfn.XLOOKUP($F2377, accounts!$A$2:$A$86, accounts!$E$2:$E$86, 0)&gt;=100, "Mid-Market", TRUE, "SMB"))</f>
        <v>SMB</v>
      </c>
      <c r="I2377" s="1" t="str">
        <f t="array" ref="I2377">IF($F2377="", "", _xlfn.XLOOKUP($F2377,accounts!$A$2:$A$86,accounts!$F$2:$F$86, "Other"))</f>
        <v>United States</v>
      </c>
      <c r="J2377" s="1" t="s">
        <v>192</v>
      </c>
      <c r="K2377" s="3">
        <v>42838.0</v>
      </c>
      <c r="L2377" s="3">
        <v>42844.0</v>
      </c>
      <c r="M2377" s="1">
        <v>0.0</v>
      </c>
    </row>
    <row r="2378">
      <c r="A2378" s="1" t="s">
        <v>2583</v>
      </c>
      <c r="B2378" s="1" t="s">
        <v>26</v>
      </c>
      <c r="C2378" s="1" t="str">
        <f t="array" ref="C2378">_xlfn.XLOOKUP($B2378, sales_teams!$A$2:$A$36, sales_teams!$B$2:$B$36)</f>
        <v>Melvin Marxen</v>
      </c>
      <c r="D2378" s="1" t="str">
        <f t="array" ref="D2378">_xlfn.XLOOKUP($B2378, sales_teams!$A$2:$A$36, sales_teams!$C$2:$C$36)</f>
        <v>Central</v>
      </c>
      <c r="E2378" s="1" t="s">
        <v>179</v>
      </c>
      <c r="F2378" s="1" t="s">
        <v>149</v>
      </c>
      <c r="G2378" s="1" t="str">
        <f t="array" ref="G2378">IF($F2378="", "", _xlfn.XLOOKUP($F2378,accounts!$A$2:$A$86,accounts!$B$2:$B$86, "Other"))</f>
        <v>medical</v>
      </c>
      <c r="H2378" s="1" t="str">
        <f t="array" ref="H2378">IF($F2378="", "", IFS(_xlfn.XLOOKUP($F2378, accounts!$A$2:$A$86, accounts!$E$2:$E$86, 0)&gt;=1000, "Enterprise", _xlfn.XLOOKUP($F2378, accounts!$A$2:$A$86, accounts!$E$2:$E$86, 0)&gt;=100, "Mid-Market", TRUE, "SMB"))</f>
        <v>Enterprise</v>
      </c>
      <c r="I2378" s="1" t="str">
        <f t="array" ref="I2378">IF($F2378="", "", _xlfn.XLOOKUP($F2378,accounts!$A$2:$A$86,accounts!$F$2:$F$86, "Other"))</f>
        <v>United States</v>
      </c>
      <c r="J2378" s="1" t="s">
        <v>131</v>
      </c>
      <c r="K2378" s="3">
        <v>42838.0</v>
      </c>
      <c r="L2378" s="3">
        <v>42847.0</v>
      </c>
      <c r="M2378" s="1">
        <v>55.0</v>
      </c>
    </row>
    <row r="2379">
      <c r="A2379" s="1" t="s">
        <v>2584</v>
      </c>
      <c r="B2379" s="1" t="s">
        <v>88</v>
      </c>
      <c r="C2379" s="1" t="str">
        <f t="array" ref="C2379">_xlfn.XLOOKUP($B2379, sales_teams!$A$2:$A$36, sales_teams!$B$2:$B$36)</f>
        <v>Celia Rouche</v>
      </c>
      <c r="D2379" s="1" t="str">
        <f t="array" ref="D2379">_xlfn.XLOOKUP($B2379, sales_teams!$A$2:$A$36, sales_teams!$C$2:$C$36)</f>
        <v>West</v>
      </c>
      <c r="E2379" s="1" t="s">
        <v>188</v>
      </c>
      <c r="F2379" s="1" t="s">
        <v>75</v>
      </c>
      <c r="G2379" s="1" t="str">
        <f t="array" ref="G2379">IF($F2379="", "", _xlfn.XLOOKUP($F2379,accounts!$A$2:$A$86,accounts!$B$2:$B$86, "Other"))</f>
        <v>software</v>
      </c>
      <c r="H2379" s="1" t="str">
        <f t="array" ref="H2379">IF($F2379="", "", IFS(_xlfn.XLOOKUP($F2379, accounts!$A$2:$A$86, accounts!$E$2:$E$86, 0)&gt;=1000, "Enterprise", _xlfn.XLOOKUP($F2379, accounts!$A$2:$A$86, accounts!$E$2:$E$86, 0)&gt;=100, "Mid-Market", TRUE, "SMB"))</f>
        <v>SMB</v>
      </c>
      <c r="I2379" s="1" t="str">
        <f t="array" ref="I2379">IF($F2379="", "", _xlfn.XLOOKUP($F2379,accounts!$A$2:$A$86,accounts!$F$2:$F$86, "Other"))</f>
        <v>United States</v>
      </c>
      <c r="J2379" s="1" t="s">
        <v>192</v>
      </c>
      <c r="K2379" s="3">
        <v>42838.0</v>
      </c>
      <c r="L2379" s="3">
        <v>42845.0</v>
      </c>
      <c r="M2379" s="1">
        <v>0.0</v>
      </c>
    </row>
    <row r="2380">
      <c r="A2380" s="1" t="s">
        <v>2585</v>
      </c>
      <c r="B2380" s="1" t="s">
        <v>88</v>
      </c>
      <c r="C2380" s="1" t="str">
        <f t="array" ref="C2380">_xlfn.XLOOKUP($B2380, sales_teams!$A$2:$A$36, sales_teams!$B$2:$B$36)</f>
        <v>Celia Rouche</v>
      </c>
      <c r="D2380" s="1" t="str">
        <f t="array" ref="D2380">_xlfn.XLOOKUP($B2380, sales_teams!$A$2:$A$36, sales_teams!$C$2:$C$36)</f>
        <v>West</v>
      </c>
      <c r="E2380" s="1" t="s">
        <v>179</v>
      </c>
      <c r="F2380" s="1" t="s">
        <v>118</v>
      </c>
      <c r="G2380" s="1" t="str">
        <f t="array" ref="G2380">IF($F2380="", "", _xlfn.XLOOKUP($F2380,accounts!$A$2:$A$86,accounts!$B$2:$B$86, "Other"))</f>
        <v>services</v>
      </c>
      <c r="H2380" s="1" t="str">
        <f t="array" ref="H2380">IF($F2380="", "", IFS(_xlfn.XLOOKUP($F2380, accounts!$A$2:$A$86, accounts!$E$2:$E$86, 0)&gt;=1000, "Enterprise", _xlfn.XLOOKUP($F2380, accounts!$A$2:$A$86, accounts!$E$2:$E$86, 0)&gt;=100, "Mid-Market", TRUE, "SMB"))</f>
        <v>Enterprise</v>
      </c>
      <c r="I2380" s="1" t="str">
        <f t="array" ref="I2380">IF($F2380="", "", _xlfn.XLOOKUP($F2380,accounts!$A$2:$A$86,accounts!$F$2:$F$86, "Other"))</f>
        <v>United States</v>
      </c>
      <c r="J2380" s="1" t="s">
        <v>131</v>
      </c>
      <c r="K2380" s="3">
        <v>42838.0</v>
      </c>
      <c r="L2380" s="3">
        <v>42909.0</v>
      </c>
      <c r="M2380" s="1">
        <v>62.0</v>
      </c>
    </row>
    <row r="2381">
      <c r="A2381" s="1" t="s">
        <v>2586</v>
      </c>
      <c r="B2381" s="1" t="s">
        <v>99</v>
      </c>
      <c r="C2381" s="1" t="str">
        <f t="array" ref="C2381">_xlfn.XLOOKUP($B2381, sales_teams!$A$2:$A$36, sales_teams!$B$2:$B$36)</f>
        <v>Summer Sewald</v>
      </c>
      <c r="D2381" s="1" t="str">
        <f t="array" ref="D2381">_xlfn.XLOOKUP($B2381, sales_teams!$A$2:$A$36, sales_teams!$C$2:$C$36)</f>
        <v>West</v>
      </c>
      <c r="E2381" s="1" t="s">
        <v>109</v>
      </c>
      <c r="F2381" s="1" t="s">
        <v>97</v>
      </c>
      <c r="G2381" s="1" t="str">
        <f t="array" ref="G2381">IF($F2381="", "", _xlfn.XLOOKUP($F2381,accounts!$A$2:$A$86,accounts!$B$2:$B$86, "Other"))</f>
        <v>finance</v>
      </c>
      <c r="H2381" s="1" t="str">
        <f t="array" ref="H2381">IF($F2381="", "", IFS(_xlfn.XLOOKUP($F2381, accounts!$A$2:$A$86, accounts!$E$2:$E$86, 0)&gt;=1000, "Enterprise", _xlfn.XLOOKUP($F2381, accounts!$A$2:$A$86, accounts!$E$2:$E$86, 0)&gt;=100, "Mid-Market", TRUE, "SMB"))</f>
        <v>Mid-Market</v>
      </c>
      <c r="I2381" s="1" t="str">
        <f t="array" ref="I2381">IF($F2381="", "", _xlfn.XLOOKUP($F2381,accounts!$A$2:$A$86,accounts!$F$2:$F$86, "Other"))</f>
        <v>United States</v>
      </c>
      <c r="J2381" s="1" t="s">
        <v>131</v>
      </c>
      <c r="K2381" s="3">
        <v>42838.0</v>
      </c>
      <c r="L2381" s="3">
        <v>42845.0</v>
      </c>
      <c r="M2381" s="1">
        <v>996.0</v>
      </c>
    </row>
    <row r="2382">
      <c r="A2382" s="1" t="s">
        <v>2587</v>
      </c>
      <c r="B2382" s="1" t="s">
        <v>104</v>
      </c>
      <c r="C2382" s="1" t="str">
        <f t="array" ref="C2382">_xlfn.XLOOKUP($B2382, sales_teams!$A$2:$A$36, sales_teams!$B$2:$B$36)</f>
        <v>Summer Sewald</v>
      </c>
      <c r="D2382" s="1" t="str">
        <f t="array" ref="D2382">_xlfn.XLOOKUP($B2382, sales_teams!$A$2:$A$36, sales_teams!$C$2:$C$36)</f>
        <v>West</v>
      </c>
      <c r="E2382" s="1" t="s">
        <v>148</v>
      </c>
      <c r="G2382" s="1" t="str">
        <f t="array" ref="G2382">IF($F2382="", "", _xlfn.XLOOKUP($F2382,accounts!$A$2:$A$86,accounts!$B$2:$B$86, "Other"))</f>
        <v/>
      </c>
      <c r="H2382" s="1" t="str">
        <f t="array" ref="H2382">IF($F2382="", "", IFS(_xlfn.XLOOKUP($F2382, accounts!$A$2:$A$86, accounts!$E$2:$E$86, 0)&gt;=1000, "Enterprise", _xlfn.XLOOKUP($F2382, accounts!$A$2:$A$86, accounts!$E$2:$E$86, 0)&gt;=100, "Mid-Market", TRUE, "SMB"))</f>
        <v/>
      </c>
      <c r="I2382" s="1" t="str">
        <f t="array" ref="I2382">IF($F2382="", "", _xlfn.XLOOKUP($F2382,accounts!$A$2:$A$86,accounts!$F$2:$F$86, "Other"))</f>
        <v/>
      </c>
      <c r="J2382" s="1" t="s">
        <v>189</v>
      </c>
      <c r="K2382" s="3">
        <v>42838.0</v>
      </c>
    </row>
    <row r="2383">
      <c r="A2383" s="1" t="s">
        <v>2588</v>
      </c>
      <c r="B2383" s="1" t="s">
        <v>104</v>
      </c>
      <c r="C2383" s="1" t="str">
        <f t="array" ref="C2383">_xlfn.XLOOKUP($B2383, sales_teams!$A$2:$A$36, sales_teams!$B$2:$B$36)</f>
        <v>Summer Sewald</v>
      </c>
      <c r="D2383" s="1" t="str">
        <f t="array" ref="D2383">_xlfn.XLOOKUP($B2383, sales_teams!$A$2:$A$36, sales_teams!$C$2:$C$36)</f>
        <v>West</v>
      </c>
      <c r="E2383" s="1" t="s">
        <v>181</v>
      </c>
      <c r="F2383" s="1" t="s">
        <v>147</v>
      </c>
      <c r="G2383" s="1" t="str">
        <f t="array" ref="G2383">IF($F2383="", "", _xlfn.XLOOKUP($F2383,accounts!$A$2:$A$86,accounts!$B$2:$B$86, "Other"))</f>
        <v>telecommunications</v>
      </c>
      <c r="H2383" s="1" t="str">
        <f t="array" ref="H2383">IF($F2383="", "", IFS(_xlfn.XLOOKUP($F2383, accounts!$A$2:$A$86, accounts!$E$2:$E$86, 0)&gt;=1000, "Enterprise", _xlfn.XLOOKUP($F2383, accounts!$A$2:$A$86, accounts!$E$2:$E$86, 0)&gt;=100, "Mid-Market", TRUE, "SMB"))</f>
        <v>Enterprise</v>
      </c>
      <c r="I2383" s="1" t="str">
        <f t="array" ref="I2383">IF($F2383="", "", _xlfn.XLOOKUP($F2383,accounts!$A$2:$A$86,accounts!$F$2:$F$86, "Other"))</f>
        <v>United States</v>
      </c>
      <c r="J2383" s="1" t="s">
        <v>192</v>
      </c>
      <c r="K2383" s="3">
        <v>42838.0</v>
      </c>
      <c r="L2383" s="3">
        <v>42895.0</v>
      </c>
      <c r="M2383" s="1">
        <v>0.0</v>
      </c>
    </row>
    <row r="2384">
      <c r="A2384" s="1" t="s">
        <v>2589</v>
      </c>
      <c r="B2384" s="1" t="s">
        <v>104</v>
      </c>
      <c r="C2384" s="1" t="str">
        <f t="array" ref="C2384">_xlfn.XLOOKUP($B2384, sales_teams!$A$2:$A$36, sales_teams!$B$2:$B$36)</f>
        <v>Summer Sewald</v>
      </c>
      <c r="D2384" s="1" t="str">
        <f t="array" ref="D2384">_xlfn.XLOOKUP($B2384, sales_teams!$A$2:$A$36, sales_teams!$C$2:$C$36)</f>
        <v>West</v>
      </c>
      <c r="E2384" s="1" t="s">
        <v>181</v>
      </c>
      <c r="F2384" s="1" t="s">
        <v>119</v>
      </c>
      <c r="G2384" s="1" t="str">
        <f t="array" ref="G2384">IF($F2384="", "", _xlfn.XLOOKUP($F2384,accounts!$A$2:$A$86,accounts!$B$2:$B$86, "Other"))</f>
        <v>technology</v>
      </c>
      <c r="H2384" s="1" t="str">
        <f t="array" ref="H2384">IF($F2384="", "", IFS(_xlfn.XLOOKUP($F2384, accounts!$A$2:$A$86, accounts!$E$2:$E$86, 0)&gt;=1000, "Enterprise", _xlfn.XLOOKUP($F2384, accounts!$A$2:$A$86, accounts!$E$2:$E$86, 0)&gt;=100, "Mid-Market", TRUE, "SMB"))</f>
        <v>Enterprise</v>
      </c>
      <c r="I2384" s="1" t="str">
        <f t="array" ref="I2384">IF($F2384="", "", _xlfn.XLOOKUP($F2384,accounts!$A$2:$A$86,accounts!$F$2:$F$86, "Other"))</f>
        <v>Korea</v>
      </c>
      <c r="J2384" s="1" t="s">
        <v>131</v>
      </c>
      <c r="K2384" s="3">
        <v>42838.0</v>
      </c>
      <c r="L2384" s="3">
        <v>42847.0</v>
      </c>
      <c r="M2384" s="1">
        <v>543.0</v>
      </c>
    </row>
    <row r="2385">
      <c r="A2385" s="1" t="s">
        <v>2590</v>
      </c>
      <c r="B2385" s="1" t="s">
        <v>102</v>
      </c>
      <c r="C2385" s="1" t="str">
        <f t="array" ref="C2385">_xlfn.XLOOKUP($B2385, sales_teams!$A$2:$A$36, sales_teams!$B$2:$B$36)</f>
        <v>Summer Sewald</v>
      </c>
      <c r="D2385" s="1" t="str">
        <f t="array" ref="D2385">_xlfn.XLOOKUP($B2385, sales_teams!$A$2:$A$36, sales_teams!$C$2:$C$36)</f>
        <v>West</v>
      </c>
      <c r="E2385" s="1" t="s">
        <v>148</v>
      </c>
      <c r="F2385" s="1" t="s">
        <v>118</v>
      </c>
      <c r="G2385" s="1" t="str">
        <f t="array" ref="G2385">IF($F2385="", "", _xlfn.XLOOKUP($F2385,accounts!$A$2:$A$86,accounts!$B$2:$B$86, "Other"))</f>
        <v>services</v>
      </c>
      <c r="H2385" s="1" t="str">
        <f t="array" ref="H2385">IF($F2385="", "", IFS(_xlfn.XLOOKUP($F2385, accounts!$A$2:$A$86, accounts!$E$2:$E$86, 0)&gt;=1000, "Enterprise", _xlfn.XLOOKUP($F2385, accounts!$A$2:$A$86, accounts!$E$2:$E$86, 0)&gt;=100, "Mid-Market", TRUE, "SMB"))</f>
        <v>Enterprise</v>
      </c>
      <c r="I2385" s="1" t="str">
        <f t="array" ref="I2385">IF($F2385="", "", _xlfn.XLOOKUP($F2385,accounts!$A$2:$A$86,accounts!$F$2:$F$86, "Other"))</f>
        <v>United States</v>
      </c>
      <c r="J2385" s="1" t="s">
        <v>192</v>
      </c>
      <c r="K2385" s="3">
        <v>42838.0</v>
      </c>
      <c r="L2385" s="3">
        <v>42844.0</v>
      </c>
      <c r="M2385" s="1">
        <v>0.0</v>
      </c>
    </row>
    <row r="2386">
      <c r="A2386" s="1" t="s">
        <v>2591</v>
      </c>
      <c r="B2386" s="1" t="s">
        <v>102</v>
      </c>
      <c r="C2386" s="1" t="str">
        <f t="array" ref="C2386">_xlfn.XLOOKUP($B2386, sales_teams!$A$2:$A$36, sales_teams!$B$2:$B$36)</f>
        <v>Summer Sewald</v>
      </c>
      <c r="D2386" s="1" t="str">
        <f t="array" ref="D2386">_xlfn.XLOOKUP($B2386, sales_teams!$A$2:$A$36, sales_teams!$C$2:$C$36)</f>
        <v>West</v>
      </c>
      <c r="E2386" s="1" t="s">
        <v>148</v>
      </c>
      <c r="F2386" s="1" t="s">
        <v>170</v>
      </c>
      <c r="G2386" s="1" t="str">
        <f t="array" ref="G2386">IF($F2386="", "", _xlfn.XLOOKUP($F2386,accounts!$A$2:$A$86,accounts!$B$2:$B$86, "Other"))</f>
        <v>employment</v>
      </c>
      <c r="H2386" s="1" t="str">
        <f t="array" ref="H2386">IF($F2386="", "", IFS(_xlfn.XLOOKUP($F2386, accounts!$A$2:$A$86, accounts!$E$2:$E$86, 0)&gt;=1000, "Enterprise", _xlfn.XLOOKUP($F2386, accounts!$A$2:$A$86, accounts!$E$2:$E$86, 0)&gt;=100, "Mid-Market", TRUE, "SMB"))</f>
        <v>Enterprise</v>
      </c>
      <c r="I2386" s="1" t="str">
        <f t="array" ref="I2386">IF($F2386="", "", _xlfn.XLOOKUP($F2386,accounts!$A$2:$A$86,accounts!$F$2:$F$86, "Other"))</f>
        <v>United States</v>
      </c>
      <c r="J2386" s="1" t="s">
        <v>192</v>
      </c>
      <c r="K2386" s="3">
        <v>42838.0</v>
      </c>
      <c r="L2386" s="3">
        <v>42846.0</v>
      </c>
      <c r="M2386" s="1">
        <v>0.0</v>
      </c>
    </row>
    <row r="2387">
      <c r="A2387" s="1" t="s">
        <v>2592</v>
      </c>
      <c r="B2387" s="1" t="s">
        <v>18</v>
      </c>
      <c r="C2387" s="1" t="str">
        <f t="array" ref="C2387">_xlfn.XLOOKUP($B2387, sales_teams!$A$2:$A$36, sales_teams!$B$2:$B$36)</f>
        <v>Dustin Brinkmann</v>
      </c>
      <c r="D2387" s="1" t="str">
        <f t="array" ref="D2387">_xlfn.XLOOKUP($B2387, sales_teams!$A$2:$A$36, sales_teams!$C$2:$C$36)</f>
        <v>Central</v>
      </c>
      <c r="E2387" s="1" t="s">
        <v>179</v>
      </c>
      <c r="F2387" s="1" t="s">
        <v>136</v>
      </c>
      <c r="G2387" s="1" t="str">
        <f t="array" ref="G2387">IF($F2387="", "", _xlfn.XLOOKUP($F2387,accounts!$A$2:$A$86,accounts!$B$2:$B$86, "Other"))</f>
        <v>services</v>
      </c>
      <c r="H2387" s="1" t="str">
        <f t="array" ref="H2387">IF($F2387="", "", IFS(_xlfn.XLOOKUP($F2387, accounts!$A$2:$A$86, accounts!$E$2:$E$86, 0)&gt;=1000, "Enterprise", _xlfn.XLOOKUP($F2387, accounts!$A$2:$A$86, accounts!$E$2:$E$86, 0)&gt;=100, "Mid-Market", TRUE, "SMB"))</f>
        <v>Enterprise</v>
      </c>
      <c r="I2387" s="1" t="str">
        <f t="array" ref="I2387">IF($F2387="", "", _xlfn.XLOOKUP($F2387,accounts!$A$2:$A$86,accounts!$F$2:$F$86, "Other"))</f>
        <v>United States</v>
      </c>
      <c r="J2387" s="1" t="s">
        <v>192</v>
      </c>
      <c r="K2387" s="3">
        <v>42838.0</v>
      </c>
      <c r="L2387" s="3">
        <v>42963.0</v>
      </c>
      <c r="M2387" s="1">
        <v>0.0</v>
      </c>
    </row>
    <row r="2388">
      <c r="A2388" s="1" t="s">
        <v>2593</v>
      </c>
      <c r="B2388" s="1" t="s">
        <v>28</v>
      </c>
      <c r="C2388" s="1" t="str">
        <f t="array" ref="C2388">_xlfn.XLOOKUP($B2388, sales_teams!$A$2:$A$36, sales_teams!$B$2:$B$36)</f>
        <v>Melvin Marxen</v>
      </c>
      <c r="D2388" s="1" t="str">
        <f t="array" ref="D2388">_xlfn.XLOOKUP($B2388, sales_teams!$A$2:$A$36, sales_teams!$C$2:$C$36)</f>
        <v>Central</v>
      </c>
      <c r="E2388" s="1" t="s">
        <v>109</v>
      </c>
      <c r="F2388" s="1" t="s">
        <v>152</v>
      </c>
      <c r="G2388" s="1" t="str">
        <f t="array" ref="G2388">IF($F2388="", "", _xlfn.XLOOKUP($F2388,accounts!$A$2:$A$86,accounts!$B$2:$B$86, "Other"))</f>
        <v>marketing</v>
      </c>
      <c r="H2388" s="1" t="str">
        <f t="array" ref="H2388">IF($F2388="", "", IFS(_xlfn.XLOOKUP($F2388, accounts!$A$2:$A$86, accounts!$E$2:$E$86, 0)&gt;=1000, "Enterprise", _xlfn.XLOOKUP($F2388, accounts!$A$2:$A$86, accounts!$E$2:$E$86, 0)&gt;=100, "Mid-Market", TRUE, "SMB"))</f>
        <v>Mid-Market</v>
      </c>
      <c r="I2388" s="1" t="str">
        <f t="array" ref="I2388">IF($F2388="", "", _xlfn.XLOOKUP($F2388,accounts!$A$2:$A$86,accounts!$F$2:$F$86, "Other"))</f>
        <v>United States</v>
      </c>
      <c r="J2388" s="1" t="s">
        <v>192</v>
      </c>
      <c r="K2388" s="3">
        <v>42838.0</v>
      </c>
      <c r="L2388" s="3">
        <v>42902.0</v>
      </c>
      <c r="M2388" s="1">
        <v>0.0</v>
      </c>
    </row>
    <row r="2389">
      <c r="A2389" s="1" t="s">
        <v>2594</v>
      </c>
      <c r="B2389" s="1" t="s">
        <v>15</v>
      </c>
      <c r="C2389" s="1" t="str">
        <f t="array" ref="C2389">_xlfn.XLOOKUP($B2389, sales_teams!$A$2:$A$36, sales_teams!$B$2:$B$36)</f>
        <v>Dustin Brinkmann</v>
      </c>
      <c r="D2389" s="1" t="str">
        <f t="array" ref="D2389">_xlfn.XLOOKUP($B2389, sales_teams!$A$2:$A$36, sales_teams!$C$2:$C$36)</f>
        <v>Central</v>
      </c>
      <c r="E2389" s="1" t="s">
        <v>179</v>
      </c>
      <c r="F2389" s="1" t="s">
        <v>89</v>
      </c>
      <c r="G2389" s="1" t="str">
        <f t="array" ref="G2389">IF($F2389="", "", _xlfn.XLOOKUP($F2389,accounts!$A$2:$A$86,accounts!$B$2:$B$86, "Other"))</f>
        <v>finance</v>
      </c>
      <c r="H2389" s="1" t="str">
        <f t="array" ref="H2389">IF($F2389="", "", IFS(_xlfn.XLOOKUP($F2389, accounts!$A$2:$A$86, accounts!$E$2:$E$86, 0)&gt;=1000, "Enterprise", _xlfn.XLOOKUP($F2389, accounts!$A$2:$A$86, accounts!$E$2:$E$86, 0)&gt;=100, "Mid-Market", TRUE, "SMB"))</f>
        <v>Enterprise</v>
      </c>
      <c r="I2389" s="1" t="str">
        <f t="array" ref="I2389">IF($F2389="", "", _xlfn.XLOOKUP($F2389,accounts!$A$2:$A$86,accounts!$F$2:$F$86, "Other"))</f>
        <v>United States</v>
      </c>
      <c r="J2389" s="1" t="s">
        <v>192</v>
      </c>
      <c r="K2389" s="3">
        <v>42838.0</v>
      </c>
      <c r="L2389" s="3">
        <v>42881.0</v>
      </c>
      <c r="M2389" s="1">
        <v>0.0</v>
      </c>
    </row>
    <row r="2390">
      <c r="A2390" s="1" t="s">
        <v>2595</v>
      </c>
      <c r="B2390" s="1" t="s">
        <v>15</v>
      </c>
      <c r="C2390" s="1" t="str">
        <f t="array" ref="C2390">_xlfn.XLOOKUP($B2390, sales_teams!$A$2:$A$36, sales_teams!$B$2:$B$36)</f>
        <v>Dustin Brinkmann</v>
      </c>
      <c r="D2390" s="1" t="str">
        <f t="array" ref="D2390">_xlfn.XLOOKUP($B2390, sales_teams!$A$2:$A$36, sales_teams!$C$2:$C$36)</f>
        <v>Central</v>
      </c>
      <c r="E2390" s="1" t="s">
        <v>179</v>
      </c>
      <c r="F2390" s="1" t="s">
        <v>29</v>
      </c>
      <c r="G2390" s="1" t="str">
        <f t="array" ref="G2390">IF($F2390="", "", _xlfn.XLOOKUP($F2390,accounts!$A$2:$A$86,accounts!$B$2:$B$86, "Other"))</f>
        <v>medical</v>
      </c>
      <c r="H2390" s="1" t="str">
        <f t="array" ref="H2390">IF($F2390="", "", IFS(_xlfn.XLOOKUP($F2390, accounts!$A$2:$A$86, accounts!$E$2:$E$86, 0)&gt;=1000, "Enterprise", _xlfn.XLOOKUP($F2390, accounts!$A$2:$A$86, accounts!$E$2:$E$86, 0)&gt;=100, "Mid-Market", TRUE, "SMB"))</f>
        <v>Enterprise</v>
      </c>
      <c r="I2390" s="1" t="str">
        <f t="array" ref="I2390">IF($F2390="", "", _xlfn.XLOOKUP($F2390,accounts!$A$2:$A$86,accounts!$F$2:$F$86, "Other"))</f>
        <v>Philipines</v>
      </c>
      <c r="J2390" s="1" t="s">
        <v>131</v>
      </c>
      <c r="K2390" s="3">
        <v>42838.0</v>
      </c>
      <c r="L2390" s="3">
        <v>42847.0</v>
      </c>
      <c r="M2390" s="1">
        <v>56.0</v>
      </c>
    </row>
    <row r="2391">
      <c r="A2391" s="1" t="s">
        <v>2596</v>
      </c>
      <c r="B2391" s="1" t="s">
        <v>60</v>
      </c>
      <c r="C2391" s="1" t="str">
        <f t="array" ref="C2391">_xlfn.XLOOKUP($B2391, sales_teams!$A$2:$A$36, sales_teams!$B$2:$B$36)</f>
        <v>Celia Rouche</v>
      </c>
      <c r="D2391" s="1" t="str">
        <f t="array" ref="D2391">_xlfn.XLOOKUP($B2391, sales_teams!$A$2:$A$36, sales_teams!$C$2:$C$36)</f>
        <v>West</v>
      </c>
      <c r="E2391" s="1" t="s">
        <v>194</v>
      </c>
      <c r="F2391" s="1" t="s">
        <v>125</v>
      </c>
      <c r="G2391" s="1" t="str">
        <f t="array" ref="G2391">IF($F2391="", "", _xlfn.XLOOKUP($F2391,accounts!$A$2:$A$86,accounts!$B$2:$B$86, "Other"))</f>
        <v>software</v>
      </c>
      <c r="H2391" s="1" t="str">
        <f t="array" ref="H2391">IF($F2391="", "", IFS(_xlfn.XLOOKUP($F2391, accounts!$A$2:$A$86, accounts!$E$2:$E$86, 0)&gt;=1000, "Enterprise", _xlfn.XLOOKUP($F2391, accounts!$A$2:$A$86, accounts!$E$2:$E$86, 0)&gt;=100, "Mid-Market", TRUE, "SMB"))</f>
        <v>Enterprise</v>
      </c>
      <c r="I2391" s="1" t="str">
        <f t="array" ref="I2391">IF($F2391="", "", _xlfn.XLOOKUP($F2391,accounts!$A$2:$A$86,accounts!$F$2:$F$86, "Other"))</f>
        <v>United States</v>
      </c>
      <c r="J2391" s="1" t="s">
        <v>192</v>
      </c>
      <c r="K2391" s="3">
        <v>42838.0</v>
      </c>
      <c r="L2391" s="3">
        <v>42845.0</v>
      </c>
      <c r="M2391" s="1">
        <v>0.0</v>
      </c>
    </row>
    <row r="2392">
      <c r="A2392" s="1" t="s">
        <v>2597</v>
      </c>
      <c r="B2392" s="1" t="s">
        <v>60</v>
      </c>
      <c r="C2392" s="1" t="str">
        <f t="array" ref="C2392">_xlfn.XLOOKUP($B2392, sales_teams!$A$2:$A$36, sales_teams!$B$2:$B$36)</f>
        <v>Celia Rouche</v>
      </c>
      <c r="D2392" s="1" t="str">
        <f t="array" ref="D2392">_xlfn.XLOOKUP($B2392, sales_teams!$A$2:$A$36, sales_teams!$C$2:$C$36)</f>
        <v>West</v>
      </c>
      <c r="E2392" s="1" t="s">
        <v>188</v>
      </c>
      <c r="F2392" s="1" t="s">
        <v>36</v>
      </c>
      <c r="G2392" s="1" t="str">
        <f t="array" ref="G2392">IF($F2392="", "", _xlfn.XLOOKUP($F2392,accounts!$A$2:$A$86,accounts!$B$2:$B$86, "Other"))</f>
        <v>retail</v>
      </c>
      <c r="H2392" s="1" t="str">
        <f t="array" ref="H2392">IF($F2392="", "", IFS(_xlfn.XLOOKUP($F2392, accounts!$A$2:$A$86, accounts!$E$2:$E$86, 0)&gt;=1000, "Enterprise", _xlfn.XLOOKUP($F2392, accounts!$A$2:$A$86, accounts!$E$2:$E$86, 0)&gt;=100, "Mid-Market", TRUE, "SMB"))</f>
        <v>Enterprise</v>
      </c>
      <c r="I2392" s="1" t="str">
        <f t="array" ref="I2392">IF($F2392="", "", _xlfn.XLOOKUP($F2392,accounts!$A$2:$A$86,accounts!$F$2:$F$86, "Other"))</f>
        <v>United States</v>
      </c>
      <c r="J2392" s="1" t="s">
        <v>192</v>
      </c>
      <c r="K2392" s="3">
        <v>42838.0</v>
      </c>
      <c r="L2392" s="3">
        <v>42848.0</v>
      </c>
      <c r="M2392" s="1">
        <v>0.0</v>
      </c>
    </row>
    <row r="2393">
      <c r="A2393" s="1" t="s">
        <v>2598</v>
      </c>
      <c r="B2393" s="1" t="s">
        <v>34</v>
      </c>
      <c r="C2393" s="1" t="str">
        <f t="array" ref="C2393">_xlfn.XLOOKUP($B2393, sales_teams!$A$2:$A$36, sales_teams!$B$2:$B$36)</f>
        <v>Cara Losch</v>
      </c>
      <c r="D2393" s="1" t="str">
        <f t="array" ref="D2393">_xlfn.XLOOKUP($B2393, sales_teams!$A$2:$A$36, sales_teams!$C$2:$C$36)</f>
        <v>East</v>
      </c>
      <c r="E2393" s="1" t="s">
        <v>109</v>
      </c>
      <c r="F2393" s="1" t="s">
        <v>159</v>
      </c>
      <c r="G2393" s="1" t="str">
        <f t="array" ref="G2393">IF($F2393="", "", _xlfn.XLOOKUP($F2393,accounts!$A$2:$A$86,accounts!$B$2:$B$86, "Other"))</f>
        <v>retail</v>
      </c>
      <c r="H2393" s="1" t="str">
        <f t="array" ref="H2393">IF($F2393="", "", IFS(_xlfn.XLOOKUP($F2393, accounts!$A$2:$A$86, accounts!$E$2:$E$86, 0)&gt;=1000, "Enterprise", _xlfn.XLOOKUP($F2393, accounts!$A$2:$A$86, accounts!$E$2:$E$86, 0)&gt;=100, "Mid-Market", TRUE, "SMB"))</f>
        <v>Mid-Market</v>
      </c>
      <c r="I2393" s="1" t="str">
        <f t="array" ref="I2393">IF($F2393="", "", _xlfn.XLOOKUP($F2393,accounts!$A$2:$A$86,accounts!$F$2:$F$86, "Other"))</f>
        <v>Romania</v>
      </c>
      <c r="J2393" s="1" t="s">
        <v>131</v>
      </c>
      <c r="K2393" s="3">
        <v>42838.0</v>
      </c>
      <c r="L2393" s="3">
        <v>42896.0</v>
      </c>
      <c r="M2393" s="1">
        <v>1145.0</v>
      </c>
    </row>
    <row r="2394">
      <c r="A2394" s="1" t="s">
        <v>2599</v>
      </c>
      <c r="B2394" s="1" t="s">
        <v>45</v>
      </c>
      <c r="C2394" s="1" t="str">
        <f t="array" ref="C2394">_xlfn.XLOOKUP($B2394, sales_teams!$A$2:$A$36, sales_teams!$B$2:$B$36)</f>
        <v>Cara Losch</v>
      </c>
      <c r="D2394" s="1" t="str">
        <f t="array" ref="D2394">_xlfn.XLOOKUP($B2394, sales_teams!$A$2:$A$36, sales_teams!$C$2:$C$36)</f>
        <v>East</v>
      </c>
      <c r="E2394" s="1" t="s">
        <v>148</v>
      </c>
      <c r="F2394" s="1" t="s">
        <v>153</v>
      </c>
      <c r="G2394" s="1" t="str">
        <f t="array" ref="G2394">IF($F2394="", "", _xlfn.XLOOKUP($F2394,accounts!$A$2:$A$86,accounts!$B$2:$B$86, "Other"))</f>
        <v>medical</v>
      </c>
      <c r="H2394" s="1" t="str">
        <f t="array" ref="H2394">IF($F2394="", "", IFS(_xlfn.XLOOKUP($F2394, accounts!$A$2:$A$86, accounts!$E$2:$E$86, 0)&gt;=1000, "Enterprise", _xlfn.XLOOKUP($F2394, accounts!$A$2:$A$86, accounts!$E$2:$E$86, 0)&gt;=100, "Mid-Market", TRUE, "SMB"))</f>
        <v>Enterprise</v>
      </c>
      <c r="I2394" s="1" t="str">
        <f t="array" ref="I2394">IF($F2394="", "", _xlfn.XLOOKUP($F2394,accounts!$A$2:$A$86,accounts!$F$2:$F$86, "Other"))</f>
        <v>United States</v>
      </c>
      <c r="J2394" s="1" t="s">
        <v>192</v>
      </c>
      <c r="K2394" s="3">
        <v>42838.0</v>
      </c>
      <c r="L2394" s="3">
        <v>42851.0</v>
      </c>
      <c r="M2394" s="1">
        <v>0.0</v>
      </c>
    </row>
    <row r="2395">
      <c r="A2395" s="1" t="s">
        <v>2600</v>
      </c>
      <c r="B2395" s="1" t="s">
        <v>105</v>
      </c>
      <c r="C2395" s="1" t="str">
        <f t="array" ref="C2395">_xlfn.XLOOKUP($B2395, sales_teams!$A$2:$A$36, sales_teams!$B$2:$B$36)</f>
        <v>Summer Sewald</v>
      </c>
      <c r="D2395" s="1" t="str">
        <f t="array" ref="D2395">_xlfn.XLOOKUP($B2395, sales_teams!$A$2:$A$36, sales_teams!$C$2:$C$36)</f>
        <v>West</v>
      </c>
      <c r="E2395" s="1" t="s">
        <v>181</v>
      </c>
      <c r="G2395" s="1" t="str">
        <f t="array" ref="G2395">IF($F2395="", "", _xlfn.XLOOKUP($F2395,accounts!$A$2:$A$86,accounts!$B$2:$B$86, "Other"))</f>
        <v/>
      </c>
      <c r="H2395" s="1" t="str">
        <f t="array" ref="H2395">IF($F2395="", "", IFS(_xlfn.XLOOKUP($F2395, accounts!$A$2:$A$86, accounts!$E$2:$E$86, 0)&gt;=1000, "Enterprise", _xlfn.XLOOKUP($F2395, accounts!$A$2:$A$86, accounts!$E$2:$E$86, 0)&gt;=100, "Mid-Market", TRUE, "SMB"))</f>
        <v/>
      </c>
      <c r="I2395" s="1" t="str">
        <f t="array" ref="I2395">IF($F2395="", "", _xlfn.XLOOKUP($F2395,accounts!$A$2:$A$86,accounts!$F$2:$F$86, "Other"))</f>
        <v/>
      </c>
      <c r="J2395" s="1" t="s">
        <v>189</v>
      </c>
      <c r="K2395" s="3">
        <v>42838.0</v>
      </c>
    </row>
    <row r="2396">
      <c r="A2396" s="1" t="s">
        <v>2601</v>
      </c>
      <c r="B2396" s="1" t="s">
        <v>105</v>
      </c>
      <c r="C2396" s="1" t="str">
        <f t="array" ref="C2396">_xlfn.XLOOKUP($B2396, sales_teams!$A$2:$A$36, sales_teams!$B$2:$B$36)</f>
        <v>Summer Sewald</v>
      </c>
      <c r="D2396" s="1" t="str">
        <f t="array" ref="D2396">_xlfn.XLOOKUP($B2396, sales_teams!$A$2:$A$36, sales_teams!$C$2:$C$36)</f>
        <v>West</v>
      </c>
      <c r="E2396" s="1" t="s">
        <v>188</v>
      </c>
      <c r="G2396" s="1" t="str">
        <f t="array" ref="G2396">IF($F2396="", "", _xlfn.XLOOKUP($F2396,accounts!$A$2:$A$86,accounts!$B$2:$B$86, "Other"))</f>
        <v/>
      </c>
      <c r="H2396" s="1" t="str">
        <f t="array" ref="H2396">IF($F2396="", "", IFS(_xlfn.XLOOKUP($F2396, accounts!$A$2:$A$86, accounts!$E$2:$E$86, 0)&gt;=1000, "Enterprise", _xlfn.XLOOKUP($F2396, accounts!$A$2:$A$86, accounts!$E$2:$E$86, 0)&gt;=100, "Mid-Market", TRUE, "SMB"))</f>
        <v/>
      </c>
      <c r="I2396" s="1" t="str">
        <f t="array" ref="I2396">IF($F2396="", "", _xlfn.XLOOKUP($F2396,accounts!$A$2:$A$86,accounts!$F$2:$F$86, "Other"))</f>
        <v/>
      </c>
      <c r="J2396" s="1" t="s">
        <v>189</v>
      </c>
      <c r="K2396" s="3">
        <v>42838.0</v>
      </c>
    </row>
    <row r="2397">
      <c r="A2397" s="1" t="s">
        <v>2602</v>
      </c>
      <c r="B2397" s="1" t="s">
        <v>52</v>
      </c>
      <c r="C2397" s="1" t="str">
        <f t="array" ref="C2397">_xlfn.XLOOKUP($B2397, sales_teams!$A$2:$A$36, sales_teams!$B$2:$B$36)</f>
        <v>Rocco Neubert</v>
      </c>
      <c r="D2397" s="1" t="str">
        <f t="array" ref="D2397">_xlfn.XLOOKUP($B2397, sales_teams!$A$2:$A$36, sales_teams!$C$2:$C$36)</f>
        <v>East</v>
      </c>
      <c r="E2397" s="1" t="s">
        <v>194</v>
      </c>
      <c r="F2397" s="1" t="s">
        <v>173</v>
      </c>
      <c r="G2397" s="1" t="str">
        <f t="array" ref="G2397">IF($F2397="", "", _xlfn.XLOOKUP($F2397,accounts!$A$2:$A$86,accounts!$B$2:$B$86, "Other"))</f>
        <v>technology</v>
      </c>
      <c r="H2397" s="1" t="str">
        <f t="array" ref="H2397">IF($F2397="", "", IFS(_xlfn.XLOOKUP($F2397, accounts!$A$2:$A$86, accounts!$E$2:$E$86, 0)&gt;=1000, "Enterprise", _xlfn.XLOOKUP($F2397, accounts!$A$2:$A$86, accounts!$E$2:$E$86, 0)&gt;=100, "Mid-Market", TRUE, "SMB"))</f>
        <v>Mid-Market</v>
      </c>
      <c r="I2397" s="1" t="str">
        <f t="array" ref="I2397">IF($F2397="", "", _xlfn.XLOOKUP($F2397,accounts!$A$2:$A$86,accounts!$F$2:$F$86, "Other"))</f>
        <v>China</v>
      </c>
      <c r="J2397" s="1" t="s">
        <v>192</v>
      </c>
      <c r="K2397" s="3">
        <v>42839.0</v>
      </c>
      <c r="L2397" s="3">
        <v>42844.0</v>
      </c>
      <c r="M2397" s="1">
        <v>0.0</v>
      </c>
    </row>
    <row r="2398">
      <c r="A2398" s="1" t="s">
        <v>2603</v>
      </c>
      <c r="B2398" s="1" t="s">
        <v>52</v>
      </c>
      <c r="C2398" s="1" t="str">
        <f t="array" ref="C2398">_xlfn.XLOOKUP($B2398, sales_teams!$A$2:$A$36, sales_teams!$B$2:$B$36)</f>
        <v>Rocco Neubert</v>
      </c>
      <c r="D2398" s="1" t="str">
        <f t="array" ref="D2398">_xlfn.XLOOKUP($B2398, sales_teams!$A$2:$A$36, sales_teams!$C$2:$C$36)</f>
        <v>East</v>
      </c>
      <c r="E2398" s="1" t="s">
        <v>148</v>
      </c>
      <c r="F2398" s="1" t="s">
        <v>40</v>
      </c>
      <c r="G2398" s="1" t="str">
        <f t="array" ref="G2398">IF($F2398="", "", _xlfn.XLOOKUP($F2398,accounts!$A$2:$A$86,accounts!$B$2:$B$86, "Other"))</f>
        <v>technology</v>
      </c>
      <c r="H2398" s="1" t="str">
        <f t="array" ref="H2398">IF($F2398="", "", IFS(_xlfn.XLOOKUP($F2398, accounts!$A$2:$A$86, accounts!$E$2:$E$86, 0)&gt;=1000, "Enterprise", _xlfn.XLOOKUP($F2398, accounts!$A$2:$A$86, accounts!$E$2:$E$86, 0)&gt;=100, "Mid-Market", TRUE, "SMB"))</f>
        <v>Enterprise</v>
      </c>
      <c r="I2398" s="1" t="str">
        <f t="array" ref="I2398">IF($F2398="", "", _xlfn.XLOOKUP($F2398,accounts!$A$2:$A$86,accounts!$F$2:$F$86, "Other"))</f>
        <v>United States</v>
      </c>
      <c r="J2398" s="1" t="s">
        <v>192</v>
      </c>
      <c r="K2398" s="3">
        <v>42839.0</v>
      </c>
      <c r="L2398" s="3">
        <v>42847.0</v>
      </c>
      <c r="M2398" s="1">
        <v>0.0</v>
      </c>
    </row>
    <row r="2399">
      <c r="A2399" s="1" t="s">
        <v>2604</v>
      </c>
      <c r="B2399" s="1" t="s">
        <v>52</v>
      </c>
      <c r="C2399" s="1" t="str">
        <f t="array" ref="C2399">_xlfn.XLOOKUP($B2399, sales_teams!$A$2:$A$36, sales_teams!$B$2:$B$36)</f>
        <v>Rocco Neubert</v>
      </c>
      <c r="D2399" s="1" t="str">
        <f t="array" ref="D2399">_xlfn.XLOOKUP($B2399, sales_teams!$A$2:$A$36, sales_teams!$C$2:$C$36)</f>
        <v>East</v>
      </c>
      <c r="E2399" s="1" t="s">
        <v>188</v>
      </c>
      <c r="F2399" s="1" t="s">
        <v>166</v>
      </c>
      <c r="G2399" s="1" t="str">
        <f t="array" ref="G2399">IF($F2399="", "", _xlfn.XLOOKUP($F2399,accounts!$A$2:$A$86,accounts!$B$2:$B$86, "Other"))</f>
        <v>finance</v>
      </c>
      <c r="H2399" s="1" t="str">
        <f t="array" ref="H2399">IF($F2399="", "", IFS(_xlfn.XLOOKUP($F2399, accounts!$A$2:$A$86, accounts!$E$2:$E$86, 0)&gt;=1000, "Enterprise", _xlfn.XLOOKUP($F2399, accounts!$A$2:$A$86, accounts!$E$2:$E$86, 0)&gt;=100, "Mid-Market", TRUE, "SMB"))</f>
        <v>Enterprise</v>
      </c>
      <c r="I2399" s="1" t="str">
        <f t="array" ref="I2399">IF($F2399="", "", _xlfn.XLOOKUP($F2399,accounts!$A$2:$A$86,accounts!$F$2:$F$86, "Other"))</f>
        <v>United States</v>
      </c>
      <c r="J2399" s="1" t="s">
        <v>192</v>
      </c>
      <c r="K2399" s="3">
        <v>42839.0</v>
      </c>
      <c r="L2399" s="3">
        <v>42844.0</v>
      </c>
      <c r="M2399" s="1">
        <v>0.0</v>
      </c>
    </row>
    <row r="2400">
      <c r="A2400" s="1" t="s">
        <v>2605</v>
      </c>
      <c r="B2400" s="1" t="s">
        <v>39</v>
      </c>
      <c r="C2400" s="1" t="str">
        <f t="array" ref="C2400">_xlfn.XLOOKUP($B2400, sales_teams!$A$2:$A$36, sales_teams!$B$2:$B$36)</f>
        <v>Cara Losch</v>
      </c>
      <c r="D2400" s="1" t="str">
        <f t="array" ref="D2400">_xlfn.XLOOKUP($B2400, sales_teams!$A$2:$A$36, sales_teams!$C$2:$C$36)</f>
        <v>East</v>
      </c>
      <c r="E2400" s="1" t="s">
        <v>109</v>
      </c>
      <c r="F2400" s="1" t="s">
        <v>55</v>
      </c>
      <c r="G2400" s="1" t="str">
        <f t="array" ref="G2400">IF($F2400="", "", _xlfn.XLOOKUP($F2400,accounts!$A$2:$A$86,accounts!$B$2:$B$86, "Other"))</f>
        <v>entertainment</v>
      </c>
      <c r="H2400" s="1" t="str">
        <f t="array" ref="H2400">IF($F2400="", "", IFS(_xlfn.XLOOKUP($F2400, accounts!$A$2:$A$86, accounts!$E$2:$E$86, 0)&gt;=1000, "Enterprise", _xlfn.XLOOKUP($F2400, accounts!$A$2:$A$86, accounts!$E$2:$E$86, 0)&gt;=100, "Mid-Market", TRUE, "SMB"))</f>
        <v>Enterprise</v>
      </c>
      <c r="I2400" s="1" t="str">
        <f t="array" ref="I2400">IF($F2400="", "", _xlfn.XLOOKUP($F2400,accounts!$A$2:$A$86,accounts!$F$2:$F$86, "Other"))</f>
        <v>United States</v>
      </c>
      <c r="J2400" s="1" t="s">
        <v>131</v>
      </c>
      <c r="K2400" s="3">
        <v>42839.0</v>
      </c>
      <c r="L2400" s="3">
        <v>42848.0</v>
      </c>
      <c r="M2400" s="1">
        <v>1033.0</v>
      </c>
    </row>
    <row r="2401">
      <c r="A2401" s="1" t="s">
        <v>2606</v>
      </c>
      <c r="B2401" s="1" t="s">
        <v>48</v>
      </c>
      <c r="C2401" s="1" t="str">
        <f t="array" ref="C2401">_xlfn.XLOOKUP($B2401, sales_teams!$A$2:$A$36, sales_teams!$B$2:$B$36)</f>
        <v>Rocco Neubert</v>
      </c>
      <c r="D2401" s="1" t="str">
        <f t="array" ref="D2401">_xlfn.XLOOKUP($B2401, sales_teams!$A$2:$A$36, sales_teams!$C$2:$C$36)</f>
        <v>East</v>
      </c>
      <c r="E2401" s="1" t="s">
        <v>188</v>
      </c>
      <c r="F2401" s="1" t="s">
        <v>163</v>
      </c>
      <c r="G2401" s="1" t="str">
        <f t="array" ref="G2401">IF($F2401="", "", _xlfn.XLOOKUP($F2401,accounts!$A$2:$A$86,accounts!$B$2:$B$86, "Other"))</f>
        <v>medical</v>
      </c>
      <c r="H2401" s="1" t="str">
        <f t="array" ref="H2401">IF($F2401="", "", IFS(_xlfn.XLOOKUP($F2401, accounts!$A$2:$A$86, accounts!$E$2:$E$86, 0)&gt;=1000, "Enterprise", _xlfn.XLOOKUP($F2401, accounts!$A$2:$A$86, accounts!$E$2:$E$86, 0)&gt;=100, "Mid-Market", TRUE, "SMB"))</f>
        <v>Mid-Market</v>
      </c>
      <c r="I2401" s="1" t="str">
        <f t="array" ref="I2401">IF($F2401="", "", _xlfn.XLOOKUP($F2401,accounts!$A$2:$A$86,accounts!$F$2:$F$86, "Other"))</f>
        <v>United States</v>
      </c>
      <c r="J2401" s="1" t="s">
        <v>192</v>
      </c>
      <c r="K2401" s="3">
        <v>42839.0</v>
      </c>
      <c r="L2401" s="3">
        <v>42845.0</v>
      </c>
      <c r="M2401" s="1">
        <v>0.0</v>
      </c>
    </row>
    <row r="2402">
      <c r="A2402" s="1" t="s">
        <v>2607</v>
      </c>
      <c r="B2402" s="1" t="s">
        <v>30</v>
      </c>
      <c r="C2402" s="1" t="str">
        <f t="array" ref="C2402">_xlfn.XLOOKUP($B2402, sales_teams!$A$2:$A$36, sales_teams!$B$2:$B$36)</f>
        <v>Melvin Marxen</v>
      </c>
      <c r="D2402" s="1" t="str">
        <f t="array" ref="D2402">_xlfn.XLOOKUP($B2402, sales_teams!$A$2:$A$36, sales_teams!$C$2:$C$36)</f>
        <v>Central</v>
      </c>
      <c r="E2402" s="1" t="s">
        <v>109</v>
      </c>
      <c r="F2402" s="1" t="s">
        <v>113</v>
      </c>
      <c r="G2402" s="1" t="str">
        <f t="array" ref="G2402">IF($F2402="", "", _xlfn.XLOOKUP($F2402,accounts!$A$2:$A$86,accounts!$B$2:$B$86, "Other"))</f>
        <v>telecommunications</v>
      </c>
      <c r="H2402" s="1" t="str">
        <f t="array" ref="H2402">IF($F2402="", "", IFS(_xlfn.XLOOKUP($F2402, accounts!$A$2:$A$86, accounts!$E$2:$E$86, 0)&gt;=1000, "Enterprise", _xlfn.XLOOKUP($F2402, accounts!$A$2:$A$86, accounts!$E$2:$E$86, 0)&gt;=100, "Mid-Market", TRUE, "SMB"))</f>
        <v>Mid-Market</v>
      </c>
      <c r="I2402" s="1" t="str">
        <f t="array" ref="I2402">IF($F2402="", "", _xlfn.XLOOKUP($F2402,accounts!$A$2:$A$86,accounts!$F$2:$F$86, "Other"))</f>
        <v>United States</v>
      </c>
      <c r="J2402" s="1" t="s">
        <v>192</v>
      </c>
      <c r="K2402" s="3">
        <v>42839.0</v>
      </c>
      <c r="L2402" s="3">
        <v>42840.0</v>
      </c>
      <c r="M2402" s="1">
        <v>0.0</v>
      </c>
    </row>
    <row r="2403">
      <c r="A2403" s="1" t="s">
        <v>2608</v>
      </c>
      <c r="B2403" s="1" t="s">
        <v>30</v>
      </c>
      <c r="C2403" s="1" t="str">
        <f t="array" ref="C2403">_xlfn.XLOOKUP($B2403, sales_teams!$A$2:$A$36, sales_teams!$B$2:$B$36)</f>
        <v>Melvin Marxen</v>
      </c>
      <c r="D2403" s="1" t="str">
        <f t="array" ref="D2403">_xlfn.XLOOKUP($B2403, sales_teams!$A$2:$A$36, sales_teams!$C$2:$C$36)</f>
        <v>Central</v>
      </c>
      <c r="E2403" s="1" t="s">
        <v>148</v>
      </c>
      <c r="F2403" s="1" t="s">
        <v>165</v>
      </c>
      <c r="G2403" s="1" t="str">
        <f t="array" ref="G2403">IF($F2403="", "", _xlfn.XLOOKUP($F2403,accounts!$A$2:$A$86,accounts!$B$2:$B$86, "Other"))</f>
        <v>telecommunications</v>
      </c>
      <c r="H2403" s="1" t="str">
        <f t="array" ref="H2403">IF($F2403="", "", IFS(_xlfn.XLOOKUP($F2403, accounts!$A$2:$A$86, accounts!$E$2:$E$86, 0)&gt;=1000, "Enterprise", _xlfn.XLOOKUP($F2403, accounts!$A$2:$A$86, accounts!$E$2:$E$86, 0)&gt;=100, "Mid-Market", TRUE, "SMB"))</f>
        <v>Enterprise</v>
      </c>
      <c r="I2403" s="1" t="str">
        <f t="array" ref="I2403">IF($F2403="", "", _xlfn.XLOOKUP($F2403,accounts!$A$2:$A$86,accounts!$F$2:$F$86, "Other"))</f>
        <v>United States</v>
      </c>
      <c r="J2403" s="1" t="s">
        <v>192</v>
      </c>
      <c r="K2403" s="3">
        <v>42839.0</v>
      </c>
      <c r="L2403" s="3">
        <v>42841.0</v>
      </c>
      <c r="M2403" s="1">
        <v>0.0</v>
      </c>
    </row>
    <row r="2404">
      <c r="A2404" s="1" t="s">
        <v>2609</v>
      </c>
      <c r="B2404" s="1" t="s">
        <v>30</v>
      </c>
      <c r="C2404" s="1" t="str">
        <f t="array" ref="C2404">_xlfn.XLOOKUP($B2404, sales_teams!$A$2:$A$36, sales_teams!$B$2:$B$36)</f>
        <v>Melvin Marxen</v>
      </c>
      <c r="D2404" s="1" t="str">
        <f t="array" ref="D2404">_xlfn.XLOOKUP($B2404, sales_teams!$A$2:$A$36, sales_teams!$C$2:$C$36)</f>
        <v>Central</v>
      </c>
      <c r="E2404" s="1" t="s">
        <v>148</v>
      </c>
      <c r="F2404" s="1" t="s">
        <v>47</v>
      </c>
      <c r="G2404" s="1" t="str">
        <f t="array" ref="G2404">IF($F2404="", "", _xlfn.XLOOKUP($F2404,accounts!$A$2:$A$86,accounts!$B$2:$B$86, "Other"))</f>
        <v>retail</v>
      </c>
      <c r="H2404" s="1" t="str">
        <f t="array" ref="H2404">IF($F2404="", "", IFS(_xlfn.XLOOKUP($F2404, accounts!$A$2:$A$86, accounts!$E$2:$E$86, 0)&gt;=1000, "Enterprise", _xlfn.XLOOKUP($F2404, accounts!$A$2:$A$86, accounts!$E$2:$E$86, 0)&gt;=100, "Mid-Market", TRUE, "SMB"))</f>
        <v>Enterprise</v>
      </c>
      <c r="I2404" s="1" t="str">
        <f t="array" ref="I2404">IF($F2404="", "", _xlfn.XLOOKUP($F2404,accounts!$A$2:$A$86,accounts!$F$2:$F$86, "Other"))</f>
        <v>United States</v>
      </c>
      <c r="J2404" s="1" t="s">
        <v>131</v>
      </c>
      <c r="K2404" s="3">
        <v>42839.0</v>
      </c>
      <c r="L2404" s="3">
        <v>42961.0</v>
      </c>
      <c r="M2404" s="1">
        <v>4359.0</v>
      </c>
    </row>
    <row r="2405">
      <c r="A2405" s="1" t="s">
        <v>2610</v>
      </c>
      <c r="B2405" s="1" t="s">
        <v>30</v>
      </c>
      <c r="C2405" s="1" t="str">
        <f t="array" ref="C2405">_xlfn.XLOOKUP($B2405, sales_teams!$A$2:$A$36, sales_teams!$B$2:$B$36)</f>
        <v>Melvin Marxen</v>
      </c>
      <c r="D2405" s="1" t="str">
        <f t="array" ref="D2405">_xlfn.XLOOKUP($B2405, sales_teams!$A$2:$A$36, sales_teams!$C$2:$C$36)</f>
        <v>Central</v>
      </c>
      <c r="E2405" s="1" t="s">
        <v>148</v>
      </c>
      <c r="F2405" s="1" t="s">
        <v>136</v>
      </c>
      <c r="G2405" s="1" t="str">
        <f t="array" ref="G2405">IF($F2405="", "", _xlfn.XLOOKUP($F2405,accounts!$A$2:$A$86,accounts!$B$2:$B$86, "Other"))</f>
        <v>services</v>
      </c>
      <c r="H2405" s="1" t="str">
        <f t="array" ref="H2405">IF($F2405="", "", IFS(_xlfn.XLOOKUP($F2405, accounts!$A$2:$A$86, accounts!$E$2:$E$86, 0)&gt;=1000, "Enterprise", _xlfn.XLOOKUP($F2405, accounts!$A$2:$A$86, accounts!$E$2:$E$86, 0)&gt;=100, "Mid-Market", TRUE, "SMB"))</f>
        <v>Enterprise</v>
      </c>
      <c r="I2405" s="1" t="str">
        <f t="array" ref="I2405">IF($F2405="", "", _xlfn.XLOOKUP($F2405,accounts!$A$2:$A$86,accounts!$F$2:$F$86, "Other"))</f>
        <v>United States</v>
      </c>
      <c r="J2405" s="1" t="s">
        <v>131</v>
      </c>
      <c r="K2405" s="3">
        <v>42839.0</v>
      </c>
      <c r="L2405" s="3">
        <v>42888.0</v>
      </c>
      <c r="M2405" s="1">
        <v>4575.0</v>
      </c>
    </row>
    <row r="2406">
      <c r="A2406" s="1" t="s">
        <v>2611</v>
      </c>
      <c r="B2406" s="1" t="s">
        <v>30</v>
      </c>
      <c r="C2406" s="1" t="str">
        <f t="array" ref="C2406">_xlfn.XLOOKUP($B2406, sales_teams!$A$2:$A$36, sales_teams!$B$2:$B$36)</f>
        <v>Melvin Marxen</v>
      </c>
      <c r="D2406" s="1" t="str">
        <f t="array" ref="D2406">_xlfn.XLOOKUP($B2406, sales_teams!$A$2:$A$36, sales_teams!$C$2:$C$36)</f>
        <v>Central</v>
      </c>
      <c r="E2406" s="1" t="s">
        <v>179</v>
      </c>
      <c r="F2406" s="1" t="s">
        <v>89</v>
      </c>
      <c r="G2406" s="1" t="str">
        <f t="array" ref="G2406">IF($F2406="", "", _xlfn.XLOOKUP($F2406,accounts!$A$2:$A$86,accounts!$B$2:$B$86, "Other"))</f>
        <v>finance</v>
      </c>
      <c r="H2406" s="1" t="str">
        <f t="array" ref="H2406">IF($F2406="", "", IFS(_xlfn.XLOOKUP($F2406, accounts!$A$2:$A$86, accounts!$E$2:$E$86, 0)&gt;=1000, "Enterprise", _xlfn.XLOOKUP($F2406, accounts!$A$2:$A$86, accounts!$E$2:$E$86, 0)&gt;=100, "Mid-Market", TRUE, "SMB"))</f>
        <v>Enterprise</v>
      </c>
      <c r="I2406" s="1" t="str">
        <f t="array" ref="I2406">IF($F2406="", "", _xlfn.XLOOKUP($F2406,accounts!$A$2:$A$86,accounts!$F$2:$F$86, "Other"))</f>
        <v>United States</v>
      </c>
      <c r="J2406" s="1" t="s">
        <v>131</v>
      </c>
      <c r="K2406" s="3">
        <v>42839.0</v>
      </c>
      <c r="L2406" s="3">
        <v>42847.0</v>
      </c>
      <c r="M2406" s="1">
        <v>53.0</v>
      </c>
    </row>
    <row r="2407">
      <c r="A2407" s="1" t="s">
        <v>2612</v>
      </c>
      <c r="B2407" s="1" t="s">
        <v>94</v>
      </c>
      <c r="C2407" s="1" t="str">
        <f t="array" ref="C2407">_xlfn.XLOOKUP($B2407, sales_teams!$A$2:$A$36, sales_teams!$B$2:$B$36)</f>
        <v>Celia Rouche</v>
      </c>
      <c r="D2407" s="1" t="str">
        <f t="array" ref="D2407">_xlfn.XLOOKUP($B2407, sales_teams!$A$2:$A$36, sales_teams!$C$2:$C$36)</f>
        <v>West</v>
      </c>
      <c r="E2407" s="1" t="s">
        <v>181</v>
      </c>
      <c r="F2407" s="1" t="s">
        <v>124</v>
      </c>
      <c r="G2407" s="1" t="str">
        <f t="array" ref="G2407">IF($F2407="", "", _xlfn.XLOOKUP($F2407,accounts!$A$2:$A$86,accounts!$B$2:$B$86, "Other"))</f>
        <v>retail</v>
      </c>
      <c r="H2407" s="1" t="str">
        <f t="array" ref="H2407">IF($F2407="", "", IFS(_xlfn.XLOOKUP($F2407, accounts!$A$2:$A$86, accounts!$E$2:$E$86, 0)&gt;=1000, "Enterprise", _xlfn.XLOOKUP($F2407, accounts!$A$2:$A$86, accounts!$E$2:$E$86, 0)&gt;=100, "Mid-Market", TRUE, "SMB"))</f>
        <v>Enterprise</v>
      </c>
      <c r="I2407" s="1" t="str">
        <f t="array" ref="I2407">IF($F2407="", "", _xlfn.XLOOKUP($F2407,accounts!$A$2:$A$86,accounts!$F$2:$F$86, "Other"))</f>
        <v>United States</v>
      </c>
      <c r="J2407" s="1" t="s">
        <v>131</v>
      </c>
      <c r="K2407" s="3">
        <v>42839.0</v>
      </c>
      <c r="L2407" s="3">
        <v>42841.0</v>
      </c>
      <c r="M2407" s="1">
        <v>597.0</v>
      </c>
    </row>
    <row r="2408">
      <c r="A2408" s="1" t="s">
        <v>2613</v>
      </c>
      <c r="B2408" s="1" t="s">
        <v>94</v>
      </c>
      <c r="C2408" s="1" t="str">
        <f t="array" ref="C2408">_xlfn.XLOOKUP($B2408, sales_teams!$A$2:$A$36, sales_teams!$B$2:$B$36)</f>
        <v>Celia Rouche</v>
      </c>
      <c r="D2408" s="1" t="str">
        <f t="array" ref="D2408">_xlfn.XLOOKUP($B2408, sales_teams!$A$2:$A$36, sales_teams!$C$2:$C$36)</f>
        <v>West</v>
      </c>
      <c r="E2408" s="1" t="s">
        <v>188</v>
      </c>
      <c r="F2408" s="1" t="s">
        <v>176</v>
      </c>
      <c r="G2408" s="1" t="str">
        <f t="array" ref="G2408">IF($F2408="", "", _xlfn.XLOOKUP($F2408,accounts!$A$2:$A$86,accounts!$B$2:$B$86, "Other"))</f>
        <v>entertainment</v>
      </c>
      <c r="H2408" s="1" t="str">
        <f t="array" ref="H2408">IF($F2408="", "", IFS(_xlfn.XLOOKUP($F2408, accounts!$A$2:$A$86, accounts!$E$2:$E$86, 0)&gt;=1000, "Enterprise", _xlfn.XLOOKUP($F2408, accounts!$A$2:$A$86, accounts!$E$2:$E$86, 0)&gt;=100, "Mid-Market", TRUE, "SMB"))</f>
        <v>Mid-Market</v>
      </c>
      <c r="I2408" s="1" t="str">
        <f t="array" ref="I2408">IF($F2408="", "", _xlfn.XLOOKUP($F2408,accounts!$A$2:$A$86,accounts!$F$2:$F$86, "Other"))</f>
        <v>United States</v>
      </c>
      <c r="J2408" s="1" t="s">
        <v>131</v>
      </c>
      <c r="K2408" s="3">
        <v>42839.0</v>
      </c>
      <c r="L2408" s="3">
        <v>42902.0</v>
      </c>
      <c r="M2408" s="1">
        <v>3179.0</v>
      </c>
    </row>
    <row r="2409">
      <c r="A2409" s="1" t="s">
        <v>2614</v>
      </c>
      <c r="B2409" s="1" t="s">
        <v>26</v>
      </c>
      <c r="C2409" s="1" t="str">
        <f t="array" ref="C2409">_xlfn.XLOOKUP($B2409, sales_teams!$A$2:$A$36, sales_teams!$B$2:$B$36)</f>
        <v>Melvin Marxen</v>
      </c>
      <c r="D2409" s="1" t="str">
        <f t="array" ref="D2409">_xlfn.XLOOKUP($B2409, sales_teams!$A$2:$A$36, sales_teams!$C$2:$C$36)</f>
        <v>Central</v>
      </c>
      <c r="E2409" s="1" t="s">
        <v>181</v>
      </c>
      <c r="F2409" s="1" t="s">
        <v>110</v>
      </c>
      <c r="G2409" s="1" t="str">
        <f t="array" ref="G2409">IF($F2409="", "", _xlfn.XLOOKUP($F2409,accounts!$A$2:$A$86,accounts!$B$2:$B$86, "Other"))</f>
        <v>technology</v>
      </c>
      <c r="H2409" s="1" t="str">
        <f t="array" ref="H2409">IF($F2409="", "", IFS(_xlfn.XLOOKUP($F2409, accounts!$A$2:$A$86, accounts!$E$2:$E$86, 0)&gt;=1000, "Enterprise", _xlfn.XLOOKUP($F2409, accounts!$A$2:$A$86, accounts!$E$2:$E$86, 0)&gt;=100, "Mid-Market", TRUE, "SMB"))</f>
        <v>Enterprise</v>
      </c>
      <c r="I2409" s="1" t="str">
        <f t="array" ref="I2409">IF($F2409="", "", _xlfn.XLOOKUP($F2409,accounts!$A$2:$A$86,accounts!$F$2:$F$86, "Other"))</f>
        <v>Norway</v>
      </c>
      <c r="J2409" s="1" t="s">
        <v>192</v>
      </c>
      <c r="K2409" s="3">
        <v>42839.0</v>
      </c>
      <c r="L2409" s="3">
        <v>42902.0</v>
      </c>
      <c r="M2409" s="1">
        <v>0.0</v>
      </c>
    </row>
    <row r="2410">
      <c r="A2410" s="1" t="s">
        <v>2615</v>
      </c>
      <c r="B2410" s="1" t="s">
        <v>26</v>
      </c>
      <c r="C2410" s="1" t="str">
        <f t="array" ref="C2410">_xlfn.XLOOKUP($B2410, sales_teams!$A$2:$A$36, sales_teams!$B$2:$B$36)</f>
        <v>Melvin Marxen</v>
      </c>
      <c r="D2410" s="1" t="str">
        <f t="array" ref="D2410">_xlfn.XLOOKUP($B2410, sales_teams!$A$2:$A$36, sales_teams!$C$2:$C$36)</f>
        <v>Central</v>
      </c>
      <c r="E2410" s="1" t="s">
        <v>179</v>
      </c>
      <c r="F2410" s="1" t="s">
        <v>155</v>
      </c>
      <c r="G2410" s="1" t="str">
        <f t="array" ref="G2410">IF($F2410="", "", _xlfn.XLOOKUP($F2410,accounts!$A$2:$A$86,accounts!$B$2:$B$86, "Other"))</f>
        <v>finance</v>
      </c>
      <c r="H2410" s="1" t="str">
        <f t="array" ref="H2410">IF($F2410="", "", IFS(_xlfn.XLOOKUP($F2410, accounts!$A$2:$A$86, accounts!$E$2:$E$86, 0)&gt;=1000, "Enterprise", _xlfn.XLOOKUP($F2410, accounts!$A$2:$A$86, accounts!$E$2:$E$86, 0)&gt;=100, "Mid-Market", TRUE, "SMB"))</f>
        <v>Enterprise</v>
      </c>
      <c r="I2410" s="1" t="str">
        <f t="array" ref="I2410">IF($F2410="", "", _xlfn.XLOOKUP($F2410,accounts!$A$2:$A$86,accounts!$F$2:$F$86, "Other"))</f>
        <v>United States</v>
      </c>
      <c r="J2410" s="1" t="s">
        <v>131</v>
      </c>
      <c r="K2410" s="3">
        <v>42839.0</v>
      </c>
      <c r="L2410" s="3">
        <v>42840.0</v>
      </c>
      <c r="M2410" s="1">
        <v>57.0</v>
      </c>
    </row>
    <row r="2411">
      <c r="A2411" s="1" t="s">
        <v>2616</v>
      </c>
      <c r="B2411" s="1" t="s">
        <v>88</v>
      </c>
      <c r="C2411" s="1" t="str">
        <f t="array" ref="C2411">_xlfn.XLOOKUP($B2411, sales_teams!$A$2:$A$36, sales_teams!$B$2:$B$36)</f>
        <v>Celia Rouche</v>
      </c>
      <c r="D2411" s="1" t="str">
        <f t="array" ref="D2411">_xlfn.XLOOKUP($B2411, sales_teams!$A$2:$A$36, sales_teams!$C$2:$C$36)</f>
        <v>West</v>
      </c>
      <c r="E2411" s="1" t="s">
        <v>188</v>
      </c>
      <c r="F2411" s="1" t="s">
        <v>119</v>
      </c>
      <c r="G2411" s="1" t="str">
        <f t="array" ref="G2411">IF($F2411="", "", _xlfn.XLOOKUP($F2411,accounts!$A$2:$A$86,accounts!$B$2:$B$86, "Other"))</f>
        <v>technology</v>
      </c>
      <c r="H2411" s="1" t="str">
        <f t="array" ref="H2411">IF($F2411="", "", IFS(_xlfn.XLOOKUP($F2411, accounts!$A$2:$A$86, accounts!$E$2:$E$86, 0)&gt;=1000, "Enterprise", _xlfn.XLOOKUP($F2411, accounts!$A$2:$A$86, accounts!$E$2:$E$86, 0)&gt;=100, "Mid-Market", TRUE, "SMB"))</f>
        <v>Enterprise</v>
      </c>
      <c r="I2411" s="1" t="str">
        <f t="array" ref="I2411">IF($F2411="", "", _xlfn.XLOOKUP($F2411,accounts!$A$2:$A$86,accounts!$F$2:$F$86, "Other"))</f>
        <v>Korea</v>
      </c>
      <c r="J2411" s="1" t="s">
        <v>192</v>
      </c>
      <c r="K2411" s="3">
        <v>42839.0</v>
      </c>
      <c r="L2411" s="3">
        <v>42840.0</v>
      </c>
      <c r="M2411" s="1">
        <v>0.0</v>
      </c>
    </row>
    <row r="2412">
      <c r="A2412" s="1" t="s">
        <v>2617</v>
      </c>
      <c r="B2412" s="1" t="s">
        <v>88</v>
      </c>
      <c r="C2412" s="1" t="str">
        <f t="array" ref="C2412">_xlfn.XLOOKUP($B2412, sales_teams!$A$2:$A$36, sales_teams!$B$2:$B$36)</f>
        <v>Celia Rouche</v>
      </c>
      <c r="D2412" s="1" t="str">
        <f t="array" ref="D2412">_xlfn.XLOOKUP($B2412, sales_teams!$A$2:$A$36, sales_teams!$C$2:$C$36)</f>
        <v>West</v>
      </c>
      <c r="E2412" s="1" t="s">
        <v>188</v>
      </c>
      <c r="F2412" s="1" t="s">
        <v>151</v>
      </c>
      <c r="G2412" s="1" t="str">
        <f t="array" ref="G2412">IF($F2412="", "", _xlfn.XLOOKUP($F2412,accounts!$A$2:$A$86,accounts!$B$2:$B$86, "Other"))</f>
        <v>software</v>
      </c>
      <c r="H2412" s="1" t="str">
        <f t="array" ref="H2412">IF($F2412="", "", IFS(_xlfn.XLOOKUP($F2412, accounts!$A$2:$A$86, accounts!$E$2:$E$86, 0)&gt;=1000, "Enterprise", _xlfn.XLOOKUP($F2412, accounts!$A$2:$A$86, accounts!$E$2:$E$86, 0)&gt;=100, "Mid-Market", TRUE, "SMB"))</f>
        <v>Enterprise</v>
      </c>
      <c r="I2412" s="1" t="str">
        <f t="array" ref="I2412">IF($F2412="", "", _xlfn.XLOOKUP($F2412,accounts!$A$2:$A$86,accounts!$F$2:$F$86, "Other"))</f>
        <v>United States</v>
      </c>
      <c r="J2412" s="1" t="s">
        <v>131</v>
      </c>
      <c r="K2412" s="3">
        <v>42839.0</v>
      </c>
      <c r="L2412" s="3">
        <v>42849.0</v>
      </c>
      <c r="M2412" s="1">
        <v>2997.0</v>
      </c>
    </row>
    <row r="2413">
      <c r="A2413" s="1" t="s">
        <v>2618</v>
      </c>
      <c r="B2413" s="1" t="s">
        <v>99</v>
      </c>
      <c r="C2413" s="1" t="str">
        <f t="array" ref="C2413">_xlfn.XLOOKUP($B2413, sales_teams!$A$2:$A$36, sales_teams!$B$2:$B$36)</f>
        <v>Summer Sewald</v>
      </c>
      <c r="D2413" s="1" t="str">
        <f t="array" ref="D2413">_xlfn.XLOOKUP($B2413, sales_teams!$A$2:$A$36, sales_teams!$C$2:$C$36)</f>
        <v>West</v>
      </c>
      <c r="E2413" s="1" t="s">
        <v>181</v>
      </c>
      <c r="F2413" s="1" t="s">
        <v>85</v>
      </c>
      <c r="G2413" s="1" t="str">
        <f t="array" ref="G2413">IF($F2413="", "", _xlfn.XLOOKUP($F2413,accounts!$A$2:$A$86,accounts!$B$2:$B$86, "Other"))</f>
        <v>telecommunications</v>
      </c>
      <c r="H2413" s="1" t="str">
        <f t="array" ref="H2413">IF($F2413="", "", IFS(_xlfn.XLOOKUP($F2413, accounts!$A$2:$A$86, accounts!$E$2:$E$86, 0)&gt;=1000, "Enterprise", _xlfn.XLOOKUP($F2413, accounts!$A$2:$A$86, accounts!$E$2:$E$86, 0)&gt;=100, "Mid-Market", TRUE, "SMB"))</f>
        <v>Enterprise</v>
      </c>
      <c r="I2413" s="1" t="str">
        <f t="array" ref="I2413">IF($F2413="", "", _xlfn.XLOOKUP($F2413,accounts!$A$2:$A$86,accounts!$F$2:$F$86, "Other"))</f>
        <v>United States</v>
      </c>
      <c r="J2413" s="1" t="s">
        <v>131</v>
      </c>
      <c r="K2413" s="3">
        <v>42839.0</v>
      </c>
      <c r="L2413" s="3">
        <v>42884.0</v>
      </c>
      <c r="M2413" s="1">
        <v>545.0</v>
      </c>
    </row>
    <row r="2414">
      <c r="A2414" s="1" t="s">
        <v>2619</v>
      </c>
      <c r="B2414" s="1" t="s">
        <v>19</v>
      </c>
      <c r="C2414" s="1" t="str">
        <f t="array" ref="C2414">_xlfn.XLOOKUP($B2414, sales_teams!$A$2:$A$36, sales_teams!$B$2:$B$36)</f>
        <v>Melvin Marxen</v>
      </c>
      <c r="D2414" s="1" t="str">
        <f t="array" ref="D2414">_xlfn.XLOOKUP($B2414, sales_teams!$A$2:$A$36, sales_teams!$C$2:$C$36)</f>
        <v>Central</v>
      </c>
      <c r="E2414" s="1" t="s">
        <v>181</v>
      </c>
      <c r="F2414" s="1" t="s">
        <v>178</v>
      </c>
      <c r="G2414" s="1" t="str">
        <f t="array" ref="G2414">IF($F2414="", "", _xlfn.XLOOKUP($F2414,accounts!$A$2:$A$86,accounts!$B$2:$B$86, "Other"))</f>
        <v>medical</v>
      </c>
      <c r="H2414" s="1" t="str">
        <f t="array" ref="H2414">IF($F2414="", "", IFS(_xlfn.XLOOKUP($F2414, accounts!$A$2:$A$86, accounts!$E$2:$E$86, 0)&gt;=1000, "Enterprise", _xlfn.XLOOKUP($F2414, accounts!$A$2:$A$86, accounts!$E$2:$E$86, 0)&gt;=100, "Mid-Market", TRUE, "SMB"))</f>
        <v>Enterprise</v>
      </c>
      <c r="I2414" s="1" t="str">
        <f t="array" ref="I2414">IF($F2414="", "", _xlfn.XLOOKUP($F2414,accounts!$A$2:$A$86,accounts!$F$2:$F$86, "Other"))</f>
        <v>United States</v>
      </c>
      <c r="J2414" s="1" t="s">
        <v>131</v>
      </c>
      <c r="K2414" s="3">
        <v>42839.0</v>
      </c>
      <c r="L2414" s="3">
        <v>42850.0</v>
      </c>
      <c r="M2414" s="1">
        <v>565.0</v>
      </c>
    </row>
    <row r="2415">
      <c r="A2415" s="1" t="s">
        <v>2620</v>
      </c>
      <c r="B2415" s="1" t="s">
        <v>19</v>
      </c>
      <c r="C2415" s="1" t="str">
        <f t="array" ref="C2415">_xlfn.XLOOKUP($B2415, sales_teams!$A$2:$A$36, sales_teams!$B$2:$B$36)</f>
        <v>Melvin Marxen</v>
      </c>
      <c r="D2415" s="1" t="str">
        <f t="array" ref="D2415">_xlfn.XLOOKUP($B2415, sales_teams!$A$2:$A$36, sales_teams!$C$2:$C$36)</f>
        <v>Central</v>
      </c>
      <c r="E2415" s="1" t="s">
        <v>179</v>
      </c>
      <c r="F2415" s="1" t="s">
        <v>165</v>
      </c>
      <c r="G2415" s="1" t="str">
        <f t="array" ref="G2415">IF($F2415="", "", _xlfn.XLOOKUP($F2415,accounts!$A$2:$A$86,accounts!$B$2:$B$86, "Other"))</f>
        <v>telecommunications</v>
      </c>
      <c r="H2415" s="1" t="str">
        <f t="array" ref="H2415">IF($F2415="", "", IFS(_xlfn.XLOOKUP($F2415, accounts!$A$2:$A$86, accounts!$E$2:$E$86, 0)&gt;=1000, "Enterprise", _xlfn.XLOOKUP($F2415, accounts!$A$2:$A$86, accounts!$E$2:$E$86, 0)&gt;=100, "Mid-Market", TRUE, "SMB"))</f>
        <v>Enterprise</v>
      </c>
      <c r="I2415" s="1" t="str">
        <f t="array" ref="I2415">IF($F2415="", "", _xlfn.XLOOKUP($F2415,accounts!$A$2:$A$86,accounts!$F$2:$F$86, "Other"))</f>
        <v>United States</v>
      </c>
      <c r="J2415" s="1" t="s">
        <v>131</v>
      </c>
      <c r="K2415" s="3">
        <v>42839.0</v>
      </c>
      <c r="L2415" s="3">
        <v>42849.0</v>
      </c>
      <c r="M2415" s="1">
        <v>54.0</v>
      </c>
    </row>
    <row r="2416">
      <c r="A2416" s="1" t="s">
        <v>2621</v>
      </c>
      <c r="B2416" s="1" t="s">
        <v>104</v>
      </c>
      <c r="C2416" s="1" t="str">
        <f t="array" ref="C2416">_xlfn.XLOOKUP($B2416, sales_teams!$A$2:$A$36, sales_teams!$B$2:$B$36)</f>
        <v>Summer Sewald</v>
      </c>
      <c r="D2416" s="1" t="str">
        <f t="array" ref="D2416">_xlfn.XLOOKUP($B2416, sales_teams!$A$2:$A$36, sales_teams!$C$2:$C$36)</f>
        <v>West</v>
      </c>
      <c r="E2416" s="1" t="s">
        <v>148</v>
      </c>
      <c r="G2416" s="1" t="str">
        <f t="array" ref="G2416">IF($F2416="", "", _xlfn.XLOOKUP($F2416,accounts!$A$2:$A$86,accounts!$B$2:$B$86, "Other"))</f>
        <v/>
      </c>
      <c r="H2416" s="1" t="str">
        <f t="array" ref="H2416">IF($F2416="", "", IFS(_xlfn.XLOOKUP($F2416, accounts!$A$2:$A$86, accounts!$E$2:$E$86, 0)&gt;=1000, "Enterprise", _xlfn.XLOOKUP($F2416, accounts!$A$2:$A$86, accounts!$E$2:$E$86, 0)&gt;=100, "Mid-Market", TRUE, "SMB"))</f>
        <v/>
      </c>
      <c r="I2416" s="1" t="str">
        <f t="array" ref="I2416">IF($F2416="", "", _xlfn.XLOOKUP($F2416,accounts!$A$2:$A$86,accounts!$F$2:$F$86, "Other"))</f>
        <v/>
      </c>
      <c r="J2416" s="1" t="s">
        <v>189</v>
      </c>
      <c r="K2416" s="3">
        <v>42839.0</v>
      </c>
    </row>
    <row r="2417">
      <c r="A2417" s="1" t="s">
        <v>2622</v>
      </c>
      <c r="B2417" s="1" t="s">
        <v>104</v>
      </c>
      <c r="C2417" s="1" t="str">
        <f t="array" ref="C2417">_xlfn.XLOOKUP($B2417, sales_teams!$A$2:$A$36, sales_teams!$B$2:$B$36)</f>
        <v>Summer Sewald</v>
      </c>
      <c r="D2417" s="1" t="str">
        <f t="array" ref="D2417">_xlfn.XLOOKUP($B2417, sales_teams!$A$2:$A$36, sales_teams!$C$2:$C$36)</f>
        <v>West</v>
      </c>
      <c r="E2417" s="1" t="s">
        <v>181</v>
      </c>
      <c r="F2417" s="1" t="s">
        <v>124</v>
      </c>
      <c r="G2417" s="1" t="str">
        <f t="array" ref="G2417">IF($F2417="", "", _xlfn.XLOOKUP($F2417,accounts!$A$2:$A$86,accounts!$B$2:$B$86, "Other"))</f>
        <v>retail</v>
      </c>
      <c r="H2417" s="1" t="str">
        <f t="array" ref="H2417">IF($F2417="", "", IFS(_xlfn.XLOOKUP($F2417, accounts!$A$2:$A$86, accounts!$E$2:$E$86, 0)&gt;=1000, "Enterprise", _xlfn.XLOOKUP($F2417, accounts!$A$2:$A$86, accounts!$E$2:$E$86, 0)&gt;=100, "Mid-Market", TRUE, "SMB"))</f>
        <v>Enterprise</v>
      </c>
      <c r="I2417" s="1" t="str">
        <f t="array" ref="I2417">IF($F2417="", "", _xlfn.XLOOKUP($F2417,accounts!$A$2:$A$86,accounts!$F$2:$F$86, "Other"))</f>
        <v>United States</v>
      </c>
      <c r="J2417" s="1" t="s">
        <v>192</v>
      </c>
      <c r="K2417" s="3">
        <v>42839.0</v>
      </c>
      <c r="L2417" s="3">
        <v>42840.0</v>
      </c>
      <c r="M2417" s="1">
        <v>0.0</v>
      </c>
    </row>
    <row r="2418">
      <c r="A2418" s="1" t="s">
        <v>2623</v>
      </c>
      <c r="B2418" s="1" t="s">
        <v>104</v>
      </c>
      <c r="C2418" s="1" t="str">
        <f t="array" ref="C2418">_xlfn.XLOOKUP($B2418, sales_teams!$A$2:$A$36, sales_teams!$B$2:$B$36)</f>
        <v>Summer Sewald</v>
      </c>
      <c r="D2418" s="1" t="str">
        <f t="array" ref="D2418">_xlfn.XLOOKUP($B2418, sales_teams!$A$2:$A$36, sales_teams!$C$2:$C$36)</f>
        <v>West</v>
      </c>
      <c r="E2418" s="1" t="s">
        <v>148</v>
      </c>
      <c r="F2418" s="1" t="s">
        <v>161</v>
      </c>
      <c r="G2418" s="1" t="str">
        <f t="array" ref="G2418">IF($F2418="", "", _xlfn.XLOOKUP($F2418,accounts!$A$2:$A$86,accounts!$B$2:$B$86, "Other"))</f>
        <v>marketing</v>
      </c>
      <c r="H2418" s="1" t="str">
        <f t="array" ref="H2418">IF($F2418="", "", IFS(_xlfn.XLOOKUP($F2418, accounts!$A$2:$A$86, accounts!$E$2:$E$86, 0)&gt;=1000, "Enterprise", _xlfn.XLOOKUP($F2418, accounts!$A$2:$A$86, accounts!$E$2:$E$86, 0)&gt;=100, "Mid-Market", TRUE, "SMB"))</f>
        <v>Enterprise</v>
      </c>
      <c r="I2418" s="1" t="str">
        <f t="array" ref="I2418">IF($F2418="", "", _xlfn.XLOOKUP($F2418,accounts!$A$2:$A$86,accounts!$F$2:$F$86, "Other"))</f>
        <v>Poland</v>
      </c>
      <c r="J2418" s="1" t="s">
        <v>131</v>
      </c>
      <c r="K2418" s="3">
        <v>42839.0</v>
      </c>
      <c r="L2418" s="3">
        <v>42846.0</v>
      </c>
      <c r="M2418" s="1">
        <v>4991.0</v>
      </c>
    </row>
    <row r="2419">
      <c r="A2419" s="1" t="s">
        <v>2624</v>
      </c>
      <c r="B2419" s="1" t="s">
        <v>92</v>
      </c>
      <c r="C2419" s="1" t="str">
        <f t="array" ref="C2419">_xlfn.XLOOKUP($B2419, sales_teams!$A$2:$A$36, sales_teams!$B$2:$B$36)</f>
        <v>Celia Rouche</v>
      </c>
      <c r="D2419" s="1" t="str">
        <f t="array" ref="D2419">_xlfn.XLOOKUP($B2419, sales_teams!$A$2:$A$36, sales_teams!$C$2:$C$36)</f>
        <v>West</v>
      </c>
      <c r="E2419" s="1" t="s">
        <v>181</v>
      </c>
      <c r="G2419" s="1" t="str">
        <f t="array" ref="G2419">IF($F2419="", "", _xlfn.XLOOKUP($F2419,accounts!$A$2:$A$86,accounts!$B$2:$B$86, "Other"))</f>
        <v/>
      </c>
      <c r="H2419" s="1" t="str">
        <f t="array" ref="H2419">IF($F2419="", "", IFS(_xlfn.XLOOKUP($F2419, accounts!$A$2:$A$86, accounts!$E$2:$E$86, 0)&gt;=1000, "Enterprise", _xlfn.XLOOKUP($F2419, accounts!$A$2:$A$86, accounts!$E$2:$E$86, 0)&gt;=100, "Mid-Market", TRUE, "SMB"))</f>
        <v/>
      </c>
      <c r="I2419" s="1" t="str">
        <f t="array" ref="I2419">IF($F2419="", "", _xlfn.XLOOKUP($F2419,accounts!$A$2:$A$86,accounts!$F$2:$F$86, "Other"))</f>
        <v/>
      </c>
      <c r="J2419" s="1" t="s">
        <v>189</v>
      </c>
      <c r="K2419" s="3">
        <v>42839.0</v>
      </c>
    </row>
    <row r="2420">
      <c r="A2420" s="1" t="s">
        <v>2625</v>
      </c>
      <c r="B2420" s="1" t="s">
        <v>92</v>
      </c>
      <c r="C2420" s="1" t="str">
        <f t="array" ref="C2420">_xlfn.XLOOKUP($B2420, sales_teams!$A$2:$A$36, sales_teams!$B$2:$B$36)</f>
        <v>Celia Rouche</v>
      </c>
      <c r="D2420" s="1" t="str">
        <f t="array" ref="D2420">_xlfn.XLOOKUP($B2420, sales_teams!$A$2:$A$36, sales_teams!$C$2:$C$36)</f>
        <v>West</v>
      </c>
      <c r="E2420" s="1" t="s">
        <v>179</v>
      </c>
      <c r="G2420" s="1" t="str">
        <f t="array" ref="G2420">IF($F2420="", "", _xlfn.XLOOKUP($F2420,accounts!$A$2:$A$86,accounts!$B$2:$B$86, "Other"))</f>
        <v/>
      </c>
      <c r="H2420" s="1" t="str">
        <f t="array" ref="H2420">IF($F2420="", "", IFS(_xlfn.XLOOKUP($F2420, accounts!$A$2:$A$86, accounts!$E$2:$E$86, 0)&gt;=1000, "Enterprise", _xlfn.XLOOKUP($F2420, accounts!$A$2:$A$86, accounts!$E$2:$E$86, 0)&gt;=100, "Mid-Market", TRUE, "SMB"))</f>
        <v/>
      </c>
      <c r="I2420" s="1" t="str">
        <f t="array" ref="I2420">IF($F2420="", "", _xlfn.XLOOKUP($F2420,accounts!$A$2:$A$86,accounts!$F$2:$F$86, "Other"))</f>
        <v/>
      </c>
      <c r="J2420" s="1" t="s">
        <v>189</v>
      </c>
      <c r="K2420" s="3">
        <v>42839.0</v>
      </c>
    </row>
    <row r="2421">
      <c r="A2421" s="1" t="s">
        <v>2626</v>
      </c>
      <c r="B2421" s="1" t="s">
        <v>107</v>
      </c>
      <c r="C2421" s="1" t="str">
        <f t="array" ref="C2421">_xlfn.XLOOKUP($B2421, sales_teams!$A$2:$A$36, sales_teams!$B$2:$B$36)</f>
        <v>Summer Sewald</v>
      </c>
      <c r="D2421" s="1" t="str">
        <f t="array" ref="D2421">_xlfn.XLOOKUP($B2421, sales_teams!$A$2:$A$36, sales_teams!$C$2:$C$36)</f>
        <v>West</v>
      </c>
      <c r="E2421" s="1" t="s">
        <v>194</v>
      </c>
      <c r="F2421" s="1" t="s">
        <v>119</v>
      </c>
      <c r="G2421" s="1" t="str">
        <f t="array" ref="G2421">IF($F2421="", "", _xlfn.XLOOKUP($F2421,accounts!$A$2:$A$86,accounts!$B$2:$B$86, "Other"))</f>
        <v>technology</v>
      </c>
      <c r="H2421" s="1" t="str">
        <f t="array" ref="H2421">IF($F2421="", "", IFS(_xlfn.XLOOKUP($F2421, accounts!$A$2:$A$86, accounts!$E$2:$E$86, 0)&gt;=1000, "Enterprise", _xlfn.XLOOKUP($F2421, accounts!$A$2:$A$86, accounts!$E$2:$E$86, 0)&gt;=100, "Mid-Market", TRUE, "SMB"))</f>
        <v>Enterprise</v>
      </c>
      <c r="I2421" s="1" t="str">
        <f t="array" ref="I2421">IF($F2421="", "", _xlfn.XLOOKUP($F2421,accounts!$A$2:$A$86,accounts!$F$2:$F$86, "Other"))</f>
        <v>Korea</v>
      </c>
      <c r="J2421" s="1" t="s">
        <v>192</v>
      </c>
      <c r="K2421" s="3">
        <v>42839.0</v>
      </c>
      <c r="L2421" s="3">
        <v>42844.0</v>
      </c>
      <c r="M2421" s="1">
        <v>0.0</v>
      </c>
    </row>
    <row r="2422">
      <c r="A2422" s="1" t="s">
        <v>2627</v>
      </c>
      <c r="B2422" s="1" t="s">
        <v>107</v>
      </c>
      <c r="C2422" s="1" t="str">
        <f t="array" ref="C2422">_xlfn.XLOOKUP($B2422, sales_teams!$A$2:$A$36, sales_teams!$B$2:$B$36)</f>
        <v>Summer Sewald</v>
      </c>
      <c r="D2422" s="1" t="str">
        <f t="array" ref="D2422">_xlfn.XLOOKUP($B2422, sales_teams!$A$2:$A$36, sales_teams!$C$2:$C$36)</f>
        <v>West</v>
      </c>
      <c r="E2422" s="1" t="s">
        <v>188</v>
      </c>
      <c r="F2422" s="1" t="s">
        <v>36</v>
      </c>
      <c r="G2422" s="1" t="str">
        <f t="array" ref="G2422">IF($F2422="", "", _xlfn.XLOOKUP($F2422,accounts!$A$2:$A$86,accounts!$B$2:$B$86, "Other"))</f>
        <v>retail</v>
      </c>
      <c r="H2422" s="1" t="str">
        <f t="array" ref="H2422">IF($F2422="", "", IFS(_xlfn.XLOOKUP($F2422, accounts!$A$2:$A$86, accounts!$E$2:$E$86, 0)&gt;=1000, "Enterprise", _xlfn.XLOOKUP($F2422, accounts!$A$2:$A$86, accounts!$E$2:$E$86, 0)&gt;=100, "Mid-Market", TRUE, "SMB"))</f>
        <v>Enterprise</v>
      </c>
      <c r="I2422" s="1" t="str">
        <f t="array" ref="I2422">IF($F2422="", "", _xlfn.XLOOKUP($F2422,accounts!$A$2:$A$86,accounts!$F$2:$F$86, "Other"))</f>
        <v>United States</v>
      </c>
      <c r="J2422" s="1" t="s">
        <v>192</v>
      </c>
      <c r="K2422" s="3">
        <v>42839.0</v>
      </c>
      <c r="L2422" s="3">
        <v>42841.0</v>
      </c>
      <c r="M2422" s="1">
        <v>0.0</v>
      </c>
    </row>
    <row r="2423">
      <c r="A2423" s="1" t="s">
        <v>2628</v>
      </c>
      <c r="B2423" s="1" t="s">
        <v>41</v>
      </c>
      <c r="C2423" s="1" t="str">
        <f t="array" ref="C2423">_xlfn.XLOOKUP($B2423, sales_teams!$A$2:$A$36, sales_teams!$B$2:$B$36)</f>
        <v>Cara Losch</v>
      </c>
      <c r="D2423" s="1" t="str">
        <f t="array" ref="D2423">_xlfn.XLOOKUP($B2423, sales_teams!$A$2:$A$36, sales_teams!$C$2:$C$36)</f>
        <v>East</v>
      </c>
      <c r="E2423" s="1" t="s">
        <v>148</v>
      </c>
      <c r="F2423" s="1" t="s">
        <v>153</v>
      </c>
      <c r="G2423" s="1" t="str">
        <f t="array" ref="G2423">IF($F2423="", "", _xlfn.XLOOKUP($F2423,accounts!$A$2:$A$86,accounts!$B$2:$B$86, "Other"))</f>
        <v>medical</v>
      </c>
      <c r="H2423" s="1" t="str">
        <f t="array" ref="H2423">IF($F2423="", "", IFS(_xlfn.XLOOKUP($F2423, accounts!$A$2:$A$86, accounts!$E$2:$E$86, 0)&gt;=1000, "Enterprise", _xlfn.XLOOKUP($F2423, accounts!$A$2:$A$86, accounts!$E$2:$E$86, 0)&gt;=100, "Mid-Market", TRUE, "SMB"))</f>
        <v>Enterprise</v>
      </c>
      <c r="I2423" s="1" t="str">
        <f t="array" ref="I2423">IF($F2423="", "", _xlfn.XLOOKUP($F2423,accounts!$A$2:$A$86,accounts!$F$2:$F$86, "Other"))</f>
        <v>United States</v>
      </c>
      <c r="J2423" s="1" t="s">
        <v>131</v>
      </c>
      <c r="K2423" s="3">
        <v>42839.0</v>
      </c>
      <c r="L2423" s="3">
        <v>42902.0</v>
      </c>
      <c r="M2423" s="1">
        <v>5546.0</v>
      </c>
    </row>
    <row r="2424">
      <c r="A2424" s="1" t="s">
        <v>2629</v>
      </c>
      <c r="B2424" s="1" t="s">
        <v>60</v>
      </c>
      <c r="C2424" s="1" t="str">
        <f t="array" ref="C2424">_xlfn.XLOOKUP($B2424, sales_teams!$A$2:$A$36, sales_teams!$B$2:$B$36)</f>
        <v>Celia Rouche</v>
      </c>
      <c r="D2424" s="1" t="str">
        <f t="array" ref="D2424">_xlfn.XLOOKUP($B2424, sales_teams!$A$2:$A$36, sales_teams!$C$2:$C$36)</f>
        <v>West</v>
      </c>
      <c r="E2424" s="1" t="s">
        <v>179</v>
      </c>
      <c r="F2424" s="1" t="s">
        <v>119</v>
      </c>
      <c r="G2424" s="1" t="str">
        <f t="array" ref="G2424">IF($F2424="", "", _xlfn.XLOOKUP($F2424,accounts!$A$2:$A$86,accounts!$B$2:$B$86, "Other"))</f>
        <v>technology</v>
      </c>
      <c r="H2424" s="1" t="str">
        <f t="array" ref="H2424">IF($F2424="", "", IFS(_xlfn.XLOOKUP($F2424, accounts!$A$2:$A$86, accounts!$E$2:$E$86, 0)&gt;=1000, "Enterprise", _xlfn.XLOOKUP($F2424, accounts!$A$2:$A$86, accounts!$E$2:$E$86, 0)&gt;=100, "Mid-Market", TRUE, "SMB"))</f>
        <v>Enterprise</v>
      </c>
      <c r="I2424" s="1" t="str">
        <f t="array" ref="I2424">IF($F2424="", "", _xlfn.XLOOKUP($F2424,accounts!$A$2:$A$86,accounts!$F$2:$F$86, "Other"))</f>
        <v>Korea</v>
      </c>
      <c r="J2424" s="1" t="s">
        <v>131</v>
      </c>
      <c r="K2424" s="3">
        <v>42839.0</v>
      </c>
      <c r="L2424" s="3">
        <v>42845.0</v>
      </c>
      <c r="M2424" s="1">
        <v>59.0</v>
      </c>
    </row>
    <row r="2425">
      <c r="A2425" s="1" t="s">
        <v>2630</v>
      </c>
      <c r="B2425" s="1" t="s">
        <v>7</v>
      </c>
      <c r="C2425" s="1" t="str">
        <f t="array" ref="C2425">_xlfn.XLOOKUP($B2425, sales_teams!$A$2:$A$36, sales_teams!$B$2:$B$36)</f>
        <v>Dustin Brinkmann</v>
      </c>
      <c r="D2425" s="1" t="str">
        <f t="array" ref="D2425">_xlfn.XLOOKUP($B2425, sales_teams!$A$2:$A$36, sales_teams!$C$2:$C$36)</f>
        <v>Central</v>
      </c>
      <c r="E2425" s="1" t="s">
        <v>109</v>
      </c>
      <c r="F2425" s="1" t="s">
        <v>156</v>
      </c>
      <c r="G2425" s="1" t="str">
        <f t="array" ref="G2425">IF($F2425="", "", _xlfn.XLOOKUP($F2425,accounts!$A$2:$A$86,accounts!$B$2:$B$86, "Other"))</f>
        <v>employment</v>
      </c>
      <c r="H2425" s="1" t="str">
        <f t="array" ref="H2425">IF($F2425="", "", IFS(_xlfn.XLOOKUP($F2425, accounts!$A$2:$A$86, accounts!$E$2:$E$86, 0)&gt;=1000, "Enterprise", _xlfn.XLOOKUP($F2425, accounts!$A$2:$A$86, accounts!$E$2:$E$86, 0)&gt;=100, "Mid-Market", TRUE, "SMB"))</f>
        <v>Mid-Market</v>
      </c>
      <c r="I2425" s="1" t="str">
        <f t="array" ref="I2425">IF($F2425="", "", _xlfn.XLOOKUP($F2425,accounts!$A$2:$A$86,accounts!$F$2:$F$86, "Other"))</f>
        <v>United States</v>
      </c>
      <c r="J2425" s="1" t="s">
        <v>192</v>
      </c>
      <c r="K2425" s="3">
        <v>42840.0</v>
      </c>
      <c r="L2425" s="3">
        <v>42848.0</v>
      </c>
      <c r="M2425" s="1">
        <v>0.0</v>
      </c>
    </row>
    <row r="2426">
      <c r="A2426" s="1" t="s">
        <v>2631</v>
      </c>
      <c r="B2426" s="1" t="s">
        <v>7</v>
      </c>
      <c r="C2426" s="1" t="str">
        <f t="array" ref="C2426">_xlfn.XLOOKUP($B2426, sales_teams!$A$2:$A$36, sales_teams!$B$2:$B$36)</f>
        <v>Dustin Brinkmann</v>
      </c>
      <c r="D2426" s="1" t="str">
        <f t="array" ref="D2426">_xlfn.XLOOKUP($B2426, sales_teams!$A$2:$A$36, sales_teams!$C$2:$C$36)</f>
        <v>Central</v>
      </c>
      <c r="E2426" s="1" t="s">
        <v>179</v>
      </c>
      <c r="F2426" s="1" t="s">
        <v>156</v>
      </c>
      <c r="G2426" s="1" t="str">
        <f t="array" ref="G2426">IF($F2426="", "", _xlfn.XLOOKUP($F2426,accounts!$A$2:$A$86,accounts!$B$2:$B$86, "Other"))</f>
        <v>employment</v>
      </c>
      <c r="H2426" s="1" t="str">
        <f t="array" ref="H2426">IF($F2426="", "", IFS(_xlfn.XLOOKUP($F2426, accounts!$A$2:$A$86, accounts!$E$2:$E$86, 0)&gt;=1000, "Enterprise", _xlfn.XLOOKUP($F2426, accounts!$A$2:$A$86, accounts!$E$2:$E$86, 0)&gt;=100, "Mid-Market", TRUE, "SMB"))</f>
        <v>Mid-Market</v>
      </c>
      <c r="I2426" s="1" t="str">
        <f t="array" ref="I2426">IF($F2426="", "", _xlfn.XLOOKUP($F2426,accounts!$A$2:$A$86,accounts!$F$2:$F$86, "Other"))</f>
        <v>United States</v>
      </c>
      <c r="J2426" s="1" t="s">
        <v>192</v>
      </c>
      <c r="K2426" s="3">
        <v>42840.0</v>
      </c>
      <c r="L2426" s="3">
        <v>42845.0</v>
      </c>
      <c r="M2426" s="1">
        <v>0.0</v>
      </c>
    </row>
    <row r="2427">
      <c r="A2427" s="1" t="s">
        <v>2632</v>
      </c>
      <c r="B2427" s="1" t="s">
        <v>7</v>
      </c>
      <c r="C2427" s="1" t="str">
        <f t="array" ref="C2427">_xlfn.XLOOKUP($B2427, sales_teams!$A$2:$A$36, sales_teams!$B$2:$B$36)</f>
        <v>Dustin Brinkmann</v>
      </c>
      <c r="D2427" s="1" t="str">
        <f t="array" ref="D2427">_xlfn.XLOOKUP($B2427, sales_teams!$A$2:$A$36, sales_teams!$C$2:$C$36)</f>
        <v>Central</v>
      </c>
      <c r="E2427" s="1" t="s">
        <v>194</v>
      </c>
      <c r="F2427" s="1" t="s">
        <v>156</v>
      </c>
      <c r="G2427" s="1" t="str">
        <f t="array" ref="G2427">IF($F2427="", "", _xlfn.XLOOKUP($F2427,accounts!$A$2:$A$86,accounts!$B$2:$B$86, "Other"))</f>
        <v>employment</v>
      </c>
      <c r="H2427" s="1" t="str">
        <f t="array" ref="H2427">IF($F2427="", "", IFS(_xlfn.XLOOKUP($F2427, accounts!$A$2:$A$86, accounts!$E$2:$E$86, 0)&gt;=1000, "Enterprise", _xlfn.XLOOKUP($F2427, accounts!$A$2:$A$86, accounts!$E$2:$E$86, 0)&gt;=100, "Mid-Market", TRUE, "SMB"))</f>
        <v>Mid-Market</v>
      </c>
      <c r="I2427" s="1" t="str">
        <f t="array" ref="I2427">IF($F2427="", "", _xlfn.XLOOKUP($F2427,accounts!$A$2:$A$86,accounts!$F$2:$F$86, "Other"))</f>
        <v>United States</v>
      </c>
      <c r="J2427" s="1" t="s">
        <v>131</v>
      </c>
      <c r="K2427" s="3">
        <v>42840.0</v>
      </c>
      <c r="L2427" s="3">
        <v>42841.0</v>
      </c>
      <c r="M2427" s="1">
        <v>5082.0</v>
      </c>
    </row>
    <row r="2428">
      <c r="A2428" s="1" t="s">
        <v>2633</v>
      </c>
      <c r="B2428" s="1" t="s">
        <v>57</v>
      </c>
      <c r="C2428" s="1" t="str">
        <f t="array" ref="C2428">_xlfn.XLOOKUP($B2428, sales_teams!$A$2:$A$36, sales_teams!$B$2:$B$36)</f>
        <v>Rocco Neubert</v>
      </c>
      <c r="D2428" s="1" t="str">
        <f t="array" ref="D2428">_xlfn.XLOOKUP($B2428, sales_teams!$A$2:$A$36, sales_teams!$C$2:$C$36)</f>
        <v>East</v>
      </c>
      <c r="E2428" s="1" t="s">
        <v>194</v>
      </c>
      <c r="F2428" s="1" t="s">
        <v>123</v>
      </c>
      <c r="G2428" s="1" t="str">
        <f t="array" ref="G2428">IF($F2428="", "", _xlfn.XLOOKUP($F2428,accounts!$A$2:$A$86,accounts!$B$2:$B$86, "Other"))</f>
        <v>technology</v>
      </c>
      <c r="H2428" s="1" t="str">
        <f t="array" ref="H2428">IF($F2428="", "", IFS(_xlfn.XLOOKUP($F2428, accounts!$A$2:$A$86, accounts!$E$2:$E$86, 0)&gt;=1000, "Enterprise", _xlfn.XLOOKUP($F2428, accounts!$A$2:$A$86, accounts!$E$2:$E$86, 0)&gt;=100, "Mid-Market", TRUE, "SMB"))</f>
        <v>Enterprise</v>
      </c>
      <c r="I2428" s="1" t="str">
        <f t="array" ref="I2428">IF($F2428="", "", _xlfn.XLOOKUP($F2428,accounts!$A$2:$A$86,accounts!$F$2:$F$86, "Other"))</f>
        <v>United States</v>
      </c>
      <c r="J2428" s="1" t="s">
        <v>131</v>
      </c>
      <c r="K2428" s="3">
        <v>42840.0</v>
      </c>
      <c r="L2428" s="3">
        <v>42849.0</v>
      </c>
      <c r="M2428" s="1">
        <v>5293.0</v>
      </c>
    </row>
    <row r="2429">
      <c r="A2429" s="1" t="s">
        <v>2634</v>
      </c>
      <c r="B2429" s="1" t="s">
        <v>12</v>
      </c>
      <c r="C2429" s="1" t="str">
        <f t="array" ref="C2429">_xlfn.XLOOKUP($B2429, sales_teams!$A$2:$A$36, sales_teams!$B$2:$B$36)</f>
        <v>Dustin Brinkmann</v>
      </c>
      <c r="D2429" s="1" t="str">
        <f t="array" ref="D2429">_xlfn.XLOOKUP($B2429, sales_teams!$A$2:$A$36, sales_teams!$C$2:$C$36)</f>
        <v>Central</v>
      </c>
      <c r="E2429" s="1" t="s">
        <v>109</v>
      </c>
      <c r="F2429" s="1" t="s">
        <v>119</v>
      </c>
      <c r="G2429" s="1" t="str">
        <f t="array" ref="G2429">IF($F2429="", "", _xlfn.XLOOKUP($F2429,accounts!$A$2:$A$86,accounts!$B$2:$B$86, "Other"))</f>
        <v>technology</v>
      </c>
      <c r="H2429" s="1" t="str">
        <f t="array" ref="H2429">IF($F2429="", "", IFS(_xlfn.XLOOKUP($F2429, accounts!$A$2:$A$86, accounts!$E$2:$E$86, 0)&gt;=1000, "Enterprise", _xlfn.XLOOKUP($F2429, accounts!$A$2:$A$86, accounts!$E$2:$E$86, 0)&gt;=100, "Mid-Market", TRUE, "SMB"))</f>
        <v>Enterprise</v>
      </c>
      <c r="I2429" s="1" t="str">
        <f t="array" ref="I2429">IF($F2429="", "", _xlfn.XLOOKUP($F2429,accounts!$A$2:$A$86,accounts!$F$2:$F$86, "Other"))</f>
        <v>Korea</v>
      </c>
      <c r="J2429" s="1" t="s">
        <v>131</v>
      </c>
      <c r="K2429" s="3">
        <v>42840.0</v>
      </c>
      <c r="L2429" s="3">
        <v>42913.0</v>
      </c>
      <c r="M2429" s="1">
        <v>1163.0</v>
      </c>
    </row>
    <row r="2430">
      <c r="A2430" s="1" t="s">
        <v>2635</v>
      </c>
      <c r="B2430" s="1" t="s">
        <v>53</v>
      </c>
      <c r="C2430" s="1" t="str">
        <f t="array" ref="C2430">_xlfn.XLOOKUP($B2430, sales_teams!$A$2:$A$36, sales_teams!$B$2:$B$36)</f>
        <v>Rocco Neubert</v>
      </c>
      <c r="D2430" s="1" t="str">
        <f t="array" ref="D2430">_xlfn.XLOOKUP($B2430, sales_teams!$A$2:$A$36, sales_teams!$C$2:$C$36)</f>
        <v>East</v>
      </c>
      <c r="E2430" s="1" t="s">
        <v>179</v>
      </c>
      <c r="F2430" s="1" t="s">
        <v>98</v>
      </c>
      <c r="G2430" s="1" t="str">
        <f t="array" ref="G2430">IF($F2430="", "", _xlfn.XLOOKUP($F2430,accounts!$A$2:$A$86,accounts!$B$2:$B$86, "Other"))</f>
        <v>retail</v>
      </c>
      <c r="H2430" s="1" t="str">
        <f t="array" ref="H2430">IF($F2430="", "", IFS(_xlfn.XLOOKUP($F2430, accounts!$A$2:$A$86, accounts!$E$2:$E$86, 0)&gt;=1000, "Enterprise", _xlfn.XLOOKUP($F2430, accounts!$A$2:$A$86, accounts!$E$2:$E$86, 0)&gt;=100, "Mid-Market", TRUE, "SMB"))</f>
        <v>Enterprise</v>
      </c>
      <c r="I2430" s="1" t="str">
        <f t="array" ref="I2430">IF($F2430="", "", _xlfn.XLOOKUP($F2430,accounts!$A$2:$A$86,accounts!$F$2:$F$86, "Other"))</f>
        <v>Japan</v>
      </c>
      <c r="J2430" s="1" t="s">
        <v>131</v>
      </c>
      <c r="K2430" s="3">
        <v>42840.0</v>
      </c>
      <c r="L2430" s="3">
        <v>42841.0</v>
      </c>
      <c r="M2430" s="1">
        <v>49.0</v>
      </c>
    </row>
    <row r="2431">
      <c r="A2431" s="1" t="s">
        <v>2636</v>
      </c>
      <c r="B2431" s="1" t="s">
        <v>42</v>
      </c>
      <c r="C2431" s="1" t="str">
        <f t="array" ref="C2431">_xlfn.XLOOKUP($B2431, sales_teams!$A$2:$A$36, sales_teams!$B$2:$B$36)</f>
        <v>Cara Losch</v>
      </c>
      <c r="D2431" s="1" t="str">
        <f t="array" ref="D2431">_xlfn.XLOOKUP($B2431, sales_teams!$A$2:$A$36, sales_teams!$C$2:$C$36)</f>
        <v>East</v>
      </c>
      <c r="E2431" s="1" t="s">
        <v>179</v>
      </c>
      <c r="F2431" s="1" t="s">
        <v>81</v>
      </c>
      <c r="G2431" s="1" t="str">
        <f t="array" ref="G2431">IF($F2431="", "", _xlfn.XLOOKUP($F2431,accounts!$A$2:$A$86,accounts!$B$2:$B$86, "Other"))</f>
        <v>technology</v>
      </c>
      <c r="H2431" s="1" t="str">
        <f t="array" ref="H2431">IF($F2431="", "", IFS(_xlfn.XLOOKUP($F2431, accounts!$A$2:$A$86, accounts!$E$2:$E$86, 0)&gt;=1000, "Enterprise", _xlfn.XLOOKUP($F2431, accounts!$A$2:$A$86, accounts!$E$2:$E$86, 0)&gt;=100, "Mid-Market", TRUE, "SMB"))</f>
        <v>Enterprise</v>
      </c>
      <c r="I2431" s="1" t="str">
        <f t="array" ref="I2431">IF($F2431="", "", _xlfn.XLOOKUP($F2431,accounts!$A$2:$A$86,accounts!$F$2:$F$86, "Other"))</f>
        <v>United States</v>
      </c>
      <c r="J2431" s="1" t="s">
        <v>131</v>
      </c>
      <c r="K2431" s="3">
        <v>42840.0</v>
      </c>
      <c r="L2431" s="3">
        <v>42856.0</v>
      </c>
      <c r="M2431" s="1">
        <v>53.0</v>
      </c>
    </row>
    <row r="2432">
      <c r="A2432" s="1" t="s">
        <v>2637</v>
      </c>
      <c r="B2432" s="1" t="s">
        <v>26</v>
      </c>
      <c r="C2432" s="1" t="str">
        <f t="array" ref="C2432">_xlfn.XLOOKUP($B2432, sales_teams!$A$2:$A$36, sales_teams!$B$2:$B$36)</f>
        <v>Melvin Marxen</v>
      </c>
      <c r="D2432" s="1" t="str">
        <f t="array" ref="D2432">_xlfn.XLOOKUP($B2432, sales_teams!$A$2:$A$36, sales_teams!$C$2:$C$36)</f>
        <v>Central</v>
      </c>
      <c r="E2432" s="1" t="s">
        <v>188</v>
      </c>
      <c r="F2432" s="1" t="s">
        <v>25</v>
      </c>
      <c r="G2432" s="1" t="str">
        <f t="array" ref="G2432">IF($F2432="", "", _xlfn.XLOOKUP($F2432,accounts!$A$2:$A$86,accounts!$B$2:$B$86, "Other"))</f>
        <v>medical</v>
      </c>
      <c r="H2432" s="1" t="str">
        <f t="array" ref="H2432">IF($F2432="", "", IFS(_xlfn.XLOOKUP($F2432, accounts!$A$2:$A$86, accounts!$E$2:$E$86, 0)&gt;=1000, "Enterprise", _xlfn.XLOOKUP($F2432, accounts!$A$2:$A$86, accounts!$E$2:$E$86, 0)&gt;=100, "Mid-Market", TRUE, "SMB"))</f>
        <v>Enterprise</v>
      </c>
      <c r="I2432" s="1" t="str">
        <f t="array" ref="I2432">IF($F2432="", "", _xlfn.XLOOKUP($F2432,accounts!$A$2:$A$86,accounts!$F$2:$F$86, "Other"))</f>
        <v>Kenya</v>
      </c>
      <c r="J2432" s="1" t="s">
        <v>192</v>
      </c>
      <c r="K2432" s="3">
        <v>42840.0</v>
      </c>
      <c r="L2432" s="3">
        <v>42841.0</v>
      </c>
      <c r="M2432" s="1">
        <v>0.0</v>
      </c>
    </row>
    <row r="2433">
      <c r="A2433" s="1" t="s">
        <v>2638</v>
      </c>
      <c r="B2433" s="1" t="s">
        <v>26</v>
      </c>
      <c r="C2433" s="1" t="str">
        <f t="array" ref="C2433">_xlfn.XLOOKUP($B2433, sales_teams!$A$2:$A$36, sales_teams!$B$2:$B$36)</f>
        <v>Melvin Marxen</v>
      </c>
      <c r="D2433" s="1" t="str">
        <f t="array" ref="D2433">_xlfn.XLOOKUP($B2433, sales_teams!$A$2:$A$36, sales_teams!$C$2:$C$36)</f>
        <v>Central</v>
      </c>
      <c r="E2433" s="1" t="s">
        <v>188</v>
      </c>
      <c r="F2433" s="1" t="s">
        <v>113</v>
      </c>
      <c r="G2433" s="1" t="str">
        <f t="array" ref="G2433">IF($F2433="", "", _xlfn.XLOOKUP($F2433,accounts!$A$2:$A$86,accounts!$B$2:$B$86, "Other"))</f>
        <v>telecommunications</v>
      </c>
      <c r="H2433" s="1" t="str">
        <f t="array" ref="H2433">IF($F2433="", "", IFS(_xlfn.XLOOKUP($F2433, accounts!$A$2:$A$86, accounts!$E$2:$E$86, 0)&gt;=1000, "Enterprise", _xlfn.XLOOKUP($F2433, accounts!$A$2:$A$86, accounts!$E$2:$E$86, 0)&gt;=100, "Mid-Market", TRUE, "SMB"))</f>
        <v>Mid-Market</v>
      </c>
      <c r="I2433" s="1" t="str">
        <f t="array" ref="I2433">IF($F2433="", "", _xlfn.XLOOKUP($F2433,accounts!$A$2:$A$86,accounts!$F$2:$F$86, "Other"))</f>
        <v>United States</v>
      </c>
      <c r="J2433" s="1" t="s">
        <v>192</v>
      </c>
      <c r="K2433" s="3">
        <v>42840.0</v>
      </c>
      <c r="L2433" s="3">
        <v>42898.0</v>
      </c>
      <c r="M2433" s="1">
        <v>0.0</v>
      </c>
    </row>
    <row r="2434">
      <c r="A2434" s="1" t="s">
        <v>2639</v>
      </c>
      <c r="B2434" s="1" t="s">
        <v>88</v>
      </c>
      <c r="C2434" s="1" t="str">
        <f t="array" ref="C2434">_xlfn.XLOOKUP($B2434, sales_teams!$A$2:$A$36, sales_teams!$B$2:$B$36)</f>
        <v>Celia Rouche</v>
      </c>
      <c r="D2434" s="1" t="str">
        <f t="array" ref="D2434">_xlfn.XLOOKUP($B2434, sales_teams!$A$2:$A$36, sales_teams!$C$2:$C$36)</f>
        <v>West</v>
      </c>
      <c r="E2434" s="1" t="s">
        <v>109</v>
      </c>
      <c r="F2434" s="1" t="s">
        <v>130</v>
      </c>
      <c r="G2434" s="1" t="str">
        <f t="array" ref="G2434">IF($F2434="", "", _xlfn.XLOOKUP($F2434,accounts!$A$2:$A$86,accounts!$B$2:$B$86, "Other"))</f>
        <v>medical</v>
      </c>
      <c r="H2434" s="1" t="str">
        <f t="array" ref="H2434">IF($F2434="", "", IFS(_xlfn.XLOOKUP($F2434, accounts!$A$2:$A$86, accounts!$E$2:$E$86, 0)&gt;=1000, "Enterprise", _xlfn.XLOOKUP($F2434, accounts!$A$2:$A$86, accounts!$E$2:$E$86, 0)&gt;=100, "Mid-Market", TRUE, "SMB"))</f>
        <v>Enterprise</v>
      </c>
      <c r="I2434" s="1" t="str">
        <f t="array" ref="I2434">IF($F2434="", "", _xlfn.XLOOKUP($F2434,accounts!$A$2:$A$86,accounts!$F$2:$F$86, "Other"))</f>
        <v>United States</v>
      </c>
      <c r="J2434" s="1" t="s">
        <v>192</v>
      </c>
      <c r="K2434" s="3">
        <v>42840.0</v>
      </c>
      <c r="L2434" s="3">
        <v>42849.0</v>
      </c>
      <c r="M2434" s="1">
        <v>0.0</v>
      </c>
    </row>
    <row r="2435">
      <c r="A2435" s="1" t="s">
        <v>2640</v>
      </c>
      <c r="B2435" s="1" t="s">
        <v>104</v>
      </c>
      <c r="C2435" s="1" t="str">
        <f t="array" ref="C2435">_xlfn.XLOOKUP($B2435, sales_teams!$A$2:$A$36, sales_teams!$B$2:$B$36)</f>
        <v>Summer Sewald</v>
      </c>
      <c r="D2435" s="1" t="str">
        <f t="array" ref="D2435">_xlfn.XLOOKUP($B2435, sales_teams!$A$2:$A$36, sales_teams!$C$2:$C$36)</f>
        <v>West</v>
      </c>
      <c r="E2435" s="1" t="s">
        <v>109</v>
      </c>
      <c r="G2435" s="1" t="str">
        <f t="array" ref="G2435">IF($F2435="", "", _xlfn.XLOOKUP($F2435,accounts!$A$2:$A$86,accounts!$B$2:$B$86, "Other"))</f>
        <v/>
      </c>
      <c r="H2435" s="1" t="str">
        <f t="array" ref="H2435">IF($F2435="", "", IFS(_xlfn.XLOOKUP($F2435, accounts!$A$2:$A$86, accounts!$E$2:$E$86, 0)&gt;=1000, "Enterprise", _xlfn.XLOOKUP($F2435, accounts!$A$2:$A$86, accounts!$E$2:$E$86, 0)&gt;=100, "Mid-Market", TRUE, "SMB"))</f>
        <v/>
      </c>
      <c r="I2435" s="1" t="str">
        <f t="array" ref="I2435">IF($F2435="", "", _xlfn.XLOOKUP($F2435,accounts!$A$2:$A$86,accounts!$F$2:$F$86, "Other"))</f>
        <v/>
      </c>
      <c r="J2435" s="1" t="s">
        <v>189</v>
      </c>
      <c r="K2435" s="3">
        <v>42840.0</v>
      </c>
    </row>
    <row r="2436">
      <c r="A2436" s="1" t="s">
        <v>2641</v>
      </c>
      <c r="B2436" s="1" t="s">
        <v>104</v>
      </c>
      <c r="C2436" s="1" t="str">
        <f t="array" ref="C2436">_xlfn.XLOOKUP($B2436, sales_teams!$A$2:$A$36, sales_teams!$B$2:$B$36)</f>
        <v>Summer Sewald</v>
      </c>
      <c r="D2436" s="1" t="str">
        <f t="array" ref="D2436">_xlfn.XLOOKUP($B2436, sales_teams!$A$2:$A$36, sales_teams!$C$2:$C$36)</f>
        <v>West</v>
      </c>
      <c r="E2436" s="1" t="s">
        <v>181</v>
      </c>
      <c r="F2436" s="1" t="s">
        <v>84</v>
      </c>
      <c r="G2436" s="1" t="str">
        <f t="array" ref="G2436">IF($F2436="", "", _xlfn.XLOOKUP($F2436,accounts!$A$2:$A$86,accounts!$B$2:$B$86, "Other"))</f>
        <v>retail</v>
      </c>
      <c r="H2436" s="1" t="str">
        <f t="array" ref="H2436">IF($F2436="", "", IFS(_xlfn.XLOOKUP($F2436, accounts!$A$2:$A$86, accounts!$E$2:$E$86, 0)&gt;=1000, "Enterprise", _xlfn.XLOOKUP($F2436, accounts!$A$2:$A$86, accounts!$E$2:$E$86, 0)&gt;=100, "Mid-Market", TRUE, "SMB"))</f>
        <v>Enterprise</v>
      </c>
      <c r="I2436" s="1" t="str">
        <f t="array" ref="I2436">IF($F2436="", "", _xlfn.XLOOKUP($F2436,accounts!$A$2:$A$86,accounts!$F$2:$F$86, "Other"))</f>
        <v>United States</v>
      </c>
      <c r="J2436" s="1" t="s">
        <v>192</v>
      </c>
      <c r="K2436" s="3">
        <v>42840.0</v>
      </c>
      <c r="L2436" s="3">
        <v>42846.0</v>
      </c>
      <c r="M2436" s="1">
        <v>0.0</v>
      </c>
    </row>
    <row r="2437">
      <c r="A2437" s="1" t="s">
        <v>2642</v>
      </c>
      <c r="B2437" s="1" t="s">
        <v>102</v>
      </c>
      <c r="C2437" s="1" t="str">
        <f t="array" ref="C2437">_xlfn.XLOOKUP($B2437, sales_teams!$A$2:$A$36, sales_teams!$B$2:$B$36)</f>
        <v>Summer Sewald</v>
      </c>
      <c r="D2437" s="1" t="str">
        <f t="array" ref="D2437">_xlfn.XLOOKUP($B2437, sales_teams!$A$2:$A$36, sales_teams!$C$2:$C$36)</f>
        <v>West</v>
      </c>
      <c r="E2437" s="1" t="s">
        <v>181</v>
      </c>
      <c r="G2437" s="1" t="str">
        <f t="array" ref="G2437">IF($F2437="", "", _xlfn.XLOOKUP($F2437,accounts!$A$2:$A$86,accounts!$B$2:$B$86, "Other"))</f>
        <v/>
      </c>
      <c r="H2437" s="1" t="str">
        <f t="array" ref="H2437">IF($F2437="", "", IFS(_xlfn.XLOOKUP($F2437, accounts!$A$2:$A$86, accounts!$E$2:$E$86, 0)&gt;=1000, "Enterprise", _xlfn.XLOOKUP($F2437, accounts!$A$2:$A$86, accounts!$E$2:$E$86, 0)&gt;=100, "Mid-Market", TRUE, "SMB"))</f>
        <v/>
      </c>
      <c r="I2437" s="1" t="str">
        <f t="array" ref="I2437">IF($F2437="", "", _xlfn.XLOOKUP($F2437,accounts!$A$2:$A$86,accounts!$F$2:$F$86, "Other"))</f>
        <v/>
      </c>
      <c r="J2437" s="1" t="s">
        <v>189</v>
      </c>
      <c r="K2437" s="3">
        <v>42840.0</v>
      </c>
    </row>
    <row r="2438">
      <c r="A2438" s="1" t="s">
        <v>2643</v>
      </c>
      <c r="B2438" s="1" t="s">
        <v>102</v>
      </c>
      <c r="C2438" s="1" t="str">
        <f t="array" ref="C2438">_xlfn.XLOOKUP($B2438, sales_teams!$A$2:$A$36, sales_teams!$B$2:$B$36)</f>
        <v>Summer Sewald</v>
      </c>
      <c r="D2438" s="1" t="str">
        <f t="array" ref="D2438">_xlfn.XLOOKUP($B2438, sales_teams!$A$2:$A$36, sales_teams!$C$2:$C$36)</f>
        <v>West</v>
      </c>
      <c r="E2438" s="1" t="s">
        <v>181</v>
      </c>
      <c r="F2438" s="1" t="s">
        <v>161</v>
      </c>
      <c r="G2438" s="1" t="str">
        <f t="array" ref="G2438">IF($F2438="", "", _xlfn.XLOOKUP($F2438,accounts!$A$2:$A$86,accounts!$B$2:$B$86, "Other"))</f>
        <v>marketing</v>
      </c>
      <c r="H2438" s="1" t="str">
        <f t="array" ref="H2438">IF($F2438="", "", IFS(_xlfn.XLOOKUP($F2438, accounts!$A$2:$A$86, accounts!$E$2:$E$86, 0)&gt;=1000, "Enterprise", _xlfn.XLOOKUP($F2438, accounts!$A$2:$A$86, accounts!$E$2:$E$86, 0)&gt;=100, "Mid-Market", TRUE, "SMB"))</f>
        <v>Enterprise</v>
      </c>
      <c r="I2438" s="1" t="str">
        <f t="array" ref="I2438">IF($F2438="", "", _xlfn.XLOOKUP($F2438,accounts!$A$2:$A$86,accounts!$F$2:$F$86, "Other"))</f>
        <v>Poland</v>
      </c>
      <c r="J2438" s="1" t="s">
        <v>192</v>
      </c>
      <c r="K2438" s="3">
        <v>42840.0</v>
      </c>
      <c r="L2438" s="3">
        <v>42954.0</v>
      </c>
      <c r="M2438" s="1">
        <v>0.0</v>
      </c>
    </row>
    <row r="2439">
      <c r="A2439" s="1" t="s">
        <v>2644</v>
      </c>
      <c r="B2439" s="1" t="s">
        <v>18</v>
      </c>
      <c r="C2439" s="1" t="str">
        <f t="array" ref="C2439">_xlfn.XLOOKUP($B2439, sales_teams!$A$2:$A$36, sales_teams!$B$2:$B$36)</f>
        <v>Dustin Brinkmann</v>
      </c>
      <c r="D2439" s="1" t="str">
        <f t="array" ref="D2439">_xlfn.XLOOKUP($B2439, sales_teams!$A$2:$A$36, sales_teams!$C$2:$C$36)</f>
        <v>Central</v>
      </c>
      <c r="E2439" s="1" t="s">
        <v>188</v>
      </c>
      <c r="F2439" s="1" t="s">
        <v>56</v>
      </c>
      <c r="G2439" s="1" t="str">
        <f t="array" ref="G2439">IF($F2439="", "", _xlfn.XLOOKUP($F2439,accounts!$A$2:$A$86,accounts!$B$2:$B$86, "Other"))</f>
        <v>software</v>
      </c>
      <c r="H2439" s="1" t="str">
        <f t="array" ref="H2439">IF($F2439="", "", IFS(_xlfn.XLOOKUP($F2439, accounts!$A$2:$A$86, accounts!$E$2:$E$86, 0)&gt;=1000, "Enterprise", _xlfn.XLOOKUP($F2439, accounts!$A$2:$A$86, accounts!$E$2:$E$86, 0)&gt;=100, "Mid-Market", TRUE, "SMB"))</f>
        <v>Enterprise</v>
      </c>
      <c r="I2439" s="1" t="str">
        <f t="array" ref="I2439">IF($F2439="", "", _xlfn.XLOOKUP($F2439,accounts!$A$2:$A$86,accounts!$F$2:$F$86, "Other"))</f>
        <v>United States</v>
      </c>
      <c r="J2439" s="1" t="s">
        <v>192</v>
      </c>
      <c r="K2439" s="3">
        <v>42840.0</v>
      </c>
      <c r="L2439" s="3">
        <v>42842.0</v>
      </c>
      <c r="M2439" s="1">
        <v>0.0</v>
      </c>
    </row>
    <row r="2440">
      <c r="A2440" s="1" t="s">
        <v>2645</v>
      </c>
      <c r="B2440" s="1" t="s">
        <v>15</v>
      </c>
      <c r="C2440" s="1" t="str">
        <f t="array" ref="C2440">_xlfn.XLOOKUP($B2440, sales_teams!$A$2:$A$36, sales_teams!$B$2:$B$36)</f>
        <v>Dustin Brinkmann</v>
      </c>
      <c r="D2440" s="1" t="str">
        <f t="array" ref="D2440">_xlfn.XLOOKUP($B2440, sales_teams!$A$2:$A$36, sales_teams!$C$2:$C$36)</f>
        <v>Central</v>
      </c>
      <c r="E2440" s="1" t="s">
        <v>188</v>
      </c>
      <c r="F2440" s="1" t="s">
        <v>89</v>
      </c>
      <c r="G2440" s="1" t="str">
        <f t="array" ref="G2440">IF($F2440="", "", _xlfn.XLOOKUP($F2440,accounts!$A$2:$A$86,accounts!$B$2:$B$86, "Other"))</f>
        <v>finance</v>
      </c>
      <c r="H2440" s="1" t="str">
        <f t="array" ref="H2440">IF($F2440="", "", IFS(_xlfn.XLOOKUP($F2440, accounts!$A$2:$A$86, accounts!$E$2:$E$86, 0)&gt;=1000, "Enterprise", _xlfn.XLOOKUP($F2440, accounts!$A$2:$A$86, accounts!$E$2:$E$86, 0)&gt;=100, "Mid-Market", TRUE, "SMB"))</f>
        <v>Enterprise</v>
      </c>
      <c r="I2440" s="1" t="str">
        <f t="array" ref="I2440">IF($F2440="", "", _xlfn.XLOOKUP($F2440,accounts!$A$2:$A$86,accounts!$F$2:$F$86, "Other"))</f>
        <v>United States</v>
      </c>
      <c r="J2440" s="1" t="s">
        <v>131</v>
      </c>
      <c r="K2440" s="3">
        <v>42840.0</v>
      </c>
      <c r="L2440" s="3">
        <v>42874.0</v>
      </c>
      <c r="M2440" s="1">
        <v>3641.0</v>
      </c>
    </row>
    <row r="2441">
      <c r="A2441" s="1" t="s">
        <v>2646</v>
      </c>
      <c r="B2441" s="1" t="s">
        <v>34</v>
      </c>
      <c r="C2441" s="1" t="str">
        <f t="array" ref="C2441">_xlfn.XLOOKUP($B2441, sales_teams!$A$2:$A$36, sales_teams!$B$2:$B$36)</f>
        <v>Cara Losch</v>
      </c>
      <c r="D2441" s="1" t="str">
        <f t="array" ref="D2441">_xlfn.XLOOKUP($B2441, sales_teams!$A$2:$A$36, sales_teams!$C$2:$C$36)</f>
        <v>East</v>
      </c>
      <c r="E2441" s="1" t="s">
        <v>179</v>
      </c>
      <c r="F2441" s="1" t="s">
        <v>143</v>
      </c>
      <c r="G2441" s="1" t="str">
        <f t="array" ref="G2441">IF($F2441="", "", _xlfn.XLOOKUP($F2441,accounts!$A$2:$A$86,accounts!$B$2:$B$86, "Other"))</f>
        <v>entertainment</v>
      </c>
      <c r="H2441" s="1" t="str">
        <f t="array" ref="H2441">IF($F2441="", "", IFS(_xlfn.XLOOKUP($F2441, accounts!$A$2:$A$86, accounts!$E$2:$E$86, 0)&gt;=1000, "Enterprise", _xlfn.XLOOKUP($F2441, accounts!$A$2:$A$86, accounts!$E$2:$E$86, 0)&gt;=100, "Mid-Market", TRUE, "SMB"))</f>
        <v>Mid-Market</v>
      </c>
      <c r="I2441" s="1" t="str">
        <f t="array" ref="I2441">IF($F2441="", "", _xlfn.XLOOKUP($F2441,accounts!$A$2:$A$86,accounts!$F$2:$F$86, "Other"))</f>
        <v>United States</v>
      </c>
      <c r="J2441" s="1" t="s">
        <v>189</v>
      </c>
      <c r="K2441" s="3">
        <v>42840.0</v>
      </c>
    </row>
    <row r="2442">
      <c r="A2442" s="1" t="s">
        <v>2647</v>
      </c>
      <c r="B2442" s="1" t="s">
        <v>34</v>
      </c>
      <c r="C2442" s="1" t="str">
        <f t="array" ref="C2442">_xlfn.XLOOKUP($B2442, sales_teams!$A$2:$A$36, sales_teams!$B$2:$B$36)</f>
        <v>Cara Losch</v>
      </c>
      <c r="D2442" s="1" t="str">
        <f t="array" ref="D2442">_xlfn.XLOOKUP($B2442, sales_teams!$A$2:$A$36, sales_teams!$C$2:$C$36)</f>
        <v>East</v>
      </c>
      <c r="E2442" s="1" t="s">
        <v>181</v>
      </c>
      <c r="F2442" s="1" t="s">
        <v>59</v>
      </c>
      <c r="G2442" s="1" t="str">
        <f t="array" ref="G2442">IF($F2442="", "", _xlfn.XLOOKUP($F2442,accounts!$A$2:$A$86,accounts!$B$2:$B$86, "Other"))</f>
        <v>medical</v>
      </c>
      <c r="H2442" s="1" t="str">
        <f t="array" ref="H2442">IF($F2442="", "", IFS(_xlfn.XLOOKUP($F2442, accounts!$A$2:$A$86, accounts!$E$2:$E$86, 0)&gt;=1000, "Enterprise", _xlfn.XLOOKUP($F2442, accounts!$A$2:$A$86, accounts!$E$2:$E$86, 0)&gt;=100, "Mid-Market", TRUE, "SMB"))</f>
        <v>SMB</v>
      </c>
      <c r="I2442" s="1" t="str">
        <f t="array" ref="I2442">IF($F2442="", "", _xlfn.XLOOKUP($F2442,accounts!$A$2:$A$86,accounts!$F$2:$F$86, "Other"))</f>
        <v>United States</v>
      </c>
      <c r="J2442" s="1" t="s">
        <v>192</v>
      </c>
      <c r="K2442" s="3">
        <v>42840.0</v>
      </c>
      <c r="L2442" s="3">
        <v>42842.0</v>
      </c>
      <c r="M2442" s="1">
        <v>0.0</v>
      </c>
    </row>
    <row r="2443">
      <c r="A2443" s="1" t="s">
        <v>2648</v>
      </c>
      <c r="B2443" s="1" t="s">
        <v>105</v>
      </c>
      <c r="C2443" s="1" t="str">
        <f t="array" ref="C2443">_xlfn.XLOOKUP($B2443, sales_teams!$A$2:$A$36, sales_teams!$B$2:$B$36)</f>
        <v>Summer Sewald</v>
      </c>
      <c r="D2443" s="1" t="str">
        <f t="array" ref="D2443">_xlfn.XLOOKUP($B2443, sales_teams!$A$2:$A$36, sales_teams!$C$2:$C$36)</f>
        <v>West</v>
      </c>
      <c r="E2443" s="1" t="s">
        <v>181</v>
      </c>
      <c r="F2443" s="1" t="s">
        <v>59</v>
      </c>
      <c r="G2443" s="1" t="str">
        <f t="array" ref="G2443">IF($F2443="", "", _xlfn.XLOOKUP($F2443,accounts!$A$2:$A$86,accounts!$B$2:$B$86, "Other"))</f>
        <v>medical</v>
      </c>
      <c r="H2443" s="1" t="str">
        <f t="array" ref="H2443">IF($F2443="", "", IFS(_xlfn.XLOOKUP($F2443, accounts!$A$2:$A$86, accounts!$E$2:$E$86, 0)&gt;=1000, "Enterprise", _xlfn.XLOOKUP($F2443, accounts!$A$2:$A$86, accounts!$E$2:$E$86, 0)&gt;=100, "Mid-Market", TRUE, "SMB"))</f>
        <v>SMB</v>
      </c>
      <c r="I2443" s="1" t="str">
        <f t="array" ref="I2443">IF($F2443="", "", _xlfn.XLOOKUP($F2443,accounts!$A$2:$A$86,accounts!$F$2:$F$86, "Other"))</f>
        <v>United States</v>
      </c>
      <c r="J2443" s="1" t="s">
        <v>131</v>
      </c>
      <c r="K2443" s="3">
        <v>42840.0</v>
      </c>
      <c r="L2443" s="3">
        <v>42878.0</v>
      </c>
      <c r="M2443" s="1">
        <v>501.0</v>
      </c>
    </row>
    <row r="2444">
      <c r="A2444" s="1" t="s">
        <v>2649</v>
      </c>
      <c r="B2444" s="1" t="s">
        <v>105</v>
      </c>
      <c r="C2444" s="1" t="str">
        <f t="array" ref="C2444">_xlfn.XLOOKUP($B2444, sales_teams!$A$2:$A$36, sales_teams!$B$2:$B$36)</f>
        <v>Summer Sewald</v>
      </c>
      <c r="D2444" s="1" t="str">
        <f t="array" ref="D2444">_xlfn.XLOOKUP($B2444, sales_teams!$A$2:$A$36, sales_teams!$C$2:$C$36)</f>
        <v>West</v>
      </c>
      <c r="E2444" s="1" t="s">
        <v>194</v>
      </c>
      <c r="F2444" s="1" t="s">
        <v>127</v>
      </c>
      <c r="G2444" s="1" t="str">
        <f t="array" ref="G2444">IF($F2444="", "", _xlfn.XLOOKUP($F2444,accounts!$A$2:$A$86,accounts!$B$2:$B$86, "Other"))</f>
        <v>technology</v>
      </c>
      <c r="H2444" s="1" t="str">
        <f t="array" ref="H2444">IF($F2444="", "", IFS(_xlfn.XLOOKUP($F2444, accounts!$A$2:$A$86, accounts!$E$2:$E$86, 0)&gt;=1000, "Enterprise", _xlfn.XLOOKUP($F2444, accounts!$A$2:$A$86, accounts!$E$2:$E$86, 0)&gt;=100, "Mid-Market", TRUE, "SMB"))</f>
        <v>Enterprise</v>
      </c>
      <c r="I2444" s="1" t="str">
        <f t="array" ref="I2444">IF($F2444="", "", _xlfn.XLOOKUP($F2444,accounts!$A$2:$A$86,accounts!$F$2:$F$86, "Other"))</f>
        <v>United States</v>
      </c>
      <c r="J2444" s="1" t="s">
        <v>131</v>
      </c>
      <c r="K2444" s="3">
        <v>42840.0</v>
      </c>
      <c r="L2444" s="3">
        <v>42845.0</v>
      </c>
      <c r="M2444" s="1">
        <v>4687.0</v>
      </c>
    </row>
    <row r="2445">
      <c r="A2445" s="1" t="s">
        <v>2650</v>
      </c>
      <c r="B2445" s="1" t="s">
        <v>7</v>
      </c>
      <c r="C2445" s="1" t="str">
        <f t="array" ref="C2445">_xlfn.XLOOKUP($B2445, sales_teams!$A$2:$A$36, sales_teams!$B$2:$B$36)</f>
        <v>Dustin Brinkmann</v>
      </c>
      <c r="D2445" s="1" t="str">
        <f t="array" ref="D2445">_xlfn.XLOOKUP($B2445, sales_teams!$A$2:$A$36, sales_teams!$C$2:$C$36)</f>
        <v>Central</v>
      </c>
      <c r="E2445" s="1" t="s">
        <v>181</v>
      </c>
      <c r="F2445" s="1" t="s">
        <v>76</v>
      </c>
      <c r="G2445" s="1" t="str">
        <f t="array" ref="G2445">IF($F2445="", "", _xlfn.XLOOKUP($F2445,accounts!$A$2:$A$86,accounts!$B$2:$B$86, "Other"))</f>
        <v>marketing</v>
      </c>
      <c r="H2445" s="1" t="str">
        <f t="array" ref="H2445">IF($F2445="", "", IFS(_xlfn.XLOOKUP($F2445, accounts!$A$2:$A$86, accounts!$E$2:$E$86, 0)&gt;=1000, "Enterprise", _xlfn.XLOOKUP($F2445, accounts!$A$2:$A$86, accounts!$E$2:$E$86, 0)&gt;=100, "Mid-Market", TRUE, "SMB"))</f>
        <v>Enterprise</v>
      </c>
      <c r="I2445" s="1" t="str">
        <f t="array" ref="I2445">IF($F2445="", "", _xlfn.XLOOKUP($F2445,accounts!$A$2:$A$86,accounts!$F$2:$F$86, "Other"))</f>
        <v>United States</v>
      </c>
      <c r="J2445" s="1" t="s">
        <v>131</v>
      </c>
      <c r="K2445" s="3">
        <v>42841.0</v>
      </c>
      <c r="L2445" s="3">
        <v>42909.0</v>
      </c>
      <c r="M2445" s="1">
        <v>626.0</v>
      </c>
    </row>
    <row r="2446">
      <c r="A2446" s="1" t="s">
        <v>2651</v>
      </c>
      <c r="B2446" s="1" t="s">
        <v>7</v>
      </c>
      <c r="C2446" s="1" t="str">
        <f t="array" ref="C2446">_xlfn.XLOOKUP($B2446, sales_teams!$A$2:$A$36, sales_teams!$B$2:$B$36)</f>
        <v>Dustin Brinkmann</v>
      </c>
      <c r="D2446" s="1" t="str">
        <f t="array" ref="D2446">_xlfn.XLOOKUP($B2446, sales_teams!$A$2:$A$36, sales_teams!$C$2:$C$36)</f>
        <v>Central</v>
      </c>
      <c r="E2446" s="1" t="s">
        <v>181</v>
      </c>
      <c r="F2446" s="1" t="s">
        <v>89</v>
      </c>
      <c r="G2446" s="1" t="str">
        <f t="array" ref="G2446">IF($F2446="", "", _xlfn.XLOOKUP($F2446,accounts!$A$2:$A$86,accounts!$B$2:$B$86, "Other"))</f>
        <v>finance</v>
      </c>
      <c r="H2446" s="1" t="str">
        <f t="array" ref="H2446">IF($F2446="", "", IFS(_xlfn.XLOOKUP($F2446, accounts!$A$2:$A$86, accounts!$E$2:$E$86, 0)&gt;=1000, "Enterprise", _xlfn.XLOOKUP($F2446, accounts!$A$2:$A$86, accounts!$E$2:$E$86, 0)&gt;=100, "Mid-Market", TRUE, "SMB"))</f>
        <v>Enterprise</v>
      </c>
      <c r="I2446" s="1" t="str">
        <f t="array" ref="I2446">IF($F2446="", "", _xlfn.XLOOKUP($F2446,accounts!$A$2:$A$86,accounts!$F$2:$F$86, "Other"))</f>
        <v>United States</v>
      </c>
      <c r="J2446" s="1" t="s">
        <v>131</v>
      </c>
      <c r="K2446" s="3">
        <v>42841.0</v>
      </c>
      <c r="L2446" s="3">
        <v>42950.0</v>
      </c>
      <c r="M2446" s="1">
        <v>489.0</v>
      </c>
    </row>
    <row r="2447">
      <c r="A2447" s="1" t="s">
        <v>2652</v>
      </c>
      <c r="B2447" s="1" t="s">
        <v>52</v>
      </c>
      <c r="C2447" s="1" t="str">
        <f t="array" ref="C2447">_xlfn.XLOOKUP($B2447, sales_teams!$A$2:$A$36, sales_teams!$B$2:$B$36)</f>
        <v>Rocco Neubert</v>
      </c>
      <c r="D2447" s="1" t="str">
        <f t="array" ref="D2447">_xlfn.XLOOKUP($B2447, sales_teams!$A$2:$A$36, sales_teams!$C$2:$C$36)</f>
        <v>East</v>
      </c>
      <c r="E2447" s="1" t="s">
        <v>148</v>
      </c>
      <c r="F2447" s="1" t="s">
        <v>173</v>
      </c>
      <c r="G2447" s="1" t="str">
        <f t="array" ref="G2447">IF($F2447="", "", _xlfn.XLOOKUP($F2447,accounts!$A$2:$A$86,accounts!$B$2:$B$86, "Other"))</f>
        <v>technology</v>
      </c>
      <c r="H2447" s="1" t="str">
        <f t="array" ref="H2447">IF($F2447="", "", IFS(_xlfn.XLOOKUP($F2447, accounts!$A$2:$A$86, accounts!$E$2:$E$86, 0)&gt;=1000, "Enterprise", _xlfn.XLOOKUP($F2447, accounts!$A$2:$A$86, accounts!$E$2:$E$86, 0)&gt;=100, "Mid-Market", TRUE, "SMB"))</f>
        <v>Mid-Market</v>
      </c>
      <c r="I2447" s="1" t="str">
        <f t="array" ref="I2447">IF($F2447="", "", _xlfn.XLOOKUP($F2447,accounts!$A$2:$A$86,accounts!$F$2:$F$86, "Other"))</f>
        <v>China</v>
      </c>
      <c r="J2447" s="1" t="s">
        <v>131</v>
      </c>
      <c r="K2447" s="3">
        <v>42841.0</v>
      </c>
      <c r="L2447" s="3">
        <v>42852.0</v>
      </c>
      <c r="M2447" s="1">
        <v>4852.0</v>
      </c>
    </row>
    <row r="2448">
      <c r="A2448" s="1" t="s">
        <v>2653</v>
      </c>
      <c r="B2448" s="1" t="s">
        <v>12</v>
      </c>
      <c r="C2448" s="1" t="str">
        <f t="array" ref="C2448">_xlfn.XLOOKUP($B2448, sales_teams!$A$2:$A$36, sales_teams!$B$2:$B$36)</f>
        <v>Dustin Brinkmann</v>
      </c>
      <c r="D2448" s="1" t="str">
        <f t="array" ref="D2448">_xlfn.XLOOKUP($B2448, sales_teams!$A$2:$A$36, sales_teams!$C$2:$C$36)</f>
        <v>Central</v>
      </c>
      <c r="E2448" s="1" t="s">
        <v>188</v>
      </c>
      <c r="F2448" s="1" t="s">
        <v>136</v>
      </c>
      <c r="G2448" s="1" t="str">
        <f t="array" ref="G2448">IF($F2448="", "", _xlfn.XLOOKUP($F2448,accounts!$A$2:$A$86,accounts!$B$2:$B$86, "Other"))</f>
        <v>services</v>
      </c>
      <c r="H2448" s="1" t="str">
        <f t="array" ref="H2448">IF($F2448="", "", IFS(_xlfn.XLOOKUP($F2448, accounts!$A$2:$A$86, accounts!$E$2:$E$86, 0)&gt;=1000, "Enterprise", _xlfn.XLOOKUP($F2448, accounts!$A$2:$A$86, accounts!$E$2:$E$86, 0)&gt;=100, "Mid-Market", TRUE, "SMB"))</f>
        <v>Enterprise</v>
      </c>
      <c r="I2448" s="1" t="str">
        <f t="array" ref="I2448">IF($F2448="", "", _xlfn.XLOOKUP($F2448,accounts!$A$2:$A$86,accounts!$F$2:$F$86, "Other"))</f>
        <v>United States</v>
      </c>
      <c r="J2448" s="1" t="s">
        <v>192</v>
      </c>
      <c r="K2448" s="3">
        <v>42841.0</v>
      </c>
      <c r="L2448" s="3">
        <v>42914.0</v>
      </c>
      <c r="M2448" s="1">
        <v>0.0</v>
      </c>
    </row>
    <row r="2449">
      <c r="A2449" s="1" t="s">
        <v>2654</v>
      </c>
      <c r="B2449" s="1" t="s">
        <v>48</v>
      </c>
      <c r="C2449" s="1" t="str">
        <f t="array" ref="C2449">_xlfn.XLOOKUP($B2449, sales_teams!$A$2:$A$36, sales_teams!$B$2:$B$36)</f>
        <v>Rocco Neubert</v>
      </c>
      <c r="D2449" s="1" t="str">
        <f t="array" ref="D2449">_xlfn.XLOOKUP($B2449, sales_teams!$A$2:$A$36, sales_teams!$C$2:$C$36)</f>
        <v>East</v>
      </c>
      <c r="E2449" s="1" t="s">
        <v>109</v>
      </c>
      <c r="F2449" s="1" t="s">
        <v>43</v>
      </c>
      <c r="G2449" s="1" t="str">
        <f t="array" ref="G2449">IF($F2449="", "", _xlfn.XLOOKUP($F2449,accounts!$A$2:$A$86,accounts!$B$2:$B$86, "Other"))</f>
        <v>software</v>
      </c>
      <c r="H2449" s="1" t="str">
        <f t="array" ref="H2449">IF($F2449="", "", IFS(_xlfn.XLOOKUP($F2449, accounts!$A$2:$A$86, accounts!$E$2:$E$86, 0)&gt;=1000, "Enterprise", _xlfn.XLOOKUP($F2449, accounts!$A$2:$A$86, accounts!$E$2:$E$86, 0)&gt;=100, "Mid-Market", TRUE, "SMB"))</f>
        <v>Enterprise</v>
      </c>
      <c r="I2449" s="1" t="str">
        <f t="array" ref="I2449">IF($F2449="", "", _xlfn.XLOOKUP($F2449,accounts!$A$2:$A$86,accounts!$F$2:$F$86, "Other"))</f>
        <v>United States</v>
      </c>
      <c r="J2449" s="1" t="s">
        <v>131</v>
      </c>
      <c r="K2449" s="3">
        <v>42841.0</v>
      </c>
      <c r="L2449" s="3">
        <v>42892.0</v>
      </c>
      <c r="M2449" s="1">
        <v>1192.0</v>
      </c>
    </row>
    <row r="2450">
      <c r="A2450" s="1" t="s">
        <v>2655</v>
      </c>
      <c r="B2450" s="1" t="s">
        <v>48</v>
      </c>
      <c r="C2450" s="1" t="str">
        <f t="array" ref="C2450">_xlfn.XLOOKUP($B2450, sales_teams!$A$2:$A$36, sales_teams!$B$2:$B$36)</f>
        <v>Rocco Neubert</v>
      </c>
      <c r="D2450" s="1" t="str">
        <f t="array" ref="D2450">_xlfn.XLOOKUP($B2450, sales_teams!$A$2:$A$36, sales_teams!$C$2:$C$36)</f>
        <v>East</v>
      </c>
      <c r="E2450" s="1" t="s">
        <v>148</v>
      </c>
      <c r="F2450" s="1" t="s">
        <v>81</v>
      </c>
      <c r="G2450" s="1" t="str">
        <f t="array" ref="G2450">IF($F2450="", "", _xlfn.XLOOKUP($F2450,accounts!$A$2:$A$86,accounts!$B$2:$B$86, "Other"))</f>
        <v>technology</v>
      </c>
      <c r="H2450" s="1" t="str">
        <f t="array" ref="H2450">IF($F2450="", "", IFS(_xlfn.XLOOKUP($F2450, accounts!$A$2:$A$86, accounts!$E$2:$E$86, 0)&gt;=1000, "Enterprise", _xlfn.XLOOKUP($F2450, accounts!$A$2:$A$86, accounts!$E$2:$E$86, 0)&gt;=100, "Mid-Market", TRUE, "SMB"))</f>
        <v>Enterprise</v>
      </c>
      <c r="I2450" s="1" t="str">
        <f t="array" ref="I2450">IF($F2450="", "", _xlfn.XLOOKUP($F2450,accounts!$A$2:$A$86,accounts!$F$2:$F$86, "Other"))</f>
        <v>United States</v>
      </c>
      <c r="J2450" s="1" t="s">
        <v>131</v>
      </c>
      <c r="K2450" s="3">
        <v>42841.0</v>
      </c>
      <c r="L2450" s="3">
        <v>42842.0</v>
      </c>
      <c r="M2450" s="1">
        <v>5104.0</v>
      </c>
    </row>
    <row r="2451">
      <c r="A2451" s="1" t="s">
        <v>2656</v>
      </c>
      <c r="B2451" s="1" t="s">
        <v>30</v>
      </c>
      <c r="C2451" s="1" t="str">
        <f t="array" ref="C2451">_xlfn.XLOOKUP($B2451, sales_teams!$A$2:$A$36, sales_teams!$B$2:$B$36)</f>
        <v>Melvin Marxen</v>
      </c>
      <c r="D2451" s="1" t="str">
        <f t="array" ref="D2451">_xlfn.XLOOKUP($B2451, sales_teams!$A$2:$A$36, sales_teams!$C$2:$C$36)</f>
        <v>Central</v>
      </c>
      <c r="E2451" s="1" t="s">
        <v>148</v>
      </c>
      <c r="F2451" s="1" t="s">
        <v>56</v>
      </c>
      <c r="G2451" s="1" t="str">
        <f t="array" ref="G2451">IF($F2451="", "", _xlfn.XLOOKUP($F2451,accounts!$A$2:$A$86,accounts!$B$2:$B$86, "Other"))</f>
        <v>software</v>
      </c>
      <c r="H2451" s="1" t="str">
        <f t="array" ref="H2451">IF($F2451="", "", IFS(_xlfn.XLOOKUP($F2451, accounts!$A$2:$A$86, accounts!$E$2:$E$86, 0)&gt;=1000, "Enterprise", _xlfn.XLOOKUP($F2451, accounts!$A$2:$A$86, accounts!$E$2:$E$86, 0)&gt;=100, "Mid-Market", TRUE, "SMB"))</f>
        <v>Enterprise</v>
      </c>
      <c r="I2451" s="1" t="str">
        <f t="array" ref="I2451">IF($F2451="", "", _xlfn.XLOOKUP($F2451,accounts!$A$2:$A$86,accounts!$F$2:$F$86, "Other"))</f>
        <v>United States</v>
      </c>
      <c r="J2451" s="1" t="s">
        <v>131</v>
      </c>
      <c r="K2451" s="3">
        <v>42841.0</v>
      </c>
      <c r="L2451" s="3">
        <v>42956.0</v>
      </c>
      <c r="M2451" s="1">
        <v>5820.0</v>
      </c>
    </row>
    <row r="2452">
      <c r="A2452" s="1" t="s">
        <v>2657</v>
      </c>
      <c r="B2452" s="1" t="s">
        <v>53</v>
      </c>
      <c r="C2452" s="1" t="str">
        <f t="array" ref="C2452">_xlfn.XLOOKUP($B2452, sales_teams!$A$2:$A$36, sales_teams!$B$2:$B$36)</f>
        <v>Rocco Neubert</v>
      </c>
      <c r="D2452" s="1" t="str">
        <f t="array" ref="D2452">_xlfn.XLOOKUP($B2452, sales_teams!$A$2:$A$36, sales_teams!$C$2:$C$36)</f>
        <v>East</v>
      </c>
      <c r="E2452" s="1" t="s">
        <v>188</v>
      </c>
      <c r="F2452" s="1" t="s">
        <v>14</v>
      </c>
      <c r="G2452" s="1" t="str">
        <f t="array" ref="G2452">IF($F2452="", "", _xlfn.XLOOKUP($F2452,accounts!$A$2:$A$86,accounts!$B$2:$B$86, "Other"))</f>
        <v>technology</v>
      </c>
      <c r="H2452" s="1" t="str">
        <f t="array" ref="H2452">IF($F2452="", "", IFS(_xlfn.XLOOKUP($F2452, accounts!$A$2:$A$86, accounts!$E$2:$E$86, 0)&gt;=1000, "Enterprise", _xlfn.XLOOKUP($F2452, accounts!$A$2:$A$86, accounts!$E$2:$E$86, 0)&gt;=100, "Mid-Market", TRUE, "SMB"))</f>
        <v>Enterprise</v>
      </c>
      <c r="I2452" s="1" t="str">
        <f t="array" ref="I2452">IF($F2452="", "", _xlfn.XLOOKUP($F2452,accounts!$A$2:$A$86,accounts!$F$2:$F$86, "Other"))</f>
        <v>United States</v>
      </c>
      <c r="J2452" s="1" t="s">
        <v>131</v>
      </c>
      <c r="K2452" s="3">
        <v>42841.0</v>
      </c>
      <c r="L2452" s="3">
        <v>42952.0</v>
      </c>
      <c r="M2452" s="1">
        <v>3012.0</v>
      </c>
    </row>
    <row r="2453">
      <c r="A2453" s="1" t="s">
        <v>2658</v>
      </c>
      <c r="B2453" s="1" t="s">
        <v>42</v>
      </c>
      <c r="C2453" s="1" t="str">
        <f t="array" ref="C2453">_xlfn.XLOOKUP($B2453, sales_teams!$A$2:$A$36, sales_teams!$B$2:$B$36)</f>
        <v>Cara Losch</v>
      </c>
      <c r="D2453" s="1" t="str">
        <f t="array" ref="D2453">_xlfn.XLOOKUP($B2453, sales_teams!$A$2:$A$36, sales_teams!$C$2:$C$36)</f>
        <v>East</v>
      </c>
      <c r="E2453" s="1" t="s">
        <v>194</v>
      </c>
      <c r="F2453" s="1" t="s">
        <v>159</v>
      </c>
      <c r="G2453" s="1" t="str">
        <f t="array" ref="G2453">IF($F2453="", "", _xlfn.XLOOKUP($F2453,accounts!$A$2:$A$86,accounts!$B$2:$B$86, "Other"))</f>
        <v>retail</v>
      </c>
      <c r="H2453" s="1" t="str">
        <f t="array" ref="H2453">IF($F2453="", "", IFS(_xlfn.XLOOKUP($F2453, accounts!$A$2:$A$86, accounts!$E$2:$E$86, 0)&gt;=1000, "Enterprise", _xlfn.XLOOKUP($F2453, accounts!$A$2:$A$86, accounts!$E$2:$E$86, 0)&gt;=100, "Mid-Market", TRUE, "SMB"))</f>
        <v>Mid-Market</v>
      </c>
      <c r="I2453" s="1" t="str">
        <f t="array" ref="I2453">IF($F2453="", "", _xlfn.XLOOKUP($F2453,accounts!$A$2:$A$86,accounts!$F$2:$F$86, "Other"))</f>
        <v>Romania</v>
      </c>
      <c r="J2453" s="1" t="s">
        <v>192</v>
      </c>
      <c r="K2453" s="3">
        <v>42841.0</v>
      </c>
      <c r="L2453" s="3">
        <v>42847.0</v>
      </c>
      <c r="M2453" s="1">
        <v>0.0</v>
      </c>
    </row>
    <row r="2454">
      <c r="A2454" s="1" t="s">
        <v>2659</v>
      </c>
      <c r="B2454" s="1" t="s">
        <v>42</v>
      </c>
      <c r="C2454" s="1" t="str">
        <f t="array" ref="C2454">_xlfn.XLOOKUP($B2454, sales_teams!$A$2:$A$36, sales_teams!$B$2:$B$36)</f>
        <v>Cara Losch</v>
      </c>
      <c r="D2454" s="1" t="str">
        <f t="array" ref="D2454">_xlfn.XLOOKUP($B2454, sales_teams!$A$2:$A$36, sales_teams!$C$2:$C$36)</f>
        <v>East</v>
      </c>
      <c r="E2454" s="1" t="s">
        <v>148</v>
      </c>
      <c r="F2454" s="1" t="s">
        <v>132</v>
      </c>
      <c r="G2454" s="1" t="str">
        <f t="array" ref="G2454">IF($F2454="", "", _xlfn.XLOOKUP($F2454,accounts!$A$2:$A$86,accounts!$B$2:$B$86, "Other"))</f>
        <v>marketing</v>
      </c>
      <c r="H2454" s="1" t="str">
        <f t="array" ref="H2454">IF($F2454="", "", IFS(_xlfn.XLOOKUP($F2454, accounts!$A$2:$A$86, accounts!$E$2:$E$86, 0)&gt;=1000, "Enterprise", _xlfn.XLOOKUP($F2454, accounts!$A$2:$A$86, accounts!$E$2:$E$86, 0)&gt;=100, "Mid-Market", TRUE, "SMB"))</f>
        <v>Enterprise</v>
      </c>
      <c r="I2454" s="1" t="str">
        <f t="array" ref="I2454">IF($F2454="", "", _xlfn.XLOOKUP($F2454,accounts!$A$2:$A$86,accounts!$F$2:$F$86, "Other"))</f>
        <v>Jordan</v>
      </c>
      <c r="J2454" s="1" t="s">
        <v>192</v>
      </c>
      <c r="K2454" s="3">
        <v>42841.0</v>
      </c>
      <c r="L2454" s="3">
        <v>42843.0</v>
      </c>
      <c r="M2454" s="1">
        <v>0.0</v>
      </c>
    </row>
    <row r="2455">
      <c r="A2455" s="1" t="s">
        <v>2660</v>
      </c>
      <c r="B2455" s="1" t="s">
        <v>42</v>
      </c>
      <c r="C2455" s="1" t="str">
        <f t="array" ref="C2455">_xlfn.XLOOKUP($B2455, sales_teams!$A$2:$A$36, sales_teams!$B$2:$B$36)</f>
        <v>Cara Losch</v>
      </c>
      <c r="D2455" s="1" t="str">
        <f t="array" ref="D2455">_xlfn.XLOOKUP($B2455, sales_teams!$A$2:$A$36, sales_teams!$C$2:$C$36)</f>
        <v>East</v>
      </c>
      <c r="E2455" s="1" t="s">
        <v>148</v>
      </c>
      <c r="F2455" s="1" t="s">
        <v>127</v>
      </c>
      <c r="G2455" s="1" t="str">
        <f t="array" ref="G2455">IF($F2455="", "", _xlfn.XLOOKUP($F2455,accounts!$A$2:$A$86,accounts!$B$2:$B$86, "Other"))</f>
        <v>technology</v>
      </c>
      <c r="H2455" s="1" t="str">
        <f t="array" ref="H2455">IF($F2455="", "", IFS(_xlfn.XLOOKUP($F2455, accounts!$A$2:$A$86, accounts!$E$2:$E$86, 0)&gt;=1000, "Enterprise", _xlfn.XLOOKUP($F2455, accounts!$A$2:$A$86, accounts!$E$2:$E$86, 0)&gt;=100, "Mid-Market", TRUE, "SMB"))</f>
        <v>Enterprise</v>
      </c>
      <c r="I2455" s="1" t="str">
        <f t="array" ref="I2455">IF($F2455="", "", _xlfn.XLOOKUP($F2455,accounts!$A$2:$A$86,accounts!$F$2:$F$86, "Other"))</f>
        <v>United States</v>
      </c>
      <c r="J2455" s="1" t="s">
        <v>131</v>
      </c>
      <c r="K2455" s="3">
        <v>42841.0</v>
      </c>
      <c r="L2455" s="3">
        <v>42848.0</v>
      </c>
      <c r="M2455" s="1">
        <v>3930.0</v>
      </c>
    </row>
    <row r="2456">
      <c r="A2456" s="1" t="s">
        <v>2661</v>
      </c>
      <c r="B2456" s="1" t="s">
        <v>26</v>
      </c>
      <c r="C2456" s="1" t="str">
        <f t="array" ref="C2456">_xlfn.XLOOKUP($B2456, sales_teams!$A$2:$A$36, sales_teams!$B$2:$B$36)</f>
        <v>Melvin Marxen</v>
      </c>
      <c r="D2456" s="1" t="str">
        <f t="array" ref="D2456">_xlfn.XLOOKUP($B2456, sales_teams!$A$2:$A$36, sales_teams!$C$2:$C$36)</f>
        <v>Central</v>
      </c>
      <c r="E2456" s="1" t="s">
        <v>109</v>
      </c>
      <c r="F2456" s="1" t="s">
        <v>79</v>
      </c>
      <c r="G2456" s="1" t="str">
        <f t="array" ref="G2456">IF($F2456="", "", _xlfn.XLOOKUP($F2456,accounts!$A$2:$A$86,accounts!$B$2:$B$86, "Other"))</f>
        <v>entertainment</v>
      </c>
      <c r="H2456" s="1" t="str">
        <f t="array" ref="H2456">IF($F2456="", "", IFS(_xlfn.XLOOKUP($F2456, accounts!$A$2:$A$86, accounts!$E$2:$E$86, 0)&gt;=1000, "Enterprise", _xlfn.XLOOKUP($F2456, accounts!$A$2:$A$86, accounts!$E$2:$E$86, 0)&gt;=100, "Mid-Market", TRUE, "SMB"))</f>
        <v>Mid-Market</v>
      </c>
      <c r="I2456" s="1" t="str">
        <f t="array" ref="I2456">IF($F2456="", "", _xlfn.XLOOKUP($F2456,accounts!$A$2:$A$86,accounts!$F$2:$F$86, "Other"))</f>
        <v>United States</v>
      </c>
      <c r="J2456" s="1" t="s">
        <v>131</v>
      </c>
      <c r="K2456" s="3">
        <v>42841.0</v>
      </c>
      <c r="L2456" s="3">
        <v>42847.0</v>
      </c>
      <c r="M2456" s="1">
        <v>1055.0</v>
      </c>
    </row>
    <row r="2457">
      <c r="A2457" s="1" t="s">
        <v>2662</v>
      </c>
      <c r="B2457" s="1" t="s">
        <v>88</v>
      </c>
      <c r="C2457" s="1" t="str">
        <f t="array" ref="C2457">_xlfn.XLOOKUP($B2457, sales_teams!$A$2:$A$36, sales_teams!$B$2:$B$36)</f>
        <v>Celia Rouche</v>
      </c>
      <c r="D2457" s="1" t="str">
        <f t="array" ref="D2457">_xlfn.XLOOKUP($B2457, sales_teams!$A$2:$A$36, sales_teams!$C$2:$C$36)</f>
        <v>West</v>
      </c>
      <c r="E2457" s="1" t="s">
        <v>188</v>
      </c>
      <c r="F2457" s="1" t="s">
        <v>36</v>
      </c>
      <c r="G2457" s="1" t="str">
        <f t="array" ref="G2457">IF($F2457="", "", _xlfn.XLOOKUP($F2457,accounts!$A$2:$A$86,accounts!$B$2:$B$86, "Other"))</f>
        <v>retail</v>
      </c>
      <c r="H2457" s="1" t="str">
        <f t="array" ref="H2457">IF($F2457="", "", IFS(_xlfn.XLOOKUP($F2457, accounts!$A$2:$A$86, accounts!$E$2:$E$86, 0)&gt;=1000, "Enterprise", _xlfn.XLOOKUP($F2457, accounts!$A$2:$A$86, accounts!$E$2:$E$86, 0)&gt;=100, "Mid-Market", TRUE, "SMB"))</f>
        <v>Enterprise</v>
      </c>
      <c r="I2457" s="1" t="str">
        <f t="array" ref="I2457">IF($F2457="", "", _xlfn.XLOOKUP($F2457,accounts!$A$2:$A$86,accounts!$F$2:$F$86, "Other"))</f>
        <v>United States</v>
      </c>
      <c r="J2457" s="1" t="s">
        <v>192</v>
      </c>
      <c r="K2457" s="3">
        <v>42841.0</v>
      </c>
      <c r="L2457" s="3">
        <v>42847.0</v>
      </c>
      <c r="M2457" s="1">
        <v>0.0</v>
      </c>
    </row>
    <row r="2458">
      <c r="A2458" s="1" t="s">
        <v>2663</v>
      </c>
      <c r="B2458" s="1" t="s">
        <v>19</v>
      </c>
      <c r="C2458" s="1" t="str">
        <f t="array" ref="C2458">_xlfn.XLOOKUP($B2458, sales_teams!$A$2:$A$36, sales_teams!$B$2:$B$36)</f>
        <v>Melvin Marxen</v>
      </c>
      <c r="D2458" s="1" t="str">
        <f t="array" ref="D2458">_xlfn.XLOOKUP($B2458, sales_teams!$A$2:$A$36, sales_teams!$C$2:$C$36)</f>
        <v>Central</v>
      </c>
      <c r="E2458" s="1" t="s">
        <v>181</v>
      </c>
      <c r="F2458" s="1" t="s">
        <v>152</v>
      </c>
      <c r="G2458" s="1" t="str">
        <f t="array" ref="G2458">IF($F2458="", "", _xlfn.XLOOKUP($F2458,accounts!$A$2:$A$86,accounts!$B$2:$B$86, "Other"))</f>
        <v>marketing</v>
      </c>
      <c r="H2458" s="1" t="str">
        <f t="array" ref="H2458">IF($F2458="", "", IFS(_xlfn.XLOOKUP($F2458, accounts!$A$2:$A$86, accounts!$E$2:$E$86, 0)&gt;=1000, "Enterprise", _xlfn.XLOOKUP($F2458, accounts!$A$2:$A$86, accounts!$E$2:$E$86, 0)&gt;=100, "Mid-Market", TRUE, "SMB"))</f>
        <v>Mid-Market</v>
      </c>
      <c r="I2458" s="1" t="str">
        <f t="array" ref="I2458">IF($F2458="", "", _xlfn.XLOOKUP($F2458,accounts!$A$2:$A$86,accounts!$F$2:$F$86, "Other"))</f>
        <v>United States</v>
      </c>
      <c r="J2458" s="1" t="s">
        <v>131</v>
      </c>
      <c r="K2458" s="3">
        <v>42841.0</v>
      </c>
      <c r="L2458" s="3">
        <v>42849.0</v>
      </c>
      <c r="M2458" s="1">
        <v>538.0</v>
      </c>
    </row>
    <row r="2459">
      <c r="A2459" s="1" t="s">
        <v>2664</v>
      </c>
      <c r="B2459" s="1" t="s">
        <v>19</v>
      </c>
      <c r="C2459" s="1" t="str">
        <f t="array" ref="C2459">_xlfn.XLOOKUP($B2459, sales_teams!$A$2:$A$36, sales_teams!$B$2:$B$36)</f>
        <v>Melvin Marxen</v>
      </c>
      <c r="D2459" s="1" t="str">
        <f t="array" ref="D2459">_xlfn.XLOOKUP($B2459, sales_teams!$A$2:$A$36, sales_teams!$C$2:$C$36)</f>
        <v>Central</v>
      </c>
      <c r="E2459" s="1" t="s">
        <v>179</v>
      </c>
      <c r="F2459" s="1" t="s">
        <v>79</v>
      </c>
      <c r="G2459" s="1" t="str">
        <f t="array" ref="G2459">IF($F2459="", "", _xlfn.XLOOKUP($F2459,accounts!$A$2:$A$86,accounts!$B$2:$B$86, "Other"))</f>
        <v>entertainment</v>
      </c>
      <c r="H2459" s="1" t="str">
        <f t="array" ref="H2459">IF($F2459="", "", IFS(_xlfn.XLOOKUP($F2459, accounts!$A$2:$A$86, accounts!$E$2:$E$86, 0)&gt;=1000, "Enterprise", _xlfn.XLOOKUP($F2459, accounts!$A$2:$A$86, accounts!$E$2:$E$86, 0)&gt;=100, "Mid-Market", TRUE, "SMB"))</f>
        <v>Mid-Market</v>
      </c>
      <c r="I2459" s="1" t="str">
        <f t="array" ref="I2459">IF($F2459="", "", _xlfn.XLOOKUP($F2459,accounts!$A$2:$A$86,accounts!$F$2:$F$86, "Other"))</f>
        <v>United States</v>
      </c>
      <c r="J2459" s="1" t="s">
        <v>131</v>
      </c>
      <c r="K2459" s="3">
        <v>42841.0</v>
      </c>
      <c r="L2459" s="3">
        <v>42848.0</v>
      </c>
      <c r="M2459" s="1">
        <v>68.0</v>
      </c>
    </row>
    <row r="2460">
      <c r="A2460" s="1" t="s">
        <v>2665</v>
      </c>
      <c r="B2460" s="1" t="s">
        <v>102</v>
      </c>
      <c r="C2460" s="1" t="str">
        <f t="array" ref="C2460">_xlfn.XLOOKUP($B2460, sales_teams!$A$2:$A$36, sales_teams!$B$2:$B$36)</f>
        <v>Summer Sewald</v>
      </c>
      <c r="D2460" s="1" t="str">
        <f t="array" ref="D2460">_xlfn.XLOOKUP($B2460, sales_teams!$A$2:$A$36, sales_teams!$C$2:$C$36)</f>
        <v>West</v>
      </c>
      <c r="E2460" s="1" t="s">
        <v>148</v>
      </c>
      <c r="G2460" s="1" t="str">
        <f t="array" ref="G2460">IF($F2460="", "", _xlfn.XLOOKUP($F2460,accounts!$A$2:$A$86,accounts!$B$2:$B$86, "Other"))</f>
        <v/>
      </c>
      <c r="H2460" s="1" t="str">
        <f t="array" ref="H2460">IF($F2460="", "", IFS(_xlfn.XLOOKUP($F2460, accounts!$A$2:$A$86, accounts!$E$2:$E$86, 0)&gt;=1000, "Enterprise", _xlfn.XLOOKUP($F2460, accounts!$A$2:$A$86, accounts!$E$2:$E$86, 0)&gt;=100, "Mid-Market", TRUE, "SMB"))</f>
        <v/>
      </c>
      <c r="I2460" s="1" t="str">
        <f t="array" ref="I2460">IF($F2460="", "", _xlfn.XLOOKUP($F2460,accounts!$A$2:$A$86,accounts!$F$2:$F$86, "Other"))</f>
        <v/>
      </c>
      <c r="J2460" s="1" t="s">
        <v>189</v>
      </c>
      <c r="K2460" s="3">
        <v>42841.0</v>
      </c>
    </row>
    <row r="2461">
      <c r="A2461" s="1" t="s">
        <v>2666</v>
      </c>
      <c r="B2461" s="1" t="s">
        <v>102</v>
      </c>
      <c r="C2461" s="1" t="str">
        <f t="array" ref="C2461">_xlfn.XLOOKUP($B2461, sales_teams!$A$2:$A$36, sales_teams!$B$2:$B$36)</f>
        <v>Summer Sewald</v>
      </c>
      <c r="D2461" s="1" t="str">
        <f t="array" ref="D2461">_xlfn.XLOOKUP($B2461, sales_teams!$A$2:$A$36, sales_teams!$C$2:$C$36)</f>
        <v>West</v>
      </c>
      <c r="E2461" s="1" t="s">
        <v>188</v>
      </c>
      <c r="F2461" s="1" t="s">
        <v>137</v>
      </c>
      <c r="G2461" s="1" t="str">
        <f t="array" ref="G2461">IF($F2461="", "", _xlfn.XLOOKUP($F2461,accounts!$A$2:$A$86,accounts!$B$2:$B$86, "Other"))</f>
        <v>services</v>
      </c>
      <c r="H2461" s="1" t="str">
        <f t="array" ref="H2461">IF($F2461="", "", IFS(_xlfn.XLOOKUP($F2461, accounts!$A$2:$A$86, accounts!$E$2:$E$86, 0)&gt;=1000, "Enterprise", _xlfn.XLOOKUP($F2461, accounts!$A$2:$A$86, accounts!$E$2:$E$86, 0)&gt;=100, "Mid-Market", TRUE, "SMB"))</f>
        <v>Enterprise</v>
      </c>
      <c r="I2461" s="1" t="str">
        <f t="array" ref="I2461">IF($F2461="", "", _xlfn.XLOOKUP($F2461,accounts!$A$2:$A$86,accounts!$F$2:$F$86, "Other"))</f>
        <v>Germany</v>
      </c>
      <c r="J2461" s="1" t="s">
        <v>192</v>
      </c>
      <c r="K2461" s="3">
        <v>42841.0</v>
      </c>
      <c r="L2461" s="3">
        <v>42848.0</v>
      </c>
      <c r="M2461" s="1">
        <v>0.0</v>
      </c>
    </row>
    <row r="2462">
      <c r="A2462" s="1" t="s">
        <v>2667</v>
      </c>
      <c r="B2462" s="1" t="s">
        <v>107</v>
      </c>
      <c r="C2462" s="1" t="str">
        <f t="array" ref="C2462">_xlfn.XLOOKUP($B2462, sales_teams!$A$2:$A$36, sales_teams!$B$2:$B$36)</f>
        <v>Summer Sewald</v>
      </c>
      <c r="D2462" s="1" t="str">
        <f t="array" ref="D2462">_xlfn.XLOOKUP($B2462, sales_teams!$A$2:$A$36, sales_teams!$C$2:$C$36)</f>
        <v>West</v>
      </c>
      <c r="E2462" s="1" t="s">
        <v>181</v>
      </c>
      <c r="F2462" s="1" t="s">
        <v>137</v>
      </c>
      <c r="G2462" s="1" t="str">
        <f t="array" ref="G2462">IF($F2462="", "", _xlfn.XLOOKUP($F2462,accounts!$A$2:$A$86,accounts!$B$2:$B$86, "Other"))</f>
        <v>services</v>
      </c>
      <c r="H2462" s="1" t="str">
        <f t="array" ref="H2462">IF($F2462="", "", IFS(_xlfn.XLOOKUP($F2462, accounts!$A$2:$A$86, accounts!$E$2:$E$86, 0)&gt;=1000, "Enterprise", _xlfn.XLOOKUP($F2462, accounts!$A$2:$A$86, accounts!$E$2:$E$86, 0)&gt;=100, "Mid-Market", TRUE, "SMB"))</f>
        <v>Enterprise</v>
      </c>
      <c r="I2462" s="1" t="str">
        <f t="array" ref="I2462">IF($F2462="", "", _xlfn.XLOOKUP($F2462,accounts!$A$2:$A$86,accounts!$F$2:$F$86, "Other"))</f>
        <v>Germany</v>
      </c>
      <c r="J2462" s="1" t="s">
        <v>131</v>
      </c>
      <c r="K2462" s="3">
        <v>42841.0</v>
      </c>
      <c r="L2462" s="3">
        <v>42853.0</v>
      </c>
      <c r="M2462" s="1">
        <v>572.0</v>
      </c>
    </row>
    <row r="2463">
      <c r="A2463" s="1" t="s">
        <v>2668</v>
      </c>
      <c r="B2463" s="1" t="s">
        <v>107</v>
      </c>
      <c r="C2463" s="1" t="str">
        <f t="array" ref="C2463">_xlfn.XLOOKUP($B2463, sales_teams!$A$2:$A$36, sales_teams!$B$2:$B$36)</f>
        <v>Summer Sewald</v>
      </c>
      <c r="D2463" s="1" t="str">
        <f t="array" ref="D2463">_xlfn.XLOOKUP($B2463, sales_teams!$A$2:$A$36, sales_teams!$C$2:$C$36)</f>
        <v>West</v>
      </c>
      <c r="E2463" s="1" t="s">
        <v>109</v>
      </c>
      <c r="F2463" s="1" t="s">
        <v>117</v>
      </c>
      <c r="G2463" s="1" t="str">
        <f t="array" ref="G2463">IF($F2463="", "", _xlfn.XLOOKUP($F2463,accounts!$A$2:$A$86,accounts!$B$2:$B$86, "Other"))</f>
        <v>retail</v>
      </c>
      <c r="H2463" s="1" t="str">
        <f t="array" ref="H2463">IF($F2463="", "", IFS(_xlfn.XLOOKUP($F2463, accounts!$A$2:$A$86, accounts!$E$2:$E$86, 0)&gt;=1000, "Enterprise", _xlfn.XLOOKUP($F2463, accounts!$A$2:$A$86, accounts!$E$2:$E$86, 0)&gt;=100, "Mid-Market", TRUE, "SMB"))</f>
        <v>Mid-Market</v>
      </c>
      <c r="I2463" s="1" t="str">
        <f t="array" ref="I2463">IF($F2463="", "", _xlfn.XLOOKUP($F2463,accounts!$A$2:$A$86,accounts!$F$2:$F$86, "Other"))</f>
        <v>United States</v>
      </c>
      <c r="J2463" s="1" t="s">
        <v>131</v>
      </c>
      <c r="K2463" s="3">
        <v>42841.0</v>
      </c>
      <c r="L2463" s="3">
        <v>42849.0</v>
      </c>
      <c r="M2463" s="1">
        <v>1234.0</v>
      </c>
    </row>
    <row r="2464">
      <c r="A2464" s="1" t="s">
        <v>2669</v>
      </c>
      <c r="B2464" s="1" t="s">
        <v>18</v>
      </c>
      <c r="C2464" s="1" t="str">
        <f t="array" ref="C2464">_xlfn.XLOOKUP($B2464, sales_teams!$A$2:$A$36, sales_teams!$B$2:$B$36)</f>
        <v>Dustin Brinkmann</v>
      </c>
      <c r="D2464" s="1" t="str">
        <f t="array" ref="D2464">_xlfn.XLOOKUP($B2464, sales_teams!$A$2:$A$36, sales_teams!$C$2:$C$36)</f>
        <v>Central</v>
      </c>
      <c r="E2464" s="1" t="s">
        <v>181</v>
      </c>
      <c r="F2464" s="1" t="s">
        <v>149</v>
      </c>
      <c r="G2464" s="1" t="str">
        <f t="array" ref="G2464">IF($F2464="", "", _xlfn.XLOOKUP($F2464,accounts!$A$2:$A$86,accounts!$B$2:$B$86, "Other"))</f>
        <v>medical</v>
      </c>
      <c r="H2464" s="1" t="str">
        <f t="array" ref="H2464">IF($F2464="", "", IFS(_xlfn.XLOOKUP($F2464, accounts!$A$2:$A$86, accounts!$E$2:$E$86, 0)&gt;=1000, "Enterprise", _xlfn.XLOOKUP($F2464, accounts!$A$2:$A$86, accounts!$E$2:$E$86, 0)&gt;=100, "Mid-Market", TRUE, "SMB"))</f>
        <v>Enterprise</v>
      </c>
      <c r="I2464" s="1" t="str">
        <f t="array" ref="I2464">IF($F2464="", "", _xlfn.XLOOKUP($F2464,accounts!$A$2:$A$86,accounts!$F$2:$F$86, "Other"))</f>
        <v>United States</v>
      </c>
      <c r="J2464" s="1" t="s">
        <v>192</v>
      </c>
      <c r="K2464" s="3">
        <v>42841.0</v>
      </c>
      <c r="L2464" s="3">
        <v>42843.0</v>
      </c>
      <c r="M2464" s="1">
        <v>0.0</v>
      </c>
    </row>
    <row r="2465">
      <c r="A2465" s="1" t="s">
        <v>2670</v>
      </c>
      <c r="B2465" s="1" t="s">
        <v>15</v>
      </c>
      <c r="C2465" s="1" t="str">
        <f t="array" ref="C2465">_xlfn.XLOOKUP($B2465, sales_teams!$A$2:$A$36, sales_teams!$B$2:$B$36)</f>
        <v>Dustin Brinkmann</v>
      </c>
      <c r="D2465" s="1" t="str">
        <f t="array" ref="D2465">_xlfn.XLOOKUP($B2465, sales_teams!$A$2:$A$36, sales_teams!$C$2:$C$36)</f>
        <v>Central</v>
      </c>
      <c r="E2465" s="1" t="s">
        <v>179</v>
      </c>
      <c r="F2465" s="1" t="s">
        <v>122</v>
      </c>
      <c r="G2465" s="1" t="str">
        <f t="array" ref="G2465">IF($F2465="", "", _xlfn.XLOOKUP($F2465,accounts!$A$2:$A$86,accounts!$B$2:$B$86, "Other"))</f>
        <v>medical</v>
      </c>
      <c r="H2465" s="1" t="str">
        <f t="array" ref="H2465">IF($F2465="", "", IFS(_xlfn.XLOOKUP($F2465, accounts!$A$2:$A$86, accounts!$E$2:$E$86, 0)&gt;=1000, "Enterprise", _xlfn.XLOOKUP($F2465, accounts!$A$2:$A$86, accounts!$E$2:$E$86, 0)&gt;=100, "Mid-Market", TRUE, "SMB"))</f>
        <v>Enterprise</v>
      </c>
      <c r="I2465" s="1" t="str">
        <f t="array" ref="I2465">IF($F2465="", "", _xlfn.XLOOKUP($F2465,accounts!$A$2:$A$86,accounts!$F$2:$F$86, "Other"))</f>
        <v>United States</v>
      </c>
      <c r="J2465" s="1" t="s">
        <v>192</v>
      </c>
      <c r="K2465" s="3">
        <v>42841.0</v>
      </c>
      <c r="L2465" s="3">
        <v>42842.0</v>
      </c>
      <c r="M2465" s="1">
        <v>0.0</v>
      </c>
    </row>
    <row r="2466">
      <c r="A2466" s="1" t="s">
        <v>2671</v>
      </c>
      <c r="B2466" s="1" t="s">
        <v>60</v>
      </c>
      <c r="C2466" s="1" t="str">
        <f t="array" ref="C2466">_xlfn.XLOOKUP($B2466, sales_teams!$A$2:$A$36, sales_teams!$B$2:$B$36)</f>
        <v>Celia Rouche</v>
      </c>
      <c r="D2466" s="1" t="str">
        <f t="array" ref="D2466">_xlfn.XLOOKUP($B2466, sales_teams!$A$2:$A$36, sales_teams!$C$2:$C$36)</f>
        <v>West</v>
      </c>
      <c r="E2466" s="1" t="s">
        <v>148</v>
      </c>
      <c r="G2466" s="1" t="str">
        <f t="array" ref="G2466">IF($F2466="", "", _xlfn.XLOOKUP($F2466,accounts!$A$2:$A$86,accounts!$B$2:$B$86, "Other"))</f>
        <v/>
      </c>
      <c r="H2466" s="1" t="str">
        <f t="array" ref="H2466">IF($F2466="", "", IFS(_xlfn.XLOOKUP($F2466, accounts!$A$2:$A$86, accounts!$E$2:$E$86, 0)&gt;=1000, "Enterprise", _xlfn.XLOOKUP($F2466, accounts!$A$2:$A$86, accounts!$E$2:$E$86, 0)&gt;=100, "Mid-Market", TRUE, "SMB"))</f>
        <v/>
      </c>
      <c r="I2466" s="1" t="str">
        <f t="array" ref="I2466">IF($F2466="", "", _xlfn.XLOOKUP($F2466,accounts!$A$2:$A$86,accounts!$F$2:$F$86, "Other"))</f>
        <v/>
      </c>
      <c r="J2466" s="1" t="s">
        <v>189</v>
      </c>
      <c r="K2466" s="3">
        <v>42841.0</v>
      </c>
    </row>
    <row r="2467">
      <c r="A2467" s="1" t="s">
        <v>2672</v>
      </c>
      <c r="B2467" s="1" t="s">
        <v>60</v>
      </c>
      <c r="C2467" s="1" t="str">
        <f t="array" ref="C2467">_xlfn.XLOOKUP($B2467, sales_teams!$A$2:$A$36, sales_teams!$B$2:$B$36)</f>
        <v>Celia Rouche</v>
      </c>
      <c r="D2467" s="1" t="str">
        <f t="array" ref="D2467">_xlfn.XLOOKUP($B2467, sales_teams!$A$2:$A$36, sales_teams!$C$2:$C$36)</f>
        <v>West</v>
      </c>
      <c r="E2467" s="1" t="s">
        <v>179</v>
      </c>
      <c r="F2467" s="1" t="s">
        <v>143</v>
      </c>
      <c r="G2467" s="1" t="str">
        <f t="array" ref="G2467">IF($F2467="", "", _xlfn.XLOOKUP($F2467,accounts!$A$2:$A$86,accounts!$B$2:$B$86, "Other"))</f>
        <v>entertainment</v>
      </c>
      <c r="H2467" s="1" t="str">
        <f t="array" ref="H2467">IF($F2467="", "", IFS(_xlfn.XLOOKUP($F2467, accounts!$A$2:$A$86, accounts!$E$2:$E$86, 0)&gt;=1000, "Enterprise", _xlfn.XLOOKUP($F2467, accounts!$A$2:$A$86, accounts!$E$2:$E$86, 0)&gt;=100, "Mid-Market", TRUE, "SMB"))</f>
        <v>Mid-Market</v>
      </c>
      <c r="I2467" s="1" t="str">
        <f t="array" ref="I2467">IF($F2467="", "", _xlfn.XLOOKUP($F2467,accounts!$A$2:$A$86,accounts!$F$2:$F$86, "Other"))</f>
        <v>United States</v>
      </c>
      <c r="J2467" s="1" t="s">
        <v>131</v>
      </c>
      <c r="K2467" s="3">
        <v>42841.0</v>
      </c>
      <c r="L2467" s="3">
        <v>42859.0</v>
      </c>
      <c r="M2467" s="1">
        <v>56.0</v>
      </c>
    </row>
    <row r="2468">
      <c r="A2468" s="1" t="s">
        <v>2673</v>
      </c>
      <c r="B2468" s="1" t="s">
        <v>34</v>
      </c>
      <c r="C2468" s="1" t="str">
        <f t="array" ref="C2468">_xlfn.XLOOKUP($B2468, sales_teams!$A$2:$A$36, sales_teams!$B$2:$B$36)</f>
        <v>Cara Losch</v>
      </c>
      <c r="D2468" s="1" t="str">
        <f t="array" ref="D2468">_xlfn.XLOOKUP($B2468, sales_teams!$A$2:$A$36, sales_teams!$C$2:$C$36)</f>
        <v>East</v>
      </c>
      <c r="E2468" s="1" t="s">
        <v>179</v>
      </c>
      <c r="F2468" s="1" t="s">
        <v>172</v>
      </c>
      <c r="G2468" s="1" t="str">
        <f t="array" ref="G2468">IF($F2468="", "", _xlfn.XLOOKUP($F2468,accounts!$A$2:$A$86,accounts!$B$2:$B$86, "Other"))</f>
        <v>retail</v>
      </c>
      <c r="H2468" s="1" t="str">
        <f t="array" ref="H2468">IF($F2468="", "", IFS(_xlfn.XLOOKUP($F2468, accounts!$A$2:$A$86, accounts!$E$2:$E$86, 0)&gt;=1000, "Enterprise", _xlfn.XLOOKUP($F2468, accounts!$A$2:$A$86, accounts!$E$2:$E$86, 0)&gt;=100, "Mid-Market", TRUE, "SMB"))</f>
        <v>Mid-Market</v>
      </c>
      <c r="I2468" s="1" t="str">
        <f t="array" ref="I2468">IF($F2468="", "", _xlfn.XLOOKUP($F2468,accounts!$A$2:$A$86,accounts!$F$2:$F$86, "Other"))</f>
        <v>United States</v>
      </c>
      <c r="J2468" s="1" t="s">
        <v>192</v>
      </c>
      <c r="K2468" s="3">
        <v>42841.0</v>
      </c>
      <c r="L2468" s="3">
        <v>42858.0</v>
      </c>
      <c r="M2468" s="1">
        <v>0.0</v>
      </c>
    </row>
    <row r="2469">
      <c r="A2469" s="1" t="s">
        <v>2674</v>
      </c>
      <c r="B2469" s="1" t="s">
        <v>105</v>
      </c>
      <c r="C2469" s="1" t="str">
        <f t="array" ref="C2469">_xlfn.XLOOKUP($B2469, sales_teams!$A$2:$A$36, sales_teams!$B$2:$B$36)</f>
        <v>Summer Sewald</v>
      </c>
      <c r="D2469" s="1" t="str">
        <f t="array" ref="D2469">_xlfn.XLOOKUP($B2469, sales_teams!$A$2:$A$36, sales_teams!$C$2:$C$36)</f>
        <v>West</v>
      </c>
      <c r="E2469" s="1" t="s">
        <v>179</v>
      </c>
      <c r="F2469" s="1" t="s">
        <v>80</v>
      </c>
      <c r="G2469" s="1" t="str">
        <f t="array" ref="G2469">IF($F2469="", "", _xlfn.XLOOKUP($F2469,accounts!$A$2:$A$86,accounts!$B$2:$B$86, "Other"))</f>
        <v>technology</v>
      </c>
      <c r="H2469" s="1" t="str">
        <f t="array" ref="H2469">IF($F2469="", "", IFS(_xlfn.XLOOKUP($F2469, accounts!$A$2:$A$86, accounts!$E$2:$E$86, 0)&gt;=1000, "Enterprise", _xlfn.XLOOKUP($F2469, accounts!$A$2:$A$86, accounts!$E$2:$E$86, 0)&gt;=100, "Mid-Market", TRUE, "SMB"))</f>
        <v>Enterprise</v>
      </c>
      <c r="I2469" s="1" t="str">
        <f t="array" ref="I2469">IF($F2469="", "", _xlfn.XLOOKUP($F2469,accounts!$A$2:$A$86,accounts!$F$2:$F$86, "Other"))</f>
        <v>United States</v>
      </c>
      <c r="J2469" s="1" t="s">
        <v>192</v>
      </c>
      <c r="K2469" s="3">
        <v>42841.0</v>
      </c>
      <c r="L2469" s="3">
        <v>42850.0</v>
      </c>
      <c r="M2469" s="1">
        <v>0.0</v>
      </c>
    </row>
    <row r="2470">
      <c r="A2470" s="1" t="s">
        <v>2675</v>
      </c>
      <c r="B2470" s="1" t="s">
        <v>7</v>
      </c>
      <c r="C2470" s="1" t="str">
        <f t="array" ref="C2470">_xlfn.XLOOKUP($B2470, sales_teams!$A$2:$A$36, sales_teams!$B$2:$B$36)</f>
        <v>Dustin Brinkmann</v>
      </c>
      <c r="D2470" s="1" t="str">
        <f t="array" ref="D2470">_xlfn.XLOOKUP($B2470, sales_teams!$A$2:$A$36, sales_teams!$C$2:$C$36)</f>
        <v>Central</v>
      </c>
      <c r="E2470" s="1" t="s">
        <v>179</v>
      </c>
      <c r="F2470" s="1" t="s">
        <v>136</v>
      </c>
      <c r="G2470" s="1" t="str">
        <f t="array" ref="G2470">IF($F2470="", "", _xlfn.XLOOKUP($F2470,accounts!$A$2:$A$86,accounts!$B$2:$B$86, "Other"))</f>
        <v>services</v>
      </c>
      <c r="H2470" s="1" t="str">
        <f t="array" ref="H2470">IF($F2470="", "", IFS(_xlfn.XLOOKUP($F2470, accounts!$A$2:$A$86, accounts!$E$2:$E$86, 0)&gt;=1000, "Enterprise", _xlfn.XLOOKUP($F2470, accounts!$A$2:$A$86, accounts!$E$2:$E$86, 0)&gt;=100, "Mid-Market", TRUE, "SMB"))</f>
        <v>Enterprise</v>
      </c>
      <c r="I2470" s="1" t="str">
        <f t="array" ref="I2470">IF($F2470="", "", _xlfn.XLOOKUP($F2470,accounts!$A$2:$A$86,accounts!$F$2:$F$86, "Other"))</f>
        <v>United States</v>
      </c>
      <c r="J2470" s="1" t="s">
        <v>131</v>
      </c>
      <c r="K2470" s="3">
        <v>42842.0</v>
      </c>
      <c r="L2470" s="3">
        <v>42851.0</v>
      </c>
      <c r="M2470" s="1">
        <v>52.0</v>
      </c>
    </row>
    <row r="2471">
      <c r="A2471" s="1" t="s">
        <v>2676</v>
      </c>
      <c r="B2471" s="1" t="s">
        <v>7</v>
      </c>
      <c r="C2471" s="1" t="str">
        <f t="array" ref="C2471">_xlfn.XLOOKUP($B2471, sales_teams!$A$2:$A$36, sales_teams!$B$2:$B$36)</f>
        <v>Dustin Brinkmann</v>
      </c>
      <c r="D2471" s="1" t="str">
        <f t="array" ref="D2471">_xlfn.XLOOKUP($B2471, sales_teams!$A$2:$A$36, sales_teams!$C$2:$C$36)</f>
        <v>Central</v>
      </c>
      <c r="E2471" s="1" t="s">
        <v>188</v>
      </c>
      <c r="F2471" s="1" t="s">
        <v>56</v>
      </c>
      <c r="G2471" s="1" t="str">
        <f t="array" ref="G2471">IF($F2471="", "", _xlfn.XLOOKUP($F2471,accounts!$A$2:$A$86,accounts!$B$2:$B$86, "Other"))</f>
        <v>software</v>
      </c>
      <c r="H2471" s="1" t="str">
        <f t="array" ref="H2471">IF($F2471="", "", IFS(_xlfn.XLOOKUP($F2471, accounts!$A$2:$A$86, accounts!$E$2:$E$86, 0)&gt;=1000, "Enterprise", _xlfn.XLOOKUP($F2471, accounts!$A$2:$A$86, accounts!$E$2:$E$86, 0)&gt;=100, "Mid-Market", TRUE, "SMB"))</f>
        <v>Enterprise</v>
      </c>
      <c r="I2471" s="1" t="str">
        <f t="array" ref="I2471">IF($F2471="", "", _xlfn.XLOOKUP($F2471,accounts!$A$2:$A$86,accounts!$F$2:$F$86, "Other"))</f>
        <v>United States</v>
      </c>
      <c r="J2471" s="1" t="s">
        <v>131</v>
      </c>
      <c r="K2471" s="3">
        <v>42842.0</v>
      </c>
      <c r="L2471" s="3">
        <v>42849.0</v>
      </c>
      <c r="M2471" s="1">
        <v>3668.0</v>
      </c>
    </row>
    <row r="2472">
      <c r="A2472" s="1" t="s">
        <v>2677</v>
      </c>
      <c r="B2472" s="1" t="s">
        <v>57</v>
      </c>
      <c r="C2472" s="1" t="str">
        <f t="array" ref="C2472">_xlfn.XLOOKUP($B2472, sales_teams!$A$2:$A$36, sales_teams!$B$2:$B$36)</f>
        <v>Rocco Neubert</v>
      </c>
      <c r="D2472" s="1" t="str">
        <f t="array" ref="D2472">_xlfn.XLOOKUP($B2472, sales_teams!$A$2:$A$36, sales_teams!$C$2:$C$36)</f>
        <v>East</v>
      </c>
      <c r="E2472" s="1" t="s">
        <v>181</v>
      </c>
      <c r="F2472" s="1" t="s">
        <v>144</v>
      </c>
      <c r="G2472" s="1" t="str">
        <f t="array" ref="G2472">IF($F2472="", "", _xlfn.XLOOKUP($F2472,accounts!$A$2:$A$86,accounts!$B$2:$B$86, "Other"))</f>
        <v>retail</v>
      </c>
      <c r="H2472" s="1" t="str">
        <f t="array" ref="H2472">IF($F2472="", "", IFS(_xlfn.XLOOKUP($F2472, accounts!$A$2:$A$86, accounts!$E$2:$E$86, 0)&gt;=1000, "Enterprise", _xlfn.XLOOKUP($F2472, accounts!$A$2:$A$86, accounts!$E$2:$E$86, 0)&gt;=100, "Mid-Market", TRUE, "SMB"))</f>
        <v>Enterprise</v>
      </c>
      <c r="I2472" s="1" t="str">
        <f t="array" ref="I2472">IF($F2472="", "", _xlfn.XLOOKUP($F2472,accounts!$A$2:$A$86,accounts!$F$2:$F$86, "Other"))</f>
        <v>United States</v>
      </c>
      <c r="J2472" s="1" t="s">
        <v>192</v>
      </c>
      <c r="K2472" s="3">
        <v>42842.0</v>
      </c>
      <c r="L2472" s="3">
        <v>42844.0</v>
      </c>
      <c r="M2472" s="1">
        <v>0.0</v>
      </c>
    </row>
    <row r="2473">
      <c r="A2473" s="1" t="s">
        <v>2678</v>
      </c>
      <c r="B2473" s="1" t="s">
        <v>57</v>
      </c>
      <c r="C2473" s="1" t="str">
        <f t="array" ref="C2473">_xlfn.XLOOKUP($B2473, sales_teams!$A$2:$A$36, sales_teams!$B$2:$B$36)</f>
        <v>Rocco Neubert</v>
      </c>
      <c r="D2473" s="1" t="str">
        <f t="array" ref="D2473">_xlfn.XLOOKUP($B2473, sales_teams!$A$2:$A$36, sales_teams!$C$2:$C$36)</f>
        <v>East</v>
      </c>
      <c r="E2473" s="1" t="s">
        <v>188</v>
      </c>
      <c r="F2473" s="1" t="s">
        <v>177</v>
      </c>
      <c r="G2473" s="1" t="str">
        <f t="array" ref="G2473">IF($F2473="", "", _xlfn.XLOOKUP($F2473,accounts!$A$2:$A$86,accounts!$B$2:$B$86, "Other"))</f>
        <v>software</v>
      </c>
      <c r="H2473" s="1" t="str">
        <f t="array" ref="H2473">IF($F2473="", "", IFS(_xlfn.XLOOKUP($F2473, accounts!$A$2:$A$86, accounts!$E$2:$E$86, 0)&gt;=1000, "Enterprise", _xlfn.XLOOKUP($F2473, accounts!$A$2:$A$86, accounts!$E$2:$E$86, 0)&gt;=100, "Mid-Market", TRUE, "SMB"))</f>
        <v>Enterprise</v>
      </c>
      <c r="I2473" s="1" t="str">
        <f t="array" ref="I2473">IF($F2473="", "", _xlfn.XLOOKUP($F2473,accounts!$A$2:$A$86,accounts!$F$2:$F$86, "Other"))</f>
        <v>United States</v>
      </c>
      <c r="J2473" s="1" t="s">
        <v>131</v>
      </c>
      <c r="K2473" s="3">
        <v>42842.0</v>
      </c>
      <c r="L2473" s="3">
        <v>42951.0</v>
      </c>
      <c r="M2473" s="1">
        <v>3138.0</v>
      </c>
    </row>
    <row r="2474">
      <c r="A2474" s="1" t="s">
        <v>2679</v>
      </c>
      <c r="B2474" s="1" t="s">
        <v>12</v>
      </c>
      <c r="C2474" s="1" t="str">
        <f t="array" ref="C2474">_xlfn.XLOOKUP($B2474, sales_teams!$A$2:$A$36, sales_teams!$B$2:$B$36)</f>
        <v>Dustin Brinkmann</v>
      </c>
      <c r="D2474" s="1" t="str">
        <f t="array" ref="D2474">_xlfn.XLOOKUP($B2474, sales_teams!$A$2:$A$36, sales_teams!$C$2:$C$36)</f>
        <v>Central</v>
      </c>
      <c r="E2474" s="1" t="s">
        <v>179</v>
      </c>
      <c r="F2474" s="1" t="s">
        <v>64</v>
      </c>
      <c r="G2474" s="1" t="str">
        <f t="array" ref="G2474">IF($F2474="", "", _xlfn.XLOOKUP($F2474,accounts!$A$2:$A$86,accounts!$B$2:$B$86, "Other"))</f>
        <v>technology</v>
      </c>
      <c r="H2474" s="1" t="str">
        <f t="array" ref="H2474">IF($F2474="", "", IFS(_xlfn.XLOOKUP($F2474, accounts!$A$2:$A$86, accounts!$E$2:$E$86, 0)&gt;=1000, "Enterprise", _xlfn.XLOOKUP($F2474, accounts!$A$2:$A$86, accounts!$E$2:$E$86, 0)&gt;=100, "Mid-Market", TRUE, "SMB"))</f>
        <v>Enterprise</v>
      </c>
      <c r="I2474" s="1" t="str">
        <f t="array" ref="I2474">IF($F2474="", "", _xlfn.XLOOKUP($F2474,accounts!$A$2:$A$86,accounts!$F$2:$F$86, "Other"))</f>
        <v>United States</v>
      </c>
      <c r="J2474" s="1" t="s">
        <v>192</v>
      </c>
      <c r="K2474" s="3">
        <v>42842.0</v>
      </c>
      <c r="L2474" s="3">
        <v>42844.0</v>
      </c>
      <c r="M2474" s="1">
        <v>0.0</v>
      </c>
    </row>
    <row r="2475">
      <c r="A2475" s="1" t="s">
        <v>2680</v>
      </c>
      <c r="B2475" s="1" t="s">
        <v>39</v>
      </c>
      <c r="C2475" s="1" t="str">
        <f t="array" ref="C2475">_xlfn.XLOOKUP($B2475, sales_teams!$A$2:$A$36, sales_teams!$B$2:$B$36)</f>
        <v>Cara Losch</v>
      </c>
      <c r="D2475" s="1" t="str">
        <f t="array" ref="D2475">_xlfn.XLOOKUP($B2475, sales_teams!$A$2:$A$36, sales_teams!$C$2:$C$36)</f>
        <v>East</v>
      </c>
      <c r="E2475" s="1" t="s">
        <v>181</v>
      </c>
      <c r="F2475" s="1" t="s">
        <v>140</v>
      </c>
      <c r="G2475" s="1" t="str">
        <f t="array" ref="G2475">IF($F2475="", "", _xlfn.XLOOKUP($F2475,accounts!$A$2:$A$86,accounts!$B$2:$B$86, "Other"))</f>
        <v>employment</v>
      </c>
      <c r="H2475" s="1" t="str">
        <f t="array" ref="H2475">IF($F2475="", "", IFS(_xlfn.XLOOKUP($F2475, accounts!$A$2:$A$86, accounts!$E$2:$E$86, 0)&gt;=1000, "Enterprise", _xlfn.XLOOKUP($F2475, accounts!$A$2:$A$86, accounts!$E$2:$E$86, 0)&gt;=100, "Mid-Market", TRUE, "SMB"))</f>
        <v>Enterprise</v>
      </c>
      <c r="I2475" s="1" t="str">
        <f t="array" ref="I2475">IF($F2475="", "", _xlfn.XLOOKUP($F2475,accounts!$A$2:$A$86,accounts!$F$2:$F$86, "Other"))</f>
        <v>United States</v>
      </c>
      <c r="J2475" s="1" t="s">
        <v>192</v>
      </c>
      <c r="K2475" s="3">
        <v>42842.0</v>
      </c>
      <c r="L2475" s="3">
        <v>42843.0</v>
      </c>
      <c r="M2475" s="1">
        <v>0.0</v>
      </c>
    </row>
    <row r="2476">
      <c r="A2476" s="1" t="s">
        <v>2681</v>
      </c>
      <c r="B2476" s="1" t="s">
        <v>39</v>
      </c>
      <c r="C2476" s="1" t="str">
        <f t="array" ref="C2476">_xlfn.XLOOKUP($B2476, sales_teams!$A$2:$A$36, sales_teams!$B$2:$B$36)</f>
        <v>Cara Losch</v>
      </c>
      <c r="D2476" s="1" t="str">
        <f t="array" ref="D2476">_xlfn.XLOOKUP($B2476, sales_teams!$A$2:$A$36, sales_teams!$C$2:$C$36)</f>
        <v>East</v>
      </c>
      <c r="E2476" s="1" t="s">
        <v>181</v>
      </c>
      <c r="F2476" s="1" t="s">
        <v>173</v>
      </c>
      <c r="G2476" s="1" t="str">
        <f t="array" ref="G2476">IF($F2476="", "", _xlfn.XLOOKUP($F2476,accounts!$A$2:$A$86,accounts!$B$2:$B$86, "Other"))</f>
        <v>technology</v>
      </c>
      <c r="H2476" s="1" t="str">
        <f t="array" ref="H2476">IF($F2476="", "", IFS(_xlfn.XLOOKUP($F2476, accounts!$A$2:$A$86, accounts!$E$2:$E$86, 0)&gt;=1000, "Enterprise", _xlfn.XLOOKUP($F2476, accounts!$A$2:$A$86, accounts!$E$2:$E$86, 0)&gt;=100, "Mid-Market", TRUE, "SMB"))</f>
        <v>Mid-Market</v>
      </c>
      <c r="I2476" s="1" t="str">
        <f t="array" ref="I2476">IF($F2476="", "", _xlfn.XLOOKUP($F2476,accounts!$A$2:$A$86,accounts!$F$2:$F$86, "Other"))</f>
        <v>China</v>
      </c>
      <c r="J2476" s="1" t="s">
        <v>192</v>
      </c>
      <c r="K2476" s="3">
        <v>42842.0</v>
      </c>
      <c r="L2476" s="3">
        <v>42846.0</v>
      </c>
      <c r="M2476" s="1">
        <v>0.0</v>
      </c>
    </row>
    <row r="2477">
      <c r="A2477" s="1" t="s">
        <v>2682</v>
      </c>
      <c r="B2477" s="1" t="s">
        <v>39</v>
      </c>
      <c r="C2477" s="1" t="str">
        <f t="array" ref="C2477">_xlfn.XLOOKUP($B2477, sales_teams!$A$2:$A$36, sales_teams!$B$2:$B$36)</f>
        <v>Cara Losch</v>
      </c>
      <c r="D2477" s="1" t="str">
        <f t="array" ref="D2477">_xlfn.XLOOKUP($B2477, sales_teams!$A$2:$A$36, sales_teams!$C$2:$C$36)</f>
        <v>East</v>
      </c>
      <c r="E2477" s="1" t="s">
        <v>148</v>
      </c>
      <c r="F2477" s="1" t="s">
        <v>123</v>
      </c>
      <c r="G2477" s="1" t="str">
        <f t="array" ref="G2477">IF($F2477="", "", _xlfn.XLOOKUP($F2477,accounts!$A$2:$A$86,accounts!$B$2:$B$86, "Other"))</f>
        <v>technology</v>
      </c>
      <c r="H2477" s="1" t="str">
        <f t="array" ref="H2477">IF($F2477="", "", IFS(_xlfn.XLOOKUP($F2477, accounts!$A$2:$A$86, accounts!$E$2:$E$86, 0)&gt;=1000, "Enterprise", _xlfn.XLOOKUP($F2477, accounts!$A$2:$A$86, accounts!$E$2:$E$86, 0)&gt;=100, "Mid-Market", TRUE, "SMB"))</f>
        <v>Enterprise</v>
      </c>
      <c r="I2477" s="1" t="str">
        <f t="array" ref="I2477">IF($F2477="", "", _xlfn.XLOOKUP($F2477,accounts!$A$2:$A$86,accounts!$F$2:$F$86, "Other"))</f>
        <v>United States</v>
      </c>
      <c r="J2477" s="1" t="s">
        <v>131</v>
      </c>
      <c r="K2477" s="3">
        <v>42842.0</v>
      </c>
      <c r="L2477" s="3">
        <v>42887.0</v>
      </c>
      <c r="M2477" s="1">
        <v>5032.0</v>
      </c>
    </row>
    <row r="2478">
      <c r="A2478" s="1" t="s">
        <v>2683</v>
      </c>
      <c r="B2478" s="1" t="s">
        <v>48</v>
      </c>
      <c r="C2478" s="1" t="str">
        <f t="array" ref="C2478">_xlfn.XLOOKUP($B2478, sales_teams!$A$2:$A$36, sales_teams!$B$2:$B$36)</f>
        <v>Rocco Neubert</v>
      </c>
      <c r="D2478" s="1" t="str">
        <f t="array" ref="D2478">_xlfn.XLOOKUP($B2478, sales_teams!$A$2:$A$36, sales_teams!$C$2:$C$36)</f>
        <v>East</v>
      </c>
      <c r="E2478" s="1" t="s">
        <v>109</v>
      </c>
      <c r="F2478" s="1" t="s">
        <v>144</v>
      </c>
      <c r="G2478" s="1" t="str">
        <f t="array" ref="G2478">IF($F2478="", "", _xlfn.XLOOKUP($F2478,accounts!$A$2:$A$86,accounts!$B$2:$B$86, "Other"))</f>
        <v>retail</v>
      </c>
      <c r="H2478" s="1" t="str">
        <f t="array" ref="H2478">IF($F2478="", "", IFS(_xlfn.XLOOKUP($F2478, accounts!$A$2:$A$86, accounts!$E$2:$E$86, 0)&gt;=1000, "Enterprise", _xlfn.XLOOKUP($F2478, accounts!$A$2:$A$86, accounts!$E$2:$E$86, 0)&gt;=100, "Mid-Market", TRUE, "SMB"))</f>
        <v>Enterprise</v>
      </c>
      <c r="I2478" s="1" t="str">
        <f t="array" ref="I2478">IF($F2478="", "", _xlfn.XLOOKUP($F2478,accounts!$A$2:$A$86,accounts!$F$2:$F$86, "Other"))</f>
        <v>United States</v>
      </c>
      <c r="J2478" s="1" t="s">
        <v>131</v>
      </c>
      <c r="K2478" s="3">
        <v>42842.0</v>
      </c>
      <c r="L2478" s="3">
        <v>42845.0</v>
      </c>
      <c r="M2478" s="1">
        <v>1310.0</v>
      </c>
    </row>
    <row r="2479">
      <c r="A2479" s="1" t="s">
        <v>2684</v>
      </c>
      <c r="B2479" s="1" t="s">
        <v>48</v>
      </c>
      <c r="C2479" s="1" t="str">
        <f t="array" ref="C2479">_xlfn.XLOOKUP($B2479, sales_teams!$A$2:$A$36, sales_teams!$B$2:$B$36)</f>
        <v>Rocco Neubert</v>
      </c>
      <c r="D2479" s="1" t="str">
        <f t="array" ref="D2479">_xlfn.XLOOKUP($B2479, sales_teams!$A$2:$A$36, sales_teams!$C$2:$C$36)</f>
        <v>East</v>
      </c>
      <c r="E2479" s="1" t="s">
        <v>194</v>
      </c>
      <c r="F2479" s="1" t="s">
        <v>132</v>
      </c>
      <c r="G2479" s="1" t="str">
        <f t="array" ref="G2479">IF($F2479="", "", _xlfn.XLOOKUP($F2479,accounts!$A$2:$A$86,accounts!$B$2:$B$86, "Other"))</f>
        <v>marketing</v>
      </c>
      <c r="H2479" s="1" t="str">
        <f t="array" ref="H2479">IF($F2479="", "", IFS(_xlfn.XLOOKUP($F2479, accounts!$A$2:$A$86, accounts!$E$2:$E$86, 0)&gt;=1000, "Enterprise", _xlfn.XLOOKUP($F2479, accounts!$A$2:$A$86, accounts!$E$2:$E$86, 0)&gt;=100, "Mid-Market", TRUE, "SMB"))</f>
        <v>Enterprise</v>
      </c>
      <c r="I2479" s="1" t="str">
        <f t="array" ref="I2479">IF($F2479="", "", _xlfn.XLOOKUP($F2479,accounts!$A$2:$A$86,accounts!$F$2:$F$86, "Other"))</f>
        <v>Jordan</v>
      </c>
      <c r="J2479" s="1" t="s">
        <v>131</v>
      </c>
      <c r="K2479" s="3">
        <v>42842.0</v>
      </c>
      <c r="L2479" s="3">
        <v>42913.0</v>
      </c>
      <c r="M2479" s="1">
        <v>5076.0</v>
      </c>
    </row>
    <row r="2480">
      <c r="A2480" s="1" t="s">
        <v>2685</v>
      </c>
      <c r="B2480" s="1" t="s">
        <v>48</v>
      </c>
      <c r="C2480" s="1" t="str">
        <f t="array" ref="C2480">_xlfn.XLOOKUP($B2480, sales_teams!$A$2:$A$36, sales_teams!$B$2:$B$36)</f>
        <v>Rocco Neubert</v>
      </c>
      <c r="D2480" s="1" t="str">
        <f t="array" ref="D2480">_xlfn.XLOOKUP($B2480, sales_teams!$A$2:$A$36, sales_teams!$C$2:$C$36)</f>
        <v>East</v>
      </c>
      <c r="E2480" s="1" t="s">
        <v>188</v>
      </c>
      <c r="F2480" s="1" t="s">
        <v>167</v>
      </c>
      <c r="G2480" s="1" t="str">
        <f t="array" ref="G2480">IF($F2480="", "", _xlfn.XLOOKUP($F2480,accounts!$A$2:$A$86,accounts!$B$2:$B$86, "Other"))</f>
        <v>finance</v>
      </c>
      <c r="H2480" s="1" t="str">
        <f t="array" ref="H2480">IF($F2480="", "", IFS(_xlfn.XLOOKUP($F2480, accounts!$A$2:$A$86, accounts!$E$2:$E$86, 0)&gt;=1000, "Enterprise", _xlfn.XLOOKUP($F2480, accounts!$A$2:$A$86, accounts!$E$2:$E$86, 0)&gt;=100, "Mid-Market", TRUE, "SMB"))</f>
        <v>Mid-Market</v>
      </c>
      <c r="I2480" s="1" t="str">
        <f t="array" ref="I2480">IF($F2480="", "", _xlfn.XLOOKUP($F2480,accounts!$A$2:$A$86,accounts!$F$2:$F$86, "Other"))</f>
        <v>United States</v>
      </c>
      <c r="J2480" s="1" t="s">
        <v>131</v>
      </c>
      <c r="K2480" s="3">
        <v>42842.0</v>
      </c>
      <c r="L2480" s="3">
        <v>42905.0</v>
      </c>
      <c r="M2480" s="1">
        <v>3641.0</v>
      </c>
    </row>
    <row r="2481">
      <c r="A2481" s="1" t="s">
        <v>2686</v>
      </c>
      <c r="B2481" s="1" t="s">
        <v>30</v>
      </c>
      <c r="C2481" s="1" t="str">
        <f t="array" ref="C2481">_xlfn.XLOOKUP($B2481, sales_teams!$A$2:$A$36, sales_teams!$B$2:$B$36)</f>
        <v>Melvin Marxen</v>
      </c>
      <c r="D2481" s="1" t="str">
        <f t="array" ref="D2481">_xlfn.XLOOKUP($B2481, sales_teams!$A$2:$A$36, sales_teams!$C$2:$C$36)</f>
        <v>Central</v>
      </c>
      <c r="E2481" s="1" t="s">
        <v>148</v>
      </c>
      <c r="F2481" s="1" t="s">
        <v>64</v>
      </c>
      <c r="G2481" s="1" t="str">
        <f t="array" ref="G2481">IF($F2481="", "", _xlfn.XLOOKUP($F2481,accounts!$A$2:$A$86,accounts!$B$2:$B$86, "Other"))</f>
        <v>technology</v>
      </c>
      <c r="H2481" s="1" t="str">
        <f t="array" ref="H2481">IF($F2481="", "", IFS(_xlfn.XLOOKUP($F2481, accounts!$A$2:$A$86, accounts!$E$2:$E$86, 0)&gt;=1000, "Enterprise", _xlfn.XLOOKUP($F2481, accounts!$A$2:$A$86, accounts!$E$2:$E$86, 0)&gt;=100, "Mid-Market", TRUE, "SMB"))</f>
        <v>Enterprise</v>
      </c>
      <c r="I2481" s="1" t="str">
        <f t="array" ref="I2481">IF($F2481="", "", _xlfn.XLOOKUP($F2481,accounts!$A$2:$A$86,accounts!$F$2:$F$86, "Other"))</f>
        <v>United States</v>
      </c>
      <c r="J2481" s="1" t="s">
        <v>192</v>
      </c>
      <c r="K2481" s="3">
        <v>42842.0</v>
      </c>
      <c r="L2481" s="3">
        <v>42843.0</v>
      </c>
      <c r="M2481" s="1">
        <v>0.0</v>
      </c>
    </row>
    <row r="2482">
      <c r="A2482" s="1" t="s">
        <v>2687</v>
      </c>
      <c r="B2482" s="1" t="s">
        <v>30</v>
      </c>
      <c r="C2482" s="1" t="str">
        <f t="array" ref="C2482">_xlfn.XLOOKUP($B2482, sales_teams!$A$2:$A$36, sales_teams!$B$2:$B$36)</f>
        <v>Melvin Marxen</v>
      </c>
      <c r="D2482" s="1" t="str">
        <f t="array" ref="D2482">_xlfn.XLOOKUP($B2482, sales_teams!$A$2:$A$36, sales_teams!$C$2:$C$36)</f>
        <v>Central</v>
      </c>
      <c r="E2482" s="1" t="s">
        <v>109</v>
      </c>
      <c r="F2482" s="1" t="s">
        <v>136</v>
      </c>
      <c r="G2482" s="1" t="str">
        <f t="array" ref="G2482">IF($F2482="", "", _xlfn.XLOOKUP($F2482,accounts!$A$2:$A$86,accounts!$B$2:$B$86, "Other"))</f>
        <v>services</v>
      </c>
      <c r="H2482" s="1" t="str">
        <f t="array" ref="H2482">IF($F2482="", "", IFS(_xlfn.XLOOKUP($F2482, accounts!$A$2:$A$86, accounts!$E$2:$E$86, 0)&gt;=1000, "Enterprise", _xlfn.XLOOKUP($F2482, accounts!$A$2:$A$86, accounts!$E$2:$E$86, 0)&gt;=100, "Mid-Market", TRUE, "SMB"))</f>
        <v>Enterprise</v>
      </c>
      <c r="I2482" s="1" t="str">
        <f t="array" ref="I2482">IF($F2482="", "", _xlfn.XLOOKUP($F2482,accounts!$A$2:$A$86,accounts!$F$2:$F$86, "Other"))</f>
        <v>United States</v>
      </c>
      <c r="J2482" s="1" t="s">
        <v>131</v>
      </c>
      <c r="K2482" s="3">
        <v>42842.0</v>
      </c>
      <c r="L2482" s="3">
        <v>42850.0</v>
      </c>
      <c r="M2482" s="1">
        <v>1170.0</v>
      </c>
    </row>
    <row r="2483">
      <c r="A2483" s="1" t="s">
        <v>2688</v>
      </c>
      <c r="B2483" s="1" t="s">
        <v>30</v>
      </c>
      <c r="C2483" s="1" t="str">
        <f t="array" ref="C2483">_xlfn.XLOOKUP($B2483, sales_teams!$A$2:$A$36, sales_teams!$B$2:$B$36)</f>
        <v>Melvin Marxen</v>
      </c>
      <c r="D2483" s="1" t="str">
        <f t="array" ref="D2483">_xlfn.XLOOKUP($B2483, sales_teams!$A$2:$A$36, sales_teams!$C$2:$C$36)</f>
        <v>Central</v>
      </c>
      <c r="E2483" s="1" t="s">
        <v>148</v>
      </c>
      <c r="F2483" s="1" t="s">
        <v>79</v>
      </c>
      <c r="G2483" s="1" t="str">
        <f t="array" ref="G2483">IF($F2483="", "", _xlfn.XLOOKUP($F2483,accounts!$A$2:$A$86,accounts!$B$2:$B$86, "Other"))</f>
        <v>entertainment</v>
      </c>
      <c r="H2483" s="1" t="str">
        <f t="array" ref="H2483">IF($F2483="", "", IFS(_xlfn.XLOOKUP($F2483, accounts!$A$2:$A$86, accounts!$E$2:$E$86, 0)&gt;=1000, "Enterprise", _xlfn.XLOOKUP($F2483, accounts!$A$2:$A$86, accounts!$E$2:$E$86, 0)&gt;=100, "Mid-Market", TRUE, "SMB"))</f>
        <v>Mid-Market</v>
      </c>
      <c r="I2483" s="1" t="str">
        <f t="array" ref="I2483">IF($F2483="", "", _xlfn.XLOOKUP($F2483,accounts!$A$2:$A$86,accounts!$F$2:$F$86, "Other"))</f>
        <v>United States</v>
      </c>
      <c r="J2483" s="1" t="s">
        <v>131</v>
      </c>
      <c r="K2483" s="3">
        <v>42842.0</v>
      </c>
      <c r="L2483" s="3">
        <v>42856.0</v>
      </c>
      <c r="M2483" s="1">
        <v>4226.0</v>
      </c>
    </row>
    <row r="2484">
      <c r="A2484" s="1" t="s">
        <v>2689</v>
      </c>
      <c r="B2484" s="1" t="s">
        <v>94</v>
      </c>
      <c r="C2484" s="1" t="str">
        <f t="array" ref="C2484">_xlfn.XLOOKUP($B2484, sales_teams!$A$2:$A$36, sales_teams!$B$2:$B$36)</f>
        <v>Celia Rouche</v>
      </c>
      <c r="D2484" s="1" t="str">
        <f t="array" ref="D2484">_xlfn.XLOOKUP($B2484, sales_teams!$A$2:$A$36, sales_teams!$C$2:$C$36)</f>
        <v>West</v>
      </c>
      <c r="E2484" s="1" t="s">
        <v>179</v>
      </c>
      <c r="G2484" s="1" t="str">
        <f t="array" ref="G2484">IF($F2484="", "", _xlfn.XLOOKUP($F2484,accounts!$A$2:$A$86,accounts!$B$2:$B$86, "Other"))</f>
        <v/>
      </c>
      <c r="H2484" s="1" t="str">
        <f t="array" ref="H2484">IF($F2484="", "", IFS(_xlfn.XLOOKUP($F2484, accounts!$A$2:$A$86, accounts!$E$2:$E$86, 0)&gt;=1000, "Enterprise", _xlfn.XLOOKUP($F2484, accounts!$A$2:$A$86, accounts!$E$2:$E$86, 0)&gt;=100, "Mid-Market", TRUE, "SMB"))</f>
        <v/>
      </c>
      <c r="I2484" s="1" t="str">
        <f t="array" ref="I2484">IF($F2484="", "", _xlfn.XLOOKUP($F2484,accounts!$A$2:$A$86,accounts!$F$2:$F$86, "Other"))</f>
        <v/>
      </c>
      <c r="J2484" s="1" t="s">
        <v>189</v>
      </c>
      <c r="K2484" s="3">
        <v>42842.0</v>
      </c>
    </row>
    <row r="2485">
      <c r="A2485" s="1" t="s">
        <v>2690</v>
      </c>
      <c r="B2485" s="1" t="s">
        <v>94</v>
      </c>
      <c r="C2485" s="1" t="str">
        <f t="array" ref="C2485">_xlfn.XLOOKUP($B2485, sales_teams!$A$2:$A$36, sales_teams!$B$2:$B$36)</f>
        <v>Celia Rouche</v>
      </c>
      <c r="D2485" s="1" t="str">
        <f t="array" ref="D2485">_xlfn.XLOOKUP($B2485, sales_teams!$A$2:$A$36, sales_teams!$C$2:$C$36)</f>
        <v>West</v>
      </c>
      <c r="E2485" s="1" t="s">
        <v>188</v>
      </c>
      <c r="F2485" s="1" t="s">
        <v>115</v>
      </c>
      <c r="G2485" s="1" t="str">
        <f t="array" ref="G2485">IF($F2485="", "", _xlfn.XLOOKUP($F2485,accounts!$A$2:$A$86,accounts!$B$2:$B$86, "Other"))</f>
        <v>services</v>
      </c>
      <c r="H2485" s="1" t="str">
        <f t="array" ref="H2485">IF($F2485="", "", IFS(_xlfn.XLOOKUP($F2485, accounts!$A$2:$A$86, accounts!$E$2:$E$86, 0)&gt;=1000, "Enterprise", _xlfn.XLOOKUP($F2485, accounts!$A$2:$A$86, accounts!$E$2:$E$86, 0)&gt;=100, "Mid-Market", TRUE, "SMB"))</f>
        <v>Enterprise</v>
      </c>
      <c r="I2485" s="1" t="str">
        <f t="array" ref="I2485">IF($F2485="", "", _xlfn.XLOOKUP($F2485,accounts!$A$2:$A$86,accounts!$F$2:$F$86, "Other"))</f>
        <v>United States</v>
      </c>
      <c r="J2485" s="1" t="s">
        <v>192</v>
      </c>
      <c r="K2485" s="3">
        <v>42842.0</v>
      </c>
      <c r="L2485" s="3">
        <v>42843.0</v>
      </c>
      <c r="M2485" s="1">
        <v>0.0</v>
      </c>
    </row>
    <row r="2486">
      <c r="A2486" s="1" t="s">
        <v>2691</v>
      </c>
      <c r="B2486" s="1" t="s">
        <v>26</v>
      </c>
      <c r="C2486" s="1" t="str">
        <f t="array" ref="C2486">_xlfn.XLOOKUP($B2486, sales_teams!$A$2:$A$36, sales_teams!$B$2:$B$36)</f>
        <v>Melvin Marxen</v>
      </c>
      <c r="D2486" s="1" t="str">
        <f t="array" ref="D2486">_xlfn.XLOOKUP($B2486, sales_teams!$A$2:$A$36, sales_teams!$C$2:$C$36)</f>
        <v>Central</v>
      </c>
      <c r="E2486" s="1" t="s">
        <v>148</v>
      </c>
      <c r="F2486" s="1" t="s">
        <v>106</v>
      </c>
      <c r="G2486" s="1" t="str">
        <f t="array" ref="G2486">IF($F2486="", "", _xlfn.XLOOKUP($F2486,accounts!$A$2:$A$86,accounts!$B$2:$B$86, "Other"))</f>
        <v>retail</v>
      </c>
      <c r="H2486" s="1" t="str">
        <f t="array" ref="H2486">IF($F2486="", "", IFS(_xlfn.XLOOKUP($F2486, accounts!$A$2:$A$86, accounts!$E$2:$E$86, 0)&gt;=1000, "Enterprise", _xlfn.XLOOKUP($F2486, accounts!$A$2:$A$86, accounts!$E$2:$E$86, 0)&gt;=100, "Mid-Market", TRUE, "SMB"))</f>
        <v>Enterprise</v>
      </c>
      <c r="I2486" s="1" t="str">
        <f t="array" ref="I2486">IF($F2486="", "", _xlfn.XLOOKUP($F2486,accounts!$A$2:$A$86,accounts!$F$2:$F$86, "Other"))</f>
        <v>Italy</v>
      </c>
      <c r="J2486" s="1" t="s">
        <v>131</v>
      </c>
      <c r="K2486" s="3">
        <v>42842.0</v>
      </c>
      <c r="L2486" s="3">
        <v>42849.0</v>
      </c>
      <c r="M2486" s="1">
        <v>4784.0</v>
      </c>
    </row>
    <row r="2487">
      <c r="A2487" s="1" t="s">
        <v>2692</v>
      </c>
      <c r="B2487" s="1" t="s">
        <v>88</v>
      </c>
      <c r="C2487" s="1" t="str">
        <f t="array" ref="C2487">_xlfn.XLOOKUP($B2487, sales_teams!$A$2:$A$36, sales_teams!$B$2:$B$36)</f>
        <v>Celia Rouche</v>
      </c>
      <c r="D2487" s="1" t="str">
        <f t="array" ref="D2487">_xlfn.XLOOKUP($B2487, sales_teams!$A$2:$A$36, sales_teams!$C$2:$C$36)</f>
        <v>West</v>
      </c>
      <c r="E2487" s="1" t="s">
        <v>109</v>
      </c>
      <c r="F2487" s="1" t="s">
        <v>85</v>
      </c>
      <c r="G2487" s="1" t="str">
        <f t="array" ref="G2487">IF($F2487="", "", _xlfn.XLOOKUP($F2487,accounts!$A$2:$A$86,accounts!$B$2:$B$86, "Other"))</f>
        <v>telecommunications</v>
      </c>
      <c r="H2487" s="1" t="str">
        <f t="array" ref="H2487">IF($F2487="", "", IFS(_xlfn.XLOOKUP($F2487, accounts!$A$2:$A$86, accounts!$E$2:$E$86, 0)&gt;=1000, "Enterprise", _xlfn.XLOOKUP($F2487, accounts!$A$2:$A$86, accounts!$E$2:$E$86, 0)&gt;=100, "Mid-Market", TRUE, "SMB"))</f>
        <v>Enterprise</v>
      </c>
      <c r="I2487" s="1" t="str">
        <f t="array" ref="I2487">IF($F2487="", "", _xlfn.XLOOKUP($F2487,accounts!$A$2:$A$86,accounts!$F$2:$F$86, "Other"))</f>
        <v>United States</v>
      </c>
      <c r="J2487" s="1" t="s">
        <v>192</v>
      </c>
      <c r="K2487" s="3">
        <v>42842.0</v>
      </c>
      <c r="L2487" s="3">
        <v>42850.0</v>
      </c>
      <c r="M2487" s="1">
        <v>0.0</v>
      </c>
    </row>
    <row r="2488">
      <c r="A2488" s="1" t="s">
        <v>2693</v>
      </c>
      <c r="B2488" s="1" t="s">
        <v>88</v>
      </c>
      <c r="C2488" s="1" t="str">
        <f t="array" ref="C2488">_xlfn.XLOOKUP($B2488, sales_teams!$A$2:$A$36, sales_teams!$B$2:$B$36)</f>
        <v>Celia Rouche</v>
      </c>
      <c r="D2488" s="1" t="str">
        <f t="array" ref="D2488">_xlfn.XLOOKUP($B2488, sales_teams!$A$2:$A$36, sales_teams!$C$2:$C$36)</f>
        <v>West</v>
      </c>
      <c r="E2488" s="1" t="s">
        <v>188</v>
      </c>
      <c r="F2488" s="1" t="s">
        <v>36</v>
      </c>
      <c r="G2488" s="1" t="str">
        <f t="array" ref="G2488">IF($F2488="", "", _xlfn.XLOOKUP($F2488,accounts!$A$2:$A$86,accounts!$B$2:$B$86, "Other"))</f>
        <v>retail</v>
      </c>
      <c r="H2488" s="1" t="str">
        <f t="array" ref="H2488">IF($F2488="", "", IFS(_xlfn.XLOOKUP($F2488, accounts!$A$2:$A$86, accounts!$E$2:$E$86, 0)&gt;=1000, "Enterprise", _xlfn.XLOOKUP($F2488, accounts!$A$2:$A$86, accounts!$E$2:$E$86, 0)&gt;=100, "Mid-Market", TRUE, "SMB"))</f>
        <v>Enterprise</v>
      </c>
      <c r="I2488" s="1" t="str">
        <f t="array" ref="I2488">IF($F2488="", "", _xlfn.XLOOKUP($F2488,accounts!$A$2:$A$86,accounts!$F$2:$F$86, "Other"))</f>
        <v>United States</v>
      </c>
      <c r="J2488" s="1" t="s">
        <v>192</v>
      </c>
      <c r="K2488" s="3">
        <v>42842.0</v>
      </c>
      <c r="L2488" s="3">
        <v>42844.0</v>
      </c>
      <c r="M2488" s="1">
        <v>0.0</v>
      </c>
    </row>
    <row r="2489">
      <c r="A2489" s="1" t="s">
        <v>2694</v>
      </c>
      <c r="B2489" s="1" t="s">
        <v>99</v>
      </c>
      <c r="C2489" s="1" t="str">
        <f t="array" ref="C2489">_xlfn.XLOOKUP($B2489, sales_teams!$A$2:$A$36, sales_teams!$B$2:$B$36)</f>
        <v>Summer Sewald</v>
      </c>
      <c r="D2489" s="1" t="str">
        <f t="array" ref="D2489">_xlfn.XLOOKUP($B2489, sales_teams!$A$2:$A$36, sales_teams!$C$2:$C$36)</f>
        <v>West</v>
      </c>
      <c r="E2489" s="1" t="s">
        <v>181</v>
      </c>
      <c r="G2489" s="1" t="str">
        <f t="array" ref="G2489">IF($F2489="", "", _xlfn.XLOOKUP($F2489,accounts!$A$2:$A$86,accounts!$B$2:$B$86, "Other"))</f>
        <v/>
      </c>
      <c r="H2489" s="1" t="str">
        <f t="array" ref="H2489">IF($F2489="", "", IFS(_xlfn.XLOOKUP($F2489, accounts!$A$2:$A$86, accounts!$E$2:$E$86, 0)&gt;=1000, "Enterprise", _xlfn.XLOOKUP($F2489, accounts!$A$2:$A$86, accounts!$E$2:$E$86, 0)&gt;=100, "Mid-Market", TRUE, "SMB"))</f>
        <v/>
      </c>
      <c r="I2489" s="1" t="str">
        <f t="array" ref="I2489">IF($F2489="", "", _xlfn.XLOOKUP($F2489,accounts!$A$2:$A$86,accounts!$F$2:$F$86, "Other"))</f>
        <v/>
      </c>
      <c r="J2489" s="1" t="s">
        <v>189</v>
      </c>
      <c r="K2489" s="3">
        <v>42842.0</v>
      </c>
    </row>
    <row r="2490">
      <c r="A2490" s="1" t="s">
        <v>2695</v>
      </c>
      <c r="B2490" s="1" t="s">
        <v>99</v>
      </c>
      <c r="C2490" s="1" t="str">
        <f t="array" ref="C2490">_xlfn.XLOOKUP($B2490, sales_teams!$A$2:$A$36, sales_teams!$B$2:$B$36)</f>
        <v>Summer Sewald</v>
      </c>
      <c r="D2490" s="1" t="str">
        <f t="array" ref="D2490">_xlfn.XLOOKUP($B2490, sales_teams!$A$2:$A$36, sales_teams!$C$2:$C$36)</f>
        <v>West</v>
      </c>
      <c r="E2490" s="1" t="s">
        <v>188</v>
      </c>
      <c r="F2490" s="1" t="s">
        <v>97</v>
      </c>
      <c r="G2490" s="1" t="str">
        <f t="array" ref="G2490">IF($F2490="", "", _xlfn.XLOOKUP($F2490,accounts!$A$2:$A$86,accounts!$B$2:$B$86, "Other"))</f>
        <v>finance</v>
      </c>
      <c r="H2490" s="1" t="str">
        <f t="array" ref="H2490">IF($F2490="", "", IFS(_xlfn.XLOOKUP($F2490, accounts!$A$2:$A$86, accounts!$E$2:$E$86, 0)&gt;=1000, "Enterprise", _xlfn.XLOOKUP($F2490, accounts!$A$2:$A$86, accounts!$E$2:$E$86, 0)&gt;=100, "Mid-Market", TRUE, "SMB"))</f>
        <v>Mid-Market</v>
      </c>
      <c r="I2490" s="1" t="str">
        <f t="array" ref="I2490">IF($F2490="", "", _xlfn.XLOOKUP($F2490,accounts!$A$2:$A$86,accounts!$F$2:$F$86, "Other"))</f>
        <v>United States</v>
      </c>
      <c r="J2490" s="1" t="s">
        <v>192</v>
      </c>
      <c r="K2490" s="3">
        <v>42842.0</v>
      </c>
      <c r="L2490" s="3">
        <v>42959.0</v>
      </c>
      <c r="M2490" s="1">
        <v>0.0</v>
      </c>
    </row>
    <row r="2491">
      <c r="A2491" s="1" t="s">
        <v>2696</v>
      </c>
      <c r="B2491" s="1" t="s">
        <v>99</v>
      </c>
      <c r="C2491" s="1" t="str">
        <f t="array" ref="C2491">_xlfn.XLOOKUP($B2491, sales_teams!$A$2:$A$36, sales_teams!$B$2:$B$36)</f>
        <v>Summer Sewald</v>
      </c>
      <c r="D2491" s="1" t="str">
        <f t="array" ref="D2491">_xlfn.XLOOKUP($B2491, sales_teams!$A$2:$A$36, sales_teams!$C$2:$C$36)</f>
        <v>West</v>
      </c>
      <c r="E2491" s="1" t="s">
        <v>148</v>
      </c>
      <c r="F2491" s="1" t="s">
        <v>114</v>
      </c>
      <c r="G2491" s="1" t="str">
        <f t="array" ref="G2491">IF($F2491="", "", _xlfn.XLOOKUP($F2491,accounts!$A$2:$A$86,accounts!$B$2:$B$86, "Other"))</f>
        <v>marketing</v>
      </c>
      <c r="H2491" s="1" t="str">
        <f t="array" ref="H2491">IF($F2491="", "", IFS(_xlfn.XLOOKUP($F2491, accounts!$A$2:$A$86, accounts!$E$2:$E$86, 0)&gt;=1000, "Enterprise", _xlfn.XLOOKUP($F2491, accounts!$A$2:$A$86, accounts!$E$2:$E$86, 0)&gt;=100, "Mid-Market", TRUE, "SMB"))</f>
        <v>Enterprise</v>
      </c>
      <c r="I2491" s="1" t="str">
        <f t="array" ref="I2491">IF($F2491="", "", _xlfn.XLOOKUP($F2491,accounts!$A$2:$A$86,accounts!$F$2:$F$86, "Other"))</f>
        <v>United States</v>
      </c>
      <c r="J2491" s="1" t="s">
        <v>131</v>
      </c>
      <c r="K2491" s="3">
        <v>42842.0</v>
      </c>
      <c r="L2491" s="3">
        <v>42849.0</v>
      </c>
      <c r="M2491" s="1">
        <v>5451.0</v>
      </c>
    </row>
    <row r="2492">
      <c r="A2492" s="1" t="s">
        <v>2697</v>
      </c>
      <c r="B2492" s="1" t="s">
        <v>104</v>
      </c>
      <c r="C2492" s="1" t="str">
        <f t="array" ref="C2492">_xlfn.XLOOKUP($B2492, sales_teams!$A$2:$A$36, sales_teams!$B$2:$B$36)</f>
        <v>Summer Sewald</v>
      </c>
      <c r="D2492" s="1" t="str">
        <f t="array" ref="D2492">_xlfn.XLOOKUP($B2492, sales_teams!$A$2:$A$36, sales_teams!$C$2:$C$36)</f>
        <v>West</v>
      </c>
      <c r="E2492" s="1" t="s">
        <v>181</v>
      </c>
      <c r="F2492" s="1" t="s">
        <v>85</v>
      </c>
      <c r="G2492" s="1" t="str">
        <f t="array" ref="G2492">IF($F2492="", "", _xlfn.XLOOKUP($F2492,accounts!$A$2:$A$86,accounts!$B$2:$B$86, "Other"))</f>
        <v>telecommunications</v>
      </c>
      <c r="H2492" s="1" t="str">
        <f t="array" ref="H2492">IF($F2492="", "", IFS(_xlfn.XLOOKUP($F2492, accounts!$A$2:$A$86, accounts!$E$2:$E$86, 0)&gt;=1000, "Enterprise", _xlfn.XLOOKUP($F2492, accounts!$A$2:$A$86, accounts!$E$2:$E$86, 0)&gt;=100, "Mid-Market", TRUE, "SMB"))</f>
        <v>Enterprise</v>
      </c>
      <c r="I2492" s="1" t="str">
        <f t="array" ref="I2492">IF($F2492="", "", _xlfn.XLOOKUP($F2492,accounts!$A$2:$A$86,accounts!$F$2:$F$86, "Other"))</f>
        <v>United States</v>
      </c>
      <c r="J2492" s="1" t="s">
        <v>131</v>
      </c>
      <c r="K2492" s="3">
        <v>42842.0</v>
      </c>
      <c r="L2492" s="3">
        <v>42844.0</v>
      </c>
      <c r="M2492" s="1">
        <v>527.0</v>
      </c>
    </row>
    <row r="2493">
      <c r="A2493" s="1" t="s">
        <v>2698</v>
      </c>
      <c r="B2493" s="1" t="s">
        <v>102</v>
      </c>
      <c r="C2493" s="1" t="str">
        <f t="array" ref="C2493">_xlfn.XLOOKUP($B2493, sales_teams!$A$2:$A$36, sales_teams!$B$2:$B$36)</f>
        <v>Summer Sewald</v>
      </c>
      <c r="D2493" s="1" t="str">
        <f t="array" ref="D2493">_xlfn.XLOOKUP($B2493, sales_teams!$A$2:$A$36, sales_teams!$C$2:$C$36)</f>
        <v>West</v>
      </c>
      <c r="E2493" s="1" t="s">
        <v>194</v>
      </c>
      <c r="G2493" s="1" t="str">
        <f t="array" ref="G2493">IF($F2493="", "", _xlfn.XLOOKUP($F2493,accounts!$A$2:$A$86,accounts!$B$2:$B$86, "Other"))</f>
        <v/>
      </c>
      <c r="H2493" s="1" t="str">
        <f t="array" ref="H2493">IF($F2493="", "", IFS(_xlfn.XLOOKUP($F2493, accounts!$A$2:$A$86, accounts!$E$2:$E$86, 0)&gt;=1000, "Enterprise", _xlfn.XLOOKUP($F2493, accounts!$A$2:$A$86, accounts!$E$2:$E$86, 0)&gt;=100, "Mid-Market", TRUE, "SMB"))</f>
        <v/>
      </c>
      <c r="I2493" s="1" t="str">
        <f t="array" ref="I2493">IF($F2493="", "", _xlfn.XLOOKUP($F2493,accounts!$A$2:$A$86,accounts!$F$2:$F$86, "Other"))</f>
        <v/>
      </c>
      <c r="J2493" s="1" t="s">
        <v>189</v>
      </c>
      <c r="K2493" s="3">
        <v>42842.0</v>
      </c>
    </row>
    <row r="2494">
      <c r="A2494" s="1" t="s">
        <v>2699</v>
      </c>
      <c r="B2494" s="1" t="s">
        <v>102</v>
      </c>
      <c r="C2494" s="1" t="str">
        <f t="array" ref="C2494">_xlfn.XLOOKUP($B2494, sales_teams!$A$2:$A$36, sales_teams!$B$2:$B$36)</f>
        <v>Summer Sewald</v>
      </c>
      <c r="D2494" s="1" t="str">
        <f t="array" ref="D2494">_xlfn.XLOOKUP($B2494, sales_teams!$A$2:$A$36, sales_teams!$C$2:$C$36)</f>
        <v>West</v>
      </c>
      <c r="E2494" s="1" t="s">
        <v>148</v>
      </c>
      <c r="G2494" s="1" t="str">
        <f t="array" ref="G2494">IF($F2494="", "", _xlfn.XLOOKUP($F2494,accounts!$A$2:$A$86,accounts!$B$2:$B$86, "Other"))</f>
        <v/>
      </c>
      <c r="H2494" s="1" t="str">
        <f t="array" ref="H2494">IF($F2494="", "", IFS(_xlfn.XLOOKUP($F2494, accounts!$A$2:$A$86, accounts!$E$2:$E$86, 0)&gt;=1000, "Enterprise", _xlfn.XLOOKUP($F2494, accounts!$A$2:$A$86, accounts!$E$2:$E$86, 0)&gt;=100, "Mid-Market", TRUE, "SMB"))</f>
        <v/>
      </c>
      <c r="I2494" s="1" t="str">
        <f t="array" ref="I2494">IF($F2494="", "", _xlfn.XLOOKUP($F2494,accounts!$A$2:$A$86,accounts!$F$2:$F$86, "Other"))</f>
        <v/>
      </c>
      <c r="J2494" s="1" t="s">
        <v>189</v>
      </c>
      <c r="K2494" s="3">
        <v>42842.0</v>
      </c>
    </row>
    <row r="2495">
      <c r="A2495" s="1" t="s">
        <v>2700</v>
      </c>
      <c r="B2495" s="1" t="s">
        <v>102</v>
      </c>
      <c r="C2495" s="1" t="str">
        <f t="array" ref="C2495">_xlfn.XLOOKUP($B2495, sales_teams!$A$2:$A$36, sales_teams!$B$2:$B$36)</f>
        <v>Summer Sewald</v>
      </c>
      <c r="D2495" s="1" t="str">
        <f t="array" ref="D2495">_xlfn.XLOOKUP($B2495, sales_teams!$A$2:$A$36, sales_teams!$C$2:$C$36)</f>
        <v>West</v>
      </c>
      <c r="E2495" s="1" t="s">
        <v>194</v>
      </c>
      <c r="F2495" s="1" t="s">
        <v>170</v>
      </c>
      <c r="G2495" s="1" t="str">
        <f t="array" ref="G2495">IF($F2495="", "", _xlfn.XLOOKUP($F2495,accounts!$A$2:$A$86,accounts!$B$2:$B$86, "Other"))</f>
        <v>employment</v>
      </c>
      <c r="H2495" s="1" t="str">
        <f t="array" ref="H2495">IF($F2495="", "", IFS(_xlfn.XLOOKUP($F2495, accounts!$A$2:$A$86, accounts!$E$2:$E$86, 0)&gt;=1000, "Enterprise", _xlfn.XLOOKUP($F2495, accounts!$A$2:$A$86, accounts!$E$2:$E$86, 0)&gt;=100, "Mid-Market", TRUE, "SMB"))</f>
        <v>Enterprise</v>
      </c>
      <c r="I2495" s="1" t="str">
        <f t="array" ref="I2495">IF($F2495="", "", _xlfn.XLOOKUP($F2495,accounts!$A$2:$A$86,accounts!$F$2:$F$86, "Other"))</f>
        <v>United States</v>
      </c>
      <c r="J2495" s="1" t="s">
        <v>192</v>
      </c>
      <c r="K2495" s="3">
        <v>42842.0</v>
      </c>
      <c r="L2495" s="3">
        <v>42850.0</v>
      </c>
      <c r="M2495" s="1">
        <v>0.0</v>
      </c>
    </row>
    <row r="2496">
      <c r="A2496" s="1" t="s">
        <v>2701</v>
      </c>
      <c r="B2496" s="1" t="s">
        <v>102</v>
      </c>
      <c r="C2496" s="1" t="str">
        <f t="array" ref="C2496">_xlfn.XLOOKUP($B2496, sales_teams!$A$2:$A$36, sales_teams!$B$2:$B$36)</f>
        <v>Summer Sewald</v>
      </c>
      <c r="D2496" s="1" t="str">
        <f t="array" ref="D2496">_xlfn.XLOOKUP($B2496, sales_teams!$A$2:$A$36, sales_teams!$C$2:$C$36)</f>
        <v>West</v>
      </c>
      <c r="E2496" s="1" t="s">
        <v>194</v>
      </c>
      <c r="F2496" s="1" t="s">
        <v>170</v>
      </c>
      <c r="G2496" s="1" t="str">
        <f t="array" ref="G2496">IF($F2496="", "", _xlfn.XLOOKUP($F2496,accounts!$A$2:$A$86,accounts!$B$2:$B$86, "Other"))</f>
        <v>employment</v>
      </c>
      <c r="H2496" s="1" t="str">
        <f t="array" ref="H2496">IF($F2496="", "", IFS(_xlfn.XLOOKUP($F2496, accounts!$A$2:$A$86, accounts!$E$2:$E$86, 0)&gt;=1000, "Enterprise", _xlfn.XLOOKUP($F2496, accounts!$A$2:$A$86, accounts!$E$2:$E$86, 0)&gt;=100, "Mid-Market", TRUE, "SMB"))</f>
        <v>Enterprise</v>
      </c>
      <c r="I2496" s="1" t="str">
        <f t="array" ref="I2496">IF($F2496="", "", _xlfn.XLOOKUP($F2496,accounts!$A$2:$A$86,accounts!$F$2:$F$86, "Other"))</f>
        <v>United States</v>
      </c>
      <c r="J2496" s="1" t="s">
        <v>192</v>
      </c>
      <c r="K2496" s="3">
        <v>42842.0</v>
      </c>
      <c r="L2496" s="3">
        <v>42844.0</v>
      </c>
      <c r="M2496" s="1">
        <v>0.0</v>
      </c>
    </row>
    <row r="2497">
      <c r="A2497" s="1" t="s">
        <v>2702</v>
      </c>
      <c r="B2497" s="1" t="s">
        <v>102</v>
      </c>
      <c r="C2497" s="1" t="str">
        <f t="array" ref="C2497">_xlfn.XLOOKUP($B2497, sales_teams!$A$2:$A$36, sales_teams!$B$2:$B$36)</f>
        <v>Summer Sewald</v>
      </c>
      <c r="D2497" s="1" t="str">
        <f t="array" ref="D2497">_xlfn.XLOOKUP($B2497, sales_teams!$A$2:$A$36, sales_teams!$C$2:$C$36)</f>
        <v>West</v>
      </c>
      <c r="E2497" s="1" t="s">
        <v>148</v>
      </c>
      <c r="F2497" s="1" t="s">
        <v>151</v>
      </c>
      <c r="G2497" s="1" t="str">
        <f t="array" ref="G2497">IF($F2497="", "", _xlfn.XLOOKUP($F2497,accounts!$A$2:$A$86,accounts!$B$2:$B$86, "Other"))</f>
        <v>software</v>
      </c>
      <c r="H2497" s="1" t="str">
        <f t="array" ref="H2497">IF($F2497="", "", IFS(_xlfn.XLOOKUP($F2497, accounts!$A$2:$A$86, accounts!$E$2:$E$86, 0)&gt;=1000, "Enterprise", _xlfn.XLOOKUP($F2497, accounts!$A$2:$A$86, accounts!$E$2:$E$86, 0)&gt;=100, "Mid-Market", TRUE, "SMB"))</f>
        <v>Enterprise</v>
      </c>
      <c r="I2497" s="1" t="str">
        <f t="array" ref="I2497">IF($F2497="", "", _xlfn.XLOOKUP($F2497,accounts!$A$2:$A$86,accounts!$F$2:$F$86, "Other"))</f>
        <v>United States</v>
      </c>
      <c r="J2497" s="1" t="s">
        <v>192</v>
      </c>
      <c r="K2497" s="3">
        <v>42842.0</v>
      </c>
      <c r="L2497" s="3">
        <v>42843.0</v>
      </c>
      <c r="M2497" s="1">
        <v>0.0</v>
      </c>
    </row>
    <row r="2498">
      <c r="A2498" s="1" t="s">
        <v>2703</v>
      </c>
      <c r="B2498" s="1" t="s">
        <v>102</v>
      </c>
      <c r="C2498" s="1" t="str">
        <f t="array" ref="C2498">_xlfn.XLOOKUP($B2498, sales_teams!$A$2:$A$36, sales_teams!$B$2:$B$36)</f>
        <v>Summer Sewald</v>
      </c>
      <c r="D2498" s="1" t="str">
        <f t="array" ref="D2498">_xlfn.XLOOKUP($B2498, sales_teams!$A$2:$A$36, sales_teams!$C$2:$C$36)</f>
        <v>West</v>
      </c>
      <c r="E2498" s="1" t="s">
        <v>194</v>
      </c>
      <c r="F2498" s="1" t="s">
        <v>84</v>
      </c>
      <c r="G2498" s="1" t="str">
        <f t="array" ref="G2498">IF($F2498="", "", _xlfn.XLOOKUP($F2498,accounts!$A$2:$A$86,accounts!$B$2:$B$86, "Other"))</f>
        <v>retail</v>
      </c>
      <c r="H2498" s="1" t="str">
        <f t="array" ref="H2498">IF($F2498="", "", IFS(_xlfn.XLOOKUP($F2498, accounts!$A$2:$A$86, accounts!$E$2:$E$86, 0)&gt;=1000, "Enterprise", _xlfn.XLOOKUP($F2498, accounts!$A$2:$A$86, accounts!$E$2:$E$86, 0)&gt;=100, "Mid-Market", TRUE, "SMB"))</f>
        <v>Enterprise</v>
      </c>
      <c r="I2498" s="1" t="str">
        <f t="array" ref="I2498">IF($F2498="", "", _xlfn.XLOOKUP($F2498,accounts!$A$2:$A$86,accounts!$F$2:$F$86, "Other"))</f>
        <v>United States</v>
      </c>
      <c r="J2498" s="1" t="s">
        <v>131</v>
      </c>
      <c r="K2498" s="3">
        <v>42842.0</v>
      </c>
      <c r="L2498" s="3">
        <v>42844.0</v>
      </c>
      <c r="M2498" s="1">
        <v>5408.0</v>
      </c>
    </row>
    <row r="2499">
      <c r="A2499" s="1" t="s">
        <v>2704</v>
      </c>
      <c r="B2499" s="1" t="s">
        <v>17</v>
      </c>
      <c r="C2499" s="1" t="str">
        <f t="array" ref="C2499">_xlfn.XLOOKUP($B2499, sales_teams!$A$2:$A$36, sales_teams!$B$2:$B$36)</f>
        <v>Dustin Brinkmann</v>
      </c>
      <c r="D2499" s="1" t="str">
        <f t="array" ref="D2499">_xlfn.XLOOKUP($B2499, sales_teams!$A$2:$A$36, sales_teams!$C$2:$C$36)</f>
        <v>Central</v>
      </c>
      <c r="E2499" s="1" t="s">
        <v>109</v>
      </c>
      <c r="F2499" s="1" t="s">
        <v>64</v>
      </c>
      <c r="G2499" s="1" t="str">
        <f t="array" ref="G2499">IF($F2499="", "", _xlfn.XLOOKUP($F2499,accounts!$A$2:$A$86,accounts!$B$2:$B$86, "Other"))</f>
        <v>technology</v>
      </c>
      <c r="H2499" s="1" t="str">
        <f t="array" ref="H2499">IF($F2499="", "", IFS(_xlfn.XLOOKUP($F2499, accounts!$A$2:$A$86, accounts!$E$2:$E$86, 0)&gt;=1000, "Enterprise", _xlfn.XLOOKUP($F2499, accounts!$A$2:$A$86, accounts!$E$2:$E$86, 0)&gt;=100, "Mid-Market", TRUE, "SMB"))</f>
        <v>Enterprise</v>
      </c>
      <c r="I2499" s="1" t="str">
        <f t="array" ref="I2499">IF($F2499="", "", _xlfn.XLOOKUP($F2499,accounts!$A$2:$A$86,accounts!$F$2:$F$86, "Other"))</f>
        <v>United States</v>
      </c>
      <c r="J2499" s="1" t="s">
        <v>192</v>
      </c>
      <c r="K2499" s="3">
        <v>42842.0</v>
      </c>
      <c r="L2499" s="3">
        <v>42857.0</v>
      </c>
      <c r="M2499" s="1">
        <v>0.0</v>
      </c>
    </row>
    <row r="2500">
      <c r="A2500" s="1" t="s">
        <v>2705</v>
      </c>
      <c r="B2500" s="1" t="s">
        <v>17</v>
      </c>
      <c r="C2500" s="1" t="str">
        <f t="array" ref="C2500">_xlfn.XLOOKUP($B2500, sales_teams!$A$2:$A$36, sales_teams!$B$2:$B$36)</f>
        <v>Dustin Brinkmann</v>
      </c>
      <c r="D2500" s="1" t="str">
        <f t="array" ref="D2500">_xlfn.XLOOKUP($B2500, sales_teams!$A$2:$A$36, sales_teams!$C$2:$C$36)</f>
        <v>Central</v>
      </c>
      <c r="E2500" s="1" t="s">
        <v>194</v>
      </c>
      <c r="F2500" s="1" t="s">
        <v>122</v>
      </c>
      <c r="G2500" s="1" t="str">
        <f t="array" ref="G2500">IF($F2500="", "", _xlfn.XLOOKUP($F2500,accounts!$A$2:$A$86,accounts!$B$2:$B$86, "Other"))</f>
        <v>medical</v>
      </c>
      <c r="H2500" s="1" t="str">
        <f t="array" ref="H2500">IF($F2500="", "", IFS(_xlfn.XLOOKUP($F2500, accounts!$A$2:$A$86, accounts!$E$2:$E$86, 0)&gt;=1000, "Enterprise", _xlfn.XLOOKUP($F2500, accounts!$A$2:$A$86, accounts!$E$2:$E$86, 0)&gt;=100, "Mid-Market", TRUE, "SMB"))</f>
        <v>Enterprise</v>
      </c>
      <c r="I2500" s="1" t="str">
        <f t="array" ref="I2500">IF($F2500="", "", _xlfn.XLOOKUP($F2500,accounts!$A$2:$A$86,accounts!$F$2:$F$86, "Other"))</f>
        <v>United States</v>
      </c>
      <c r="J2500" s="1" t="s">
        <v>192</v>
      </c>
      <c r="K2500" s="3">
        <v>42842.0</v>
      </c>
      <c r="L2500" s="3">
        <v>42849.0</v>
      </c>
      <c r="M2500" s="1">
        <v>0.0</v>
      </c>
    </row>
    <row r="2501">
      <c r="A2501" s="1" t="s">
        <v>2706</v>
      </c>
      <c r="B2501" s="1" t="s">
        <v>17</v>
      </c>
      <c r="C2501" s="1" t="str">
        <f t="array" ref="C2501">_xlfn.XLOOKUP($B2501, sales_teams!$A$2:$A$36, sales_teams!$B$2:$B$36)</f>
        <v>Dustin Brinkmann</v>
      </c>
      <c r="D2501" s="1" t="str">
        <f t="array" ref="D2501">_xlfn.XLOOKUP($B2501, sales_teams!$A$2:$A$36, sales_teams!$C$2:$C$36)</f>
        <v>Central</v>
      </c>
      <c r="E2501" s="1" t="s">
        <v>179</v>
      </c>
      <c r="F2501" s="1" t="s">
        <v>128</v>
      </c>
      <c r="G2501" s="1" t="str">
        <f t="array" ref="G2501">IF($F2501="", "", _xlfn.XLOOKUP($F2501,accounts!$A$2:$A$86,accounts!$B$2:$B$86, "Other"))</f>
        <v>marketing</v>
      </c>
      <c r="H2501" s="1" t="str">
        <f t="array" ref="H2501">IF($F2501="", "", IFS(_xlfn.XLOOKUP($F2501, accounts!$A$2:$A$86, accounts!$E$2:$E$86, 0)&gt;=1000, "Enterprise", _xlfn.XLOOKUP($F2501, accounts!$A$2:$A$86, accounts!$E$2:$E$86, 0)&gt;=100, "Mid-Market", TRUE, "SMB"))</f>
        <v>Enterprise</v>
      </c>
      <c r="I2501" s="1" t="str">
        <f t="array" ref="I2501">IF($F2501="", "", _xlfn.XLOOKUP($F2501,accounts!$A$2:$A$86,accounts!$F$2:$F$86, "Other"))</f>
        <v>United States</v>
      </c>
      <c r="J2501" s="1" t="s">
        <v>131</v>
      </c>
      <c r="K2501" s="3">
        <v>42842.0</v>
      </c>
      <c r="L2501" s="3">
        <v>42909.0</v>
      </c>
      <c r="M2501" s="1">
        <v>48.0</v>
      </c>
    </row>
    <row r="2502">
      <c r="A2502" s="1" t="s">
        <v>2707</v>
      </c>
      <c r="B2502" s="1" t="s">
        <v>92</v>
      </c>
      <c r="C2502" s="1" t="str">
        <f t="array" ref="C2502">_xlfn.XLOOKUP($B2502, sales_teams!$A$2:$A$36, sales_teams!$B$2:$B$36)</f>
        <v>Celia Rouche</v>
      </c>
      <c r="D2502" s="1" t="str">
        <f t="array" ref="D2502">_xlfn.XLOOKUP($B2502, sales_teams!$A$2:$A$36, sales_teams!$C$2:$C$36)</f>
        <v>West</v>
      </c>
      <c r="E2502" s="1" t="s">
        <v>181</v>
      </c>
      <c r="F2502" s="1" t="s">
        <v>36</v>
      </c>
      <c r="G2502" s="1" t="str">
        <f t="array" ref="G2502">IF($F2502="", "", _xlfn.XLOOKUP($F2502,accounts!$A$2:$A$86,accounts!$B$2:$B$86, "Other"))</f>
        <v>retail</v>
      </c>
      <c r="H2502" s="1" t="str">
        <f t="array" ref="H2502">IF($F2502="", "", IFS(_xlfn.XLOOKUP($F2502, accounts!$A$2:$A$86, accounts!$E$2:$E$86, 0)&gt;=1000, "Enterprise", _xlfn.XLOOKUP($F2502, accounts!$A$2:$A$86, accounts!$E$2:$E$86, 0)&gt;=100, "Mid-Market", TRUE, "SMB"))</f>
        <v>Enterprise</v>
      </c>
      <c r="I2502" s="1" t="str">
        <f t="array" ref="I2502">IF($F2502="", "", _xlfn.XLOOKUP($F2502,accounts!$A$2:$A$86,accounts!$F$2:$F$86, "Other"))</f>
        <v>United States</v>
      </c>
      <c r="J2502" s="1" t="s">
        <v>189</v>
      </c>
      <c r="K2502" s="3">
        <v>42842.0</v>
      </c>
    </row>
    <row r="2503">
      <c r="A2503" s="1" t="s">
        <v>2708</v>
      </c>
      <c r="B2503" s="1" t="s">
        <v>92</v>
      </c>
      <c r="C2503" s="1" t="str">
        <f t="array" ref="C2503">_xlfn.XLOOKUP($B2503, sales_teams!$A$2:$A$36, sales_teams!$B$2:$B$36)</f>
        <v>Celia Rouche</v>
      </c>
      <c r="D2503" s="1" t="str">
        <f t="array" ref="D2503">_xlfn.XLOOKUP($B2503, sales_teams!$A$2:$A$36, sales_teams!$C$2:$C$36)</f>
        <v>West</v>
      </c>
      <c r="E2503" s="1" t="s">
        <v>181</v>
      </c>
      <c r="F2503" s="1" t="s">
        <v>142</v>
      </c>
      <c r="G2503" s="1" t="str">
        <f t="array" ref="G2503">IF($F2503="", "", _xlfn.XLOOKUP($F2503,accounts!$A$2:$A$86,accounts!$B$2:$B$86, "Other"))</f>
        <v>retail</v>
      </c>
      <c r="H2503" s="1" t="str">
        <f t="array" ref="H2503">IF($F2503="", "", IFS(_xlfn.XLOOKUP($F2503, accounts!$A$2:$A$86, accounts!$E$2:$E$86, 0)&gt;=1000, "Enterprise", _xlfn.XLOOKUP($F2503, accounts!$A$2:$A$86, accounts!$E$2:$E$86, 0)&gt;=100, "Mid-Market", TRUE, "SMB"))</f>
        <v>Enterprise</v>
      </c>
      <c r="I2503" s="1" t="str">
        <f t="array" ref="I2503">IF($F2503="", "", _xlfn.XLOOKUP($F2503,accounts!$A$2:$A$86,accounts!$F$2:$F$86, "Other"))</f>
        <v>United States</v>
      </c>
      <c r="J2503" s="1" t="s">
        <v>131</v>
      </c>
      <c r="K2503" s="3">
        <v>42842.0</v>
      </c>
      <c r="L2503" s="3">
        <v>42849.0</v>
      </c>
      <c r="M2503" s="1">
        <v>527.0</v>
      </c>
    </row>
    <row r="2504">
      <c r="A2504" s="1" t="s">
        <v>2709</v>
      </c>
      <c r="B2504" s="1" t="s">
        <v>24</v>
      </c>
      <c r="C2504" s="1" t="str">
        <f t="array" ref="C2504">_xlfn.XLOOKUP($B2504, sales_teams!$A$2:$A$36, sales_teams!$B$2:$B$36)</f>
        <v>Melvin Marxen</v>
      </c>
      <c r="D2504" s="1" t="str">
        <f t="array" ref="D2504">_xlfn.XLOOKUP($B2504, sales_teams!$A$2:$A$36, sales_teams!$C$2:$C$36)</f>
        <v>Central</v>
      </c>
      <c r="E2504" s="1" t="s">
        <v>109</v>
      </c>
      <c r="F2504" s="1" t="s">
        <v>76</v>
      </c>
      <c r="G2504" s="1" t="str">
        <f t="array" ref="G2504">IF($F2504="", "", _xlfn.XLOOKUP($F2504,accounts!$A$2:$A$86,accounts!$B$2:$B$86, "Other"))</f>
        <v>marketing</v>
      </c>
      <c r="H2504" s="1" t="str">
        <f t="array" ref="H2504">IF($F2504="", "", IFS(_xlfn.XLOOKUP($F2504, accounts!$A$2:$A$86, accounts!$E$2:$E$86, 0)&gt;=1000, "Enterprise", _xlfn.XLOOKUP($F2504, accounts!$A$2:$A$86, accounts!$E$2:$E$86, 0)&gt;=100, "Mid-Market", TRUE, "SMB"))</f>
        <v>Enterprise</v>
      </c>
      <c r="I2504" s="1" t="str">
        <f t="array" ref="I2504">IF($F2504="", "", _xlfn.XLOOKUP($F2504,accounts!$A$2:$A$86,accounts!$F$2:$F$86, "Other"))</f>
        <v>United States</v>
      </c>
      <c r="J2504" s="1" t="s">
        <v>131</v>
      </c>
      <c r="K2504" s="3">
        <v>42842.0</v>
      </c>
      <c r="L2504" s="3">
        <v>42848.0</v>
      </c>
      <c r="M2504" s="1">
        <v>1160.0</v>
      </c>
    </row>
    <row r="2505">
      <c r="A2505" s="1" t="s">
        <v>2710</v>
      </c>
      <c r="B2505" s="1" t="s">
        <v>28</v>
      </c>
      <c r="C2505" s="1" t="str">
        <f t="array" ref="C2505">_xlfn.XLOOKUP($B2505, sales_teams!$A$2:$A$36, sales_teams!$B$2:$B$36)</f>
        <v>Melvin Marxen</v>
      </c>
      <c r="D2505" s="1" t="str">
        <f t="array" ref="D2505">_xlfn.XLOOKUP($B2505, sales_teams!$A$2:$A$36, sales_teams!$C$2:$C$36)</f>
        <v>Central</v>
      </c>
      <c r="E2505" s="1" t="s">
        <v>181</v>
      </c>
      <c r="F2505" s="1" t="s">
        <v>78</v>
      </c>
      <c r="G2505" s="1" t="str">
        <f t="array" ref="G2505">IF($F2505="", "", _xlfn.XLOOKUP($F2505,accounts!$A$2:$A$86,accounts!$B$2:$B$86, "Other"))</f>
        <v>marketing</v>
      </c>
      <c r="H2505" s="1" t="str">
        <f t="array" ref="H2505">IF($F2505="", "", IFS(_xlfn.XLOOKUP($F2505, accounts!$A$2:$A$86, accounts!$E$2:$E$86, 0)&gt;=1000, "Enterprise", _xlfn.XLOOKUP($F2505, accounts!$A$2:$A$86, accounts!$E$2:$E$86, 0)&gt;=100, "Mid-Market", TRUE, "SMB"))</f>
        <v>Enterprise</v>
      </c>
      <c r="I2505" s="1" t="str">
        <f t="array" ref="I2505">IF($F2505="", "", _xlfn.XLOOKUP($F2505,accounts!$A$2:$A$86,accounts!$F$2:$F$86, "Other"))</f>
        <v>United States</v>
      </c>
      <c r="J2505" s="1" t="s">
        <v>131</v>
      </c>
      <c r="K2505" s="3">
        <v>42842.0</v>
      </c>
      <c r="L2505" s="3">
        <v>42892.0</v>
      </c>
      <c r="M2505" s="1">
        <v>491.0</v>
      </c>
    </row>
    <row r="2506">
      <c r="A2506" s="1" t="s">
        <v>2711</v>
      </c>
      <c r="B2506" s="1" t="s">
        <v>54</v>
      </c>
      <c r="C2506" s="1" t="str">
        <f t="array" ref="C2506">_xlfn.XLOOKUP($B2506, sales_teams!$A$2:$A$36, sales_teams!$B$2:$B$36)</f>
        <v>Rocco Neubert</v>
      </c>
      <c r="D2506" s="1" t="str">
        <f t="array" ref="D2506">_xlfn.XLOOKUP($B2506, sales_teams!$A$2:$A$36, sales_teams!$C$2:$C$36)</f>
        <v>East</v>
      </c>
      <c r="E2506" s="1" t="s">
        <v>181</v>
      </c>
      <c r="F2506" s="1" t="s">
        <v>166</v>
      </c>
      <c r="G2506" s="1" t="str">
        <f t="array" ref="G2506">IF($F2506="", "", _xlfn.XLOOKUP($F2506,accounts!$A$2:$A$86,accounts!$B$2:$B$86, "Other"))</f>
        <v>finance</v>
      </c>
      <c r="H2506" s="1" t="str">
        <f t="array" ref="H2506">IF($F2506="", "", IFS(_xlfn.XLOOKUP($F2506, accounts!$A$2:$A$86, accounts!$E$2:$E$86, 0)&gt;=1000, "Enterprise", _xlfn.XLOOKUP($F2506, accounts!$A$2:$A$86, accounts!$E$2:$E$86, 0)&gt;=100, "Mid-Market", TRUE, "SMB"))</f>
        <v>Enterprise</v>
      </c>
      <c r="I2506" s="1" t="str">
        <f t="array" ref="I2506">IF($F2506="", "", _xlfn.XLOOKUP($F2506,accounts!$A$2:$A$86,accounts!$F$2:$F$86, "Other"))</f>
        <v>United States</v>
      </c>
      <c r="J2506" s="1" t="s">
        <v>131</v>
      </c>
      <c r="K2506" s="3">
        <v>42842.0</v>
      </c>
      <c r="L2506" s="3">
        <v>42844.0</v>
      </c>
      <c r="M2506" s="1">
        <v>555.0</v>
      </c>
    </row>
    <row r="2507">
      <c r="A2507" s="1" t="s">
        <v>2712</v>
      </c>
      <c r="B2507" s="1" t="s">
        <v>65</v>
      </c>
      <c r="C2507" s="1" t="str">
        <f t="array" ref="C2507">_xlfn.XLOOKUP($B2507, sales_teams!$A$2:$A$36, sales_teams!$B$2:$B$36)</f>
        <v>Celia Rouche</v>
      </c>
      <c r="D2507" s="1" t="str">
        <f t="array" ref="D2507">_xlfn.XLOOKUP($B2507, sales_teams!$A$2:$A$36, sales_teams!$C$2:$C$36)</f>
        <v>West</v>
      </c>
      <c r="E2507" s="1" t="s">
        <v>181</v>
      </c>
      <c r="G2507" s="1" t="str">
        <f t="array" ref="G2507">IF($F2507="", "", _xlfn.XLOOKUP($F2507,accounts!$A$2:$A$86,accounts!$B$2:$B$86, "Other"))</f>
        <v/>
      </c>
      <c r="H2507" s="1" t="str">
        <f t="array" ref="H2507">IF($F2507="", "", IFS(_xlfn.XLOOKUP($F2507, accounts!$A$2:$A$86, accounts!$E$2:$E$86, 0)&gt;=1000, "Enterprise", _xlfn.XLOOKUP($F2507, accounts!$A$2:$A$86, accounts!$E$2:$E$86, 0)&gt;=100, "Mid-Market", TRUE, "SMB"))</f>
        <v/>
      </c>
      <c r="I2507" s="1" t="str">
        <f t="array" ref="I2507">IF($F2507="", "", _xlfn.XLOOKUP($F2507,accounts!$A$2:$A$86,accounts!$F$2:$F$86, "Other"))</f>
        <v/>
      </c>
      <c r="J2507" s="1" t="s">
        <v>189</v>
      </c>
      <c r="K2507" s="3">
        <v>42842.0</v>
      </c>
    </row>
    <row r="2508">
      <c r="A2508" s="1" t="s">
        <v>2713</v>
      </c>
      <c r="B2508" s="1" t="s">
        <v>65</v>
      </c>
      <c r="C2508" s="1" t="str">
        <f t="array" ref="C2508">_xlfn.XLOOKUP($B2508, sales_teams!$A$2:$A$36, sales_teams!$B$2:$B$36)</f>
        <v>Celia Rouche</v>
      </c>
      <c r="D2508" s="1" t="str">
        <f t="array" ref="D2508">_xlfn.XLOOKUP($B2508, sales_teams!$A$2:$A$36, sales_teams!$C$2:$C$36)</f>
        <v>West</v>
      </c>
      <c r="E2508" s="1" t="s">
        <v>148</v>
      </c>
      <c r="G2508" s="1" t="str">
        <f t="array" ref="G2508">IF($F2508="", "", _xlfn.XLOOKUP($F2508,accounts!$A$2:$A$86,accounts!$B$2:$B$86, "Other"))</f>
        <v/>
      </c>
      <c r="H2508" s="1" t="str">
        <f t="array" ref="H2508">IF($F2508="", "", IFS(_xlfn.XLOOKUP($F2508, accounts!$A$2:$A$86, accounts!$E$2:$E$86, 0)&gt;=1000, "Enterprise", _xlfn.XLOOKUP($F2508, accounts!$A$2:$A$86, accounts!$E$2:$E$86, 0)&gt;=100, "Mid-Market", TRUE, "SMB"))</f>
        <v/>
      </c>
      <c r="I2508" s="1" t="str">
        <f t="array" ref="I2508">IF($F2508="", "", _xlfn.XLOOKUP($F2508,accounts!$A$2:$A$86,accounts!$F$2:$F$86, "Other"))</f>
        <v/>
      </c>
      <c r="J2508" s="1" t="s">
        <v>189</v>
      </c>
      <c r="K2508" s="3">
        <v>42842.0</v>
      </c>
    </row>
    <row r="2509">
      <c r="A2509" s="1" t="s">
        <v>2714</v>
      </c>
      <c r="B2509" s="1" t="s">
        <v>65</v>
      </c>
      <c r="C2509" s="1" t="str">
        <f t="array" ref="C2509">_xlfn.XLOOKUP($B2509, sales_teams!$A$2:$A$36, sales_teams!$B$2:$B$36)</f>
        <v>Celia Rouche</v>
      </c>
      <c r="D2509" s="1" t="str">
        <f t="array" ref="D2509">_xlfn.XLOOKUP($B2509, sales_teams!$A$2:$A$36, sales_teams!$C$2:$C$36)</f>
        <v>West</v>
      </c>
      <c r="E2509" s="1" t="s">
        <v>179</v>
      </c>
      <c r="F2509" s="1" t="s">
        <v>130</v>
      </c>
      <c r="G2509" s="1" t="str">
        <f t="array" ref="G2509">IF($F2509="", "", _xlfn.XLOOKUP($F2509,accounts!$A$2:$A$86,accounts!$B$2:$B$86, "Other"))</f>
        <v>medical</v>
      </c>
      <c r="H2509" s="1" t="str">
        <f t="array" ref="H2509">IF($F2509="", "", IFS(_xlfn.XLOOKUP($F2509, accounts!$A$2:$A$86, accounts!$E$2:$E$86, 0)&gt;=1000, "Enterprise", _xlfn.XLOOKUP($F2509, accounts!$A$2:$A$86, accounts!$E$2:$E$86, 0)&gt;=100, "Mid-Market", TRUE, "SMB"))</f>
        <v>Enterprise</v>
      </c>
      <c r="I2509" s="1" t="str">
        <f t="array" ref="I2509">IF($F2509="", "", _xlfn.XLOOKUP($F2509,accounts!$A$2:$A$86,accounts!$F$2:$F$86, "Other"))</f>
        <v>United States</v>
      </c>
      <c r="J2509" s="1" t="s">
        <v>192</v>
      </c>
      <c r="K2509" s="3">
        <v>42842.0</v>
      </c>
      <c r="L2509" s="3">
        <v>42852.0</v>
      </c>
      <c r="M2509" s="1">
        <v>0.0</v>
      </c>
    </row>
    <row r="2510">
      <c r="A2510" s="1" t="s">
        <v>2715</v>
      </c>
      <c r="B2510" s="1" t="s">
        <v>15</v>
      </c>
      <c r="C2510" s="1" t="str">
        <f t="array" ref="C2510">_xlfn.XLOOKUP($B2510, sales_teams!$A$2:$A$36, sales_teams!$B$2:$B$36)</f>
        <v>Dustin Brinkmann</v>
      </c>
      <c r="D2510" s="1" t="str">
        <f t="array" ref="D2510">_xlfn.XLOOKUP($B2510, sales_teams!$A$2:$A$36, sales_teams!$C$2:$C$36)</f>
        <v>Central</v>
      </c>
      <c r="E2510" s="1" t="s">
        <v>179</v>
      </c>
      <c r="F2510" s="1" t="s">
        <v>122</v>
      </c>
      <c r="G2510" s="1" t="str">
        <f t="array" ref="G2510">IF($F2510="", "", _xlfn.XLOOKUP($F2510,accounts!$A$2:$A$86,accounts!$B$2:$B$86, "Other"))</f>
        <v>medical</v>
      </c>
      <c r="H2510" s="1" t="str">
        <f t="array" ref="H2510">IF($F2510="", "", IFS(_xlfn.XLOOKUP($F2510, accounts!$A$2:$A$86, accounts!$E$2:$E$86, 0)&gt;=1000, "Enterprise", _xlfn.XLOOKUP($F2510, accounts!$A$2:$A$86, accounts!$E$2:$E$86, 0)&gt;=100, "Mid-Market", TRUE, "SMB"))</f>
        <v>Enterprise</v>
      </c>
      <c r="I2510" s="1" t="str">
        <f t="array" ref="I2510">IF($F2510="", "", _xlfn.XLOOKUP($F2510,accounts!$A$2:$A$86,accounts!$F$2:$F$86, "Other"))</f>
        <v>United States</v>
      </c>
      <c r="J2510" s="1" t="s">
        <v>131</v>
      </c>
      <c r="K2510" s="3">
        <v>42842.0</v>
      </c>
      <c r="L2510" s="3">
        <v>42848.0</v>
      </c>
      <c r="M2510" s="1">
        <v>62.0</v>
      </c>
    </row>
    <row r="2511">
      <c r="A2511" s="1" t="s">
        <v>2716</v>
      </c>
      <c r="B2511" s="1" t="s">
        <v>34</v>
      </c>
      <c r="C2511" s="1" t="str">
        <f t="array" ref="C2511">_xlfn.XLOOKUP($B2511, sales_teams!$A$2:$A$36, sales_teams!$B$2:$B$36)</f>
        <v>Cara Losch</v>
      </c>
      <c r="D2511" s="1" t="str">
        <f t="array" ref="D2511">_xlfn.XLOOKUP($B2511, sales_teams!$A$2:$A$36, sales_teams!$C$2:$C$36)</f>
        <v>East</v>
      </c>
      <c r="E2511" s="1" t="s">
        <v>179</v>
      </c>
      <c r="F2511" s="1" t="s">
        <v>98</v>
      </c>
      <c r="G2511" s="1" t="str">
        <f t="array" ref="G2511">IF($F2511="", "", _xlfn.XLOOKUP($F2511,accounts!$A$2:$A$86,accounts!$B$2:$B$86, "Other"))</f>
        <v>retail</v>
      </c>
      <c r="H2511" s="1" t="str">
        <f t="array" ref="H2511">IF($F2511="", "", IFS(_xlfn.XLOOKUP($F2511, accounts!$A$2:$A$86, accounts!$E$2:$E$86, 0)&gt;=1000, "Enterprise", _xlfn.XLOOKUP($F2511, accounts!$A$2:$A$86, accounts!$E$2:$E$86, 0)&gt;=100, "Mid-Market", TRUE, "SMB"))</f>
        <v>Enterprise</v>
      </c>
      <c r="I2511" s="1" t="str">
        <f t="array" ref="I2511">IF($F2511="", "", _xlfn.XLOOKUP($F2511,accounts!$A$2:$A$86,accounts!$F$2:$F$86, "Other"))</f>
        <v>Japan</v>
      </c>
      <c r="J2511" s="1" t="s">
        <v>192</v>
      </c>
      <c r="K2511" s="3">
        <v>42842.0</v>
      </c>
      <c r="L2511" s="3">
        <v>42851.0</v>
      </c>
      <c r="M2511" s="1">
        <v>0.0</v>
      </c>
    </row>
    <row r="2512">
      <c r="A2512" s="1" t="s">
        <v>2717</v>
      </c>
      <c r="B2512" s="1" t="s">
        <v>34</v>
      </c>
      <c r="C2512" s="1" t="str">
        <f t="array" ref="C2512">_xlfn.XLOOKUP($B2512, sales_teams!$A$2:$A$36, sales_teams!$B$2:$B$36)</f>
        <v>Cara Losch</v>
      </c>
      <c r="D2512" s="1" t="str">
        <f t="array" ref="D2512">_xlfn.XLOOKUP($B2512, sales_teams!$A$2:$A$36, sales_teams!$C$2:$C$36)</f>
        <v>East</v>
      </c>
      <c r="E2512" s="1" t="s">
        <v>179</v>
      </c>
      <c r="F2512" s="1" t="s">
        <v>127</v>
      </c>
      <c r="G2512" s="1" t="str">
        <f t="array" ref="G2512">IF($F2512="", "", _xlfn.XLOOKUP($F2512,accounts!$A$2:$A$86,accounts!$B$2:$B$86, "Other"))</f>
        <v>technology</v>
      </c>
      <c r="H2512" s="1" t="str">
        <f t="array" ref="H2512">IF($F2512="", "", IFS(_xlfn.XLOOKUP($F2512, accounts!$A$2:$A$86, accounts!$E$2:$E$86, 0)&gt;=1000, "Enterprise", _xlfn.XLOOKUP($F2512, accounts!$A$2:$A$86, accounts!$E$2:$E$86, 0)&gt;=100, "Mid-Market", TRUE, "SMB"))</f>
        <v>Enterprise</v>
      </c>
      <c r="I2512" s="1" t="str">
        <f t="array" ref="I2512">IF($F2512="", "", _xlfn.XLOOKUP($F2512,accounts!$A$2:$A$86,accounts!$F$2:$F$86, "Other"))</f>
        <v>United States</v>
      </c>
      <c r="J2512" s="1" t="s">
        <v>131</v>
      </c>
      <c r="K2512" s="3">
        <v>42842.0</v>
      </c>
      <c r="L2512" s="3">
        <v>42850.0</v>
      </c>
      <c r="M2512" s="1">
        <v>56.0</v>
      </c>
    </row>
    <row r="2513">
      <c r="A2513" s="1" t="s">
        <v>2718</v>
      </c>
      <c r="B2513" s="1" t="s">
        <v>45</v>
      </c>
      <c r="C2513" s="1" t="str">
        <f t="array" ref="C2513">_xlfn.XLOOKUP($B2513, sales_teams!$A$2:$A$36, sales_teams!$B$2:$B$36)</f>
        <v>Cara Losch</v>
      </c>
      <c r="D2513" s="1" t="str">
        <f t="array" ref="D2513">_xlfn.XLOOKUP($B2513, sales_teams!$A$2:$A$36, sales_teams!$C$2:$C$36)</f>
        <v>East</v>
      </c>
      <c r="E2513" s="1" t="s">
        <v>188</v>
      </c>
      <c r="F2513" s="1" t="s">
        <v>163</v>
      </c>
      <c r="G2513" s="1" t="str">
        <f t="array" ref="G2513">IF($F2513="", "", _xlfn.XLOOKUP($F2513,accounts!$A$2:$A$86,accounts!$B$2:$B$86, "Other"))</f>
        <v>medical</v>
      </c>
      <c r="H2513" s="1" t="str">
        <f t="array" ref="H2513">IF($F2513="", "", IFS(_xlfn.XLOOKUP($F2513, accounts!$A$2:$A$86, accounts!$E$2:$E$86, 0)&gt;=1000, "Enterprise", _xlfn.XLOOKUP($F2513, accounts!$A$2:$A$86, accounts!$E$2:$E$86, 0)&gt;=100, "Mid-Market", TRUE, "SMB"))</f>
        <v>Mid-Market</v>
      </c>
      <c r="I2513" s="1" t="str">
        <f t="array" ref="I2513">IF($F2513="", "", _xlfn.XLOOKUP($F2513,accounts!$A$2:$A$86,accounts!$F$2:$F$86, "Other"))</f>
        <v>United States</v>
      </c>
      <c r="J2513" s="1" t="s">
        <v>131</v>
      </c>
      <c r="K2513" s="3">
        <v>42842.0</v>
      </c>
      <c r="L2513" s="3">
        <v>42848.0</v>
      </c>
      <c r="M2513" s="1">
        <v>3490.0</v>
      </c>
    </row>
    <row r="2514">
      <c r="A2514" s="1" t="s">
        <v>2719</v>
      </c>
      <c r="B2514" s="1" t="s">
        <v>105</v>
      </c>
      <c r="C2514" s="1" t="str">
        <f t="array" ref="C2514">_xlfn.XLOOKUP($B2514, sales_teams!$A$2:$A$36, sales_teams!$B$2:$B$36)</f>
        <v>Summer Sewald</v>
      </c>
      <c r="D2514" s="1" t="str">
        <f t="array" ref="D2514">_xlfn.XLOOKUP($B2514, sales_teams!$A$2:$A$36, sales_teams!$C$2:$C$36)</f>
        <v>West</v>
      </c>
      <c r="E2514" s="1" t="s">
        <v>148</v>
      </c>
      <c r="F2514" s="1" t="s">
        <v>170</v>
      </c>
      <c r="G2514" s="1" t="str">
        <f t="array" ref="G2514">IF($F2514="", "", _xlfn.XLOOKUP($F2514,accounts!$A$2:$A$86,accounts!$B$2:$B$86, "Other"))</f>
        <v>employment</v>
      </c>
      <c r="H2514" s="1" t="str">
        <f t="array" ref="H2514">IF($F2514="", "", IFS(_xlfn.XLOOKUP($F2514, accounts!$A$2:$A$86, accounts!$E$2:$E$86, 0)&gt;=1000, "Enterprise", _xlfn.XLOOKUP($F2514, accounts!$A$2:$A$86, accounts!$E$2:$E$86, 0)&gt;=100, "Mid-Market", TRUE, "SMB"))</f>
        <v>Enterprise</v>
      </c>
      <c r="I2514" s="1" t="str">
        <f t="array" ref="I2514">IF($F2514="", "", _xlfn.XLOOKUP($F2514,accounts!$A$2:$A$86,accounts!$F$2:$F$86, "Other"))</f>
        <v>United States</v>
      </c>
      <c r="J2514" s="1" t="s">
        <v>192</v>
      </c>
      <c r="K2514" s="3">
        <v>42842.0</v>
      </c>
      <c r="L2514" s="3">
        <v>42910.0</v>
      </c>
      <c r="M2514" s="1">
        <v>0.0</v>
      </c>
    </row>
    <row r="2515">
      <c r="A2515" s="1" t="s">
        <v>2720</v>
      </c>
      <c r="B2515" s="1" t="s">
        <v>7</v>
      </c>
      <c r="C2515" s="1" t="str">
        <f t="array" ref="C2515">_xlfn.XLOOKUP($B2515, sales_teams!$A$2:$A$36, sales_teams!$B$2:$B$36)</f>
        <v>Dustin Brinkmann</v>
      </c>
      <c r="D2515" s="1" t="str">
        <f t="array" ref="D2515">_xlfn.XLOOKUP($B2515, sales_teams!$A$2:$A$36, sales_teams!$C$2:$C$36)</f>
        <v>Central</v>
      </c>
      <c r="E2515" s="1" t="s">
        <v>179</v>
      </c>
      <c r="F2515" s="1" t="s">
        <v>25</v>
      </c>
      <c r="G2515" s="1" t="str">
        <f t="array" ref="G2515">IF($F2515="", "", _xlfn.XLOOKUP($F2515,accounts!$A$2:$A$86,accounts!$B$2:$B$86, "Other"))</f>
        <v>medical</v>
      </c>
      <c r="H2515" s="1" t="str">
        <f t="array" ref="H2515">IF($F2515="", "", IFS(_xlfn.XLOOKUP($F2515, accounts!$A$2:$A$86, accounts!$E$2:$E$86, 0)&gt;=1000, "Enterprise", _xlfn.XLOOKUP($F2515, accounts!$A$2:$A$86, accounts!$E$2:$E$86, 0)&gt;=100, "Mid-Market", TRUE, "SMB"))</f>
        <v>Enterprise</v>
      </c>
      <c r="I2515" s="1" t="str">
        <f t="array" ref="I2515">IF($F2515="", "", _xlfn.XLOOKUP($F2515,accounts!$A$2:$A$86,accounts!$F$2:$F$86, "Other"))</f>
        <v>Kenya</v>
      </c>
      <c r="J2515" s="1" t="s">
        <v>192</v>
      </c>
      <c r="K2515" s="3">
        <v>42843.0</v>
      </c>
      <c r="L2515" s="3">
        <v>42849.0</v>
      </c>
      <c r="M2515" s="1">
        <v>0.0</v>
      </c>
    </row>
    <row r="2516">
      <c r="A2516" s="1" t="s">
        <v>2721</v>
      </c>
      <c r="B2516" s="1" t="s">
        <v>7</v>
      </c>
      <c r="C2516" s="1" t="str">
        <f t="array" ref="C2516">_xlfn.XLOOKUP($B2516, sales_teams!$A$2:$A$36, sales_teams!$B$2:$B$36)</f>
        <v>Dustin Brinkmann</v>
      </c>
      <c r="D2516" s="1" t="str">
        <f t="array" ref="D2516">_xlfn.XLOOKUP($B2516, sales_teams!$A$2:$A$36, sales_teams!$C$2:$C$36)</f>
        <v>Central</v>
      </c>
      <c r="E2516" s="1" t="s">
        <v>179</v>
      </c>
      <c r="F2516" s="1" t="s">
        <v>25</v>
      </c>
      <c r="G2516" s="1" t="str">
        <f t="array" ref="G2516">IF($F2516="", "", _xlfn.XLOOKUP($F2516,accounts!$A$2:$A$86,accounts!$B$2:$B$86, "Other"))</f>
        <v>medical</v>
      </c>
      <c r="H2516" s="1" t="str">
        <f t="array" ref="H2516">IF($F2516="", "", IFS(_xlfn.XLOOKUP($F2516, accounts!$A$2:$A$86, accounts!$E$2:$E$86, 0)&gt;=1000, "Enterprise", _xlfn.XLOOKUP($F2516, accounts!$A$2:$A$86, accounts!$E$2:$E$86, 0)&gt;=100, "Mid-Market", TRUE, "SMB"))</f>
        <v>Enterprise</v>
      </c>
      <c r="I2516" s="1" t="str">
        <f t="array" ref="I2516">IF($F2516="", "", _xlfn.XLOOKUP($F2516,accounts!$A$2:$A$86,accounts!$F$2:$F$86, "Other"))</f>
        <v>Kenya</v>
      </c>
      <c r="J2516" s="1" t="s">
        <v>131</v>
      </c>
      <c r="K2516" s="3">
        <v>42843.0</v>
      </c>
      <c r="L2516" s="3">
        <v>42850.0</v>
      </c>
      <c r="M2516" s="1">
        <v>51.0</v>
      </c>
    </row>
    <row r="2517">
      <c r="A2517" s="1" t="s">
        <v>2722</v>
      </c>
      <c r="B2517" s="1" t="s">
        <v>7</v>
      </c>
      <c r="C2517" s="1" t="str">
        <f t="array" ref="C2517">_xlfn.XLOOKUP($B2517, sales_teams!$A$2:$A$36, sales_teams!$B$2:$B$36)</f>
        <v>Dustin Brinkmann</v>
      </c>
      <c r="D2517" s="1" t="str">
        <f t="array" ref="D2517">_xlfn.XLOOKUP($B2517, sales_teams!$A$2:$A$36, sales_teams!$C$2:$C$36)</f>
        <v>Central</v>
      </c>
      <c r="E2517" s="1" t="s">
        <v>179</v>
      </c>
      <c r="F2517" s="1" t="s">
        <v>59</v>
      </c>
      <c r="G2517" s="1" t="str">
        <f t="array" ref="G2517">IF($F2517="", "", _xlfn.XLOOKUP($F2517,accounts!$A$2:$A$86,accounts!$B$2:$B$86, "Other"))</f>
        <v>medical</v>
      </c>
      <c r="H2517" s="1" t="str">
        <f t="array" ref="H2517">IF($F2517="", "", IFS(_xlfn.XLOOKUP($F2517, accounts!$A$2:$A$86, accounts!$E$2:$E$86, 0)&gt;=1000, "Enterprise", _xlfn.XLOOKUP($F2517, accounts!$A$2:$A$86, accounts!$E$2:$E$86, 0)&gt;=100, "Mid-Market", TRUE, "SMB"))</f>
        <v>SMB</v>
      </c>
      <c r="I2517" s="1" t="str">
        <f t="array" ref="I2517">IF($F2517="", "", _xlfn.XLOOKUP($F2517,accounts!$A$2:$A$86,accounts!$F$2:$F$86, "Other"))</f>
        <v>United States</v>
      </c>
      <c r="J2517" s="1" t="s">
        <v>131</v>
      </c>
      <c r="K2517" s="3">
        <v>42843.0</v>
      </c>
      <c r="L2517" s="3">
        <v>42906.0</v>
      </c>
      <c r="M2517" s="1">
        <v>54.0</v>
      </c>
    </row>
    <row r="2518">
      <c r="A2518" s="1" t="s">
        <v>2723</v>
      </c>
      <c r="B2518" s="1" t="s">
        <v>7</v>
      </c>
      <c r="C2518" s="1" t="str">
        <f t="array" ref="C2518">_xlfn.XLOOKUP($B2518, sales_teams!$A$2:$A$36, sales_teams!$B$2:$B$36)</f>
        <v>Dustin Brinkmann</v>
      </c>
      <c r="D2518" s="1" t="str">
        <f t="array" ref="D2518">_xlfn.XLOOKUP($B2518, sales_teams!$A$2:$A$36, sales_teams!$C$2:$C$36)</f>
        <v>Central</v>
      </c>
      <c r="E2518" s="1" t="s">
        <v>179</v>
      </c>
      <c r="F2518" s="1" t="s">
        <v>64</v>
      </c>
      <c r="G2518" s="1" t="str">
        <f t="array" ref="G2518">IF($F2518="", "", _xlfn.XLOOKUP($F2518,accounts!$A$2:$A$86,accounts!$B$2:$B$86, "Other"))</f>
        <v>technology</v>
      </c>
      <c r="H2518" s="1" t="str">
        <f t="array" ref="H2518">IF($F2518="", "", IFS(_xlfn.XLOOKUP($F2518, accounts!$A$2:$A$86, accounts!$E$2:$E$86, 0)&gt;=1000, "Enterprise", _xlfn.XLOOKUP($F2518, accounts!$A$2:$A$86, accounts!$E$2:$E$86, 0)&gt;=100, "Mid-Market", TRUE, "SMB"))</f>
        <v>Enterprise</v>
      </c>
      <c r="I2518" s="1" t="str">
        <f t="array" ref="I2518">IF($F2518="", "", _xlfn.XLOOKUP($F2518,accounts!$A$2:$A$86,accounts!$F$2:$F$86, "Other"))</f>
        <v>United States</v>
      </c>
      <c r="J2518" s="1" t="s">
        <v>131</v>
      </c>
      <c r="K2518" s="3">
        <v>42843.0</v>
      </c>
      <c r="L2518" s="3">
        <v>42852.0</v>
      </c>
      <c r="M2518" s="1">
        <v>56.0</v>
      </c>
    </row>
    <row r="2519">
      <c r="A2519" s="1" t="s">
        <v>2724</v>
      </c>
      <c r="B2519" s="1" t="s">
        <v>57</v>
      </c>
      <c r="C2519" s="1" t="str">
        <f t="array" ref="C2519">_xlfn.XLOOKUP($B2519, sales_teams!$A$2:$A$36, sales_teams!$B$2:$B$36)</f>
        <v>Rocco Neubert</v>
      </c>
      <c r="D2519" s="1" t="str">
        <f t="array" ref="D2519">_xlfn.XLOOKUP($B2519, sales_teams!$A$2:$A$36, sales_teams!$C$2:$C$36)</f>
        <v>East</v>
      </c>
      <c r="E2519" s="1" t="s">
        <v>148</v>
      </c>
      <c r="F2519" s="1" t="s">
        <v>125</v>
      </c>
      <c r="G2519" s="1" t="str">
        <f t="array" ref="G2519">IF($F2519="", "", _xlfn.XLOOKUP($F2519,accounts!$A$2:$A$86,accounts!$B$2:$B$86, "Other"))</f>
        <v>software</v>
      </c>
      <c r="H2519" s="1" t="str">
        <f t="array" ref="H2519">IF($F2519="", "", IFS(_xlfn.XLOOKUP($F2519, accounts!$A$2:$A$86, accounts!$E$2:$E$86, 0)&gt;=1000, "Enterprise", _xlfn.XLOOKUP($F2519, accounts!$A$2:$A$86, accounts!$E$2:$E$86, 0)&gt;=100, "Mid-Market", TRUE, "SMB"))</f>
        <v>Enterprise</v>
      </c>
      <c r="I2519" s="1" t="str">
        <f t="array" ref="I2519">IF($F2519="", "", _xlfn.XLOOKUP($F2519,accounts!$A$2:$A$86,accounts!$F$2:$F$86, "Other"))</f>
        <v>United States</v>
      </c>
      <c r="J2519" s="1" t="s">
        <v>192</v>
      </c>
      <c r="K2519" s="3">
        <v>42843.0</v>
      </c>
      <c r="L2519" s="3">
        <v>42882.0</v>
      </c>
      <c r="M2519" s="1">
        <v>0.0</v>
      </c>
    </row>
    <row r="2520">
      <c r="A2520" s="1" t="s">
        <v>2725</v>
      </c>
      <c r="B2520" s="1" t="s">
        <v>52</v>
      </c>
      <c r="C2520" s="1" t="str">
        <f t="array" ref="C2520">_xlfn.XLOOKUP($B2520, sales_teams!$A$2:$A$36, sales_teams!$B$2:$B$36)</f>
        <v>Rocco Neubert</v>
      </c>
      <c r="D2520" s="1" t="str">
        <f t="array" ref="D2520">_xlfn.XLOOKUP($B2520, sales_teams!$A$2:$A$36, sales_teams!$C$2:$C$36)</f>
        <v>East</v>
      </c>
      <c r="E2520" s="1" t="s">
        <v>188</v>
      </c>
      <c r="F2520" s="1" t="s">
        <v>103</v>
      </c>
      <c r="G2520" s="1" t="str">
        <f t="array" ref="G2520">IF($F2520="", "", _xlfn.XLOOKUP($F2520,accounts!$A$2:$A$86,accounts!$B$2:$B$86, "Other"))</f>
        <v>retail</v>
      </c>
      <c r="H2520" s="1" t="str">
        <f t="array" ref="H2520">IF($F2520="", "", IFS(_xlfn.XLOOKUP($F2520, accounts!$A$2:$A$86, accounts!$E$2:$E$86, 0)&gt;=1000, "Enterprise", _xlfn.XLOOKUP($F2520, accounts!$A$2:$A$86, accounts!$E$2:$E$86, 0)&gt;=100, "Mid-Market", TRUE, "SMB"))</f>
        <v>Enterprise</v>
      </c>
      <c r="I2520" s="1" t="str">
        <f t="array" ref="I2520">IF($F2520="", "", _xlfn.XLOOKUP($F2520,accounts!$A$2:$A$86,accounts!$F$2:$F$86, "Other"))</f>
        <v>United States</v>
      </c>
      <c r="J2520" s="1" t="s">
        <v>131</v>
      </c>
      <c r="K2520" s="3">
        <v>42843.0</v>
      </c>
      <c r="L2520" s="3">
        <v>42951.0</v>
      </c>
      <c r="M2520" s="1">
        <v>3808.0</v>
      </c>
    </row>
    <row r="2521">
      <c r="A2521" s="1" t="s">
        <v>2726</v>
      </c>
      <c r="B2521" s="1" t="s">
        <v>39</v>
      </c>
      <c r="C2521" s="1" t="str">
        <f t="array" ref="C2521">_xlfn.XLOOKUP($B2521, sales_teams!$A$2:$A$36, sales_teams!$B$2:$B$36)</f>
        <v>Cara Losch</v>
      </c>
      <c r="D2521" s="1" t="str">
        <f t="array" ref="D2521">_xlfn.XLOOKUP($B2521, sales_teams!$A$2:$A$36, sales_teams!$C$2:$C$36)</f>
        <v>East</v>
      </c>
      <c r="E2521" s="1" t="s">
        <v>194</v>
      </c>
      <c r="F2521" s="1" t="s">
        <v>171</v>
      </c>
      <c r="G2521" s="1" t="str">
        <f t="array" ref="G2521">IF($F2521="", "", _xlfn.XLOOKUP($F2521,accounts!$A$2:$A$86,accounts!$B$2:$B$86, "Other"))</f>
        <v>retail</v>
      </c>
      <c r="H2521" s="1" t="str">
        <f t="array" ref="H2521">IF($F2521="", "", IFS(_xlfn.XLOOKUP($F2521, accounts!$A$2:$A$86, accounts!$E$2:$E$86, 0)&gt;=1000, "Enterprise", _xlfn.XLOOKUP($F2521, accounts!$A$2:$A$86, accounts!$E$2:$E$86, 0)&gt;=100, "Mid-Market", TRUE, "SMB"))</f>
        <v>Enterprise</v>
      </c>
      <c r="I2521" s="1" t="str">
        <f t="array" ref="I2521">IF($F2521="", "", _xlfn.XLOOKUP($F2521,accounts!$A$2:$A$86,accounts!$F$2:$F$86, "Other"))</f>
        <v>United States</v>
      </c>
      <c r="J2521" s="1" t="s">
        <v>192</v>
      </c>
      <c r="K2521" s="3">
        <v>42843.0</v>
      </c>
      <c r="L2521" s="3">
        <v>42859.0</v>
      </c>
      <c r="M2521" s="1">
        <v>0.0</v>
      </c>
    </row>
    <row r="2522">
      <c r="A2522" s="1" t="s">
        <v>2727</v>
      </c>
      <c r="B2522" s="1" t="s">
        <v>39</v>
      </c>
      <c r="C2522" s="1" t="str">
        <f t="array" ref="C2522">_xlfn.XLOOKUP($B2522, sales_teams!$A$2:$A$36, sales_teams!$B$2:$B$36)</f>
        <v>Cara Losch</v>
      </c>
      <c r="D2522" s="1" t="str">
        <f t="array" ref="D2522">_xlfn.XLOOKUP($B2522, sales_teams!$A$2:$A$36, sales_teams!$C$2:$C$36)</f>
        <v>East</v>
      </c>
      <c r="E2522" s="1" t="s">
        <v>188</v>
      </c>
      <c r="F2522" s="1" t="s">
        <v>127</v>
      </c>
      <c r="G2522" s="1" t="str">
        <f t="array" ref="G2522">IF($F2522="", "", _xlfn.XLOOKUP($F2522,accounts!$A$2:$A$86,accounts!$B$2:$B$86, "Other"))</f>
        <v>technology</v>
      </c>
      <c r="H2522" s="1" t="str">
        <f t="array" ref="H2522">IF($F2522="", "", IFS(_xlfn.XLOOKUP($F2522, accounts!$A$2:$A$86, accounts!$E$2:$E$86, 0)&gt;=1000, "Enterprise", _xlfn.XLOOKUP($F2522, accounts!$A$2:$A$86, accounts!$E$2:$E$86, 0)&gt;=100, "Mid-Market", TRUE, "SMB"))</f>
        <v>Enterprise</v>
      </c>
      <c r="I2522" s="1" t="str">
        <f t="array" ref="I2522">IF($F2522="", "", _xlfn.XLOOKUP($F2522,accounts!$A$2:$A$86,accounts!$F$2:$F$86, "Other"))</f>
        <v>United States</v>
      </c>
      <c r="J2522" s="1" t="s">
        <v>131</v>
      </c>
      <c r="K2522" s="3">
        <v>42843.0</v>
      </c>
      <c r="L2522" s="3">
        <v>42858.0</v>
      </c>
      <c r="M2522" s="1">
        <v>3041.0</v>
      </c>
    </row>
    <row r="2523">
      <c r="A2523" s="1" t="s">
        <v>2728</v>
      </c>
      <c r="B2523" s="1" t="s">
        <v>53</v>
      </c>
      <c r="C2523" s="1" t="str">
        <f t="array" ref="C2523">_xlfn.XLOOKUP($B2523, sales_teams!$A$2:$A$36, sales_teams!$B$2:$B$36)</f>
        <v>Rocco Neubert</v>
      </c>
      <c r="D2523" s="1" t="str">
        <f t="array" ref="D2523">_xlfn.XLOOKUP($B2523, sales_teams!$A$2:$A$36, sales_teams!$C$2:$C$36)</f>
        <v>East</v>
      </c>
      <c r="E2523" s="1" t="s">
        <v>181</v>
      </c>
      <c r="F2523" s="1" t="s">
        <v>169</v>
      </c>
      <c r="G2523" s="1" t="str">
        <f t="array" ref="G2523">IF($F2523="", "", _xlfn.XLOOKUP($F2523,accounts!$A$2:$A$86,accounts!$B$2:$B$86, "Other"))</f>
        <v>entertainment</v>
      </c>
      <c r="H2523" s="1" t="str">
        <f t="array" ref="H2523">IF($F2523="", "", IFS(_xlfn.XLOOKUP($F2523, accounts!$A$2:$A$86, accounts!$E$2:$E$86, 0)&gt;=1000, "Enterprise", _xlfn.XLOOKUP($F2523, accounts!$A$2:$A$86, accounts!$E$2:$E$86, 0)&gt;=100, "Mid-Market", TRUE, "SMB"))</f>
        <v>Enterprise</v>
      </c>
      <c r="I2523" s="1" t="str">
        <f t="array" ref="I2523">IF($F2523="", "", _xlfn.XLOOKUP($F2523,accounts!$A$2:$A$86,accounts!$F$2:$F$86, "Other"))</f>
        <v>United States</v>
      </c>
      <c r="J2523" s="1" t="s">
        <v>192</v>
      </c>
      <c r="K2523" s="3">
        <v>42843.0</v>
      </c>
      <c r="L2523" s="3">
        <v>42850.0</v>
      </c>
      <c r="M2523" s="1">
        <v>0.0</v>
      </c>
    </row>
    <row r="2524">
      <c r="A2524" s="1" t="s">
        <v>2729</v>
      </c>
      <c r="B2524" s="1" t="s">
        <v>94</v>
      </c>
      <c r="C2524" s="1" t="str">
        <f t="array" ref="C2524">_xlfn.XLOOKUP($B2524, sales_teams!$A$2:$A$36, sales_teams!$B$2:$B$36)</f>
        <v>Celia Rouche</v>
      </c>
      <c r="D2524" s="1" t="str">
        <f t="array" ref="D2524">_xlfn.XLOOKUP($B2524, sales_teams!$A$2:$A$36, sales_teams!$C$2:$C$36)</f>
        <v>West</v>
      </c>
      <c r="E2524" s="1" t="s">
        <v>242</v>
      </c>
      <c r="F2524" s="1" t="s">
        <v>169</v>
      </c>
      <c r="G2524" s="1" t="str">
        <f t="array" ref="G2524">IF($F2524="", "", _xlfn.XLOOKUP($F2524,accounts!$A$2:$A$86,accounts!$B$2:$B$86, "Other"))</f>
        <v>entertainment</v>
      </c>
      <c r="H2524" s="1" t="str">
        <f t="array" ref="H2524">IF($F2524="", "", IFS(_xlfn.XLOOKUP($F2524, accounts!$A$2:$A$86, accounts!$E$2:$E$86, 0)&gt;=1000, "Enterprise", _xlfn.XLOOKUP($F2524, accounts!$A$2:$A$86, accounts!$E$2:$E$86, 0)&gt;=100, "Mid-Market", TRUE, "SMB"))</f>
        <v>Enterprise</v>
      </c>
      <c r="I2524" s="1" t="str">
        <f t="array" ref="I2524">IF($F2524="", "", _xlfn.XLOOKUP($F2524,accounts!$A$2:$A$86,accounts!$F$2:$F$86, "Other"))</f>
        <v>United States</v>
      </c>
      <c r="J2524" s="1" t="s">
        <v>189</v>
      </c>
      <c r="K2524" s="3">
        <v>42843.0</v>
      </c>
    </row>
    <row r="2525">
      <c r="A2525" s="1" t="s">
        <v>2730</v>
      </c>
      <c r="B2525" s="1" t="s">
        <v>42</v>
      </c>
      <c r="C2525" s="1" t="str">
        <f t="array" ref="C2525">_xlfn.XLOOKUP($B2525, sales_teams!$A$2:$A$36, sales_teams!$B$2:$B$36)</f>
        <v>Cara Losch</v>
      </c>
      <c r="D2525" s="1" t="str">
        <f t="array" ref="D2525">_xlfn.XLOOKUP($B2525, sales_teams!$A$2:$A$36, sales_teams!$C$2:$C$36)</f>
        <v>East</v>
      </c>
      <c r="E2525" s="1" t="s">
        <v>188</v>
      </c>
      <c r="F2525" s="1" t="s">
        <v>59</v>
      </c>
      <c r="G2525" s="1" t="str">
        <f t="array" ref="G2525">IF($F2525="", "", _xlfn.XLOOKUP($F2525,accounts!$A$2:$A$86,accounts!$B$2:$B$86, "Other"))</f>
        <v>medical</v>
      </c>
      <c r="H2525" s="1" t="str">
        <f t="array" ref="H2525">IF($F2525="", "", IFS(_xlfn.XLOOKUP($F2525, accounts!$A$2:$A$86, accounts!$E$2:$E$86, 0)&gt;=1000, "Enterprise", _xlfn.XLOOKUP($F2525, accounts!$A$2:$A$86, accounts!$E$2:$E$86, 0)&gt;=100, "Mid-Market", TRUE, "SMB"))</f>
        <v>SMB</v>
      </c>
      <c r="I2525" s="1" t="str">
        <f t="array" ref="I2525">IF($F2525="", "", _xlfn.XLOOKUP($F2525,accounts!$A$2:$A$86,accounts!$F$2:$F$86, "Other"))</f>
        <v>United States</v>
      </c>
      <c r="J2525" s="1" t="s">
        <v>192</v>
      </c>
      <c r="K2525" s="3">
        <v>42843.0</v>
      </c>
      <c r="L2525" s="3">
        <v>42855.0</v>
      </c>
      <c r="M2525" s="1">
        <v>0.0</v>
      </c>
    </row>
    <row r="2526">
      <c r="A2526" s="1" t="s">
        <v>2731</v>
      </c>
      <c r="B2526" s="1" t="s">
        <v>26</v>
      </c>
      <c r="C2526" s="1" t="str">
        <f t="array" ref="C2526">_xlfn.XLOOKUP($B2526, sales_teams!$A$2:$A$36, sales_teams!$B$2:$B$36)</f>
        <v>Melvin Marxen</v>
      </c>
      <c r="D2526" s="1" t="str">
        <f t="array" ref="D2526">_xlfn.XLOOKUP($B2526, sales_teams!$A$2:$A$36, sales_teams!$C$2:$C$36)</f>
        <v>Central</v>
      </c>
      <c r="E2526" s="1" t="s">
        <v>148</v>
      </c>
      <c r="F2526" s="1" t="s">
        <v>122</v>
      </c>
      <c r="G2526" s="1" t="str">
        <f t="array" ref="G2526">IF($F2526="", "", _xlfn.XLOOKUP($F2526,accounts!$A$2:$A$86,accounts!$B$2:$B$86, "Other"))</f>
        <v>medical</v>
      </c>
      <c r="H2526" s="1" t="str">
        <f t="array" ref="H2526">IF($F2526="", "", IFS(_xlfn.XLOOKUP($F2526, accounts!$A$2:$A$86, accounts!$E$2:$E$86, 0)&gt;=1000, "Enterprise", _xlfn.XLOOKUP($F2526, accounts!$A$2:$A$86, accounts!$E$2:$E$86, 0)&gt;=100, "Mid-Market", TRUE, "SMB"))</f>
        <v>Enterprise</v>
      </c>
      <c r="I2526" s="1" t="str">
        <f t="array" ref="I2526">IF($F2526="", "", _xlfn.XLOOKUP($F2526,accounts!$A$2:$A$86,accounts!$F$2:$F$86, "Other"))</f>
        <v>United States</v>
      </c>
      <c r="J2526" s="1" t="s">
        <v>192</v>
      </c>
      <c r="K2526" s="3">
        <v>42843.0</v>
      </c>
      <c r="L2526" s="3">
        <v>42859.0</v>
      </c>
      <c r="M2526" s="1">
        <v>0.0</v>
      </c>
    </row>
    <row r="2527">
      <c r="A2527" s="1" t="s">
        <v>2732</v>
      </c>
      <c r="B2527" s="1" t="s">
        <v>88</v>
      </c>
      <c r="C2527" s="1" t="str">
        <f t="array" ref="C2527">_xlfn.XLOOKUP($B2527, sales_teams!$A$2:$A$36, sales_teams!$B$2:$B$36)</f>
        <v>Celia Rouche</v>
      </c>
      <c r="D2527" s="1" t="str">
        <f t="array" ref="D2527">_xlfn.XLOOKUP($B2527, sales_teams!$A$2:$A$36, sales_teams!$C$2:$C$36)</f>
        <v>West</v>
      </c>
      <c r="E2527" s="1" t="s">
        <v>194</v>
      </c>
      <c r="F2527" s="1" t="s">
        <v>114</v>
      </c>
      <c r="G2527" s="1" t="str">
        <f t="array" ref="G2527">IF($F2527="", "", _xlfn.XLOOKUP($F2527,accounts!$A$2:$A$86,accounts!$B$2:$B$86, "Other"))</f>
        <v>marketing</v>
      </c>
      <c r="H2527" s="1" t="str">
        <f t="array" ref="H2527">IF($F2527="", "", IFS(_xlfn.XLOOKUP($F2527, accounts!$A$2:$A$86, accounts!$E$2:$E$86, 0)&gt;=1000, "Enterprise", _xlfn.XLOOKUP($F2527, accounts!$A$2:$A$86, accounts!$E$2:$E$86, 0)&gt;=100, "Mid-Market", TRUE, "SMB"))</f>
        <v>Enterprise</v>
      </c>
      <c r="I2527" s="1" t="str">
        <f t="array" ref="I2527">IF($F2527="", "", _xlfn.XLOOKUP($F2527,accounts!$A$2:$A$86,accounts!$F$2:$F$86, "Other"))</f>
        <v>United States</v>
      </c>
      <c r="J2527" s="1" t="s">
        <v>192</v>
      </c>
      <c r="K2527" s="3">
        <v>42843.0</v>
      </c>
      <c r="L2527" s="3">
        <v>42848.0</v>
      </c>
      <c r="M2527" s="1">
        <v>0.0</v>
      </c>
    </row>
    <row r="2528">
      <c r="A2528" s="1" t="s">
        <v>2733</v>
      </c>
      <c r="B2528" s="1" t="s">
        <v>99</v>
      </c>
      <c r="C2528" s="1" t="str">
        <f t="array" ref="C2528">_xlfn.XLOOKUP($B2528, sales_teams!$A$2:$A$36, sales_teams!$B$2:$B$36)</f>
        <v>Summer Sewald</v>
      </c>
      <c r="D2528" s="1" t="str">
        <f t="array" ref="D2528">_xlfn.XLOOKUP($B2528, sales_teams!$A$2:$A$36, sales_teams!$C$2:$C$36)</f>
        <v>West</v>
      </c>
      <c r="E2528" s="1" t="s">
        <v>188</v>
      </c>
      <c r="G2528" s="1" t="str">
        <f t="array" ref="G2528">IF($F2528="", "", _xlfn.XLOOKUP($F2528,accounts!$A$2:$A$86,accounts!$B$2:$B$86, "Other"))</f>
        <v/>
      </c>
      <c r="H2528" s="1" t="str">
        <f t="array" ref="H2528">IF($F2528="", "", IFS(_xlfn.XLOOKUP($F2528, accounts!$A$2:$A$86, accounts!$E$2:$E$86, 0)&gt;=1000, "Enterprise", _xlfn.XLOOKUP($F2528, accounts!$A$2:$A$86, accounts!$E$2:$E$86, 0)&gt;=100, "Mid-Market", TRUE, "SMB"))</f>
        <v/>
      </c>
      <c r="I2528" s="1" t="str">
        <f t="array" ref="I2528">IF($F2528="", "", _xlfn.XLOOKUP($F2528,accounts!$A$2:$A$86,accounts!$F$2:$F$86, "Other"))</f>
        <v/>
      </c>
      <c r="J2528" s="1" t="s">
        <v>189</v>
      </c>
      <c r="K2528" s="3">
        <v>42843.0</v>
      </c>
    </row>
    <row r="2529">
      <c r="A2529" s="1" t="s">
        <v>2734</v>
      </c>
      <c r="B2529" s="1" t="s">
        <v>99</v>
      </c>
      <c r="C2529" s="1" t="str">
        <f t="array" ref="C2529">_xlfn.XLOOKUP($B2529, sales_teams!$A$2:$A$36, sales_teams!$B$2:$B$36)</f>
        <v>Summer Sewald</v>
      </c>
      <c r="D2529" s="1" t="str">
        <f t="array" ref="D2529">_xlfn.XLOOKUP($B2529, sales_teams!$A$2:$A$36, sales_teams!$C$2:$C$36)</f>
        <v>West</v>
      </c>
      <c r="E2529" s="1" t="s">
        <v>109</v>
      </c>
      <c r="F2529" s="1" t="s">
        <v>97</v>
      </c>
      <c r="G2529" s="1" t="str">
        <f t="array" ref="G2529">IF($F2529="", "", _xlfn.XLOOKUP($F2529,accounts!$A$2:$A$86,accounts!$B$2:$B$86, "Other"))</f>
        <v>finance</v>
      </c>
      <c r="H2529" s="1" t="str">
        <f t="array" ref="H2529">IF($F2529="", "", IFS(_xlfn.XLOOKUP($F2529, accounts!$A$2:$A$86, accounts!$E$2:$E$86, 0)&gt;=1000, "Enterprise", _xlfn.XLOOKUP($F2529, accounts!$A$2:$A$86, accounts!$E$2:$E$86, 0)&gt;=100, "Mid-Market", TRUE, "SMB"))</f>
        <v>Mid-Market</v>
      </c>
      <c r="I2529" s="1" t="str">
        <f t="array" ref="I2529">IF($F2529="", "", _xlfn.XLOOKUP($F2529,accounts!$A$2:$A$86,accounts!$F$2:$F$86, "Other"))</f>
        <v>United States</v>
      </c>
      <c r="J2529" s="1" t="s">
        <v>192</v>
      </c>
      <c r="K2529" s="3">
        <v>42843.0</v>
      </c>
      <c r="L2529" s="3">
        <v>42845.0</v>
      </c>
      <c r="M2529" s="1">
        <v>0.0</v>
      </c>
    </row>
    <row r="2530">
      <c r="A2530" s="1" t="s">
        <v>2735</v>
      </c>
      <c r="B2530" s="1" t="s">
        <v>99</v>
      </c>
      <c r="C2530" s="1" t="str">
        <f t="array" ref="C2530">_xlfn.XLOOKUP($B2530, sales_teams!$A$2:$A$36, sales_teams!$B$2:$B$36)</f>
        <v>Summer Sewald</v>
      </c>
      <c r="D2530" s="1" t="str">
        <f t="array" ref="D2530">_xlfn.XLOOKUP($B2530, sales_teams!$A$2:$A$36, sales_teams!$C$2:$C$36)</f>
        <v>West</v>
      </c>
      <c r="E2530" s="1" t="s">
        <v>179</v>
      </c>
      <c r="F2530" s="1" t="s">
        <v>125</v>
      </c>
      <c r="G2530" s="1" t="str">
        <f t="array" ref="G2530">IF($F2530="", "", _xlfn.XLOOKUP($F2530,accounts!$A$2:$A$86,accounts!$B$2:$B$86, "Other"))</f>
        <v>software</v>
      </c>
      <c r="H2530" s="1" t="str">
        <f t="array" ref="H2530">IF($F2530="", "", IFS(_xlfn.XLOOKUP($F2530, accounts!$A$2:$A$86, accounts!$E$2:$E$86, 0)&gt;=1000, "Enterprise", _xlfn.XLOOKUP($F2530, accounts!$A$2:$A$86, accounts!$E$2:$E$86, 0)&gt;=100, "Mid-Market", TRUE, "SMB"))</f>
        <v>Enterprise</v>
      </c>
      <c r="I2530" s="1" t="str">
        <f t="array" ref="I2530">IF($F2530="", "", _xlfn.XLOOKUP($F2530,accounts!$A$2:$A$86,accounts!$F$2:$F$86, "Other"))</f>
        <v>United States</v>
      </c>
      <c r="J2530" s="1" t="s">
        <v>131</v>
      </c>
      <c r="K2530" s="3">
        <v>42843.0</v>
      </c>
      <c r="L2530" s="3">
        <v>42854.0</v>
      </c>
      <c r="M2530" s="1">
        <v>44.0</v>
      </c>
    </row>
    <row r="2531">
      <c r="A2531" s="1" t="s">
        <v>2736</v>
      </c>
      <c r="B2531" s="1" t="s">
        <v>104</v>
      </c>
      <c r="C2531" s="1" t="str">
        <f t="array" ref="C2531">_xlfn.XLOOKUP($B2531, sales_teams!$A$2:$A$36, sales_teams!$B$2:$B$36)</f>
        <v>Summer Sewald</v>
      </c>
      <c r="D2531" s="1" t="str">
        <f t="array" ref="D2531">_xlfn.XLOOKUP($B2531, sales_teams!$A$2:$A$36, sales_teams!$C$2:$C$36)</f>
        <v>West</v>
      </c>
      <c r="E2531" s="1" t="s">
        <v>194</v>
      </c>
      <c r="F2531" s="1" t="s">
        <v>168</v>
      </c>
      <c r="G2531" s="1" t="str">
        <f t="array" ref="G2531">IF($F2531="", "", _xlfn.XLOOKUP($F2531,accounts!$A$2:$A$86,accounts!$B$2:$B$86, "Other"))</f>
        <v>finance</v>
      </c>
      <c r="H2531" s="1" t="str">
        <f t="array" ref="H2531">IF($F2531="", "", IFS(_xlfn.XLOOKUP($F2531, accounts!$A$2:$A$86, accounts!$E$2:$E$86, 0)&gt;=1000, "Enterprise", _xlfn.XLOOKUP($F2531, accounts!$A$2:$A$86, accounts!$E$2:$E$86, 0)&gt;=100, "Mid-Market", TRUE, "SMB"))</f>
        <v>Enterprise</v>
      </c>
      <c r="I2531" s="1" t="str">
        <f t="array" ref="I2531">IF($F2531="", "", _xlfn.XLOOKUP($F2531,accounts!$A$2:$A$86,accounts!$F$2:$F$86, "Other"))</f>
        <v>United States</v>
      </c>
      <c r="J2531" s="1" t="s">
        <v>192</v>
      </c>
      <c r="K2531" s="3">
        <v>42843.0</v>
      </c>
      <c r="L2531" s="3">
        <v>42849.0</v>
      </c>
      <c r="M2531" s="1">
        <v>0.0</v>
      </c>
    </row>
    <row r="2532">
      <c r="A2532" s="1" t="s">
        <v>2737</v>
      </c>
      <c r="B2532" s="1" t="s">
        <v>104</v>
      </c>
      <c r="C2532" s="1" t="str">
        <f t="array" ref="C2532">_xlfn.XLOOKUP($B2532, sales_teams!$A$2:$A$36, sales_teams!$B$2:$B$36)</f>
        <v>Summer Sewald</v>
      </c>
      <c r="D2532" s="1" t="str">
        <f t="array" ref="D2532">_xlfn.XLOOKUP($B2532, sales_teams!$A$2:$A$36, sales_teams!$C$2:$C$36)</f>
        <v>West</v>
      </c>
      <c r="E2532" s="1" t="s">
        <v>181</v>
      </c>
      <c r="F2532" s="1" t="s">
        <v>80</v>
      </c>
      <c r="G2532" s="1" t="str">
        <f t="array" ref="G2532">IF($F2532="", "", _xlfn.XLOOKUP($F2532,accounts!$A$2:$A$86,accounts!$B$2:$B$86, "Other"))</f>
        <v>technology</v>
      </c>
      <c r="H2532" s="1" t="str">
        <f t="array" ref="H2532">IF($F2532="", "", IFS(_xlfn.XLOOKUP($F2532, accounts!$A$2:$A$86, accounts!$E$2:$E$86, 0)&gt;=1000, "Enterprise", _xlfn.XLOOKUP($F2532, accounts!$A$2:$A$86, accounts!$E$2:$E$86, 0)&gt;=100, "Mid-Market", TRUE, "SMB"))</f>
        <v>Enterprise</v>
      </c>
      <c r="I2532" s="1" t="str">
        <f t="array" ref="I2532">IF($F2532="", "", _xlfn.XLOOKUP($F2532,accounts!$A$2:$A$86,accounts!$F$2:$F$86, "Other"))</f>
        <v>United States</v>
      </c>
      <c r="J2532" s="1" t="s">
        <v>131</v>
      </c>
      <c r="K2532" s="3">
        <v>42843.0</v>
      </c>
      <c r="L2532" s="3">
        <v>42849.0</v>
      </c>
      <c r="M2532" s="1">
        <v>552.0</v>
      </c>
    </row>
    <row r="2533">
      <c r="A2533" s="1" t="s">
        <v>2738</v>
      </c>
      <c r="B2533" s="1" t="s">
        <v>102</v>
      </c>
      <c r="C2533" s="1" t="str">
        <f t="array" ref="C2533">_xlfn.XLOOKUP($B2533, sales_teams!$A$2:$A$36, sales_teams!$B$2:$B$36)</f>
        <v>Summer Sewald</v>
      </c>
      <c r="D2533" s="1" t="str">
        <f t="array" ref="D2533">_xlfn.XLOOKUP($B2533, sales_teams!$A$2:$A$36, sales_teams!$C$2:$C$36)</f>
        <v>West</v>
      </c>
      <c r="E2533" s="1" t="s">
        <v>194</v>
      </c>
      <c r="F2533" s="1" t="s">
        <v>141</v>
      </c>
      <c r="G2533" s="1" t="str">
        <f t="array" ref="G2533">IF($F2533="", "", _xlfn.XLOOKUP($F2533,accounts!$A$2:$A$86,accounts!$B$2:$B$86, "Other"))</f>
        <v>finance</v>
      </c>
      <c r="H2533" s="1" t="str">
        <f t="array" ref="H2533">IF($F2533="", "", IFS(_xlfn.XLOOKUP($F2533, accounts!$A$2:$A$86, accounts!$E$2:$E$86, 0)&gt;=1000, "Enterprise", _xlfn.XLOOKUP($F2533, accounts!$A$2:$A$86, accounts!$E$2:$E$86, 0)&gt;=100, "Mid-Market", TRUE, "SMB"))</f>
        <v>Mid-Market</v>
      </c>
      <c r="I2533" s="1" t="str">
        <f t="array" ref="I2533">IF($F2533="", "", _xlfn.XLOOKUP($F2533,accounts!$A$2:$A$86,accounts!$F$2:$F$86, "Other"))</f>
        <v>United States</v>
      </c>
      <c r="J2533" s="1" t="s">
        <v>189</v>
      </c>
      <c r="K2533" s="3">
        <v>42843.0</v>
      </c>
    </row>
    <row r="2534">
      <c r="A2534" s="1" t="s">
        <v>2739</v>
      </c>
      <c r="B2534" s="1" t="s">
        <v>102</v>
      </c>
      <c r="C2534" s="1" t="str">
        <f t="array" ref="C2534">_xlfn.XLOOKUP($B2534, sales_teams!$A$2:$A$36, sales_teams!$B$2:$B$36)</f>
        <v>Summer Sewald</v>
      </c>
      <c r="D2534" s="1" t="str">
        <f t="array" ref="D2534">_xlfn.XLOOKUP($B2534, sales_teams!$A$2:$A$36, sales_teams!$C$2:$C$36)</f>
        <v>West</v>
      </c>
      <c r="E2534" s="1" t="s">
        <v>181</v>
      </c>
      <c r="F2534" s="1" t="s">
        <v>137</v>
      </c>
      <c r="G2534" s="1" t="str">
        <f t="array" ref="G2534">IF($F2534="", "", _xlfn.XLOOKUP($F2534,accounts!$A$2:$A$86,accounts!$B$2:$B$86, "Other"))</f>
        <v>services</v>
      </c>
      <c r="H2534" s="1" t="str">
        <f t="array" ref="H2534">IF($F2534="", "", IFS(_xlfn.XLOOKUP($F2534, accounts!$A$2:$A$86, accounts!$E$2:$E$86, 0)&gt;=1000, "Enterprise", _xlfn.XLOOKUP($F2534, accounts!$A$2:$A$86, accounts!$E$2:$E$86, 0)&gt;=100, "Mid-Market", TRUE, "SMB"))</f>
        <v>Enterprise</v>
      </c>
      <c r="I2534" s="1" t="str">
        <f t="array" ref="I2534">IF($F2534="", "", _xlfn.XLOOKUP($F2534,accounts!$A$2:$A$86,accounts!$F$2:$F$86, "Other"))</f>
        <v>Germany</v>
      </c>
      <c r="J2534" s="1" t="s">
        <v>131</v>
      </c>
      <c r="K2534" s="3">
        <v>42843.0</v>
      </c>
      <c r="L2534" s="3">
        <v>42851.0</v>
      </c>
      <c r="M2534" s="1">
        <v>474.0</v>
      </c>
    </row>
    <row r="2535">
      <c r="A2535" s="1" t="s">
        <v>2740</v>
      </c>
      <c r="B2535" s="1" t="s">
        <v>102</v>
      </c>
      <c r="C2535" s="1" t="str">
        <f t="array" ref="C2535">_xlfn.XLOOKUP($B2535, sales_teams!$A$2:$A$36, sales_teams!$B$2:$B$36)</f>
        <v>Summer Sewald</v>
      </c>
      <c r="D2535" s="1" t="str">
        <f t="array" ref="D2535">_xlfn.XLOOKUP($B2535, sales_teams!$A$2:$A$36, sales_teams!$C$2:$C$36)</f>
        <v>West</v>
      </c>
      <c r="E2535" s="1" t="s">
        <v>109</v>
      </c>
      <c r="F2535" s="1" t="s">
        <v>168</v>
      </c>
      <c r="G2535" s="1" t="str">
        <f t="array" ref="G2535">IF($F2535="", "", _xlfn.XLOOKUP($F2535,accounts!$A$2:$A$86,accounts!$B$2:$B$86, "Other"))</f>
        <v>finance</v>
      </c>
      <c r="H2535" s="1" t="str">
        <f t="array" ref="H2535">IF($F2535="", "", IFS(_xlfn.XLOOKUP($F2535, accounts!$A$2:$A$86, accounts!$E$2:$E$86, 0)&gt;=1000, "Enterprise", _xlfn.XLOOKUP($F2535, accounts!$A$2:$A$86, accounts!$E$2:$E$86, 0)&gt;=100, "Mid-Market", TRUE, "SMB"))</f>
        <v>Enterprise</v>
      </c>
      <c r="I2535" s="1" t="str">
        <f t="array" ref="I2535">IF($F2535="", "", _xlfn.XLOOKUP($F2535,accounts!$A$2:$A$86,accounts!$F$2:$F$86, "Other"))</f>
        <v>United States</v>
      </c>
      <c r="J2535" s="1" t="s">
        <v>131</v>
      </c>
      <c r="K2535" s="3">
        <v>42843.0</v>
      </c>
      <c r="L2535" s="3">
        <v>42847.0</v>
      </c>
      <c r="M2535" s="1">
        <v>1158.0</v>
      </c>
    </row>
    <row r="2536">
      <c r="A2536" s="1" t="s">
        <v>2741</v>
      </c>
      <c r="B2536" s="1" t="s">
        <v>102</v>
      </c>
      <c r="C2536" s="1" t="str">
        <f t="array" ref="C2536">_xlfn.XLOOKUP($B2536, sales_teams!$A$2:$A$36, sales_teams!$B$2:$B$36)</f>
        <v>Summer Sewald</v>
      </c>
      <c r="D2536" s="1" t="str">
        <f t="array" ref="D2536">_xlfn.XLOOKUP($B2536, sales_teams!$A$2:$A$36, sales_teams!$C$2:$C$36)</f>
        <v>West</v>
      </c>
      <c r="E2536" s="1" t="s">
        <v>194</v>
      </c>
      <c r="F2536" s="1" t="s">
        <v>85</v>
      </c>
      <c r="G2536" s="1" t="str">
        <f t="array" ref="G2536">IF($F2536="", "", _xlfn.XLOOKUP($F2536,accounts!$A$2:$A$86,accounts!$B$2:$B$86, "Other"))</f>
        <v>telecommunications</v>
      </c>
      <c r="H2536" s="1" t="str">
        <f t="array" ref="H2536">IF($F2536="", "", IFS(_xlfn.XLOOKUP($F2536, accounts!$A$2:$A$86, accounts!$E$2:$E$86, 0)&gt;=1000, "Enterprise", _xlfn.XLOOKUP($F2536, accounts!$A$2:$A$86, accounts!$E$2:$E$86, 0)&gt;=100, "Mid-Market", TRUE, "SMB"))</f>
        <v>Enterprise</v>
      </c>
      <c r="I2536" s="1" t="str">
        <f t="array" ref="I2536">IF($F2536="", "", _xlfn.XLOOKUP($F2536,accounts!$A$2:$A$86,accounts!$F$2:$F$86, "Other"))</f>
        <v>United States</v>
      </c>
      <c r="J2536" s="1" t="s">
        <v>131</v>
      </c>
      <c r="K2536" s="3">
        <v>42843.0</v>
      </c>
      <c r="L2536" s="3">
        <v>42844.0</v>
      </c>
      <c r="M2536" s="1">
        <v>5839.0</v>
      </c>
    </row>
    <row r="2537">
      <c r="A2537" s="1" t="s">
        <v>2742</v>
      </c>
      <c r="B2537" s="1" t="s">
        <v>102</v>
      </c>
      <c r="C2537" s="1" t="str">
        <f t="array" ref="C2537">_xlfn.XLOOKUP($B2537, sales_teams!$A$2:$A$36, sales_teams!$B$2:$B$36)</f>
        <v>Summer Sewald</v>
      </c>
      <c r="D2537" s="1" t="str">
        <f t="array" ref="D2537">_xlfn.XLOOKUP($B2537, sales_teams!$A$2:$A$36, sales_teams!$C$2:$C$36)</f>
        <v>West</v>
      </c>
      <c r="E2537" s="1" t="s">
        <v>148</v>
      </c>
      <c r="F2537" s="1" t="s">
        <v>154</v>
      </c>
      <c r="G2537" s="1" t="str">
        <f t="array" ref="G2537">IF($F2537="", "", _xlfn.XLOOKUP($F2537,accounts!$A$2:$A$86,accounts!$B$2:$B$86, "Other"))</f>
        <v>retail</v>
      </c>
      <c r="H2537" s="1" t="str">
        <f t="array" ref="H2537">IF($F2537="", "", IFS(_xlfn.XLOOKUP($F2537, accounts!$A$2:$A$86, accounts!$E$2:$E$86, 0)&gt;=1000, "Enterprise", _xlfn.XLOOKUP($F2537, accounts!$A$2:$A$86, accounts!$E$2:$E$86, 0)&gt;=100, "Mid-Market", TRUE, "SMB"))</f>
        <v>Enterprise</v>
      </c>
      <c r="I2537" s="1" t="str">
        <f t="array" ref="I2537">IF($F2537="", "", _xlfn.XLOOKUP($F2537,accounts!$A$2:$A$86,accounts!$F$2:$F$86, "Other"))</f>
        <v>United States</v>
      </c>
      <c r="J2537" s="1" t="s">
        <v>131</v>
      </c>
      <c r="K2537" s="3">
        <v>42843.0</v>
      </c>
      <c r="L2537" s="3">
        <v>42953.0</v>
      </c>
      <c r="M2537" s="1">
        <v>4554.0</v>
      </c>
    </row>
    <row r="2538">
      <c r="A2538" s="1" t="s">
        <v>2743</v>
      </c>
      <c r="B2538" s="1" t="s">
        <v>102</v>
      </c>
      <c r="C2538" s="1" t="str">
        <f t="array" ref="C2538">_xlfn.XLOOKUP($B2538, sales_teams!$A$2:$A$36, sales_teams!$B$2:$B$36)</f>
        <v>Summer Sewald</v>
      </c>
      <c r="D2538" s="1" t="str">
        <f t="array" ref="D2538">_xlfn.XLOOKUP($B2538, sales_teams!$A$2:$A$36, sales_teams!$C$2:$C$36)</f>
        <v>West</v>
      </c>
      <c r="E2538" s="1" t="s">
        <v>148</v>
      </c>
      <c r="F2538" s="1" t="s">
        <v>168</v>
      </c>
      <c r="G2538" s="1" t="str">
        <f t="array" ref="G2538">IF($F2538="", "", _xlfn.XLOOKUP($F2538,accounts!$A$2:$A$86,accounts!$B$2:$B$86, "Other"))</f>
        <v>finance</v>
      </c>
      <c r="H2538" s="1" t="str">
        <f t="array" ref="H2538">IF($F2538="", "", IFS(_xlfn.XLOOKUP($F2538, accounts!$A$2:$A$86, accounts!$E$2:$E$86, 0)&gt;=1000, "Enterprise", _xlfn.XLOOKUP($F2538, accounts!$A$2:$A$86, accounts!$E$2:$E$86, 0)&gt;=100, "Mid-Market", TRUE, "SMB"))</f>
        <v>Enterprise</v>
      </c>
      <c r="I2538" s="1" t="str">
        <f t="array" ref="I2538">IF($F2538="", "", _xlfn.XLOOKUP($F2538,accounts!$A$2:$A$86,accounts!$F$2:$F$86, "Other"))</f>
        <v>United States</v>
      </c>
      <c r="J2538" s="1" t="s">
        <v>131</v>
      </c>
      <c r="K2538" s="3">
        <v>42843.0</v>
      </c>
      <c r="L2538" s="3">
        <v>42849.0</v>
      </c>
      <c r="M2538" s="1">
        <v>5078.0</v>
      </c>
    </row>
    <row r="2539">
      <c r="A2539" s="1" t="s">
        <v>2744</v>
      </c>
      <c r="B2539" s="1" t="s">
        <v>17</v>
      </c>
      <c r="C2539" s="1" t="str">
        <f t="array" ref="C2539">_xlfn.XLOOKUP($B2539, sales_teams!$A$2:$A$36, sales_teams!$B$2:$B$36)</f>
        <v>Dustin Brinkmann</v>
      </c>
      <c r="D2539" s="1" t="str">
        <f t="array" ref="D2539">_xlfn.XLOOKUP($B2539, sales_teams!$A$2:$A$36, sales_teams!$C$2:$C$36)</f>
        <v>Central</v>
      </c>
      <c r="E2539" s="1" t="s">
        <v>109</v>
      </c>
      <c r="F2539" s="1" t="s">
        <v>106</v>
      </c>
      <c r="G2539" s="1" t="str">
        <f t="array" ref="G2539">IF($F2539="", "", _xlfn.XLOOKUP($F2539,accounts!$A$2:$A$86,accounts!$B$2:$B$86, "Other"))</f>
        <v>retail</v>
      </c>
      <c r="H2539" s="1" t="str">
        <f t="array" ref="H2539">IF($F2539="", "", IFS(_xlfn.XLOOKUP($F2539, accounts!$A$2:$A$86, accounts!$E$2:$E$86, 0)&gt;=1000, "Enterprise", _xlfn.XLOOKUP($F2539, accounts!$A$2:$A$86, accounts!$E$2:$E$86, 0)&gt;=100, "Mid-Market", TRUE, "SMB"))</f>
        <v>Enterprise</v>
      </c>
      <c r="I2539" s="1" t="str">
        <f t="array" ref="I2539">IF($F2539="", "", _xlfn.XLOOKUP($F2539,accounts!$A$2:$A$86,accounts!$F$2:$F$86, "Other"))</f>
        <v>Italy</v>
      </c>
      <c r="J2539" s="1" t="s">
        <v>192</v>
      </c>
      <c r="K2539" s="3">
        <v>42843.0</v>
      </c>
      <c r="L2539" s="3">
        <v>42851.0</v>
      </c>
      <c r="M2539" s="1">
        <v>0.0</v>
      </c>
    </row>
    <row r="2540">
      <c r="A2540" s="1" t="s">
        <v>2745</v>
      </c>
      <c r="B2540" s="1" t="s">
        <v>92</v>
      </c>
      <c r="C2540" s="1" t="str">
        <f t="array" ref="C2540">_xlfn.XLOOKUP($B2540, sales_teams!$A$2:$A$36, sales_teams!$B$2:$B$36)</f>
        <v>Celia Rouche</v>
      </c>
      <c r="D2540" s="1" t="str">
        <f t="array" ref="D2540">_xlfn.XLOOKUP($B2540, sales_teams!$A$2:$A$36, sales_teams!$C$2:$C$36)</f>
        <v>West</v>
      </c>
      <c r="E2540" s="1" t="s">
        <v>181</v>
      </c>
      <c r="F2540" s="1" t="s">
        <v>50</v>
      </c>
      <c r="G2540" s="1" t="str">
        <f t="array" ref="G2540">IF($F2540="", "", _xlfn.XLOOKUP($F2540,accounts!$A$2:$A$86,accounts!$B$2:$B$86, "Other"))</f>
        <v>entertainment</v>
      </c>
      <c r="H2540" s="1" t="str">
        <f t="array" ref="H2540">IF($F2540="", "", IFS(_xlfn.XLOOKUP($F2540, accounts!$A$2:$A$86, accounts!$E$2:$E$86, 0)&gt;=1000, "Enterprise", _xlfn.XLOOKUP($F2540, accounts!$A$2:$A$86, accounts!$E$2:$E$86, 0)&gt;=100, "Mid-Market", TRUE, "SMB"))</f>
        <v>Enterprise</v>
      </c>
      <c r="I2540" s="1" t="str">
        <f t="array" ref="I2540">IF($F2540="", "", _xlfn.XLOOKUP($F2540,accounts!$A$2:$A$86,accounts!$F$2:$F$86, "Other"))</f>
        <v>United States</v>
      </c>
      <c r="J2540" s="1" t="s">
        <v>131</v>
      </c>
      <c r="K2540" s="3">
        <v>42843.0</v>
      </c>
      <c r="L2540" s="3">
        <v>42890.0</v>
      </c>
      <c r="M2540" s="1">
        <v>561.0</v>
      </c>
    </row>
    <row r="2541">
      <c r="A2541" s="1" t="s">
        <v>2746</v>
      </c>
      <c r="B2541" s="1" t="s">
        <v>107</v>
      </c>
      <c r="C2541" s="1" t="str">
        <f t="array" ref="C2541">_xlfn.XLOOKUP($B2541, sales_teams!$A$2:$A$36, sales_teams!$B$2:$B$36)</f>
        <v>Summer Sewald</v>
      </c>
      <c r="D2541" s="1" t="str">
        <f t="array" ref="D2541">_xlfn.XLOOKUP($B2541, sales_teams!$A$2:$A$36, sales_teams!$C$2:$C$36)</f>
        <v>West</v>
      </c>
      <c r="E2541" s="1" t="s">
        <v>109</v>
      </c>
      <c r="G2541" s="1" t="str">
        <f t="array" ref="G2541">IF($F2541="", "", _xlfn.XLOOKUP($F2541,accounts!$A$2:$A$86,accounts!$B$2:$B$86, "Other"))</f>
        <v/>
      </c>
      <c r="H2541" s="1" t="str">
        <f t="array" ref="H2541">IF($F2541="", "", IFS(_xlfn.XLOOKUP($F2541, accounts!$A$2:$A$86, accounts!$E$2:$E$86, 0)&gt;=1000, "Enterprise", _xlfn.XLOOKUP($F2541, accounts!$A$2:$A$86, accounts!$E$2:$E$86, 0)&gt;=100, "Mid-Market", TRUE, "SMB"))</f>
        <v/>
      </c>
      <c r="I2541" s="1" t="str">
        <f t="array" ref="I2541">IF($F2541="", "", _xlfn.XLOOKUP($F2541,accounts!$A$2:$A$86,accounts!$F$2:$F$86, "Other"))</f>
        <v/>
      </c>
      <c r="J2541" s="1" t="s">
        <v>189</v>
      </c>
      <c r="K2541" s="3">
        <v>42843.0</v>
      </c>
    </row>
    <row r="2542">
      <c r="A2542" s="1" t="s">
        <v>2747</v>
      </c>
      <c r="B2542" s="1" t="s">
        <v>107</v>
      </c>
      <c r="C2542" s="1" t="str">
        <f t="array" ref="C2542">_xlfn.XLOOKUP($B2542, sales_teams!$A$2:$A$36, sales_teams!$B$2:$B$36)</f>
        <v>Summer Sewald</v>
      </c>
      <c r="D2542" s="1" t="str">
        <f t="array" ref="D2542">_xlfn.XLOOKUP($B2542, sales_teams!$A$2:$A$36, sales_teams!$C$2:$C$36)</f>
        <v>West</v>
      </c>
      <c r="E2542" s="1" t="s">
        <v>109</v>
      </c>
      <c r="F2542" s="1" t="s">
        <v>91</v>
      </c>
      <c r="G2542" s="1" t="str">
        <f t="array" ref="G2542">IF($F2542="", "", _xlfn.XLOOKUP($F2542,accounts!$A$2:$A$86,accounts!$B$2:$B$86, "Other"))</f>
        <v>employment</v>
      </c>
      <c r="H2542" s="1" t="str">
        <f t="array" ref="H2542">IF($F2542="", "", IFS(_xlfn.XLOOKUP($F2542, accounts!$A$2:$A$86, accounts!$E$2:$E$86, 0)&gt;=1000, "Enterprise", _xlfn.XLOOKUP($F2542, accounts!$A$2:$A$86, accounts!$E$2:$E$86, 0)&gt;=100, "Mid-Market", TRUE, "SMB"))</f>
        <v>Enterprise</v>
      </c>
      <c r="I2542" s="1" t="str">
        <f t="array" ref="I2542">IF($F2542="", "", _xlfn.XLOOKUP($F2542,accounts!$A$2:$A$86,accounts!$F$2:$F$86, "Other"))</f>
        <v>United States</v>
      </c>
      <c r="J2542" s="1" t="s">
        <v>192</v>
      </c>
      <c r="K2542" s="3">
        <v>42843.0</v>
      </c>
      <c r="L2542" s="3">
        <v>42847.0</v>
      </c>
      <c r="M2542" s="1">
        <v>0.0</v>
      </c>
    </row>
    <row r="2543">
      <c r="A2543" s="1" t="s">
        <v>2748</v>
      </c>
      <c r="B2543" s="1" t="s">
        <v>28</v>
      </c>
      <c r="C2543" s="1" t="str">
        <f t="array" ref="C2543">_xlfn.XLOOKUP($B2543, sales_teams!$A$2:$A$36, sales_teams!$B$2:$B$36)</f>
        <v>Melvin Marxen</v>
      </c>
      <c r="D2543" s="1" t="str">
        <f t="array" ref="D2543">_xlfn.XLOOKUP($B2543, sales_teams!$A$2:$A$36, sales_teams!$C$2:$C$36)</f>
        <v>Central</v>
      </c>
      <c r="E2543" s="1" t="s">
        <v>188</v>
      </c>
      <c r="F2543" s="1" t="s">
        <v>149</v>
      </c>
      <c r="G2543" s="1" t="str">
        <f t="array" ref="G2543">IF($F2543="", "", _xlfn.XLOOKUP($F2543,accounts!$A$2:$A$86,accounts!$B$2:$B$86, "Other"))</f>
        <v>medical</v>
      </c>
      <c r="H2543" s="1" t="str">
        <f t="array" ref="H2543">IF($F2543="", "", IFS(_xlfn.XLOOKUP($F2543, accounts!$A$2:$A$86, accounts!$E$2:$E$86, 0)&gt;=1000, "Enterprise", _xlfn.XLOOKUP($F2543, accounts!$A$2:$A$86, accounts!$E$2:$E$86, 0)&gt;=100, "Mid-Market", TRUE, "SMB"))</f>
        <v>Enterprise</v>
      </c>
      <c r="I2543" s="1" t="str">
        <f t="array" ref="I2543">IF($F2543="", "", _xlfn.XLOOKUP($F2543,accounts!$A$2:$A$86,accounts!$F$2:$F$86, "Other"))</f>
        <v>United States</v>
      </c>
      <c r="J2543" s="1" t="s">
        <v>192</v>
      </c>
      <c r="K2543" s="3">
        <v>42843.0</v>
      </c>
      <c r="L2543" s="3">
        <v>42877.0</v>
      </c>
      <c r="M2543" s="1">
        <v>0.0</v>
      </c>
    </row>
    <row r="2544">
      <c r="A2544" s="1" t="s">
        <v>2749</v>
      </c>
      <c r="B2544" s="1" t="s">
        <v>28</v>
      </c>
      <c r="C2544" s="1" t="str">
        <f t="array" ref="C2544">_xlfn.XLOOKUP($B2544, sales_teams!$A$2:$A$36, sales_teams!$B$2:$B$36)</f>
        <v>Melvin Marxen</v>
      </c>
      <c r="D2544" s="1" t="str">
        <f t="array" ref="D2544">_xlfn.XLOOKUP($B2544, sales_teams!$A$2:$A$36, sales_teams!$C$2:$C$36)</f>
        <v>Central</v>
      </c>
      <c r="E2544" s="1" t="s">
        <v>188</v>
      </c>
      <c r="F2544" s="1" t="s">
        <v>78</v>
      </c>
      <c r="G2544" s="1" t="str">
        <f t="array" ref="G2544">IF($F2544="", "", _xlfn.XLOOKUP($F2544,accounts!$A$2:$A$86,accounts!$B$2:$B$86, "Other"))</f>
        <v>marketing</v>
      </c>
      <c r="H2544" s="1" t="str">
        <f t="array" ref="H2544">IF($F2544="", "", IFS(_xlfn.XLOOKUP($F2544, accounts!$A$2:$A$86, accounts!$E$2:$E$86, 0)&gt;=1000, "Enterprise", _xlfn.XLOOKUP($F2544, accounts!$A$2:$A$86, accounts!$E$2:$E$86, 0)&gt;=100, "Mid-Market", TRUE, "SMB"))</f>
        <v>Enterprise</v>
      </c>
      <c r="I2544" s="1" t="str">
        <f t="array" ref="I2544">IF($F2544="", "", _xlfn.XLOOKUP($F2544,accounts!$A$2:$A$86,accounts!$F$2:$F$86, "Other"))</f>
        <v>United States</v>
      </c>
      <c r="J2544" s="1" t="s">
        <v>131</v>
      </c>
      <c r="K2544" s="3">
        <v>42843.0</v>
      </c>
      <c r="L2544" s="3">
        <v>42844.0</v>
      </c>
      <c r="M2544" s="1">
        <v>3392.0</v>
      </c>
    </row>
    <row r="2545">
      <c r="A2545" s="1" t="s">
        <v>2750</v>
      </c>
      <c r="B2545" s="1" t="s">
        <v>41</v>
      </c>
      <c r="C2545" s="1" t="str">
        <f t="array" ref="C2545">_xlfn.XLOOKUP($B2545, sales_teams!$A$2:$A$36, sales_teams!$B$2:$B$36)</f>
        <v>Cara Losch</v>
      </c>
      <c r="D2545" s="1" t="str">
        <f t="array" ref="D2545">_xlfn.XLOOKUP($B2545, sales_teams!$A$2:$A$36, sales_teams!$C$2:$C$36)</f>
        <v>East</v>
      </c>
      <c r="E2545" s="1" t="s">
        <v>194</v>
      </c>
      <c r="G2545" s="1" t="str">
        <f t="array" ref="G2545">IF($F2545="", "", _xlfn.XLOOKUP($F2545,accounts!$A$2:$A$86,accounts!$B$2:$B$86, "Other"))</f>
        <v/>
      </c>
      <c r="H2545" s="1" t="str">
        <f t="array" ref="H2545">IF($F2545="", "", IFS(_xlfn.XLOOKUP($F2545, accounts!$A$2:$A$86, accounts!$E$2:$E$86, 0)&gt;=1000, "Enterprise", _xlfn.XLOOKUP($F2545, accounts!$A$2:$A$86, accounts!$E$2:$E$86, 0)&gt;=100, "Mid-Market", TRUE, "SMB"))</f>
        <v/>
      </c>
      <c r="I2545" s="1" t="str">
        <f t="array" ref="I2545">IF($F2545="", "", _xlfn.XLOOKUP($F2545,accounts!$A$2:$A$86,accounts!$F$2:$F$86, "Other"))</f>
        <v/>
      </c>
      <c r="J2545" s="1" t="s">
        <v>189</v>
      </c>
      <c r="K2545" s="3">
        <v>42843.0</v>
      </c>
    </row>
    <row r="2546">
      <c r="A2546" s="1" t="s">
        <v>2751</v>
      </c>
      <c r="B2546" s="1" t="s">
        <v>60</v>
      </c>
      <c r="C2546" s="1" t="str">
        <f t="array" ref="C2546">_xlfn.XLOOKUP($B2546, sales_teams!$A$2:$A$36, sales_teams!$B$2:$B$36)</f>
        <v>Celia Rouche</v>
      </c>
      <c r="D2546" s="1" t="str">
        <f t="array" ref="D2546">_xlfn.XLOOKUP($B2546, sales_teams!$A$2:$A$36, sales_teams!$C$2:$C$36)</f>
        <v>West</v>
      </c>
      <c r="E2546" s="1" t="s">
        <v>179</v>
      </c>
      <c r="G2546" s="1" t="str">
        <f t="array" ref="G2546">IF($F2546="", "", _xlfn.XLOOKUP($F2546,accounts!$A$2:$A$86,accounts!$B$2:$B$86, "Other"))</f>
        <v/>
      </c>
      <c r="H2546" s="1" t="str">
        <f t="array" ref="H2546">IF($F2546="", "", IFS(_xlfn.XLOOKUP($F2546, accounts!$A$2:$A$86, accounts!$E$2:$E$86, 0)&gt;=1000, "Enterprise", _xlfn.XLOOKUP($F2546, accounts!$A$2:$A$86, accounts!$E$2:$E$86, 0)&gt;=100, "Mid-Market", TRUE, "SMB"))</f>
        <v/>
      </c>
      <c r="I2546" s="1" t="str">
        <f t="array" ref="I2546">IF($F2546="", "", _xlfn.XLOOKUP($F2546,accounts!$A$2:$A$86,accounts!$F$2:$F$86, "Other"))</f>
        <v/>
      </c>
      <c r="J2546" s="1" t="s">
        <v>189</v>
      </c>
      <c r="K2546" s="3">
        <v>42843.0</v>
      </c>
    </row>
    <row r="2547">
      <c r="A2547" s="1" t="s">
        <v>2752</v>
      </c>
      <c r="B2547" s="1" t="s">
        <v>60</v>
      </c>
      <c r="C2547" s="1" t="str">
        <f t="array" ref="C2547">_xlfn.XLOOKUP($B2547, sales_teams!$A$2:$A$36, sales_teams!$B$2:$B$36)</f>
        <v>Celia Rouche</v>
      </c>
      <c r="D2547" s="1" t="str">
        <f t="array" ref="D2547">_xlfn.XLOOKUP($B2547, sales_teams!$A$2:$A$36, sales_teams!$C$2:$C$36)</f>
        <v>West</v>
      </c>
      <c r="E2547" s="1" t="s">
        <v>188</v>
      </c>
      <c r="G2547" s="1" t="str">
        <f t="array" ref="G2547">IF($F2547="", "", _xlfn.XLOOKUP($F2547,accounts!$A$2:$A$86,accounts!$B$2:$B$86, "Other"))</f>
        <v/>
      </c>
      <c r="H2547" s="1" t="str">
        <f t="array" ref="H2547">IF($F2547="", "", IFS(_xlfn.XLOOKUP($F2547, accounts!$A$2:$A$86, accounts!$E$2:$E$86, 0)&gt;=1000, "Enterprise", _xlfn.XLOOKUP($F2547, accounts!$A$2:$A$86, accounts!$E$2:$E$86, 0)&gt;=100, "Mid-Market", TRUE, "SMB"))</f>
        <v/>
      </c>
      <c r="I2547" s="1" t="str">
        <f t="array" ref="I2547">IF($F2547="", "", _xlfn.XLOOKUP($F2547,accounts!$A$2:$A$86,accounts!$F$2:$F$86, "Other"))</f>
        <v/>
      </c>
      <c r="J2547" s="1" t="s">
        <v>189</v>
      </c>
      <c r="K2547" s="3">
        <v>42843.0</v>
      </c>
    </row>
    <row r="2548">
      <c r="A2548" s="1" t="s">
        <v>2753</v>
      </c>
      <c r="B2548" s="1" t="s">
        <v>60</v>
      </c>
      <c r="C2548" s="1" t="str">
        <f t="array" ref="C2548">_xlfn.XLOOKUP($B2548, sales_teams!$A$2:$A$36, sales_teams!$B$2:$B$36)</f>
        <v>Celia Rouche</v>
      </c>
      <c r="D2548" s="1" t="str">
        <f t="array" ref="D2548">_xlfn.XLOOKUP($B2548, sales_teams!$A$2:$A$36, sales_teams!$C$2:$C$36)</f>
        <v>West</v>
      </c>
      <c r="E2548" s="1" t="s">
        <v>148</v>
      </c>
      <c r="F2548" s="1" t="s">
        <v>84</v>
      </c>
      <c r="G2548" s="1" t="str">
        <f t="array" ref="G2548">IF($F2548="", "", _xlfn.XLOOKUP($F2548,accounts!$A$2:$A$86,accounts!$B$2:$B$86, "Other"))</f>
        <v>retail</v>
      </c>
      <c r="H2548" s="1" t="str">
        <f t="array" ref="H2548">IF($F2548="", "", IFS(_xlfn.XLOOKUP($F2548, accounts!$A$2:$A$86, accounts!$E$2:$E$86, 0)&gt;=1000, "Enterprise", _xlfn.XLOOKUP($F2548, accounts!$A$2:$A$86, accounts!$E$2:$E$86, 0)&gt;=100, "Mid-Market", TRUE, "SMB"))</f>
        <v>Enterprise</v>
      </c>
      <c r="I2548" s="1" t="str">
        <f t="array" ref="I2548">IF($F2548="", "", _xlfn.XLOOKUP($F2548,accounts!$A$2:$A$86,accounts!$F$2:$F$86, "Other"))</f>
        <v>United States</v>
      </c>
      <c r="J2548" s="1" t="s">
        <v>131</v>
      </c>
      <c r="K2548" s="3">
        <v>42843.0</v>
      </c>
      <c r="L2548" s="3">
        <v>42845.0</v>
      </c>
      <c r="M2548" s="1">
        <v>5040.0</v>
      </c>
    </row>
    <row r="2549">
      <c r="A2549" s="1" t="s">
        <v>2754</v>
      </c>
      <c r="B2549" s="1" t="s">
        <v>34</v>
      </c>
      <c r="C2549" s="1" t="str">
        <f t="array" ref="C2549">_xlfn.XLOOKUP($B2549, sales_teams!$A$2:$A$36, sales_teams!$B$2:$B$36)</f>
        <v>Cara Losch</v>
      </c>
      <c r="D2549" s="1" t="str">
        <f t="array" ref="D2549">_xlfn.XLOOKUP($B2549, sales_teams!$A$2:$A$36, sales_teams!$C$2:$C$36)</f>
        <v>East</v>
      </c>
      <c r="E2549" s="1" t="s">
        <v>179</v>
      </c>
      <c r="G2549" s="1" t="str">
        <f t="array" ref="G2549">IF($F2549="", "", _xlfn.XLOOKUP($F2549,accounts!$A$2:$A$86,accounts!$B$2:$B$86, "Other"))</f>
        <v/>
      </c>
      <c r="H2549" s="1" t="str">
        <f t="array" ref="H2549">IF($F2549="", "", IFS(_xlfn.XLOOKUP($F2549, accounts!$A$2:$A$86, accounts!$E$2:$E$86, 0)&gt;=1000, "Enterprise", _xlfn.XLOOKUP($F2549, accounts!$A$2:$A$86, accounts!$E$2:$E$86, 0)&gt;=100, "Mid-Market", TRUE, "SMB"))</f>
        <v/>
      </c>
      <c r="I2549" s="1" t="str">
        <f t="array" ref="I2549">IF($F2549="", "", _xlfn.XLOOKUP($F2549,accounts!$A$2:$A$86,accounts!$F$2:$F$86, "Other"))</f>
        <v/>
      </c>
      <c r="J2549" s="1" t="s">
        <v>189</v>
      </c>
      <c r="K2549" s="3">
        <v>42843.0</v>
      </c>
    </row>
    <row r="2550">
      <c r="A2550" s="1" t="s">
        <v>2755</v>
      </c>
      <c r="B2550" s="1" t="s">
        <v>34</v>
      </c>
      <c r="C2550" s="1" t="str">
        <f t="array" ref="C2550">_xlfn.XLOOKUP($B2550, sales_teams!$A$2:$A$36, sales_teams!$B$2:$B$36)</f>
        <v>Cara Losch</v>
      </c>
      <c r="D2550" s="1" t="str">
        <f t="array" ref="D2550">_xlfn.XLOOKUP($B2550, sales_teams!$A$2:$A$36, sales_teams!$C$2:$C$36)</f>
        <v>East</v>
      </c>
      <c r="E2550" s="1" t="s">
        <v>179</v>
      </c>
      <c r="G2550" s="1" t="str">
        <f t="array" ref="G2550">IF($F2550="", "", _xlfn.XLOOKUP($F2550,accounts!$A$2:$A$86,accounts!$B$2:$B$86, "Other"))</f>
        <v/>
      </c>
      <c r="H2550" s="1" t="str">
        <f t="array" ref="H2550">IF($F2550="", "", IFS(_xlfn.XLOOKUP($F2550, accounts!$A$2:$A$86, accounts!$E$2:$E$86, 0)&gt;=1000, "Enterprise", _xlfn.XLOOKUP($F2550, accounts!$A$2:$A$86, accounts!$E$2:$E$86, 0)&gt;=100, "Mid-Market", TRUE, "SMB"))</f>
        <v/>
      </c>
      <c r="I2550" s="1" t="str">
        <f t="array" ref="I2550">IF($F2550="", "", _xlfn.XLOOKUP($F2550,accounts!$A$2:$A$86,accounts!$F$2:$F$86, "Other"))</f>
        <v/>
      </c>
      <c r="J2550" s="1" t="s">
        <v>189</v>
      </c>
      <c r="K2550" s="3">
        <v>42843.0</v>
      </c>
    </row>
    <row r="2551">
      <c r="A2551" s="1" t="s">
        <v>2756</v>
      </c>
      <c r="B2551" s="1" t="s">
        <v>105</v>
      </c>
      <c r="C2551" s="1" t="str">
        <f t="array" ref="C2551">_xlfn.XLOOKUP($B2551, sales_teams!$A$2:$A$36, sales_teams!$B$2:$B$36)</f>
        <v>Summer Sewald</v>
      </c>
      <c r="D2551" s="1" t="str">
        <f t="array" ref="D2551">_xlfn.XLOOKUP($B2551, sales_teams!$A$2:$A$36, sales_teams!$C$2:$C$36)</f>
        <v>West</v>
      </c>
      <c r="E2551" s="1" t="s">
        <v>148</v>
      </c>
      <c r="F2551" s="1" t="s">
        <v>114</v>
      </c>
      <c r="G2551" s="1" t="str">
        <f t="array" ref="G2551">IF($F2551="", "", _xlfn.XLOOKUP($F2551,accounts!$A$2:$A$86,accounts!$B$2:$B$86, "Other"))</f>
        <v>marketing</v>
      </c>
      <c r="H2551" s="1" t="str">
        <f t="array" ref="H2551">IF($F2551="", "", IFS(_xlfn.XLOOKUP($F2551, accounts!$A$2:$A$86, accounts!$E$2:$E$86, 0)&gt;=1000, "Enterprise", _xlfn.XLOOKUP($F2551, accounts!$A$2:$A$86, accounts!$E$2:$E$86, 0)&gt;=100, "Mid-Market", TRUE, "SMB"))</f>
        <v>Enterprise</v>
      </c>
      <c r="I2551" s="1" t="str">
        <f t="array" ref="I2551">IF($F2551="", "", _xlfn.XLOOKUP($F2551,accounts!$A$2:$A$86,accounts!$F$2:$F$86, "Other"))</f>
        <v>United States</v>
      </c>
      <c r="J2551" s="1" t="s">
        <v>192</v>
      </c>
      <c r="K2551" s="3">
        <v>42843.0</v>
      </c>
      <c r="L2551" s="3">
        <v>42849.0</v>
      </c>
      <c r="M2551" s="1">
        <v>0.0</v>
      </c>
    </row>
    <row r="2552">
      <c r="A2552" s="1" t="s">
        <v>2757</v>
      </c>
      <c r="B2552" s="1" t="s">
        <v>105</v>
      </c>
      <c r="C2552" s="1" t="str">
        <f t="array" ref="C2552">_xlfn.XLOOKUP($B2552, sales_teams!$A$2:$A$36, sales_teams!$B$2:$B$36)</f>
        <v>Summer Sewald</v>
      </c>
      <c r="D2552" s="1" t="str">
        <f t="array" ref="D2552">_xlfn.XLOOKUP($B2552, sales_teams!$A$2:$A$36, sales_teams!$C$2:$C$36)</f>
        <v>West</v>
      </c>
      <c r="E2552" s="1" t="s">
        <v>188</v>
      </c>
      <c r="F2552" s="1" t="s">
        <v>147</v>
      </c>
      <c r="G2552" s="1" t="str">
        <f t="array" ref="G2552">IF($F2552="", "", _xlfn.XLOOKUP($F2552,accounts!$A$2:$A$86,accounts!$B$2:$B$86, "Other"))</f>
        <v>telecommunications</v>
      </c>
      <c r="H2552" s="1" t="str">
        <f t="array" ref="H2552">IF($F2552="", "", IFS(_xlfn.XLOOKUP($F2552, accounts!$A$2:$A$86, accounts!$E$2:$E$86, 0)&gt;=1000, "Enterprise", _xlfn.XLOOKUP($F2552, accounts!$A$2:$A$86, accounts!$E$2:$E$86, 0)&gt;=100, "Mid-Market", TRUE, "SMB"))</f>
        <v>Enterprise</v>
      </c>
      <c r="I2552" s="1" t="str">
        <f t="array" ref="I2552">IF($F2552="", "", _xlfn.XLOOKUP($F2552,accounts!$A$2:$A$86,accounts!$F$2:$F$86, "Other"))</f>
        <v>United States</v>
      </c>
      <c r="J2552" s="1" t="s">
        <v>192</v>
      </c>
      <c r="K2552" s="3">
        <v>42843.0</v>
      </c>
      <c r="L2552" s="3">
        <v>42850.0</v>
      </c>
      <c r="M2552" s="1">
        <v>0.0</v>
      </c>
    </row>
    <row r="2553">
      <c r="A2553" s="1" t="s">
        <v>2758</v>
      </c>
      <c r="B2553" s="1" t="s">
        <v>105</v>
      </c>
      <c r="C2553" s="1" t="str">
        <f t="array" ref="C2553">_xlfn.XLOOKUP($B2553, sales_teams!$A$2:$A$36, sales_teams!$B$2:$B$36)</f>
        <v>Summer Sewald</v>
      </c>
      <c r="D2553" s="1" t="str">
        <f t="array" ref="D2553">_xlfn.XLOOKUP($B2553, sales_teams!$A$2:$A$36, sales_teams!$C$2:$C$36)</f>
        <v>West</v>
      </c>
      <c r="E2553" s="1" t="s">
        <v>194</v>
      </c>
      <c r="F2553" s="1" t="s">
        <v>87</v>
      </c>
      <c r="G2553" s="1" t="str">
        <f t="array" ref="G2553">IF($F2553="", "", _xlfn.XLOOKUP($F2553,accounts!$A$2:$A$86,accounts!$B$2:$B$86, "Other"))</f>
        <v>telecommunications</v>
      </c>
      <c r="H2553" s="1" t="str">
        <f t="array" ref="H2553">IF($F2553="", "", IFS(_xlfn.XLOOKUP($F2553, accounts!$A$2:$A$86, accounts!$E$2:$E$86, 0)&gt;=1000, "Enterprise", _xlfn.XLOOKUP($F2553, accounts!$A$2:$A$86, accounts!$E$2:$E$86, 0)&gt;=100, "Mid-Market", TRUE, "SMB"))</f>
        <v>Enterprise</v>
      </c>
      <c r="I2553" s="1" t="str">
        <f t="array" ref="I2553">IF($F2553="", "", _xlfn.XLOOKUP($F2553,accounts!$A$2:$A$86,accounts!$F$2:$F$86, "Other"))</f>
        <v>United States</v>
      </c>
      <c r="J2553" s="1" t="s">
        <v>131</v>
      </c>
      <c r="K2553" s="3">
        <v>42843.0</v>
      </c>
      <c r="L2553" s="3">
        <v>42850.0</v>
      </c>
      <c r="M2553" s="1">
        <v>5853.0</v>
      </c>
    </row>
    <row r="2554">
      <c r="A2554" s="1" t="s">
        <v>2759</v>
      </c>
      <c r="B2554" s="1" t="s">
        <v>7</v>
      </c>
      <c r="C2554" s="1" t="str">
        <f t="array" ref="C2554">_xlfn.XLOOKUP($B2554, sales_teams!$A$2:$A$36, sales_teams!$B$2:$B$36)</f>
        <v>Dustin Brinkmann</v>
      </c>
      <c r="D2554" s="1" t="str">
        <f t="array" ref="D2554">_xlfn.XLOOKUP($B2554, sales_teams!$A$2:$A$36, sales_teams!$C$2:$C$36)</f>
        <v>Central</v>
      </c>
      <c r="E2554" s="1" t="s">
        <v>179</v>
      </c>
      <c r="F2554" s="1" t="s">
        <v>152</v>
      </c>
      <c r="G2554" s="1" t="str">
        <f t="array" ref="G2554">IF($F2554="", "", _xlfn.XLOOKUP($F2554,accounts!$A$2:$A$86,accounts!$B$2:$B$86, "Other"))</f>
        <v>marketing</v>
      </c>
      <c r="H2554" s="1" t="str">
        <f t="array" ref="H2554">IF($F2554="", "", IFS(_xlfn.XLOOKUP($F2554, accounts!$A$2:$A$86, accounts!$E$2:$E$86, 0)&gt;=1000, "Enterprise", _xlfn.XLOOKUP($F2554, accounts!$A$2:$A$86, accounts!$E$2:$E$86, 0)&gt;=100, "Mid-Market", TRUE, "SMB"))</f>
        <v>Mid-Market</v>
      </c>
      <c r="I2554" s="1" t="str">
        <f t="array" ref="I2554">IF($F2554="", "", _xlfn.XLOOKUP($F2554,accounts!$A$2:$A$86,accounts!$F$2:$F$86, "Other"))</f>
        <v>United States</v>
      </c>
      <c r="J2554" s="1" t="s">
        <v>131</v>
      </c>
      <c r="K2554" s="3">
        <v>42844.0</v>
      </c>
      <c r="L2554" s="3">
        <v>42850.0</v>
      </c>
      <c r="M2554" s="1">
        <v>49.0</v>
      </c>
    </row>
    <row r="2555">
      <c r="A2555" s="1" t="s">
        <v>2760</v>
      </c>
      <c r="B2555" s="1" t="s">
        <v>57</v>
      </c>
      <c r="C2555" s="1" t="str">
        <f t="array" ref="C2555">_xlfn.XLOOKUP($B2555, sales_teams!$A$2:$A$36, sales_teams!$B$2:$B$36)</f>
        <v>Rocco Neubert</v>
      </c>
      <c r="D2555" s="1" t="str">
        <f t="array" ref="D2555">_xlfn.XLOOKUP($B2555, sales_teams!$A$2:$A$36, sales_teams!$C$2:$C$36)</f>
        <v>East</v>
      </c>
      <c r="E2555" s="1" t="s">
        <v>181</v>
      </c>
      <c r="G2555" s="1" t="str">
        <f t="array" ref="G2555">IF($F2555="", "", _xlfn.XLOOKUP($F2555,accounts!$A$2:$A$86,accounts!$B$2:$B$86, "Other"))</f>
        <v/>
      </c>
      <c r="H2555" s="1" t="str">
        <f t="array" ref="H2555">IF($F2555="", "", IFS(_xlfn.XLOOKUP($F2555, accounts!$A$2:$A$86, accounts!$E$2:$E$86, 0)&gt;=1000, "Enterprise", _xlfn.XLOOKUP($F2555, accounts!$A$2:$A$86, accounts!$E$2:$E$86, 0)&gt;=100, "Mid-Market", TRUE, "SMB"))</f>
        <v/>
      </c>
      <c r="I2555" s="1" t="str">
        <f t="array" ref="I2555">IF($F2555="", "", _xlfn.XLOOKUP($F2555,accounts!$A$2:$A$86,accounts!$F$2:$F$86, "Other"))</f>
        <v/>
      </c>
      <c r="J2555" s="1" t="s">
        <v>189</v>
      </c>
      <c r="K2555" s="3">
        <v>42844.0</v>
      </c>
    </row>
    <row r="2556">
      <c r="A2556" s="1" t="s">
        <v>2761</v>
      </c>
      <c r="B2556" s="1" t="s">
        <v>57</v>
      </c>
      <c r="C2556" s="1" t="str">
        <f t="array" ref="C2556">_xlfn.XLOOKUP($B2556, sales_teams!$A$2:$A$36, sales_teams!$B$2:$B$36)</f>
        <v>Rocco Neubert</v>
      </c>
      <c r="D2556" s="1" t="str">
        <f t="array" ref="D2556">_xlfn.XLOOKUP($B2556, sales_teams!$A$2:$A$36, sales_teams!$C$2:$C$36)</f>
        <v>East</v>
      </c>
      <c r="E2556" s="1" t="s">
        <v>109</v>
      </c>
      <c r="F2556" s="1" t="s">
        <v>103</v>
      </c>
      <c r="G2556" s="1" t="str">
        <f t="array" ref="G2556">IF($F2556="", "", _xlfn.XLOOKUP($F2556,accounts!$A$2:$A$86,accounts!$B$2:$B$86, "Other"))</f>
        <v>retail</v>
      </c>
      <c r="H2556" s="1" t="str">
        <f t="array" ref="H2556">IF($F2556="", "", IFS(_xlfn.XLOOKUP($F2556, accounts!$A$2:$A$86, accounts!$E$2:$E$86, 0)&gt;=1000, "Enterprise", _xlfn.XLOOKUP($F2556, accounts!$A$2:$A$86, accounts!$E$2:$E$86, 0)&gt;=100, "Mid-Market", TRUE, "SMB"))</f>
        <v>Enterprise</v>
      </c>
      <c r="I2556" s="1" t="str">
        <f t="array" ref="I2556">IF($F2556="", "", _xlfn.XLOOKUP($F2556,accounts!$A$2:$A$86,accounts!$F$2:$F$86, "Other"))</f>
        <v>United States</v>
      </c>
      <c r="J2556" s="1" t="s">
        <v>131</v>
      </c>
      <c r="K2556" s="3">
        <v>42844.0</v>
      </c>
      <c r="L2556" s="3">
        <v>42854.0</v>
      </c>
      <c r="M2556" s="1">
        <v>1080.0</v>
      </c>
    </row>
    <row r="2557">
      <c r="A2557" s="1" t="s">
        <v>2762</v>
      </c>
      <c r="B2557" s="1" t="s">
        <v>12</v>
      </c>
      <c r="C2557" s="1" t="str">
        <f t="array" ref="C2557">_xlfn.XLOOKUP($B2557, sales_teams!$A$2:$A$36, sales_teams!$B$2:$B$36)</f>
        <v>Dustin Brinkmann</v>
      </c>
      <c r="D2557" s="1" t="str">
        <f t="array" ref="D2557">_xlfn.XLOOKUP($B2557, sales_teams!$A$2:$A$36, sales_teams!$C$2:$C$36)</f>
        <v>Central</v>
      </c>
      <c r="E2557" s="1" t="s">
        <v>181</v>
      </c>
      <c r="F2557" s="1" t="s">
        <v>106</v>
      </c>
      <c r="G2557" s="1" t="str">
        <f t="array" ref="G2557">IF($F2557="", "", _xlfn.XLOOKUP($F2557,accounts!$A$2:$A$86,accounts!$B$2:$B$86, "Other"))</f>
        <v>retail</v>
      </c>
      <c r="H2557" s="1" t="str">
        <f t="array" ref="H2557">IF($F2557="", "", IFS(_xlfn.XLOOKUP($F2557, accounts!$A$2:$A$86, accounts!$E$2:$E$86, 0)&gt;=1000, "Enterprise", _xlfn.XLOOKUP($F2557, accounts!$A$2:$A$86, accounts!$E$2:$E$86, 0)&gt;=100, "Mid-Market", TRUE, "SMB"))</f>
        <v>Enterprise</v>
      </c>
      <c r="I2557" s="1" t="str">
        <f t="array" ref="I2557">IF($F2557="", "", _xlfn.XLOOKUP($F2557,accounts!$A$2:$A$86,accounts!$F$2:$F$86, "Other"))</f>
        <v>Italy</v>
      </c>
      <c r="J2557" s="1" t="s">
        <v>192</v>
      </c>
      <c r="K2557" s="3">
        <v>42844.0</v>
      </c>
      <c r="L2557" s="3">
        <v>42853.0</v>
      </c>
      <c r="M2557" s="1">
        <v>0.0</v>
      </c>
    </row>
    <row r="2558">
      <c r="A2558" s="1" t="s">
        <v>2763</v>
      </c>
      <c r="B2558" s="1" t="s">
        <v>12</v>
      </c>
      <c r="C2558" s="1" t="str">
        <f t="array" ref="C2558">_xlfn.XLOOKUP($B2558, sales_teams!$A$2:$A$36, sales_teams!$B$2:$B$36)</f>
        <v>Dustin Brinkmann</v>
      </c>
      <c r="D2558" s="1" t="str">
        <f t="array" ref="D2558">_xlfn.XLOOKUP($B2558, sales_teams!$A$2:$A$36, sales_teams!$C$2:$C$36)</f>
        <v>Central</v>
      </c>
      <c r="E2558" s="1" t="s">
        <v>179</v>
      </c>
      <c r="F2558" s="1" t="s">
        <v>128</v>
      </c>
      <c r="G2558" s="1" t="str">
        <f t="array" ref="G2558">IF($F2558="", "", _xlfn.XLOOKUP($F2558,accounts!$A$2:$A$86,accounts!$B$2:$B$86, "Other"))</f>
        <v>marketing</v>
      </c>
      <c r="H2558" s="1" t="str">
        <f t="array" ref="H2558">IF($F2558="", "", IFS(_xlfn.XLOOKUP($F2558, accounts!$A$2:$A$86, accounts!$E$2:$E$86, 0)&gt;=1000, "Enterprise", _xlfn.XLOOKUP($F2558, accounts!$A$2:$A$86, accounts!$E$2:$E$86, 0)&gt;=100, "Mid-Market", TRUE, "SMB"))</f>
        <v>Enterprise</v>
      </c>
      <c r="I2558" s="1" t="str">
        <f t="array" ref="I2558">IF($F2558="", "", _xlfn.XLOOKUP($F2558,accounts!$A$2:$A$86,accounts!$F$2:$F$86, "Other"))</f>
        <v>United States</v>
      </c>
      <c r="J2558" s="1" t="s">
        <v>131</v>
      </c>
      <c r="K2558" s="3">
        <v>42844.0</v>
      </c>
      <c r="L2558" s="3">
        <v>42845.0</v>
      </c>
      <c r="M2558" s="1">
        <v>55.0</v>
      </c>
    </row>
    <row r="2559">
      <c r="A2559" s="1" t="s">
        <v>2764</v>
      </c>
      <c r="B2559" s="1" t="s">
        <v>39</v>
      </c>
      <c r="C2559" s="1" t="str">
        <f t="array" ref="C2559">_xlfn.XLOOKUP($B2559, sales_teams!$A$2:$A$36, sales_teams!$B$2:$B$36)</f>
        <v>Cara Losch</v>
      </c>
      <c r="D2559" s="1" t="str">
        <f t="array" ref="D2559">_xlfn.XLOOKUP($B2559, sales_teams!$A$2:$A$36, sales_teams!$C$2:$C$36)</f>
        <v>East</v>
      </c>
      <c r="E2559" s="1" t="s">
        <v>181</v>
      </c>
      <c r="G2559" s="1" t="str">
        <f t="array" ref="G2559">IF($F2559="", "", _xlfn.XLOOKUP($F2559,accounts!$A$2:$A$86,accounts!$B$2:$B$86, "Other"))</f>
        <v/>
      </c>
      <c r="H2559" s="1" t="str">
        <f t="array" ref="H2559">IF($F2559="", "", IFS(_xlfn.XLOOKUP($F2559, accounts!$A$2:$A$86, accounts!$E$2:$E$86, 0)&gt;=1000, "Enterprise", _xlfn.XLOOKUP($F2559, accounts!$A$2:$A$86, accounts!$E$2:$E$86, 0)&gt;=100, "Mid-Market", TRUE, "SMB"))</f>
        <v/>
      </c>
      <c r="I2559" s="1" t="str">
        <f t="array" ref="I2559">IF($F2559="", "", _xlfn.XLOOKUP($F2559,accounts!$A$2:$A$86,accounts!$F$2:$F$86, "Other"))</f>
        <v/>
      </c>
      <c r="J2559" s="1" t="s">
        <v>189</v>
      </c>
      <c r="K2559" s="3">
        <v>42844.0</v>
      </c>
    </row>
    <row r="2560">
      <c r="A2560" s="1" t="s">
        <v>2765</v>
      </c>
      <c r="B2560" s="1" t="s">
        <v>48</v>
      </c>
      <c r="C2560" s="1" t="str">
        <f t="array" ref="C2560">_xlfn.XLOOKUP($B2560, sales_teams!$A$2:$A$36, sales_teams!$B$2:$B$36)</f>
        <v>Rocco Neubert</v>
      </c>
      <c r="D2560" s="1" t="str">
        <f t="array" ref="D2560">_xlfn.XLOOKUP($B2560, sales_teams!$A$2:$A$36, sales_teams!$C$2:$C$36)</f>
        <v>East</v>
      </c>
      <c r="E2560" s="1" t="s">
        <v>109</v>
      </c>
      <c r="F2560" s="1" t="s">
        <v>14</v>
      </c>
      <c r="G2560" s="1" t="str">
        <f t="array" ref="G2560">IF($F2560="", "", _xlfn.XLOOKUP($F2560,accounts!$A$2:$A$86,accounts!$B$2:$B$86, "Other"))</f>
        <v>technology</v>
      </c>
      <c r="H2560" s="1" t="str">
        <f t="array" ref="H2560">IF($F2560="", "", IFS(_xlfn.XLOOKUP($F2560, accounts!$A$2:$A$86, accounts!$E$2:$E$86, 0)&gt;=1000, "Enterprise", _xlfn.XLOOKUP($F2560, accounts!$A$2:$A$86, accounts!$E$2:$E$86, 0)&gt;=100, "Mid-Market", TRUE, "SMB"))</f>
        <v>Enterprise</v>
      </c>
      <c r="I2560" s="1" t="str">
        <f t="array" ref="I2560">IF($F2560="", "", _xlfn.XLOOKUP($F2560,accounts!$A$2:$A$86,accounts!$F$2:$F$86, "Other"))</f>
        <v>United States</v>
      </c>
      <c r="J2560" s="1" t="s">
        <v>131</v>
      </c>
      <c r="K2560" s="3">
        <v>42844.0</v>
      </c>
      <c r="L2560" s="3">
        <v>42877.0</v>
      </c>
      <c r="M2560" s="1">
        <v>1282.0</v>
      </c>
    </row>
    <row r="2561">
      <c r="A2561" s="1" t="s">
        <v>2766</v>
      </c>
      <c r="B2561" s="1" t="s">
        <v>94</v>
      </c>
      <c r="C2561" s="1" t="str">
        <f t="array" ref="C2561">_xlfn.XLOOKUP($B2561, sales_teams!$A$2:$A$36, sales_teams!$B$2:$B$36)</f>
        <v>Celia Rouche</v>
      </c>
      <c r="D2561" s="1" t="str">
        <f t="array" ref="D2561">_xlfn.XLOOKUP($B2561, sales_teams!$A$2:$A$36, sales_teams!$C$2:$C$36)</f>
        <v>West</v>
      </c>
      <c r="E2561" s="1" t="s">
        <v>242</v>
      </c>
      <c r="F2561" s="1" t="s">
        <v>130</v>
      </c>
      <c r="G2561" s="1" t="str">
        <f t="array" ref="G2561">IF($F2561="", "", _xlfn.XLOOKUP($F2561,accounts!$A$2:$A$86,accounts!$B$2:$B$86, "Other"))</f>
        <v>medical</v>
      </c>
      <c r="H2561" s="1" t="str">
        <f t="array" ref="H2561">IF($F2561="", "", IFS(_xlfn.XLOOKUP($F2561, accounts!$A$2:$A$86, accounts!$E$2:$E$86, 0)&gt;=1000, "Enterprise", _xlfn.XLOOKUP($F2561, accounts!$A$2:$A$86, accounts!$E$2:$E$86, 0)&gt;=100, "Mid-Market", TRUE, "SMB"))</f>
        <v>Enterprise</v>
      </c>
      <c r="I2561" s="1" t="str">
        <f t="array" ref="I2561">IF($F2561="", "", _xlfn.XLOOKUP($F2561,accounts!$A$2:$A$86,accounts!$F$2:$F$86, "Other"))</f>
        <v>United States</v>
      </c>
      <c r="J2561" s="1" t="s">
        <v>131</v>
      </c>
      <c r="K2561" s="3">
        <v>42844.0</v>
      </c>
      <c r="L2561" s="3">
        <v>42845.0</v>
      </c>
      <c r="M2561" s="1">
        <v>23746.0</v>
      </c>
    </row>
    <row r="2562">
      <c r="A2562" s="1" t="s">
        <v>2767</v>
      </c>
      <c r="B2562" s="1" t="s">
        <v>42</v>
      </c>
      <c r="C2562" s="1" t="str">
        <f t="array" ref="C2562">_xlfn.XLOOKUP($B2562, sales_teams!$A$2:$A$36, sales_teams!$B$2:$B$36)</f>
        <v>Cara Losch</v>
      </c>
      <c r="D2562" s="1" t="str">
        <f t="array" ref="D2562">_xlfn.XLOOKUP($B2562, sales_teams!$A$2:$A$36, sales_teams!$C$2:$C$36)</f>
        <v>East</v>
      </c>
      <c r="E2562" s="1" t="s">
        <v>181</v>
      </c>
      <c r="F2562" s="1" t="s">
        <v>55</v>
      </c>
      <c r="G2562" s="1" t="str">
        <f t="array" ref="G2562">IF($F2562="", "", _xlfn.XLOOKUP($F2562,accounts!$A$2:$A$86,accounts!$B$2:$B$86, "Other"))</f>
        <v>entertainment</v>
      </c>
      <c r="H2562" s="1" t="str">
        <f t="array" ref="H2562">IF($F2562="", "", IFS(_xlfn.XLOOKUP($F2562, accounts!$A$2:$A$86, accounts!$E$2:$E$86, 0)&gt;=1000, "Enterprise", _xlfn.XLOOKUP($F2562, accounts!$A$2:$A$86, accounts!$E$2:$E$86, 0)&gt;=100, "Mid-Market", TRUE, "SMB"))</f>
        <v>Enterprise</v>
      </c>
      <c r="I2562" s="1" t="str">
        <f t="array" ref="I2562">IF($F2562="", "", _xlfn.XLOOKUP($F2562,accounts!$A$2:$A$86,accounts!$F$2:$F$86, "Other"))</f>
        <v>United States</v>
      </c>
      <c r="J2562" s="1" t="s">
        <v>192</v>
      </c>
      <c r="K2562" s="3">
        <v>42844.0</v>
      </c>
      <c r="L2562" s="3">
        <v>42853.0</v>
      </c>
      <c r="M2562" s="1">
        <v>0.0</v>
      </c>
    </row>
    <row r="2563">
      <c r="A2563" s="1" t="s">
        <v>2768</v>
      </c>
      <c r="B2563" s="1" t="s">
        <v>88</v>
      </c>
      <c r="C2563" s="1" t="str">
        <f t="array" ref="C2563">_xlfn.XLOOKUP($B2563, sales_teams!$A$2:$A$36, sales_teams!$B$2:$B$36)</f>
        <v>Celia Rouche</v>
      </c>
      <c r="D2563" s="1" t="str">
        <f t="array" ref="D2563">_xlfn.XLOOKUP($B2563, sales_teams!$A$2:$A$36, sales_teams!$C$2:$C$36)</f>
        <v>West</v>
      </c>
      <c r="E2563" s="1" t="s">
        <v>188</v>
      </c>
      <c r="G2563" s="1" t="str">
        <f t="array" ref="G2563">IF($F2563="", "", _xlfn.XLOOKUP($F2563,accounts!$A$2:$A$86,accounts!$B$2:$B$86, "Other"))</f>
        <v/>
      </c>
      <c r="H2563" s="1" t="str">
        <f t="array" ref="H2563">IF($F2563="", "", IFS(_xlfn.XLOOKUP($F2563, accounts!$A$2:$A$86, accounts!$E$2:$E$86, 0)&gt;=1000, "Enterprise", _xlfn.XLOOKUP($F2563, accounts!$A$2:$A$86, accounts!$E$2:$E$86, 0)&gt;=100, "Mid-Market", TRUE, "SMB"))</f>
        <v/>
      </c>
      <c r="I2563" s="1" t="str">
        <f t="array" ref="I2563">IF($F2563="", "", _xlfn.XLOOKUP($F2563,accounts!$A$2:$A$86,accounts!$F$2:$F$86, "Other"))</f>
        <v/>
      </c>
      <c r="J2563" s="1" t="s">
        <v>189</v>
      </c>
      <c r="K2563" s="3">
        <v>42844.0</v>
      </c>
    </row>
    <row r="2564">
      <c r="A2564" s="1" t="s">
        <v>2769</v>
      </c>
      <c r="B2564" s="1" t="s">
        <v>99</v>
      </c>
      <c r="C2564" s="1" t="str">
        <f t="array" ref="C2564">_xlfn.XLOOKUP($B2564, sales_teams!$A$2:$A$36, sales_teams!$B$2:$B$36)</f>
        <v>Summer Sewald</v>
      </c>
      <c r="D2564" s="1" t="str">
        <f t="array" ref="D2564">_xlfn.XLOOKUP($B2564, sales_teams!$A$2:$A$36, sales_teams!$C$2:$C$36)</f>
        <v>West</v>
      </c>
      <c r="E2564" s="1" t="s">
        <v>181</v>
      </c>
      <c r="F2564" s="1" t="s">
        <v>80</v>
      </c>
      <c r="G2564" s="1" t="str">
        <f t="array" ref="G2564">IF($F2564="", "", _xlfn.XLOOKUP($F2564,accounts!$A$2:$A$86,accounts!$B$2:$B$86, "Other"))</f>
        <v>technology</v>
      </c>
      <c r="H2564" s="1" t="str">
        <f t="array" ref="H2564">IF($F2564="", "", IFS(_xlfn.XLOOKUP($F2564, accounts!$A$2:$A$86, accounts!$E$2:$E$86, 0)&gt;=1000, "Enterprise", _xlfn.XLOOKUP($F2564, accounts!$A$2:$A$86, accounts!$E$2:$E$86, 0)&gt;=100, "Mid-Market", TRUE, "SMB"))</f>
        <v>Enterprise</v>
      </c>
      <c r="I2564" s="1" t="str">
        <f t="array" ref="I2564">IF($F2564="", "", _xlfn.XLOOKUP($F2564,accounts!$A$2:$A$86,accounts!$F$2:$F$86, "Other"))</f>
        <v>United States</v>
      </c>
      <c r="J2564" s="1" t="s">
        <v>192</v>
      </c>
      <c r="K2564" s="3">
        <v>42844.0</v>
      </c>
      <c r="L2564" s="3">
        <v>42856.0</v>
      </c>
      <c r="M2564" s="1">
        <v>0.0</v>
      </c>
    </row>
    <row r="2565">
      <c r="A2565" s="1" t="s">
        <v>2770</v>
      </c>
      <c r="B2565" s="1" t="s">
        <v>104</v>
      </c>
      <c r="C2565" s="1" t="str">
        <f t="array" ref="C2565">_xlfn.XLOOKUP($B2565, sales_teams!$A$2:$A$36, sales_teams!$B$2:$B$36)</f>
        <v>Summer Sewald</v>
      </c>
      <c r="D2565" s="1" t="str">
        <f t="array" ref="D2565">_xlfn.XLOOKUP($B2565, sales_teams!$A$2:$A$36, sales_teams!$C$2:$C$36)</f>
        <v>West</v>
      </c>
      <c r="E2565" s="1" t="s">
        <v>181</v>
      </c>
      <c r="F2565" s="1" t="s">
        <v>97</v>
      </c>
      <c r="G2565" s="1" t="str">
        <f t="array" ref="G2565">IF($F2565="", "", _xlfn.XLOOKUP($F2565,accounts!$A$2:$A$86,accounts!$B$2:$B$86, "Other"))</f>
        <v>finance</v>
      </c>
      <c r="H2565" s="1" t="str">
        <f t="array" ref="H2565">IF($F2565="", "", IFS(_xlfn.XLOOKUP($F2565, accounts!$A$2:$A$86, accounts!$E$2:$E$86, 0)&gt;=1000, "Enterprise", _xlfn.XLOOKUP($F2565, accounts!$A$2:$A$86, accounts!$E$2:$E$86, 0)&gt;=100, "Mid-Market", TRUE, "SMB"))</f>
        <v>Mid-Market</v>
      </c>
      <c r="I2565" s="1" t="str">
        <f t="array" ref="I2565">IF($F2565="", "", _xlfn.XLOOKUP($F2565,accounts!$A$2:$A$86,accounts!$F$2:$F$86, "Other"))</f>
        <v>United States</v>
      </c>
      <c r="J2565" s="1" t="s">
        <v>192</v>
      </c>
      <c r="K2565" s="3">
        <v>42844.0</v>
      </c>
      <c r="L2565" s="3">
        <v>42963.0</v>
      </c>
      <c r="M2565" s="1">
        <v>0.0</v>
      </c>
    </row>
    <row r="2566">
      <c r="A2566" s="1" t="s">
        <v>2771</v>
      </c>
      <c r="B2566" s="1" t="s">
        <v>17</v>
      </c>
      <c r="C2566" s="1" t="str">
        <f t="array" ref="C2566">_xlfn.XLOOKUP($B2566, sales_teams!$A$2:$A$36, sales_teams!$B$2:$B$36)</f>
        <v>Dustin Brinkmann</v>
      </c>
      <c r="D2566" s="1" t="str">
        <f t="array" ref="D2566">_xlfn.XLOOKUP($B2566, sales_teams!$A$2:$A$36, sales_teams!$C$2:$C$36)</f>
        <v>Central</v>
      </c>
      <c r="E2566" s="1" t="s">
        <v>188</v>
      </c>
      <c r="F2566" s="1" t="s">
        <v>157</v>
      </c>
      <c r="G2566" s="1" t="str">
        <f t="array" ref="G2566">IF($F2566="", "", _xlfn.XLOOKUP($F2566,accounts!$A$2:$A$86,accounts!$B$2:$B$86, "Other"))</f>
        <v>retail</v>
      </c>
      <c r="H2566" s="1" t="str">
        <f t="array" ref="H2566">IF($F2566="", "", IFS(_xlfn.XLOOKUP($F2566, accounts!$A$2:$A$86, accounts!$E$2:$E$86, 0)&gt;=1000, "Enterprise", _xlfn.XLOOKUP($F2566, accounts!$A$2:$A$86, accounts!$E$2:$E$86, 0)&gt;=100, "Mid-Market", TRUE, "SMB"))</f>
        <v>Enterprise</v>
      </c>
      <c r="I2566" s="1" t="str">
        <f t="array" ref="I2566">IF($F2566="", "", _xlfn.XLOOKUP($F2566,accounts!$A$2:$A$86,accounts!$F$2:$F$86, "Other"))</f>
        <v>Belgium</v>
      </c>
      <c r="J2566" s="1" t="s">
        <v>192</v>
      </c>
      <c r="K2566" s="3">
        <v>42844.0</v>
      </c>
      <c r="L2566" s="3">
        <v>42846.0</v>
      </c>
      <c r="M2566" s="1">
        <v>0.0</v>
      </c>
    </row>
    <row r="2567">
      <c r="A2567" s="1" t="s">
        <v>2772</v>
      </c>
      <c r="B2567" s="1" t="s">
        <v>107</v>
      </c>
      <c r="C2567" s="1" t="str">
        <f t="array" ref="C2567">_xlfn.XLOOKUP($B2567, sales_teams!$A$2:$A$36, sales_teams!$B$2:$B$36)</f>
        <v>Summer Sewald</v>
      </c>
      <c r="D2567" s="1" t="str">
        <f t="array" ref="D2567">_xlfn.XLOOKUP($B2567, sales_teams!$A$2:$A$36, sales_teams!$C$2:$C$36)</f>
        <v>West</v>
      </c>
      <c r="E2567" s="1" t="s">
        <v>109</v>
      </c>
      <c r="F2567" s="1" t="s">
        <v>50</v>
      </c>
      <c r="G2567" s="1" t="str">
        <f t="array" ref="G2567">IF($F2567="", "", _xlfn.XLOOKUP($F2567,accounts!$A$2:$A$86,accounts!$B$2:$B$86, "Other"))</f>
        <v>entertainment</v>
      </c>
      <c r="H2567" s="1" t="str">
        <f t="array" ref="H2567">IF($F2567="", "", IFS(_xlfn.XLOOKUP($F2567, accounts!$A$2:$A$86, accounts!$E$2:$E$86, 0)&gt;=1000, "Enterprise", _xlfn.XLOOKUP($F2567, accounts!$A$2:$A$86, accounts!$E$2:$E$86, 0)&gt;=100, "Mid-Market", TRUE, "SMB"))</f>
        <v>Enterprise</v>
      </c>
      <c r="I2567" s="1" t="str">
        <f t="array" ref="I2567">IF($F2567="", "", _xlfn.XLOOKUP($F2567,accounts!$A$2:$A$86,accounts!$F$2:$F$86, "Other"))</f>
        <v>United States</v>
      </c>
      <c r="J2567" s="1" t="s">
        <v>192</v>
      </c>
      <c r="K2567" s="3">
        <v>42844.0</v>
      </c>
      <c r="L2567" s="3">
        <v>42852.0</v>
      </c>
      <c r="M2567" s="1">
        <v>0.0</v>
      </c>
    </row>
    <row r="2568">
      <c r="A2568" s="1" t="s">
        <v>2773</v>
      </c>
      <c r="B2568" s="1" t="s">
        <v>28</v>
      </c>
      <c r="C2568" s="1" t="str">
        <f t="array" ref="C2568">_xlfn.XLOOKUP($B2568, sales_teams!$A$2:$A$36, sales_teams!$B$2:$B$36)</f>
        <v>Melvin Marxen</v>
      </c>
      <c r="D2568" s="1" t="str">
        <f t="array" ref="D2568">_xlfn.XLOOKUP($B2568, sales_teams!$A$2:$A$36, sales_teams!$C$2:$C$36)</f>
        <v>Central</v>
      </c>
      <c r="E2568" s="1" t="s">
        <v>181</v>
      </c>
      <c r="F2568" s="1" t="s">
        <v>47</v>
      </c>
      <c r="G2568" s="1" t="str">
        <f t="array" ref="G2568">IF($F2568="", "", _xlfn.XLOOKUP($F2568,accounts!$A$2:$A$86,accounts!$B$2:$B$86, "Other"))</f>
        <v>retail</v>
      </c>
      <c r="H2568" s="1" t="str">
        <f t="array" ref="H2568">IF($F2568="", "", IFS(_xlfn.XLOOKUP($F2568, accounts!$A$2:$A$86, accounts!$E$2:$E$86, 0)&gt;=1000, "Enterprise", _xlfn.XLOOKUP($F2568, accounts!$A$2:$A$86, accounts!$E$2:$E$86, 0)&gt;=100, "Mid-Market", TRUE, "SMB"))</f>
        <v>Enterprise</v>
      </c>
      <c r="I2568" s="1" t="str">
        <f t="array" ref="I2568">IF($F2568="", "", _xlfn.XLOOKUP($F2568,accounts!$A$2:$A$86,accounts!$F$2:$F$86, "Other"))</f>
        <v>United States</v>
      </c>
      <c r="J2568" s="1" t="s">
        <v>192</v>
      </c>
      <c r="K2568" s="3">
        <v>42844.0</v>
      </c>
      <c r="L2568" s="3">
        <v>42846.0</v>
      </c>
      <c r="M2568" s="1">
        <v>0.0</v>
      </c>
    </row>
    <row r="2569">
      <c r="A2569" s="1" t="s">
        <v>2774</v>
      </c>
      <c r="B2569" s="1" t="s">
        <v>54</v>
      </c>
      <c r="C2569" s="1" t="str">
        <f t="array" ref="C2569">_xlfn.XLOOKUP($B2569, sales_teams!$A$2:$A$36, sales_teams!$B$2:$B$36)</f>
        <v>Rocco Neubert</v>
      </c>
      <c r="D2569" s="1" t="str">
        <f t="array" ref="D2569">_xlfn.XLOOKUP($B2569, sales_teams!$A$2:$A$36, sales_teams!$C$2:$C$36)</f>
        <v>East</v>
      </c>
      <c r="E2569" s="1" t="s">
        <v>179</v>
      </c>
      <c r="F2569" s="1" t="s">
        <v>141</v>
      </c>
      <c r="G2569" s="1" t="str">
        <f t="array" ref="G2569">IF($F2569="", "", _xlfn.XLOOKUP($F2569,accounts!$A$2:$A$86,accounts!$B$2:$B$86, "Other"))</f>
        <v>finance</v>
      </c>
      <c r="H2569" s="1" t="str">
        <f t="array" ref="H2569">IF($F2569="", "", IFS(_xlfn.XLOOKUP($F2569, accounts!$A$2:$A$86, accounts!$E$2:$E$86, 0)&gt;=1000, "Enterprise", _xlfn.XLOOKUP($F2569, accounts!$A$2:$A$86, accounts!$E$2:$E$86, 0)&gt;=100, "Mid-Market", TRUE, "SMB"))</f>
        <v>Mid-Market</v>
      </c>
      <c r="I2569" s="1" t="str">
        <f t="array" ref="I2569">IF($F2569="", "", _xlfn.XLOOKUP($F2569,accounts!$A$2:$A$86,accounts!$F$2:$F$86, "Other"))</f>
        <v>United States</v>
      </c>
      <c r="J2569" s="1" t="s">
        <v>192</v>
      </c>
      <c r="K2569" s="3">
        <v>42844.0</v>
      </c>
      <c r="L2569" s="3">
        <v>42845.0</v>
      </c>
      <c r="M2569" s="1">
        <v>0.0</v>
      </c>
    </row>
    <row r="2570">
      <c r="A2570" s="1" t="s">
        <v>2775</v>
      </c>
      <c r="B2570" s="1" t="s">
        <v>54</v>
      </c>
      <c r="C2570" s="1" t="str">
        <f t="array" ref="C2570">_xlfn.XLOOKUP($B2570, sales_teams!$A$2:$A$36, sales_teams!$B$2:$B$36)</f>
        <v>Rocco Neubert</v>
      </c>
      <c r="D2570" s="1" t="str">
        <f t="array" ref="D2570">_xlfn.XLOOKUP($B2570, sales_teams!$A$2:$A$36, sales_teams!$C$2:$C$36)</f>
        <v>East</v>
      </c>
      <c r="E2570" s="1" t="s">
        <v>179</v>
      </c>
      <c r="F2570" s="1" t="s">
        <v>141</v>
      </c>
      <c r="G2570" s="1" t="str">
        <f t="array" ref="G2570">IF($F2570="", "", _xlfn.XLOOKUP($F2570,accounts!$A$2:$A$86,accounts!$B$2:$B$86, "Other"))</f>
        <v>finance</v>
      </c>
      <c r="H2570" s="1" t="str">
        <f t="array" ref="H2570">IF($F2570="", "", IFS(_xlfn.XLOOKUP($F2570, accounts!$A$2:$A$86, accounts!$E$2:$E$86, 0)&gt;=1000, "Enterprise", _xlfn.XLOOKUP($F2570, accounts!$A$2:$A$86, accounts!$E$2:$E$86, 0)&gt;=100, "Mid-Market", TRUE, "SMB"))</f>
        <v>Mid-Market</v>
      </c>
      <c r="I2570" s="1" t="str">
        <f t="array" ref="I2570">IF($F2570="", "", _xlfn.XLOOKUP($F2570,accounts!$A$2:$A$86,accounts!$F$2:$F$86, "Other"))</f>
        <v>United States</v>
      </c>
      <c r="J2570" s="1" t="s">
        <v>131</v>
      </c>
      <c r="K2570" s="3">
        <v>42844.0</v>
      </c>
      <c r="L2570" s="3">
        <v>42852.0</v>
      </c>
      <c r="M2570" s="1">
        <v>61.0</v>
      </c>
    </row>
    <row r="2571">
      <c r="A2571" s="1" t="s">
        <v>2776</v>
      </c>
      <c r="B2571" s="1" t="s">
        <v>65</v>
      </c>
      <c r="C2571" s="1" t="str">
        <f t="array" ref="C2571">_xlfn.XLOOKUP($B2571, sales_teams!$A$2:$A$36, sales_teams!$B$2:$B$36)</f>
        <v>Celia Rouche</v>
      </c>
      <c r="D2571" s="1" t="str">
        <f t="array" ref="D2571">_xlfn.XLOOKUP($B2571, sales_teams!$A$2:$A$36, sales_teams!$C$2:$C$36)</f>
        <v>West</v>
      </c>
      <c r="E2571" s="1" t="s">
        <v>179</v>
      </c>
      <c r="F2571" s="1" t="s">
        <v>124</v>
      </c>
      <c r="G2571" s="1" t="str">
        <f t="array" ref="G2571">IF($F2571="", "", _xlfn.XLOOKUP($F2571,accounts!$A$2:$A$86,accounts!$B$2:$B$86, "Other"))</f>
        <v>retail</v>
      </c>
      <c r="H2571" s="1" t="str">
        <f t="array" ref="H2571">IF($F2571="", "", IFS(_xlfn.XLOOKUP($F2571, accounts!$A$2:$A$86, accounts!$E$2:$E$86, 0)&gt;=1000, "Enterprise", _xlfn.XLOOKUP($F2571, accounts!$A$2:$A$86, accounts!$E$2:$E$86, 0)&gt;=100, "Mid-Market", TRUE, "SMB"))</f>
        <v>Enterprise</v>
      </c>
      <c r="I2571" s="1" t="str">
        <f t="array" ref="I2571">IF($F2571="", "", _xlfn.XLOOKUP($F2571,accounts!$A$2:$A$86,accounts!$F$2:$F$86, "Other"))</f>
        <v>United States</v>
      </c>
      <c r="J2571" s="1" t="s">
        <v>192</v>
      </c>
      <c r="K2571" s="3">
        <v>42844.0</v>
      </c>
      <c r="L2571" s="3">
        <v>42855.0</v>
      </c>
      <c r="M2571" s="1">
        <v>0.0</v>
      </c>
    </row>
    <row r="2572">
      <c r="A2572" s="1" t="s">
        <v>2777</v>
      </c>
      <c r="B2572" s="1" t="s">
        <v>65</v>
      </c>
      <c r="C2572" s="1" t="str">
        <f t="array" ref="C2572">_xlfn.XLOOKUP($B2572, sales_teams!$A$2:$A$36, sales_teams!$B$2:$B$36)</f>
        <v>Celia Rouche</v>
      </c>
      <c r="D2572" s="1" t="str">
        <f t="array" ref="D2572">_xlfn.XLOOKUP($B2572, sales_teams!$A$2:$A$36, sales_teams!$C$2:$C$36)</f>
        <v>West</v>
      </c>
      <c r="E2572" s="1" t="s">
        <v>181</v>
      </c>
      <c r="F2572" s="1" t="s">
        <v>114</v>
      </c>
      <c r="G2572" s="1" t="str">
        <f t="array" ref="G2572">IF($F2572="", "", _xlfn.XLOOKUP($F2572,accounts!$A$2:$A$86,accounts!$B$2:$B$86, "Other"))</f>
        <v>marketing</v>
      </c>
      <c r="H2572" s="1" t="str">
        <f t="array" ref="H2572">IF($F2572="", "", IFS(_xlfn.XLOOKUP($F2572, accounts!$A$2:$A$86, accounts!$E$2:$E$86, 0)&gt;=1000, "Enterprise", _xlfn.XLOOKUP($F2572, accounts!$A$2:$A$86, accounts!$E$2:$E$86, 0)&gt;=100, "Mid-Market", TRUE, "SMB"))</f>
        <v>Enterprise</v>
      </c>
      <c r="I2572" s="1" t="str">
        <f t="array" ref="I2572">IF($F2572="", "", _xlfn.XLOOKUP($F2572,accounts!$A$2:$A$86,accounts!$F$2:$F$86, "Other"))</f>
        <v>United States</v>
      </c>
      <c r="J2572" s="1" t="s">
        <v>131</v>
      </c>
      <c r="K2572" s="3">
        <v>42844.0</v>
      </c>
      <c r="L2572" s="3">
        <v>42853.0</v>
      </c>
      <c r="M2572" s="1">
        <v>600.0</v>
      </c>
    </row>
    <row r="2573">
      <c r="A2573" s="1" t="s">
        <v>2778</v>
      </c>
      <c r="B2573" s="1" t="s">
        <v>41</v>
      </c>
      <c r="C2573" s="1" t="str">
        <f t="array" ref="C2573">_xlfn.XLOOKUP($B2573, sales_teams!$A$2:$A$36, sales_teams!$B$2:$B$36)</f>
        <v>Cara Losch</v>
      </c>
      <c r="D2573" s="1" t="str">
        <f t="array" ref="D2573">_xlfn.XLOOKUP($B2573, sales_teams!$A$2:$A$36, sales_teams!$C$2:$C$36)</f>
        <v>East</v>
      </c>
      <c r="E2573" s="1" t="s">
        <v>148</v>
      </c>
      <c r="F2573" s="1" t="s">
        <v>22</v>
      </c>
      <c r="G2573" s="1" t="str">
        <f t="array" ref="G2573">IF($F2573="", "", _xlfn.XLOOKUP($F2573,accounts!$A$2:$A$86,accounts!$B$2:$B$86, "Other"))</f>
        <v>medical</v>
      </c>
      <c r="H2573" s="1" t="str">
        <f t="array" ref="H2573">IF($F2573="", "", IFS(_xlfn.XLOOKUP($F2573, accounts!$A$2:$A$86, accounts!$E$2:$E$86, 0)&gt;=1000, "Enterprise", _xlfn.XLOOKUP($F2573, accounts!$A$2:$A$86, accounts!$E$2:$E$86, 0)&gt;=100, "Mid-Market", TRUE, "SMB"))</f>
        <v>Mid-Market</v>
      </c>
      <c r="I2573" s="1" t="str">
        <f t="array" ref="I2573">IF($F2573="", "", _xlfn.XLOOKUP($F2573,accounts!$A$2:$A$86,accounts!$F$2:$F$86, "Other"))</f>
        <v>United States</v>
      </c>
      <c r="J2573" s="1" t="s">
        <v>189</v>
      </c>
      <c r="K2573" s="3">
        <v>42844.0</v>
      </c>
    </row>
    <row r="2574">
      <c r="A2574" s="1" t="s">
        <v>2779</v>
      </c>
      <c r="B2574" s="1" t="s">
        <v>41</v>
      </c>
      <c r="C2574" s="1" t="str">
        <f t="array" ref="C2574">_xlfn.XLOOKUP($B2574, sales_teams!$A$2:$A$36, sales_teams!$B$2:$B$36)</f>
        <v>Cara Losch</v>
      </c>
      <c r="D2574" s="1" t="str">
        <f t="array" ref="D2574">_xlfn.XLOOKUP($B2574, sales_teams!$A$2:$A$36, sales_teams!$C$2:$C$36)</f>
        <v>East</v>
      </c>
      <c r="E2574" s="1" t="s">
        <v>194</v>
      </c>
      <c r="F2574" s="1" t="s">
        <v>141</v>
      </c>
      <c r="G2574" s="1" t="str">
        <f t="array" ref="G2574">IF($F2574="", "", _xlfn.XLOOKUP($F2574,accounts!$A$2:$A$86,accounts!$B$2:$B$86, "Other"))</f>
        <v>finance</v>
      </c>
      <c r="H2574" s="1" t="str">
        <f t="array" ref="H2574">IF($F2574="", "", IFS(_xlfn.XLOOKUP($F2574, accounts!$A$2:$A$86, accounts!$E$2:$E$86, 0)&gt;=1000, "Enterprise", _xlfn.XLOOKUP($F2574, accounts!$A$2:$A$86, accounts!$E$2:$E$86, 0)&gt;=100, "Mid-Market", TRUE, "SMB"))</f>
        <v>Mid-Market</v>
      </c>
      <c r="I2574" s="1" t="str">
        <f t="array" ref="I2574">IF($F2574="", "", _xlfn.XLOOKUP($F2574,accounts!$A$2:$A$86,accounts!$F$2:$F$86, "Other"))</f>
        <v>United States</v>
      </c>
      <c r="J2574" s="1" t="s">
        <v>131</v>
      </c>
      <c r="K2574" s="3">
        <v>42844.0</v>
      </c>
      <c r="L2574" s="3">
        <v>42845.0</v>
      </c>
      <c r="M2574" s="1">
        <v>5805.0</v>
      </c>
    </row>
    <row r="2575">
      <c r="A2575" s="1" t="s">
        <v>2780</v>
      </c>
      <c r="B2575" s="1" t="s">
        <v>15</v>
      </c>
      <c r="C2575" s="1" t="str">
        <f t="array" ref="C2575">_xlfn.XLOOKUP($B2575, sales_teams!$A$2:$A$36, sales_teams!$B$2:$B$36)</f>
        <v>Dustin Brinkmann</v>
      </c>
      <c r="D2575" s="1" t="str">
        <f t="array" ref="D2575">_xlfn.XLOOKUP($B2575, sales_teams!$A$2:$A$36, sales_teams!$C$2:$C$36)</f>
        <v>Central</v>
      </c>
      <c r="E2575" s="1" t="s">
        <v>179</v>
      </c>
      <c r="F2575" s="1" t="s">
        <v>119</v>
      </c>
      <c r="G2575" s="1" t="str">
        <f t="array" ref="G2575">IF($F2575="", "", _xlfn.XLOOKUP($F2575,accounts!$A$2:$A$86,accounts!$B$2:$B$86, "Other"))</f>
        <v>technology</v>
      </c>
      <c r="H2575" s="1" t="str">
        <f t="array" ref="H2575">IF($F2575="", "", IFS(_xlfn.XLOOKUP($F2575, accounts!$A$2:$A$86, accounts!$E$2:$E$86, 0)&gt;=1000, "Enterprise", _xlfn.XLOOKUP($F2575, accounts!$A$2:$A$86, accounts!$E$2:$E$86, 0)&gt;=100, "Mid-Market", TRUE, "SMB"))</f>
        <v>Enterprise</v>
      </c>
      <c r="I2575" s="1" t="str">
        <f t="array" ref="I2575">IF($F2575="", "", _xlfn.XLOOKUP($F2575,accounts!$A$2:$A$86,accounts!$F$2:$F$86, "Other"))</f>
        <v>Korea</v>
      </c>
      <c r="J2575" s="1" t="s">
        <v>131</v>
      </c>
      <c r="K2575" s="3">
        <v>42844.0</v>
      </c>
      <c r="L2575" s="3">
        <v>42913.0</v>
      </c>
      <c r="M2575" s="1">
        <v>58.0</v>
      </c>
    </row>
    <row r="2576">
      <c r="A2576" s="1" t="s">
        <v>2781</v>
      </c>
      <c r="B2576" s="1" t="s">
        <v>15</v>
      </c>
      <c r="C2576" s="1" t="str">
        <f t="array" ref="C2576">_xlfn.XLOOKUP($B2576, sales_teams!$A$2:$A$36, sales_teams!$B$2:$B$36)</f>
        <v>Dustin Brinkmann</v>
      </c>
      <c r="D2576" s="1" t="str">
        <f t="array" ref="D2576">_xlfn.XLOOKUP($B2576, sales_teams!$A$2:$A$36, sales_teams!$C$2:$C$36)</f>
        <v>Central</v>
      </c>
      <c r="E2576" s="1" t="s">
        <v>179</v>
      </c>
      <c r="F2576" s="1" t="s">
        <v>152</v>
      </c>
      <c r="G2576" s="1" t="str">
        <f t="array" ref="G2576">IF($F2576="", "", _xlfn.XLOOKUP($F2576,accounts!$A$2:$A$86,accounts!$B$2:$B$86, "Other"))</f>
        <v>marketing</v>
      </c>
      <c r="H2576" s="1" t="str">
        <f t="array" ref="H2576">IF($F2576="", "", IFS(_xlfn.XLOOKUP($F2576, accounts!$A$2:$A$86, accounts!$E$2:$E$86, 0)&gt;=1000, "Enterprise", _xlfn.XLOOKUP($F2576, accounts!$A$2:$A$86, accounts!$E$2:$E$86, 0)&gt;=100, "Mid-Market", TRUE, "SMB"))</f>
        <v>Mid-Market</v>
      </c>
      <c r="I2576" s="1" t="str">
        <f t="array" ref="I2576">IF($F2576="", "", _xlfn.XLOOKUP($F2576,accounts!$A$2:$A$86,accounts!$F$2:$F$86, "Other"))</f>
        <v>United States</v>
      </c>
      <c r="J2576" s="1" t="s">
        <v>131</v>
      </c>
      <c r="K2576" s="3">
        <v>42844.0</v>
      </c>
      <c r="L2576" s="3">
        <v>42950.0</v>
      </c>
      <c r="M2576" s="1">
        <v>52.0</v>
      </c>
    </row>
    <row r="2577">
      <c r="A2577" s="1" t="s">
        <v>2782</v>
      </c>
      <c r="B2577" s="1" t="s">
        <v>34</v>
      </c>
      <c r="C2577" s="1" t="str">
        <f t="array" ref="C2577">_xlfn.XLOOKUP($B2577, sales_teams!$A$2:$A$36, sales_teams!$B$2:$B$36)</f>
        <v>Cara Losch</v>
      </c>
      <c r="D2577" s="1" t="str">
        <f t="array" ref="D2577">_xlfn.XLOOKUP($B2577, sales_teams!$A$2:$A$36, sales_teams!$C$2:$C$36)</f>
        <v>East</v>
      </c>
      <c r="E2577" s="1" t="s">
        <v>179</v>
      </c>
      <c r="F2577" s="1" t="s">
        <v>103</v>
      </c>
      <c r="G2577" s="1" t="str">
        <f t="array" ref="G2577">IF($F2577="", "", _xlfn.XLOOKUP($F2577,accounts!$A$2:$A$86,accounts!$B$2:$B$86, "Other"))</f>
        <v>retail</v>
      </c>
      <c r="H2577" s="1" t="str">
        <f t="array" ref="H2577">IF($F2577="", "", IFS(_xlfn.XLOOKUP($F2577, accounts!$A$2:$A$86, accounts!$E$2:$E$86, 0)&gt;=1000, "Enterprise", _xlfn.XLOOKUP($F2577, accounts!$A$2:$A$86, accounts!$E$2:$E$86, 0)&gt;=100, "Mid-Market", TRUE, "SMB"))</f>
        <v>Enterprise</v>
      </c>
      <c r="I2577" s="1" t="str">
        <f t="array" ref="I2577">IF($F2577="", "", _xlfn.XLOOKUP($F2577,accounts!$A$2:$A$86,accounts!$F$2:$F$86, "Other"))</f>
        <v>United States</v>
      </c>
      <c r="J2577" s="1" t="s">
        <v>192</v>
      </c>
      <c r="K2577" s="3">
        <v>42844.0</v>
      </c>
      <c r="L2577" s="3">
        <v>42846.0</v>
      </c>
      <c r="M2577" s="1">
        <v>0.0</v>
      </c>
    </row>
    <row r="2578">
      <c r="A2578" s="1" t="s">
        <v>2783</v>
      </c>
      <c r="B2578" s="1" t="s">
        <v>105</v>
      </c>
      <c r="C2578" s="1" t="str">
        <f t="array" ref="C2578">_xlfn.XLOOKUP($B2578, sales_teams!$A$2:$A$36, sales_teams!$B$2:$B$36)</f>
        <v>Summer Sewald</v>
      </c>
      <c r="D2578" s="1" t="str">
        <f t="array" ref="D2578">_xlfn.XLOOKUP($B2578, sales_teams!$A$2:$A$36, sales_teams!$C$2:$C$36)</f>
        <v>West</v>
      </c>
      <c r="E2578" s="1" t="s">
        <v>181</v>
      </c>
      <c r="F2578" s="1" t="s">
        <v>119</v>
      </c>
      <c r="G2578" s="1" t="str">
        <f t="array" ref="G2578">IF($F2578="", "", _xlfn.XLOOKUP($F2578,accounts!$A$2:$A$86,accounts!$B$2:$B$86, "Other"))</f>
        <v>technology</v>
      </c>
      <c r="H2578" s="1" t="str">
        <f t="array" ref="H2578">IF($F2578="", "", IFS(_xlfn.XLOOKUP($F2578, accounts!$A$2:$A$86, accounts!$E$2:$E$86, 0)&gt;=1000, "Enterprise", _xlfn.XLOOKUP($F2578, accounts!$A$2:$A$86, accounts!$E$2:$E$86, 0)&gt;=100, "Mid-Market", TRUE, "SMB"))</f>
        <v>Enterprise</v>
      </c>
      <c r="I2578" s="1" t="str">
        <f t="array" ref="I2578">IF($F2578="", "", _xlfn.XLOOKUP($F2578,accounts!$A$2:$A$86,accounts!$F$2:$F$86, "Other"))</f>
        <v>Korea</v>
      </c>
      <c r="J2578" s="1" t="s">
        <v>189</v>
      </c>
      <c r="K2578" s="3">
        <v>42844.0</v>
      </c>
    </row>
    <row r="2579">
      <c r="A2579" s="1" t="s">
        <v>2784</v>
      </c>
      <c r="B2579" s="1" t="s">
        <v>57</v>
      </c>
      <c r="C2579" s="1" t="str">
        <f t="array" ref="C2579">_xlfn.XLOOKUP($B2579, sales_teams!$A$2:$A$36, sales_teams!$B$2:$B$36)</f>
        <v>Rocco Neubert</v>
      </c>
      <c r="D2579" s="1" t="str">
        <f t="array" ref="D2579">_xlfn.XLOOKUP($B2579, sales_teams!$A$2:$A$36, sales_teams!$C$2:$C$36)</f>
        <v>East</v>
      </c>
      <c r="E2579" s="1" t="s">
        <v>179</v>
      </c>
      <c r="F2579" s="1" t="s">
        <v>153</v>
      </c>
      <c r="G2579" s="1" t="str">
        <f t="array" ref="G2579">IF($F2579="", "", _xlfn.XLOOKUP($F2579,accounts!$A$2:$A$86,accounts!$B$2:$B$86, "Other"))</f>
        <v>medical</v>
      </c>
      <c r="H2579" s="1" t="str">
        <f t="array" ref="H2579">IF($F2579="", "", IFS(_xlfn.XLOOKUP($F2579, accounts!$A$2:$A$86, accounts!$E$2:$E$86, 0)&gt;=1000, "Enterprise", _xlfn.XLOOKUP($F2579, accounts!$A$2:$A$86, accounts!$E$2:$E$86, 0)&gt;=100, "Mid-Market", TRUE, "SMB"))</f>
        <v>Enterprise</v>
      </c>
      <c r="I2579" s="1" t="str">
        <f t="array" ref="I2579">IF($F2579="", "", _xlfn.XLOOKUP($F2579,accounts!$A$2:$A$86,accounts!$F$2:$F$86, "Other"))</f>
        <v>United States</v>
      </c>
      <c r="J2579" s="1" t="s">
        <v>131</v>
      </c>
      <c r="K2579" s="3">
        <v>42845.0</v>
      </c>
      <c r="L2579" s="3">
        <v>42902.0</v>
      </c>
      <c r="M2579" s="1">
        <v>55.0</v>
      </c>
    </row>
    <row r="2580">
      <c r="A2580" s="1" t="s">
        <v>2785</v>
      </c>
      <c r="B2580" s="1" t="s">
        <v>52</v>
      </c>
      <c r="C2580" s="1" t="str">
        <f t="array" ref="C2580">_xlfn.XLOOKUP($B2580, sales_teams!$A$2:$A$36, sales_teams!$B$2:$B$36)</f>
        <v>Rocco Neubert</v>
      </c>
      <c r="D2580" s="1" t="str">
        <f t="array" ref="D2580">_xlfn.XLOOKUP($B2580, sales_teams!$A$2:$A$36, sales_teams!$C$2:$C$36)</f>
        <v>East</v>
      </c>
      <c r="E2580" s="1" t="s">
        <v>109</v>
      </c>
      <c r="F2580" s="1" t="s">
        <v>14</v>
      </c>
      <c r="G2580" s="1" t="str">
        <f t="array" ref="G2580">IF($F2580="", "", _xlfn.XLOOKUP($F2580,accounts!$A$2:$A$86,accounts!$B$2:$B$86, "Other"))</f>
        <v>technology</v>
      </c>
      <c r="H2580" s="1" t="str">
        <f t="array" ref="H2580">IF($F2580="", "", IFS(_xlfn.XLOOKUP($F2580, accounts!$A$2:$A$86, accounts!$E$2:$E$86, 0)&gt;=1000, "Enterprise", _xlfn.XLOOKUP($F2580, accounts!$A$2:$A$86, accounts!$E$2:$E$86, 0)&gt;=100, "Mid-Market", TRUE, "SMB"))</f>
        <v>Enterprise</v>
      </c>
      <c r="I2580" s="1" t="str">
        <f t="array" ref="I2580">IF($F2580="", "", _xlfn.XLOOKUP($F2580,accounts!$A$2:$A$86,accounts!$F$2:$F$86, "Other"))</f>
        <v>United States</v>
      </c>
      <c r="J2580" s="1" t="s">
        <v>131</v>
      </c>
      <c r="K2580" s="3">
        <v>42845.0</v>
      </c>
      <c r="L2580" s="3">
        <v>42957.0</v>
      </c>
      <c r="M2580" s="1">
        <v>1161.0</v>
      </c>
    </row>
    <row r="2581">
      <c r="A2581" s="1" t="s">
        <v>2786</v>
      </c>
      <c r="B2581" s="1" t="s">
        <v>52</v>
      </c>
      <c r="C2581" s="1" t="str">
        <f t="array" ref="C2581">_xlfn.XLOOKUP($B2581, sales_teams!$A$2:$A$36, sales_teams!$B$2:$B$36)</f>
        <v>Rocco Neubert</v>
      </c>
      <c r="D2581" s="1" t="str">
        <f t="array" ref="D2581">_xlfn.XLOOKUP($B2581, sales_teams!$A$2:$A$36, sales_teams!$C$2:$C$36)</f>
        <v>East</v>
      </c>
      <c r="E2581" s="1" t="s">
        <v>148</v>
      </c>
      <c r="F2581" s="1" t="s">
        <v>144</v>
      </c>
      <c r="G2581" s="1" t="str">
        <f t="array" ref="G2581">IF($F2581="", "", _xlfn.XLOOKUP($F2581,accounts!$A$2:$A$86,accounts!$B$2:$B$86, "Other"))</f>
        <v>retail</v>
      </c>
      <c r="H2581" s="1" t="str">
        <f t="array" ref="H2581">IF($F2581="", "", IFS(_xlfn.XLOOKUP($F2581, accounts!$A$2:$A$86, accounts!$E$2:$E$86, 0)&gt;=1000, "Enterprise", _xlfn.XLOOKUP($F2581, accounts!$A$2:$A$86, accounts!$E$2:$E$86, 0)&gt;=100, "Mid-Market", TRUE, "SMB"))</f>
        <v>Enterprise</v>
      </c>
      <c r="I2581" s="1" t="str">
        <f t="array" ref="I2581">IF($F2581="", "", _xlfn.XLOOKUP($F2581,accounts!$A$2:$A$86,accounts!$F$2:$F$86, "Other"))</f>
        <v>United States</v>
      </c>
      <c r="J2581" s="1" t="s">
        <v>131</v>
      </c>
      <c r="K2581" s="3">
        <v>42845.0</v>
      </c>
      <c r="L2581" s="3">
        <v>42850.0</v>
      </c>
      <c r="M2581" s="1">
        <v>5091.0</v>
      </c>
    </row>
    <row r="2582">
      <c r="A2582" s="1" t="s">
        <v>2787</v>
      </c>
      <c r="B2582" s="1" t="s">
        <v>52</v>
      </c>
      <c r="C2582" s="1" t="str">
        <f t="array" ref="C2582">_xlfn.XLOOKUP($B2582, sales_teams!$A$2:$A$36, sales_teams!$B$2:$B$36)</f>
        <v>Rocco Neubert</v>
      </c>
      <c r="D2582" s="1" t="str">
        <f t="array" ref="D2582">_xlfn.XLOOKUP($B2582, sales_teams!$A$2:$A$36, sales_teams!$C$2:$C$36)</f>
        <v>East</v>
      </c>
      <c r="E2582" s="1" t="s">
        <v>179</v>
      </c>
      <c r="F2582" s="1" t="s">
        <v>81</v>
      </c>
      <c r="G2582" s="1" t="str">
        <f t="array" ref="G2582">IF($F2582="", "", _xlfn.XLOOKUP($F2582,accounts!$A$2:$A$86,accounts!$B$2:$B$86, "Other"))</f>
        <v>technology</v>
      </c>
      <c r="H2582" s="1" t="str">
        <f t="array" ref="H2582">IF($F2582="", "", IFS(_xlfn.XLOOKUP($F2582, accounts!$A$2:$A$86, accounts!$E$2:$E$86, 0)&gt;=1000, "Enterprise", _xlfn.XLOOKUP($F2582, accounts!$A$2:$A$86, accounts!$E$2:$E$86, 0)&gt;=100, "Mid-Market", TRUE, "SMB"))</f>
        <v>Enterprise</v>
      </c>
      <c r="I2582" s="1" t="str">
        <f t="array" ref="I2582">IF($F2582="", "", _xlfn.XLOOKUP($F2582,accounts!$A$2:$A$86,accounts!$F$2:$F$86, "Other"))</f>
        <v>United States</v>
      </c>
      <c r="J2582" s="1" t="s">
        <v>131</v>
      </c>
      <c r="K2582" s="3">
        <v>42845.0</v>
      </c>
      <c r="L2582" s="3">
        <v>42847.0</v>
      </c>
      <c r="M2582" s="1">
        <v>59.0</v>
      </c>
    </row>
    <row r="2583">
      <c r="A2583" s="1" t="s">
        <v>2788</v>
      </c>
      <c r="B2583" s="1" t="s">
        <v>39</v>
      </c>
      <c r="C2583" s="1" t="str">
        <f t="array" ref="C2583">_xlfn.XLOOKUP($B2583, sales_teams!$A$2:$A$36, sales_teams!$B$2:$B$36)</f>
        <v>Cara Losch</v>
      </c>
      <c r="D2583" s="1" t="str">
        <f t="array" ref="D2583">_xlfn.XLOOKUP($B2583, sales_teams!$A$2:$A$36, sales_teams!$C$2:$C$36)</f>
        <v>East</v>
      </c>
      <c r="E2583" s="1" t="s">
        <v>194</v>
      </c>
      <c r="F2583" s="1" t="s">
        <v>144</v>
      </c>
      <c r="G2583" s="1" t="str">
        <f t="array" ref="G2583">IF($F2583="", "", _xlfn.XLOOKUP($F2583,accounts!$A$2:$A$86,accounts!$B$2:$B$86, "Other"))</f>
        <v>retail</v>
      </c>
      <c r="H2583" s="1" t="str">
        <f t="array" ref="H2583">IF($F2583="", "", IFS(_xlfn.XLOOKUP($F2583, accounts!$A$2:$A$86, accounts!$E$2:$E$86, 0)&gt;=1000, "Enterprise", _xlfn.XLOOKUP($F2583, accounts!$A$2:$A$86, accounts!$E$2:$E$86, 0)&gt;=100, "Mid-Market", TRUE, "SMB"))</f>
        <v>Enterprise</v>
      </c>
      <c r="I2583" s="1" t="str">
        <f t="array" ref="I2583">IF($F2583="", "", _xlfn.XLOOKUP($F2583,accounts!$A$2:$A$86,accounts!$F$2:$F$86, "Other"))</f>
        <v>United States</v>
      </c>
      <c r="J2583" s="1" t="s">
        <v>192</v>
      </c>
      <c r="K2583" s="3">
        <v>42845.0</v>
      </c>
      <c r="L2583" s="3">
        <v>42856.0</v>
      </c>
      <c r="M2583" s="1">
        <v>0.0</v>
      </c>
    </row>
    <row r="2584">
      <c r="A2584" s="1" t="s">
        <v>2789</v>
      </c>
      <c r="B2584" s="1" t="s">
        <v>48</v>
      </c>
      <c r="C2584" s="1" t="str">
        <f t="array" ref="C2584">_xlfn.XLOOKUP($B2584, sales_teams!$A$2:$A$36, sales_teams!$B$2:$B$36)</f>
        <v>Rocco Neubert</v>
      </c>
      <c r="D2584" s="1" t="str">
        <f t="array" ref="D2584">_xlfn.XLOOKUP($B2584, sales_teams!$A$2:$A$36, sales_teams!$C$2:$C$36)</f>
        <v>East</v>
      </c>
      <c r="E2584" s="1" t="s">
        <v>181</v>
      </c>
      <c r="F2584" s="1" t="s">
        <v>140</v>
      </c>
      <c r="G2584" s="1" t="str">
        <f t="array" ref="G2584">IF($F2584="", "", _xlfn.XLOOKUP($F2584,accounts!$A$2:$A$86,accounts!$B$2:$B$86, "Other"))</f>
        <v>employment</v>
      </c>
      <c r="H2584" s="1" t="str">
        <f t="array" ref="H2584">IF($F2584="", "", IFS(_xlfn.XLOOKUP($F2584, accounts!$A$2:$A$86, accounts!$E$2:$E$86, 0)&gt;=1000, "Enterprise", _xlfn.XLOOKUP($F2584, accounts!$A$2:$A$86, accounts!$E$2:$E$86, 0)&gt;=100, "Mid-Market", TRUE, "SMB"))</f>
        <v>Enterprise</v>
      </c>
      <c r="I2584" s="1" t="str">
        <f t="array" ref="I2584">IF($F2584="", "", _xlfn.XLOOKUP($F2584,accounts!$A$2:$A$86,accounts!$F$2:$F$86, "Other"))</f>
        <v>United States</v>
      </c>
      <c r="J2584" s="1" t="s">
        <v>192</v>
      </c>
      <c r="K2584" s="3">
        <v>42845.0</v>
      </c>
      <c r="L2584" s="3">
        <v>42847.0</v>
      </c>
      <c r="M2584" s="1">
        <v>0.0</v>
      </c>
    </row>
    <row r="2585">
      <c r="A2585" s="1" t="s">
        <v>2790</v>
      </c>
      <c r="B2585" s="1" t="s">
        <v>30</v>
      </c>
      <c r="C2585" s="1" t="str">
        <f t="array" ref="C2585">_xlfn.XLOOKUP($B2585, sales_teams!$A$2:$A$36, sales_teams!$B$2:$B$36)</f>
        <v>Melvin Marxen</v>
      </c>
      <c r="D2585" s="1" t="str">
        <f t="array" ref="D2585">_xlfn.XLOOKUP($B2585, sales_teams!$A$2:$A$36, sales_teams!$C$2:$C$36)</f>
        <v>Central</v>
      </c>
      <c r="E2585" s="1" t="s">
        <v>148</v>
      </c>
      <c r="F2585" s="1" t="s">
        <v>113</v>
      </c>
      <c r="G2585" s="1" t="str">
        <f t="array" ref="G2585">IF($F2585="", "", _xlfn.XLOOKUP($F2585,accounts!$A$2:$A$86,accounts!$B$2:$B$86, "Other"))</f>
        <v>telecommunications</v>
      </c>
      <c r="H2585" s="1" t="str">
        <f t="array" ref="H2585">IF($F2585="", "", IFS(_xlfn.XLOOKUP($F2585, accounts!$A$2:$A$86, accounts!$E$2:$E$86, 0)&gt;=1000, "Enterprise", _xlfn.XLOOKUP($F2585, accounts!$A$2:$A$86, accounts!$E$2:$E$86, 0)&gt;=100, "Mid-Market", TRUE, "SMB"))</f>
        <v>Mid-Market</v>
      </c>
      <c r="I2585" s="1" t="str">
        <f t="array" ref="I2585">IF($F2585="", "", _xlfn.XLOOKUP($F2585,accounts!$A$2:$A$86,accounts!$F$2:$F$86, "Other"))</f>
        <v>United States</v>
      </c>
      <c r="J2585" s="1" t="s">
        <v>192</v>
      </c>
      <c r="K2585" s="3">
        <v>42845.0</v>
      </c>
      <c r="L2585" s="3">
        <v>42855.0</v>
      </c>
      <c r="M2585" s="1">
        <v>0.0</v>
      </c>
    </row>
    <row r="2586">
      <c r="A2586" s="1" t="s">
        <v>2791</v>
      </c>
      <c r="B2586" s="1" t="s">
        <v>30</v>
      </c>
      <c r="C2586" s="1" t="str">
        <f t="array" ref="C2586">_xlfn.XLOOKUP($B2586, sales_teams!$A$2:$A$36, sales_teams!$B$2:$B$36)</f>
        <v>Melvin Marxen</v>
      </c>
      <c r="D2586" s="1" t="str">
        <f t="array" ref="D2586">_xlfn.XLOOKUP($B2586, sales_teams!$A$2:$A$36, sales_teams!$C$2:$C$36)</f>
        <v>Central</v>
      </c>
      <c r="E2586" s="1" t="s">
        <v>181</v>
      </c>
      <c r="F2586" s="1" t="s">
        <v>150</v>
      </c>
      <c r="G2586" s="1" t="str">
        <f t="array" ref="G2586">IF($F2586="", "", _xlfn.XLOOKUP($F2586,accounts!$A$2:$A$86,accounts!$B$2:$B$86, "Other"))</f>
        <v>technology</v>
      </c>
      <c r="H2586" s="1" t="str">
        <f t="array" ref="H2586">IF($F2586="", "", IFS(_xlfn.XLOOKUP($F2586, accounts!$A$2:$A$86, accounts!$E$2:$E$86, 0)&gt;=1000, "Enterprise", _xlfn.XLOOKUP($F2586, accounts!$A$2:$A$86, accounts!$E$2:$E$86, 0)&gt;=100, "Mid-Market", TRUE, "SMB"))</f>
        <v>Enterprise</v>
      </c>
      <c r="I2586" s="1" t="str">
        <f t="array" ref="I2586">IF($F2586="", "", _xlfn.XLOOKUP($F2586,accounts!$A$2:$A$86,accounts!$F$2:$F$86, "Other"))</f>
        <v>United States</v>
      </c>
      <c r="J2586" s="1" t="s">
        <v>131</v>
      </c>
      <c r="K2586" s="3">
        <v>42845.0</v>
      </c>
      <c r="L2586" s="3">
        <v>42853.0</v>
      </c>
      <c r="M2586" s="1">
        <v>549.0</v>
      </c>
    </row>
    <row r="2587">
      <c r="A2587" s="1" t="s">
        <v>2792</v>
      </c>
      <c r="B2587" s="1" t="s">
        <v>53</v>
      </c>
      <c r="C2587" s="1" t="str">
        <f t="array" ref="C2587">_xlfn.XLOOKUP($B2587, sales_teams!$A$2:$A$36, sales_teams!$B$2:$B$36)</f>
        <v>Rocco Neubert</v>
      </c>
      <c r="D2587" s="1" t="str">
        <f t="array" ref="D2587">_xlfn.XLOOKUP($B2587, sales_teams!$A$2:$A$36, sales_teams!$C$2:$C$36)</f>
        <v>East</v>
      </c>
      <c r="E2587" s="1" t="s">
        <v>109</v>
      </c>
      <c r="F2587" s="1" t="s">
        <v>172</v>
      </c>
      <c r="G2587" s="1" t="str">
        <f t="array" ref="G2587">IF($F2587="", "", _xlfn.XLOOKUP($F2587,accounts!$A$2:$A$86,accounts!$B$2:$B$86, "Other"))</f>
        <v>retail</v>
      </c>
      <c r="H2587" s="1" t="str">
        <f t="array" ref="H2587">IF($F2587="", "", IFS(_xlfn.XLOOKUP($F2587, accounts!$A$2:$A$86, accounts!$E$2:$E$86, 0)&gt;=1000, "Enterprise", _xlfn.XLOOKUP($F2587, accounts!$A$2:$A$86, accounts!$E$2:$E$86, 0)&gt;=100, "Mid-Market", TRUE, "SMB"))</f>
        <v>Mid-Market</v>
      </c>
      <c r="I2587" s="1" t="str">
        <f t="array" ref="I2587">IF($F2587="", "", _xlfn.XLOOKUP($F2587,accounts!$A$2:$A$86,accounts!$F$2:$F$86, "Other"))</f>
        <v>United States</v>
      </c>
      <c r="J2587" s="1" t="s">
        <v>192</v>
      </c>
      <c r="K2587" s="3">
        <v>42845.0</v>
      </c>
      <c r="L2587" s="3">
        <v>42849.0</v>
      </c>
      <c r="M2587" s="1">
        <v>0.0</v>
      </c>
    </row>
    <row r="2588">
      <c r="A2588" s="1" t="s">
        <v>2793</v>
      </c>
      <c r="B2588" s="1" t="s">
        <v>94</v>
      </c>
      <c r="C2588" s="1" t="str">
        <f t="array" ref="C2588">_xlfn.XLOOKUP($B2588, sales_teams!$A$2:$A$36, sales_teams!$B$2:$B$36)</f>
        <v>Celia Rouche</v>
      </c>
      <c r="D2588" s="1" t="str">
        <f t="array" ref="D2588">_xlfn.XLOOKUP($B2588, sales_teams!$A$2:$A$36, sales_teams!$C$2:$C$36)</f>
        <v>West</v>
      </c>
      <c r="E2588" s="1" t="s">
        <v>242</v>
      </c>
      <c r="F2588" s="1" t="s">
        <v>142</v>
      </c>
      <c r="G2588" s="1" t="str">
        <f t="array" ref="G2588">IF($F2588="", "", _xlfn.XLOOKUP($F2588,accounts!$A$2:$A$86,accounts!$B$2:$B$86, "Other"))</f>
        <v>retail</v>
      </c>
      <c r="H2588" s="1" t="str">
        <f t="array" ref="H2588">IF($F2588="", "", IFS(_xlfn.XLOOKUP($F2588, accounts!$A$2:$A$86, accounts!$E$2:$E$86, 0)&gt;=1000, "Enterprise", _xlfn.XLOOKUP($F2588, accounts!$A$2:$A$86, accounts!$E$2:$E$86, 0)&gt;=100, "Mid-Market", TRUE, "SMB"))</f>
        <v>Enterprise</v>
      </c>
      <c r="I2588" s="1" t="str">
        <f t="array" ref="I2588">IF($F2588="", "", _xlfn.XLOOKUP($F2588,accounts!$A$2:$A$86,accounts!$F$2:$F$86, "Other"))</f>
        <v>United States</v>
      </c>
      <c r="J2588" s="1" t="s">
        <v>131</v>
      </c>
      <c r="K2588" s="3">
        <v>42845.0</v>
      </c>
      <c r="L2588" s="3">
        <v>42914.0</v>
      </c>
      <c r="M2588" s="1">
        <v>24949.0</v>
      </c>
    </row>
    <row r="2589">
      <c r="A2589" s="1" t="s">
        <v>2794</v>
      </c>
      <c r="B2589" s="1" t="s">
        <v>26</v>
      </c>
      <c r="C2589" s="1" t="str">
        <f t="array" ref="C2589">_xlfn.XLOOKUP($B2589, sales_teams!$A$2:$A$36, sales_teams!$B$2:$B$36)</f>
        <v>Melvin Marxen</v>
      </c>
      <c r="D2589" s="1" t="str">
        <f t="array" ref="D2589">_xlfn.XLOOKUP($B2589, sales_teams!$A$2:$A$36, sales_teams!$C$2:$C$36)</f>
        <v>Central</v>
      </c>
      <c r="E2589" s="1" t="s">
        <v>109</v>
      </c>
      <c r="F2589" s="1" t="s">
        <v>106</v>
      </c>
      <c r="G2589" s="1" t="str">
        <f t="array" ref="G2589">IF($F2589="", "", _xlfn.XLOOKUP($F2589,accounts!$A$2:$A$86,accounts!$B$2:$B$86, "Other"))</f>
        <v>retail</v>
      </c>
      <c r="H2589" s="1" t="str">
        <f t="array" ref="H2589">IF($F2589="", "", IFS(_xlfn.XLOOKUP($F2589, accounts!$A$2:$A$86, accounts!$E$2:$E$86, 0)&gt;=1000, "Enterprise", _xlfn.XLOOKUP($F2589, accounts!$A$2:$A$86, accounts!$E$2:$E$86, 0)&gt;=100, "Mid-Market", TRUE, "SMB"))</f>
        <v>Enterprise</v>
      </c>
      <c r="I2589" s="1" t="str">
        <f t="array" ref="I2589">IF($F2589="", "", _xlfn.XLOOKUP($F2589,accounts!$A$2:$A$86,accounts!$F$2:$F$86, "Other"))</f>
        <v>Italy</v>
      </c>
      <c r="J2589" s="1" t="s">
        <v>192</v>
      </c>
      <c r="K2589" s="3">
        <v>42845.0</v>
      </c>
      <c r="L2589" s="3">
        <v>42857.0</v>
      </c>
      <c r="M2589" s="1">
        <v>0.0</v>
      </c>
    </row>
    <row r="2590">
      <c r="A2590" s="1" t="s">
        <v>2795</v>
      </c>
      <c r="B2590" s="1" t="s">
        <v>99</v>
      </c>
      <c r="C2590" s="1" t="str">
        <f t="array" ref="C2590">_xlfn.XLOOKUP($B2590, sales_teams!$A$2:$A$36, sales_teams!$B$2:$B$36)</f>
        <v>Summer Sewald</v>
      </c>
      <c r="D2590" s="1" t="str">
        <f t="array" ref="D2590">_xlfn.XLOOKUP($B2590, sales_teams!$A$2:$A$36, sales_teams!$C$2:$C$36)</f>
        <v>West</v>
      </c>
      <c r="E2590" s="1" t="s">
        <v>148</v>
      </c>
      <c r="F2590" s="1" t="s">
        <v>137</v>
      </c>
      <c r="G2590" s="1" t="str">
        <f t="array" ref="G2590">IF($F2590="", "", _xlfn.XLOOKUP($F2590,accounts!$A$2:$A$86,accounts!$B$2:$B$86, "Other"))</f>
        <v>services</v>
      </c>
      <c r="H2590" s="1" t="str">
        <f t="array" ref="H2590">IF($F2590="", "", IFS(_xlfn.XLOOKUP($F2590, accounts!$A$2:$A$86, accounts!$E$2:$E$86, 0)&gt;=1000, "Enterprise", _xlfn.XLOOKUP($F2590, accounts!$A$2:$A$86, accounts!$E$2:$E$86, 0)&gt;=100, "Mid-Market", TRUE, "SMB"))</f>
        <v>Enterprise</v>
      </c>
      <c r="I2590" s="1" t="str">
        <f t="array" ref="I2590">IF($F2590="", "", _xlfn.XLOOKUP($F2590,accounts!$A$2:$A$86,accounts!$F$2:$F$86, "Other"))</f>
        <v>Germany</v>
      </c>
      <c r="J2590" s="1" t="s">
        <v>192</v>
      </c>
      <c r="K2590" s="3">
        <v>42845.0</v>
      </c>
      <c r="L2590" s="3">
        <v>42864.0</v>
      </c>
      <c r="M2590" s="1">
        <v>0.0</v>
      </c>
    </row>
    <row r="2591">
      <c r="A2591" s="1" t="s">
        <v>2796</v>
      </c>
      <c r="B2591" s="1" t="s">
        <v>99</v>
      </c>
      <c r="C2591" s="1" t="str">
        <f t="array" ref="C2591">_xlfn.XLOOKUP($B2591, sales_teams!$A$2:$A$36, sales_teams!$B$2:$B$36)</f>
        <v>Summer Sewald</v>
      </c>
      <c r="D2591" s="1" t="str">
        <f t="array" ref="D2591">_xlfn.XLOOKUP($B2591, sales_teams!$A$2:$A$36, sales_teams!$C$2:$C$36)</f>
        <v>West</v>
      </c>
      <c r="E2591" s="1" t="s">
        <v>194</v>
      </c>
      <c r="F2591" s="1" t="s">
        <v>84</v>
      </c>
      <c r="G2591" s="1" t="str">
        <f t="array" ref="G2591">IF($F2591="", "", _xlfn.XLOOKUP($F2591,accounts!$A$2:$A$86,accounts!$B$2:$B$86, "Other"))</f>
        <v>retail</v>
      </c>
      <c r="H2591" s="1" t="str">
        <f t="array" ref="H2591">IF($F2591="", "", IFS(_xlfn.XLOOKUP($F2591, accounts!$A$2:$A$86, accounts!$E$2:$E$86, 0)&gt;=1000, "Enterprise", _xlfn.XLOOKUP($F2591, accounts!$A$2:$A$86, accounts!$E$2:$E$86, 0)&gt;=100, "Mid-Market", TRUE, "SMB"))</f>
        <v>Enterprise</v>
      </c>
      <c r="I2591" s="1" t="str">
        <f t="array" ref="I2591">IF($F2591="", "", _xlfn.XLOOKUP($F2591,accounts!$A$2:$A$86,accounts!$F$2:$F$86, "Other"))</f>
        <v>United States</v>
      </c>
      <c r="J2591" s="1" t="s">
        <v>131</v>
      </c>
      <c r="K2591" s="3">
        <v>42845.0</v>
      </c>
      <c r="L2591" s="3">
        <v>42857.0</v>
      </c>
      <c r="M2591" s="1">
        <v>4985.0</v>
      </c>
    </row>
    <row r="2592">
      <c r="A2592" s="1" t="s">
        <v>2797</v>
      </c>
      <c r="B2592" s="1" t="s">
        <v>19</v>
      </c>
      <c r="C2592" s="1" t="str">
        <f t="array" ref="C2592">_xlfn.XLOOKUP($B2592, sales_teams!$A$2:$A$36, sales_teams!$B$2:$B$36)</f>
        <v>Melvin Marxen</v>
      </c>
      <c r="D2592" s="1" t="str">
        <f t="array" ref="D2592">_xlfn.XLOOKUP($B2592, sales_teams!$A$2:$A$36, sales_teams!$C$2:$C$36)</f>
        <v>Central</v>
      </c>
      <c r="E2592" s="1" t="s">
        <v>181</v>
      </c>
      <c r="F2592" s="1" t="s">
        <v>164</v>
      </c>
      <c r="G2592" s="1" t="str">
        <f t="array" ref="G2592">IF($F2592="", "", _xlfn.XLOOKUP($F2592,accounts!$A$2:$A$86,accounts!$B$2:$B$86, "Other"))</f>
        <v>retail</v>
      </c>
      <c r="H2592" s="1" t="str">
        <f t="array" ref="H2592">IF($F2592="", "", IFS(_xlfn.XLOOKUP($F2592, accounts!$A$2:$A$86, accounts!$E$2:$E$86, 0)&gt;=1000, "Enterprise", _xlfn.XLOOKUP($F2592, accounts!$A$2:$A$86, accounts!$E$2:$E$86, 0)&gt;=100, "Mid-Market", TRUE, "SMB"))</f>
        <v>Mid-Market</v>
      </c>
      <c r="I2592" s="1" t="str">
        <f t="array" ref="I2592">IF($F2592="", "", _xlfn.XLOOKUP($F2592,accounts!$A$2:$A$86,accounts!$F$2:$F$86, "Other"))</f>
        <v>United States</v>
      </c>
      <c r="J2592" s="1" t="s">
        <v>192</v>
      </c>
      <c r="K2592" s="3">
        <v>42845.0</v>
      </c>
      <c r="L2592" s="3">
        <v>42847.0</v>
      </c>
      <c r="M2592" s="1">
        <v>0.0</v>
      </c>
    </row>
    <row r="2593">
      <c r="A2593" s="1" t="s">
        <v>2798</v>
      </c>
      <c r="B2593" s="1" t="s">
        <v>19</v>
      </c>
      <c r="C2593" s="1" t="str">
        <f t="array" ref="C2593">_xlfn.XLOOKUP($B2593, sales_teams!$A$2:$A$36, sales_teams!$B$2:$B$36)</f>
        <v>Melvin Marxen</v>
      </c>
      <c r="D2593" s="1" t="str">
        <f t="array" ref="D2593">_xlfn.XLOOKUP($B2593, sales_teams!$A$2:$A$36, sales_teams!$C$2:$C$36)</f>
        <v>Central</v>
      </c>
      <c r="E2593" s="1" t="s">
        <v>181</v>
      </c>
      <c r="F2593" s="1" t="s">
        <v>64</v>
      </c>
      <c r="G2593" s="1" t="str">
        <f t="array" ref="G2593">IF($F2593="", "", _xlfn.XLOOKUP($F2593,accounts!$A$2:$A$86,accounts!$B$2:$B$86, "Other"))</f>
        <v>technology</v>
      </c>
      <c r="H2593" s="1" t="str">
        <f t="array" ref="H2593">IF($F2593="", "", IFS(_xlfn.XLOOKUP($F2593, accounts!$A$2:$A$86, accounts!$E$2:$E$86, 0)&gt;=1000, "Enterprise", _xlfn.XLOOKUP($F2593, accounts!$A$2:$A$86, accounts!$E$2:$E$86, 0)&gt;=100, "Mid-Market", TRUE, "SMB"))</f>
        <v>Enterprise</v>
      </c>
      <c r="I2593" s="1" t="str">
        <f t="array" ref="I2593">IF($F2593="", "", _xlfn.XLOOKUP($F2593,accounts!$A$2:$A$86,accounts!$F$2:$F$86, "Other"))</f>
        <v>United States</v>
      </c>
      <c r="J2593" s="1" t="s">
        <v>131</v>
      </c>
      <c r="K2593" s="3">
        <v>42845.0</v>
      </c>
      <c r="L2593" s="3">
        <v>42854.0</v>
      </c>
      <c r="M2593" s="1">
        <v>657.0</v>
      </c>
    </row>
    <row r="2594">
      <c r="A2594" s="1" t="s">
        <v>2799</v>
      </c>
      <c r="B2594" s="1" t="s">
        <v>19</v>
      </c>
      <c r="C2594" s="1" t="str">
        <f t="array" ref="C2594">_xlfn.XLOOKUP($B2594, sales_teams!$A$2:$A$36, sales_teams!$B$2:$B$36)</f>
        <v>Melvin Marxen</v>
      </c>
      <c r="D2594" s="1" t="str">
        <f t="array" ref="D2594">_xlfn.XLOOKUP($B2594, sales_teams!$A$2:$A$36, sales_teams!$C$2:$C$36)</f>
        <v>Central</v>
      </c>
      <c r="E2594" s="1" t="s">
        <v>181</v>
      </c>
      <c r="F2594" s="1" t="s">
        <v>157</v>
      </c>
      <c r="G2594" s="1" t="str">
        <f t="array" ref="G2594">IF($F2594="", "", _xlfn.XLOOKUP($F2594,accounts!$A$2:$A$86,accounts!$B$2:$B$86, "Other"))</f>
        <v>retail</v>
      </c>
      <c r="H2594" s="1" t="str">
        <f t="array" ref="H2594">IF($F2594="", "", IFS(_xlfn.XLOOKUP($F2594, accounts!$A$2:$A$86, accounts!$E$2:$E$86, 0)&gt;=1000, "Enterprise", _xlfn.XLOOKUP($F2594, accounts!$A$2:$A$86, accounts!$E$2:$E$86, 0)&gt;=100, "Mid-Market", TRUE, "SMB"))</f>
        <v>Enterprise</v>
      </c>
      <c r="I2594" s="1" t="str">
        <f t="array" ref="I2594">IF($F2594="", "", _xlfn.XLOOKUP($F2594,accounts!$A$2:$A$86,accounts!$F$2:$F$86, "Other"))</f>
        <v>Belgium</v>
      </c>
      <c r="J2594" s="1" t="s">
        <v>131</v>
      </c>
      <c r="K2594" s="3">
        <v>42845.0</v>
      </c>
      <c r="L2594" s="3">
        <v>42916.0</v>
      </c>
      <c r="M2594" s="1">
        <v>628.0</v>
      </c>
    </row>
    <row r="2595">
      <c r="A2595" s="1" t="s">
        <v>2800</v>
      </c>
      <c r="B2595" s="1" t="s">
        <v>19</v>
      </c>
      <c r="C2595" s="1" t="str">
        <f t="array" ref="C2595">_xlfn.XLOOKUP($B2595, sales_teams!$A$2:$A$36, sales_teams!$B$2:$B$36)</f>
        <v>Melvin Marxen</v>
      </c>
      <c r="D2595" s="1" t="str">
        <f t="array" ref="D2595">_xlfn.XLOOKUP($B2595, sales_teams!$A$2:$A$36, sales_teams!$C$2:$C$36)</f>
        <v>Central</v>
      </c>
      <c r="E2595" s="1" t="s">
        <v>109</v>
      </c>
      <c r="F2595" s="1" t="s">
        <v>64</v>
      </c>
      <c r="G2595" s="1" t="str">
        <f t="array" ref="G2595">IF($F2595="", "", _xlfn.XLOOKUP($F2595,accounts!$A$2:$A$86,accounts!$B$2:$B$86, "Other"))</f>
        <v>technology</v>
      </c>
      <c r="H2595" s="1" t="str">
        <f t="array" ref="H2595">IF($F2595="", "", IFS(_xlfn.XLOOKUP($F2595, accounts!$A$2:$A$86, accounts!$E$2:$E$86, 0)&gt;=1000, "Enterprise", _xlfn.XLOOKUP($F2595, accounts!$A$2:$A$86, accounts!$E$2:$E$86, 0)&gt;=100, "Mid-Market", TRUE, "SMB"))</f>
        <v>Enterprise</v>
      </c>
      <c r="I2595" s="1" t="str">
        <f t="array" ref="I2595">IF($F2595="", "", _xlfn.XLOOKUP($F2595,accounts!$A$2:$A$86,accounts!$F$2:$F$86, "Other"))</f>
        <v>United States</v>
      </c>
      <c r="J2595" s="1" t="s">
        <v>131</v>
      </c>
      <c r="K2595" s="3">
        <v>42845.0</v>
      </c>
      <c r="L2595" s="3">
        <v>42901.0</v>
      </c>
      <c r="M2595" s="1">
        <v>1183.0</v>
      </c>
    </row>
    <row r="2596">
      <c r="A2596" s="1" t="s">
        <v>2801</v>
      </c>
      <c r="B2596" s="1" t="s">
        <v>19</v>
      </c>
      <c r="C2596" s="1" t="str">
        <f t="array" ref="C2596">_xlfn.XLOOKUP($B2596, sales_teams!$A$2:$A$36, sales_teams!$B$2:$B$36)</f>
        <v>Melvin Marxen</v>
      </c>
      <c r="D2596" s="1" t="str">
        <f t="array" ref="D2596">_xlfn.XLOOKUP($B2596, sales_teams!$A$2:$A$36, sales_teams!$C$2:$C$36)</f>
        <v>Central</v>
      </c>
      <c r="E2596" s="1" t="s">
        <v>194</v>
      </c>
      <c r="F2596" s="1" t="s">
        <v>79</v>
      </c>
      <c r="G2596" s="1" t="str">
        <f t="array" ref="G2596">IF($F2596="", "", _xlfn.XLOOKUP($F2596,accounts!$A$2:$A$86,accounts!$B$2:$B$86, "Other"))</f>
        <v>entertainment</v>
      </c>
      <c r="H2596" s="1" t="str">
        <f t="array" ref="H2596">IF($F2596="", "", IFS(_xlfn.XLOOKUP($F2596, accounts!$A$2:$A$86, accounts!$E$2:$E$86, 0)&gt;=1000, "Enterprise", _xlfn.XLOOKUP($F2596, accounts!$A$2:$A$86, accounts!$E$2:$E$86, 0)&gt;=100, "Mid-Market", TRUE, "SMB"))</f>
        <v>Mid-Market</v>
      </c>
      <c r="I2596" s="1" t="str">
        <f t="array" ref="I2596">IF($F2596="", "", _xlfn.XLOOKUP($F2596,accounts!$A$2:$A$86,accounts!$F$2:$F$86, "Other"))</f>
        <v>United States</v>
      </c>
      <c r="J2596" s="1" t="s">
        <v>131</v>
      </c>
      <c r="K2596" s="3">
        <v>42845.0</v>
      </c>
      <c r="L2596" s="3">
        <v>42950.0</v>
      </c>
      <c r="M2596" s="1">
        <v>5203.0</v>
      </c>
    </row>
    <row r="2597">
      <c r="A2597" s="1" t="s">
        <v>2802</v>
      </c>
      <c r="B2597" s="1" t="s">
        <v>19</v>
      </c>
      <c r="C2597" s="1" t="str">
        <f t="array" ref="C2597">_xlfn.XLOOKUP($B2597, sales_teams!$A$2:$A$36, sales_teams!$B$2:$B$36)</f>
        <v>Melvin Marxen</v>
      </c>
      <c r="D2597" s="1" t="str">
        <f t="array" ref="D2597">_xlfn.XLOOKUP($B2597, sales_teams!$A$2:$A$36, sales_teams!$C$2:$C$36)</f>
        <v>Central</v>
      </c>
      <c r="E2597" s="1" t="s">
        <v>179</v>
      </c>
      <c r="F2597" s="1" t="s">
        <v>113</v>
      </c>
      <c r="G2597" s="1" t="str">
        <f t="array" ref="G2597">IF($F2597="", "", _xlfn.XLOOKUP($F2597,accounts!$A$2:$A$86,accounts!$B$2:$B$86, "Other"))</f>
        <v>telecommunications</v>
      </c>
      <c r="H2597" s="1" t="str">
        <f t="array" ref="H2597">IF($F2597="", "", IFS(_xlfn.XLOOKUP($F2597, accounts!$A$2:$A$86, accounts!$E$2:$E$86, 0)&gt;=1000, "Enterprise", _xlfn.XLOOKUP($F2597, accounts!$A$2:$A$86, accounts!$E$2:$E$86, 0)&gt;=100, "Mid-Market", TRUE, "SMB"))</f>
        <v>Mid-Market</v>
      </c>
      <c r="I2597" s="1" t="str">
        <f t="array" ref="I2597">IF($F2597="", "", _xlfn.XLOOKUP($F2597,accounts!$A$2:$A$86,accounts!$F$2:$F$86, "Other"))</f>
        <v>United States</v>
      </c>
      <c r="J2597" s="1" t="s">
        <v>131</v>
      </c>
      <c r="K2597" s="3">
        <v>42845.0</v>
      </c>
      <c r="L2597" s="3">
        <v>42852.0</v>
      </c>
      <c r="M2597" s="1">
        <v>56.0</v>
      </c>
    </row>
    <row r="2598">
      <c r="A2598" s="1" t="s">
        <v>2803</v>
      </c>
      <c r="B2598" s="1" t="s">
        <v>104</v>
      </c>
      <c r="C2598" s="1" t="str">
        <f t="array" ref="C2598">_xlfn.XLOOKUP($B2598, sales_teams!$A$2:$A$36, sales_teams!$B$2:$B$36)</f>
        <v>Summer Sewald</v>
      </c>
      <c r="D2598" s="1" t="str">
        <f t="array" ref="D2598">_xlfn.XLOOKUP($B2598, sales_teams!$A$2:$A$36, sales_teams!$C$2:$C$36)</f>
        <v>West</v>
      </c>
      <c r="E2598" s="1" t="s">
        <v>179</v>
      </c>
      <c r="G2598" s="1" t="str">
        <f t="array" ref="G2598">IF($F2598="", "", _xlfn.XLOOKUP($F2598,accounts!$A$2:$A$86,accounts!$B$2:$B$86, "Other"))</f>
        <v/>
      </c>
      <c r="H2598" s="1" t="str">
        <f t="array" ref="H2598">IF($F2598="", "", IFS(_xlfn.XLOOKUP($F2598, accounts!$A$2:$A$86, accounts!$E$2:$E$86, 0)&gt;=1000, "Enterprise", _xlfn.XLOOKUP($F2598, accounts!$A$2:$A$86, accounts!$E$2:$E$86, 0)&gt;=100, "Mid-Market", TRUE, "SMB"))</f>
        <v/>
      </c>
      <c r="I2598" s="1" t="str">
        <f t="array" ref="I2598">IF($F2598="", "", _xlfn.XLOOKUP($F2598,accounts!$A$2:$A$86,accounts!$F$2:$F$86, "Other"))</f>
        <v/>
      </c>
      <c r="J2598" s="1" t="s">
        <v>189</v>
      </c>
      <c r="K2598" s="3">
        <v>42845.0</v>
      </c>
    </row>
    <row r="2599">
      <c r="A2599" s="1" t="s">
        <v>2804</v>
      </c>
      <c r="B2599" s="1" t="s">
        <v>104</v>
      </c>
      <c r="C2599" s="1" t="str">
        <f t="array" ref="C2599">_xlfn.XLOOKUP($B2599, sales_teams!$A$2:$A$36, sales_teams!$B$2:$B$36)</f>
        <v>Summer Sewald</v>
      </c>
      <c r="D2599" s="1" t="str">
        <f t="array" ref="D2599">_xlfn.XLOOKUP($B2599, sales_teams!$A$2:$A$36, sales_teams!$C$2:$C$36)</f>
        <v>West</v>
      </c>
      <c r="E2599" s="1" t="s">
        <v>181</v>
      </c>
      <c r="F2599" s="1" t="s">
        <v>36</v>
      </c>
      <c r="G2599" s="1" t="str">
        <f t="array" ref="G2599">IF($F2599="", "", _xlfn.XLOOKUP($F2599,accounts!$A$2:$A$86,accounts!$B$2:$B$86, "Other"))</f>
        <v>retail</v>
      </c>
      <c r="H2599" s="1" t="str">
        <f t="array" ref="H2599">IF($F2599="", "", IFS(_xlfn.XLOOKUP($F2599, accounts!$A$2:$A$86, accounts!$E$2:$E$86, 0)&gt;=1000, "Enterprise", _xlfn.XLOOKUP($F2599, accounts!$A$2:$A$86, accounts!$E$2:$E$86, 0)&gt;=100, "Mid-Market", TRUE, "SMB"))</f>
        <v>Enterprise</v>
      </c>
      <c r="I2599" s="1" t="str">
        <f t="array" ref="I2599">IF($F2599="", "", _xlfn.XLOOKUP($F2599,accounts!$A$2:$A$86,accounts!$F$2:$F$86, "Other"))</f>
        <v>United States</v>
      </c>
      <c r="J2599" s="1" t="s">
        <v>131</v>
      </c>
      <c r="K2599" s="3">
        <v>42845.0</v>
      </c>
      <c r="L2599" s="3">
        <v>42853.0</v>
      </c>
      <c r="M2599" s="1">
        <v>502.0</v>
      </c>
    </row>
    <row r="2600">
      <c r="A2600" s="1" t="s">
        <v>2805</v>
      </c>
      <c r="B2600" s="1" t="s">
        <v>102</v>
      </c>
      <c r="C2600" s="1" t="str">
        <f t="array" ref="C2600">_xlfn.XLOOKUP($B2600, sales_teams!$A$2:$A$36, sales_teams!$B$2:$B$36)</f>
        <v>Summer Sewald</v>
      </c>
      <c r="D2600" s="1" t="str">
        <f t="array" ref="D2600">_xlfn.XLOOKUP($B2600, sales_teams!$A$2:$A$36, sales_teams!$C$2:$C$36)</f>
        <v>West</v>
      </c>
      <c r="E2600" s="1" t="s">
        <v>181</v>
      </c>
      <c r="G2600" s="1" t="str">
        <f t="array" ref="G2600">IF($F2600="", "", _xlfn.XLOOKUP($F2600,accounts!$A$2:$A$86,accounts!$B$2:$B$86, "Other"))</f>
        <v/>
      </c>
      <c r="H2600" s="1" t="str">
        <f t="array" ref="H2600">IF($F2600="", "", IFS(_xlfn.XLOOKUP($F2600, accounts!$A$2:$A$86, accounts!$E$2:$E$86, 0)&gt;=1000, "Enterprise", _xlfn.XLOOKUP($F2600, accounts!$A$2:$A$86, accounts!$E$2:$E$86, 0)&gt;=100, "Mid-Market", TRUE, "SMB"))</f>
        <v/>
      </c>
      <c r="I2600" s="1" t="str">
        <f t="array" ref="I2600">IF($F2600="", "", _xlfn.XLOOKUP($F2600,accounts!$A$2:$A$86,accounts!$F$2:$F$86, "Other"))</f>
        <v/>
      </c>
      <c r="J2600" s="1" t="s">
        <v>189</v>
      </c>
      <c r="K2600" s="3">
        <v>42845.0</v>
      </c>
    </row>
    <row r="2601">
      <c r="A2601" s="1" t="s">
        <v>2806</v>
      </c>
      <c r="B2601" s="1" t="s">
        <v>102</v>
      </c>
      <c r="C2601" s="1" t="str">
        <f t="array" ref="C2601">_xlfn.XLOOKUP($B2601, sales_teams!$A$2:$A$36, sales_teams!$B$2:$B$36)</f>
        <v>Summer Sewald</v>
      </c>
      <c r="D2601" s="1" t="str">
        <f t="array" ref="D2601">_xlfn.XLOOKUP($B2601, sales_teams!$A$2:$A$36, sales_teams!$C$2:$C$36)</f>
        <v>West</v>
      </c>
      <c r="E2601" s="1" t="s">
        <v>181</v>
      </c>
      <c r="F2601" s="1" t="s">
        <v>168</v>
      </c>
      <c r="G2601" s="1" t="str">
        <f t="array" ref="G2601">IF($F2601="", "", _xlfn.XLOOKUP($F2601,accounts!$A$2:$A$86,accounts!$B$2:$B$86, "Other"))</f>
        <v>finance</v>
      </c>
      <c r="H2601" s="1" t="str">
        <f t="array" ref="H2601">IF($F2601="", "", IFS(_xlfn.XLOOKUP($F2601, accounts!$A$2:$A$86, accounts!$E$2:$E$86, 0)&gt;=1000, "Enterprise", _xlfn.XLOOKUP($F2601, accounts!$A$2:$A$86, accounts!$E$2:$E$86, 0)&gt;=100, "Mid-Market", TRUE, "SMB"))</f>
        <v>Enterprise</v>
      </c>
      <c r="I2601" s="1" t="str">
        <f t="array" ref="I2601">IF($F2601="", "", _xlfn.XLOOKUP($F2601,accounts!$A$2:$A$86,accounts!$F$2:$F$86, "Other"))</f>
        <v>United States</v>
      </c>
      <c r="J2601" s="1" t="s">
        <v>131</v>
      </c>
      <c r="K2601" s="3">
        <v>42845.0</v>
      </c>
      <c r="L2601" s="3">
        <v>42911.0</v>
      </c>
      <c r="M2601" s="1">
        <v>527.0</v>
      </c>
    </row>
    <row r="2602">
      <c r="A2602" s="1" t="s">
        <v>2807</v>
      </c>
      <c r="B2602" s="1" t="s">
        <v>92</v>
      </c>
      <c r="C2602" s="1" t="str">
        <f t="array" ref="C2602">_xlfn.XLOOKUP($B2602, sales_teams!$A$2:$A$36, sales_teams!$B$2:$B$36)</f>
        <v>Celia Rouche</v>
      </c>
      <c r="D2602" s="1" t="str">
        <f t="array" ref="D2602">_xlfn.XLOOKUP($B2602, sales_teams!$A$2:$A$36, sales_teams!$C$2:$C$36)</f>
        <v>West</v>
      </c>
      <c r="E2602" s="1" t="s">
        <v>179</v>
      </c>
      <c r="F2602" s="1" t="s">
        <v>168</v>
      </c>
      <c r="G2602" s="1" t="str">
        <f t="array" ref="G2602">IF($F2602="", "", _xlfn.XLOOKUP($F2602,accounts!$A$2:$A$86,accounts!$B$2:$B$86, "Other"))</f>
        <v>finance</v>
      </c>
      <c r="H2602" s="1" t="str">
        <f t="array" ref="H2602">IF($F2602="", "", IFS(_xlfn.XLOOKUP($F2602, accounts!$A$2:$A$86, accounts!$E$2:$E$86, 0)&gt;=1000, "Enterprise", _xlfn.XLOOKUP($F2602, accounts!$A$2:$A$86, accounts!$E$2:$E$86, 0)&gt;=100, "Mid-Market", TRUE, "SMB"))</f>
        <v>Enterprise</v>
      </c>
      <c r="I2602" s="1" t="str">
        <f t="array" ref="I2602">IF($F2602="", "", _xlfn.XLOOKUP($F2602,accounts!$A$2:$A$86,accounts!$F$2:$F$86, "Other"))</f>
        <v>United States</v>
      </c>
      <c r="J2602" s="1" t="s">
        <v>192</v>
      </c>
      <c r="K2602" s="3">
        <v>42845.0</v>
      </c>
      <c r="L2602" s="3">
        <v>42846.0</v>
      </c>
      <c r="M2602" s="1">
        <v>0.0</v>
      </c>
    </row>
    <row r="2603">
      <c r="A2603" s="1" t="s">
        <v>2808</v>
      </c>
      <c r="B2603" s="1" t="s">
        <v>24</v>
      </c>
      <c r="C2603" s="1" t="str">
        <f t="array" ref="C2603">_xlfn.XLOOKUP($B2603, sales_teams!$A$2:$A$36, sales_teams!$B$2:$B$36)</f>
        <v>Melvin Marxen</v>
      </c>
      <c r="D2603" s="1" t="str">
        <f t="array" ref="D2603">_xlfn.XLOOKUP($B2603, sales_teams!$A$2:$A$36, sales_teams!$C$2:$C$36)</f>
        <v>Central</v>
      </c>
      <c r="E2603" s="1" t="s">
        <v>179</v>
      </c>
      <c r="F2603" s="1" t="s">
        <v>89</v>
      </c>
      <c r="G2603" s="1" t="str">
        <f t="array" ref="G2603">IF($F2603="", "", _xlfn.XLOOKUP($F2603,accounts!$A$2:$A$86,accounts!$B$2:$B$86, "Other"))</f>
        <v>finance</v>
      </c>
      <c r="H2603" s="1" t="str">
        <f t="array" ref="H2603">IF($F2603="", "", IFS(_xlfn.XLOOKUP($F2603, accounts!$A$2:$A$86, accounts!$E$2:$E$86, 0)&gt;=1000, "Enterprise", _xlfn.XLOOKUP($F2603, accounts!$A$2:$A$86, accounts!$E$2:$E$86, 0)&gt;=100, "Mid-Market", TRUE, "SMB"))</f>
        <v>Enterprise</v>
      </c>
      <c r="I2603" s="1" t="str">
        <f t="array" ref="I2603">IF($F2603="", "", _xlfn.XLOOKUP($F2603,accounts!$A$2:$A$86,accounts!$F$2:$F$86, "Other"))</f>
        <v>United States</v>
      </c>
      <c r="J2603" s="1" t="s">
        <v>131</v>
      </c>
      <c r="K2603" s="3">
        <v>42845.0</v>
      </c>
      <c r="L2603" s="3">
        <v>42853.0</v>
      </c>
      <c r="M2603" s="1">
        <v>64.0</v>
      </c>
    </row>
    <row r="2604">
      <c r="A2604" s="1" t="s">
        <v>2809</v>
      </c>
      <c r="B2604" s="1" t="s">
        <v>107</v>
      </c>
      <c r="C2604" s="1" t="str">
        <f t="array" ref="C2604">_xlfn.XLOOKUP($B2604, sales_teams!$A$2:$A$36, sales_teams!$B$2:$B$36)</f>
        <v>Summer Sewald</v>
      </c>
      <c r="D2604" s="1" t="str">
        <f t="array" ref="D2604">_xlfn.XLOOKUP($B2604, sales_teams!$A$2:$A$36, sales_teams!$C$2:$C$36)</f>
        <v>West</v>
      </c>
      <c r="E2604" s="1" t="s">
        <v>181</v>
      </c>
      <c r="F2604" s="1" t="s">
        <v>151</v>
      </c>
      <c r="G2604" s="1" t="str">
        <f t="array" ref="G2604">IF($F2604="", "", _xlfn.XLOOKUP($F2604,accounts!$A$2:$A$86,accounts!$B$2:$B$86, "Other"))</f>
        <v>software</v>
      </c>
      <c r="H2604" s="1" t="str">
        <f t="array" ref="H2604">IF($F2604="", "", IFS(_xlfn.XLOOKUP($F2604, accounts!$A$2:$A$86, accounts!$E$2:$E$86, 0)&gt;=1000, "Enterprise", _xlfn.XLOOKUP($F2604, accounts!$A$2:$A$86, accounts!$E$2:$E$86, 0)&gt;=100, "Mid-Market", TRUE, "SMB"))</f>
        <v>Enterprise</v>
      </c>
      <c r="I2604" s="1" t="str">
        <f t="array" ref="I2604">IF($F2604="", "", _xlfn.XLOOKUP($F2604,accounts!$A$2:$A$86,accounts!$F$2:$F$86, "Other"))</f>
        <v>United States</v>
      </c>
      <c r="J2604" s="1" t="s">
        <v>131</v>
      </c>
      <c r="K2604" s="3">
        <v>42845.0</v>
      </c>
      <c r="L2604" s="3">
        <v>42852.0</v>
      </c>
      <c r="M2604" s="1">
        <v>579.0</v>
      </c>
    </row>
    <row r="2605">
      <c r="A2605" s="1" t="s">
        <v>2810</v>
      </c>
      <c r="B2605" s="1" t="s">
        <v>107</v>
      </c>
      <c r="C2605" s="1" t="str">
        <f t="array" ref="C2605">_xlfn.XLOOKUP($B2605, sales_teams!$A$2:$A$36, sales_teams!$B$2:$B$36)</f>
        <v>Summer Sewald</v>
      </c>
      <c r="D2605" s="1" t="str">
        <f t="array" ref="D2605">_xlfn.XLOOKUP($B2605, sales_teams!$A$2:$A$36, sales_teams!$C$2:$C$36)</f>
        <v>West</v>
      </c>
      <c r="E2605" s="1" t="s">
        <v>194</v>
      </c>
      <c r="F2605" s="1" t="s">
        <v>130</v>
      </c>
      <c r="G2605" s="1" t="str">
        <f t="array" ref="G2605">IF($F2605="", "", _xlfn.XLOOKUP($F2605,accounts!$A$2:$A$86,accounts!$B$2:$B$86, "Other"))</f>
        <v>medical</v>
      </c>
      <c r="H2605" s="1" t="str">
        <f t="array" ref="H2605">IF($F2605="", "", IFS(_xlfn.XLOOKUP($F2605, accounts!$A$2:$A$86, accounts!$E$2:$E$86, 0)&gt;=1000, "Enterprise", _xlfn.XLOOKUP($F2605, accounts!$A$2:$A$86, accounts!$E$2:$E$86, 0)&gt;=100, "Mid-Market", TRUE, "SMB"))</f>
        <v>Enterprise</v>
      </c>
      <c r="I2605" s="1" t="str">
        <f t="array" ref="I2605">IF($F2605="", "", _xlfn.XLOOKUP($F2605,accounts!$A$2:$A$86,accounts!$F$2:$F$86, "Other"))</f>
        <v>United States</v>
      </c>
      <c r="J2605" s="1" t="s">
        <v>131</v>
      </c>
      <c r="K2605" s="3">
        <v>42845.0</v>
      </c>
      <c r="L2605" s="3">
        <v>42855.0</v>
      </c>
      <c r="M2605" s="1">
        <v>5958.0</v>
      </c>
    </row>
    <row r="2606">
      <c r="A2606" s="1" t="s">
        <v>2811</v>
      </c>
      <c r="B2606" s="1" t="s">
        <v>107</v>
      </c>
      <c r="C2606" s="1" t="str">
        <f t="array" ref="C2606">_xlfn.XLOOKUP($B2606, sales_teams!$A$2:$A$36, sales_teams!$B$2:$B$36)</f>
        <v>Summer Sewald</v>
      </c>
      <c r="D2606" s="1" t="str">
        <f t="array" ref="D2606">_xlfn.XLOOKUP($B2606, sales_teams!$A$2:$A$36, sales_teams!$C$2:$C$36)</f>
        <v>West</v>
      </c>
      <c r="E2606" s="1" t="s">
        <v>148</v>
      </c>
      <c r="F2606" s="1" t="s">
        <v>151</v>
      </c>
      <c r="G2606" s="1" t="str">
        <f t="array" ref="G2606">IF($F2606="", "", _xlfn.XLOOKUP($F2606,accounts!$A$2:$A$86,accounts!$B$2:$B$86, "Other"))</f>
        <v>software</v>
      </c>
      <c r="H2606" s="1" t="str">
        <f t="array" ref="H2606">IF($F2606="", "", IFS(_xlfn.XLOOKUP($F2606, accounts!$A$2:$A$86, accounts!$E$2:$E$86, 0)&gt;=1000, "Enterprise", _xlfn.XLOOKUP($F2606, accounts!$A$2:$A$86, accounts!$E$2:$E$86, 0)&gt;=100, "Mid-Market", TRUE, "SMB"))</f>
        <v>Enterprise</v>
      </c>
      <c r="I2606" s="1" t="str">
        <f t="array" ref="I2606">IF($F2606="", "", _xlfn.XLOOKUP($F2606,accounts!$A$2:$A$86,accounts!$F$2:$F$86, "Other"))</f>
        <v>United States</v>
      </c>
      <c r="J2606" s="1" t="s">
        <v>131</v>
      </c>
      <c r="K2606" s="3">
        <v>42845.0</v>
      </c>
      <c r="L2606" s="3">
        <v>42882.0</v>
      </c>
      <c r="M2606" s="1">
        <v>4543.0</v>
      </c>
    </row>
    <row r="2607">
      <c r="A2607" s="1" t="s">
        <v>2812</v>
      </c>
      <c r="B2607" s="1" t="s">
        <v>18</v>
      </c>
      <c r="C2607" s="1" t="str">
        <f t="array" ref="C2607">_xlfn.XLOOKUP($B2607, sales_teams!$A$2:$A$36, sales_teams!$B$2:$B$36)</f>
        <v>Dustin Brinkmann</v>
      </c>
      <c r="D2607" s="1" t="str">
        <f t="array" ref="D2607">_xlfn.XLOOKUP($B2607, sales_teams!$A$2:$A$36, sales_teams!$C$2:$C$36)</f>
        <v>Central</v>
      </c>
      <c r="E2607" s="1" t="s">
        <v>181</v>
      </c>
      <c r="F2607" s="1" t="s">
        <v>78</v>
      </c>
      <c r="G2607" s="1" t="str">
        <f t="array" ref="G2607">IF($F2607="", "", _xlfn.XLOOKUP($F2607,accounts!$A$2:$A$86,accounts!$B$2:$B$86, "Other"))</f>
        <v>marketing</v>
      </c>
      <c r="H2607" s="1" t="str">
        <f t="array" ref="H2607">IF($F2607="", "", IFS(_xlfn.XLOOKUP($F2607, accounts!$A$2:$A$86, accounts!$E$2:$E$86, 0)&gt;=1000, "Enterprise", _xlfn.XLOOKUP($F2607, accounts!$A$2:$A$86, accounts!$E$2:$E$86, 0)&gt;=100, "Mid-Market", TRUE, "SMB"))</f>
        <v>Enterprise</v>
      </c>
      <c r="I2607" s="1" t="str">
        <f t="array" ref="I2607">IF($F2607="", "", _xlfn.XLOOKUP($F2607,accounts!$A$2:$A$86,accounts!$F$2:$F$86, "Other"))</f>
        <v>United States</v>
      </c>
      <c r="J2607" s="1" t="s">
        <v>192</v>
      </c>
      <c r="K2607" s="3">
        <v>42845.0</v>
      </c>
      <c r="L2607" s="3">
        <v>42847.0</v>
      </c>
      <c r="M2607" s="1">
        <v>0.0</v>
      </c>
    </row>
    <row r="2608">
      <c r="A2608" s="1" t="s">
        <v>2813</v>
      </c>
      <c r="B2608" s="1" t="s">
        <v>18</v>
      </c>
      <c r="C2608" s="1" t="str">
        <f t="array" ref="C2608">_xlfn.XLOOKUP($B2608, sales_teams!$A$2:$A$36, sales_teams!$B$2:$B$36)</f>
        <v>Dustin Brinkmann</v>
      </c>
      <c r="D2608" s="1" t="str">
        <f t="array" ref="D2608">_xlfn.XLOOKUP($B2608, sales_teams!$A$2:$A$36, sales_teams!$C$2:$C$36)</f>
        <v>Central</v>
      </c>
      <c r="E2608" s="1" t="s">
        <v>179</v>
      </c>
      <c r="F2608" s="1" t="s">
        <v>165</v>
      </c>
      <c r="G2608" s="1" t="str">
        <f t="array" ref="G2608">IF($F2608="", "", _xlfn.XLOOKUP($F2608,accounts!$A$2:$A$86,accounts!$B$2:$B$86, "Other"))</f>
        <v>telecommunications</v>
      </c>
      <c r="H2608" s="1" t="str">
        <f t="array" ref="H2608">IF($F2608="", "", IFS(_xlfn.XLOOKUP($F2608, accounts!$A$2:$A$86, accounts!$E$2:$E$86, 0)&gt;=1000, "Enterprise", _xlfn.XLOOKUP($F2608, accounts!$A$2:$A$86, accounts!$E$2:$E$86, 0)&gt;=100, "Mid-Market", TRUE, "SMB"))</f>
        <v>Enterprise</v>
      </c>
      <c r="I2608" s="1" t="str">
        <f t="array" ref="I2608">IF($F2608="", "", _xlfn.XLOOKUP($F2608,accounts!$A$2:$A$86,accounts!$F$2:$F$86, "Other"))</f>
        <v>United States</v>
      </c>
      <c r="J2608" s="1" t="s">
        <v>131</v>
      </c>
      <c r="K2608" s="3">
        <v>42845.0</v>
      </c>
      <c r="L2608" s="3">
        <v>42857.0</v>
      </c>
      <c r="M2608" s="1">
        <v>58.0</v>
      </c>
    </row>
    <row r="2609">
      <c r="A2609" s="1" t="s">
        <v>2814</v>
      </c>
      <c r="B2609" s="1" t="s">
        <v>54</v>
      </c>
      <c r="C2609" s="1" t="str">
        <f t="array" ref="C2609">_xlfn.XLOOKUP($B2609, sales_teams!$A$2:$A$36, sales_teams!$B$2:$B$36)</f>
        <v>Rocco Neubert</v>
      </c>
      <c r="D2609" s="1" t="str">
        <f t="array" ref="D2609">_xlfn.XLOOKUP($B2609, sales_teams!$A$2:$A$36, sales_teams!$C$2:$C$36)</f>
        <v>East</v>
      </c>
      <c r="E2609" s="1" t="s">
        <v>109</v>
      </c>
      <c r="F2609" s="1" t="s">
        <v>144</v>
      </c>
      <c r="G2609" s="1" t="str">
        <f t="array" ref="G2609">IF($F2609="", "", _xlfn.XLOOKUP($F2609,accounts!$A$2:$A$86,accounts!$B$2:$B$86, "Other"))</f>
        <v>retail</v>
      </c>
      <c r="H2609" s="1" t="str">
        <f t="array" ref="H2609">IF($F2609="", "", IFS(_xlfn.XLOOKUP($F2609, accounts!$A$2:$A$86, accounts!$E$2:$E$86, 0)&gt;=1000, "Enterprise", _xlfn.XLOOKUP($F2609, accounts!$A$2:$A$86, accounts!$E$2:$E$86, 0)&gt;=100, "Mid-Market", TRUE, "SMB"))</f>
        <v>Enterprise</v>
      </c>
      <c r="I2609" s="1" t="str">
        <f t="array" ref="I2609">IF($F2609="", "", _xlfn.XLOOKUP($F2609,accounts!$A$2:$A$86,accounts!$F$2:$F$86, "Other"))</f>
        <v>United States</v>
      </c>
      <c r="J2609" s="1" t="s">
        <v>192</v>
      </c>
      <c r="K2609" s="3">
        <v>42845.0</v>
      </c>
      <c r="L2609" s="3">
        <v>42846.0</v>
      </c>
      <c r="M2609" s="1">
        <v>0.0</v>
      </c>
    </row>
    <row r="2610">
      <c r="A2610" s="1" t="s">
        <v>2815</v>
      </c>
      <c r="B2610" s="1" t="s">
        <v>54</v>
      </c>
      <c r="C2610" s="1" t="str">
        <f t="array" ref="C2610">_xlfn.XLOOKUP($B2610, sales_teams!$A$2:$A$36, sales_teams!$B$2:$B$36)</f>
        <v>Rocco Neubert</v>
      </c>
      <c r="D2610" s="1" t="str">
        <f t="array" ref="D2610">_xlfn.XLOOKUP($B2610, sales_teams!$A$2:$A$36, sales_teams!$C$2:$C$36)</f>
        <v>East</v>
      </c>
      <c r="E2610" s="1" t="s">
        <v>194</v>
      </c>
      <c r="F2610" s="1" t="s">
        <v>167</v>
      </c>
      <c r="G2610" s="1" t="str">
        <f t="array" ref="G2610">IF($F2610="", "", _xlfn.XLOOKUP($F2610,accounts!$A$2:$A$86,accounts!$B$2:$B$86, "Other"))</f>
        <v>finance</v>
      </c>
      <c r="H2610" s="1" t="str">
        <f t="array" ref="H2610">IF($F2610="", "", IFS(_xlfn.XLOOKUP($F2610, accounts!$A$2:$A$86, accounts!$E$2:$E$86, 0)&gt;=1000, "Enterprise", _xlfn.XLOOKUP($F2610, accounts!$A$2:$A$86, accounts!$E$2:$E$86, 0)&gt;=100, "Mid-Market", TRUE, "SMB"))</f>
        <v>Mid-Market</v>
      </c>
      <c r="I2610" s="1" t="str">
        <f t="array" ref="I2610">IF($F2610="", "", _xlfn.XLOOKUP($F2610,accounts!$A$2:$A$86,accounts!$F$2:$F$86, "Other"))</f>
        <v>United States</v>
      </c>
      <c r="J2610" s="1" t="s">
        <v>192</v>
      </c>
      <c r="K2610" s="3">
        <v>42845.0</v>
      </c>
      <c r="L2610" s="3">
        <v>42852.0</v>
      </c>
      <c r="M2610" s="1">
        <v>0.0</v>
      </c>
    </row>
    <row r="2611">
      <c r="A2611" s="1" t="s">
        <v>2816</v>
      </c>
      <c r="B2611" s="1" t="s">
        <v>41</v>
      </c>
      <c r="C2611" s="1" t="str">
        <f t="array" ref="C2611">_xlfn.XLOOKUP($B2611, sales_teams!$A$2:$A$36, sales_teams!$B$2:$B$36)</f>
        <v>Cara Losch</v>
      </c>
      <c r="D2611" s="1" t="str">
        <f t="array" ref="D2611">_xlfn.XLOOKUP($B2611, sales_teams!$A$2:$A$36, sales_teams!$C$2:$C$36)</f>
        <v>East</v>
      </c>
      <c r="E2611" s="1" t="s">
        <v>109</v>
      </c>
      <c r="F2611" s="1" t="s">
        <v>22</v>
      </c>
      <c r="G2611" s="1" t="str">
        <f t="array" ref="G2611">IF($F2611="", "", _xlfn.XLOOKUP($F2611,accounts!$A$2:$A$86,accounts!$B$2:$B$86, "Other"))</f>
        <v>medical</v>
      </c>
      <c r="H2611" s="1" t="str">
        <f t="array" ref="H2611">IF($F2611="", "", IFS(_xlfn.XLOOKUP($F2611, accounts!$A$2:$A$86, accounts!$E$2:$E$86, 0)&gt;=1000, "Enterprise", _xlfn.XLOOKUP($F2611, accounts!$A$2:$A$86, accounts!$E$2:$E$86, 0)&gt;=100, "Mid-Market", TRUE, "SMB"))</f>
        <v>Mid-Market</v>
      </c>
      <c r="I2611" s="1" t="str">
        <f t="array" ref="I2611">IF($F2611="", "", _xlfn.XLOOKUP($F2611,accounts!$A$2:$A$86,accounts!$F$2:$F$86, "Other"))</f>
        <v>United States</v>
      </c>
      <c r="J2611" s="1" t="s">
        <v>131</v>
      </c>
      <c r="K2611" s="3">
        <v>42845.0</v>
      </c>
      <c r="L2611" s="3">
        <v>42910.0</v>
      </c>
      <c r="M2611" s="1">
        <v>1036.0</v>
      </c>
    </row>
    <row r="2612">
      <c r="A2612" s="1" t="s">
        <v>2817</v>
      </c>
      <c r="B2612" s="1" t="s">
        <v>15</v>
      </c>
      <c r="C2612" s="1" t="str">
        <f t="array" ref="C2612">_xlfn.XLOOKUP($B2612, sales_teams!$A$2:$A$36, sales_teams!$B$2:$B$36)</f>
        <v>Dustin Brinkmann</v>
      </c>
      <c r="D2612" s="1" t="str">
        <f t="array" ref="D2612">_xlfn.XLOOKUP($B2612, sales_teams!$A$2:$A$36, sales_teams!$C$2:$C$36)</f>
        <v>Central</v>
      </c>
      <c r="E2612" s="1" t="s">
        <v>194</v>
      </c>
      <c r="F2612" s="1" t="s">
        <v>106</v>
      </c>
      <c r="G2612" s="1" t="str">
        <f t="array" ref="G2612">IF($F2612="", "", _xlfn.XLOOKUP($F2612,accounts!$A$2:$A$86,accounts!$B$2:$B$86, "Other"))</f>
        <v>retail</v>
      </c>
      <c r="H2612" s="1" t="str">
        <f t="array" ref="H2612">IF($F2612="", "", IFS(_xlfn.XLOOKUP($F2612, accounts!$A$2:$A$86, accounts!$E$2:$E$86, 0)&gt;=1000, "Enterprise", _xlfn.XLOOKUP($F2612, accounts!$A$2:$A$86, accounts!$E$2:$E$86, 0)&gt;=100, "Mid-Market", TRUE, "SMB"))</f>
        <v>Enterprise</v>
      </c>
      <c r="I2612" s="1" t="str">
        <f t="array" ref="I2612">IF($F2612="", "", _xlfn.XLOOKUP($F2612,accounts!$A$2:$A$86,accounts!$F$2:$F$86, "Other"))</f>
        <v>Italy</v>
      </c>
      <c r="J2612" s="1" t="s">
        <v>131</v>
      </c>
      <c r="K2612" s="3">
        <v>42845.0</v>
      </c>
      <c r="L2612" s="3">
        <v>42852.0</v>
      </c>
      <c r="M2612" s="1">
        <v>4878.0</v>
      </c>
    </row>
    <row r="2613">
      <c r="A2613" s="1" t="s">
        <v>2818</v>
      </c>
      <c r="B2613" s="1" t="s">
        <v>60</v>
      </c>
      <c r="C2613" s="1" t="str">
        <f t="array" ref="C2613">_xlfn.XLOOKUP($B2613, sales_teams!$A$2:$A$36, sales_teams!$B$2:$B$36)</f>
        <v>Celia Rouche</v>
      </c>
      <c r="D2613" s="1" t="str">
        <f t="array" ref="D2613">_xlfn.XLOOKUP($B2613, sales_teams!$A$2:$A$36, sales_teams!$C$2:$C$36)</f>
        <v>West</v>
      </c>
      <c r="E2613" s="1" t="s">
        <v>181</v>
      </c>
      <c r="F2613" s="1" t="s">
        <v>85</v>
      </c>
      <c r="G2613" s="1" t="str">
        <f t="array" ref="G2613">IF($F2613="", "", _xlfn.XLOOKUP($F2613,accounts!$A$2:$A$86,accounts!$B$2:$B$86, "Other"))</f>
        <v>telecommunications</v>
      </c>
      <c r="H2613" s="1" t="str">
        <f t="array" ref="H2613">IF($F2613="", "", IFS(_xlfn.XLOOKUP($F2613, accounts!$A$2:$A$86, accounts!$E$2:$E$86, 0)&gt;=1000, "Enterprise", _xlfn.XLOOKUP($F2613, accounts!$A$2:$A$86, accounts!$E$2:$E$86, 0)&gt;=100, "Mid-Market", TRUE, "SMB"))</f>
        <v>Enterprise</v>
      </c>
      <c r="I2613" s="1" t="str">
        <f t="array" ref="I2613">IF($F2613="", "", _xlfn.XLOOKUP($F2613,accounts!$A$2:$A$86,accounts!$F$2:$F$86, "Other"))</f>
        <v>United States</v>
      </c>
      <c r="J2613" s="1" t="s">
        <v>192</v>
      </c>
      <c r="K2613" s="3">
        <v>42845.0</v>
      </c>
      <c r="L2613" s="3">
        <v>42853.0</v>
      </c>
      <c r="M2613" s="1">
        <v>0.0</v>
      </c>
    </row>
    <row r="2614">
      <c r="A2614" s="1" t="s">
        <v>2819</v>
      </c>
      <c r="B2614" s="1" t="s">
        <v>7</v>
      </c>
      <c r="C2614" s="1" t="str">
        <f t="array" ref="C2614">_xlfn.XLOOKUP($B2614, sales_teams!$A$2:$A$36, sales_teams!$B$2:$B$36)</f>
        <v>Dustin Brinkmann</v>
      </c>
      <c r="D2614" s="1" t="str">
        <f t="array" ref="D2614">_xlfn.XLOOKUP($B2614, sales_teams!$A$2:$A$36, sales_teams!$C$2:$C$36)</f>
        <v>Central</v>
      </c>
      <c r="E2614" s="1" t="s">
        <v>109</v>
      </c>
      <c r="F2614" s="1" t="s">
        <v>157</v>
      </c>
      <c r="G2614" s="1" t="str">
        <f t="array" ref="G2614">IF($F2614="", "", _xlfn.XLOOKUP($F2614,accounts!$A$2:$A$86,accounts!$B$2:$B$86, "Other"))</f>
        <v>retail</v>
      </c>
      <c r="H2614" s="1" t="str">
        <f t="array" ref="H2614">IF($F2614="", "", IFS(_xlfn.XLOOKUP($F2614, accounts!$A$2:$A$86, accounts!$E$2:$E$86, 0)&gt;=1000, "Enterprise", _xlfn.XLOOKUP($F2614, accounts!$A$2:$A$86, accounts!$E$2:$E$86, 0)&gt;=100, "Mid-Market", TRUE, "SMB"))</f>
        <v>Enterprise</v>
      </c>
      <c r="I2614" s="1" t="str">
        <f t="array" ref="I2614">IF($F2614="", "", _xlfn.XLOOKUP($F2614,accounts!$A$2:$A$86,accounts!$F$2:$F$86, "Other"))</f>
        <v>Belgium</v>
      </c>
      <c r="J2614" s="1" t="s">
        <v>192</v>
      </c>
      <c r="K2614" s="3">
        <v>42846.0</v>
      </c>
      <c r="L2614" s="3">
        <v>42860.0</v>
      </c>
      <c r="M2614" s="1">
        <v>0.0</v>
      </c>
    </row>
    <row r="2615">
      <c r="A2615" s="1" t="s">
        <v>2820</v>
      </c>
      <c r="B2615" s="1" t="s">
        <v>52</v>
      </c>
      <c r="C2615" s="1" t="str">
        <f t="array" ref="C2615">_xlfn.XLOOKUP($B2615, sales_teams!$A$2:$A$36, sales_teams!$B$2:$B$36)</f>
        <v>Rocco Neubert</v>
      </c>
      <c r="D2615" s="1" t="str">
        <f t="array" ref="D2615">_xlfn.XLOOKUP($B2615, sales_teams!$A$2:$A$36, sales_teams!$C$2:$C$36)</f>
        <v>East</v>
      </c>
      <c r="E2615" s="1" t="s">
        <v>109</v>
      </c>
      <c r="G2615" s="1" t="str">
        <f t="array" ref="G2615">IF($F2615="", "", _xlfn.XLOOKUP($F2615,accounts!$A$2:$A$86,accounts!$B$2:$B$86, "Other"))</f>
        <v/>
      </c>
      <c r="H2615" s="1" t="str">
        <f t="array" ref="H2615">IF($F2615="", "", IFS(_xlfn.XLOOKUP($F2615, accounts!$A$2:$A$86, accounts!$E$2:$E$86, 0)&gt;=1000, "Enterprise", _xlfn.XLOOKUP($F2615, accounts!$A$2:$A$86, accounts!$E$2:$E$86, 0)&gt;=100, "Mid-Market", TRUE, "SMB"))</f>
        <v/>
      </c>
      <c r="I2615" s="1" t="str">
        <f t="array" ref="I2615">IF($F2615="", "", _xlfn.XLOOKUP($F2615,accounts!$A$2:$A$86,accounts!$F$2:$F$86, "Other"))</f>
        <v/>
      </c>
      <c r="J2615" s="1" t="s">
        <v>189</v>
      </c>
      <c r="K2615" s="3">
        <v>42846.0</v>
      </c>
    </row>
    <row r="2616">
      <c r="A2616" s="1" t="s">
        <v>2821</v>
      </c>
      <c r="B2616" s="1" t="s">
        <v>52</v>
      </c>
      <c r="C2616" s="1" t="str">
        <f t="array" ref="C2616">_xlfn.XLOOKUP($B2616, sales_teams!$A$2:$A$36, sales_teams!$B$2:$B$36)</f>
        <v>Rocco Neubert</v>
      </c>
      <c r="D2616" s="1" t="str">
        <f t="array" ref="D2616">_xlfn.XLOOKUP($B2616, sales_teams!$A$2:$A$36, sales_teams!$C$2:$C$36)</f>
        <v>East</v>
      </c>
      <c r="E2616" s="1" t="s">
        <v>109</v>
      </c>
      <c r="F2616" s="1" t="s">
        <v>43</v>
      </c>
      <c r="G2616" s="1" t="str">
        <f t="array" ref="G2616">IF($F2616="", "", _xlfn.XLOOKUP($F2616,accounts!$A$2:$A$86,accounts!$B$2:$B$86, "Other"))</f>
        <v>software</v>
      </c>
      <c r="H2616" s="1" t="str">
        <f t="array" ref="H2616">IF($F2616="", "", IFS(_xlfn.XLOOKUP($F2616, accounts!$A$2:$A$86, accounts!$E$2:$E$86, 0)&gt;=1000, "Enterprise", _xlfn.XLOOKUP($F2616, accounts!$A$2:$A$86, accounts!$E$2:$E$86, 0)&gt;=100, "Mid-Market", TRUE, "SMB"))</f>
        <v>Enterprise</v>
      </c>
      <c r="I2616" s="1" t="str">
        <f t="array" ref="I2616">IF($F2616="", "", _xlfn.XLOOKUP($F2616,accounts!$A$2:$A$86,accounts!$F$2:$F$86, "Other"))</f>
        <v>United States</v>
      </c>
      <c r="J2616" s="1" t="s">
        <v>131</v>
      </c>
      <c r="K2616" s="3">
        <v>42846.0</v>
      </c>
      <c r="L2616" s="3">
        <v>42968.0</v>
      </c>
      <c r="M2616" s="1">
        <v>1033.0</v>
      </c>
    </row>
    <row r="2617">
      <c r="A2617" s="1" t="s">
        <v>2822</v>
      </c>
      <c r="B2617" s="1" t="s">
        <v>48</v>
      </c>
      <c r="C2617" s="1" t="str">
        <f t="array" ref="C2617">_xlfn.XLOOKUP($B2617, sales_teams!$A$2:$A$36, sales_teams!$B$2:$B$36)</f>
        <v>Rocco Neubert</v>
      </c>
      <c r="D2617" s="1" t="str">
        <f t="array" ref="D2617">_xlfn.XLOOKUP($B2617, sales_teams!$A$2:$A$36, sales_teams!$C$2:$C$36)</f>
        <v>East</v>
      </c>
      <c r="E2617" s="1" t="s">
        <v>194</v>
      </c>
      <c r="F2617" s="1" t="s">
        <v>172</v>
      </c>
      <c r="G2617" s="1" t="str">
        <f t="array" ref="G2617">IF($F2617="", "", _xlfn.XLOOKUP($F2617,accounts!$A$2:$A$86,accounts!$B$2:$B$86, "Other"))</f>
        <v>retail</v>
      </c>
      <c r="H2617" s="1" t="str">
        <f t="array" ref="H2617">IF($F2617="", "", IFS(_xlfn.XLOOKUP($F2617, accounts!$A$2:$A$86, accounts!$E$2:$E$86, 0)&gt;=1000, "Enterprise", _xlfn.XLOOKUP($F2617, accounts!$A$2:$A$86, accounts!$E$2:$E$86, 0)&gt;=100, "Mid-Market", TRUE, "SMB"))</f>
        <v>Mid-Market</v>
      </c>
      <c r="I2617" s="1" t="str">
        <f t="array" ref="I2617">IF($F2617="", "", _xlfn.XLOOKUP($F2617,accounts!$A$2:$A$86,accounts!$F$2:$F$86, "Other"))</f>
        <v>United States</v>
      </c>
      <c r="J2617" s="1" t="s">
        <v>131</v>
      </c>
      <c r="K2617" s="3">
        <v>42846.0</v>
      </c>
      <c r="L2617" s="3">
        <v>42898.0</v>
      </c>
      <c r="M2617" s="1">
        <v>5343.0</v>
      </c>
    </row>
    <row r="2618">
      <c r="A2618" s="1" t="s">
        <v>2823</v>
      </c>
      <c r="B2618" s="1" t="s">
        <v>30</v>
      </c>
      <c r="C2618" s="1" t="str">
        <f t="array" ref="C2618">_xlfn.XLOOKUP($B2618, sales_teams!$A$2:$A$36, sales_teams!$B$2:$B$36)</f>
        <v>Melvin Marxen</v>
      </c>
      <c r="D2618" s="1" t="str">
        <f t="array" ref="D2618">_xlfn.XLOOKUP($B2618, sales_teams!$A$2:$A$36, sales_teams!$C$2:$C$36)</f>
        <v>Central</v>
      </c>
      <c r="E2618" s="1" t="s">
        <v>109</v>
      </c>
      <c r="F2618" s="1" t="s">
        <v>64</v>
      </c>
      <c r="G2618" s="1" t="str">
        <f t="array" ref="G2618">IF($F2618="", "", _xlfn.XLOOKUP($F2618,accounts!$A$2:$A$86,accounts!$B$2:$B$86, "Other"))</f>
        <v>technology</v>
      </c>
      <c r="H2618" s="1" t="str">
        <f t="array" ref="H2618">IF($F2618="", "", IFS(_xlfn.XLOOKUP($F2618, accounts!$A$2:$A$86, accounts!$E$2:$E$86, 0)&gt;=1000, "Enterprise", _xlfn.XLOOKUP($F2618, accounts!$A$2:$A$86, accounts!$E$2:$E$86, 0)&gt;=100, "Mid-Market", TRUE, "SMB"))</f>
        <v>Enterprise</v>
      </c>
      <c r="I2618" s="1" t="str">
        <f t="array" ref="I2618">IF($F2618="", "", _xlfn.XLOOKUP($F2618,accounts!$A$2:$A$86,accounts!$F$2:$F$86, "Other"))</f>
        <v>United States</v>
      </c>
      <c r="J2618" s="1" t="s">
        <v>192</v>
      </c>
      <c r="K2618" s="3">
        <v>42846.0</v>
      </c>
      <c r="L2618" s="3">
        <v>42855.0</v>
      </c>
      <c r="M2618" s="1">
        <v>0.0</v>
      </c>
    </row>
    <row r="2619">
      <c r="A2619" s="1" t="s">
        <v>2824</v>
      </c>
      <c r="B2619" s="1" t="s">
        <v>30</v>
      </c>
      <c r="C2619" s="1" t="str">
        <f t="array" ref="C2619">_xlfn.XLOOKUP($B2619, sales_teams!$A$2:$A$36, sales_teams!$B$2:$B$36)</f>
        <v>Melvin Marxen</v>
      </c>
      <c r="D2619" s="1" t="str">
        <f t="array" ref="D2619">_xlfn.XLOOKUP($B2619, sales_teams!$A$2:$A$36, sales_teams!$C$2:$C$36)</f>
        <v>Central</v>
      </c>
      <c r="E2619" s="1" t="s">
        <v>148</v>
      </c>
      <c r="F2619" s="1" t="s">
        <v>155</v>
      </c>
      <c r="G2619" s="1" t="str">
        <f t="array" ref="G2619">IF($F2619="", "", _xlfn.XLOOKUP($F2619,accounts!$A$2:$A$86,accounts!$B$2:$B$86, "Other"))</f>
        <v>finance</v>
      </c>
      <c r="H2619" s="1" t="str">
        <f t="array" ref="H2619">IF($F2619="", "", IFS(_xlfn.XLOOKUP($F2619, accounts!$A$2:$A$86, accounts!$E$2:$E$86, 0)&gt;=1000, "Enterprise", _xlfn.XLOOKUP($F2619, accounts!$A$2:$A$86, accounts!$E$2:$E$86, 0)&gt;=100, "Mid-Market", TRUE, "SMB"))</f>
        <v>Enterprise</v>
      </c>
      <c r="I2619" s="1" t="str">
        <f t="array" ref="I2619">IF($F2619="", "", _xlfn.XLOOKUP($F2619,accounts!$A$2:$A$86,accounts!$F$2:$F$86, "Other"))</f>
        <v>United States</v>
      </c>
      <c r="J2619" s="1" t="s">
        <v>192</v>
      </c>
      <c r="K2619" s="3">
        <v>42846.0</v>
      </c>
      <c r="L2619" s="3">
        <v>42852.0</v>
      </c>
      <c r="M2619" s="1">
        <v>0.0</v>
      </c>
    </row>
    <row r="2620">
      <c r="A2620" s="1" t="s">
        <v>2825</v>
      </c>
      <c r="B2620" s="1" t="s">
        <v>30</v>
      </c>
      <c r="C2620" s="1" t="str">
        <f t="array" ref="C2620">_xlfn.XLOOKUP($B2620, sales_teams!$A$2:$A$36, sales_teams!$B$2:$B$36)</f>
        <v>Melvin Marxen</v>
      </c>
      <c r="D2620" s="1" t="str">
        <f t="array" ref="D2620">_xlfn.XLOOKUP($B2620, sales_teams!$A$2:$A$36, sales_teams!$C$2:$C$36)</f>
        <v>Central</v>
      </c>
      <c r="E2620" s="1" t="s">
        <v>148</v>
      </c>
      <c r="F2620" s="1" t="s">
        <v>155</v>
      </c>
      <c r="G2620" s="1" t="str">
        <f t="array" ref="G2620">IF($F2620="", "", _xlfn.XLOOKUP($F2620,accounts!$A$2:$A$86,accounts!$B$2:$B$86, "Other"))</f>
        <v>finance</v>
      </c>
      <c r="H2620" s="1" t="str">
        <f t="array" ref="H2620">IF($F2620="", "", IFS(_xlfn.XLOOKUP($F2620, accounts!$A$2:$A$86, accounts!$E$2:$E$86, 0)&gt;=1000, "Enterprise", _xlfn.XLOOKUP($F2620, accounts!$A$2:$A$86, accounts!$E$2:$E$86, 0)&gt;=100, "Mid-Market", TRUE, "SMB"))</f>
        <v>Enterprise</v>
      </c>
      <c r="I2620" s="1" t="str">
        <f t="array" ref="I2620">IF($F2620="", "", _xlfn.XLOOKUP($F2620,accounts!$A$2:$A$86,accounts!$F$2:$F$86, "Other"))</f>
        <v>United States</v>
      </c>
      <c r="J2620" s="1" t="s">
        <v>192</v>
      </c>
      <c r="K2620" s="3">
        <v>42846.0</v>
      </c>
      <c r="L2620" s="3">
        <v>42957.0</v>
      </c>
      <c r="M2620" s="1">
        <v>0.0</v>
      </c>
    </row>
    <row r="2621">
      <c r="A2621" s="1" t="s">
        <v>2826</v>
      </c>
      <c r="B2621" s="1" t="s">
        <v>30</v>
      </c>
      <c r="C2621" s="1" t="str">
        <f t="array" ref="C2621">_xlfn.XLOOKUP($B2621, sales_teams!$A$2:$A$36, sales_teams!$B$2:$B$36)</f>
        <v>Melvin Marxen</v>
      </c>
      <c r="D2621" s="1" t="str">
        <f t="array" ref="D2621">_xlfn.XLOOKUP($B2621, sales_teams!$A$2:$A$36, sales_teams!$C$2:$C$36)</f>
        <v>Central</v>
      </c>
      <c r="E2621" s="1" t="s">
        <v>188</v>
      </c>
      <c r="F2621" s="1" t="s">
        <v>89</v>
      </c>
      <c r="G2621" s="1" t="str">
        <f t="array" ref="G2621">IF($F2621="", "", _xlfn.XLOOKUP($F2621,accounts!$A$2:$A$86,accounts!$B$2:$B$86, "Other"))</f>
        <v>finance</v>
      </c>
      <c r="H2621" s="1" t="str">
        <f t="array" ref="H2621">IF($F2621="", "", IFS(_xlfn.XLOOKUP($F2621, accounts!$A$2:$A$86, accounts!$E$2:$E$86, 0)&gt;=1000, "Enterprise", _xlfn.XLOOKUP($F2621, accounts!$A$2:$A$86, accounts!$E$2:$E$86, 0)&gt;=100, "Mid-Market", TRUE, "SMB"))</f>
        <v>Enterprise</v>
      </c>
      <c r="I2621" s="1" t="str">
        <f t="array" ref="I2621">IF($F2621="", "", _xlfn.XLOOKUP($F2621,accounts!$A$2:$A$86,accounts!$F$2:$F$86, "Other"))</f>
        <v>United States</v>
      </c>
      <c r="J2621" s="1" t="s">
        <v>131</v>
      </c>
      <c r="K2621" s="3">
        <v>42846.0</v>
      </c>
      <c r="L2621" s="3">
        <v>42851.0</v>
      </c>
      <c r="M2621" s="1">
        <v>3269.0</v>
      </c>
    </row>
    <row r="2622">
      <c r="A2622" s="1" t="s">
        <v>2827</v>
      </c>
      <c r="B2622" s="1" t="s">
        <v>53</v>
      </c>
      <c r="C2622" s="1" t="str">
        <f t="array" ref="C2622">_xlfn.XLOOKUP($B2622, sales_teams!$A$2:$A$36, sales_teams!$B$2:$B$36)</f>
        <v>Rocco Neubert</v>
      </c>
      <c r="D2622" s="1" t="str">
        <f t="array" ref="D2622">_xlfn.XLOOKUP($B2622, sales_teams!$A$2:$A$36, sales_teams!$C$2:$C$36)</f>
        <v>East</v>
      </c>
      <c r="E2622" s="1" t="s">
        <v>181</v>
      </c>
      <c r="F2622" s="1" t="s">
        <v>153</v>
      </c>
      <c r="G2622" s="1" t="str">
        <f t="array" ref="G2622">IF($F2622="", "", _xlfn.XLOOKUP($F2622,accounts!$A$2:$A$86,accounts!$B$2:$B$86, "Other"))</f>
        <v>medical</v>
      </c>
      <c r="H2622" s="1" t="str">
        <f t="array" ref="H2622">IF($F2622="", "", IFS(_xlfn.XLOOKUP($F2622, accounts!$A$2:$A$86, accounts!$E$2:$E$86, 0)&gt;=1000, "Enterprise", _xlfn.XLOOKUP($F2622, accounts!$A$2:$A$86, accounts!$E$2:$E$86, 0)&gt;=100, "Mid-Market", TRUE, "SMB"))</f>
        <v>Enterprise</v>
      </c>
      <c r="I2622" s="1" t="str">
        <f t="array" ref="I2622">IF($F2622="", "", _xlfn.XLOOKUP($F2622,accounts!$A$2:$A$86,accounts!$F$2:$F$86, "Other"))</f>
        <v>United States</v>
      </c>
      <c r="J2622" s="1" t="s">
        <v>192</v>
      </c>
      <c r="K2622" s="3">
        <v>42846.0</v>
      </c>
      <c r="L2622" s="3">
        <v>42862.0</v>
      </c>
      <c r="M2622" s="1">
        <v>0.0</v>
      </c>
    </row>
    <row r="2623">
      <c r="A2623" s="1" t="s">
        <v>2828</v>
      </c>
      <c r="B2623" s="1" t="s">
        <v>53</v>
      </c>
      <c r="C2623" s="1" t="str">
        <f t="array" ref="C2623">_xlfn.XLOOKUP($B2623, sales_teams!$A$2:$A$36, sales_teams!$B$2:$B$36)</f>
        <v>Rocco Neubert</v>
      </c>
      <c r="D2623" s="1" t="str">
        <f t="array" ref="D2623">_xlfn.XLOOKUP($B2623, sales_teams!$A$2:$A$36, sales_teams!$C$2:$C$36)</f>
        <v>East</v>
      </c>
      <c r="E2623" s="1" t="s">
        <v>148</v>
      </c>
      <c r="F2623" s="1" t="s">
        <v>14</v>
      </c>
      <c r="G2623" s="1" t="str">
        <f t="array" ref="G2623">IF($F2623="", "", _xlfn.XLOOKUP($F2623,accounts!$A$2:$A$86,accounts!$B$2:$B$86, "Other"))</f>
        <v>technology</v>
      </c>
      <c r="H2623" s="1" t="str">
        <f t="array" ref="H2623">IF($F2623="", "", IFS(_xlfn.XLOOKUP($F2623, accounts!$A$2:$A$86, accounts!$E$2:$E$86, 0)&gt;=1000, "Enterprise", _xlfn.XLOOKUP($F2623, accounts!$A$2:$A$86, accounts!$E$2:$E$86, 0)&gt;=100, "Mid-Market", TRUE, "SMB"))</f>
        <v>Enterprise</v>
      </c>
      <c r="I2623" s="1" t="str">
        <f t="array" ref="I2623">IF($F2623="", "", _xlfn.XLOOKUP($F2623,accounts!$A$2:$A$86,accounts!$F$2:$F$86, "Other"))</f>
        <v>United States</v>
      </c>
      <c r="J2623" s="1" t="s">
        <v>131</v>
      </c>
      <c r="K2623" s="3">
        <v>42846.0</v>
      </c>
      <c r="L2623" s="3">
        <v>42852.0</v>
      </c>
      <c r="M2623" s="1">
        <v>4605.0</v>
      </c>
    </row>
    <row r="2624">
      <c r="A2624" s="1" t="s">
        <v>2829</v>
      </c>
      <c r="B2624" s="1" t="s">
        <v>42</v>
      </c>
      <c r="C2624" s="1" t="str">
        <f t="array" ref="C2624">_xlfn.XLOOKUP($B2624, sales_teams!$A$2:$A$36, sales_teams!$B$2:$B$36)</f>
        <v>Cara Losch</v>
      </c>
      <c r="D2624" s="1" t="str">
        <f t="array" ref="D2624">_xlfn.XLOOKUP($B2624, sales_teams!$A$2:$A$36, sales_teams!$C$2:$C$36)</f>
        <v>East</v>
      </c>
      <c r="E2624" s="1" t="s">
        <v>194</v>
      </c>
      <c r="F2624" s="1" t="s">
        <v>132</v>
      </c>
      <c r="G2624" s="1" t="str">
        <f t="array" ref="G2624">IF($F2624="", "", _xlfn.XLOOKUP($F2624,accounts!$A$2:$A$86,accounts!$B$2:$B$86, "Other"))</f>
        <v>marketing</v>
      </c>
      <c r="H2624" s="1" t="str">
        <f t="array" ref="H2624">IF($F2624="", "", IFS(_xlfn.XLOOKUP($F2624, accounts!$A$2:$A$86, accounts!$E$2:$E$86, 0)&gt;=1000, "Enterprise", _xlfn.XLOOKUP($F2624, accounts!$A$2:$A$86, accounts!$E$2:$E$86, 0)&gt;=100, "Mid-Market", TRUE, "SMB"))</f>
        <v>Enterprise</v>
      </c>
      <c r="I2624" s="1" t="str">
        <f t="array" ref="I2624">IF($F2624="", "", _xlfn.XLOOKUP($F2624,accounts!$A$2:$A$86,accounts!$F$2:$F$86, "Other"))</f>
        <v>Jordan</v>
      </c>
      <c r="J2624" s="1" t="s">
        <v>131</v>
      </c>
      <c r="K2624" s="3">
        <v>42846.0</v>
      </c>
      <c r="L2624" s="3">
        <v>42898.0</v>
      </c>
      <c r="M2624" s="1">
        <v>4908.0</v>
      </c>
    </row>
    <row r="2625">
      <c r="A2625" s="1" t="s">
        <v>2830</v>
      </c>
      <c r="B2625" s="1" t="s">
        <v>88</v>
      </c>
      <c r="C2625" s="1" t="str">
        <f t="array" ref="C2625">_xlfn.XLOOKUP($B2625, sales_teams!$A$2:$A$36, sales_teams!$B$2:$B$36)</f>
        <v>Celia Rouche</v>
      </c>
      <c r="D2625" s="1" t="str">
        <f t="array" ref="D2625">_xlfn.XLOOKUP($B2625, sales_teams!$A$2:$A$36, sales_teams!$C$2:$C$36)</f>
        <v>West</v>
      </c>
      <c r="E2625" s="1" t="s">
        <v>188</v>
      </c>
      <c r="F2625" s="1" t="s">
        <v>129</v>
      </c>
      <c r="G2625" s="1" t="str">
        <f t="array" ref="G2625">IF($F2625="", "", _xlfn.XLOOKUP($F2625,accounts!$A$2:$A$86,accounts!$B$2:$B$86, "Other"))</f>
        <v>medical</v>
      </c>
      <c r="H2625" s="1" t="str">
        <f t="array" ref="H2625">IF($F2625="", "", IFS(_xlfn.XLOOKUP($F2625, accounts!$A$2:$A$86, accounts!$E$2:$E$86, 0)&gt;=1000, "Enterprise", _xlfn.XLOOKUP($F2625, accounts!$A$2:$A$86, accounts!$E$2:$E$86, 0)&gt;=100, "Mid-Market", TRUE, "SMB"))</f>
        <v>Enterprise</v>
      </c>
      <c r="I2625" s="1" t="str">
        <f t="array" ref="I2625">IF($F2625="", "", _xlfn.XLOOKUP($F2625,accounts!$A$2:$A$86,accounts!$F$2:$F$86, "Other"))</f>
        <v>United States</v>
      </c>
      <c r="J2625" s="1" t="s">
        <v>131</v>
      </c>
      <c r="K2625" s="3">
        <v>42846.0</v>
      </c>
      <c r="L2625" s="3">
        <v>42855.0</v>
      </c>
      <c r="M2625" s="1">
        <v>3303.0</v>
      </c>
    </row>
    <row r="2626">
      <c r="A2626" s="1" t="s">
        <v>2831</v>
      </c>
      <c r="B2626" s="1" t="s">
        <v>19</v>
      </c>
      <c r="C2626" s="1" t="str">
        <f t="array" ref="C2626">_xlfn.XLOOKUP($B2626, sales_teams!$A$2:$A$36, sales_teams!$B$2:$B$36)</f>
        <v>Melvin Marxen</v>
      </c>
      <c r="D2626" s="1" t="str">
        <f t="array" ref="D2626">_xlfn.XLOOKUP($B2626, sales_teams!$A$2:$A$36, sales_teams!$C$2:$C$36)</f>
        <v>Central</v>
      </c>
      <c r="E2626" s="1" t="s">
        <v>188</v>
      </c>
      <c r="F2626" s="1" t="s">
        <v>76</v>
      </c>
      <c r="G2626" s="1" t="str">
        <f t="array" ref="G2626">IF($F2626="", "", _xlfn.XLOOKUP($F2626,accounts!$A$2:$A$86,accounts!$B$2:$B$86, "Other"))</f>
        <v>marketing</v>
      </c>
      <c r="H2626" s="1" t="str">
        <f t="array" ref="H2626">IF($F2626="", "", IFS(_xlfn.XLOOKUP($F2626, accounts!$A$2:$A$86, accounts!$E$2:$E$86, 0)&gt;=1000, "Enterprise", _xlfn.XLOOKUP($F2626, accounts!$A$2:$A$86, accounts!$E$2:$E$86, 0)&gt;=100, "Mid-Market", TRUE, "SMB"))</f>
        <v>Enterprise</v>
      </c>
      <c r="I2626" s="1" t="str">
        <f t="array" ref="I2626">IF($F2626="", "", _xlfn.XLOOKUP($F2626,accounts!$A$2:$A$86,accounts!$F$2:$F$86, "Other"))</f>
        <v>United States</v>
      </c>
      <c r="J2626" s="1" t="s">
        <v>192</v>
      </c>
      <c r="K2626" s="3">
        <v>42846.0</v>
      </c>
      <c r="L2626" s="3">
        <v>42847.0</v>
      </c>
      <c r="M2626" s="1">
        <v>0.0</v>
      </c>
    </row>
    <row r="2627">
      <c r="A2627" s="1" t="s">
        <v>2832</v>
      </c>
      <c r="B2627" s="1" t="s">
        <v>19</v>
      </c>
      <c r="C2627" s="1" t="str">
        <f t="array" ref="C2627">_xlfn.XLOOKUP($B2627, sales_teams!$A$2:$A$36, sales_teams!$B$2:$B$36)</f>
        <v>Melvin Marxen</v>
      </c>
      <c r="D2627" s="1" t="str">
        <f t="array" ref="D2627">_xlfn.XLOOKUP($B2627, sales_teams!$A$2:$A$36, sales_teams!$C$2:$C$36)</f>
        <v>Central</v>
      </c>
      <c r="E2627" s="1" t="s">
        <v>188</v>
      </c>
      <c r="F2627" s="1" t="s">
        <v>149</v>
      </c>
      <c r="G2627" s="1" t="str">
        <f t="array" ref="G2627">IF($F2627="", "", _xlfn.XLOOKUP($F2627,accounts!$A$2:$A$86,accounts!$B$2:$B$86, "Other"))</f>
        <v>medical</v>
      </c>
      <c r="H2627" s="1" t="str">
        <f t="array" ref="H2627">IF($F2627="", "", IFS(_xlfn.XLOOKUP($F2627, accounts!$A$2:$A$86, accounts!$E$2:$E$86, 0)&gt;=1000, "Enterprise", _xlfn.XLOOKUP($F2627, accounts!$A$2:$A$86, accounts!$E$2:$E$86, 0)&gt;=100, "Mid-Market", TRUE, "SMB"))</f>
        <v>Enterprise</v>
      </c>
      <c r="I2627" s="1" t="str">
        <f t="array" ref="I2627">IF($F2627="", "", _xlfn.XLOOKUP($F2627,accounts!$A$2:$A$86,accounts!$F$2:$F$86, "Other"))</f>
        <v>United States</v>
      </c>
      <c r="J2627" s="1" t="s">
        <v>192</v>
      </c>
      <c r="K2627" s="3">
        <v>42846.0</v>
      </c>
      <c r="L2627" s="3">
        <v>42857.0</v>
      </c>
      <c r="M2627" s="1">
        <v>0.0</v>
      </c>
    </row>
    <row r="2628">
      <c r="A2628" s="1" t="s">
        <v>2833</v>
      </c>
      <c r="B2628" s="1" t="s">
        <v>19</v>
      </c>
      <c r="C2628" s="1" t="str">
        <f t="array" ref="C2628">_xlfn.XLOOKUP($B2628, sales_teams!$A$2:$A$36, sales_teams!$B$2:$B$36)</f>
        <v>Melvin Marxen</v>
      </c>
      <c r="D2628" s="1" t="str">
        <f t="array" ref="D2628">_xlfn.XLOOKUP($B2628, sales_teams!$A$2:$A$36, sales_teams!$C$2:$C$36)</f>
        <v>Central</v>
      </c>
      <c r="E2628" s="1" t="s">
        <v>179</v>
      </c>
      <c r="F2628" s="1" t="s">
        <v>157</v>
      </c>
      <c r="G2628" s="1" t="str">
        <f t="array" ref="G2628">IF($F2628="", "", _xlfn.XLOOKUP($F2628,accounts!$A$2:$A$86,accounts!$B$2:$B$86, "Other"))</f>
        <v>retail</v>
      </c>
      <c r="H2628" s="1" t="str">
        <f t="array" ref="H2628">IF($F2628="", "", IFS(_xlfn.XLOOKUP($F2628, accounts!$A$2:$A$86, accounts!$E$2:$E$86, 0)&gt;=1000, "Enterprise", _xlfn.XLOOKUP($F2628, accounts!$A$2:$A$86, accounts!$E$2:$E$86, 0)&gt;=100, "Mid-Market", TRUE, "SMB"))</f>
        <v>Enterprise</v>
      </c>
      <c r="I2628" s="1" t="str">
        <f t="array" ref="I2628">IF($F2628="", "", _xlfn.XLOOKUP($F2628,accounts!$A$2:$A$86,accounts!$F$2:$F$86, "Other"))</f>
        <v>Belgium</v>
      </c>
      <c r="J2628" s="1" t="s">
        <v>131</v>
      </c>
      <c r="K2628" s="3">
        <v>42846.0</v>
      </c>
      <c r="L2628" s="3">
        <v>42847.0</v>
      </c>
      <c r="M2628" s="1">
        <v>55.0</v>
      </c>
    </row>
    <row r="2629">
      <c r="A2629" s="1" t="s">
        <v>2834</v>
      </c>
      <c r="B2629" s="1" t="s">
        <v>104</v>
      </c>
      <c r="C2629" s="1" t="str">
        <f t="array" ref="C2629">_xlfn.XLOOKUP($B2629, sales_teams!$A$2:$A$36, sales_teams!$B$2:$B$36)</f>
        <v>Summer Sewald</v>
      </c>
      <c r="D2629" s="1" t="str">
        <f t="array" ref="D2629">_xlfn.XLOOKUP($B2629, sales_teams!$A$2:$A$36, sales_teams!$C$2:$C$36)</f>
        <v>West</v>
      </c>
      <c r="E2629" s="1" t="s">
        <v>181</v>
      </c>
      <c r="F2629" s="1" t="s">
        <v>130</v>
      </c>
      <c r="G2629" s="1" t="str">
        <f t="array" ref="G2629">IF($F2629="", "", _xlfn.XLOOKUP($F2629,accounts!$A$2:$A$86,accounts!$B$2:$B$86, "Other"))</f>
        <v>medical</v>
      </c>
      <c r="H2629" s="1" t="str">
        <f t="array" ref="H2629">IF($F2629="", "", IFS(_xlfn.XLOOKUP($F2629, accounts!$A$2:$A$86, accounts!$E$2:$E$86, 0)&gt;=1000, "Enterprise", _xlfn.XLOOKUP($F2629, accounts!$A$2:$A$86, accounts!$E$2:$E$86, 0)&gt;=100, "Mid-Market", TRUE, "SMB"))</f>
        <v>Enterprise</v>
      </c>
      <c r="I2629" s="1" t="str">
        <f t="array" ref="I2629">IF($F2629="", "", _xlfn.XLOOKUP($F2629,accounts!$A$2:$A$86,accounts!$F$2:$F$86, "Other"))</f>
        <v>United States</v>
      </c>
      <c r="J2629" s="1" t="s">
        <v>131</v>
      </c>
      <c r="K2629" s="3">
        <v>42846.0</v>
      </c>
      <c r="L2629" s="3">
        <v>42915.0</v>
      </c>
      <c r="M2629" s="1">
        <v>531.0</v>
      </c>
    </row>
    <row r="2630">
      <c r="A2630" s="1" t="s">
        <v>2835</v>
      </c>
      <c r="B2630" s="1" t="s">
        <v>104</v>
      </c>
      <c r="C2630" s="1" t="str">
        <f t="array" ref="C2630">_xlfn.XLOOKUP($B2630, sales_teams!$A$2:$A$36, sales_teams!$B$2:$B$36)</f>
        <v>Summer Sewald</v>
      </c>
      <c r="D2630" s="1" t="str">
        <f t="array" ref="D2630">_xlfn.XLOOKUP($B2630, sales_teams!$A$2:$A$36, sales_teams!$C$2:$C$36)</f>
        <v>West</v>
      </c>
      <c r="E2630" s="1" t="s">
        <v>181</v>
      </c>
      <c r="F2630" s="1" t="s">
        <v>137</v>
      </c>
      <c r="G2630" s="1" t="str">
        <f t="array" ref="G2630">IF($F2630="", "", _xlfn.XLOOKUP($F2630,accounts!$A$2:$A$86,accounts!$B$2:$B$86, "Other"))</f>
        <v>services</v>
      </c>
      <c r="H2630" s="1" t="str">
        <f t="array" ref="H2630">IF($F2630="", "", IFS(_xlfn.XLOOKUP($F2630, accounts!$A$2:$A$86, accounts!$E$2:$E$86, 0)&gt;=1000, "Enterprise", _xlfn.XLOOKUP($F2630, accounts!$A$2:$A$86, accounts!$E$2:$E$86, 0)&gt;=100, "Mid-Market", TRUE, "SMB"))</f>
        <v>Enterprise</v>
      </c>
      <c r="I2630" s="1" t="str">
        <f t="array" ref="I2630">IF($F2630="", "", _xlfn.XLOOKUP($F2630,accounts!$A$2:$A$86,accounts!$F$2:$F$86, "Other"))</f>
        <v>Germany</v>
      </c>
      <c r="J2630" s="1" t="s">
        <v>131</v>
      </c>
      <c r="K2630" s="3">
        <v>42846.0</v>
      </c>
      <c r="L2630" s="3">
        <v>42859.0</v>
      </c>
      <c r="M2630" s="1">
        <v>557.0</v>
      </c>
    </row>
    <row r="2631">
      <c r="A2631" s="1" t="s">
        <v>2836</v>
      </c>
      <c r="B2631" s="1" t="s">
        <v>17</v>
      </c>
      <c r="C2631" s="1" t="str">
        <f t="array" ref="C2631">_xlfn.XLOOKUP($B2631, sales_teams!$A$2:$A$36, sales_teams!$B$2:$B$36)</f>
        <v>Dustin Brinkmann</v>
      </c>
      <c r="D2631" s="1" t="str">
        <f t="array" ref="D2631">_xlfn.XLOOKUP($B2631, sales_teams!$A$2:$A$36, sales_teams!$C$2:$C$36)</f>
        <v>Central</v>
      </c>
      <c r="E2631" s="1" t="s">
        <v>181</v>
      </c>
      <c r="F2631" s="1" t="s">
        <v>119</v>
      </c>
      <c r="G2631" s="1" t="str">
        <f t="array" ref="G2631">IF($F2631="", "", _xlfn.XLOOKUP($F2631,accounts!$A$2:$A$86,accounts!$B$2:$B$86, "Other"))</f>
        <v>technology</v>
      </c>
      <c r="H2631" s="1" t="str">
        <f t="array" ref="H2631">IF($F2631="", "", IFS(_xlfn.XLOOKUP($F2631, accounts!$A$2:$A$86, accounts!$E$2:$E$86, 0)&gt;=1000, "Enterprise", _xlfn.XLOOKUP($F2631, accounts!$A$2:$A$86, accounts!$E$2:$E$86, 0)&gt;=100, "Mid-Market", TRUE, "SMB"))</f>
        <v>Enterprise</v>
      </c>
      <c r="I2631" s="1" t="str">
        <f t="array" ref="I2631">IF($F2631="", "", _xlfn.XLOOKUP($F2631,accounts!$A$2:$A$86,accounts!$F$2:$F$86, "Other"))</f>
        <v>Korea</v>
      </c>
      <c r="J2631" s="1" t="s">
        <v>131</v>
      </c>
      <c r="K2631" s="3">
        <v>42846.0</v>
      </c>
      <c r="L2631" s="3">
        <v>42898.0</v>
      </c>
      <c r="M2631" s="1">
        <v>489.0</v>
      </c>
    </row>
    <row r="2632">
      <c r="A2632" s="1" t="s">
        <v>2837</v>
      </c>
      <c r="B2632" s="1" t="s">
        <v>24</v>
      </c>
      <c r="C2632" s="1" t="str">
        <f t="array" ref="C2632">_xlfn.XLOOKUP($B2632, sales_teams!$A$2:$A$36, sales_teams!$B$2:$B$36)</f>
        <v>Melvin Marxen</v>
      </c>
      <c r="D2632" s="1" t="str">
        <f t="array" ref="D2632">_xlfn.XLOOKUP($B2632, sales_teams!$A$2:$A$36, sales_teams!$C$2:$C$36)</f>
        <v>Central</v>
      </c>
      <c r="E2632" s="1" t="s">
        <v>188</v>
      </c>
      <c r="F2632" s="1" t="s">
        <v>152</v>
      </c>
      <c r="G2632" s="1" t="str">
        <f t="array" ref="G2632">IF($F2632="", "", _xlfn.XLOOKUP($F2632,accounts!$A$2:$A$86,accounts!$B$2:$B$86, "Other"))</f>
        <v>marketing</v>
      </c>
      <c r="H2632" s="1" t="str">
        <f t="array" ref="H2632">IF($F2632="", "", IFS(_xlfn.XLOOKUP($F2632, accounts!$A$2:$A$86, accounts!$E$2:$E$86, 0)&gt;=1000, "Enterprise", _xlfn.XLOOKUP($F2632, accounts!$A$2:$A$86, accounts!$E$2:$E$86, 0)&gt;=100, "Mid-Market", TRUE, "SMB"))</f>
        <v>Mid-Market</v>
      </c>
      <c r="I2632" s="1" t="str">
        <f t="array" ref="I2632">IF($F2632="", "", _xlfn.XLOOKUP($F2632,accounts!$A$2:$A$86,accounts!$F$2:$F$86, "Other"))</f>
        <v>United States</v>
      </c>
      <c r="J2632" s="1" t="s">
        <v>192</v>
      </c>
      <c r="K2632" s="3">
        <v>42846.0</v>
      </c>
      <c r="L2632" s="3">
        <v>42884.0</v>
      </c>
      <c r="M2632" s="1">
        <v>0.0</v>
      </c>
    </row>
    <row r="2633">
      <c r="A2633" s="1" t="s">
        <v>2838</v>
      </c>
      <c r="B2633" s="1" t="s">
        <v>18</v>
      </c>
      <c r="C2633" s="1" t="str">
        <f t="array" ref="C2633">_xlfn.XLOOKUP($B2633, sales_teams!$A$2:$A$36, sales_teams!$B$2:$B$36)</f>
        <v>Dustin Brinkmann</v>
      </c>
      <c r="D2633" s="1" t="str">
        <f t="array" ref="D2633">_xlfn.XLOOKUP($B2633, sales_teams!$A$2:$A$36, sales_teams!$C$2:$C$36)</f>
        <v>Central</v>
      </c>
      <c r="E2633" s="1" t="s">
        <v>179</v>
      </c>
      <c r="F2633" s="1" t="s">
        <v>157</v>
      </c>
      <c r="G2633" s="1" t="str">
        <f t="array" ref="G2633">IF($F2633="", "", _xlfn.XLOOKUP($F2633,accounts!$A$2:$A$86,accounts!$B$2:$B$86, "Other"))</f>
        <v>retail</v>
      </c>
      <c r="H2633" s="1" t="str">
        <f t="array" ref="H2633">IF($F2633="", "", IFS(_xlfn.XLOOKUP($F2633, accounts!$A$2:$A$86, accounts!$E$2:$E$86, 0)&gt;=1000, "Enterprise", _xlfn.XLOOKUP($F2633, accounts!$A$2:$A$86, accounts!$E$2:$E$86, 0)&gt;=100, "Mid-Market", TRUE, "SMB"))</f>
        <v>Enterprise</v>
      </c>
      <c r="I2633" s="1" t="str">
        <f t="array" ref="I2633">IF($F2633="", "", _xlfn.XLOOKUP($F2633,accounts!$A$2:$A$86,accounts!$F$2:$F$86, "Other"))</f>
        <v>Belgium</v>
      </c>
      <c r="J2633" s="1" t="s">
        <v>131</v>
      </c>
      <c r="K2633" s="3">
        <v>42846.0</v>
      </c>
      <c r="L2633" s="3">
        <v>42861.0</v>
      </c>
      <c r="M2633" s="1">
        <v>60.0</v>
      </c>
    </row>
    <row r="2634">
      <c r="A2634" s="1" t="s">
        <v>2839</v>
      </c>
      <c r="B2634" s="1" t="s">
        <v>54</v>
      </c>
      <c r="C2634" s="1" t="str">
        <f t="array" ref="C2634">_xlfn.XLOOKUP($B2634, sales_teams!$A$2:$A$36, sales_teams!$B$2:$B$36)</f>
        <v>Rocco Neubert</v>
      </c>
      <c r="D2634" s="1" t="str">
        <f t="array" ref="D2634">_xlfn.XLOOKUP($B2634, sales_teams!$A$2:$A$36, sales_teams!$C$2:$C$36)</f>
        <v>East</v>
      </c>
      <c r="E2634" s="1" t="s">
        <v>188</v>
      </c>
      <c r="F2634" s="1" t="s">
        <v>22</v>
      </c>
      <c r="G2634" s="1" t="str">
        <f t="array" ref="G2634">IF($F2634="", "", _xlfn.XLOOKUP($F2634,accounts!$A$2:$A$86,accounts!$B$2:$B$86, "Other"))</f>
        <v>medical</v>
      </c>
      <c r="H2634" s="1" t="str">
        <f t="array" ref="H2634">IF($F2634="", "", IFS(_xlfn.XLOOKUP($F2634, accounts!$A$2:$A$86, accounts!$E$2:$E$86, 0)&gt;=1000, "Enterprise", _xlfn.XLOOKUP($F2634, accounts!$A$2:$A$86, accounts!$E$2:$E$86, 0)&gt;=100, "Mid-Market", TRUE, "SMB"))</f>
        <v>Mid-Market</v>
      </c>
      <c r="I2634" s="1" t="str">
        <f t="array" ref="I2634">IF($F2634="", "", _xlfn.XLOOKUP($F2634,accounts!$A$2:$A$86,accounts!$F$2:$F$86, "Other"))</f>
        <v>United States</v>
      </c>
      <c r="J2634" s="1" t="s">
        <v>131</v>
      </c>
      <c r="K2634" s="3">
        <v>42846.0</v>
      </c>
      <c r="L2634" s="3">
        <v>42890.0</v>
      </c>
      <c r="M2634" s="1">
        <v>2887.0</v>
      </c>
    </row>
    <row r="2635">
      <c r="A2635" s="1" t="s">
        <v>2840</v>
      </c>
      <c r="B2635" s="1" t="s">
        <v>54</v>
      </c>
      <c r="C2635" s="1" t="str">
        <f t="array" ref="C2635">_xlfn.XLOOKUP($B2635, sales_teams!$A$2:$A$36, sales_teams!$B$2:$B$36)</f>
        <v>Rocco Neubert</v>
      </c>
      <c r="D2635" s="1" t="str">
        <f t="array" ref="D2635">_xlfn.XLOOKUP($B2635, sales_teams!$A$2:$A$36, sales_teams!$C$2:$C$36)</f>
        <v>East</v>
      </c>
      <c r="E2635" s="1" t="s">
        <v>188</v>
      </c>
      <c r="F2635" s="1" t="s">
        <v>83</v>
      </c>
      <c r="G2635" s="1" t="str">
        <f t="array" ref="G2635">IF($F2635="", "", _xlfn.XLOOKUP($F2635,accounts!$A$2:$A$86,accounts!$B$2:$B$86, "Other"))</f>
        <v>marketing</v>
      </c>
      <c r="H2635" s="1" t="str">
        <f t="array" ref="H2635">IF($F2635="", "", IFS(_xlfn.XLOOKUP($F2635, accounts!$A$2:$A$86, accounts!$E$2:$E$86, 0)&gt;=1000, "Enterprise", _xlfn.XLOOKUP($F2635, accounts!$A$2:$A$86, accounts!$E$2:$E$86, 0)&gt;=100, "Mid-Market", TRUE, "SMB"))</f>
        <v>Enterprise</v>
      </c>
      <c r="I2635" s="1" t="str">
        <f t="array" ref="I2635">IF($F2635="", "", _xlfn.XLOOKUP($F2635,accounts!$A$2:$A$86,accounts!$F$2:$F$86, "Other"))</f>
        <v>United States</v>
      </c>
      <c r="J2635" s="1" t="s">
        <v>131</v>
      </c>
      <c r="K2635" s="3">
        <v>42846.0</v>
      </c>
      <c r="L2635" s="3">
        <v>42857.0</v>
      </c>
      <c r="M2635" s="1">
        <v>3214.0</v>
      </c>
    </row>
    <row r="2636">
      <c r="A2636" s="1" t="s">
        <v>2841</v>
      </c>
      <c r="B2636" s="1" t="s">
        <v>41</v>
      </c>
      <c r="C2636" s="1" t="str">
        <f t="array" ref="C2636">_xlfn.XLOOKUP($B2636, sales_teams!$A$2:$A$36, sales_teams!$B$2:$B$36)</f>
        <v>Cara Losch</v>
      </c>
      <c r="D2636" s="1" t="str">
        <f t="array" ref="D2636">_xlfn.XLOOKUP($B2636, sales_teams!$A$2:$A$36, sales_teams!$C$2:$C$36)</f>
        <v>East</v>
      </c>
      <c r="E2636" s="1" t="s">
        <v>188</v>
      </c>
      <c r="F2636" s="1" t="s">
        <v>25</v>
      </c>
      <c r="G2636" s="1" t="str">
        <f t="array" ref="G2636">IF($F2636="", "", _xlfn.XLOOKUP($F2636,accounts!$A$2:$A$86,accounts!$B$2:$B$86, "Other"))</f>
        <v>medical</v>
      </c>
      <c r="H2636" s="1" t="str">
        <f t="array" ref="H2636">IF($F2636="", "", IFS(_xlfn.XLOOKUP($F2636, accounts!$A$2:$A$86, accounts!$E$2:$E$86, 0)&gt;=1000, "Enterprise", _xlfn.XLOOKUP($F2636, accounts!$A$2:$A$86, accounts!$E$2:$E$86, 0)&gt;=100, "Mid-Market", TRUE, "SMB"))</f>
        <v>Enterprise</v>
      </c>
      <c r="I2636" s="1" t="str">
        <f t="array" ref="I2636">IF($F2636="", "", _xlfn.XLOOKUP($F2636,accounts!$A$2:$A$86,accounts!$F$2:$F$86, "Other"))</f>
        <v>Kenya</v>
      </c>
      <c r="J2636" s="1" t="s">
        <v>189</v>
      </c>
      <c r="K2636" s="3">
        <v>42846.0</v>
      </c>
    </row>
    <row r="2637">
      <c r="A2637" s="1" t="s">
        <v>2842</v>
      </c>
      <c r="B2637" s="1" t="s">
        <v>41</v>
      </c>
      <c r="C2637" s="1" t="str">
        <f t="array" ref="C2637">_xlfn.XLOOKUP($B2637, sales_teams!$A$2:$A$36, sales_teams!$B$2:$B$36)</f>
        <v>Cara Losch</v>
      </c>
      <c r="D2637" s="1" t="str">
        <f t="array" ref="D2637">_xlfn.XLOOKUP($B2637, sales_teams!$A$2:$A$36, sales_teams!$C$2:$C$36)</f>
        <v>East</v>
      </c>
      <c r="E2637" s="1" t="s">
        <v>188</v>
      </c>
      <c r="F2637" s="1" t="s">
        <v>14</v>
      </c>
      <c r="G2637" s="1" t="str">
        <f t="array" ref="G2637">IF($F2637="", "", _xlfn.XLOOKUP($F2637,accounts!$A$2:$A$86,accounts!$B$2:$B$86, "Other"))</f>
        <v>technology</v>
      </c>
      <c r="H2637" s="1" t="str">
        <f t="array" ref="H2637">IF($F2637="", "", IFS(_xlfn.XLOOKUP($F2637, accounts!$A$2:$A$86, accounts!$E$2:$E$86, 0)&gt;=1000, "Enterprise", _xlfn.XLOOKUP($F2637, accounts!$A$2:$A$86, accounts!$E$2:$E$86, 0)&gt;=100, "Mid-Market", TRUE, "SMB"))</f>
        <v>Enterprise</v>
      </c>
      <c r="I2637" s="1" t="str">
        <f t="array" ref="I2637">IF($F2637="", "", _xlfn.XLOOKUP($F2637,accounts!$A$2:$A$86,accounts!$F$2:$F$86, "Other"))</f>
        <v>United States</v>
      </c>
      <c r="J2637" s="1" t="s">
        <v>131</v>
      </c>
      <c r="K2637" s="3">
        <v>42846.0</v>
      </c>
      <c r="L2637" s="3">
        <v>42848.0</v>
      </c>
      <c r="M2637" s="1">
        <v>3850.0</v>
      </c>
    </row>
    <row r="2638">
      <c r="A2638" s="1" t="s">
        <v>2843</v>
      </c>
      <c r="B2638" s="1" t="s">
        <v>15</v>
      </c>
      <c r="C2638" s="1" t="str">
        <f t="array" ref="C2638">_xlfn.XLOOKUP($B2638, sales_teams!$A$2:$A$36, sales_teams!$B$2:$B$36)</f>
        <v>Dustin Brinkmann</v>
      </c>
      <c r="D2638" s="1" t="str">
        <f t="array" ref="D2638">_xlfn.XLOOKUP($B2638, sales_teams!$A$2:$A$36, sales_teams!$C$2:$C$36)</f>
        <v>Central</v>
      </c>
      <c r="E2638" s="1" t="s">
        <v>179</v>
      </c>
      <c r="F2638" s="1" t="s">
        <v>113</v>
      </c>
      <c r="G2638" s="1" t="str">
        <f t="array" ref="G2638">IF($F2638="", "", _xlfn.XLOOKUP($F2638,accounts!$A$2:$A$86,accounts!$B$2:$B$86, "Other"))</f>
        <v>telecommunications</v>
      </c>
      <c r="H2638" s="1" t="str">
        <f t="array" ref="H2638">IF($F2638="", "", IFS(_xlfn.XLOOKUP($F2638, accounts!$A$2:$A$86, accounts!$E$2:$E$86, 0)&gt;=1000, "Enterprise", _xlfn.XLOOKUP($F2638, accounts!$A$2:$A$86, accounts!$E$2:$E$86, 0)&gt;=100, "Mid-Market", TRUE, "SMB"))</f>
        <v>Mid-Market</v>
      </c>
      <c r="I2638" s="1" t="str">
        <f t="array" ref="I2638">IF($F2638="", "", _xlfn.XLOOKUP($F2638,accounts!$A$2:$A$86,accounts!$F$2:$F$86, "Other"))</f>
        <v>United States</v>
      </c>
      <c r="J2638" s="1" t="s">
        <v>131</v>
      </c>
      <c r="K2638" s="3">
        <v>42846.0</v>
      </c>
      <c r="L2638" s="3">
        <v>42895.0</v>
      </c>
      <c r="M2638" s="1">
        <v>54.0</v>
      </c>
    </row>
    <row r="2639">
      <c r="A2639" s="1" t="s">
        <v>2844</v>
      </c>
      <c r="B2639" s="1" t="s">
        <v>60</v>
      </c>
      <c r="C2639" s="1" t="str">
        <f t="array" ref="C2639">_xlfn.XLOOKUP($B2639, sales_teams!$A$2:$A$36, sales_teams!$B$2:$B$36)</f>
        <v>Celia Rouche</v>
      </c>
      <c r="D2639" s="1" t="str">
        <f t="array" ref="D2639">_xlfn.XLOOKUP($B2639, sales_teams!$A$2:$A$36, sales_teams!$C$2:$C$36)</f>
        <v>West</v>
      </c>
      <c r="E2639" s="1" t="s">
        <v>148</v>
      </c>
      <c r="G2639" s="1" t="str">
        <f t="array" ref="G2639">IF($F2639="", "", _xlfn.XLOOKUP($F2639,accounts!$A$2:$A$86,accounts!$B$2:$B$86, "Other"))</f>
        <v/>
      </c>
      <c r="H2639" s="1" t="str">
        <f t="array" ref="H2639">IF($F2639="", "", IFS(_xlfn.XLOOKUP($F2639, accounts!$A$2:$A$86, accounts!$E$2:$E$86, 0)&gt;=1000, "Enterprise", _xlfn.XLOOKUP($F2639, accounts!$A$2:$A$86, accounts!$E$2:$E$86, 0)&gt;=100, "Mid-Market", TRUE, "SMB"))</f>
        <v/>
      </c>
      <c r="I2639" s="1" t="str">
        <f t="array" ref="I2639">IF($F2639="", "", _xlfn.XLOOKUP($F2639,accounts!$A$2:$A$86,accounts!$F$2:$F$86, "Other"))</f>
        <v/>
      </c>
      <c r="J2639" s="1" t="s">
        <v>189</v>
      </c>
      <c r="K2639" s="3">
        <v>42846.0</v>
      </c>
    </row>
    <row r="2640">
      <c r="A2640" s="1" t="s">
        <v>2845</v>
      </c>
      <c r="B2640" s="1" t="s">
        <v>60</v>
      </c>
      <c r="C2640" s="1" t="str">
        <f t="array" ref="C2640">_xlfn.XLOOKUP($B2640, sales_teams!$A$2:$A$36, sales_teams!$B$2:$B$36)</f>
        <v>Celia Rouche</v>
      </c>
      <c r="D2640" s="1" t="str">
        <f t="array" ref="D2640">_xlfn.XLOOKUP($B2640, sales_teams!$A$2:$A$36, sales_teams!$C$2:$C$36)</f>
        <v>West</v>
      </c>
      <c r="E2640" s="1" t="s">
        <v>179</v>
      </c>
      <c r="F2640" s="1" t="s">
        <v>117</v>
      </c>
      <c r="G2640" s="1" t="str">
        <f t="array" ref="G2640">IF($F2640="", "", _xlfn.XLOOKUP($F2640,accounts!$A$2:$A$86,accounts!$B$2:$B$86, "Other"))</f>
        <v>retail</v>
      </c>
      <c r="H2640" s="1" t="str">
        <f t="array" ref="H2640">IF($F2640="", "", IFS(_xlfn.XLOOKUP($F2640, accounts!$A$2:$A$86, accounts!$E$2:$E$86, 0)&gt;=1000, "Enterprise", _xlfn.XLOOKUP($F2640, accounts!$A$2:$A$86, accounts!$E$2:$E$86, 0)&gt;=100, "Mid-Market", TRUE, "SMB"))</f>
        <v>Mid-Market</v>
      </c>
      <c r="I2640" s="1" t="str">
        <f t="array" ref="I2640">IF($F2640="", "", _xlfn.XLOOKUP($F2640,accounts!$A$2:$A$86,accounts!$F$2:$F$86, "Other"))</f>
        <v>United States</v>
      </c>
      <c r="J2640" s="1" t="s">
        <v>192</v>
      </c>
      <c r="K2640" s="3">
        <v>42846.0</v>
      </c>
      <c r="L2640" s="3">
        <v>42854.0</v>
      </c>
      <c r="M2640" s="1">
        <v>0.0</v>
      </c>
    </row>
    <row r="2641">
      <c r="A2641" s="1" t="s">
        <v>2846</v>
      </c>
      <c r="B2641" s="1" t="s">
        <v>60</v>
      </c>
      <c r="C2641" s="1" t="str">
        <f t="array" ref="C2641">_xlfn.XLOOKUP($B2641, sales_teams!$A$2:$A$36, sales_teams!$B$2:$B$36)</f>
        <v>Celia Rouche</v>
      </c>
      <c r="D2641" s="1" t="str">
        <f t="array" ref="D2641">_xlfn.XLOOKUP($B2641, sales_teams!$A$2:$A$36, sales_teams!$C$2:$C$36)</f>
        <v>West</v>
      </c>
      <c r="E2641" s="1" t="s">
        <v>148</v>
      </c>
      <c r="F2641" s="1" t="s">
        <v>142</v>
      </c>
      <c r="G2641" s="1" t="str">
        <f t="array" ref="G2641">IF($F2641="", "", _xlfn.XLOOKUP($F2641,accounts!$A$2:$A$86,accounts!$B$2:$B$86, "Other"))</f>
        <v>retail</v>
      </c>
      <c r="H2641" s="1" t="str">
        <f t="array" ref="H2641">IF($F2641="", "", IFS(_xlfn.XLOOKUP($F2641, accounts!$A$2:$A$86, accounts!$E$2:$E$86, 0)&gt;=1000, "Enterprise", _xlfn.XLOOKUP($F2641, accounts!$A$2:$A$86, accounts!$E$2:$E$86, 0)&gt;=100, "Mid-Market", TRUE, "SMB"))</f>
        <v>Enterprise</v>
      </c>
      <c r="I2641" s="1" t="str">
        <f t="array" ref="I2641">IF($F2641="", "", _xlfn.XLOOKUP($F2641,accounts!$A$2:$A$86,accounts!$F$2:$F$86, "Other"))</f>
        <v>United States</v>
      </c>
      <c r="J2641" s="1" t="s">
        <v>131</v>
      </c>
      <c r="K2641" s="3">
        <v>42846.0</v>
      </c>
      <c r="L2641" s="3">
        <v>42959.0</v>
      </c>
      <c r="M2641" s="1">
        <v>5040.0</v>
      </c>
    </row>
    <row r="2642">
      <c r="A2642" s="1" t="s">
        <v>2847</v>
      </c>
      <c r="B2642" s="1" t="s">
        <v>45</v>
      </c>
      <c r="C2642" s="1" t="str">
        <f t="array" ref="C2642">_xlfn.XLOOKUP($B2642, sales_teams!$A$2:$A$36, sales_teams!$B$2:$B$36)</f>
        <v>Cara Losch</v>
      </c>
      <c r="D2642" s="1" t="str">
        <f t="array" ref="D2642">_xlfn.XLOOKUP($B2642, sales_teams!$A$2:$A$36, sales_teams!$C$2:$C$36)</f>
        <v>East</v>
      </c>
      <c r="E2642" s="1" t="s">
        <v>194</v>
      </c>
      <c r="F2642" s="1" t="s">
        <v>123</v>
      </c>
      <c r="G2642" s="1" t="str">
        <f t="array" ref="G2642">IF($F2642="", "", _xlfn.XLOOKUP($F2642,accounts!$A$2:$A$86,accounts!$B$2:$B$86, "Other"))</f>
        <v>technology</v>
      </c>
      <c r="H2642" s="1" t="str">
        <f t="array" ref="H2642">IF($F2642="", "", IFS(_xlfn.XLOOKUP($F2642, accounts!$A$2:$A$86, accounts!$E$2:$E$86, 0)&gt;=1000, "Enterprise", _xlfn.XLOOKUP($F2642, accounts!$A$2:$A$86, accounts!$E$2:$E$86, 0)&gt;=100, "Mid-Market", TRUE, "SMB"))</f>
        <v>Enterprise</v>
      </c>
      <c r="I2642" s="1" t="str">
        <f t="array" ref="I2642">IF($F2642="", "", _xlfn.XLOOKUP($F2642,accounts!$A$2:$A$86,accounts!$F$2:$F$86, "Other"))</f>
        <v>United States</v>
      </c>
      <c r="J2642" s="1" t="s">
        <v>131</v>
      </c>
      <c r="K2642" s="3">
        <v>42846.0</v>
      </c>
      <c r="L2642" s="3">
        <v>42847.0</v>
      </c>
      <c r="M2642" s="1">
        <v>6263.0</v>
      </c>
    </row>
    <row r="2643">
      <c r="A2643" s="1" t="s">
        <v>2848</v>
      </c>
      <c r="B2643" s="1" t="s">
        <v>105</v>
      </c>
      <c r="C2643" s="1" t="str">
        <f t="array" ref="C2643">_xlfn.XLOOKUP($B2643, sales_teams!$A$2:$A$36, sales_teams!$B$2:$B$36)</f>
        <v>Summer Sewald</v>
      </c>
      <c r="D2643" s="1" t="str">
        <f t="array" ref="D2643">_xlfn.XLOOKUP($B2643, sales_teams!$A$2:$A$36, sales_teams!$C$2:$C$36)</f>
        <v>West</v>
      </c>
      <c r="E2643" s="1" t="s">
        <v>148</v>
      </c>
      <c r="F2643" s="1" t="s">
        <v>151</v>
      </c>
      <c r="G2643" s="1" t="str">
        <f t="array" ref="G2643">IF($F2643="", "", _xlfn.XLOOKUP($F2643,accounts!$A$2:$A$86,accounts!$B$2:$B$86, "Other"))</f>
        <v>software</v>
      </c>
      <c r="H2643" s="1" t="str">
        <f t="array" ref="H2643">IF($F2643="", "", IFS(_xlfn.XLOOKUP($F2643, accounts!$A$2:$A$86, accounts!$E$2:$E$86, 0)&gt;=1000, "Enterprise", _xlfn.XLOOKUP($F2643, accounts!$A$2:$A$86, accounts!$E$2:$E$86, 0)&gt;=100, "Mid-Market", TRUE, "SMB"))</f>
        <v>Enterprise</v>
      </c>
      <c r="I2643" s="1" t="str">
        <f t="array" ref="I2643">IF($F2643="", "", _xlfn.XLOOKUP($F2643,accounts!$A$2:$A$86,accounts!$F$2:$F$86, "Other"))</f>
        <v>United States</v>
      </c>
      <c r="J2643" s="1" t="s">
        <v>192</v>
      </c>
      <c r="K2643" s="3">
        <v>42846.0</v>
      </c>
      <c r="L2643" s="3">
        <v>42857.0</v>
      </c>
      <c r="M2643" s="1">
        <v>0.0</v>
      </c>
    </row>
    <row r="2644">
      <c r="A2644" s="1" t="s">
        <v>2849</v>
      </c>
      <c r="B2644" s="1" t="s">
        <v>105</v>
      </c>
      <c r="C2644" s="1" t="str">
        <f t="array" ref="C2644">_xlfn.XLOOKUP($B2644, sales_teams!$A$2:$A$36, sales_teams!$B$2:$B$36)</f>
        <v>Summer Sewald</v>
      </c>
      <c r="D2644" s="1" t="str">
        <f t="array" ref="D2644">_xlfn.XLOOKUP($B2644, sales_teams!$A$2:$A$36, sales_teams!$C$2:$C$36)</f>
        <v>West</v>
      </c>
      <c r="E2644" s="1" t="s">
        <v>181</v>
      </c>
      <c r="F2644" s="1" t="s">
        <v>36</v>
      </c>
      <c r="G2644" s="1" t="str">
        <f t="array" ref="G2644">IF($F2644="", "", _xlfn.XLOOKUP($F2644,accounts!$A$2:$A$86,accounts!$B$2:$B$86, "Other"))</f>
        <v>retail</v>
      </c>
      <c r="H2644" s="1" t="str">
        <f t="array" ref="H2644">IF($F2644="", "", IFS(_xlfn.XLOOKUP($F2644, accounts!$A$2:$A$86, accounts!$E$2:$E$86, 0)&gt;=1000, "Enterprise", _xlfn.XLOOKUP($F2644, accounts!$A$2:$A$86, accounts!$E$2:$E$86, 0)&gt;=100, "Mid-Market", TRUE, "SMB"))</f>
        <v>Enterprise</v>
      </c>
      <c r="I2644" s="1" t="str">
        <f t="array" ref="I2644">IF($F2644="", "", _xlfn.XLOOKUP($F2644,accounts!$A$2:$A$86,accounts!$F$2:$F$86, "Other"))</f>
        <v>United States</v>
      </c>
      <c r="J2644" s="1" t="s">
        <v>131</v>
      </c>
      <c r="K2644" s="3">
        <v>42846.0</v>
      </c>
      <c r="L2644" s="3">
        <v>42848.0</v>
      </c>
      <c r="M2644" s="1">
        <v>570.0</v>
      </c>
    </row>
    <row r="2645">
      <c r="A2645" s="1" t="s">
        <v>2850</v>
      </c>
      <c r="B2645" s="1" t="s">
        <v>105</v>
      </c>
      <c r="C2645" s="1" t="str">
        <f t="array" ref="C2645">_xlfn.XLOOKUP($B2645, sales_teams!$A$2:$A$36, sales_teams!$B$2:$B$36)</f>
        <v>Summer Sewald</v>
      </c>
      <c r="D2645" s="1" t="str">
        <f t="array" ref="D2645">_xlfn.XLOOKUP($B2645, sales_teams!$A$2:$A$36, sales_teams!$C$2:$C$36)</f>
        <v>West</v>
      </c>
      <c r="E2645" s="1" t="s">
        <v>148</v>
      </c>
      <c r="F2645" s="1" t="s">
        <v>75</v>
      </c>
      <c r="G2645" s="1" t="str">
        <f t="array" ref="G2645">IF($F2645="", "", _xlfn.XLOOKUP($F2645,accounts!$A$2:$A$86,accounts!$B$2:$B$86, "Other"))</f>
        <v>software</v>
      </c>
      <c r="H2645" s="1" t="str">
        <f t="array" ref="H2645">IF($F2645="", "", IFS(_xlfn.XLOOKUP($F2645, accounts!$A$2:$A$86, accounts!$E$2:$E$86, 0)&gt;=1000, "Enterprise", _xlfn.XLOOKUP($F2645, accounts!$A$2:$A$86, accounts!$E$2:$E$86, 0)&gt;=100, "Mid-Market", TRUE, "SMB"))</f>
        <v>SMB</v>
      </c>
      <c r="I2645" s="1" t="str">
        <f t="array" ref="I2645">IF($F2645="", "", _xlfn.XLOOKUP($F2645,accounts!$A$2:$A$86,accounts!$F$2:$F$86, "Other"))</f>
        <v>United States</v>
      </c>
      <c r="J2645" s="1" t="s">
        <v>131</v>
      </c>
      <c r="K2645" s="3">
        <v>42846.0</v>
      </c>
      <c r="L2645" s="3">
        <v>42854.0</v>
      </c>
      <c r="M2645" s="1">
        <v>4633.0</v>
      </c>
    </row>
    <row r="2646">
      <c r="A2646" s="1" t="s">
        <v>2851</v>
      </c>
      <c r="B2646" s="1" t="s">
        <v>57</v>
      </c>
      <c r="C2646" s="1" t="str">
        <f t="array" ref="C2646">_xlfn.XLOOKUP($B2646, sales_teams!$A$2:$A$36, sales_teams!$B$2:$B$36)</f>
        <v>Rocco Neubert</v>
      </c>
      <c r="D2646" s="1" t="str">
        <f t="array" ref="D2646">_xlfn.XLOOKUP($B2646, sales_teams!$A$2:$A$36, sales_teams!$C$2:$C$36)</f>
        <v>East</v>
      </c>
      <c r="E2646" s="1" t="s">
        <v>194</v>
      </c>
      <c r="F2646" s="1" t="s">
        <v>81</v>
      </c>
      <c r="G2646" s="1" t="str">
        <f t="array" ref="G2646">IF($F2646="", "", _xlfn.XLOOKUP($F2646,accounts!$A$2:$A$86,accounts!$B$2:$B$86, "Other"))</f>
        <v>technology</v>
      </c>
      <c r="H2646" s="1" t="str">
        <f t="array" ref="H2646">IF($F2646="", "", IFS(_xlfn.XLOOKUP($F2646, accounts!$A$2:$A$86, accounts!$E$2:$E$86, 0)&gt;=1000, "Enterprise", _xlfn.XLOOKUP($F2646, accounts!$A$2:$A$86, accounts!$E$2:$E$86, 0)&gt;=100, "Mid-Market", TRUE, "SMB"))</f>
        <v>Enterprise</v>
      </c>
      <c r="I2646" s="1" t="str">
        <f t="array" ref="I2646">IF($F2646="", "", _xlfn.XLOOKUP($F2646,accounts!$A$2:$A$86,accounts!$F$2:$F$86, "Other"))</f>
        <v>United States</v>
      </c>
      <c r="J2646" s="1" t="s">
        <v>192</v>
      </c>
      <c r="K2646" s="3">
        <v>42847.0</v>
      </c>
      <c r="L2646" s="3">
        <v>42854.0</v>
      </c>
      <c r="M2646" s="1">
        <v>0.0</v>
      </c>
    </row>
    <row r="2647">
      <c r="A2647" s="1" t="s">
        <v>2852</v>
      </c>
      <c r="B2647" s="1" t="s">
        <v>52</v>
      </c>
      <c r="C2647" s="1" t="str">
        <f t="array" ref="C2647">_xlfn.XLOOKUP($B2647, sales_teams!$A$2:$A$36, sales_teams!$B$2:$B$36)</f>
        <v>Rocco Neubert</v>
      </c>
      <c r="D2647" s="1" t="str">
        <f t="array" ref="D2647">_xlfn.XLOOKUP($B2647, sales_teams!$A$2:$A$36, sales_teams!$C$2:$C$36)</f>
        <v>East</v>
      </c>
      <c r="E2647" s="1" t="s">
        <v>148</v>
      </c>
      <c r="F2647" s="1" t="s">
        <v>126</v>
      </c>
      <c r="G2647" s="1" t="str">
        <f t="array" ref="G2647">IF($F2647="", "", _xlfn.XLOOKUP($F2647,accounts!$A$2:$A$86,accounts!$B$2:$B$86, "Other"))</f>
        <v>retail</v>
      </c>
      <c r="H2647" s="1" t="str">
        <f t="array" ref="H2647">IF($F2647="", "", IFS(_xlfn.XLOOKUP($F2647, accounts!$A$2:$A$86, accounts!$E$2:$E$86, 0)&gt;=1000, "Enterprise", _xlfn.XLOOKUP($F2647, accounts!$A$2:$A$86, accounts!$E$2:$E$86, 0)&gt;=100, "Mid-Market", TRUE, "SMB"))</f>
        <v>Enterprise</v>
      </c>
      <c r="I2647" s="1" t="str">
        <f t="array" ref="I2647">IF($F2647="", "", _xlfn.XLOOKUP($F2647,accounts!$A$2:$A$86,accounts!$F$2:$F$86, "Other"))</f>
        <v>United States</v>
      </c>
      <c r="J2647" s="1" t="s">
        <v>192</v>
      </c>
      <c r="K2647" s="3">
        <v>42847.0</v>
      </c>
      <c r="L2647" s="3">
        <v>42863.0</v>
      </c>
      <c r="M2647" s="1">
        <v>0.0</v>
      </c>
    </row>
    <row r="2648">
      <c r="A2648" s="1" t="s">
        <v>2853</v>
      </c>
      <c r="B2648" s="1" t="s">
        <v>52</v>
      </c>
      <c r="C2648" s="1" t="str">
        <f t="array" ref="C2648">_xlfn.XLOOKUP($B2648, sales_teams!$A$2:$A$36, sales_teams!$B$2:$B$36)</f>
        <v>Rocco Neubert</v>
      </c>
      <c r="D2648" s="1" t="str">
        <f t="array" ref="D2648">_xlfn.XLOOKUP($B2648, sales_teams!$A$2:$A$36, sales_teams!$C$2:$C$36)</f>
        <v>East</v>
      </c>
      <c r="E2648" s="1" t="s">
        <v>148</v>
      </c>
      <c r="F2648" s="1" t="s">
        <v>163</v>
      </c>
      <c r="G2648" s="1" t="str">
        <f t="array" ref="G2648">IF($F2648="", "", _xlfn.XLOOKUP($F2648,accounts!$A$2:$A$86,accounts!$B$2:$B$86, "Other"))</f>
        <v>medical</v>
      </c>
      <c r="H2648" s="1" t="str">
        <f t="array" ref="H2648">IF($F2648="", "", IFS(_xlfn.XLOOKUP($F2648, accounts!$A$2:$A$86, accounts!$E$2:$E$86, 0)&gt;=1000, "Enterprise", _xlfn.XLOOKUP($F2648, accounts!$A$2:$A$86, accounts!$E$2:$E$86, 0)&gt;=100, "Mid-Market", TRUE, "SMB"))</f>
        <v>Mid-Market</v>
      </c>
      <c r="I2648" s="1" t="str">
        <f t="array" ref="I2648">IF($F2648="", "", _xlfn.XLOOKUP($F2648,accounts!$A$2:$A$86,accounts!$F$2:$F$86, "Other"))</f>
        <v>United States</v>
      </c>
      <c r="J2648" s="1" t="s">
        <v>131</v>
      </c>
      <c r="K2648" s="3">
        <v>42847.0</v>
      </c>
      <c r="L2648" s="3">
        <v>42853.0</v>
      </c>
      <c r="M2648" s="1">
        <v>4891.0</v>
      </c>
    </row>
    <row r="2649">
      <c r="A2649" s="1" t="s">
        <v>2854</v>
      </c>
      <c r="B2649" s="1" t="s">
        <v>30</v>
      </c>
      <c r="C2649" s="1" t="str">
        <f t="array" ref="C2649">_xlfn.XLOOKUP($B2649, sales_teams!$A$2:$A$36, sales_teams!$B$2:$B$36)</f>
        <v>Melvin Marxen</v>
      </c>
      <c r="D2649" s="1" t="str">
        <f t="array" ref="D2649">_xlfn.XLOOKUP($B2649, sales_teams!$A$2:$A$36, sales_teams!$C$2:$C$36)</f>
        <v>Central</v>
      </c>
      <c r="E2649" s="1" t="s">
        <v>194</v>
      </c>
      <c r="F2649" s="1" t="s">
        <v>157</v>
      </c>
      <c r="G2649" s="1" t="str">
        <f t="array" ref="G2649">IF($F2649="", "", _xlfn.XLOOKUP($F2649,accounts!$A$2:$A$86,accounts!$B$2:$B$86, "Other"))</f>
        <v>retail</v>
      </c>
      <c r="H2649" s="1" t="str">
        <f t="array" ref="H2649">IF($F2649="", "", IFS(_xlfn.XLOOKUP($F2649, accounts!$A$2:$A$86, accounts!$E$2:$E$86, 0)&gt;=1000, "Enterprise", _xlfn.XLOOKUP($F2649, accounts!$A$2:$A$86, accounts!$E$2:$E$86, 0)&gt;=100, "Mid-Market", TRUE, "SMB"))</f>
        <v>Enterprise</v>
      </c>
      <c r="I2649" s="1" t="str">
        <f t="array" ref="I2649">IF($F2649="", "", _xlfn.XLOOKUP($F2649,accounts!$A$2:$A$86,accounts!$F$2:$F$86, "Other"))</f>
        <v>Belgium</v>
      </c>
      <c r="J2649" s="1" t="s">
        <v>131</v>
      </c>
      <c r="K2649" s="3">
        <v>42847.0</v>
      </c>
      <c r="L2649" s="3">
        <v>42854.0</v>
      </c>
      <c r="M2649" s="1">
        <v>5858.0</v>
      </c>
    </row>
    <row r="2650">
      <c r="A2650" s="1" t="s">
        <v>2855</v>
      </c>
      <c r="B2650" s="1" t="s">
        <v>30</v>
      </c>
      <c r="C2650" s="1" t="str">
        <f t="array" ref="C2650">_xlfn.XLOOKUP($B2650, sales_teams!$A$2:$A$36, sales_teams!$B$2:$B$36)</f>
        <v>Melvin Marxen</v>
      </c>
      <c r="D2650" s="1" t="str">
        <f t="array" ref="D2650">_xlfn.XLOOKUP($B2650, sales_teams!$A$2:$A$36, sales_teams!$C$2:$C$36)</f>
        <v>Central</v>
      </c>
      <c r="E2650" s="1" t="s">
        <v>148</v>
      </c>
      <c r="F2650" s="1" t="s">
        <v>150</v>
      </c>
      <c r="G2650" s="1" t="str">
        <f t="array" ref="G2650">IF($F2650="", "", _xlfn.XLOOKUP($F2650,accounts!$A$2:$A$86,accounts!$B$2:$B$86, "Other"))</f>
        <v>technology</v>
      </c>
      <c r="H2650" s="1" t="str">
        <f t="array" ref="H2650">IF($F2650="", "", IFS(_xlfn.XLOOKUP($F2650, accounts!$A$2:$A$86, accounts!$E$2:$E$86, 0)&gt;=1000, "Enterprise", _xlfn.XLOOKUP($F2650, accounts!$A$2:$A$86, accounts!$E$2:$E$86, 0)&gt;=100, "Mid-Market", TRUE, "SMB"))</f>
        <v>Enterprise</v>
      </c>
      <c r="I2650" s="1" t="str">
        <f t="array" ref="I2650">IF($F2650="", "", _xlfn.XLOOKUP($F2650,accounts!$A$2:$A$86,accounts!$F$2:$F$86, "Other"))</f>
        <v>United States</v>
      </c>
      <c r="J2650" s="1" t="s">
        <v>131</v>
      </c>
      <c r="K2650" s="3">
        <v>42847.0</v>
      </c>
      <c r="L2650" s="3">
        <v>42879.0</v>
      </c>
      <c r="M2650" s="1">
        <v>4939.0</v>
      </c>
    </row>
    <row r="2651">
      <c r="A2651" s="1" t="s">
        <v>2856</v>
      </c>
      <c r="B2651" s="1" t="s">
        <v>19</v>
      </c>
      <c r="C2651" s="1" t="str">
        <f t="array" ref="C2651">_xlfn.XLOOKUP($B2651, sales_teams!$A$2:$A$36, sales_teams!$B$2:$B$36)</f>
        <v>Melvin Marxen</v>
      </c>
      <c r="D2651" s="1" t="str">
        <f t="array" ref="D2651">_xlfn.XLOOKUP($B2651, sales_teams!$A$2:$A$36, sales_teams!$C$2:$C$36)</f>
        <v>Central</v>
      </c>
      <c r="E2651" s="1" t="s">
        <v>181</v>
      </c>
      <c r="F2651" s="1" t="s">
        <v>78</v>
      </c>
      <c r="G2651" s="1" t="str">
        <f t="array" ref="G2651">IF($F2651="", "", _xlfn.XLOOKUP($F2651,accounts!$A$2:$A$86,accounts!$B$2:$B$86, "Other"))</f>
        <v>marketing</v>
      </c>
      <c r="H2651" s="1" t="str">
        <f t="array" ref="H2651">IF($F2651="", "", IFS(_xlfn.XLOOKUP($F2651, accounts!$A$2:$A$86, accounts!$E$2:$E$86, 0)&gt;=1000, "Enterprise", _xlfn.XLOOKUP($F2651, accounts!$A$2:$A$86, accounts!$E$2:$E$86, 0)&gt;=100, "Mid-Market", TRUE, "SMB"))</f>
        <v>Enterprise</v>
      </c>
      <c r="I2651" s="1" t="str">
        <f t="array" ref="I2651">IF($F2651="", "", _xlfn.XLOOKUP($F2651,accounts!$A$2:$A$86,accounts!$F$2:$F$86, "Other"))</f>
        <v>United States</v>
      </c>
      <c r="J2651" s="1" t="s">
        <v>131</v>
      </c>
      <c r="K2651" s="3">
        <v>42847.0</v>
      </c>
      <c r="L2651" s="3">
        <v>42959.0</v>
      </c>
      <c r="M2651" s="1">
        <v>570.0</v>
      </c>
    </row>
    <row r="2652">
      <c r="A2652" s="1" t="s">
        <v>2857</v>
      </c>
      <c r="B2652" s="1" t="s">
        <v>102</v>
      </c>
      <c r="C2652" s="1" t="str">
        <f t="array" ref="C2652">_xlfn.XLOOKUP($B2652, sales_teams!$A$2:$A$36, sales_teams!$B$2:$B$36)</f>
        <v>Summer Sewald</v>
      </c>
      <c r="D2652" s="1" t="str">
        <f t="array" ref="D2652">_xlfn.XLOOKUP($B2652, sales_teams!$A$2:$A$36, sales_teams!$C$2:$C$36)</f>
        <v>West</v>
      </c>
      <c r="E2652" s="1" t="s">
        <v>188</v>
      </c>
      <c r="F2652" s="1" t="s">
        <v>84</v>
      </c>
      <c r="G2652" s="1" t="str">
        <f t="array" ref="G2652">IF($F2652="", "", _xlfn.XLOOKUP($F2652,accounts!$A$2:$A$86,accounts!$B$2:$B$86, "Other"))</f>
        <v>retail</v>
      </c>
      <c r="H2652" s="1" t="str">
        <f t="array" ref="H2652">IF($F2652="", "", IFS(_xlfn.XLOOKUP($F2652, accounts!$A$2:$A$86, accounts!$E$2:$E$86, 0)&gt;=1000, "Enterprise", _xlfn.XLOOKUP($F2652, accounts!$A$2:$A$86, accounts!$E$2:$E$86, 0)&gt;=100, "Mid-Market", TRUE, "SMB"))</f>
        <v>Enterprise</v>
      </c>
      <c r="I2652" s="1" t="str">
        <f t="array" ref="I2652">IF($F2652="", "", _xlfn.XLOOKUP($F2652,accounts!$A$2:$A$86,accounts!$F$2:$F$86, "Other"))</f>
        <v>United States</v>
      </c>
      <c r="J2652" s="1" t="s">
        <v>192</v>
      </c>
      <c r="K2652" s="3">
        <v>42847.0</v>
      </c>
      <c r="L2652" s="3">
        <v>42854.0</v>
      </c>
      <c r="M2652" s="1">
        <v>0.0</v>
      </c>
    </row>
    <row r="2653">
      <c r="A2653" s="1" t="s">
        <v>2858</v>
      </c>
      <c r="B2653" s="1" t="s">
        <v>102</v>
      </c>
      <c r="C2653" s="1" t="str">
        <f t="array" ref="C2653">_xlfn.XLOOKUP($B2653, sales_teams!$A$2:$A$36, sales_teams!$B$2:$B$36)</f>
        <v>Summer Sewald</v>
      </c>
      <c r="D2653" s="1" t="str">
        <f t="array" ref="D2653">_xlfn.XLOOKUP($B2653, sales_teams!$A$2:$A$36, sales_teams!$C$2:$C$36)</f>
        <v>West</v>
      </c>
      <c r="E2653" s="1" t="s">
        <v>181</v>
      </c>
      <c r="F2653" s="1" t="s">
        <v>170</v>
      </c>
      <c r="G2653" s="1" t="str">
        <f t="array" ref="G2653">IF($F2653="", "", _xlfn.XLOOKUP($F2653,accounts!$A$2:$A$86,accounts!$B$2:$B$86, "Other"))</f>
        <v>employment</v>
      </c>
      <c r="H2653" s="1" t="str">
        <f t="array" ref="H2653">IF($F2653="", "", IFS(_xlfn.XLOOKUP($F2653, accounts!$A$2:$A$86, accounts!$E$2:$E$86, 0)&gt;=1000, "Enterprise", _xlfn.XLOOKUP($F2653, accounts!$A$2:$A$86, accounts!$E$2:$E$86, 0)&gt;=100, "Mid-Market", TRUE, "SMB"))</f>
        <v>Enterprise</v>
      </c>
      <c r="I2653" s="1" t="str">
        <f t="array" ref="I2653">IF($F2653="", "", _xlfn.XLOOKUP($F2653,accounts!$A$2:$A$86,accounts!$F$2:$F$86, "Other"))</f>
        <v>United States</v>
      </c>
      <c r="J2653" s="1" t="s">
        <v>131</v>
      </c>
      <c r="K2653" s="3">
        <v>42847.0</v>
      </c>
      <c r="L2653" s="3">
        <v>42855.0</v>
      </c>
      <c r="M2653" s="1">
        <v>500.0</v>
      </c>
    </row>
    <row r="2654">
      <c r="A2654" s="1" t="s">
        <v>2859</v>
      </c>
      <c r="B2654" s="1" t="s">
        <v>102</v>
      </c>
      <c r="C2654" s="1" t="str">
        <f t="array" ref="C2654">_xlfn.XLOOKUP($B2654, sales_teams!$A$2:$A$36, sales_teams!$B$2:$B$36)</f>
        <v>Summer Sewald</v>
      </c>
      <c r="D2654" s="1" t="str">
        <f t="array" ref="D2654">_xlfn.XLOOKUP($B2654, sales_teams!$A$2:$A$36, sales_teams!$C$2:$C$36)</f>
        <v>West</v>
      </c>
      <c r="E2654" s="1" t="s">
        <v>188</v>
      </c>
      <c r="F2654" s="1" t="s">
        <v>125</v>
      </c>
      <c r="G2654" s="1" t="str">
        <f t="array" ref="G2654">IF($F2654="", "", _xlfn.XLOOKUP($F2654,accounts!$A$2:$A$86,accounts!$B$2:$B$86, "Other"))</f>
        <v>software</v>
      </c>
      <c r="H2654" s="1" t="str">
        <f t="array" ref="H2654">IF($F2654="", "", IFS(_xlfn.XLOOKUP($F2654, accounts!$A$2:$A$86, accounts!$E$2:$E$86, 0)&gt;=1000, "Enterprise", _xlfn.XLOOKUP($F2654, accounts!$A$2:$A$86, accounts!$E$2:$E$86, 0)&gt;=100, "Mid-Market", TRUE, "SMB"))</f>
        <v>Enterprise</v>
      </c>
      <c r="I2654" s="1" t="str">
        <f t="array" ref="I2654">IF($F2654="", "", _xlfn.XLOOKUP($F2654,accounts!$A$2:$A$86,accounts!$F$2:$F$86, "Other"))</f>
        <v>United States</v>
      </c>
      <c r="J2654" s="1" t="s">
        <v>131</v>
      </c>
      <c r="K2654" s="3">
        <v>42847.0</v>
      </c>
      <c r="L2654" s="3">
        <v>42848.0</v>
      </c>
      <c r="M2654" s="1">
        <v>3546.0</v>
      </c>
    </row>
    <row r="2655">
      <c r="A2655" s="1" t="s">
        <v>2860</v>
      </c>
      <c r="B2655" s="1" t="s">
        <v>92</v>
      </c>
      <c r="C2655" s="1" t="str">
        <f t="array" ref="C2655">_xlfn.XLOOKUP($B2655, sales_teams!$A$2:$A$36, sales_teams!$B$2:$B$36)</f>
        <v>Celia Rouche</v>
      </c>
      <c r="D2655" s="1" t="str">
        <f t="array" ref="D2655">_xlfn.XLOOKUP($B2655, sales_teams!$A$2:$A$36, sales_teams!$C$2:$C$36)</f>
        <v>West</v>
      </c>
      <c r="E2655" s="1" t="s">
        <v>181</v>
      </c>
      <c r="F2655" s="1" t="s">
        <v>75</v>
      </c>
      <c r="G2655" s="1" t="str">
        <f t="array" ref="G2655">IF($F2655="", "", _xlfn.XLOOKUP($F2655,accounts!$A$2:$A$86,accounts!$B$2:$B$86, "Other"))</f>
        <v>software</v>
      </c>
      <c r="H2655" s="1" t="str">
        <f t="array" ref="H2655">IF($F2655="", "", IFS(_xlfn.XLOOKUP($F2655, accounts!$A$2:$A$86, accounts!$E$2:$E$86, 0)&gt;=1000, "Enterprise", _xlfn.XLOOKUP($F2655, accounts!$A$2:$A$86, accounts!$E$2:$E$86, 0)&gt;=100, "Mid-Market", TRUE, "SMB"))</f>
        <v>SMB</v>
      </c>
      <c r="I2655" s="1" t="str">
        <f t="array" ref="I2655">IF($F2655="", "", _xlfn.XLOOKUP($F2655,accounts!$A$2:$A$86,accounts!$F$2:$F$86, "Other"))</f>
        <v>United States</v>
      </c>
      <c r="J2655" s="1" t="s">
        <v>131</v>
      </c>
      <c r="K2655" s="3">
        <v>42847.0</v>
      </c>
      <c r="L2655" s="3">
        <v>42855.0</v>
      </c>
      <c r="M2655" s="1">
        <v>525.0</v>
      </c>
    </row>
    <row r="2656">
      <c r="A2656" s="1" t="s">
        <v>2861</v>
      </c>
      <c r="B2656" s="1" t="s">
        <v>107</v>
      </c>
      <c r="C2656" s="1" t="str">
        <f t="array" ref="C2656">_xlfn.XLOOKUP($B2656, sales_teams!$A$2:$A$36, sales_teams!$B$2:$B$36)</f>
        <v>Summer Sewald</v>
      </c>
      <c r="D2656" s="1" t="str">
        <f t="array" ref="D2656">_xlfn.XLOOKUP($B2656, sales_teams!$A$2:$A$36, sales_teams!$C$2:$C$36)</f>
        <v>West</v>
      </c>
      <c r="E2656" s="1" t="s">
        <v>179</v>
      </c>
      <c r="G2656" s="1" t="str">
        <f t="array" ref="G2656">IF($F2656="", "", _xlfn.XLOOKUP($F2656,accounts!$A$2:$A$86,accounts!$B$2:$B$86, "Other"))</f>
        <v/>
      </c>
      <c r="H2656" s="1" t="str">
        <f t="array" ref="H2656">IF($F2656="", "", IFS(_xlfn.XLOOKUP($F2656, accounts!$A$2:$A$86, accounts!$E$2:$E$86, 0)&gt;=1000, "Enterprise", _xlfn.XLOOKUP($F2656, accounts!$A$2:$A$86, accounts!$E$2:$E$86, 0)&gt;=100, "Mid-Market", TRUE, "SMB"))</f>
        <v/>
      </c>
      <c r="I2656" s="1" t="str">
        <f t="array" ref="I2656">IF($F2656="", "", _xlfn.XLOOKUP($F2656,accounts!$A$2:$A$86,accounts!$F$2:$F$86, "Other"))</f>
        <v/>
      </c>
      <c r="J2656" s="1" t="s">
        <v>189</v>
      </c>
      <c r="K2656" s="3">
        <v>42847.0</v>
      </c>
    </row>
    <row r="2657">
      <c r="A2657" s="1" t="s">
        <v>2862</v>
      </c>
      <c r="B2657" s="1" t="s">
        <v>18</v>
      </c>
      <c r="C2657" s="1" t="str">
        <f t="array" ref="C2657">_xlfn.XLOOKUP($B2657, sales_teams!$A$2:$A$36, sales_teams!$B$2:$B$36)</f>
        <v>Dustin Brinkmann</v>
      </c>
      <c r="D2657" s="1" t="str">
        <f t="array" ref="D2657">_xlfn.XLOOKUP($B2657, sales_teams!$A$2:$A$36, sales_teams!$C$2:$C$36)</f>
        <v>Central</v>
      </c>
      <c r="E2657" s="1" t="s">
        <v>109</v>
      </c>
      <c r="F2657" s="1" t="s">
        <v>64</v>
      </c>
      <c r="G2657" s="1" t="str">
        <f t="array" ref="G2657">IF($F2657="", "", _xlfn.XLOOKUP($F2657,accounts!$A$2:$A$86,accounts!$B$2:$B$86, "Other"))</f>
        <v>technology</v>
      </c>
      <c r="H2657" s="1" t="str">
        <f t="array" ref="H2657">IF($F2657="", "", IFS(_xlfn.XLOOKUP($F2657, accounts!$A$2:$A$86, accounts!$E$2:$E$86, 0)&gt;=1000, "Enterprise", _xlfn.XLOOKUP($F2657, accounts!$A$2:$A$86, accounts!$E$2:$E$86, 0)&gt;=100, "Mid-Market", TRUE, "SMB"))</f>
        <v>Enterprise</v>
      </c>
      <c r="I2657" s="1" t="str">
        <f t="array" ref="I2657">IF($F2657="", "", _xlfn.XLOOKUP($F2657,accounts!$A$2:$A$86,accounts!$F$2:$F$86, "Other"))</f>
        <v>United States</v>
      </c>
      <c r="J2657" s="1" t="s">
        <v>131</v>
      </c>
      <c r="K2657" s="3">
        <v>42847.0</v>
      </c>
      <c r="L2657" s="3">
        <v>42852.0</v>
      </c>
      <c r="M2657" s="1">
        <v>1024.0</v>
      </c>
    </row>
    <row r="2658">
      <c r="A2658" s="1" t="s">
        <v>2863</v>
      </c>
      <c r="B2658" s="1" t="s">
        <v>28</v>
      </c>
      <c r="C2658" s="1" t="str">
        <f t="array" ref="C2658">_xlfn.XLOOKUP($B2658, sales_teams!$A$2:$A$36, sales_teams!$B$2:$B$36)</f>
        <v>Melvin Marxen</v>
      </c>
      <c r="D2658" s="1" t="str">
        <f t="array" ref="D2658">_xlfn.XLOOKUP($B2658, sales_teams!$A$2:$A$36, sales_teams!$C$2:$C$36)</f>
        <v>Central</v>
      </c>
      <c r="E2658" s="1" t="s">
        <v>194</v>
      </c>
      <c r="F2658" s="1" t="s">
        <v>157</v>
      </c>
      <c r="G2658" s="1" t="str">
        <f t="array" ref="G2658">IF($F2658="", "", _xlfn.XLOOKUP($F2658,accounts!$A$2:$A$86,accounts!$B$2:$B$86, "Other"))</f>
        <v>retail</v>
      </c>
      <c r="H2658" s="1" t="str">
        <f t="array" ref="H2658">IF($F2658="", "", IFS(_xlfn.XLOOKUP($F2658, accounts!$A$2:$A$86, accounts!$E$2:$E$86, 0)&gt;=1000, "Enterprise", _xlfn.XLOOKUP($F2658, accounts!$A$2:$A$86, accounts!$E$2:$E$86, 0)&gt;=100, "Mid-Market", TRUE, "SMB"))</f>
        <v>Enterprise</v>
      </c>
      <c r="I2658" s="1" t="str">
        <f t="array" ref="I2658">IF($F2658="", "", _xlfn.XLOOKUP($F2658,accounts!$A$2:$A$86,accounts!$F$2:$F$86, "Other"))</f>
        <v>Belgium</v>
      </c>
      <c r="J2658" s="1" t="s">
        <v>131</v>
      </c>
      <c r="K2658" s="3">
        <v>42847.0</v>
      </c>
      <c r="L2658" s="3">
        <v>42855.0</v>
      </c>
      <c r="M2658" s="1">
        <v>6384.0</v>
      </c>
    </row>
    <row r="2659">
      <c r="A2659" s="1" t="s">
        <v>2864</v>
      </c>
      <c r="B2659" s="1" t="s">
        <v>54</v>
      </c>
      <c r="C2659" s="1" t="str">
        <f t="array" ref="C2659">_xlfn.XLOOKUP($B2659, sales_teams!$A$2:$A$36, sales_teams!$B$2:$B$36)</f>
        <v>Rocco Neubert</v>
      </c>
      <c r="D2659" s="1" t="str">
        <f t="array" ref="D2659">_xlfn.XLOOKUP($B2659, sales_teams!$A$2:$A$36, sales_teams!$C$2:$C$36)</f>
        <v>East</v>
      </c>
      <c r="E2659" s="1" t="s">
        <v>181</v>
      </c>
      <c r="F2659" s="1" t="s">
        <v>14</v>
      </c>
      <c r="G2659" s="1" t="str">
        <f t="array" ref="G2659">IF($F2659="", "", _xlfn.XLOOKUP($F2659,accounts!$A$2:$A$86,accounts!$B$2:$B$86, "Other"))</f>
        <v>technology</v>
      </c>
      <c r="H2659" s="1" t="str">
        <f t="array" ref="H2659">IF($F2659="", "", IFS(_xlfn.XLOOKUP($F2659, accounts!$A$2:$A$86, accounts!$E$2:$E$86, 0)&gt;=1000, "Enterprise", _xlfn.XLOOKUP($F2659, accounts!$A$2:$A$86, accounts!$E$2:$E$86, 0)&gt;=100, "Mid-Market", TRUE, "SMB"))</f>
        <v>Enterprise</v>
      </c>
      <c r="I2659" s="1" t="str">
        <f t="array" ref="I2659">IF($F2659="", "", _xlfn.XLOOKUP($F2659,accounts!$A$2:$A$86,accounts!$F$2:$F$86, "Other"))</f>
        <v>United States</v>
      </c>
      <c r="J2659" s="1" t="s">
        <v>192</v>
      </c>
      <c r="K2659" s="3">
        <v>42847.0</v>
      </c>
      <c r="L2659" s="3">
        <v>42863.0</v>
      </c>
      <c r="M2659" s="1">
        <v>0.0</v>
      </c>
    </row>
    <row r="2660">
      <c r="A2660" s="1" t="s">
        <v>2865</v>
      </c>
      <c r="B2660" s="1" t="s">
        <v>54</v>
      </c>
      <c r="C2660" s="1" t="str">
        <f t="array" ref="C2660">_xlfn.XLOOKUP($B2660, sales_teams!$A$2:$A$36, sales_teams!$B$2:$B$36)</f>
        <v>Rocco Neubert</v>
      </c>
      <c r="D2660" s="1" t="str">
        <f t="array" ref="D2660">_xlfn.XLOOKUP($B2660, sales_teams!$A$2:$A$36, sales_teams!$C$2:$C$36)</f>
        <v>East</v>
      </c>
      <c r="E2660" s="1" t="s">
        <v>181</v>
      </c>
      <c r="F2660" s="1" t="s">
        <v>83</v>
      </c>
      <c r="G2660" s="1" t="str">
        <f t="array" ref="G2660">IF($F2660="", "", _xlfn.XLOOKUP($F2660,accounts!$A$2:$A$86,accounts!$B$2:$B$86, "Other"))</f>
        <v>marketing</v>
      </c>
      <c r="H2660" s="1" t="str">
        <f t="array" ref="H2660">IF($F2660="", "", IFS(_xlfn.XLOOKUP($F2660, accounts!$A$2:$A$86, accounts!$E$2:$E$86, 0)&gt;=1000, "Enterprise", _xlfn.XLOOKUP($F2660, accounts!$A$2:$A$86, accounts!$E$2:$E$86, 0)&gt;=100, "Mid-Market", TRUE, "SMB"))</f>
        <v>Enterprise</v>
      </c>
      <c r="I2660" s="1" t="str">
        <f t="array" ref="I2660">IF($F2660="", "", _xlfn.XLOOKUP($F2660,accounts!$A$2:$A$86,accounts!$F$2:$F$86, "Other"))</f>
        <v>United States</v>
      </c>
      <c r="J2660" s="1" t="s">
        <v>131</v>
      </c>
      <c r="K2660" s="3">
        <v>42847.0</v>
      </c>
      <c r="L2660" s="3">
        <v>42910.0</v>
      </c>
      <c r="M2660" s="1">
        <v>587.0</v>
      </c>
    </row>
    <row r="2661">
      <c r="A2661" s="1" t="s">
        <v>2866</v>
      </c>
      <c r="B2661" s="1" t="s">
        <v>65</v>
      </c>
      <c r="C2661" s="1" t="str">
        <f t="array" ref="C2661">_xlfn.XLOOKUP($B2661, sales_teams!$A$2:$A$36, sales_teams!$B$2:$B$36)</f>
        <v>Celia Rouche</v>
      </c>
      <c r="D2661" s="1" t="str">
        <f t="array" ref="D2661">_xlfn.XLOOKUP($B2661, sales_teams!$A$2:$A$36, sales_teams!$C$2:$C$36)</f>
        <v>West</v>
      </c>
      <c r="E2661" s="1" t="s">
        <v>179</v>
      </c>
      <c r="F2661" s="1" t="s">
        <v>129</v>
      </c>
      <c r="G2661" s="1" t="str">
        <f t="array" ref="G2661">IF($F2661="", "", _xlfn.XLOOKUP($F2661,accounts!$A$2:$A$86,accounts!$B$2:$B$86, "Other"))</f>
        <v>medical</v>
      </c>
      <c r="H2661" s="1" t="str">
        <f t="array" ref="H2661">IF($F2661="", "", IFS(_xlfn.XLOOKUP($F2661, accounts!$A$2:$A$86, accounts!$E$2:$E$86, 0)&gt;=1000, "Enterprise", _xlfn.XLOOKUP($F2661, accounts!$A$2:$A$86, accounts!$E$2:$E$86, 0)&gt;=100, "Mid-Market", TRUE, "SMB"))</f>
        <v>Enterprise</v>
      </c>
      <c r="I2661" s="1" t="str">
        <f t="array" ref="I2661">IF($F2661="", "", _xlfn.XLOOKUP($F2661,accounts!$A$2:$A$86,accounts!$F$2:$F$86, "Other"))</f>
        <v>United States</v>
      </c>
      <c r="J2661" s="1" t="s">
        <v>131</v>
      </c>
      <c r="K2661" s="3">
        <v>42847.0</v>
      </c>
      <c r="L2661" s="3">
        <v>42853.0</v>
      </c>
      <c r="M2661" s="1">
        <v>55.0</v>
      </c>
    </row>
    <row r="2662">
      <c r="A2662" s="1" t="s">
        <v>2867</v>
      </c>
      <c r="B2662" s="1" t="s">
        <v>65</v>
      </c>
      <c r="C2662" s="1" t="str">
        <f t="array" ref="C2662">_xlfn.XLOOKUP($B2662, sales_teams!$A$2:$A$36, sales_teams!$B$2:$B$36)</f>
        <v>Celia Rouche</v>
      </c>
      <c r="D2662" s="1" t="str">
        <f t="array" ref="D2662">_xlfn.XLOOKUP($B2662, sales_teams!$A$2:$A$36, sales_teams!$C$2:$C$36)</f>
        <v>West</v>
      </c>
      <c r="E2662" s="1" t="s">
        <v>188</v>
      </c>
      <c r="F2662" s="1" t="s">
        <v>170</v>
      </c>
      <c r="G2662" s="1" t="str">
        <f t="array" ref="G2662">IF($F2662="", "", _xlfn.XLOOKUP($F2662,accounts!$A$2:$A$86,accounts!$B$2:$B$86, "Other"))</f>
        <v>employment</v>
      </c>
      <c r="H2662" s="1" t="str">
        <f t="array" ref="H2662">IF($F2662="", "", IFS(_xlfn.XLOOKUP($F2662, accounts!$A$2:$A$86, accounts!$E$2:$E$86, 0)&gt;=1000, "Enterprise", _xlfn.XLOOKUP($F2662, accounts!$A$2:$A$86, accounts!$E$2:$E$86, 0)&gt;=100, "Mid-Market", TRUE, "SMB"))</f>
        <v>Enterprise</v>
      </c>
      <c r="I2662" s="1" t="str">
        <f t="array" ref="I2662">IF($F2662="", "", _xlfn.XLOOKUP($F2662,accounts!$A$2:$A$86,accounts!$F$2:$F$86, "Other"))</f>
        <v>United States</v>
      </c>
      <c r="J2662" s="1" t="s">
        <v>131</v>
      </c>
      <c r="K2662" s="3">
        <v>42847.0</v>
      </c>
      <c r="L2662" s="3">
        <v>42855.0</v>
      </c>
      <c r="M2662" s="1">
        <v>3242.0</v>
      </c>
    </row>
    <row r="2663">
      <c r="A2663" s="1" t="s">
        <v>2868</v>
      </c>
      <c r="B2663" s="1" t="s">
        <v>15</v>
      </c>
      <c r="C2663" s="1" t="str">
        <f t="array" ref="C2663">_xlfn.XLOOKUP($B2663, sales_teams!$A$2:$A$36, sales_teams!$B$2:$B$36)</f>
        <v>Dustin Brinkmann</v>
      </c>
      <c r="D2663" s="1" t="str">
        <f t="array" ref="D2663">_xlfn.XLOOKUP($B2663, sales_teams!$A$2:$A$36, sales_teams!$C$2:$C$36)</f>
        <v>Central</v>
      </c>
      <c r="E2663" s="1" t="s">
        <v>194</v>
      </c>
      <c r="F2663" s="1" t="s">
        <v>178</v>
      </c>
      <c r="G2663" s="1" t="str">
        <f t="array" ref="G2663">IF($F2663="", "", _xlfn.XLOOKUP($F2663,accounts!$A$2:$A$86,accounts!$B$2:$B$86, "Other"))</f>
        <v>medical</v>
      </c>
      <c r="H2663" s="1" t="str">
        <f t="array" ref="H2663">IF($F2663="", "", IFS(_xlfn.XLOOKUP($F2663, accounts!$A$2:$A$86, accounts!$E$2:$E$86, 0)&gt;=1000, "Enterprise", _xlfn.XLOOKUP($F2663, accounts!$A$2:$A$86, accounts!$E$2:$E$86, 0)&gt;=100, "Mid-Market", TRUE, "SMB"))</f>
        <v>Enterprise</v>
      </c>
      <c r="I2663" s="1" t="str">
        <f t="array" ref="I2663">IF($F2663="", "", _xlfn.XLOOKUP($F2663,accounts!$A$2:$A$86,accounts!$F$2:$F$86, "Other"))</f>
        <v>United States</v>
      </c>
      <c r="J2663" s="1" t="s">
        <v>131</v>
      </c>
      <c r="K2663" s="3">
        <v>42847.0</v>
      </c>
      <c r="L2663" s="3">
        <v>42881.0</v>
      </c>
      <c r="M2663" s="1">
        <v>5558.0</v>
      </c>
    </row>
    <row r="2664">
      <c r="A2664" s="1" t="s">
        <v>2869</v>
      </c>
      <c r="B2664" s="1" t="s">
        <v>60</v>
      </c>
      <c r="C2664" s="1" t="str">
        <f t="array" ref="C2664">_xlfn.XLOOKUP($B2664, sales_teams!$A$2:$A$36, sales_teams!$B$2:$B$36)</f>
        <v>Celia Rouche</v>
      </c>
      <c r="D2664" s="1" t="str">
        <f t="array" ref="D2664">_xlfn.XLOOKUP($B2664, sales_teams!$A$2:$A$36, sales_teams!$C$2:$C$36)</f>
        <v>West</v>
      </c>
      <c r="E2664" s="1" t="s">
        <v>148</v>
      </c>
      <c r="F2664" s="1" t="s">
        <v>154</v>
      </c>
      <c r="G2664" s="1" t="str">
        <f t="array" ref="G2664">IF($F2664="", "", _xlfn.XLOOKUP($F2664,accounts!$A$2:$A$86,accounts!$B$2:$B$86, "Other"))</f>
        <v>retail</v>
      </c>
      <c r="H2664" s="1" t="str">
        <f t="array" ref="H2664">IF($F2664="", "", IFS(_xlfn.XLOOKUP($F2664, accounts!$A$2:$A$86, accounts!$E$2:$E$86, 0)&gt;=1000, "Enterprise", _xlfn.XLOOKUP($F2664, accounts!$A$2:$A$86, accounts!$E$2:$E$86, 0)&gt;=100, "Mid-Market", TRUE, "SMB"))</f>
        <v>Enterprise</v>
      </c>
      <c r="I2664" s="1" t="str">
        <f t="array" ref="I2664">IF($F2664="", "", _xlfn.XLOOKUP($F2664,accounts!$A$2:$A$86,accounts!$F$2:$F$86, "Other"))</f>
        <v>United States</v>
      </c>
      <c r="J2664" s="1" t="s">
        <v>131</v>
      </c>
      <c r="K2664" s="3">
        <v>42847.0</v>
      </c>
      <c r="L2664" s="3">
        <v>42853.0</v>
      </c>
      <c r="M2664" s="1">
        <v>4869.0</v>
      </c>
    </row>
    <row r="2665">
      <c r="A2665" s="1" t="s">
        <v>2870</v>
      </c>
      <c r="B2665" s="1" t="s">
        <v>60</v>
      </c>
      <c r="C2665" s="1" t="str">
        <f t="array" ref="C2665">_xlfn.XLOOKUP($B2665, sales_teams!$A$2:$A$36, sales_teams!$B$2:$B$36)</f>
        <v>Celia Rouche</v>
      </c>
      <c r="D2665" s="1" t="str">
        <f t="array" ref="D2665">_xlfn.XLOOKUP($B2665, sales_teams!$A$2:$A$36, sales_teams!$C$2:$C$36)</f>
        <v>West</v>
      </c>
      <c r="E2665" s="1" t="s">
        <v>188</v>
      </c>
      <c r="F2665" s="1" t="s">
        <v>119</v>
      </c>
      <c r="G2665" s="1" t="str">
        <f t="array" ref="G2665">IF($F2665="", "", _xlfn.XLOOKUP($F2665,accounts!$A$2:$A$86,accounts!$B$2:$B$86, "Other"))</f>
        <v>technology</v>
      </c>
      <c r="H2665" s="1" t="str">
        <f t="array" ref="H2665">IF($F2665="", "", IFS(_xlfn.XLOOKUP($F2665, accounts!$A$2:$A$86, accounts!$E$2:$E$86, 0)&gt;=1000, "Enterprise", _xlfn.XLOOKUP($F2665, accounts!$A$2:$A$86, accounts!$E$2:$E$86, 0)&gt;=100, "Mid-Market", TRUE, "SMB"))</f>
        <v>Enterprise</v>
      </c>
      <c r="I2665" s="1" t="str">
        <f t="array" ref="I2665">IF($F2665="", "", _xlfn.XLOOKUP($F2665,accounts!$A$2:$A$86,accounts!$F$2:$F$86, "Other"))</f>
        <v>Korea</v>
      </c>
      <c r="J2665" s="1" t="s">
        <v>131</v>
      </c>
      <c r="K2665" s="3">
        <v>42847.0</v>
      </c>
      <c r="L2665" s="3">
        <v>42854.0</v>
      </c>
      <c r="M2665" s="1">
        <v>3661.0</v>
      </c>
    </row>
    <row r="2666">
      <c r="A2666" s="1" t="s">
        <v>2871</v>
      </c>
      <c r="B2666" s="1" t="s">
        <v>34</v>
      </c>
      <c r="C2666" s="1" t="str">
        <f t="array" ref="C2666">_xlfn.XLOOKUP($B2666, sales_teams!$A$2:$A$36, sales_teams!$B$2:$B$36)</f>
        <v>Cara Losch</v>
      </c>
      <c r="D2666" s="1" t="str">
        <f t="array" ref="D2666">_xlfn.XLOOKUP($B2666, sales_teams!$A$2:$A$36, sales_teams!$C$2:$C$36)</f>
        <v>East</v>
      </c>
      <c r="E2666" s="1" t="s">
        <v>181</v>
      </c>
      <c r="G2666" s="1" t="str">
        <f t="array" ref="G2666">IF($F2666="", "", _xlfn.XLOOKUP($F2666,accounts!$A$2:$A$86,accounts!$B$2:$B$86, "Other"))</f>
        <v/>
      </c>
      <c r="H2666" s="1" t="str">
        <f t="array" ref="H2666">IF($F2666="", "", IFS(_xlfn.XLOOKUP($F2666, accounts!$A$2:$A$86, accounts!$E$2:$E$86, 0)&gt;=1000, "Enterprise", _xlfn.XLOOKUP($F2666, accounts!$A$2:$A$86, accounts!$E$2:$E$86, 0)&gt;=100, "Mid-Market", TRUE, "SMB"))</f>
        <v/>
      </c>
      <c r="I2666" s="1" t="str">
        <f t="array" ref="I2666">IF($F2666="", "", _xlfn.XLOOKUP($F2666,accounts!$A$2:$A$86,accounts!$F$2:$F$86, "Other"))</f>
        <v/>
      </c>
      <c r="J2666" s="1" t="s">
        <v>189</v>
      </c>
      <c r="K2666" s="3">
        <v>42847.0</v>
      </c>
    </row>
    <row r="2667">
      <c r="A2667" s="1" t="s">
        <v>2872</v>
      </c>
      <c r="B2667" s="1" t="s">
        <v>34</v>
      </c>
      <c r="C2667" s="1" t="str">
        <f t="array" ref="C2667">_xlfn.XLOOKUP($B2667, sales_teams!$A$2:$A$36, sales_teams!$B$2:$B$36)</f>
        <v>Cara Losch</v>
      </c>
      <c r="D2667" s="1" t="str">
        <f t="array" ref="D2667">_xlfn.XLOOKUP($B2667, sales_teams!$A$2:$A$36, sales_teams!$C$2:$C$36)</f>
        <v>East</v>
      </c>
      <c r="E2667" s="1" t="s">
        <v>179</v>
      </c>
      <c r="G2667" s="1" t="str">
        <f t="array" ref="G2667">IF($F2667="", "", _xlfn.XLOOKUP($F2667,accounts!$A$2:$A$86,accounts!$B$2:$B$86, "Other"))</f>
        <v/>
      </c>
      <c r="H2667" s="1" t="str">
        <f t="array" ref="H2667">IF($F2667="", "", IFS(_xlfn.XLOOKUP($F2667, accounts!$A$2:$A$86, accounts!$E$2:$E$86, 0)&gt;=1000, "Enterprise", _xlfn.XLOOKUP($F2667, accounts!$A$2:$A$86, accounts!$E$2:$E$86, 0)&gt;=100, "Mid-Market", TRUE, "SMB"))</f>
        <v/>
      </c>
      <c r="I2667" s="1" t="str">
        <f t="array" ref="I2667">IF($F2667="", "", _xlfn.XLOOKUP($F2667,accounts!$A$2:$A$86,accounts!$F$2:$F$86, "Other"))</f>
        <v/>
      </c>
      <c r="J2667" s="1" t="s">
        <v>189</v>
      </c>
      <c r="K2667" s="3">
        <v>42847.0</v>
      </c>
    </row>
    <row r="2668">
      <c r="A2668" s="1" t="s">
        <v>2873</v>
      </c>
      <c r="B2668" s="1" t="s">
        <v>105</v>
      </c>
      <c r="C2668" s="1" t="str">
        <f t="array" ref="C2668">_xlfn.XLOOKUP($B2668, sales_teams!$A$2:$A$36, sales_teams!$B$2:$B$36)</f>
        <v>Summer Sewald</v>
      </c>
      <c r="D2668" s="1" t="str">
        <f t="array" ref="D2668">_xlfn.XLOOKUP($B2668, sales_teams!$A$2:$A$36, sales_teams!$C$2:$C$36)</f>
        <v>West</v>
      </c>
      <c r="E2668" s="1" t="s">
        <v>148</v>
      </c>
      <c r="F2668" s="1" t="s">
        <v>125</v>
      </c>
      <c r="G2668" s="1" t="str">
        <f t="array" ref="G2668">IF($F2668="", "", _xlfn.XLOOKUP($F2668,accounts!$A$2:$A$86,accounts!$B$2:$B$86, "Other"))</f>
        <v>software</v>
      </c>
      <c r="H2668" s="1" t="str">
        <f t="array" ref="H2668">IF($F2668="", "", IFS(_xlfn.XLOOKUP($F2668, accounts!$A$2:$A$86, accounts!$E$2:$E$86, 0)&gt;=1000, "Enterprise", _xlfn.XLOOKUP($F2668, accounts!$A$2:$A$86, accounts!$E$2:$E$86, 0)&gt;=100, "Mid-Market", TRUE, "SMB"))</f>
        <v>Enterprise</v>
      </c>
      <c r="I2668" s="1" t="str">
        <f t="array" ref="I2668">IF($F2668="", "", _xlfn.XLOOKUP($F2668,accounts!$A$2:$A$86,accounts!$F$2:$F$86, "Other"))</f>
        <v>United States</v>
      </c>
      <c r="J2668" s="1" t="s">
        <v>131</v>
      </c>
      <c r="K2668" s="3">
        <v>42847.0</v>
      </c>
      <c r="L2668" s="3">
        <v>42854.0</v>
      </c>
      <c r="M2668" s="1">
        <v>5456.0</v>
      </c>
    </row>
    <row r="2669">
      <c r="A2669" s="1" t="s">
        <v>2874</v>
      </c>
      <c r="B2669" s="1" t="s">
        <v>7</v>
      </c>
      <c r="C2669" s="1" t="str">
        <f t="array" ref="C2669">_xlfn.XLOOKUP($B2669, sales_teams!$A$2:$A$36, sales_teams!$B$2:$B$36)</f>
        <v>Dustin Brinkmann</v>
      </c>
      <c r="D2669" s="1" t="str">
        <f t="array" ref="D2669">_xlfn.XLOOKUP($B2669, sales_teams!$A$2:$A$36, sales_teams!$C$2:$C$36)</f>
        <v>Central</v>
      </c>
      <c r="E2669" s="1" t="s">
        <v>179</v>
      </c>
      <c r="F2669" s="1" t="s">
        <v>110</v>
      </c>
      <c r="G2669" s="1" t="str">
        <f t="array" ref="G2669">IF($F2669="", "", _xlfn.XLOOKUP($F2669,accounts!$A$2:$A$86,accounts!$B$2:$B$86, "Other"))</f>
        <v>technology</v>
      </c>
      <c r="H2669" s="1" t="str">
        <f t="array" ref="H2669">IF($F2669="", "", IFS(_xlfn.XLOOKUP($F2669, accounts!$A$2:$A$86, accounts!$E$2:$E$86, 0)&gt;=1000, "Enterprise", _xlfn.XLOOKUP($F2669, accounts!$A$2:$A$86, accounts!$E$2:$E$86, 0)&gt;=100, "Mid-Market", TRUE, "SMB"))</f>
        <v>Enterprise</v>
      </c>
      <c r="I2669" s="1" t="str">
        <f t="array" ref="I2669">IF($F2669="", "", _xlfn.XLOOKUP($F2669,accounts!$A$2:$A$86,accounts!$F$2:$F$86, "Other"))</f>
        <v>Norway</v>
      </c>
      <c r="J2669" s="1" t="s">
        <v>192</v>
      </c>
      <c r="K2669" s="3">
        <v>42848.0</v>
      </c>
      <c r="L2669" s="3">
        <v>42973.0</v>
      </c>
      <c r="M2669" s="1">
        <v>0.0</v>
      </c>
    </row>
    <row r="2670">
      <c r="A2670" s="1" t="s">
        <v>2875</v>
      </c>
      <c r="B2670" s="1" t="s">
        <v>57</v>
      </c>
      <c r="C2670" s="1" t="str">
        <f t="array" ref="C2670">_xlfn.XLOOKUP($B2670, sales_teams!$A$2:$A$36, sales_teams!$B$2:$B$36)</f>
        <v>Rocco Neubert</v>
      </c>
      <c r="D2670" s="1" t="str">
        <f t="array" ref="D2670">_xlfn.XLOOKUP($B2670, sales_teams!$A$2:$A$36, sales_teams!$C$2:$C$36)</f>
        <v>East</v>
      </c>
      <c r="E2670" s="1" t="s">
        <v>148</v>
      </c>
      <c r="F2670" s="1" t="s">
        <v>144</v>
      </c>
      <c r="G2670" s="1" t="str">
        <f t="array" ref="G2670">IF($F2670="", "", _xlfn.XLOOKUP($F2670,accounts!$A$2:$A$86,accounts!$B$2:$B$86, "Other"))</f>
        <v>retail</v>
      </c>
      <c r="H2670" s="1" t="str">
        <f t="array" ref="H2670">IF($F2670="", "", IFS(_xlfn.XLOOKUP($F2670, accounts!$A$2:$A$86, accounts!$E$2:$E$86, 0)&gt;=1000, "Enterprise", _xlfn.XLOOKUP($F2670, accounts!$A$2:$A$86, accounts!$E$2:$E$86, 0)&gt;=100, "Mid-Market", TRUE, "SMB"))</f>
        <v>Enterprise</v>
      </c>
      <c r="I2670" s="1" t="str">
        <f t="array" ref="I2670">IF($F2670="", "", _xlfn.XLOOKUP($F2670,accounts!$A$2:$A$86,accounts!$F$2:$F$86, "Other"))</f>
        <v>United States</v>
      </c>
      <c r="J2670" s="1" t="s">
        <v>192</v>
      </c>
      <c r="K2670" s="3">
        <v>42848.0</v>
      </c>
      <c r="L2670" s="3">
        <v>42849.0</v>
      </c>
      <c r="M2670" s="1">
        <v>0.0</v>
      </c>
    </row>
    <row r="2671">
      <c r="A2671" s="1" t="s">
        <v>2876</v>
      </c>
      <c r="B2671" s="1" t="s">
        <v>52</v>
      </c>
      <c r="C2671" s="1" t="str">
        <f t="array" ref="C2671">_xlfn.XLOOKUP($B2671, sales_teams!$A$2:$A$36, sales_teams!$B$2:$B$36)</f>
        <v>Rocco Neubert</v>
      </c>
      <c r="D2671" s="1" t="str">
        <f t="array" ref="D2671">_xlfn.XLOOKUP($B2671, sales_teams!$A$2:$A$36, sales_teams!$C$2:$C$36)</f>
        <v>East</v>
      </c>
      <c r="E2671" s="1" t="s">
        <v>181</v>
      </c>
      <c r="F2671" s="1" t="s">
        <v>98</v>
      </c>
      <c r="G2671" s="1" t="str">
        <f t="array" ref="G2671">IF($F2671="", "", _xlfn.XLOOKUP($F2671,accounts!$A$2:$A$86,accounts!$B$2:$B$86, "Other"))</f>
        <v>retail</v>
      </c>
      <c r="H2671" s="1" t="str">
        <f t="array" ref="H2671">IF($F2671="", "", IFS(_xlfn.XLOOKUP($F2671, accounts!$A$2:$A$86, accounts!$E$2:$E$86, 0)&gt;=1000, "Enterprise", _xlfn.XLOOKUP($F2671, accounts!$A$2:$A$86, accounts!$E$2:$E$86, 0)&gt;=100, "Mid-Market", TRUE, "SMB"))</f>
        <v>Enterprise</v>
      </c>
      <c r="I2671" s="1" t="str">
        <f t="array" ref="I2671">IF($F2671="", "", _xlfn.XLOOKUP($F2671,accounts!$A$2:$A$86,accounts!$F$2:$F$86, "Other"))</f>
        <v>Japan</v>
      </c>
      <c r="J2671" s="1" t="s">
        <v>192</v>
      </c>
      <c r="K2671" s="3">
        <v>42848.0</v>
      </c>
      <c r="L2671" s="3">
        <v>42855.0</v>
      </c>
      <c r="M2671" s="1">
        <v>0.0</v>
      </c>
    </row>
    <row r="2672">
      <c r="A2672" s="1" t="s">
        <v>2877</v>
      </c>
      <c r="B2672" s="1" t="s">
        <v>52</v>
      </c>
      <c r="C2672" s="1" t="str">
        <f t="array" ref="C2672">_xlfn.XLOOKUP($B2672, sales_teams!$A$2:$A$36, sales_teams!$B$2:$B$36)</f>
        <v>Rocco Neubert</v>
      </c>
      <c r="D2672" s="1" t="str">
        <f t="array" ref="D2672">_xlfn.XLOOKUP($B2672, sales_teams!$A$2:$A$36, sales_teams!$C$2:$C$36)</f>
        <v>East</v>
      </c>
      <c r="E2672" s="1" t="s">
        <v>188</v>
      </c>
      <c r="F2672" s="1" t="s">
        <v>166</v>
      </c>
      <c r="G2672" s="1" t="str">
        <f t="array" ref="G2672">IF($F2672="", "", _xlfn.XLOOKUP($F2672,accounts!$A$2:$A$86,accounts!$B$2:$B$86, "Other"))</f>
        <v>finance</v>
      </c>
      <c r="H2672" s="1" t="str">
        <f t="array" ref="H2672">IF($F2672="", "", IFS(_xlfn.XLOOKUP($F2672, accounts!$A$2:$A$86, accounts!$E$2:$E$86, 0)&gt;=1000, "Enterprise", _xlfn.XLOOKUP($F2672, accounts!$A$2:$A$86, accounts!$E$2:$E$86, 0)&gt;=100, "Mid-Market", TRUE, "SMB"))</f>
        <v>Enterprise</v>
      </c>
      <c r="I2672" s="1" t="str">
        <f t="array" ref="I2672">IF($F2672="", "", _xlfn.XLOOKUP($F2672,accounts!$A$2:$A$86,accounts!$F$2:$F$86, "Other"))</f>
        <v>United States</v>
      </c>
      <c r="J2672" s="1" t="s">
        <v>192</v>
      </c>
      <c r="K2672" s="3">
        <v>42848.0</v>
      </c>
      <c r="L2672" s="3">
        <v>42967.0</v>
      </c>
      <c r="M2672" s="1">
        <v>0.0</v>
      </c>
    </row>
    <row r="2673">
      <c r="A2673" s="1" t="s">
        <v>2878</v>
      </c>
      <c r="B2673" s="1" t="s">
        <v>39</v>
      </c>
      <c r="C2673" s="1" t="str">
        <f t="array" ref="C2673">_xlfn.XLOOKUP($B2673, sales_teams!$A$2:$A$36, sales_teams!$B$2:$B$36)</f>
        <v>Cara Losch</v>
      </c>
      <c r="D2673" s="1" t="str">
        <f t="array" ref="D2673">_xlfn.XLOOKUP($B2673, sales_teams!$A$2:$A$36, sales_teams!$C$2:$C$36)</f>
        <v>East</v>
      </c>
      <c r="E2673" s="1" t="s">
        <v>148</v>
      </c>
      <c r="F2673" s="1" t="s">
        <v>132</v>
      </c>
      <c r="G2673" s="1" t="str">
        <f t="array" ref="G2673">IF($F2673="", "", _xlfn.XLOOKUP($F2673,accounts!$A$2:$A$86,accounts!$B$2:$B$86, "Other"))</f>
        <v>marketing</v>
      </c>
      <c r="H2673" s="1" t="str">
        <f t="array" ref="H2673">IF($F2673="", "", IFS(_xlfn.XLOOKUP($F2673, accounts!$A$2:$A$86, accounts!$E$2:$E$86, 0)&gt;=1000, "Enterprise", _xlfn.XLOOKUP($F2673, accounts!$A$2:$A$86, accounts!$E$2:$E$86, 0)&gt;=100, "Mid-Market", TRUE, "SMB"))</f>
        <v>Enterprise</v>
      </c>
      <c r="I2673" s="1" t="str">
        <f t="array" ref="I2673">IF($F2673="", "", _xlfn.XLOOKUP($F2673,accounts!$A$2:$A$86,accounts!$F$2:$F$86, "Other"))</f>
        <v>Jordan</v>
      </c>
      <c r="J2673" s="1" t="s">
        <v>192</v>
      </c>
      <c r="K2673" s="3">
        <v>42848.0</v>
      </c>
      <c r="L2673" s="3">
        <v>42855.0</v>
      </c>
      <c r="M2673" s="1">
        <v>0.0</v>
      </c>
    </row>
    <row r="2674">
      <c r="A2674" s="1" t="s">
        <v>2879</v>
      </c>
      <c r="B2674" s="1" t="s">
        <v>39</v>
      </c>
      <c r="C2674" s="1" t="str">
        <f t="array" ref="C2674">_xlfn.XLOOKUP($B2674, sales_teams!$A$2:$A$36, sales_teams!$B$2:$B$36)</f>
        <v>Cara Losch</v>
      </c>
      <c r="D2674" s="1" t="str">
        <f t="array" ref="D2674">_xlfn.XLOOKUP($B2674, sales_teams!$A$2:$A$36, sales_teams!$C$2:$C$36)</f>
        <v>East</v>
      </c>
      <c r="E2674" s="1" t="s">
        <v>194</v>
      </c>
      <c r="F2674" s="1" t="s">
        <v>177</v>
      </c>
      <c r="G2674" s="1" t="str">
        <f t="array" ref="G2674">IF($F2674="", "", _xlfn.XLOOKUP($F2674,accounts!$A$2:$A$86,accounts!$B$2:$B$86, "Other"))</f>
        <v>software</v>
      </c>
      <c r="H2674" s="1" t="str">
        <f t="array" ref="H2674">IF($F2674="", "", IFS(_xlfn.XLOOKUP($F2674, accounts!$A$2:$A$86, accounts!$E$2:$E$86, 0)&gt;=1000, "Enterprise", _xlfn.XLOOKUP($F2674, accounts!$A$2:$A$86, accounts!$E$2:$E$86, 0)&gt;=100, "Mid-Market", TRUE, "SMB"))</f>
        <v>Enterprise</v>
      </c>
      <c r="I2674" s="1" t="str">
        <f t="array" ref="I2674">IF($F2674="", "", _xlfn.XLOOKUP($F2674,accounts!$A$2:$A$86,accounts!$F$2:$F$86, "Other"))</f>
        <v>United States</v>
      </c>
      <c r="J2674" s="1" t="s">
        <v>131</v>
      </c>
      <c r="K2674" s="3">
        <v>42848.0</v>
      </c>
      <c r="L2674" s="3">
        <v>42849.0</v>
      </c>
      <c r="M2674" s="1">
        <v>5780.0</v>
      </c>
    </row>
    <row r="2675">
      <c r="A2675" s="1" t="s">
        <v>2880</v>
      </c>
      <c r="B2675" s="1" t="s">
        <v>39</v>
      </c>
      <c r="C2675" s="1" t="str">
        <f t="array" ref="C2675">_xlfn.XLOOKUP($B2675, sales_teams!$A$2:$A$36, sales_teams!$B$2:$B$36)</f>
        <v>Cara Losch</v>
      </c>
      <c r="D2675" s="1" t="str">
        <f t="array" ref="D2675">_xlfn.XLOOKUP($B2675, sales_teams!$A$2:$A$36, sales_teams!$C$2:$C$36)</f>
        <v>East</v>
      </c>
      <c r="E2675" s="1" t="s">
        <v>148</v>
      </c>
      <c r="F2675" s="1" t="s">
        <v>173</v>
      </c>
      <c r="G2675" s="1" t="str">
        <f t="array" ref="G2675">IF($F2675="", "", _xlfn.XLOOKUP($F2675,accounts!$A$2:$A$86,accounts!$B$2:$B$86, "Other"))</f>
        <v>technology</v>
      </c>
      <c r="H2675" s="1" t="str">
        <f t="array" ref="H2675">IF($F2675="", "", IFS(_xlfn.XLOOKUP($F2675, accounts!$A$2:$A$86, accounts!$E$2:$E$86, 0)&gt;=1000, "Enterprise", _xlfn.XLOOKUP($F2675, accounts!$A$2:$A$86, accounts!$E$2:$E$86, 0)&gt;=100, "Mid-Market", TRUE, "SMB"))</f>
        <v>Mid-Market</v>
      </c>
      <c r="I2675" s="1" t="str">
        <f t="array" ref="I2675">IF($F2675="", "", _xlfn.XLOOKUP($F2675,accounts!$A$2:$A$86,accounts!$F$2:$F$86, "Other"))</f>
        <v>China</v>
      </c>
      <c r="J2675" s="1" t="s">
        <v>131</v>
      </c>
      <c r="K2675" s="3">
        <v>42848.0</v>
      </c>
      <c r="L2675" s="3">
        <v>42855.0</v>
      </c>
      <c r="M2675" s="1">
        <v>5787.0</v>
      </c>
    </row>
    <row r="2676">
      <c r="A2676" s="1" t="s">
        <v>2881</v>
      </c>
      <c r="B2676" s="1" t="s">
        <v>48</v>
      </c>
      <c r="C2676" s="1" t="str">
        <f t="array" ref="C2676">_xlfn.XLOOKUP($B2676, sales_teams!$A$2:$A$36, sales_teams!$B$2:$B$36)</f>
        <v>Rocco Neubert</v>
      </c>
      <c r="D2676" s="1" t="str">
        <f t="array" ref="D2676">_xlfn.XLOOKUP($B2676, sales_teams!$A$2:$A$36, sales_teams!$C$2:$C$36)</f>
        <v>East</v>
      </c>
      <c r="E2676" s="1" t="s">
        <v>148</v>
      </c>
      <c r="F2676" s="1" t="s">
        <v>32</v>
      </c>
      <c r="G2676" s="1" t="str">
        <f t="array" ref="G2676">IF($F2676="", "", _xlfn.XLOOKUP($F2676,accounts!$A$2:$A$86,accounts!$B$2:$B$86, "Other"))</f>
        <v>medical</v>
      </c>
      <c r="H2676" s="1" t="str">
        <f t="array" ref="H2676">IF($F2676="", "", IFS(_xlfn.XLOOKUP($F2676, accounts!$A$2:$A$86, accounts!$E$2:$E$86, 0)&gt;=1000, "Enterprise", _xlfn.XLOOKUP($F2676, accounts!$A$2:$A$86, accounts!$E$2:$E$86, 0)&gt;=100, "Mid-Market", TRUE, "SMB"))</f>
        <v>Enterprise</v>
      </c>
      <c r="I2676" s="1" t="str">
        <f t="array" ref="I2676">IF($F2676="", "", _xlfn.XLOOKUP($F2676,accounts!$A$2:$A$86,accounts!$F$2:$F$86, "Other"))</f>
        <v>United States</v>
      </c>
      <c r="J2676" s="1" t="s">
        <v>131</v>
      </c>
      <c r="K2676" s="3">
        <v>42848.0</v>
      </c>
      <c r="L2676" s="3">
        <v>42850.0</v>
      </c>
      <c r="M2676" s="1">
        <v>5149.0</v>
      </c>
    </row>
    <row r="2677">
      <c r="A2677" s="1" t="s">
        <v>2882</v>
      </c>
      <c r="B2677" s="1" t="s">
        <v>53</v>
      </c>
      <c r="C2677" s="1" t="str">
        <f t="array" ref="C2677">_xlfn.XLOOKUP($B2677, sales_teams!$A$2:$A$36, sales_teams!$B$2:$B$36)</f>
        <v>Rocco Neubert</v>
      </c>
      <c r="D2677" s="1" t="str">
        <f t="array" ref="D2677">_xlfn.XLOOKUP($B2677, sales_teams!$A$2:$A$36, sales_teams!$C$2:$C$36)</f>
        <v>East</v>
      </c>
      <c r="E2677" s="1" t="s">
        <v>109</v>
      </c>
      <c r="F2677" s="1" t="s">
        <v>98</v>
      </c>
      <c r="G2677" s="1" t="str">
        <f t="array" ref="G2677">IF($F2677="", "", _xlfn.XLOOKUP($F2677,accounts!$A$2:$A$86,accounts!$B$2:$B$86, "Other"))</f>
        <v>retail</v>
      </c>
      <c r="H2677" s="1" t="str">
        <f t="array" ref="H2677">IF($F2677="", "", IFS(_xlfn.XLOOKUP($F2677, accounts!$A$2:$A$86, accounts!$E$2:$E$86, 0)&gt;=1000, "Enterprise", _xlfn.XLOOKUP($F2677, accounts!$A$2:$A$86, accounts!$E$2:$E$86, 0)&gt;=100, "Mid-Market", TRUE, "SMB"))</f>
        <v>Enterprise</v>
      </c>
      <c r="I2677" s="1" t="str">
        <f t="array" ref="I2677">IF($F2677="", "", _xlfn.XLOOKUP($F2677,accounts!$A$2:$A$86,accounts!$F$2:$F$86, "Other"))</f>
        <v>Japan</v>
      </c>
      <c r="J2677" s="1" t="s">
        <v>192</v>
      </c>
      <c r="K2677" s="3">
        <v>42848.0</v>
      </c>
      <c r="L2677" s="3">
        <v>42973.0</v>
      </c>
      <c r="M2677" s="1">
        <v>0.0</v>
      </c>
    </row>
    <row r="2678">
      <c r="A2678" s="1" t="s">
        <v>2883</v>
      </c>
      <c r="B2678" s="1" t="s">
        <v>53</v>
      </c>
      <c r="C2678" s="1" t="str">
        <f t="array" ref="C2678">_xlfn.XLOOKUP($B2678, sales_teams!$A$2:$A$36, sales_teams!$B$2:$B$36)</f>
        <v>Rocco Neubert</v>
      </c>
      <c r="D2678" s="1" t="str">
        <f t="array" ref="D2678">_xlfn.XLOOKUP($B2678, sales_teams!$A$2:$A$36, sales_teams!$C$2:$C$36)</f>
        <v>East</v>
      </c>
      <c r="E2678" s="1" t="s">
        <v>148</v>
      </c>
      <c r="F2678" s="1" t="s">
        <v>22</v>
      </c>
      <c r="G2678" s="1" t="str">
        <f t="array" ref="G2678">IF($F2678="", "", _xlfn.XLOOKUP($F2678,accounts!$A$2:$A$86,accounts!$B$2:$B$86, "Other"))</f>
        <v>medical</v>
      </c>
      <c r="H2678" s="1" t="str">
        <f t="array" ref="H2678">IF($F2678="", "", IFS(_xlfn.XLOOKUP($F2678, accounts!$A$2:$A$86, accounts!$E$2:$E$86, 0)&gt;=1000, "Enterprise", _xlfn.XLOOKUP($F2678, accounts!$A$2:$A$86, accounts!$E$2:$E$86, 0)&gt;=100, "Mid-Market", TRUE, "SMB"))</f>
        <v>Mid-Market</v>
      </c>
      <c r="I2678" s="1" t="str">
        <f t="array" ref="I2678">IF($F2678="", "", _xlfn.XLOOKUP($F2678,accounts!$A$2:$A$86,accounts!$F$2:$F$86, "Other"))</f>
        <v>United States</v>
      </c>
      <c r="J2678" s="1" t="s">
        <v>131</v>
      </c>
      <c r="K2678" s="3">
        <v>42848.0</v>
      </c>
      <c r="L2678" s="3">
        <v>42889.0</v>
      </c>
      <c r="M2678" s="1">
        <v>5100.0</v>
      </c>
    </row>
    <row r="2679">
      <c r="A2679" s="1" t="s">
        <v>2884</v>
      </c>
      <c r="B2679" s="1" t="s">
        <v>53</v>
      </c>
      <c r="C2679" s="1" t="str">
        <f t="array" ref="C2679">_xlfn.XLOOKUP($B2679, sales_teams!$A$2:$A$36, sales_teams!$B$2:$B$36)</f>
        <v>Rocco Neubert</v>
      </c>
      <c r="D2679" s="1" t="str">
        <f t="array" ref="D2679">_xlfn.XLOOKUP($B2679, sales_teams!$A$2:$A$36, sales_teams!$C$2:$C$36)</f>
        <v>East</v>
      </c>
      <c r="E2679" s="1" t="s">
        <v>148</v>
      </c>
      <c r="F2679" s="1" t="s">
        <v>167</v>
      </c>
      <c r="G2679" s="1" t="str">
        <f t="array" ref="G2679">IF($F2679="", "", _xlfn.XLOOKUP($F2679,accounts!$A$2:$A$86,accounts!$B$2:$B$86, "Other"))</f>
        <v>finance</v>
      </c>
      <c r="H2679" s="1" t="str">
        <f t="array" ref="H2679">IF($F2679="", "", IFS(_xlfn.XLOOKUP($F2679, accounts!$A$2:$A$86, accounts!$E$2:$E$86, 0)&gt;=1000, "Enterprise", _xlfn.XLOOKUP($F2679, accounts!$A$2:$A$86, accounts!$E$2:$E$86, 0)&gt;=100, "Mid-Market", TRUE, "SMB"))</f>
        <v>Mid-Market</v>
      </c>
      <c r="I2679" s="1" t="str">
        <f t="array" ref="I2679">IF($F2679="", "", _xlfn.XLOOKUP($F2679,accounts!$A$2:$A$86,accounts!$F$2:$F$86, "Other"))</f>
        <v>United States</v>
      </c>
      <c r="J2679" s="1" t="s">
        <v>131</v>
      </c>
      <c r="K2679" s="3">
        <v>42848.0</v>
      </c>
      <c r="L2679" s="3">
        <v>42855.0</v>
      </c>
      <c r="M2679" s="1">
        <v>4810.0</v>
      </c>
    </row>
    <row r="2680">
      <c r="A2680" s="1" t="s">
        <v>2885</v>
      </c>
      <c r="B2680" s="1" t="s">
        <v>94</v>
      </c>
      <c r="C2680" s="1" t="str">
        <f t="array" ref="C2680">_xlfn.XLOOKUP($B2680, sales_teams!$A$2:$A$36, sales_teams!$B$2:$B$36)</f>
        <v>Celia Rouche</v>
      </c>
      <c r="D2680" s="1" t="str">
        <f t="array" ref="D2680">_xlfn.XLOOKUP($B2680, sales_teams!$A$2:$A$36, sales_teams!$C$2:$C$36)</f>
        <v>West</v>
      </c>
      <c r="E2680" s="1" t="s">
        <v>179</v>
      </c>
      <c r="F2680" s="1" t="s">
        <v>114</v>
      </c>
      <c r="G2680" s="1" t="str">
        <f t="array" ref="G2680">IF($F2680="", "", _xlfn.XLOOKUP($F2680,accounts!$A$2:$A$86,accounts!$B$2:$B$86, "Other"))</f>
        <v>marketing</v>
      </c>
      <c r="H2680" s="1" t="str">
        <f t="array" ref="H2680">IF($F2680="", "", IFS(_xlfn.XLOOKUP($F2680, accounts!$A$2:$A$86, accounts!$E$2:$E$86, 0)&gt;=1000, "Enterprise", _xlfn.XLOOKUP($F2680, accounts!$A$2:$A$86, accounts!$E$2:$E$86, 0)&gt;=100, "Mid-Market", TRUE, "SMB"))</f>
        <v>Enterprise</v>
      </c>
      <c r="I2680" s="1" t="str">
        <f t="array" ref="I2680">IF($F2680="", "", _xlfn.XLOOKUP($F2680,accounts!$A$2:$A$86,accounts!$F$2:$F$86, "Other"))</f>
        <v>United States</v>
      </c>
      <c r="J2680" s="1" t="s">
        <v>192</v>
      </c>
      <c r="K2680" s="3">
        <v>42848.0</v>
      </c>
      <c r="L2680" s="3">
        <v>42859.0</v>
      </c>
      <c r="M2680" s="1">
        <v>0.0</v>
      </c>
    </row>
    <row r="2681">
      <c r="A2681" s="1" t="s">
        <v>2886</v>
      </c>
      <c r="B2681" s="1" t="s">
        <v>94</v>
      </c>
      <c r="C2681" s="1" t="str">
        <f t="array" ref="C2681">_xlfn.XLOOKUP($B2681, sales_teams!$A$2:$A$36, sales_teams!$B$2:$B$36)</f>
        <v>Celia Rouche</v>
      </c>
      <c r="D2681" s="1" t="str">
        <f t="array" ref="D2681">_xlfn.XLOOKUP($B2681, sales_teams!$A$2:$A$36, sales_teams!$C$2:$C$36)</f>
        <v>West</v>
      </c>
      <c r="E2681" s="1" t="s">
        <v>188</v>
      </c>
      <c r="F2681" s="1" t="s">
        <v>36</v>
      </c>
      <c r="G2681" s="1" t="str">
        <f t="array" ref="G2681">IF($F2681="", "", _xlfn.XLOOKUP($F2681,accounts!$A$2:$A$86,accounts!$B$2:$B$86, "Other"))</f>
        <v>retail</v>
      </c>
      <c r="H2681" s="1" t="str">
        <f t="array" ref="H2681">IF($F2681="", "", IFS(_xlfn.XLOOKUP($F2681, accounts!$A$2:$A$86, accounts!$E$2:$E$86, 0)&gt;=1000, "Enterprise", _xlfn.XLOOKUP($F2681, accounts!$A$2:$A$86, accounts!$E$2:$E$86, 0)&gt;=100, "Mid-Market", TRUE, "SMB"))</f>
        <v>Enterprise</v>
      </c>
      <c r="I2681" s="1" t="str">
        <f t="array" ref="I2681">IF($F2681="", "", _xlfn.XLOOKUP($F2681,accounts!$A$2:$A$86,accounts!$F$2:$F$86, "Other"))</f>
        <v>United States</v>
      </c>
      <c r="J2681" s="1" t="s">
        <v>192</v>
      </c>
      <c r="K2681" s="3">
        <v>42848.0</v>
      </c>
      <c r="L2681" s="3">
        <v>42948.0</v>
      </c>
      <c r="M2681" s="1">
        <v>0.0</v>
      </c>
    </row>
    <row r="2682">
      <c r="A2682" s="1" t="s">
        <v>2887</v>
      </c>
      <c r="B2682" s="1" t="s">
        <v>26</v>
      </c>
      <c r="C2682" s="1" t="str">
        <f t="array" ref="C2682">_xlfn.XLOOKUP($B2682, sales_teams!$A$2:$A$36, sales_teams!$B$2:$B$36)</f>
        <v>Melvin Marxen</v>
      </c>
      <c r="D2682" s="1" t="str">
        <f t="array" ref="D2682">_xlfn.XLOOKUP($B2682, sales_teams!$A$2:$A$36, sales_teams!$C$2:$C$36)</f>
        <v>Central</v>
      </c>
      <c r="E2682" s="1" t="s">
        <v>181</v>
      </c>
      <c r="F2682" s="1" t="s">
        <v>25</v>
      </c>
      <c r="G2682" s="1" t="str">
        <f t="array" ref="G2682">IF($F2682="", "", _xlfn.XLOOKUP($F2682,accounts!$A$2:$A$86,accounts!$B$2:$B$86, "Other"))</f>
        <v>medical</v>
      </c>
      <c r="H2682" s="1" t="str">
        <f t="array" ref="H2682">IF($F2682="", "", IFS(_xlfn.XLOOKUP($F2682, accounts!$A$2:$A$86, accounts!$E$2:$E$86, 0)&gt;=1000, "Enterprise", _xlfn.XLOOKUP($F2682, accounts!$A$2:$A$86, accounts!$E$2:$E$86, 0)&gt;=100, "Mid-Market", TRUE, "SMB"))</f>
        <v>Enterprise</v>
      </c>
      <c r="I2682" s="1" t="str">
        <f t="array" ref="I2682">IF($F2682="", "", _xlfn.XLOOKUP($F2682,accounts!$A$2:$A$86,accounts!$F$2:$F$86, "Other"))</f>
        <v>Kenya</v>
      </c>
      <c r="J2682" s="1" t="s">
        <v>131</v>
      </c>
      <c r="K2682" s="3">
        <v>42848.0</v>
      </c>
      <c r="L2682" s="3">
        <v>42849.0</v>
      </c>
      <c r="M2682" s="1">
        <v>560.0</v>
      </c>
    </row>
    <row r="2683">
      <c r="A2683" s="1" t="s">
        <v>2888</v>
      </c>
      <c r="B2683" s="1" t="s">
        <v>26</v>
      </c>
      <c r="C2683" s="1" t="str">
        <f t="array" ref="C2683">_xlfn.XLOOKUP($B2683, sales_teams!$A$2:$A$36, sales_teams!$B$2:$B$36)</f>
        <v>Melvin Marxen</v>
      </c>
      <c r="D2683" s="1" t="str">
        <f t="array" ref="D2683">_xlfn.XLOOKUP($B2683, sales_teams!$A$2:$A$36, sales_teams!$C$2:$C$36)</f>
        <v>Central</v>
      </c>
      <c r="E2683" s="1" t="s">
        <v>148</v>
      </c>
      <c r="F2683" s="1" t="s">
        <v>78</v>
      </c>
      <c r="G2683" s="1" t="str">
        <f t="array" ref="G2683">IF($F2683="", "", _xlfn.XLOOKUP($F2683,accounts!$A$2:$A$86,accounts!$B$2:$B$86, "Other"))</f>
        <v>marketing</v>
      </c>
      <c r="H2683" s="1" t="str">
        <f t="array" ref="H2683">IF($F2683="", "", IFS(_xlfn.XLOOKUP($F2683, accounts!$A$2:$A$86, accounts!$E$2:$E$86, 0)&gt;=1000, "Enterprise", _xlfn.XLOOKUP($F2683, accounts!$A$2:$A$86, accounts!$E$2:$E$86, 0)&gt;=100, "Mid-Market", TRUE, "SMB"))</f>
        <v>Enterprise</v>
      </c>
      <c r="I2683" s="1" t="str">
        <f t="array" ref="I2683">IF($F2683="", "", _xlfn.XLOOKUP($F2683,accounts!$A$2:$A$86,accounts!$F$2:$F$86, "Other"))</f>
        <v>United States</v>
      </c>
      <c r="J2683" s="1" t="s">
        <v>131</v>
      </c>
      <c r="K2683" s="3">
        <v>42848.0</v>
      </c>
      <c r="L2683" s="3">
        <v>42857.0</v>
      </c>
      <c r="M2683" s="1">
        <v>4916.0</v>
      </c>
    </row>
    <row r="2684">
      <c r="A2684" s="1" t="s">
        <v>2889</v>
      </c>
      <c r="B2684" s="1" t="s">
        <v>99</v>
      </c>
      <c r="C2684" s="1" t="str">
        <f t="array" ref="C2684">_xlfn.XLOOKUP($B2684, sales_teams!$A$2:$A$36, sales_teams!$B$2:$B$36)</f>
        <v>Summer Sewald</v>
      </c>
      <c r="D2684" s="1" t="str">
        <f t="array" ref="D2684">_xlfn.XLOOKUP($B2684, sales_teams!$A$2:$A$36, sales_teams!$C$2:$C$36)</f>
        <v>West</v>
      </c>
      <c r="E2684" s="1" t="s">
        <v>179</v>
      </c>
      <c r="G2684" s="1" t="str">
        <f t="array" ref="G2684">IF($F2684="", "", _xlfn.XLOOKUP($F2684,accounts!$A$2:$A$86,accounts!$B$2:$B$86, "Other"))</f>
        <v/>
      </c>
      <c r="H2684" s="1" t="str">
        <f t="array" ref="H2684">IF($F2684="", "", IFS(_xlfn.XLOOKUP($F2684, accounts!$A$2:$A$86, accounts!$E$2:$E$86, 0)&gt;=1000, "Enterprise", _xlfn.XLOOKUP($F2684, accounts!$A$2:$A$86, accounts!$E$2:$E$86, 0)&gt;=100, "Mid-Market", TRUE, "SMB"))</f>
        <v/>
      </c>
      <c r="I2684" s="1" t="str">
        <f t="array" ref="I2684">IF($F2684="", "", _xlfn.XLOOKUP($F2684,accounts!$A$2:$A$86,accounts!$F$2:$F$86, "Other"))</f>
        <v/>
      </c>
      <c r="J2684" s="1" t="s">
        <v>189</v>
      </c>
      <c r="K2684" s="3">
        <v>42848.0</v>
      </c>
    </row>
    <row r="2685">
      <c r="A2685" s="1" t="s">
        <v>2890</v>
      </c>
      <c r="B2685" s="1" t="s">
        <v>99</v>
      </c>
      <c r="C2685" s="1" t="str">
        <f t="array" ref="C2685">_xlfn.XLOOKUP($B2685, sales_teams!$A$2:$A$36, sales_teams!$B$2:$B$36)</f>
        <v>Summer Sewald</v>
      </c>
      <c r="D2685" s="1" t="str">
        <f t="array" ref="D2685">_xlfn.XLOOKUP($B2685, sales_teams!$A$2:$A$36, sales_teams!$C$2:$C$36)</f>
        <v>West</v>
      </c>
      <c r="E2685" s="1" t="s">
        <v>179</v>
      </c>
      <c r="F2685" s="1" t="s">
        <v>137</v>
      </c>
      <c r="G2685" s="1" t="str">
        <f t="array" ref="G2685">IF($F2685="", "", _xlfn.XLOOKUP($F2685,accounts!$A$2:$A$86,accounts!$B$2:$B$86, "Other"))</f>
        <v>services</v>
      </c>
      <c r="H2685" s="1" t="str">
        <f t="array" ref="H2685">IF($F2685="", "", IFS(_xlfn.XLOOKUP($F2685, accounts!$A$2:$A$86, accounts!$E$2:$E$86, 0)&gt;=1000, "Enterprise", _xlfn.XLOOKUP($F2685, accounts!$A$2:$A$86, accounts!$E$2:$E$86, 0)&gt;=100, "Mid-Market", TRUE, "SMB"))</f>
        <v>Enterprise</v>
      </c>
      <c r="I2685" s="1" t="str">
        <f t="array" ref="I2685">IF($F2685="", "", _xlfn.XLOOKUP($F2685,accounts!$A$2:$A$86,accounts!$F$2:$F$86, "Other"))</f>
        <v>Germany</v>
      </c>
      <c r="J2685" s="1" t="s">
        <v>131</v>
      </c>
      <c r="K2685" s="3">
        <v>42848.0</v>
      </c>
      <c r="L2685" s="3">
        <v>42897.0</v>
      </c>
      <c r="M2685" s="1">
        <v>45.0</v>
      </c>
    </row>
    <row r="2686">
      <c r="A2686" s="1" t="s">
        <v>2891</v>
      </c>
      <c r="B2686" s="1" t="s">
        <v>104</v>
      </c>
      <c r="C2686" s="1" t="str">
        <f t="array" ref="C2686">_xlfn.XLOOKUP($B2686, sales_teams!$A$2:$A$36, sales_teams!$B$2:$B$36)</f>
        <v>Summer Sewald</v>
      </c>
      <c r="D2686" s="1" t="str">
        <f t="array" ref="D2686">_xlfn.XLOOKUP($B2686, sales_teams!$A$2:$A$36, sales_teams!$C$2:$C$36)</f>
        <v>West</v>
      </c>
      <c r="E2686" s="1" t="s">
        <v>109</v>
      </c>
      <c r="F2686" s="1" t="s">
        <v>127</v>
      </c>
      <c r="G2686" s="1" t="str">
        <f t="array" ref="G2686">IF($F2686="", "", _xlfn.XLOOKUP($F2686,accounts!$A$2:$A$86,accounts!$B$2:$B$86, "Other"))</f>
        <v>technology</v>
      </c>
      <c r="H2686" s="1" t="str">
        <f t="array" ref="H2686">IF($F2686="", "", IFS(_xlfn.XLOOKUP($F2686, accounts!$A$2:$A$86, accounts!$E$2:$E$86, 0)&gt;=1000, "Enterprise", _xlfn.XLOOKUP($F2686, accounts!$A$2:$A$86, accounts!$E$2:$E$86, 0)&gt;=100, "Mid-Market", TRUE, "SMB"))</f>
        <v>Enterprise</v>
      </c>
      <c r="I2686" s="1" t="str">
        <f t="array" ref="I2686">IF($F2686="", "", _xlfn.XLOOKUP($F2686,accounts!$A$2:$A$86,accounts!$F$2:$F$86, "Other"))</f>
        <v>United States</v>
      </c>
      <c r="J2686" s="1" t="s">
        <v>192</v>
      </c>
      <c r="K2686" s="3">
        <v>42848.0</v>
      </c>
      <c r="L2686" s="3">
        <v>42850.0</v>
      </c>
      <c r="M2686" s="1">
        <v>0.0</v>
      </c>
    </row>
    <row r="2687">
      <c r="A2687" s="1" t="s">
        <v>2892</v>
      </c>
      <c r="B2687" s="1" t="s">
        <v>104</v>
      </c>
      <c r="C2687" s="1" t="str">
        <f t="array" ref="C2687">_xlfn.XLOOKUP($B2687, sales_teams!$A$2:$A$36, sales_teams!$B$2:$B$36)</f>
        <v>Summer Sewald</v>
      </c>
      <c r="D2687" s="1" t="str">
        <f t="array" ref="D2687">_xlfn.XLOOKUP($B2687, sales_teams!$A$2:$A$36, sales_teams!$C$2:$C$36)</f>
        <v>West</v>
      </c>
      <c r="E2687" s="1" t="s">
        <v>181</v>
      </c>
      <c r="F2687" s="1" t="s">
        <v>97</v>
      </c>
      <c r="G2687" s="1" t="str">
        <f t="array" ref="G2687">IF($F2687="", "", _xlfn.XLOOKUP($F2687,accounts!$A$2:$A$86,accounts!$B$2:$B$86, "Other"))</f>
        <v>finance</v>
      </c>
      <c r="H2687" s="1" t="str">
        <f t="array" ref="H2687">IF($F2687="", "", IFS(_xlfn.XLOOKUP($F2687, accounts!$A$2:$A$86, accounts!$E$2:$E$86, 0)&gt;=1000, "Enterprise", _xlfn.XLOOKUP($F2687, accounts!$A$2:$A$86, accounts!$E$2:$E$86, 0)&gt;=100, "Mid-Market", TRUE, "SMB"))</f>
        <v>Mid-Market</v>
      </c>
      <c r="I2687" s="1" t="str">
        <f t="array" ref="I2687">IF($F2687="", "", _xlfn.XLOOKUP($F2687,accounts!$A$2:$A$86,accounts!$F$2:$F$86, "Other"))</f>
        <v>United States</v>
      </c>
      <c r="J2687" s="1" t="s">
        <v>131</v>
      </c>
      <c r="K2687" s="3">
        <v>42848.0</v>
      </c>
      <c r="L2687" s="3">
        <v>42849.0</v>
      </c>
      <c r="M2687" s="1">
        <v>592.0</v>
      </c>
    </row>
    <row r="2688">
      <c r="A2688" s="1" t="s">
        <v>2893</v>
      </c>
      <c r="B2688" s="1" t="s">
        <v>102</v>
      </c>
      <c r="C2688" s="1" t="str">
        <f t="array" ref="C2688">_xlfn.XLOOKUP($B2688, sales_teams!$A$2:$A$36, sales_teams!$B$2:$B$36)</f>
        <v>Summer Sewald</v>
      </c>
      <c r="D2688" s="1" t="str">
        <f t="array" ref="D2688">_xlfn.XLOOKUP($B2688, sales_teams!$A$2:$A$36, sales_teams!$C$2:$C$36)</f>
        <v>West</v>
      </c>
      <c r="E2688" s="1" t="s">
        <v>181</v>
      </c>
      <c r="F2688" s="1" t="s">
        <v>80</v>
      </c>
      <c r="G2688" s="1" t="str">
        <f t="array" ref="G2688">IF($F2688="", "", _xlfn.XLOOKUP($F2688,accounts!$A$2:$A$86,accounts!$B$2:$B$86, "Other"))</f>
        <v>technology</v>
      </c>
      <c r="H2688" s="1" t="str">
        <f t="array" ref="H2688">IF($F2688="", "", IFS(_xlfn.XLOOKUP($F2688, accounts!$A$2:$A$86, accounts!$E$2:$E$86, 0)&gt;=1000, "Enterprise", _xlfn.XLOOKUP($F2688, accounts!$A$2:$A$86, accounts!$E$2:$E$86, 0)&gt;=100, "Mid-Market", TRUE, "SMB"))</f>
        <v>Enterprise</v>
      </c>
      <c r="I2688" s="1" t="str">
        <f t="array" ref="I2688">IF($F2688="", "", _xlfn.XLOOKUP($F2688,accounts!$A$2:$A$86,accounts!$F$2:$F$86, "Other"))</f>
        <v>United States</v>
      </c>
      <c r="J2688" s="1" t="s">
        <v>131</v>
      </c>
      <c r="K2688" s="3">
        <v>42848.0</v>
      </c>
      <c r="L2688" s="3">
        <v>42854.0</v>
      </c>
      <c r="M2688" s="1">
        <v>529.0</v>
      </c>
    </row>
    <row r="2689">
      <c r="A2689" s="1" t="s">
        <v>2894</v>
      </c>
      <c r="B2689" s="1" t="s">
        <v>102</v>
      </c>
      <c r="C2689" s="1" t="str">
        <f t="array" ref="C2689">_xlfn.XLOOKUP($B2689, sales_teams!$A$2:$A$36, sales_teams!$B$2:$B$36)</f>
        <v>Summer Sewald</v>
      </c>
      <c r="D2689" s="1" t="str">
        <f t="array" ref="D2689">_xlfn.XLOOKUP($B2689, sales_teams!$A$2:$A$36, sales_teams!$C$2:$C$36)</f>
        <v>West</v>
      </c>
      <c r="E2689" s="1" t="s">
        <v>148</v>
      </c>
      <c r="F2689" s="1" t="s">
        <v>124</v>
      </c>
      <c r="G2689" s="1" t="str">
        <f t="array" ref="G2689">IF($F2689="", "", _xlfn.XLOOKUP($F2689,accounts!$A$2:$A$86,accounts!$B$2:$B$86, "Other"))</f>
        <v>retail</v>
      </c>
      <c r="H2689" s="1" t="str">
        <f t="array" ref="H2689">IF($F2689="", "", IFS(_xlfn.XLOOKUP($F2689, accounts!$A$2:$A$86, accounts!$E$2:$E$86, 0)&gt;=1000, "Enterprise", _xlfn.XLOOKUP($F2689, accounts!$A$2:$A$86, accounts!$E$2:$E$86, 0)&gt;=100, "Mid-Market", TRUE, "SMB"))</f>
        <v>Enterprise</v>
      </c>
      <c r="I2689" s="1" t="str">
        <f t="array" ref="I2689">IF($F2689="", "", _xlfn.XLOOKUP($F2689,accounts!$A$2:$A$86,accounts!$F$2:$F$86, "Other"))</f>
        <v>United States</v>
      </c>
      <c r="J2689" s="1" t="s">
        <v>131</v>
      </c>
      <c r="K2689" s="3">
        <v>42848.0</v>
      </c>
      <c r="L2689" s="3">
        <v>42851.0</v>
      </c>
      <c r="M2689" s="1">
        <v>5415.0</v>
      </c>
    </row>
    <row r="2690">
      <c r="A2690" s="1" t="s">
        <v>2895</v>
      </c>
      <c r="B2690" s="1" t="s">
        <v>17</v>
      </c>
      <c r="C2690" s="1" t="str">
        <f t="array" ref="C2690">_xlfn.XLOOKUP($B2690, sales_teams!$A$2:$A$36, sales_teams!$B$2:$B$36)</f>
        <v>Dustin Brinkmann</v>
      </c>
      <c r="D2690" s="1" t="str">
        <f t="array" ref="D2690">_xlfn.XLOOKUP($B2690, sales_teams!$A$2:$A$36, sales_teams!$C$2:$C$36)</f>
        <v>Central</v>
      </c>
      <c r="E2690" s="1" t="s">
        <v>194</v>
      </c>
      <c r="F2690" s="1" t="s">
        <v>157</v>
      </c>
      <c r="G2690" s="1" t="str">
        <f t="array" ref="G2690">IF($F2690="", "", _xlfn.XLOOKUP($F2690,accounts!$A$2:$A$86,accounts!$B$2:$B$86, "Other"))</f>
        <v>retail</v>
      </c>
      <c r="H2690" s="1" t="str">
        <f t="array" ref="H2690">IF($F2690="", "", IFS(_xlfn.XLOOKUP($F2690, accounts!$A$2:$A$86, accounts!$E$2:$E$86, 0)&gt;=1000, "Enterprise", _xlfn.XLOOKUP($F2690, accounts!$A$2:$A$86, accounts!$E$2:$E$86, 0)&gt;=100, "Mid-Market", TRUE, "SMB"))</f>
        <v>Enterprise</v>
      </c>
      <c r="I2690" s="1" t="str">
        <f t="array" ref="I2690">IF($F2690="", "", _xlfn.XLOOKUP($F2690,accounts!$A$2:$A$86,accounts!$F$2:$F$86, "Other"))</f>
        <v>Belgium</v>
      </c>
      <c r="J2690" s="1" t="s">
        <v>192</v>
      </c>
      <c r="K2690" s="3">
        <v>42848.0</v>
      </c>
      <c r="L2690" s="3">
        <v>42857.0</v>
      </c>
      <c r="M2690" s="1">
        <v>0.0</v>
      </c>
    </row>
    <row r="2691">
      <c r="A2691" s="1" t="s">
        <v>2896</v>
      </c>
      <c r="B2691" s="1" t="s">
        <v>17</v>
      </c>
      <c r="C2691" s="1" t="str">
        <f t="array" ref="C2691">_xlfn.XLOOKUP($B2691, sales_teams!$A$2:$A$36, sales_teams!$B$2:$B$36)</f>
        <v>Dustin Brinkmann</v>
      </c>
      <c r="D2691" s="1" t="str">
        <f t="array" ref="D2691">_xlfn.XLOOKUP($B2691, sales_teams!$A$2:$A$36, sales_teams!$C$2:$C$36)</f>
        <v>Central</v>
      </c>
      <c r="E2691" s="1" t="s">
        <v>181</v>
      </c>
      <c r="F2691" s="1" t="s">
        <v>29</v>
      </c>
      <c r="G2691" s="1" t="str">
        <f t="array" ref="G2691">IF($F2691="", "", _xlfn.XLOOKUP($F2691,accounts!$A$2:$A$86,accounts!$B$2:$B$86, "Other"))</f>
        <v>medical</v>
      </c>
      <c r="H2691" s="1" t="str">
        <f t="array" ref="H2691">IF($F2691="", "", IFS(_xlfn.XLOOKUP($F2691, accounts!$A$2:$A$86, accounts!$E$2:$E$86, 0)&gt;=1000, "Enterprise", _xlfn.XLOOKUP($F2691, accounts!$A$2:$A$86, accounts!$E$2:$E$86, 0)&gt;=100, "Mid-Market", TRUE, "SMB"))</f>
        <v>Enterprise</v>
      </c>
      <c r="I2691" s="1" t="str">
        <f t="array" ref="I2691">IF($F2691="", "", _xlfn.XLOOKUP($F2691,accounts!$A$2:$A$86,accounts!$F$2:$F$86, "Other"))</f>
        <v>Philipines</v>
      </c>
      <c r="J2691" s="1" t="s">
        <v>131</v>
      </c>
      <c r="K2691" s="3">
        <v>42848.0</v>
      </c>
      <c r="L2691" s="3">
        <v>42901.0</v>
      </c>
      <c r="M2691" s="1">
        <v>518.0</v>
      </c>
    </row>
    <row r="2692">
      <c r="A2692" s="1" t="s">
        <v>2897</v>
      </c>
      <c r="B2692" s="1" t="s">
        <v>17</v>
      </c>
      <c r="C2692" s="1" t="str">
        <f t="array" ref="C2692">_xlfn.XLOOKUP($B2692, sales_teams!$A$2:$A$36, sales_teams!$B$2:$B$36)</f>
        <v>Dustin Brinkmann</v>
      </c>
      <c r="D2692" s="1" t="str">
        <f t="array" ref="D2692">_xlfn.XLOOKUP($B2692, sales_teams!$A$2:$A$36, sales_teams!$C$2:$C$36)</f>
        <v>Central</v>
      </c>
      <c r="E2692" s="1" t="s">
        <v>179</v>
      </c>
      <c r="F2692" s="1" t="s">
        <v>136</v>
      </c>
      <c r="G2692" s="1" t="str">
        <f t="array" ref="G2692">IF($F2692="", "", _xlfn.XLOOKUP($F2692,accounts!$A$2:$A$86,accounts!$B$2:$B$86, "Other"))</f>
        <v>services</v>
      </c>
      <c r="H2692" s="1" t="str">
        <f t="array" ref="H2692">IF($F2692="", "", IFS(_xlfn.XLOOKUP($F2692, accounts!$A$2:$A$86, accounts!$E$2:$E$86, 0)&gt;=1000, "Enterprise", _xlfn.XLOOKUP($F2692, accounts!$A$2:$A$86, accounts!$E$2:$E$86, 0)&gt;=100, "Mid-Market", TRUE, "SMB"))</f>
        <v>Enterprise</v>
      </c>
      <c r="I2692" s="1" t="str">
        <f t="array" ref="I2692">IF($F2692="", "", _xlfn.XLOOKUP($F2692,accounts!$A$2:$A$86,accounts!$F$2:$F$86, "Other"))</f>
        <v>United States</v>
      </c>
      <c r="J2692" s="1" t="s">
        <v>131</v>
      </c>
      <c r="K2692" s="3">
        <v>42848.0</v>
      </c>
      <c r="L2692" s="3">
        <v>42958.0</v>
      </c>
      <c r="M2692" s="1">
        <v>52.0</v>
      </c>
    </row>
    <row r="2693">
      <c r="A2693" s="1" t="s">
        <v>2898</v>
      </c>
      <c r="B2693" s="1" t="s">
        <v>92</v>
      </c>
      <c r="C2693" s="1" t="str">
        <f t="array" ref="C2693">_xlfn.XLOOKUP($B2693, sales_teams!$A$2:$A$36, sales_teams!$B$2:$B$36)</f>
        <v>Celia Rouche</v>
      </c>
      <c r="D2693" s="1" t="str">
        <f t="array" ref="D2693">_xlfn.XLOOKUP($B2693, sales_teams!$A$2:$A$36, sales_teams!$C$2:$C$36)</f>
        <v>West</v>
      </c>
      <c r="E2693" s="1" t="s">
        <v>188</v>
      </c>
      <c r="G2693" s="1" t="str">
        <f t="array" ref="G2693">IF($F2693="", "", _xlfn.XLOOKUP($F2693,accounts!$A$2:$A$86,accounts!$B$2:$B$86, "Other"))</f>
        <v/>
      </c>
      <c r="H2693" s="1" t="str">
        <f t="array" ref="H2693">IF($F2693="", "", IFS(_xlfn.XLOOKUP($F2693, accounts!$A$2:$A$86, accounts!$E$2:$E$86, 0)&gt;=1000, "Enterprise", _xlfn.XLOOKUP($F2693, accounts!$A$2:$A$86, accounts!$E$2:$E$86, 0)&gt;=100, "Mid-Market", TRUE, "SMB"))</f>
        <v/>
      </c>
      <c r="I2693" s="1" t="str">
        <f t="array" ref="I2693">IF($F2693="", "", _xlfn.XLOOKUP($F2693,accounts!$A$2:$A$86,accounts!$F$2:$F$86, "Other"))</f>
        <v/>
      </c>
      <c r="J2693" s="1" t="s">
        <v>189</v>
      </c>
      <c r="K2693" s="3">
        <v>42848.0</v>
      </c>
    </row>
    <row r="2694">
      <c r="A2694" s="1" t="s">
        <v>2899</v>
      </c>
      <c r="B2694" s="1" t="s">
        <v>92</v>
      </c>
      <c r="C2694" s="1" t="str">
        <f t="array" ref="C2694">_xlfn.XLOOKUP($B2694, sales_teams!$A$2:$A$36, sales_teams!$B$2:$B$36)</f>
        <v>Celia Rouche</v>
      </c>
      <c r="D2694" s="1" t="str">
        <f t="array" ref="D2694">_xlfn.XLOOKUP($B2694, sales_teams!$A$2:$A$36, sales_teams!$C$2:$C$36)</f>
        <v>West</v>
      </c>
      <c r="E2694" s="1" t="s">
        <v>179</v>
      </c>
      <c r="F2694" s="1" t="s">
        <v>129</v>
      </c>
      <c r="G2694" s="1" t="str">
        <f t="array" ref="G2694">IF($F2694="", "", _xlfn.XLOOKUP($F2694,accounts!$A$2:$A$86,accounts!$B$2:$B$86, "Other"))</f>
        <v>medical</v>
      </c>
      <c r="H2694" s="1" t="str">
        <f t="array" ref="H2694">IF($F2694="", "", IFS(_xlfn.XLOOKUP($F2694, accounts!$A$2:$A$86, accounts!$E$2:$E$86, 0)&gt;=1000, "Enterprise", _xlfn.XLOOKUP($F2694, accounts!$A$2:$A$86, accounts!$E$2:$E$86, 0)&gt;=100, "Mid-Market", TRUE, "SMB"))</f>
        <v>Enterprise</v>
      </c>
      <c r="I2694" s="1" t="str">
        <f t="array" ref="I2694">IF($F2694="", "", _xlfn.XLOOKUP($F2694,accounts!$A$2:$A$86,accounts!$F$2:$F$86, "Other"))</f>
        <v>United States</v>
      </c>
      <c r="J2694" s="1" t="s">
        <v>192</v>
      </c>
      <c r="K2694" s="3">
        <v>42848.0</v>
      </c>
      <c r="L2694" s="3">
        <v>42849.0</v>
      </c>
      <c r="M2694" s="1">
        <v>0.0</v>
      </c>
    </row>
    <row r="2695">
      <c r="A2695" s="1" t="s">
        <v>2900</v>
      </c>
      <c r="B2695" s="1" t="s">
        <v>18</v>
      </c>
      <c r="C2695" s="1" t="str">
        <f t="array" ref="C2695">_xlfn.XLOOKUP($B2695, sales_teams!$A$2:$A$36, sales_teams!$B$2:$B$36)</f>
        <v>Dustin Brinkmann</v>
      </c>
      <c r="D2695" s="1" t="str">
        <f t="array" ref="D2695">_xlfn.XLOOKUP($B2695, sales_teams!$A$2:$A$36, sales_teams!$C$2:$C$36)</f>
        <v>Central</v>
      </c>
      <c r="E2695" s="1" t="s">
        <v>179</v>
      </c>
      <c r="F2695" s="1" t="s">
        <v>95</v>
      </c>
      <c r="G2695" s="1" t="str">
        <f t="array" ref="G2695">IF($F2695="", "", _xlfn.XLOOKUP($F2695,accounts!$A$2:$A$86,accounts!$B$2:$B$86, "Other"))</f>
        <v>finance</v>
      </c>
      <c r="H2695" s="1" t="str">
        <f t="array" ref="H2695">IF($F2695="", "", IFS(_xlfn.XLOOKUP($F2695, accounts!$A$2:$A$86, accounts!$E$2:$E$86, 0)&gt;=1000, "Enterprise", _xlfn.XLOOKUP($F2695, accounts!$A$2:$A$86, accounts!$E$2:$E$86, 0)&gt;=100, "Mid-Market", TRUE, "SMB"))</f>
        <v>Enterprise</v>
      </c>
      <c r="I2695" s="1" t="str">
        <f t="array" ref="I2695">IF($F2695="", "", _xlfn.XLOOKUP($F2695,accounts!$A$2:$A$86,accounts!$F$2:$F$86, "Other"))</f>
        <v>United States</v>
      </c>
      <c r="J2695" s="1" t="s">
        <v>131</v>
      </c>
      <c r="K2695" s="3">
        <v>42848.0</v>
      </c>
      <c r="L2695" s="3">
        <v>42911.0</v>
      </c>
      <c r="M2695" s="1">
        <v>51.0</v>
      </c>
    </row>
    <row r="2696">
      <c r="A2696" s="1" t="s">
        <v>2901</v>
      </c>
      <c r="B2696" s="1" t="s">
        <v>28</v>
      </c>
      <c r="C2696" s="1" t="str">
        <f t="array" ref="C2696">_xlfn.XLOOKUP($B2696, sales_teams!$A$2:$A$36, sales_teams!$B$2:$B$36)</f>
        <v>Melvin Marxen</v>
      </c>
      <c r="D2696" s="1" t="str">
        <f t="array" ref="D2696">_xlfn.XLOOKUP($B2696, sales_teams!$A$2:$A$36, sales_teams!$C$2:$C$36)</f>
        <v>Central</v>
      </c>
      <c r="E2696" s="1" t="s">
        <v>181</v>
      </c>
      <c r="F2696" s="1" t="s">
        <v>106</v>
      </c>
      <c r="G2696" s="1" t="str">
        <f t="array" ref="G2696">IF($F2696="", "", _xlfn.XLOOKUP($F2696,accounts!$A$2:$A$86,accounts!$B$2:$B$86, "Other"))</f>
        <v>retail</v>
      </c>
      <c r="H2696" s="1" t="str">
        <f t="array" ref="H2696">IF($F2696="", "", IFS(_xlfn.XLOOKUP($F2696, accounts!$A$2:$A$86, accounts!$E$2:$E$86, 0)&gt;=1000, "Enterprise", _xlfn.XLOOKUP($F2696, accounts!$A$2:$A$86, accounts!$E$2:$E$86, 0)&gt;=100, "Mid-Market", TRUE, "SMB"))</f>
        <v>Enterprise</v>
      </c>
      <c r="I2696" s="1" t="str">
        <f t="array" ref="I2696">IF($F2696="", "", _xlfn.XLOOKUP($F2696,accounts!$A$2:$A$86,accounts!$F$2:$F$86, "Other"))</f>
        <v>Italy</v>
      </c>
      <c r="J2696" s="1" t="s">
        <v>131</v>
      </c>
      <c r="K2696" s="3">
        <v>42848.0</v>
      </c>
      <c r="L2696" s="3">
        <v>42849.0</v>
      </c>
      <c r="M2696" s="1">
        <v>554.0</v>
      </c>
    </row>
    <row r="2697">
      <c r="A2697" s="1" t="s">
        <v>2902</v>
      </c>
      <c r="B2697" s="1" t="s">
        <v>28</v>
      </c>
      <c r="C2697" s="1" t="str">
        <f t="array" ref="C2697">_xlfn.XLOOKUP($B2697, sales_teams!$A$2:$A$36, sales_teams!$B$2:$B$36)</f>
        <v>Melvin Marxen</v>
      </c>
      <c r="D2697" s="1" t="str">
        <f t="array" ref="D2697">_xlfn.XLOOKUP($B2697, sales_teams!$A$2:$A$36, sales_teams!$C$2:$C$36)</f>
        <v>Central</v>
      </c>
      <c r="E2697" s="1" t="s">
        <v>148</v>
      </c>
      <c r="F2697" s="1" t="s">
        <v>150</v>
      </c>
      <c r="G2697" s="1" t="str">
        <f t="array" ref="G2697">IF($F2697="", "", _xlfn.XLOOKUP($F2697,accounts!$A$2:$A$86,accounts!$B$2:$B$86, "Other"))</f>
        <v>technology</v>
      </c>
      <c r="H2697" s="1" t="str">
        <f t="array" ref="H2697">IF($F2697="", "", IFS(_xlfn.XLOOKUP($F2697, accounts!$A$2:$A$86, accounts!$E$2:$E$86, 0)&gt;=1000, "Enterprise", _xlfn.XLOOKUP($F2697, accounts!$A$2:$A$86, accounts!$E$2:$E$86, 0)&gt;=100, "Mid-Market", TRUE, "SMB"))</f>
        <v>Enterprise</v>
      </c>
      <c r="I2697" s="1" t="str">
        <f t="array" ref="I2697">IF($F2697="", "", _xlfn.XLOOKUP($F2697,accounts!$A$2:$A$86,accounts!$F$2:$F$86, "Other"))</f>
        <v>United States</v>
      </c>
      <c r="J2697" s="1" t="s">
        <v>131</v>
      </c>
      <c r="K2697" s="3">
        <v>42848.0</v>
      </c>
      <c r="L2697" s="3">
        <v>42979.0</v>
      </c>
      <c r="M2697" s="1">
        <v>4835.0</v>
      </c>
    </row>
    <row r="2698">
      <c r="A2698" s="1" t="s">
        <v>2903</v>
      </c>
      <c r="B2698" s="1" t="s">
        <v>54</v>
      </c>
      <c r="C2698" s="1" t="str">
        <f t="array" ref="C2698">_xlfn.XLOOKUP($B2698, sales_teams!$A$2:$A$36, sales_teams!$B$2:$B$36)</f>
        <v>Rocco Neubert</v>
      </c>
      <c r="D2698" s="1" t="str">
        <f t="array" ref="D2698">_xlfn.XLOOKUP($B2698, sales_teams!$A$2:$A$36, sales_teams!$C$2:$C$36)</f>
        <v>East</v>
      </c>
      <c r="E2698" s="1" t="s">
        <v>188</v>
      </c>
      <c r="F2698" s="1" t="s">
        <v>140</v>
      </c>
      <c r="G2698" s="1" t="str">
        <f t="array" ref="G2698">IF($F2698="", "", _xlfn.XLOOKUP($F2698,accounts!$A$2:$A$86,accounts!$B$2:$B$86, "Other"))</f>
        <v>employment</v>
      </c>
      <c r="H2698" s="1" t="str">
        <f t="array" ref="H2698">IF($F2698="", "", IFS(_xlfn.XLOOKUP($F2698, accounts!$A$2:$A$86, accounts!$E$2:$E$86, 0)&gt;=1000, "Enterprise", _xlfn.XLOOKUP($F2698, accounts!$A$2:$A$86, accounts!$E$2:$E$86, 0)&gt;=100, "Mid-Market", TRUE, "SMB"))</f>
        <v>Enterprise</v>
      </c>
      <c r="I2698" s="1" t="str">
        <f t="array" ref="I2698">IF($F2698="", "", _xlfn.XLOOKUP($F2698,accounts!$A$2:$A$86,accounts!$F$2:$F$86, "Other"))</f>
        <v>United States</v>
      </c>
      <c r="J2698" s="1" t="s">
        <v>192</v>
      </c>
      <c r="K2698" s="3">
        <v>42848.0</v>
      </c>
      <c r="L2698" s="3">
        <v>42849.0</v>
      </c>
      <c r="M2698" s="1">
        <v>0.0</v>
      </c>
    </row>
    <row r="2699">
      <c r="A2699" s="1" t="s">
        <v>2904</v>
      </c>
      <c r="B2699" s="1" t="s">
        <v>65</v>
      </c>
      <c r="C2699" s="1" t="str">
        <f t="array" ref="C2699">_xlfn.XLOOKUP($B2699, sales_teams!$A$2:$A$36, sales_teams!$B$2:$B$36)</f>
        <v>Celia Rouche</v>
      </c>
      <c r="D2699" s="1" t="str">
        <f t="array" ref="D2699">_xlfn.XLOOKUP($B2699, sales_teams!$A$2:$A$36, sales_teams!$C$2:$C$36)</f>
        <v>West</v>
      </c>
      <c r="E2699" s="1" t="s">
        <v>179</v>
      </c>
      <c r="G2699" s="1" t="str">
        <f t="array" ref="G2699">IF($F2699="", "", _xlfn.XLOOKUP($F2699,accounts!$A$2:$A$86,accounts!$B$2:$B$86, "Other"))</f>
        <v/>
      </c>
      <c r="H2699" s="1" t="str">
        <f t="array" ref="H2699">IF($F2699="", "", IFS(_xlfn.XLOOKUP($F2699, accounts!$A$2:$A$86, accounts!$E$2:$E$86, 0)&gt;=1000, "Enterprise", _xlfn.XLOOKUP($F2699, accounts!$A$2:$A$86, accounts!$E$2:$E$86, 0)&gt;=100, "Mid-Market", TRUE, "SMB"))</f>
        <v/>
      </c>
      <c r="I2699" s="1" t="str">
        <f t="array" ref="I2699">IF($F2699="", "", _xlfn.XLOOKUP($F2699,accounts!$A$2:$A$86,accounts!$F$2:$F$86, "Other"))</f>
        <v/>
      </c>
      <c r="J2699" s="1" t="s">
        <v>189</v>
      </c>
      <c r="K2699" s="3">
        <v>42848.0</v>
      </c>
    </row>
    <row r="2700">
      <c r="A2700" s="1" t="s">
        <v>2905</v>
      </c>
      <c r="B2700" s="1" t="s">
        <v>65</v>
      </c>
      <c r="C2700" s="1" t="str">
        <f t="array" ref="C2700">_xlfn.XLOOKUP($B2700, sales_teams!$A$2:$A$36, sales_teams!$B$2:$B$36)</f>
        <v>Celia Rouche</v>
      </c>
      <c r="D2700" s="1" t="str">
        <f t="array" ref="D2700">_xlfn.XLOOKUP($B2700, sales_teams!$A$2:$A$36, sales_teams!$C$2:$C$36)</f>
        <v>West</v>
      </c>
      <c r="E2700" s="1" t="s">
        <v>179</v>
      </c>
      <c r="F2700" s="1" t="s">
        <v>36</v>
      </c>
      <c r="G2700" s="1" t="str">
        <f t="array" ref="G2700">IF($F2700="", "", _xlfn.XLOOKUP($F2700,accounts!$A$2:$A$86,accounts!$B$2:$B$86, "Other"))</f>
        <v>retail</v>
      </c>
      <c r="H2700" s="1" t="str">
        <f t="array" ref="H2700">IF($F2700="", "", IFS(_xlfn.XLOOKUP($F2700, accounts!$A$2:$A$86, accounts!$E$2:$E$86, 0)&gt;=1000, "Enterprise", _xlfn.XLOOKUP($F2700, accounts!$A$2:$A$86, accounts!$E$2:$E$86, 0)&gt;=100, "Mid-Market", TRUE, "SMB"))</f>
        <v>Enterprise</v>
      </c>
      <c r="I2700" s="1" t="str">
        <f t="array" ref="I2700">IF($F2700="", "", _xlfn.XLOOKUP($F2700,accounts!$A$2:$A$86,accounts!$F$2:$F$86, "Other"))</f>
        <v>United States</v>
      </c>
      <c r="J2700" s="1" t="s">
        <v>131</v>
      </c>
      <c r="K2700" s="3">
        <v>42848.0</v>
      </c>
      <c r="L2700" s="3">
        <v>42855.0</v>
      </c>
      <c r="M2700" s="1">
        <v>59.0</v>
      </c>
    </row>
    <row r="2701">
      <c r="A2701" s="1" t="s">
        <v>2906</v>
      </c>
      <c r="B2701" s="1" t="s">
        <v>41</v>
      </c>
      <c r="C2701" s="1" t="str">
        <f t="array" ref="C2701">_xlfn.XLOOKUP($B2701, sales_teams!$A$2:$A$36, sales_teams!$B$2:$B$36)</f>
        <v>Cara Losch</v>
      </c>
      <c r="D2701" s="1" t="str">
        <f t="array" ref="D2701">_xlfn.XLOOKUP($B2701, sales_teams!$A$2:$A$36, sales_teams!$C$2:$C$36)</f>
        <v>East</v>
      </c>
      <c r="E2701" s="1" t="s">
        <v>188</v>
      </c>
      <c r="F2701" s="1" t="s">
        <v>121</v>
      </c>
      <c r="G2701" s="1" t="str">
        <f t="array" ref="G2701">IF($F2701="", "", _xlfn.XLOOKUP($F2701,accounts!$A$2:$A$86,accounts!$B$2:$B$86, "Other"))</f>
        <v>telecommunications</v>
      </c>
      <c r="H2701" s="1" t="str">
        <f t="array" ref="H2701">IF($F2701="", "", IFS(_xlfn.XLOOKUP($F2701, accounts!$A$2:$A$86, accounts!$E$2:$E$86, 0)&gt;=1000, "Enterprise", _xlfn.XLOOKUP($F2701, accounts!$A$2:$A$86, accounts!$E$2:$E$86, 0)&gt;=100, "Mid-Market", TRUE, "SMB"))</f>
        <v>Enterprise</v>
      </c>
      <c r="I2701" s="1" t="str">
        <f t="array" ref="I2701">IF($F2701="", "", _xlfn.XLOOKUP($F2701,accounts!$A$2:$A$86,accounts!$F$2:$F$86, "Other"))</f>
        <v>United States</v>
      </c>
      <c r="J2701" s="1" t="s">
        <v>192</v>
      </c>
      <c r="K2701" s="3">
        <v>42848.0</v>
      </c>
      <c r="L2701" s="3">
        <v>42861.0</v>
      </c>
      <c r="M2701" s="1">
        <v>0.0</v>
      </c>
    </row>
    <row r="2702">
      <c r="A2702" s="1" t="s">
        <v>2907</v>
      </c>
      <c r="B2702" s="1" t="s">
        <v>15</v>
      </c>
      <c r="C2702" s="1" t="str">
        <f t="array" ref="C2702">_xlfn.XLOOKUP($B2702, sales_teams!$A$2:$A$36, sales_teams!$B$2:$B$36)</f>
        <v>Dustin Brinkmann</v>
      </c>
      <c r="D2702" s="1" t="str">
        <f t="array" ref="D2702">_xlfn.XLOOKUP($B2702, sales_teams!$A$2:$A$36, sales_teams!$C$2:$C$36)</f>
        <v>Central</v>
      </c>
      <c r="E2702" s="1" t="s">
        <v>179</v>
      </c>
      <c r="F2702" s="1" t="s">
        <v>178</v>
      </c>
      <c r="G2702" s="1" t="str">
        <f t="array" ref="G2702">IF($F2702="", "", _xlfn.XLOOKUP($F2702,accounts!$A$2:$A$86,accounts!$B$2:$B$86, "Other"))</f>
        <v>medical</v>
      </c>
      <c r="H2702" s="1" t="str">
        <f t="array" ref="H2702">IF($F2702="", "", IFS(_xlfn.XLOOKUP($F2702, accounts!$A$2:$A$86, accounts!$E$2:$E$86, 0)&gt;=1000, "Enterprise", _xlfn.XLOOKUP($F2702, accounts!$A$2:$A$86, accounts!$E$2:$E$86, 0)&gt;=100, "Mid-Market", TRUE, "SMB"))</f>
        <v>Enterprise</v>
      </c>
      <c r="I2702" s="1" t="str">
        <f t="array" ref="I2702">IF($F2702="", "", _xlfn.XLOOKUP($F2702,accounts!$A$2:$A$86,accounts!$F$2:$F$86, "Other"))</f>
        <v>United States</v>
      </c>
      <c r="J2702" s="1" t="s">
        <v>192</v>
      </c>
      <c r="K2702" s="3">
        <v>42848.0</v>
      </c>
      <c r="L2702" s="3">
        <v>42860.0</v>
      </c>
      <c r="M2702" s="1">
        <v>0.0</v>
      </c>
    </row>
    <row r="2703">
      <c r="A2703" s="1" t="s">
        <v>2908</v>
      </c>
      <c r="B2703" s="1" t="s">
        <v>15</v>
      </c>
      <c r="C2703" s="1" t="str">
        <f t="array" ref="C2703">_xlfn.XLOOKUP($B2703, sales_teams!$A$2:$A$36, sales_teams!$B$2:$B$36)</f>
        <v>Dustin Brinkmann</v>
      </c>
      <c r="D2703" s="1" t="str">
        <f t="array" ref="D2703">_xlfn.XLOOKUP($B2703, sales_teams!$A$2:$A$36, sales_teams!$C$2:$C$36)</f>
        <v>Central</v>
      </c>
      <c r="E2703" s="1" t="s">
        <v>188</v>
      </c>
      <c r="F2703" s="1" t="s">
        <v>82</v>
      </c>
      <c r="G2703" s="1" t="str">
        <f t="array" ref="G2703">IF($F2703="", "", _xlfn.XLOOKUP($F2703,accounts!$A$2:$A$86,accounts!$B$2:$B$86, "Other"))</f>
        <v>software</v>
      </c>
      <c r="H2703" s="1" t="str">
        <f t="array" ref="H2703">IF($F2703="", "", IFS(_xlfn.XLOOKUP($F2703, accounts!$A$2:$A$86, accounts!$E$2:$E$86, 0)&gt;=1000, "Enterprise", _xlfn.XLOOKUP($F2703, accounts!$A$2:$A$86, accounts!$E$2:$E$86, 0)&gt;=100, "Mid-Market", TRUE, "SMB"))</f>
        <v>Enterprise</v>
      </c>
      <c r="I2703" s="1" t="str">
        <f t="array" ref="I2703">IF($F2703="", "", _xlfn.XLOOKUP($F2703,accounts!$A$2:$A$86,accounts!$F$2:$F$86, "Other"))</f>
        <v>United States</v>
      </c>
      <c r="J2703" s="1" t="s">
        <v>192</v>
      </c>
      <c r="K2703" s="3">
        <v>42848.0</v>
      </c>
      <c r="L2703" s="3">
        <v>42953.0</v>
      </c>
      <c r="M2703" s="1">
        <v>0.0</v>
      </c>
    </row>
    <row r="2704">
      <c r="A2704" s="1" t="s">
        <v>2909</v>
      </c>
      <c r="B2704" s="1" t="s">
        <v>60</v>
      </c>
      <c r="C2704" s="1" t="str">
        <f t="array" ref="C2704">_xlfn.XLOOKUP($B2704, sales_teams!$A$2:$A$36, sales_teams!$B$2:$B$36)</f>
        <v>Celia Rouche</v>
      </c>
      <c r="D2704" s="1" t="str">
        <f t="array" ref="D2704">_xlfn.XLOOKUP($B2704, sales_teams!$A$2:$A$36, sales_teams!$C$2:$C$36)</f>
        <v>West</v>
      </c>
      <c r="E2704" s="1" t="s">
        <v>148</v>
      </c>
      <c r="F2704" s="1" t="s">
        <v>142</v>
      </c>
      <c r="G2704" s="1" t="str">
        <f t="array" ref="G2704">IF($F2704="", "", _xlfn.XLOOKUP($F2704,accounts!$A$2:$A$86,accounts!$B$2:$B$86, "Other"))</f>
        <v>retail</v>
      </c>
      <c r="H2704" s="1" t="str">
        <f t="array" ref="H2704">IF($F2704="", "", IFS(_xlfn.XLOOKUP($F2704, accounts!$A$2:$A$86, accounts!$E$2:$E$86, 0)&gt;=1000, "Enterprise", _xlfn.XLOOKUP($F2704, accounts!$A$2:$A$86, accounts!$E$2:$E$86, 0)&gt;=100, "Mid-Market", TRUE, "SMB"))</f>
        <v>Enterprise</v>
      </c>
      <c r="I2704" s="1" t="str">
        <f t="array" ref="I2704">IF($F2704="", "", _xlfn.XLOOKUP($F2704,accounts!$A$2:$A$86,accounts!$F$2:$F$86, "Other"))</f>
        <v>United States</v>
      </c>
      <c r="J2704" s="1" t="s">
        <v>192</v>
      </c>
      <c r="K2704" s="3">
        <v>42848.0</v>
      </c>
      <c r="L2704" s="3">
        <v>42960.0</v>
      </c>
      <c r="M2704" s="1">
        <v>0.0</v>
      </c>
    </row>
    <row r="2705">
      <c r="A2705" s="1" t="s">
        <v>2910</v>
      </c>
      <c r="B2705" s="1" t="s">
        <v>60</v>
      </c>
      <c r="C2705" s="1" t="str">
        <f t="array" ref="C2705">_xlfn.XLOOKUP($B2705, sales_teams!$A$2:$A$36, sales_teams!$B$2:$B$36)</f>
        <v>Celia Rouche</v>
      </c>
      <c r="D2705" s="1" t="str">
        <f t="array" ref="D2705">_xlfn.XLOOKUP($B2705, sales_teams!$A$2:$A$36, sales_teams!$C$2:$C$36)</f>
        <v>West</v>
      </c>
      <c r="E2705" s="1" t="s">
        <v>179</v>
      </c>
      <c r="F2705" s="1" t="s">
        <v>137</v>
      </c>
      <c r="G2705" s="1" t="str">
        <f t="array" ref="G2705">IF($F2705="", "", _xlfn.XLOOKUP($F2705,accounts!$A$2:$A$86,accounts!$B$2:$B$86, "Other"))</f>
        <v>services</v>
      </c>
      <c r="H2705" s="1" t="str">
        <f t="array" ref="H2705">IF($F2705="", "", IFS(_xlfn.XLOOKUP($F2705, accounts!$A$2:$A$86, accounts!$E$2:$E$86, 0)&gt;=1000, "Enterprise", _xlfn.XLOOKUP($F2705, accounts!$A$2:$A$86, accounts!$E$2:$E$86, 0)&gt;=100, "Mid-Market", TRUE, "SMB"))</f>
        <v>Enterprise</v>
      </c>
      <c r="I2705" s="1" t="str">
        <f t="array" ref="I2705">IF($F2705="", "", _xlfn.XLOOKUP($F2705,accounts!$A$2:$A$86,accounts!$F$2:$F$86, "Other"))</f>
        <v>Germany</v>
      </c>
      <c r="J2705" s="1" t="s">
        <v>192</v>
      </c>
      <c r="K2705" s="3">
        <v>42848.0</v>
      </c>
      <c r="L2705" s="3">
        <v>42855.0</v>
      </c>
      <c r="M2705" s="1">
        <v>0.0</v>
      </c>
    </row>
    <row r="2706">
      <c r="A2706" s="1" t="s">
        <v>2911</v>
      </c>
      <c r="B2706" s="1" t="s">
        <v>34</v>
      </c>
      <c r="C2706" s="1" t="str">
        <f t="array" ref="C2706">_xlfn.XLOOKUP($B2706, sales_teams!$A$2:$A$36, sales_teams!$B$2:$B$36)</f>
        <v>Cara Losch</v>
      </c>
      <c r="D2706" s="1" t="str">
        <f t="array" ref="D2706">_xlfn.XLOOKUP($B2706, sales_teams!$A$2:$A$36, sales_teams!$C$2:$C$36)</f>
        <v>East</v>
      </c>
      <c r="E2706" s="1" t="s">
        <v>194</v>
      </c>
      <c r="F2706" s="1" t="s">
        <v>169</v>
      </c>
      <c r="G2706" s="1" t="str">
        <f t="array" ref="G2706">IF($F2706="", "", _xlfn.XLOOKUP($F2706,accounts!$A$2:$A$86,accounts!$B$2:$B$86, "Other"))</f>
        <v>entertainment</v>
      </c>
      <c r="H2706" s="1" t="str">
        <f t="array" ref="H2706">IF($F2706="", "", IFS(_xlfn.XLOOKUP($F2706, accounts!$A$2:$A$86, accounts!$E$2:$E$86, 0)&gt;=1000, "Enterprise", _xlfn.XLOOKUP($F2706, accounts!$A$2:$A$86, accounts!$E$2:$E$86, 0)&gt;=100, "Mid-Market", TRUE, "SMB"))</f>
        <v>Enterprise</v>
      </c>
      <c r="I2706" s="1" t="str">
        <f t="array" ref="I2706">IF($F2706="", "", _xlfn.XLOOKUP($F2706,accounts!$A$2:$A$86,accounts!$F$2:$F$86, "Other"))</f>
        <v>United States</v>
      </c>
      <c r="J2706" s="1" t="s">
        <v>131</v>
      </c>
      <c r="K2706" s="3">
        <v>42848.0</v>
      </c>
      <c r="L2706" s="3">
        <v>42863.0</v>
      </c>
      <c r="M2706" s="1">
        <v>5813.0</v>
      </c>
    </row>
    <row r="2707">
      <c r="A2707" s="1" t="s">
        <v>2912</v>
      </c>
      <c r="B2707" s="1" t="s">
        <v>45</v>
      </c>
      <c r="C2707" s="1" t="str">
        <f t="array" ref="C2707">_xlfn.XLOOKUP($B2707, sales_teams!$A$2:$A$36, sales_teams!$B$2:$B$36)</f>
        <v>Cara Losch</v>
      </c>
      <c r="D2707" s="1" t="str">
        <f t="array" ref="D2707">_xlfn.XLOOKUP($B2707, sales_teams!$A$2:$A$36, sales_teams!$C$2:$C$36)</f>
        <v>East</v>
      </c>
      <c r="E2707" s="1" t="s">
        <v>148</v>
      </c>
      <c r="F2707" s="1" t="s">
        <v>141</v>
      </c>
      <c r="G2707" s="1" t="str">
        <f t="array" ref="G2707">IF($F2707="", "", _xlfn.XLOOKUP($F2707,accounts!$A$2:$A$86,accounts!$B$2:$B$86, "Other"))</f>
        <v>finance</v>
      </c>
      <c r="H2707" s="1" t="str">
        <f t="array" ref="H2707">IF($F2707="", "", IFS(_xlfn.XLOOKUP($F2707, accounts!$A$2:$A$86, accounts!$E$2:$E$86, 0)&gt;=1000, "Enterprise", _xlfn.XLOOKUP($F2707, accounts!$A$2:$A$86, accounts!$E$2:$E$86, 0)&gt;=100, "Mid-Market", TRUE, "SMB"))</f>
        <v>Mid-Market</v>
      </c>
      <c r="I2707" s="1" t="str">
        <f t="array" ref="I2707">IF($F2707="", "", _xlfn.XLOOKUP($F2707,accounts!$A$2:$A$86,accounts!$F$2:$F$86, "Other"))</f>
        <v>United States</v>
      </c>
      <c r="J2707" s="1" t="s">
        <v>131</v>
      </c>
      <c r="K2707" s="3">
        <v>42848.0</v>
      </c>
      <c r="L2707" s="3">
        <v>42856.0</v>
      </c>
      <c r="M2707" s="1">
        <v>5414.0</v>
      </c>
    </row>
    <row r="2708">
      <c r="A2708" s="1" t="s">
        <v>2913</v>
      </c>
      <c r="B2708" s="1" t="s">
        <v>105</v>
      </c>
      <c r="C2708" s="1" t="str">
        <f t="array" ref="C2708">_xlfn.XLOOKUP($B2708, sales_teams!$A$2:$A$36, sales_teams!$B$2:$B$36)</f>
        <v>Summer Sewald</v>
      </c>
      <c r="D2708" s="1" t="str">
        <f t="array" ref="D2708">_xlfn.XLOOKUP($B2708, sales_teams!$A$2:$A$36, sales_teams!$C$2:$C$36)</f>
        <v>West</v>
      </c>
      <c r="E2708" s="1" t="s">
        <v>194</v>
      </c>
      <c r="F2708" s="1" t="s">
        <v>168</v>
      </c>
      <c r="G2708" s="1" t="str">
        <f t="array" ref="G2708">IF($F2708="", "", _xlfn.XLOOKUP($F2708,accounts!$A$2:$A$86,accounts!$B$2:$B$86, "Other"))</f>
        <v>finance</v>
      </c>
      <c r="H2708" s="1" t="str">
        <f t="array" ref="H2708">IF($F2708="", "", IFS(_xlfn.XLOOKUP($F2708, accounts!$A$2:$A$86, accounts!$E$2:$E$86, 0)&gt;=1000, "Enterprise", _xlfn.XLOOKUP($F2708, accounts!$A$2:$A$86, accounts!$E$2:$E$86, 0)&gt;=100, "Mid-Market", TRUE, "SMB"))</f>
        <v>Enterprise</v>
      </c>
      <c r="I2708" s="1" t="str">
        <f t="array" ref="I2708">IF($F2708="", "", _xlfn.XLOOKUP($F2708,accounts!$A$2:$A$86,accounts!$F$2:$F$86, "Other"))</f>
        <v>United States</v>
      </c>
      <c r="J2708" s="1" t="s">
        <v>192</v>
      </c>
      <c r="K2708" s="3">
        <v>42848.0</v>
      </c>
      <c r="L2708" s="3">
        <v>42853.0</v>
      </c>
      <c r="M2708" s="1">
        <v>0.0</v>
      </c>
    </row>
    <row r="2709">
      <c r="A2709" s="1" t="s">
        <v>2914</v>
      </c>
      <c r="B2709" s="1" t="s">
        <v>7</v>
      </c>
      <c r="C2709" s="1" t="str">
        <f t="array" ref="C2709">_xlfn.XLOOKUP($B2709, sales_teams!$A$2:$A$36, sales_teams!$B$2:$B$36)</f>
        <v>Dustin Brinkmann</v>
      </c>
      <c r="D2709" s="1" t="str">
        <f t="array" ref="D2709">_xlfn.XLOOKUP($B2709, sales_teams!$A$2:$A$36, sales_teams!$C$2:$C$36)</f>
        <v>Central</v>
      </c>
      <c r="E2709" s="1" t="s">
        <v>179</v>
      </c>
      <c r="F2709" s="1" t="s">
        <v>149</v>
      </c>
      <c r="G2709" s="1" t="str">
        <f t="array" ref="G2709">IF($F2709="", "", _xlfn.XLOOKUP($F2709,accounts!$A$2:$A$86,accounts!$B$2:$B$86, "Other"))</f>
        <v>medical</v>
      </c>
      <c r="H2709" s="1" t="str">
        <f t="array" ref="H2709">IF($F2709="", "", IFS(_xlfn.XLOOKUP($F2709, accounts!$A$2:$A$86, accounts!$E$2:$E$86, 0)&gt;=1000, "Enterprise", _xlfn.XLOOKUP($F2709, accounts!$A$2:$A$86, accounts!$E$2:$E$86, 0)&gt;=100, "Mid-Market", TRUE, "SMB"))</f>
        <v>Enterprise</v>
      </c>
      <c r="I2709" s="1" t="str">
        <f t="array" ref="I2709">IF($F2709="", "", _xlfn.XLOOKUP($F2709,accounts!$A$2:$A$86,accounts!$F$2:$F$86, "Other"))</f>
        <v>United States</v>
      </c>
      <c r="J2709" s="1" t="s">
        <v>131</v>
      </c>
      <c r="K2709" s="3">
        <v>42849.0</v>
      </c>
      <c r="L2709" s="3">
        <v>42850.0</v>
      </c>
      <c r="M2709" s="1">
        <v>62.0</v>
      </c>
    </row>
    <row r="2710">
      <c r="A2710" s="1" t="s">
        <v>2915</v>
      </c>
      <c r="B2710" s="1" t="s">
        <v>39</v>
      </c>
      <c r="C2710" s="1" t="str">
        <f t="array" ref="C2710">_xlfn.XLOOKUP($B2710, sales_teams!$A$2:$A$36, sales_teams!$B$2:$B$36)</f>
        <v>Cara Losch</v>
      </c>
      <c r="D2710" s="1" t="str">
        <f t="array" ref="D2710">_xlfn.XLOOKUP($B2710, sales_teams!$A$2:$A$36, sales_teams!$C$2:$C$36)</f>
        <v>East</v>
      </c>
      <c r="E2710" s="1" t="s">
        <v>188</v>
      </c>
      <c r="G2710" s="1" t="str">
        <f t="array" ref="G2710">IF($F2710="", "", _xlfn.XLOOKUP($F2710,accounts!$A$2:$A$86,accounts!$B$2:$B$86, "Other"))</f>
        <v/>
      </c>
      <c r="H2710" s="1" t="str">
        <f t="array" ref="H2710">IF($F2710="", "", IFS(_xlfn.XLOOKUP($F2710, accounts!$A$2:$A$86, accounts!$E$2:$E$86, 0)&gt;=1000, "Enterprise", _xlfn.XLOOKUP($F2710, accounts!$A$2:$A$86, accounts!$E$2:$E$86, 0)&gt;=100, "Mid-Market", TRUE, "SMB"))</f>
        <v/>
      </c>
      <c r="I2710" s="1" t="str">
        <f t="array" ref="I2710">IF($F2710="", "", _xlfn.XLOOKUP($F2710,accounts!$A$2:$A$86,accounts!$F$2:$F$86, "Other"))</f>
        <v/>
      </c>
      <c r="J2710" s="1" t="s">
        <v>189</v>
      </c>
      <c r="K2710" s="3">
        <v>42849.0</v>
      </c>
    </row>
    <row r="2711">
      <c r="A2711" s="1" t="s">
        <v>2916</v>
      </c>
      <c r="B2711" s="1" t="s">
        <v>39</v>
      </c>
      <c r="C2711" s="1" t="str">
        <f t="array" ref="C2711">_xlfn.XLOOKUP($B2711, sales_teams!$A$2:$A$36, sales_teams!$B$2:$B$36)</f>
        <v>Cara Losch</v>
      </c>
      <c r="D2711" s="1" t="str">
        <f t="array" ref="D2711">_xlfn.XLOOKUP($B2711, sales_teams!$A$2:$A$36, sales_teams!$C$2:$C$36)</f>
        <v>East</v>
      </c>
      <c r="E2711" s="1" t="s">
        <v>148</v>
      </c>
      <c r="F2711" s="1" t="s">
        <v>144</v>
      </c>
      <c r="G2711" s="1" t="str">
        <f t="array" ref="G2711">IF($F2711="", "", _xlfn.XLOOKUP($F2711,accounts!$A$2:$A$86,accounts!$B$2:$B$86, "Other"))</f>
        <v>retail</v>
      </c>
      <c r="H2711" s="1" t="str">
        <f t="array" ref="H2711">IF($F2711="", "", IFS(_xlfn.XLOOKUP($F2711, accounts!$A$2:$A$86, accounts!$E$2:$E$86, 0)&gt;=1000, "Enterprise", _xlfn.XLOOKUP($F2711, accounts!$A$2:$A$86, accounts!$E$2:$E$86, 0)&gt;=100, "Mid-Market", TRUE, "SMB"))</f>
        <v>Enterprise</v>
      </c>
      <c r="I2711" s="1" t="str">
        <f t="array" ref="I2711">IF($F2711="", "", _xlfn.XLOOKUP($F2711,accounts!$A$2:$A$86,accounts!$F$2:$F$86, "Other"))</f>
        <v>United States</v>
      </c>
      <c r="J2711" s="1" t="s">
        <v>131</v>
      </c>
      <c r="K2711" s="3">
        <v>42849.0</v>
      </c>
      <c r="L2711" s="3">
        <v>42951.0</v>
      </c>
      <c r="M2711" s="1">
        <v>4505.0</v>
      </c>
    </row>
    <row r="2712">
      <c r="A2712" s="1" t="s">
        <v>2917</v>
      </c>
      <c r="B2712" s="1" t="s">
        <v>30</v>
      </c>
      <c r="C2712" s="1" t="str">
        <f t="array" ref="C2712">_xlfn.XLOOKUP($B2712, sales_teams!$A$2:$A$36, sales_teams!$B$2:$B$36)</f>
        <v>Melvin Marxen</v>
      </c>
      <c r="D2712" s="1" t="str">
        <f t="array" ref="D2712">_xlfn.XLOOKUP($B2712, sales_teams!$A$2:$A$36, sales_teams!$C$2:$C$36)</f>
        <v>Central</v>
      </c>
      <c r="E2712" s="1" t="s">
        <v>148</v>
      </c>
      <c r="F2712" s="1" t="s">
        <v>122</v>
      </c>
      <c r="G2712" s="1" t="str">
        <f t="array" ref="G2712">IF($F2712="", "", _xlfn.XLOOKUP($F2712,accounts!$A$2:$A$86,accounts!$B$2:$B$86, "Other"))</f>
        <v>medical</v>
      </c>
      <c r="H2712" s="1" t="str">
        <f t="array" ref="H2712">IF($F2712="", "", IFS(_xlfn.XLOOKUP($F2712, accounts!$A$2:$A$86, accounts!$E$2:$E$86, 0)&gt;=1000, "Enterprise", _xlfn.XLOOKUP($F2712, accounts!$A$2:$A$86, accounts!$E$2:$E$86, 0)&gt;=100, "Mid-Market", TRUE, "SMB"))</f>
        <v>Enterprise</v>
      </c>
      <c r="I2712" s="1" t="str">
        <f t="array" ref="I2712">IF($F2712="", "", _xlfn.XLOOKUP($F2712,accounts!$A$2:$A$86,accounts!$F$2:$F$86, "Other"))</f>
        <v>United States</v>
      </c>
      <c r="J2712" s="1" t="s">
        <v>192</v>
      </c>
      <c r="K2712" s="3">
        <v>42849.0</v>
      </c>
      <c r="L2712" s="3">
        <v>42855.0</v>
      </c>
      <c r="M2712" s="1">
        <v>0.0</v>
      </c>
    </row>
    <row r="2713">
      <c r="A2713" s="1" t="s">
        <v>2918</v>
      </c>
      <c r="B2713" s="1" t="s">
        <v>30</v>
      </c>
      <c r="C2713" s="1" t="str">
        <f t="array" ref="C2713">_xlfn.XLOOKUP($B2713, sales_teams!$A$2:$A$36, sales_teams!$B$2:$B$36)</f>
        <v>Melvin Marxen</v>
      </c>
      <c r="D2713" s="1" t="str">
        <f t="array" ref="D2713">_xlfn.XLOOKUP($B2713, sales_teams!$A$2:$A$36, sales_teams!$C$2:$C$36)</f>
        <v>Central</v>
      </c>
      <c r="E2713" s="1" t="s">
        <v>109</v>
      </c>
      <c r="F2713" s="1" t="s">
        <v>128</v>
      </c>
      <c r="G2713" s="1" t="str">
        <f t="array" ref="G2713">IF($F2713="", "", _xlfn.XLOOKUP($F2713,accounts!$A$2:$A$86,accounts!$B$2:$B$86, "Other"))</f>
        <v>marketing</v>
      </c>
      <c r="H2713" s="1" t="str">
        <f t="array" ref="H2713">IF($F2713="", "", IFS(_xlfn.XLOOKUP($F2713, accounts!$A$2:$A$86, accounts!$E$2:$E$86, 0)&gt;=1000, "Enterprise", _xlfn.XLOOKUP($F2713, accounts!$A$2:$A$86, accounts!$E$2:$E$86, 0)&gt;=100, "Mid-Market", TRUE, "SMB"))</f>
        <v>Enterprise</v>
      </c>
      <c r="I2713" s="1" t="str">
        <f t="array" ref="I2713">IF($F2713="", "", _xlfn.XLOOKUP($F2713,accounts!$A$2:$A$86,accounts!$F$2:$F$86, "Other"))</f>
        <v>United States</v>
      </c>
      <c r="J2713" s="1" t="s">
        <v>131</v>
      </c>
      <c r="K2713" s="3">
        <v>42849.0</v>
      </c>
      <c r="L2713" s="3">
        <v>42861.0</v>
      </c>
      <c r="M2713" s="1">
        <v>1020.0</v>
      </c>
    </row>
    <row r="2714">
      <c r="A2714" s="1" t="s">
        <v>2919</v>
      </c>
      <c r="B2714" s="1" t="s">
        <v>30</v>
      </c>
      <c r="C2714" s="1" t="str">
        <f t="array" ref="C2714">_xlfn.XLOOKUP($B2714, sales_teams!$A$2:$A$36, sales_teams!$B$2:$B$36)</f>
        <v>Melvin Marxen</v>
      </c>
      <c r="D2714" s="1" t="str">
        <f t="array" ref="D2714">_xlfn.XLOOKUP($B2714, sales_teams!$A$2:$A$36, sales_teams!$C$2:$C$36)</f>
        <v>Central</v>
      </c>
      <c r="E2714" s="1" t="s">
        <v>194</v>
      </c>
      <c r="F2714" s="1" t="s">
        <v>79</v>
      </c>
      <c r="G2714" s="1" t="str">
        <f t="array" ref="G2714">IF($F2714="", "", _xlfn.XLOOKUP($F2714,accounts!$A$2:$A$86,accounts!$B$2:$B$86, "Other"))</f>
        <v>entertainment</v>
      </c>
      <c r="H2714" s="1" t="str">
        <f t="array" ref="H2714">IF($F2714="", "", IFS(_xlfn.XLOOKUP($F2714, accounts!$A$2:$A$86, accounts!$E$2:$E$86, 0)&gt;=1000, "Enterprise", _xlfn.XLOOKUP($F2714, accounts!$A$2:$A$86, accounts!$E$2:$E$86, 0)&gt;=100, "Mid-Market", TRUE, "SMB"))</f>
        <v>Mid-Market</v>
      </c>
      <c r="I2714" s="1" t="str">
        <f t="array" ref="I2714">IF($F2714="", "", _xlfn.XLOOKUP($F2714,accounts!$A$2:$A$86,accounts!$F$2:$F$86, "Other"))</f>
        <v>United States</v>
      </c>
      <c r="J2714" s="1" t="s">
        <v>131</v>
      </c>
      <c r="K2714" s="3">
        <v>42849.0</v>
      </c>
      <c r="L2714" s="3">
        <v>42854.0</v>
      </c>
      <c r="M2714" s="1">
        <v>5029.0</v>
      </c>
    </row>
    <row r="2715">
      <c r="A2715" s="1" t="s">
        <v>2920</v>
      </c>
      <c r="B2715" s="1" t="s">
        <v>30</v>
      </c>
      <c r="C2715" s="1" t="str">
        <f t="array" ref="C2715">_xlfn.XLOOKUP($B2715, sales_teams!$A$2:$A$36, sales_teams!$B$2:$B$36)</f>
        <v>Melvin Marxen</v>
      </c>
      <c r="D2715" s="1" t="str">
        <f t="array" ref="D2715">_xlfn.XLOOKUP($B2715, sales_teams!$A$2:$A$36, sales_teams!$C$2:$C$36)</f>
        <v>Central</v>
      </c>
      <c r="E2715" s="1" t="s">
        <v>148</v>
      </c>
      <c r="F2715" s="1" t="s">
        <v>152</v>
      </c>
      <c r="G2715" s="1" t="str">
        <f t="array" ref="G2715">IF($F2715="", "", _xlfn.XLOOKUP($F2715,accounts!$A$2:$A$86,accounts!$B$2:$B$86, "Other"))</f>
        <v>marketing</v>
      </c>
      <c r="H2715" s="1" t="str">
        <f t="array" ref="H2715">IF($F2715="", "", IFS(_xlfn.XLOOKUP($F2715, accounts!$A$2:$A$86, accounts!$E$2:$E$86, 0)&gt;=1000, "Enterprise", _xlfn.XLOOKUP($F2715, accounts!$A$2:$A$86, accounts!$E$2:$E$86, 0)&gt;=100, "Mid-Market", TRUE, "SMB"))</f>
        <v>Mid-Market</v>
      </c>
      <c r="I2715" s="1" t="str">
        <f t="array" ref="I2715">IF($F2715="", "", _xlfn.XLOOKUP($F2715,accounts!$A$2:$A$86,accounts!$F$2:$F$86, "Other"))</f>
        <v>United States</v>
      </c>
      <c r="J2715" s="1" t="s">
        <v>131</v>
      </c>
      <c r="K2715" s="3">
        <v>42849.0</v>
      </c>
      <c r="L2715" s="3">
        <v>42962.0</v>
      </c>
      <c r="M2715" s="1">
        <v>5191.0</v>
      </c>
    </row>
    <row r="2716">
      <c r="A2716" s="1" t="s">
        <v>2921</v>
      </c>
      <c r="B2716" s="1" t="s">
        <v>42</v>
      </c>
      <c r="C2716" s="1" t="str">
        <f t="array" ref="C2716">_xlfn.XLOOKUP($B2716, sales_teams!$A$2:$A$36, sales_teams!$B$2:$B$36)</f>
        <v>Cara Losch</v>
      </c>
      <c r="D2716" s="1" t="str">
        <f t="array" ref="D2716">_xlfn.XLOOKUP($B2716, sales_teams!$A$2:$A$36, sales_teams!$C$2:$C$36)</f>
        <v>East</v>
      </c>
      <c r="E2716" s="1" t="s">
        <v>181</v>
      </c>
      <c r="F2716" s="1" t="s">
        <v>177</v>
      </c>
      <c r="G2716" s="1" t="str">
        <f t="array" ref="G2716">IF($F2716="", "", _xlfn.XLOOKUP($F2716,accounts!$A$2:$A$86,accounts!$B$2:$B$86, "Other"))</f>
        <v>software</v>
      </c>
      <c r="H2716" s="1" t="str">
        <f t="array" ref="H2716">IF($F2716="", "", IFS(_xlfn.XLOOKUP($F2716, accounts!$A$2:$A$86, accounts!$E$2:$E$86, 0)&gt;=1000, "Enterprise", _xlfn.XLOOKUP($F2716, accounts!$A$2:$A$86, accounts!$E$2:$E$86, 0)&gt;=100, "Mid-Market", TRUE, "SMB"))</f>
        <v>Enterprise</v>
      </c>
      <c r="I2716" s="1" t="str">
        <f t="array" ref="I2716">IF($F2716="", "", _xlfn.XLOOKUP($F2716,accounts!$A$2:$A$86,accounts!$F$2:$F$86, "Other"))</f>
        <v>United States</v>
      </c>
      <c r="J2716" s="1" t="s">
        <v>192</v>
      </c>
      <c r="K2716" s="3">
        <v>42849.0</v>
      </c>
      <c r="L2716" s="3">
        <v>42861.0</v>
      </c>
      <c r="M2716" s="1">
        <v>0.0</v>
      </c>
    </row>
    <row r="2717">
      <c r="A2717" s="1" t="s">
        <v>2922</v>
      </c>
      <c r="B2717" s="1" t="s">
        <v>26</v>
      </c>
      <c r="C2717" s="1" t="str">
        <f t="array" ref="C2717">_xlfn.XLOOKUP($B2717, sales_teams!$A$2:$A$36, sales_teams!$B$2:$B$36)</f>
        <v>Melvin Marxen</v>
      </c>
      <c r="D2717" s="1" t="str">
        <f t="array" ref="D2717">_xlfn.XLOOKUP($B2717, sales_teams!$A$2:$A$36, sales_teams!$C$2:$C$36)</f>
        <v>Central</v>
      </c>
      <c r="E2717" s="1" t="s">
        <v>148</v>
      </c>
      <c r="F2717" s="1" t="s">
        <v>82</v>
      </c>
      <c r="G2717" s="1" t="str">
        <f t="array" ref="G2717">IF($F2717="", "", _xlfn.XLOOKUP($F2717,accounts!$A$2:$A$86,accounts!$B$2:$B$86, "Other"))</f>
        <v>software</v>
      </c>
      <c r="H2717" s="1" t="str">
        <f t="array" ref="H2717">IF($F2717="", "", IFS(_xlfn.XLOOKUP($F2717, accounts!$A$2:$A$86, accounts!$E$2:$E$86, 0)&gt;=1000, "Enterprise", _xlfn.XLOOKUP($F2717, accounts!$A$2:$A$86, accounts!$E$2:$E$86, 0)&gt;=100, "Mid-Market", TRUE, "SMB"))</f>
        <v>Enterprise</v>
      </c>
      <c r="I2717" s="1" t="str">
        <f t="array" ref="I2717">IF($F2717="", "", _xlfn.XLOOKUP($F2717,accounts!$A$2:$A$86,accounts!$F$2:$F$86, "Other"))</f>
        <v>United States</v>
      </c>
      <c r="J2717" s="1" t="s">
        <v>192</v>
      </c>
      <c r="K2717" s="3">
        <v>42849.0</v>
      </c>
      <c r="L2717" s="3">
        <v>42858.0</v>
      </c>
      <c r="M2717" s="1">
        <v>0.0</v>
      </c>
    </row>
    <row r="2718">
      <c r="A2718" s="1" t="s">
        <v>2923</v>
      </c>
      <c r="B2718" s="1" t="s">
        <v>88</v>
      </c>
      <c r="C2718" s="1" t="str">
        <f t="array" ref="C2718">_xlfn.XLOOKUP($B2718, sales_teams!$A$2:$A$36, sales_teams!$B$2:$B$36)</f>
        <v>Celia Rouche</v>
      </c>
      <c r="D2718" s="1" t="str">
        <f t="array" ref="D2718">_xlfn.XLOOKUP($B2718, sales_teams!$A$2:$A$36, sales_teams!$C$2:$C$36)</f>
        <v>West</v>
      </c>
      <c r="E2718" s="1" t="s">
        <v>188</v>
      </c>
      <c r="G2718" s="1" t="str">
        <f t="array" ref="G2718">IF($F2718="", "", _xlfn.XLOOKUP($F2718,accounts!$A$2:$A$86,accounts!$B$2:$B$86, "Other"))</f>
        <v/>
      </c>
      <c r="H2718" s="1" t="str">
        <f t="array" ref="H2718">IF($F2718="", "", IFS(_xlfn.XLOOKUP($F2718, accounts!$A$2:$A$86, accounts!$E$2:$E$86, 0)&gt;=1000, "Enterprise", _xlfn.XLOOKUP($F2718, accounts!$A$2:$A$86, accounts!$E$2:$E$86, 0)&gt;=100, "Mid-Market", TRUE, "SMB"))</f>
        <v/>
      </c>
      <c r="I2718" s="1" t="str">
        <f t="array" ref="I2718">IF($F2718="", "", _xlfn.XLOOKUP($F2718,accounts!$A$2:$A$86,accounts!$F$2:$F$86, "Other"))</f>
        <v/>
      </c>
      <c r="J2718" s="1" t="s">
        <v>189</v>
      </c>
      <c r="K2718" s="3">
        <v>42849.0</v>
      </c>
    </row>
    <row r="2719">
      <c r="A2719" s="1" t="s">
        <v>2924</v>
      </c>
      <c r="B2719" s="1" t="s">
        <v>99</v>
      </c>
      <c r="C2719" s="1" t="str">
        <f t="array" ref="C2719">_xlfn.XLOOKUP($B2719, sales_teams!$A$2:$A$36, sales_teams!$B$2:$B$36)</f>
        <v>Summer Sewald</v>
      </c>
      <c r="D2719" s="1" t="str">
        <f t="array" ref="D2719">_xlfn.XLOOKUP($B2719, sales_teams!$A$2:$A$36, sales_teams!$C$2:$C$36)</f>
        <v>West</v>
      </c>
      <c r="E2719" s="1" t="s">
        <v>188</v>
      </c>
      <c r="F2719" s="1" t="s">
        <v>151</v>
      </c>
      <c r="G2719" s="1" t="str">
        <f t="array" ref="G2719">IF($F2719="", "", _xlfn.XLOOKUP($F2719,accounts!$A$2:$A$86,accounts!$B$2:$B$86, "Other"))</f>
        <v>software</v>
      </c>
      <c r="H2719" s="1" t="str">
        <f t="array" ref="H2719">IF($F2719="", "", IFS(_xlfn.XLOOKUP($F2719, accounts!$A$2:$A$86, accounts!$E$2:$E$86, 0)&gt;=1000, "Enterprise", _xlfn.XLOOKUP($F2719, accounts!$A$2:$A$86, accounts!$E$2:$E$86, 0)&gt;=100, "Mid-Market", TRUE, "SMB"))</f>
        <v>Enterprise</v>
      </c>
      <c r="I2719" s="1" t="str">
        <f t="array" ref="I2719">IF($F2719="", "", _xlfn.XLOOKUP($F2719,accounts!$A$2:$A$86,accounts!$F$2:$F$86, "Other"))</f>
        <v>United States</v>
      </c>
      <c r="J2719" s="1" t="s">
        <v>131</v>
      </c>
      <c r="K2719" s="3">
        <v>42849.0</v>
      </c>
      <c r="L2719" s="3">
        <v>42860.0</v>
      </c>
      <c r="M2719" s="1">
        <v>3042.0</v>
      </c>
    </row>
    <row r="2720">
      <c r="A2720" s="1" t="s">
        <v>2925</v>
      </c>
      <c r="B2720" s="1" t="s">
        <v>19</v>
      </c>
      <c r="C2720" s="1" t="str">
        <f t="array" ref="C2720">_xlfn.XLOOKUP($B2720, sales_teams!$A$2:$A$36, sales_teams!$B$2:$B$36)</f>
        <v>Melvin Marxen</v>
      </c>
      <c r="D2720" s="1" t="str">
        <f t="array" ref="D2720">_xlfn.XLOOKUP($B2720, sales_teams!$A$2:$A$36, sales_teams!$C$2:$C$36)</f>
        <v>Central</v>
      </c>
      <c r="E2720" s="1" t="s">
        <v>181</v>
      </c>
      <c r="F2720" s="1" t="s">
        <v>110</v>
      </c>
      <c r="G2720" s="1" t="str">
        <f t="array" ref="G2720">IF($F2720="", "", _xlfn.XLOOKUP($F2720,accounts!$A$2:$A$86,accounts!$B$2:$B$86, "Other"))</f>
        <v>technology</v>
      </c>
      <c r="H2720" s="1" t="str">
        <f t="array" ref="H2720">IF($F2720="", "", IFS(_xlfn.XLOOKUP($F2720, accounts!$A$2:$A$86, accounts!$E$2:$E$86, 0)&gt;=1000, "Enterprise", _xlfn.XLOOKUP($F2720, accounts!$A$2:$A$86, accounts!$E$2:$E$86, 0)&gt;=100, "Mid-Market", TRUE, "SMB"))</f>
        <v>Enterprise</v>
      </c>
      <c r="I2720" s="1" t="str">
        <f t="array" ref="I2720">IF($F2720="", "", _xlfn.XLOOKUP($F2720,accounts!$A$2:$A$86,accounts!$F$2:$F$86, "Other"))</f>
        <v>Norway</v>
      </c>
      <c r="J2720" s="1" t="s">
        <v>131</v>
      </c>
      <c r="K2720" s="3">
        <v>42849.0</v>
      </c>
      <c r="L2720" s="3">
        <v>42851.0</v>
      </c>
      <c r="M2720" s="1">
        <v>580.0</v>
      </c>
    </row>
    <row r="2721">
      <c r="A2721" s="1" t="s">
        <v>2926</v>
      </c>
      <c r="B2721" s="1" t="s">
        <v>104</v>
      </c>
      <c r="C2721" s="1" t="str">
        <f t="array" ref="C2721">_xlfn.XLOOKUP($B2721, sales_teams!$A$2:$A$36, sales_teams!$B$2:$B$36)</f>
        <v>Summer Sewald</v>
      </c>
      <c r="D2721" s="1" t="str">
        <f t="array" ref="D2721">_xlfn.XLOOKUP($B2721, sales_teams!$A$2:$A$36, sales_teams!$C$2:$C$36)</f>
        <v>West</v>
      </c>
      <c r="E2721" s="1" t="s">
        <v>109</v>
      </c>
      <c r="G2721" s="1" t="str">
        <f t="array" ref="G2721">IF($F2721="", "", _xlfn.XLOOKUP($F2721,accounts!$A$2:$A$86,accounts!$B$2:$B$86, "Other"))</f>
        <v/>
      </c>
      <c r="H2721" s="1" t="str">
        <f t="array" ref="H2721">IF($F2721="", "", IFS(_xlfn.XLOOKUP($F2721, accounts!$A$2:$A$86, accounts!$E$2:$E$86, 0)&gt;=1000, "Enterprise", _xlfn.XLOOKUP($F2721, accounts!$A$2:$A$86, accounts!$E$2:$E$86, 0)&gt;=100, "Mid-Market", TRUE, "SMB"))</f>
        <v/>
      </c>
      <c r="I2721" s="1" t="str">
        <f t="array" ref="I2721">IF($F2721="", "", _xlfn.XLOOKUP($F2721,accounts!$A$2:$A$86,accounts!$F$2:$F$86, "Other"))</f>
        <v/>
      </c>
      <c r="J2721" s="1" t="s">
        <v>189</v>
      </c>
      <c r="K2721" s="3">
        <v>42849.0</v>
      </c>
    </row>
    <row r="2722">
      <c r="A2722" s="1" t="s">
        <v>2927</v>
      </c>
      <c r="B2722" s="1" t="s">
        <v>102</v>
      </c>
      <c r="C2722" s="1" t="str">
        <f t="array" ref="C2722">_xlfn.XLOOKUP($B2722, sales_teams!$A$2:$A$36, sales_teams!$B$2:$B$36)</f>
        <v>Summer Sewald</v>
      </c>
      <c r="D2722" s="1" t="str">
        <f t="array" ref="D2722">_xlfn.XLOOKUP($B2722, sales_teams!$A$2:$A$36, sales_teams!$C$2:$C$36)</f>
        <v>West</v>
      </c>
      <c r="E2722" s="1" t="s">
        <v>181</v>
      </c>
      <c r="F2722" s="1" t="s">
        <v>134</v>
      </c>
      <c r="G2722" s="1" t="str">
        <f t="array" ref="G2722">IF($F2722="", "", _xlfn.XLOOKUP($F2722,accounts!$A$2:$A$86,accounts!$B$2:$B$86, "Other"))</f>
        <v>services</v>
      </c>
      <c r="H2722" s="1" t="str">
        <f t="array" ref="H2722">IF($F2722="", "", IFS(_xlfn.XLOOKUP($F2722, accounts!$A$2:$A$86, accounts!$E$2:$E$86, 0)&gt;=1000, "Enterprise", _xlfn.XLOOKUP($F2722, accounts!$A$2:$A$86, accounts!$E$2:$E$86, 0)&gt;=100, "Mid-Market", TRUE, "SMB"))</f>
        <v>Enterprise</v>
      </c>
      <c r="I2722" s="1" t="str">
        <f t="array" ref="I2722">IF($F2722="", "", _xlfn.XLOOKUP($F2722,accounts!$A$2:$A$86,accounts!$F$2:$F$86, "Other"))</f>
        <v>Brazil</v>
      </c>
      <c r="J2722" s="1" t="s">
        <v>131</v>
      </c>
      <c r="K2722" s="3">
        <v>42849.0</v>
      </c>
      <c r="L2722" s="3">
        <v>42981.0</v>
      </c>
      <c r="M2722" s="1">
        <v>616.0</v>
      </c>
    </row>
    <row r="2723">
      <c r="A2723" s="1" t="s">
        <v>2928</v>
      </c>
      <c r="B2723" s="1" t="s">
        <v>92</v>
      </c>
      <c r="C2723" s="1" t="str">
        <f t="array" ref="C2723">_xlfn.XLOOKUP($B2723, sales_teams!$A$2:$A$36, sales_teams!$B$2:$B$36)</f>
        <v>Celia Rouche</v>
      </c>
      <c r="D2723" s="1" t="str">
        <f t="array" ref="D2723">_xlfn.XLOOKUP($B2723, sales_teams!$A$2:$A$36, sales_teams!$C$2:$C$36)</f>
        <v>West</v>
      </c>
      <c r="E2723" s="1" t="s">
        <v>109</v>
      </c>
      <c r="F2723" s="1" t="s">
        <v>124</v>
      </c>
      <c r="G2723" s="1" t="str">
        <f t="array" ref="G2723">IF($F2723="", "", _xlfn.XLOOKUP($F2723,accounts!$A$2:$A$86,accounts!$B$2:$B$86, "Other"))</f>
        <v>retail</v>
      </c>
      <c r="H2723" s="1" t="str">
        <f t="array" ref="H2723">IF($F2723="", "", IFS(_xlfn.XLOOKUP($F2723, accounts!$A$2:$A$86, accounts!$E$2:$E$86, 0)&gt;=1000, "Enterprise", _xlfn.XLOOKUP($F2723, accounts!$A$2:$A$86, accounts!$E$2:$E$86, 0)&gt;=100, "Mid-Market", TRUE, "SMB"))</f>
        <v>Enterprise</v>
      </c>
      <c r="I2723" s="1" t="str">
        <f t="array" ref="I2723">IF($F2723="", "", _xlfn.XLOOKUP($F2723,accounts!$A$2:$A$86,accounts!$F$2:$F$86, "Other"))</f>
        <v>United States</v>
      </c>
      <c r="J2723" s="1" t="s">
        <v>131</v>
      </c>
      <c r="K2723" s="3">
        <v>42849.0</v>
      </c>
      <c r="L2723" s="3">
        <v>42854.0</v>
      </c>
      <c r="M2723" s="1">
        <v>788.0</v>
      </c>
    </row>
    <row r="2724">
      <c r="A2724" s="1" t="s">
        <v>2929</v>
      </c>
      <c r="B2724" s="1" t="s">
        <v>107</v>
      </c>
      <c r="C2724" s="1" t="str">
        <f t="array" ref="C2724">_xlfn.XLOOKUP($B2724, sales_teams!$A$2:$A$36, sales_teams!$B$2:$B$36)</f>
        <v>Summer Sewald</v>
      </c>
      <c r="D2724" s="1" t="str">
        <f t="array" ref="D2724">_xlfn.XLOOKUP($B2724, sales_teams!$A$2:$A$36, sales_teams!$C$2:$C$36)</f>
        <v>West</v>
      </c>
      <c r="E2724" s="1" t="s">
        <v>181</v>
      </c>
      <c r="F2724" s="1" t="s">
        <v>125</v>
      </c>
      <c r="G2724" s="1" t="str">
        <f t="array" ref="G2724">IF($F2724="", "", _xlfn.XLOOKUP($F2724,accounts!$A$2:$A$86,accounts!$B$2:$B$86, "Other"))</f>
        <v>software</v>
      </c>
      <c r="H2724" s="1" t="str">
        <f t="array" ref="H2724">IF($F2724="", "", IFS(_xlfn.XLOOKUP($F2724, accounts!$A$2:$A$86, accounts!$E$2:$E$86, 0)&gt;=1000, "Enterprise", _xlfn.XLOOKUP($F2724, accounts!$A$2:$A$86, accounts!$E$2:$E$86, 0)&gt;=100, "Mid-Market", TRUE, "SMB"))</f>
        <v>Enterprise</v>
      </c>
      <c r="I2724" s="1" t="str">
        <f t="array" ref="I2724">IF($F2724="", "", _xlfn.XLOOKUP($F2724,accounts!$A$2:$A$86,accounts!$F$2:$F$86, "Other"))</f>
        <v>United States</v>
      </c>
      <c r="J2724" s="1" t="s">
        <v>192</v>
      </c>
      <c r="K2724" s="3">
        <v>42849.0</v>
      </c>
      <c r="L2724" s="3">
        <v>42851.0</v>
      </c>
      <c r="M2724" s="1">
        <v>0.0</v>
      </c>
    </row>
    <row r="2725">
      <c r="A2725" s="1" t="s">
        <v>2930</v>
      </c>
      <c r="B2725" s="1" t="s">
        <v>54</v>
      </c>
      <c r="C2725" s="1" t="str">
        <f t="array" ref="C2725">_xlfn.XLOOKUP($B2725, sales_teams!$A$2:$A$36, sales_teams!$B$2:$B$36)</f>
        <v>Rocco Neubert</v>
      </c>
      <c r="D2725" s="1" t="str">
        <f t="array" ref="D2725">_xlfn.XLOOKUP($B2725, sales_teams!$A$2:$A$36, sales_teams!$C$2:$C$36)</f>
        <v>East</v>
      </c>
      <c r="E2725" s="1" t="s">
        <v>148</v>
      </c>
      <c r="F2725" s="1" t="s">
        <v>167</v>
      </c>
      <c r="G2725" s="1" t="str">
        <f t="array" ref="G2725">IF($F2725="", "", _xlfn.XLOOKUP($F2725,accounts!$A$2:$A$86,accounts!$B$2:$B$86, "Other"))</f>
        <v>finance</v>
      </c>
      <c r="H2725" s="1" t="str">
        <f t="array" ref="H2725">IF($F2725="", "", IFS(_xlfn.XLOOKUP($F2725, accounts!$A$2:$A$86, accounts!$E$2:$E$86, 0)&gt;=1000, "Enterprise", _xlfn.XLOOKUP($F2725, accounts!$A$2:$A$86, accounts!$E$2:$E$86, 0)&gt;=100, "Mid-Market", TRUE, "SMB"))</f>
        <v>Mid-Market</v>
      </c>
      <c r="I2725" s="1" t="str">
        <f t="array" ref="I2725">IF($F2725="", "", _xlfn.XLOOKUP($F2725,accounts!$A$2:$A$86,accounts!$F$2:$F$86, "Other"))</f>
        <v>United States</v>
      </c>
      <c r="J2725" s="1" t="s">
        <v>131</v>
      </c>
      <c r="K2725" s="3">
        <v>42849.0</v>
      </c>
      <c r="L2725" s="3">
        <v>42850.0</v>
      </c>
      <c r="M2725" s="1">
        <v>4980.0</v>
      </c>
    </row>
    <row r="2726">
      <c r="A2726" s="1" t="s">
        <v>2931</v>
      </c>
      <c r="B2726" s="1" t="s">
        <v>60</v>
      </c>
      <c r="C2726" s="1" t="str">
        <f t="array" ref="C2726">_xlfn.XLOOKUP($B2726, sales_teams!$A$2:$A$36, sales_teams!$B$2:$B$36)</f>
        <v>Celia Rouche</v>
      </c>
      <c r="D2726" s="1" t="str">
        <f t="array" ref="D2726">_xlfn.XLOOKUP($B2726, sales_teams!$A$2:$A$36, sales_teams!$C$2:$C$36)</f>
        <v>West</v>
      </c>
      <c r="E2726" s="1" t="s">
        <v>179</v>
      </c>
      <c r="G2726" s="1" t="str">
        <f t="array" ref="G2726">IF($F2726="", "", _xlfn.XLOOKUP($F2726,accounts!$A$2:$A$86,accounts!$B$2:$B$86, "Other"))</f>
        <v/>
      </c>
      <c r="H2726" s="1" t="str">
        <f t="array" ref="H2726">IF($F2726="", "", IFS(_xlfn.XLOOKUP($F2726, accounts!$A$2:$A$86, accounts!$E$2:$E$86, 0)&gt;=1000, "Enterprise", _xlfn.XLOOKUP($F2726, accounts!$A$2:$A$86, accounts!$E$2:$E$86, 0)&gt;=100, "Mid-Market", TRUE, "SMB"))</f>
        <v/>
      </c>
      <c r="I2726" s="1" t="str">
        <f t="array" ref="I2726">IF($F2726="", "", _xlfn.XLOOKUP($F2726,accounts!$A$2:$A$86,accounts!$F$2:$F$86, "Other"))</f>
        <v/>
      </c>
      <c r="J2726" s="1" t="s">
        <v>189</v>
      </c>
      <c r="K2726" s="3">
        <v>42849.0</v>
      </c>
    </row>
    <row r="2727">
      <c r="A2727" s="1" t="s">
        <v>2932</v>
      </c>
      <c r="B2727" s="1" t="s">
        <v>60</v>
      </c>
      <c r="C2727" s="1" t="str">
        <f t="array" ref="C2727">_xlfn.XLOOKUP($B2727, sales_teams!$A$2:$A$36, sales_teams!$B$2:$B$36)</f>
        <v>Celia Rouche</v>
      </c>
      <c r="D2727" s="1" t="str">
        <f t="array" ref="D2727">_xlfn.XLOOKUP($B2727, sales_teams!$A$2:$A$36, sales_teams!$C$2:$C$36)</f>
        <v>West</v>
      </c>
      <c r="E2727" s="1" t="s">
        <v>179</v>
      </c>
      <c r="G2727" s="1" t="str">
        <f t="array" ref="G2727">IF($F2727="", "", _xlfn.XLOOKUP($F2727,accounts!$A$2:$A$86,accounts!$B$2:$B$86, "Other"))</f>
        <v/>
      </c>
      <c r="H2727" s="1" t="str">
        <f t="array" ref="H2727">IF($F2727="", "", IFS(_xlfn.XLOOKUP($F2727, accounts!$A$2:$A$86, accounts!$E$2:$E$86, 0)&gt;=1000, "Enterprise", _xlfn.XLOOKUP($F2727, accounts!$A$2:$A$86, accounts!$E$2:$E$86, 0)&gt;=100, "Mid-Market", TRUE, "SMB"))</f>
        <v/>
      </c>
      <c r="I2727" s="1" t="str">
        <f t="array" ref="I2727">IF($F2727="", "", _xlfn.XLOOKUP($F2727,accounts!$A$2:$A$86,accounts!$F$2:$F$86, "Other"))</f>
        <v/>
      </c>
      <c r="J2727" s="1" t="s">
        <v>189</v>
      </c>
      <c r="K2727" s="3">
        <v>42849.0</v>
      </c>
    </row>
    <row r="2728">
      <c r="A2728" s="1" t="s">
        <v>2933</v>
      </c>
      <c r="B2728" s="1" t="s">
        <v>60</v>
      </c>
      <c r="C2728" s="1" t="str">
        <f t="array" ref="C2728">_xlfn.XLOOKUP($B2728, sales_teams!$A$2:$A$36, sales_teams!$B$2:$B$36)</f>
        <v>Celia Rouche</v>
      </c>
      <c r="D2728" s="1" t="str">
        <f t="array" ref="D2728">_xlfn.XLOOKUP($B2728, sales_teams!$A$2:$A$36, sales_teams!$C$2:$C$36)</f>
        <v>West</v>
      </c>
      <c r="E2728" s="1" t="s">
        <v>181</v>
      </c>
      <c r="F2728" s="1" t="s">
        <v>115</v>
      </c>
      <c r="G2728" s="1" t="str">
        <f t="array" ref="G2728">IF($F2728="", "", _xlfn.XLOOKUP($F2728,accounts!$A$2:$A$86,accounts!$B$2:$B$86, "Other"))</f>
        <v>services</v>
      </c>
      <c r="H2728" s="1" t="str">
        <f t="array" ref="H2728">IF($F2728="", "", IFS(_xlfn.XLOOKUP($F2728, accounts!$A$2:$A$86, accounts!$E$2:$E$86, 0)&gt;=1000, "Enterprise", _xlfn.XLOOKUP($F2728, accounts!$A$2:$A$86, accounts!$E$2:$E$86, 0)&gt;=100, "Mid-Market", TRUE, "SMB"))</f>
        <v>Enterprise</v>
      </c>
      <c r="I2728" s="1" t="str">
        <f t="array" ref="I2728">IF($F2728="", "", _xlfn.XLOOKUP($F2728,accounts!$A$2:$A$86,accounts!$F$2:$F$86, "Other"))</f>
        <v>United States</v>
      </c>
      <c r="J2728" s="1" t="s">
        <v>192</v>
      </c>
      <c r="K2728" s="3">
        <v>42849.0</v>
      </c>
      <c r="L2728" s="3">
        <v>42957.0</v>
      </c>
      <c r="M2728" s="1">
        <v>0.0</v>
      </c>
    </row>
    <row r="2729">
      <c r="A2729" s="1" t="s">
        <v>2934</v>
      </c>
      <c r="B2729" s="1" t="s">
        <v>34</v>
      </c>
      <c r="C2729" s="1" t="str">
        <f t="array" ref="C2729">_xlfn.XLOOKUP($B2729, sales_teams!$A$2:$A$36, sales_teams!$B$2:$B$36)</f>
        <v>Cara Losch</v>
      </c>
      <c r="D2729" s="1" t="str">
        <f t="array" ref="D2729">_xlfn.XLOOKUP($B2729, sales_teams!$A$2:$A$36, sales_teams!$C$2:$C$36)</f>
        <v>East</v>
      </c>
      <c r="E2729" s="1" t="s">
        <v>188</v>
      </c>
      <c r="F2729" s="1" t="s">
        <v>32</v>
      </c>
      <c r="G2729" s="1" t="str">
        <f t="array" ref="G2729">IF($F2729="", "", _xlfn.XLOOKUP($F2729,accounts!$A$2:$A$86,accounts!$B$2:$B$86, "Other"))</f>
        <v>medical</v>
      </c>
      <c r="H2729" s="1" t="str">
        <f t="array" ref="H2729">IF($F2729="", "", IFS(_xlfn.XLOOKUP($F2729, accounts!$A$2:$A$86, accounts!$E$2:$E$86, 0)&gt;=1000, "Enterprise", _xlfn.XLOOKUP($F2729, accounts!$A$2:$A$86, accounts!$E$2:$E$86, 0)&gt;=100, "Mid-Market", TRUE, "SMB"))</f>
        <v>Enterprise</v>
      </c>
      <c r="I2729" s="1" t="str">
        <f t="array" ref="I2729">IF($F2729="", "", _xlfn.XLOOKUP($F2729,accounts!$A$2:$A$86,accounts!$F$2:$F$86, "Other"))</f>
        <v>United States</v>
      </c>
      <c r="J2729" s="1" t="s">
        <v>131</v>
      </c>
      <c r="K2729" s="3">
        <v>42849.0</v>
      </c>
      <c r="L2729" s="3">
        <v>42951.0</v>
      </c>
      <c r="M2729" s="1">
        <v>2981.0</v>
      </c>
    </row>
    <row r="2730">
      <c r="A2730" s="1" t="s">
        <v>2935</v>
      </c>
      <c r="B2730" s="1" t="s">
        <v>105</v>
      </c>
      <c r="C2730" s="1" t="str">
        <f t="array" ref="C2730">_xlfn.XLOOKUP($B2730, sales_teams!$A$2:$A$36, sales_teams!$B$2:$B$36)</f>
        <v>Summer Sewald</v>
      </c>
      <c r="D2730" s="1" t="str">
        <f t="array" ref="D2730">_xlfn.XLOOKUP($B2730, sales_teams!$A$2:$A$36, sales_teams!$C$2:$C$36)</f>
        <v>West</v>
      </c>
      <c r="E2730" s="1" t="s">
        <v>181</v>
      </c>
      <c r="F2730" s="1" t="s">
        <v>91</v>
      </c>
      <c r="G2730" s="1" t="str">
        <f t="array" ref="G2730">IF($F2730="", "", _xlfn.XLOOKUP($F2730,accounts!$A$2:$A$86,accounts!$B$2:$B$86, "Other"))</f>
        <v>employment</v>
      </c>
      <c r="H2730" s="1" t="str">
        <f t="array" ref="H2730">IF($F2730="", "", IFS(_xlfn.XLOOKUP($F2730, accounts!$A$2:$A$86, accounts!$E$2:$E$86, 0)&gt;=1000, "Enterprise", _xlfn.XLOOKUP($F2730, accounts!$A$2:$A$86, accounts!$E$2:$E$86, 0)&gt;=100, "Mid-Market", TRUE, "SMB"))</f>
        <v>Enterprise</v>
      </c>
      <c r="I2730" s="1" t="str">
        <f t="array" ref="I2730">IF($F2730="", "", _xlfn.XLOOKUP($F2730,accounts!$A$2:$A$86,accounts!$F$2:$F$86, "Other"))</f>
        <v>United States</v>
      </c>
      <c r="J2730" s="1" t="s">
        <v>192</v>
      </c>
      <c r="K2730" s="3">
        <v>42849.0</v>
      </c>
      <c r="L2730" s="3">
        <v>42855.0</v>
      </c>
      <c r="M2730" s="1">
        <v>0.0</v>
      </c>
    </row>
    <row r="2731">
      <c r="A2731" s="1" t="s">
        <v>2936</v>
      </c>
      <c r="B2731" s="1" t="s">
        <v>105</v>
      </c>
      <c r="C2731" s="1" t="str">
        <f t="array" ref="C2731">_xlfn.XLOOKUP($B2731, sales_teams!$A$2:$A$36, sales_teams!$B$2:$B$36)</f>
        <v>Summer Sewald</v>
      </c>
      <c r="D2731" s="1" t="str">
        <f t="array" ref="D2731">_xlfn.XLOOKUP($B2731, sales_teams!$A$2:$A$36, sales_teams!$C$2:$C$36)</f>
        <v>West</v>
      </c>
      <c r="E2731" s="1" t="s">
        <v>194</v>
      </c>
      <c r="F2731" s="1" t="s">
        <v>115</v>
      </c>
      <c r="G2731" s="1" t="str">
        <f t="array" ref="G2731">IF($F2731="", "", _xlfn.XLOOKUP($F2731,accounts!$A$2:$A$86,accounts!$B$2:$B$86, "Other"))</f>
        <v>services</v>
      </c>
      <c r="H2731" s="1" t="str">
        <f t="array" ref="H2731">IF($F2731="", "", IFS(_xlfn.XLOOKUP($F2731, accounts!$A$2:$A$86, accounts!$E$2:$E$86, 0)&gt;=1000, "Enterprise", _xlfn.XLOOKUP($F2731, accounts!$A$2:$A$86, accounts!$E$2:$E$86, 0)&gt;=100, "Mid-Market", TRUE, "SMB"))</f>
        <v>Enterprise</v>
      </c>
      <c r="I2731" s="1" t="str">
        <f t="array" ref="I2731">IF($F2731="", "", _xlfn.XLOOKUP($F2731,accounts!$A$2:$A$86,accounts!$F$2:$F$86, "Other"))</f>
        <v>United States</v>
      </c>
      <c r="J2731" s="1" t="s">
        <v>192</v>
      </c>
      <c r="K2731" s="3">
        <v>42849.0</v>
      </c>
      <c r="L2731" s="3">
        <v>42852.0</v>
      </c>
      <c r="M2731" s="1">
        <v>0.0</v>
      </c>
    </row>
    <row r="2732">
      <c r="A2732" s="1" t="s">
        <v>2937</v>
      </c>
      <c r="B2732" s="1" t="s">
        <v>57</v>
      </c>
      <c r="C2732" s="1" t="str">
        <f t="array" ref="C2732">_xlfn.XLOOKUP($B2732, sales_teams!$A$2:$A$36, sales_teams!$B$2:$B$36)</f>
        <v>Rocco Neubert</v>
      </c>
      <c r="D2732" s="1" t="str">
        <f t="array" ref="D2732">_xlfn.XLOOKUP($B2732, sales_teams!$A$2:$A$36, sales_teams!$C$2:$C$36)</f>
        <v>East</v>
      </c>
      <c r="E2732" s="1" t="s">
        <v>109</v>
      </c>
      <c r="G2732" s="1" t="str">
        <f t="array" ref="G2732">IF($F2732="", "", _xlfn.XLOOKUP($F2732,accounts!$A$2:$A$86,accounts!$B$2:$B$86, "Other"))</f>
        <v/>
      </c>
      <c r="H2732" s="1" t="str">
        <f t="array" ref="H2732">IF($F2732="", "", IFS(_xlfn.XLOOKUP($F2732, accounts!$A$2:$A$86, accounts!$E$2:$E$86, 0)&gt;=1000, "Enterprise", _xlfn.XLOOKUP($F2732, accounts!$A$2:$A$86, accounts!$E$2:$E$86, 0)&gt;=100, "Mid-Market", TRUE, "SMB"))</f>
        <v/>
      </c>
      <c r="I2732" s="1" t="str">
        <f t="array" ref="I2732">IF($F2732="", "", _xlfn.XLOOKUP($F2732,accounts!$A$2:$A$86,accounts!$F$2:$F$86, "Other"))</f>
        <v/>
      </c>
      <c r="J2732" s="1" t="s">
        <v>189</v>
      </c>
      <c r="K2732" s="3">
        <v>42850.0</v>
      </c>
    </row>
    <row r="2733">
      <c r="A2733" s="1" t="s">
        <v>2938</v>
      </c>
      <c r="B2733" s="1" t="s">
        <v>57</v>
      </c>
      <c r="C2733" s="1" t="str">
        <f t="array" ref="C2733">_xlfn.XLOOKUP($B2733, sales_teams!$A$2:$A$36, sales_teams!$B$2:$B$36)</f>
        <v>Rocco Neubert</v>
      </c>
      <c r="D2733" s="1" t="str">
        <f t="array" ref="D2733">_xlfn.XLOOKUP($B2733, sales_teams!$A$2:$A$36, sales_teams!$C$2:$C$36)</f>
        <v>East</v>
      </c>
      <c r="E2733" s="1" t="s">
        <v>181</v>
      </c>
      <c r="F2733" s="1" t="s">
        <v>173</v>
      </c>
      <c r="G2733" s="1" t="str">
        <f t="array" ref="G2733">IF($F2733="", "", _xlfn.XLOOKUP($F2733,accounts!$A$2:$A$86,accounts!$B$2:$B$86, "Other"))</f>
        <v>technology</v>
      </c>
      <c r="H2733" s="1" t="str">
        <f t="array" ref="H2733">IF($F2733="", "", IFS(_xlfn.XLOOKUP($F2733, accounts!$A$2:$A$86, accounts!$E$2:$E$86, 0)&gt;=1000, "Enterprise", _xlfn.XLOOKUP($F2733, accounts!$A$2:$A$86, accounts!$E$2:$E$86, 0)&gt;=100, "Mid-Market", TRUE, "SMB"))</f>
        <v>Mid-Market</v>
      </c>
      <c r="I2733" s="1" t="str">
        <f t="array" ref="I2733">IF($F2733="", "", _xlfn.XLOOKUP($F2733,accounts!$A$2:$A$86,accounts!$F$2:$F$86, "Other"))</f>
        <v>China</v>
      </c>
      <c r="J2733" s="1" t="s">
        <v>131</v>
      </c>
      <c r="K2733" s="3">
        <v>42850.0</v>
      </c>
      <c r="L2733" s="3">
        <v>42852.0</v>
      </c>
      <c r="M2733" s="1">
        <v>560.0</v>
      </c>
    </row>
    <row r="2734">
      <c r="A2734" s="1" t="s">
        <v>2939</v>
      </c>
      <c r="B2734" s="1" t="s">
        <v>52</v>
      </c>
      <c r="C2734" s="1" t="str">
        <f t="array" ref="C2734">_xlfn.XLOOKUP($B2734, sales_teams!$A$2:$A$36, sales_teams!$B$2:$B$36)</f>
        <v>Rocco Neubert</v>
      </c>
      <c r="D2734" s="1" t="str">
        <f t="array" ref="D2734">_xlfn.XLOOKUP($B2734, sales_teams!$A$2:$A$36, sales_teams!$C$2:$C$36)</f>
        <v>East</v>
      </c>
      <c r="E2734" s="1" t="s">
        <v>148</v>
      </c>
      <c r="G2734" s="1" t="str">
        <f t="array" ref="G2734">IF($F2734="", "", _xlfn.XLOOKUP($F2734,accounts!$A$2:$A$86,accounts!$B$2:$B$86, "Other"))</f>
        <v/>
      </c>
      <c r="H2734" s="1" t="str">
        <f t="array" ref="H2734">IF($F2734="", "", IFS(_xlfn.XLOOKUP($F2734, accounts!$A$2:$A$86, accounts!$E$2:$E$86, 0)&gt;=1000, "Enterprise", _xlfn.XLOOKUP($F2734, accounts!$A$2:$A$86, accounts!$E$2:$E$86, 0)&gt;=100, "Mid-Market", TRUE, "SMB"))</f>
        <v/>
      </c>
      <c r="I2734" s="1" t="str">
        <f t="array" ref="I2734">IF($F2734="", "", _xlfn.XLOOKUP($F2734,accounts!$A$2:$A$86,accounts!$F$2:$F$86, "Other"))</f>
        <v/>
      </c>
      <c r="J2734" s="1" t="s">
        <v>189</v>
      </c>
      <c r="K2734" s="3">
        <v>42850.0</v>
      </c>
    </row>
    <row r="2735">
      <c r="A2735" s="1" t="s">
        <v>2940</v>
      </c>
      <c r="B2735" s="1" t="s">
        <v>52</v>
      </c>
      <c r="C2735" s="1" t="str">
        <f t="array" ref="C2735">_xlfn.XLOOKUP($B2735, sales_teams!$A$2:$A$36, sales_teams!$B$2:$B$36)</f>
        <v>Rocco Neubert</v>
      </c>
      <c r="D2735" s="1" t="str">
        <f t="array" ref="D2735">_xlfn.XLOOKUP($B2735, sales_teams!$A$2:$A$36, sales_teams!$C$2:$C$36)</f>
        <v>East</v>
      </c>
      <c r="E2735" s="1" t="s">
        <v>188</v>
      </c>
      <c r="F2735" s="1" t="s">
        <v>81</v>
      </c>
      <c r="G2735" s="1" t="str">
        <f t="array" ref="G2735">IF($F2735="", "", _xlfn.XLOOKUP($F2735,accounts!$A$2:$A$86,accounts!$B$2:$B$86, "Other"))</f>
        <v>technology</v>
      </c>
      <c r="H2735" s="1" t="str">
        <f t="array" ref="H2735">IF($F2735="", "", IFS(_xlfn.XLOOKUP($F2735, accounts!$A$2:$A$86, accounts!$E$2:$E$86, 0)&gt;=1000, "Enterprise", _xlfn.XLOOKUP($F2735, accounts!$A$2:$A$86, accounts!$E$2:$E$86, 0)&gt;=100, "Mid-Market", TRUE, "SMB"))</f>
        <v>Enterprise</v>
      </c>
      <c r="I2735" s="1" t="str">
        <f t="array" ref="I2735">IF($F2735="", "", _xlfn.XLOOKUP($F2735,accounts!$A$2:$A$86,accounts!$F$2:$F$86, "Other"))</f>
        <v>United States</v>
      </c>
      <c r="J2735" s="1" t="s">
        <v>131</v>
      </c>
      <c r="K2735" s="3">
        <v>42850.0</v>
      </c>
      <c r="L2735" s="3">
        <v>42865.0</v>
      </c>
      <c r="M2735" s="1">
        <v>3844.0</v>
      </c>
    </row>
    <row r="2736">
      <c r="A2736" s="1" t="s">
        <v>2941</v>
      </c>
      <c r="B2736" s="1" t="s">
        <v>39</v>
      </c>
      <c r="C2736" s="1" t="str">
        <f t="array" ref="C2736">_xlfn.XLOOKUP($B2736, sales_teams!$A$2:$A$36, sales_teams!$B$2:$B$36)</f>
        <v>Cara Losch</v>
      </c>
      <c r="D2736" s="1" t="str">
        <f t="array" ref="D2736">_xlfn.XLOOKUP($B2736, sales_teams!$A$2:$A$36, sales_teams!$C$2:$C$36)</f>
        <v>East</v>
      </c>
      <c r="E2736" s="1" t="s">
        <v>181</v>
      </c>
      <c r="F2736" s="1" t="s">
        <v>40</v>
      </c>
      <c r="G2736" s="1" t="str">
        <f t="array" ref="G2736">IF($F2736="", "", _xlfn.XLOOKUP($F2736,accounts!$A$2:$A$86,accounts!$B$2:$B$86, "Other"))</f>
        <v>technology</v>
      </c>
      <c r="H2736" s="1" t="str">
        <f t="array" ref="H2736">IF($F2736="", "", IFS(_xlfn.XLOOKUP($F2736, accounts!$A$2:$A$86, accounts!$E$2:$E$86, 0)&gt;=1000, "Enterprise", _xlfn.XLOOKUP($F2736, accounts!$A$2:$A$86, accounts!$E$2:$E$86, 0)&gt;=100, "Mid-Market", TRUE, "SMB"))</f>
        <v>Enterprise</v>
      </c>
      <c r="I2736" s="1" t="str">
        <f t="array" ref="I2736">IF($F2736="", "", _xlfn.XLOOKUP($F2736,accounts!$A$2:$A$86,accounts!$F$2:$F$86, "Other"))</f>
        <v>United States</v>
      </c>
      <c r="J2736" s="1" t="s">
        <v>131</v>
      </c>
      <c r="K2736" s="3">
        <v>42850.0</v>
      </c>
      <c r="L2736" s="3">
        <v>42861.0</v>
      </c>
      <c r="M2736" s="1">
        <v>562.0</v>
      </c>
    </row>
    <row r="2737">
      <c r="A2737" s="1" t="s">
        <v>2942</v>
      </c>
      <c r="B2737" s="1" t="s">
        <v>48</v>
      </c>
      <c r="C2737" s="1" t="str">
        <f t="array" ref="C2737">_xlfn.XLOOKUP($B2737, sales_teams!$A$2:$A$36, sales_teams!$B$2:$B$36)</f>
        <v>Rocco Neubert</v>
      </c>
      <c r="D2737" s="1" t="str">
        <f t="array" ref="D2737">_xlfn.XLOOKUP($B2737, sales_teams!$A$2:$A$36, sales_teams!$C$2:$C$36)</f>
        <v>East</v>
      </c>
      <c r="E2737" s="1" t="s">
        <v>179</v>
      </c>
      <c r="F2737" s="1" t="s">
        <v>163</v>
      </c>
      <c r="G2737" s="1" t="str">
        <f t="array" ref="G2737">IF($F2737="", "", _xlfn.XLOOKUP($F2737,accounts!$A$2:$A$86,accounts!$B$2:$B$86, "Other"))</f>
        <v>medical</v>
      </c>
      <c r="H2737" s="1" t="str">
        <f t="array" ref="H2737">IF($F2737="", "", IFS(_xlfn.XLOOKUP($F2737, accounts!$A$2:$A$86, accounts!$E$2:$E$86, 0)&gt;=1000, "Enterprise", _xlfn.XLOOKUP($F2737, accounts!$A$2:$A$86, accounts!$E$2:$E$86, 0)&gt;=100, "Mid-Market", TRUE, "SMB"))</f>
        <v>Mid-Market</v>
      </c>
      <c r="I2737" s="1" t="str">
        <f t="array" ref="I2737">IF($F2737="", "", _xlfn.XLOOKUP($F2737,accounts!$A$2:$A$86,accounts!$F$2:$F$86, "Other"))</f>
        <v>United States</v>
      </c>
      <c r="J2737" s="1" t="s">
        <v>131</v>
      </c>
      <c r="K2737" s="3">
        <v>42850.0</v>
      </c>
      <c r="L2737" s="3">
        <v>42856.0</v>
      </c>
      <c r="M2737" s="1">
        <v>51.0</v>
      </c>
    </row>
    <row r="2738">
      <c r="A2738" s="1" t="s">
        <v>2943</v>
      </c>
      <c r="B2738" s="1" t="s">
        <v>30</v>
      </c>
      <c r="C2738" s="1" t="str">
        <f t="array" ref="C2738">_xlfn.XLOOKUP($B2738, sales_teams!$A$2:$A$36, sales_teams!$B$2:$B$36)</f>
        <v>Melvin Marxen</v>
      </c>
      <c r="D2738" s="1" t="str">
        <f t="array" ref="D2738">_xlfn.XLOOKUP($B2738, sales_teams!$A$2:$A$36, sales_teams!$C$2:$C$36)</f>
        <v>Central</v>
      </c>
      <c r="E2738" s="1" t="s">
        <v>109</v>
      </c>
      <c r="F2738" s="1" t="s">
        <v>89</v>
      </c>
      <c r="G2738" s="1" t="str">
        <f t="array" ref="G2738">IF($F2738="", "", _xlfn.XLOOKUP($F2738,accounts!$A$2:$A$86,accounts!$B$2:$B$86, "Other"))</f>
        <v>finance</v>
      </c>
      <c r="H2738" s="1" t="str">
        <f t="array" ref="H2738">IF($F2738="", "", IFS(_xlfn.XLOOKUP($F2738, accounts!$A$2:$A$86, accounts!$E$2:$E$86, 0)&gt;=1000, "Enterprise", _xlfn.XLOOKUP($F2738, accounts!$A$2:$A$86, accounts!$E$2:$E$86, 0)&gt;=100, "Mid-Market", TRUE, "SMB"))</f>
        <v>Enterprise</v>
      </c>
      <c r="I2738" s="1" t="str">
        <f t="array" ref="I2738">IF($F2738="", "", _xlfn.XLOOKUP($F2738,accounts!$A$2:$A$86,accounts!$F$2:$F$86, "Other"))</f>
        <v>United States</v>
      </c>
      <c r="J2738" s="1" t="s">
        <v>131</v>
      </c>
      <c r="K2738" s="3">
        <v>42850.0</v>
      </c>
      <c r="L2738" s="3">
        <v>42906.0</v>
      </c>
      <c r="M2738" s="1">
        <v>984.0</v>
      </c>
    </row>
    <row r="2739">
      <c r="A2739" s="1" t="s">
        <v>2944</v>
      </c>
      <c r="B2739" s="1" t="s">
        <v>30</v>
      </c>
      <c r="C2739" s="1" t="str">
        <f t="array" ref="C2739">_xlfn.XLOOKUP($B2739, sales_teams!$A$2:$A$36, sales_teams!$B$2:$B$36)</f>
        <v>Melvin Marxen</v>
      </c>
      <c r="D2739" s="1" t="str">
        <f t="array" ref="D2739">_xlfn.XLOOKUP($B2739, sales_teams!$A$2:$A$36, sales_teams!$C$2:$C$36)</f>
        <v>Central</v>
      </c>
      <c r="E2739" s="1" t="s">
        <v>148</v>
      </c>
      <c r="F2739" s="1" t="s">
        <v>113</v>
      </c>
      <c r="G2739" s="1" t="str">
        <f t="array" ref="G2739">IF($F2739="", "", _xlfn.XLOOKUP($F2739,accounts!$A$2:$A$86,accounts!$B$2:$B$86, "Other"))</f>
        <v>telecommunications</v>
      </c>
      <c r="H2739" s="1" t="str">
        <f t="array" ref="H2739">IF($F2739="", "", IFS(_xlfn.XLOOKUP($F2739, accounts!$A$2:$A$86, accounts!$E$2:$E$86, 0)&gt;=1000, "Enterprise", _xlfn.XLOOKUP($F2739, accounts!$A$2:$A$86, accounts!$E$2:$E$86, 0)&gt;=100, "Mid-Market", TRUE, "SMB"))</f>
        <v>Mid-Market</v>
      </c>
      <c r="I2739" s="1" t="str">
        <f t="array" ref="I2739">IF($F2739="", "", _xlfn.XLOOKUP($F2739,accounts!$A$2:$A$86,accounts!$F$2:$F$86, "Other"))</f>
        <v>United States</v>
      </c>
      <c r="J2739" s="1" t="s">
        <v>131</v>
      </c>
      <c r="K2739" s="3">
        <v>42850.0</v>
      </c>
      <c r="L2739" s="3">
        <v>42893.0</v>
      </c>
      <c r="M2739" s="1">
        <v>4923.0</v>
      </c>
    </row>
    <row r="2740">
      <c r="A2740" s="1" t="s">
        <v>2945</v>
      </c>
      <c r="B2740" s="1" t="s">
        <v>88</v>
      </c>
      <c r="C2740" s="1" t="str">
        <f t="array" ref="C2740">_xlfn.XLOOKUP($B2740, sales_teams!$A$2:$A$36, sales_teams!$B$2:$B$36)</f>
        <v>Celia Rouche</v>
      </c>
      <c r="D2740" s="1" t="str">
        <f t="array" ref="D2740">_xlfn.XLOOKUP($B2740, sales_teams!$A$2:$A$36, sales_teams!$C$2:$C$36)</f>
        <v>West</v>
      </c>
      <c r="E2740" s="1" t="s">
        <v>109</v>
      </c>
      <c r="G2740" s="1" t="str">
        <f t="array" ref="G2740">IF($F2740="", "", _xlfn.XLOOKUP($F2740,accounts!$A$2:$A$86,accounts!$B$2:$B$86, "Other"))</f>
        <v/>
      </c>
      <c r="H2740" s="1" t="str">
        <f t="array" ref="H2740">IF($F2740="", "", IFS(_xlfn.XLOOKUP($F2740, accounts!$A$2:$A$86, accounts!$E$2:$E$86, 0)&gt;=1000, "Enterprise", _xlfn.XLOOKUP($F2740, accounts!$A$2:$A$86, accounts!$E$2:$E$86, 0)&gt;=100, "Mid-Market", TRUE, "SMB"))</f>
        <v/>
      </c>
      <c r="I2740" s="1" t="str">
        <f t="array" ref="I2740">IF($F2740="", "", _xlfn.XLOOKUP($F2740,accounts!$A$2:$A$86,accounts!$F$2:$F$86, "Other"))</f>
        <v/>
      </c>
      <c r="J2740" s="1" t="s">
        <v>189</v>
      </c>
      <c r="K2740" s="3">
        <v>42850.0</v>
      </c>
    </row>
    <row r="2741">
      <c r="A2741" s="1" t="s">
        <v>2946</v>
      </c>
      <c r="B2741" s="1" t="s">
        <v>99</v>
      </c>
      <c r="C2741" s="1" t="str">
        <f t="array" ref="C2741">_xlfn.XLOOKUP($B2741, sales_teams!$A$2:$A$36, sales_teams!$B$2:$B$36)</f>
        <v>Summer Sewald</v>
      </c>
      <c r="D2741" s="1" t="str">
        <f t="array" ref="D2741">_xlfn.XLOOKUP($B2741, sales_teams!$A$2:$A$36, sales_teams!$C$2:$C$36)</f>
        <v>West</v>
      </c>
      <c r="E2741" s="1" t="s">
        <v>181</v>
      </c>
      <c r="F2741" s="1" t="s">
        <v>85</v>
      </c>
      <c r="G2741" s="1" t="str">
        <f t="array" ref="G2741">IF($F2741="", "", _xlfn.XLOOKUP($F2741,accounts!$A$2:$A$86,accounts!$B$2:$B$86, "Other"))</f>
        <v>telecommunications</v>
      </c>
      <c r="H2741" s="1" t="str">
        <f t="array" ref="H2741">IF($F2741="", "", IFS(_xlfn.XLOOKUP($F2741, accounts!$A$2:$A$86, accounts!$E$2:$E$86, 0)&gt;=1000, "Enterprise", _xlfn.XLOOKUP($F2741, accounts!$A$2:$A$86, accounts!$E$2:$E$86, 0)&gt;=100, "Mid-Market", TRUE, "SMB"))</f>
        <v>Enterprise</v>
      </c>
      <c r="I2741" s="1" t="str">
        <f t="array" ref="I2741">IF($F2741="", "", _xlfn.XLOOKUP($F2741,accounts!$A$2:$A$86,accounts!$F$2:$F$86, "Other"))</f>
        <v>United States</v>
      </c>
      <c r="J2741" s="1" t="s">
        <v>192</v>
      </c>
      <c r="K2741" s="3">
        <v>42850.0</v>
      </c>
      <c r="L2741" s="3">
        <v>42950.0</v>
      </c>
      <c r="M2741" s="1">
        <v>0.0</v>
      </c>
    </row>
    <row r="2742">
      <c r="A2742" s="1" t="s">
        <v>2947</v>
      </c>
      <c r="B2742" s="1" t="s">
        <v>102</v>
      </c>
      <c r="C2742" s="1" t="str">
        <f t="array" ref="C2742">_xlfn.XLOOKUP($B2742, sales_teams!$A$2:$A$36, sales_teams!$B$2:$B$36)</f>
        <v>Summer Sewald</v>
      </c>
      <c r="D2742" s="1" t="str">
        <f t="array" ref="D2742">_xlfn.XLOOKUP($B2742, sales_teams!$A$2:$A$36, sales_teams!$C$2:$C$36)</f>
        <v>West</v>
      </c>
      <c r="E2742" s="1" t="s">
        <v>148</v>
      </c>
      <c r="F2742" s="1" t="s">
        <v>161</v>
      </c>
      <c r="G2742" s="1" t="str">
        <f t="array" ref="G2742">IF($F2742="", "", _xlfn.XLOOKUP($F2742,accounts!$A$2:$A$86,accounts!$B$2:$B$86, "Other"))</f>
        <v>marketing</v>
      </c>
      <c r="H2742" s="1" t="str">
        <f t="array" ref="H2742">IF($F2742="", "", IFS(_xlfn.XLOOKUP($F2742, accounts!$A$2:$A$86, accounts!$E$2:$E$86, 0)&gt;=1000, "Enterprise", _xlfn.XLOOKUP($F2742, accounts!$A$2:$A$86, accounts!$E$2:$E$86, 0)&gt;=100, "Mid-Market", TRUE, "SMB"))</f>
        <v>Enterprise</v>
      </c>
      <c r="I2742" s="1" t="str">
        <f t="array" ref="I2742">IF($F2742="", "", _xlfn.XLOOKUP($F2742,accounts!$A$2:$A$86,accounts!$F$2:$F$86, "Other"))</f>
        <v>Poland</v>
      </c>
      <c r="J2742" s="1" t="s">
        <v>192</v>
      </c>
      <c r="K2742" s="3">
        <v>42850.0</v>
      </c>
      <c r="L2742" s="3">
        <v>42852.0</v>
      </c>
      <c r="M2742" s="1">
        <v>0.0</v>
      </c>
    </row>
    <row r="2743">
      <c r="A2743" s="1" t="s">
        <v>2948</v>
      </c>
      <c r="B2743" s="1" t="s">
        <v>17</v>
      </c>
      <c r="C2743" s="1" t="str">
        <f t="array" ref="C2743">_xlfn.XLOOKUP($B2743, sales_teams!$A$2:$A$36, sales_teams!$B$2:$B$36)</f>
        <v>Dustin Brinkmann</v>
      </c>
      <c r="D2743" s="1" t="str">
        <f t="array" ref="D2743">_xlfn.XLOOKUP($B2743, sales_teams!$A$2:$A$36, sales_teams!$C$2:$C$36)</f>
        <v>Central</v>
      </c>
      <c r="E2743" s="1" t="s">
        <v>181</v>
      </c>
      <c r="F2743" s="1" t="s">
        <v>119</v>
      </c>
      <c r="G2743" s="1" t="str">
        <f t="array" ref="G2743">IF($F2743="", "", _xlfn.XLOOKUP($F2743,accounts!$A$2:$A$86,accounts!$B$2:$B$86, "Other"))</f>
        <v>technology</v>
      </c>
      <c r="H2743" s="1" t="str">
        <f t="array" ref="H2743">IF($F2743="", "", IFS(_xlfn.XLOOKUP($F2743, accounts!$A$2:$A$86, accounts!$E$2:$E$86, 0)&gt;=1000, "Enterprise", _xlfn.XLOOKUP($F2743, accounts!$A$2:$A$86, accounts!$E$2:$E$86, 0)&gt;=100, "Mid-Market", TRUE, "SMB"))</f>
        <v>Enterprise</v>
      </c>
      <c r="I2743" s="1" t="str">
        <f t="array" ref="I2743">IF($F2743="", "", _xlfn.XLOOKUP($F2743,accounts!$A$2:$A$86,accounts!$F$2:$F$86, "Other"))</f>
        <v>Korea</v>
      </c>
      <c r="J2743" s="1" t="s">
        <v>192</v>
      </c>
      <c r="K2743" s="3">
        <v>42850.0</v>
      </c>
      <c r="L2743" s="3">
        <v>42963.0</v>
      </c>
      <c r="M2743" s="1">
        <v>0.0</v>
      </c>
    </row>
    <row r="2744">
      <c r="A2744" s="1" t="s">
        <v>2949</v>
      </c>
      <c r="B2744" s="1" t="s">
        <v>24</v>
      </c>
      <c r="C2744" s="1" t="str">
        <f t="array" ref="C2744">_xlfn.XLOOKUP($B2744, sales_teams!$A$2:$A$36, sales_teams!$B$2:$B$36)</f>
        <v>Melvin Marxen</v>
      </c>
      <c r="D2744" s="1" t="str">
        <f t="array" ref="D2744">_xlfn.XLOOKUP($B2744, sales_teams!$A$2:$A$36, sales_teams!$C$2:$C$36)</f>
        <v>Central</v>
      </c>
      <c r="E2744" s="1" t="s">
        <v>188</v>
      </c>
      <c r="F2744" s="1" t="s">
        <v>128</v>
      </c>
      <c r="G2744" s="1" t="str">
        <f t="array" ref="G2744">IF($F2744="", "", _xlfn.XLOOKUP($F2744,accounts!$A$2:$A$86,accounts!$B$2:$B$86, "Other"))</f>
        <v>marketing</v>
      </c>
      <c r="H2744" s="1" t="str">
        <f t="array" ref="H2744">IF($F2744="", "", IFS(_xlfn.XLOOKUP($F2744, accounts!$A$2:$A$86, accounts!$E$2:$E$86, 0)&gt;=1000, "Enterprise", _xlfn.XLOOKUP($F2744, accounts!$A$2:$A$86, accounts!$E$2:$E$86, 0)&gt;=100, "Mid-Market", TRUE, "SMB"))</f>
        <v>Enterprise</v>
      </c>
      <c r="I2744" s="1" t="str">
        <f t="array" ref="I2744">IF($F2744="", "", _xlfn.XLOOKUP($F2744,accounts!$A$2:$A$86,accounts!$F$2:$F$86, "Other"))</f>
        <v>United States</v>
      </c>
      <c r="J2744" s="1" t="s">
        <v>192</v>
      </c>
      <c r="K2744" s="3">
        <v>42850.0</v>
      </c>
      <c r="L2744" s="3">
        <v>42857.0</v>
      </c>
      <c r="M2744" s="1">
        <v>0.0</v>
      </c>
    </row>
    <row r="2745">
      <c r="A2745" s="1" t="s">
        <v>2950</v>
      </c>
      <c r="B2745" s="1" t="s">
        <v>107</v>
      </c>
      <c r="C2745" s="1" t="str">
        <f t="array" ref="C2745">_xlfn.XLOOKUP($B2745, sales_teams!$A$2:$A$36, sales_teams!$B$2:$B$36)</f>
        <v>Summer Sewald</v>
      </c>
      <c r="D2745" s="1" t="str">
        <f t="array" ref="D2745">_xlfn.XLOOKUP($B2745, sales_teams!$A$2:$A$36, sales_teams!$C$2:$C$36)</f>
        <v>West</v>
      </c>
      <c r="E2745" s="1" t="s">
        <v>148</v>
      </c>
      <c r="G2745" s="1" t="str">
        <f t="array" ref="G2745">IF($F2745="", "", _xlfn.XLOOKUP($F2745,accounts!$A$2:$A$86,accounts!$B$2:$B$86, "Other"))</f>
        <v/>
      </c>
      <c r="H2745" s="1" t="str">
        <f t="array" ref="H2745">IF($F2745="", "", IFS(_xlfn.XLOOKUP($F2745, accounts!$A$2:$A$86, accounts!$E$2:$E$86, 0)&gt;=1000, "Enterprise", _xlfn.XLOOKUP($F2745, accounts!$A$2:$A$86, accounts!$E$2:$E$86, 0)&gt;=100, "Mid-Market", TRUE, "SMB"))</f>
        <v/>
      </c>
      <c r="I2745" s="1" t="str">
        <f t="array" ref="I2745">IF($F2745="", "", _xlfn.XLOOKUP($F2745,accounts!$A$2:$A$86,accounts!$F$2:$F$86, "Other"))</f>
        <v/>
      </c>
      <c r="J2745" s="1" t="s">
        <v>189</v>
      </c>
      <c r="K2745" s="3">
        <v>42850.0</v>
      </c>
    </row>
    <row r="2746">
      <c r="A2746" s="1" t="s">
        <v>2951</v>
      </c>
      <c r="B2746" s="1" t="s">
        <v>107</v>
      </c>
      <c r="C2746" s="1" t="str">
        <f t="array" ref="C2746">_xlfn.XLOOKUP($B2746, sales_teams!$A$2:$A$36, sales_teams!$B$2:$B$36)</f>
        <v>Summer Sewald</v>
      </c>
      <c r="D2746" s="1" t="str">
        <f t="array" ref="D2746">_xlfn.XLOOKUP($B2746, sales_teams!$A$2:$A$36, sales_teams!$C$2:$C$36)</f>
        <v>West</v>
      </c>
      <c r="E2746" s="1" t="s">
        <v>109</v>
      </c>
      <c r="F2746" s="1" t="s">
        <v>170</v>
      </c>
      <c r="G2746" s="1" t="str">
        <f t="array" ref="G2746">IF($F2746="", "", _xlfn.XLOOKUP($F2746,accounts!$A$2:$A$86,accounts!$B$2:$B$86, "Other"))</f>
        <v>employment</v>
      </c>
      <c r="H2746" s="1" t="str">
        <f t="array" ref="H2746">IF($F2746="", "", IFS(_xlfn.XLOOKUP($F2746, accounts!$A$2:$A$86, accounts!$E$2:$E$86, 0)&gt;=1000, "Enterprise", _xlfn.XLOOKUP($F2746, accounts!$A$2:$A$86, accounts!$E$2:$E$86, 0)&gt;=100, "Mid-Market", TRUE, "SMB"))</f>
        <v>Enterprise</v>
      </c>
      <c r="I2746" s="1" t="str">
        <f t="array" ref="I2746">IF($F2746="", "", _xlfn.XLOOKUP($F2746,accounts!$A$2:$A$86,accounts!$F$2:$F$86, "Other"))</f>
        <v>United States</v>
      </c>
      <c r="J2746" s="1" t="s">
        <v>131</v>
      </c>
      <c r="K2746" s="3">
        <v>42850.0</v>
      </c>
      <c r="L2746" s="3">
        <v>42851.0</v>
      </c>
      <c r="M2746" s="1">
        <v>1113.0</v>
      </c>
    </row>
    <row r="2747">
      <c r="A2747" s="1" t="s">
        <v>2952</v>
      </c>
      <c r="B2747" s="1" t="s">
        <v>28</v>
      </c>
      <c r="C2747" s="1" t="str">
        <f t="array" ref="C2747">_xlfn.XLOOKUP($B2747, sales_teams!$A$2:$A$36, sales_teams!$B$2:$B$36)</f>
        <v>Melvin Marxen</v>
      </c>
      <c r="D2747" s="1" t="str">
        <f t="array" ref="D2747">_xlfn.XLOOKUP($B2747, sales_teams!$A$2:$A$36, sales_teams!$C$2:$C$36)</f>
        <v>Central</v>
      </c>
      <c r="E2747" s="1" t="s">
        <v>194</v>
      </c>
      <c r="F2747" s="1" t="s">
        <v>165</v>
      </c>
      <c r="G2747" s="1" t="str">
        <f t="array" ref="G2747">IF($F2747="", "", _xlfn.XLOOKUP($F2747,accounts!$A$2:$A$86,accounts!$B$2:$B$86, "Other"))</f>
        <v>telecommunications</v>
      </c>
      <c r="H2747" s="1" t="str">
        <f t="array" ref="H2747">IF($F2747="", "", IFS(_xlfn.XLOOKUP($F2747, accounts!$A$2:$A$86, accounts!$E$2:$E$86, 0)&gt;=1000, "Enterprise", _xlfn.XLOOKUP($F2747, accounts!$A$2:$A$86, accounts!$E$2:$E$86, 0)&gt;=100, "Mid-Market", TRUE, "SMB"))</f>
        <v>Enterprise</v>
      </c>
      <c r="I2747" s="1" t="str">
        <f t="array" ref="I2747">IF($F2747="", "", _xlfn.XLOOKUP($F2747,accounts!$A$2:$A$86,accounts!$F$2:$F$86, "Other"))</f>
        <v>United States</v>
      </c>
      <c r="J2747" s="1" t="s">
        <v>131</v>
      </c>
      <c r="K2747" s="3">
        <v>42850.0</v>
      </c>
      <c r="L2747" s="3">
        <v>42866.0</v>
      </c>
      <c r="M2747" s="1">
        <v>6039.0</v>
      </c>
    </row>
    <row r="2748">
      <c r="A2748" s="1" t="s">
        <v>2953</v>
      </c>
      <c r="B2748" s="1" t="s">
        <v>54</v>
      </c>
      <c r="C2748" s="1" t="str">
        <f t="array" ref="C2748">_xlfn.XLOOKUP($B2748, sales_teams!$A$2:$A$36, sales_teams!$B$2:$B$36)</f>
        <v>Rocco Neubert</v>
      </c>
      <c r="D2748" s="1" t="str">
        <f t="array" ref="D2748">_xlfn.XLOOKUP($B2748, sales_teams!$A$2:$A$36, sales_teams!$C$2:$C$36)</f>
        <v>East</v>
      </c>
      <c r="E2748" s="1" t="s">
        <v>181</v>
      </c>
      <c r="F2748" s="1" t="s">
        <v>55</v>
      </c>
      <c r="G2748" s="1" t="str">
        <f t="array" ref="G2748">IF($F2748="", "", _xlfn.XLOOKUP($F2748,accounts!$A$2:$A$86,accounts!$B$2:$B$86, "Other"))</f>
        <v>entertainment</v>
      </c>
      <c r="H2748" s="1" t="str">
        <f t="array" ref="H2748">IF($F2748="", "", IFS(_xlfn.XLOOKUP($F2748, accounts!$A$2:$A$86, accounts!$E$2:$E$86, 0)&gt;=1000, "Enterprise", _xlfn.XLOOKUP($F2748, accounts!$A$2:$A$86, accounts!$E$2:$E$86, 0)&gt;=100, "Mid-Market", TRUE, "SMB"))</f>
        <v>Enterprise</v>
      </c>
      <c r="I2748" s="1" t="str">
        <f t="array" ref="I2748">IF($F2748="", "", _xlfn.XLOOKUP($F2748,accounts!$A$2:$A$86,accounts!$F$2:$F$86, "Other"))</f>
        <v>United States</v>
      </c>
      <c r="J2748" s="1" t="s">
        <v>131</v>
      </c>
      <c r="K2748" s="3">
        <v>42850.0</v>
      </c>
      <c r="L2748" s="3">
        <v>42890.0</v>
      </c>
      <c r="M2748" s="1">
        <v>538.0</v>
      </c>
    </row>
    <row r="2749">
      <c r="A2749" s="1" t="s">
        <v>2954</v>
      </c>
      <c r="B2749" s="1" t="s">
        <v>15</v>
      </c>
      <c r="C2749" s="1" t="str">
        <f t="array" ref="C2749">_xlfn.XLOOKUP($B2749, sales_teams!$A$2:$A$36, sales_teams!$B$2:$B$36)</f>
        <v>Dustin Brinkmann</v>
      </c>
      <c r="D2749" s="1" t="str">
        <f t="array" ref="D2749">_xlfn.XLOOKUP($B2749, sales_teams!$A$2:$A$36, sales_teams!$C$2:$C$36)</f>
        <v>Central</v>
      </c>
      <c r="E2749" s="1" t="s">
        <v>188</v>
      </c>
      <c r="F2749" s="1" t="s">
        <v>110</v>
      </c>
      <c r="G2749" s="1" t="str">
        <f t="array" ref="G2749">IF($F2749="", "", _xlfn.XLOOKUP($F2749,accounts!$A$2:$A$86,accounts!$B$2:$B$86, "Other"))</f>
        <v>technology</v>
      </c>
      <c r="H2749" s="1" t="str">
        <f t="array" ref="H2749">IF($F2749="", "", IFS(_xlfn.XLOOKUP($F2749, accounts!$A$2:$A$86, accounts!$E$2:$E$86, 0)&gt;=1000, "Enterprise", _xlfn.XLOOKUP($F2749, accounts!$A$2:$A$86, accounts!$E$2:$E$86, 0)&gt;=100, "Mid-Market", TRUE, "SMB"))</f>
        <v>Enterprise</v>
      </c>
      <c r="I2749" s="1" t="str">
        <f t="array" ref="I2749">IF($F2749="", "", _xlfn.XLOOKUP($F2749,accounts!$A$2:$A$86,accounts!$F$2:$F$86, "Other"))</f>
        <v>Norway</v>
      </c>
      <c r="J2749" s="1" t="s">
        <v>192</v>
      </c>
      <c r="K2749" s="3">
        <v>42850.0</v>
      </c>
      <c r="L2749" s="3">
        <v>42852.0</v>
      </c>
      <c r="M2749" s="1">
        <v>0.0</v>
      </c>
    </row>
    <row r="2750">
      <c r="A2750" s="1" t="s">
        <v>2955</v>
      </c>
      <c r="B2750" s="1" t="s">
        <v>60</v>
      </c>
      <c r="C2750" s="1" t="str">
        <f t="array" ref="C2750">_xlfn.XLOOKUP($B2750, sales_teams!$A$2:$A$36, sales_teams!$B$2:$B$36)</f>
        <v>Celia Rouche</v>
      </c>
      <c r="D2750" s="1" t="str">
        <f t="array" ref="D2750">_xlfn.XLOOKUP($B2750, sales_teams!$A$2:$A$36, sales_teams!$C$2:$C$36)</f>
        <v>West</v>
      </c>
      <c r="E2750" s="1" t="s">
        <v>148</v>
      </c>
      <c r="F2750" s="1" t="s">
        <v>117</v>
      </c>
      <c r="G2750" s="1" t="str">
        <f t="array" ref="G2750">IF($F2750="", "", _xlfn.XLOOKUP($F2750,accounts!$A$2:$A$86,accounts!$B$2:$B$86, "Other"))</f>
        <v>retail</v>
      </c>
      <c r="H2750" s="1" t="str">
        <f t="array" ref="H2750">IF($F2750="", "", IFS(_xlfn.XLOOKUP($F2750, accounts!$A$2:$A$86, accounts!$E$2:$E$86, 0)&gt;=1000, "Enterprise", _xlfn.XLOOKUP($F2750, accounts!$A$2:$A$86, accounts!$E$2:$E$86, 0)&gt;=100, "Mid-Market", TRUE, "SMB"))</f>
        <v>Mid-Market</v>
      </c>
      <c r="I2750" s="1" t="str">
        <f t="array" ref="I2750">IF($F2750="", "", _xlfn.XLOOKUP($F2750,accounts!$A$2:$A$86,accounts!$F$2:$F$86, "Other"))</f>
        <v>United States</v>
      </c>
      <c r="J2750" s="1" t="s">
        <v>131</v>
      </c>
      <c r="K2750" s="3">
        <v>42850.0</v>
      </c>
      <c r="L2750" s="3">
        <v>42877.0</v>
      </c>
      <c r="M2750" s="1">
        <v>4364.0</v>
      </c>
    </row>
    <row r="2751">
      <c r="A2751" s="1" t="s">
        <v>2956</v>
      </c>
      <c r="B2751" s="1" t="s">
        <v>34</v>
      </c>
      <c r="C2751" s="1" t="str">
        <f t="array" ref="C2751">_xlfn.XLOOKUP($B2751, sales_teams!$A$2:$A$36, sales_teams!$B$2:$B$36)</f>
        <v>Cara Losch</v>
      </c>
      <c r="D2751" s="1" t="str">
        <f t="array" ref="D2751">_xlfn.XLOOKUP($B2751, sales_teams!$A$2:$A$36, sales_teams!$C$2:$C$36)</f>
        <v>East</v>
      </c>
      <c r="E2751" s="1" t="s">
        <v>109</v>
      </c>
      <c r="G2751" s="1" t="str">
        <f t="array" ref="G2751">IF($F2751="", "", _xlfn.XLOOKUP($F2751,accounts!$A$2:$A$86,accounts!$B$2:$B$86, "Other"))</f>
        <v/>
      </c>
      <c r="H2751" s="1" t="str">
        <f t="array" ref="H2751">IF($F2751="", "", IFS(_xlfn.XLOOKUP($F2751, accounts!$A$2:$A$86, accounts!$E$2:$E$86, 0)&gt;=1000, "Enterprise", _xlfn.XLOOKUP($F2751, accounts!$A$2:$A$86, accounts!$E$2:$E$86, 0)&gt;=100, "Mid-Market", TRUE, "SMB"))</f>
        <v/>
      </c>
      <c r="I2751" s="1" t="str">
        <f t="array" ref="I2751">IF($F2751="", "", _xlfn.XLOOKUP($F2751,accounts!$A$2:$A$86,accounts!$F$2:$F$86, "Other"))</f>
        <v/>
      </c>
      <c r="J2751" s="1" t="s">
        <v>189</v>
      </c>
      <c r="K2751" s="3">
        <v>42850.0</v>
      </c>
    </row>
    <row r="2752">
      <c r="A2752" s="1" t="s">
        <v>2957</v>
      </c>
      <c r="B2752" s="1" t="s">
        <v>45</v>
      </c>
      <c r="C2752" s="1" t="str">
        <f t="array" ref="C2752">_xlfn.XLOOKUP($B2752, sales_teams!$A$2:$A$36, sales_teams!$B$2:$B$36)</f>
        <v>Cara Losch</v>
      </c>
      <c r="D2752" s="1" t="str">
        <f t="array" ref="D2752">_xlfn.XLOOKUP($B2752, sales_teams!$A$2:$A$36, sales_teams!$C$2:$C$36)</f>
        <v>East</v>
      </c>
      <c r="E2752" s="1" t="s">
        <v>181</v>
      </c>
      <c r="G2752" s="1" t="str">
        <f t="array" ref="G2752">IF($F2752="", "", _xlfn.XLOOKUP($F2752,accounts!$A$2:$A$86,accounts!$B$2:$B$86, "Other"))</f>
        <v/>
      </c>
      <c r="H2752" s="1" t="str">
        <f t="array" ref="H2752">IF($F2752="", "", IFS(_xlfn.XLOOKUP($F2752, accounts!$A$2:$A$86, accounts!$E$2:$E$86, 0)&gt;=1000, "Enterprise", _xlfn.XLOOKUP($F2752, accounts!$A$2:$A$86, accounts!$E$2:$E$86, 0)&gt;=100, "Mid-Market", TRUE, "SMB"))</f>
        <v/>
      </c>
      <c r="I2752" s="1" t="str">
        <f t="array" ref="I2752">IF($F2752="", "", _xlfn.XLOOKUP($F2752,accounts!$A$2:$A$86,accounts!$F$2:$F$86, "Other"))</f>
        <v/>
      </c>
      <c r="J2752" s="1" t="s">
        <v>189</v>
      </c>
      <c r="K2752" s="3">
        <v>42850.0</v>
      </c>
    </row>
    <row r="2753">
      <c r="A2753" s="1" t="s">
        <v>2958</v>
      </c>
      <c r="B2753" s="1" t="s">
        <v>105</v>
      </c>
      <c r="C2753" s="1" t="str">
        <f t="array" ref="C2753">_xlfn.XLOOKUP($B2753, sales_teams!$A$2:$A$36, sales_teams!$B$2:$B$36)</f>
        <v>Summer Sewald</v>
      </c>
      <c r="D2753" s="1" t="str">
        <f t="array" ref="D2753">_xlfn.XLOOKUP($B2753, sales_teams!$A$2:$A$36, sales_teams!$C$2:$C$36)</f>
        <v>West</v>
      </c>
      <c r="E2753" s="1" t="s">
        <v>181</v>
      </c>
      <c r="F2753" s="1" t="s">
        <v>129</v>
      </c>
      <c r="G2753" s="1" t="str">
        <f t="array" ref="G2753">IF($F2753="", "", _xlfn.XLOOKUP($F2753,accounts!$A$2:$A$86,accounts!$B$2:$B$86, "Other"))</f>
        <v>medical</v>
      </c>
      <c r="H2753" s="1" t="str">
        <f t="array" ref="H2753">IF($F2753="", "", IFS(_xlfn.XLOOKUP($F2753, accounts!$A$2:$A$86, accounts!$E$2:$E$86, 0)&gt;=1000, "Enterprise", _xlfn.XLOOKUP($F2753, accounts!$A$2:$A$86, accounts!$E$2:$E$86, 0)&gt;=100, "Mid-Market", TRUE, "SMB"))</f>
        <v>Enterprise</v>
      </c>
      <c r="I2753" s="1" t="str">
        <f t="array" ref="I2753">IF($F2753="", "", _xlfn.XLOOKUP($F2753,accounts!$A$2:$A$86,accounts!$F$2:$F$86, "Other"))</f>
        <v>United States</v>
      </c>
      <c r="J2753" s="1" t="s">
        <v>192</v>
      </c>
      <c r="K2753" s="3">
        <v>42850.0</v>
      </c>
      <c r="L2753" s="3">
        <v>42954.0</v>
      </c>
      <c r="M2753" s="1">
        <v>0.0</v>
      </c>
    </row>
    <row r="2754">
      <c r="A2754" s="1" t="s">
        <v>2959</v>
      </c>
      <c r="B2754" s="1" t="s">
        <v>105</v>
      </c>
      <c r="C2754" s="1" t="str">
        <f t="array" ref="C2754">_xlfn.XLOOKUP($B2754, sales_teams!$A$2:$A$36, sales_teams!$B$2:$B$36)</f>
        <v>Summer Sewald</v>
      </c>
      <c r="D2754" s="1" t="str">
        <f t="array" ref="D2754">_xlfn.XLOOKUP($B2754, sales_teams!$A$2:$A$36, sales_teams!$C$2:$C$36)</f>
        <v>West</v>
      </c>
      <c r="E2754" s="1" t="s">
        <v>181</v>
      </c>
      <c r="F2754" s="1" t="s">
        <v>147</v>
      </c>
      <c r="G2754" s="1" t="str">
        <f t="array" ref="G2754">IF($F2754="", "", _xlfn.XLOOKUP($F2754,accounts!$A$2:$A$86,accounts!$B$2:$B$86, "Other"))</f>
        <v>telecommunications</v>
      </c>
      <c r="H2754" s="1" t="str">
        <f t="array" ref="H2754">IF($F2754="", "", IFS(_xlfn.XLOOKUP($F2754, accounts!$A$2:$A$86, accounts!$E$2:$E$86, 0)&gt;=1000, "Enterprise", _xlfn.XLOOKUP($F2754, accounts!$A$2:$A$86, accounts!$E$2:$E$86, 0)&gt;=100, "Mid-Market", TRUE, "SMB"))</f>
        <v>Enterprise</v>
      </c>
      <c r="I2754" s="1" t="str">
        <f t="array" ref="I2754">IF($F2754="", "", _xlfn.XLOOKUP($F2754,accounts!$A$2:$A$86,accounts!$F$2:$F$86, "Other"))</f>
        <v>United States</v>
      </c>
      <c r="J2754" s="1" t="s">
        <v>131</v>
      </c>
      <c r="K2754" s="3">
        <v>42850.0</v>
      </c>
      <c r="L2754" s="3">
        <v>42852.0</v>
      </c>
      <c r="M2754" s="1">
        <v>464.0</v>
      </c>
    </row>
    <row r="2755">
      <c r="A2755" s="1" t="s">
        <v>2960</v>
      </c>
      <c r="B2755" s="1" t="s">
        <v>7</v>
      </c>
      <c r="C2755" s="1" t="str">
        <f t="array" ref="C2755">_xlfn.XLOOKUP($B2755, sales_teams!$A$2:$A$36, sales_teams!$B$2:$B$36)</f>
        <v>Dustin Brinkmann</v>
      </c>
      <c r="D2755" s="1" t="str">
        <f t="array" ref="D2755">_xlfn.XLOOKUP($B2755, sales_teams!$A$2:$A$36, sales_teams!$C$2:$C$36)</f>
        <v>Central</v>
      </c>
      <c r="E2755" s="1" t="s">
        <v>109</v>
      </c>
      <c r="F2755" s="1" t="s">
        <v>47</v>
      </c>
      <c r="G2755" s="1" t="str">
        <f t="array" ref="G2755">IF($F2755="", "", _xlfn.XLOOKUP($F2755,accounts!$A$2:$A$86,accounts!$B$2:$B$86, "Other"))</f>
        <v>retail</v>
      </c>
      <c r="H2755" s="1" t="str">
        <f t="array" ref="H2755">IF($F2755="", "", IFS(_xlfn.XLOOKUP($F2755, accounts!$A$2:$A$86, accounts!$E$2:$E$86, 0)&gt;=1000, "Enterprise", _xlfn.XLOOKUP($F2755, accounts!$A$2:$A$86, accounts!$E$2:$E$86, 0)&gt;=100, "Mid-Market", TRUE, "SMB"))</f>
        <v>Enterprise</v>
      </c>
      <c r="I2755" s="1" t="str">
        <f t="array" ref="I2755">IF($F2755="", "", _xlfn.XLOOKUP($F2755,accounts!$A$2:$A$86,accounts!$F$2:$F$86, "Other"))</f>
        <v>United States</v>
      </c>
      <c r="J2755" s="1" t="s">
        <v>192</v>
      </c>
      <c r="K2755" s="3">
        <v>42851.0</v>
      </c>
      <c r="L2755" s="3">
        <v>42948.0</v>
      </c>
      <c r="M2755" s="1">
        <v>0.0</v>
      </c>
    </row>
    <row r="2756">
      <c r="A2756" s="1" t="s">
        <v>2961</v>
      </c>
      <c r="B2756" s="1" t="s">
        <v>7</v>
      </c>
      <c r="C2756" s="1" t="str">
        <f t="array" ref="C2756">_xlfn.XLOOKUP($B2756, sales_teams!$A$2:$A$36, sales_teams!$B$2:$B$36)</f>
        <v>Dustin Brinkmann</v>
      </c>
      <c r="D2756" s="1" t="str">
        <f t="array" ref="D2756">_xlfn.XLOOKUP($B2756, sales_teams!$A$2:$A$36, sales_teams!$C$2:$C$36)</f>
        <v>Central</v>
      </c>
      <c r="E2756" s="1" t="s">
        <v>194</v>
      </c>
      <c r="F2756" s="1" t="s">
        <v>136</v>
      </c>
      <c r="G2756" s="1" t="str">
        <f t="array" ref="G2756">IF($F2756="", "", _xlfn.XLOOKUP($F2756,accounts!$A$2:$A$86,accounts!$B$2:$B$86, "Other"))</f>
        <v>services</v>
      </c>
      <c r="H2756" s="1" t="str">
        <f t="array" ref="H2756">IF($F2756="", "", IFS(_xlfn.XLOOKUP($F2756, accounts!$A$2:$A$86, accounts!$E$2:$E$86, 0)&gt;=1000, "Enterprise", _xlfn.XLOOKUP($F2756, accounts!$A$2:$A$86, accounts!$E$2:$E$86, 0)&gt;=100, "Mid-Market", TRUE, "SMB"))</f>
        <v>Enterprise</v>
      </c>
      <c r="I2756" s="1" t="str">
        <f t="array" ref="I2756">IF($F2756="", "", _xlfn.XLOOKUP($F2756,accounts!$A$2:$A$86,accounts!$F$2:$F$86, "Other"))</f>
        <v>United States</v>
      </c>
      <c r="J2756" s="1" t="s">
        <v>192</v>
      </c>
      <c r="K2756" s="3">
        <v>42851.0</v>
      </c>
      <c r="L2756" s="3">
        <v>42948.0</v>
      </c>
      <c r="M2756" s="1">
        <v>0.0</v>
      </c>
    </row>
    <row r="2757">
      <c r="A2757" s="1" t="s">
        <v>2962</v>
      </c>
      <c r="B2757" s="1" t="s">
        <v>7</v>
      </c>
      <c r="C2757" s="1" t="str">
        <f t="array" ref="C2757">_xlfn.XLOOKUP($B2757, sales_teams!$A$2:$A$36, sales_teams!$B$2:$B$36)</f>
        <v>Dustin Brinkmann</v>
      </c>
      <c r="D2757" s="1" t="str">
        <f t="array" ref="D2757">_xlfn.XLOOKUP($B2757, sales_teams!$A$2:$A$36, sales_teams!$C$2:$C$36)</f>
        <v>Central</v>
      </c>
      <c r="E2757" s="1" t="s">
        <v>109</v>
      </c>
      <c r="F2757" s="1" t="s">
        <v>119</v>
      </c>
      <c r="G2757" s="1" t="str">
        <f t="array" ref="G2757">IF($F2757="", "", _xlfn.XLOOKUP($F2757,accounts!$A$2:$A$86,accounts!$B$2:$B$86, "Other"))</f>
        <v>technology</v>
      </c>
      <c r="H2757" s="1" t="str">
        <f t="array" ref="H2757">IF($F2757="", "", IFS(_xlfn.XLOOKUP($F2757, accounts!$A$2:$A$86, accounts!$E$2:$E$86, 0)&gt;=1000, "Enterprise", _xlfn.XLOOKUP($F2757, accounts!$A$2:$A$86, accounts!$E$2:$E$86, 0)&gt;=100, "Mid-Market", TRUE, "SMB"))</f>
        <v>Enterprise</v>
      </c>
      <c r="I2757" s="1" t="str">
        <f t="array" ref="I2757">IF($F2757="", "", _xlfn.XLOOKUP($F2757,accounts!$A$2:$A$86,accounts!$F$2:$F$86, "Other"))</f>
        <v>Korea</v>
      </c>
      <c r="J2757" s="1" t="s">
        <v>131</v>
      </c>
      <c r="K2757" s="3">
        <v>42851.0</v>
      </c>
      <c r="L2757" s="3">
        <v>42916.0</v>
      </c>
      <c r="M2757" s="1">
        <v>1073.0</v>
      </c>
    </row>
    <row r="2758">
      <c r="A2758" s="1" t="s">
        <v>2963</v>
      </c>
      <c r="B2758" s="1" t="s">
        <v>57</v>
      </c>
      <c r="C2758" s="1" t="str">
        <f t="array" ref="C2758">_xlfn.XLOOKUP($B2758, sales_teams!$A$2:$A$36, sales_teams!$B$2:$B$36)</f>
        <v>Rocco Neubert</v>
      </c>
      <c r="D2758" s="1" t="str">
        <f t="array" ref="D2758">_xlfn.XLOOKUP($B2758, sales_teams!$A$2:$A$36, sales_teams!$C$2:$C$36)</f>
        <v>East</v>
      </c>
      <c r="E2758" s="1" t="s">
        <v>181</v>
      </c>
      <c r="F2758" s="1" t="s">
        <v>166</v>
      </c>
      <c r="G2758" s="1" t="str">
        <f t="array" ref="G2758">IF($F2758="", "", _xlfn.XLOOKUP($F2758,accounts!$A$2:$A$86,accounts!$B$2:$B$86, "Other"))</f>
        <v>finance</v>
      </c>
      <c r="H2758" s="1" t="str">
        <f t="array" ref="H2758">IF($F2758="", "", IFS(_xlfn.XLOOKUP($F2758, accounts!$A$2:$A$86, accounts!$E$2:$E$86, 0)&gt;=1000, "Enterprise", _xlfn.XLOOKUP($F2758, accounts!$A$2:$A$86, accounts!$E$2:$E$86, 0)&gt;=100, "Mid-Market", TRUE, "SMB"))</f>
        <v>Enterprise</v>
      </c>
      <c r="I2758" s="1" t="str">
        <f t="array" ref="I2758">IF($F2758="", "", _xlfn.XLOOKUP($F2758,accounts!$A$2:$A$86,accounts!$F$2:$F$86, "Other"))</f>
        <v>United States</v>
      </c>
      <c r="J2758" s="1" t="s">
        <v>192</v>
      </c>
      <c r="K2758" s="3">
        <v>42851.0</v>
      </c>
      <c r="L2758" s="3">
        <v>42853.0</v>
      </c>
      <c r="M2758" s="1">
        <v>0.0</v>
      </c>
    </row>
    <row r="2759">
      <c r="A2759" s="1" t="s">
        <v>2964</v>
      </c>
      <c r="B2759" s="1" t="s">
        <v>57</v>
      </c>
      <c r="C2759" s="1" t="str">
        <f t="array" ref="C2759">_xlfn.XLOOKUP($B2759, sales_teams!$A$2:$A$36, sales_teams!$B$2:$B$36)</f>
        <v>Rocco Neubert</v>
      </c>
      <c r="D2759" s="1" t="str">
        <f t="array" ref="D2759">_xlfn.XLOOKUP($B2759, sales_teams!$A$2:$A$36, sales_teams!$C$2:$C$36)</f>
        <v>East</v>
      </c>
      <c r="E2759" s="1" t="s">
        <v>109</v>
      </c>
      <c r="F2759" s="1" t="s">
        <v>83</v>
      </c>
      <c r="G2759" s="1" t="str">
        <f t="array" ref="G2759">IF($F2759="", "", _xlfn.XLOOKUP($F2759,accounts!$A$2:$A$86,accounts!$B$2:$B$86, "Other"))</f>
        <v>marketing</v>
      </c>
      <c r="H2759" s="1" t="str">
        <f t="array" ref="H2759">IF($F2759="", "", IFS(_xlfn.XLOOKUP($F2759, accounts!$A$2:$A$86, accounts!$E$2:$E$86, 0)&gt;=1000, "Enterprise", _xlfn.XLOOKUP($F2759, accounts!$A$2:$A$86, accounts!$E$2:$E$86, 0)&gt;=100, "Mid-Market", TRUE, "SMB"))</f>
        <v>Enterprise</v>
      </c>
      <c r="I2759" s="1" t="str">
        <f t="array" ref="I2759">IF($F2759="", "", _xlfn.XLOOKUP($F2759,accounts!$A$2:$A$86,accounts!$F$2:$F$86, "Other"))</f>
        <v>United States</v>
      </c>
      <c r="J2759" s="1" t="s">
        <v>192</v>
      </c>
      <c r="K2759" s="3">
        <v>42851.0</v>
      </c>
      <c r="L2759" s="3">
        <v>42856.0</v>
      </c>
      <c r="M2759" s="1">
        <v>0.0</v>
      </c>
    </row>
    <row r="2760">
      <c r="A2760" s="1" t="s">
        <v>2965</v>
      </c>
      <c r="B2760" s="1" t="s">
        <v>52</v>
      </c>
      <c r="C2760" s="1" t="str">
        <f t="array" ref="C2760">_xlfn.XLOOKUP($B2760, sales_teams!$A$2:$A$36, sales_teams!$B$2:$B$36)</f>
        <v>Rocco Neubert</v>
      </c>
      <c r="D2760" s="1" t="str">
        <f t="array" ref="D2760">_xlfn.XLOOKUP($B2760, sales_teams!$A$2:$A$36, sales_teams!$C$2:$C$36)</f>
        <v>East</v>
      </c>
      <c r="E2760" s="1" t="s">
        <v>148</v>
      </c>
      <c r="F2760" s="1" t="s">
        <v>55</v>
      </c>
      <c r="G2760" s="1" t="str">
        <f t="array" ref="G2760">IF($F2760="", "", _xlfn.XLOOKUP($F2760,accounts!$A$2:$A$86,accounts!$B$2:$B$86, "Other"))</f>
        <v>entertainment</v>
      </c>
      <c r="H2760" s="1" t="str">
        <f t="array" ref="H2760">IF($F2760="", "", IFS(_xlfn.XLOOKUP($F2760, accounts!$A$2:$A$86, accounts!$E$2:$E$86, 0)&gt;=1000, "Enterprise", _xlfn.XLOOKUP($F2760, accounts!$A$2:$A$86, accounts!$E$2:$E$86, 0)&gt;=100, "Mid-Market", TRUE, "SMB"))</f>
        <v>Enterprise</v>
      </c>
      <c r="I2760" s="1" t="str">
        <f t="array" ref="I2760">IF($F2760="", "", _xlfn.XLOOKUP($F2760,accounts!$A$2:$A$86,accounts!$F$2:$F$86, "Other"))</f>
        <v>United States</v>
      </c>
      <c r="J2760" s="1" t="s">
        <v>192</v>
      </c>
      <c r="K2760" s="3">
        <v>42851.0</v>
      </c>
      <c r="L2760" s="3">
        <v>42956.0</v>
      </c>
      <c r="M2760" s="1">
        <v>0.0</v>
      </c>
    </row>
    <row r="2761">
      <c r="A2761" s="1" t="s">
        <v>2966</v>
      </c>
      <c r="B2761" s="1" t="s">
        <v>39</v>
      </c>
      <c r="C2761" s="1" t="str">
        <f t="array" ref="C2761">_xlfn.XLOOKUP($B2761, sales_teams!$A$2:$A$36, sales_teams!$B$2:$B$36)</f>
        <v>Cara Losch</v>
      </c>
      <c r="D2761" s="1" t="str">
        <f t="array" ref="D2761">_xlfn.XLOOKUP($B2761, sales_teams!$A$2:$A$36, sales_teams!$C$2:$C$36)</f>
        <v>East</v>
      </c>
      <c r="E2761" s="1" t="s">
        <v>194</v>
      </c>
      <c r="G2761" s="1" t="str">
        <f t="array" ref="G2761">IF($F2761="", "", _xlfn.XLOOKUP($F2761,accounts!$A$2:$A$86,accounts!$B$2:$B$86, "Other"))</f>
        <v/>
      </c>
      <c r="H2761" s="1" t="str">
        <f t="array" ref="H2761">IF($F2761="", "", IFS(_xlfn.XLOOKUP($F2761, accounts!$A$2:$A$86, accounts!$E$2:$E$86, 0)&gt;=1000, "Enterprise", _xlfn.XLOOKUP($F2761, accounts!$A$2:$A$86, accounts!$E$2:$E$86, 0)&gt;=100, "Mid-Market", TRUE, "SMB"))</f>
        <v/>
      </c>
      <c r="I2761" s="1" t="str">
        <f t="array" ref="I2761">IF($F2761="", "", _xlfn.XLOOKUP($F2761,accounts!$A$2:$A$86,accounts!$F$2:$F$86, "Other"))</f>
        <v/>
      </c>
      <c r="J2761" s="1" t="s">
        <v>189</v>
      </c>
      <c r="K2761" s="3">
        <v>42851.0</v>
      </c>
    </row>
    <row r="2762">
      <c r="A2762" s="1" t="s">
        <v>2967</v>
      </c>
      <c r="B2762" s="1" t="s">
        <v>39</v>
      </c>
      <c r="C2762" s="1" t="str">
        <f t="array" ref="C2762">_xlfn.XLOOKUP($B2762, sales_teams!$A$2:$A$36, sales_teams!$B$2:$B$36)</f>
        <v>Cara Losch</v>
      </c>
      <c r="D2762" s="1" t="str">
        <f t="array" ref="D2762">_xlfn.XLOOKUP($B2762, sales_teams!$A$2:$A$36, sales_teams!$C$2:$C$36)</f>
        <v>East</v>
      </c>
      <c r="E2762" s="1" t="s">
        <v>179</v>
      </c>
      <c r="F2762" s="1" t="s">
        <v>83</v>
      </c>
      <c r="G2762" s="1" t="str">
        <f t="array" ref="G2762">IF($F2762="", "", _xlfn.XLOOKUP($F2762,accounts!$A$2:$A$86,accounts!$B$2:$B$86, "Other"))</f>
        <v>marketing</v>
      </c>
      <c r="H2762" s="1" t="str">
        <f t="array" ref="H2762">IF($F2762="", "", IFS(_xlfn.XLOOKUP($F2762, accounts!$A$2:$A$86, accounts!$E$2:$E$86, 0)&gt;=1000, "Enterprise", _xlfn.XLOOKUP($F2762, accounts!$A$2:$A$86, accounts!$E$2:$E$86, 0)&gt;=100, "Mid-Market", TRUE, "SMB"))</f>
        <v>Enterprise</v>
      </c>
      <c r="I2762" s="1" t="str">
        <f t="array" ref="I2762">IF($F2762="", "", _xlfn.XLOOKUP($F2762,accounts!$A$2:$A$86,accounts!$F$2:$F$86, "Other"))</f>
        <v>United States</v>
      </c>
      <c r="J2762" s="1" t="s">
        <v>192</v>
      </c>
      <c r="K2762" s="3">
        <v>42851.0</v>
      </c>
      <c r="L2762" s="3">
        <v>42951.0</v>
      </c>
      <c r="M2762" s="1">
        <v>0.0</v>
      </c>
    </row>
    <row r="2763">
      <c r="A2763" s="1" t="s">
        <v>2968</v>
      </c>
      <c r="B2763" s="1" t="s">
        <v>48</v>
      </c>
      <c r="C2763" s="1" t="str">
        <f t="array" ref="C2763">_xlfn.XLOOKUP($B2763, sales_teams!$A$2:$A$36, sales_teams!$B$2:$B$36)</f>
        <v>Rocco Neubert</v>
      </c>
      <c r="D2763" s="1" t="str">
        <f t="array" ref="D2763">_xlfn.XLOOKUP($B2763, sales_teams!$A$2:$A$36, sales_teams!$C$2:$C$36)</f>
        <v>East</v>
      </c>
      <c r="E2763" s="1" t="s">
        <v>188</v>
      </c>
      <c r="G2763" s="1" t="str">
        <f t="array" ref="G2763">IF($F2763="", "", _xlfn.XLOOKUP($F2763,accounts!$A$2:$A$86,accounts!$B$2:$B$86, "Other"))</f>
        <v/>
      </c>
      <c r="H2763" s="1" t="str">
        <f t="array" ref="H2763">IF($F2763="", "", IFS(_xlfn.XLOOKUP($F2763, accounts!$A$2:$A$86, accounts!$E$2:$E$86, 0)&gt;=1000, "Enterprise", _xlfn.XLOOKUP($F2763, accounts!$A$2:$A$86, accounts!$E$2:$E$86, 0)&gt;=100, "Mid-Market", TRUE, "SMB"))</f>
        <v/>
      </c>
      <c r="I2763" s="1" t="str">
        <f t="array" ref="I2763">IF($F2763="", "", _xlfn.XLOOKUP($F2763,accounts!$A$2:$A$86,accounts!$F$2:$F$86, "Other"))</f>
        <v/>
      </c>
      <c r="J2763" s="1" t="s">
        <v>189</v>
      </c>
      <c r="K2763" s="3">
        <v>42851.0</v>
      </c>
    </row>
    <row r="2764">
      <c r="A2764" s="1" t="s">
        <v>2969</v>
      </c>
      <c r="B2764" s="1" t="s">
        <v>30</v>
      </c>
      <c r="C2764" s="1" t="str">
        <f t="array" ref="C2764">_xlfn.XLOOKUP($B2764, sales_teams!$A$2:$A$36, sales_teams!$B$2:$B$36)</f>
        <v>Melvin Marxen</v>
      </c>
      <c r="D2764" s="1" t="str">
        <f t="array" ref="D2764">_xlfn.XLOOKUP($B2764, sales_teams!$A$2:$A$36, sales_teams!$C$2:$C$36)</f>
        <v>Central</v>
      </c>
      <c r="E2764" s="1" t="s">
        <v>109</v>
      </c>
      <c r="F2764" s="1" t="s">
        <v>110</v>
      </c>
      <c r="G2764" s="1" t="str">
        <f t="array" ref="G2764">IF($F2764="", "", _xlfn.XLOOKUP($F2764,accounts!$A$2:$A$86,accounts!$B$2:$B$86, "Other"))</f>
        <v>technology</v>
      </c>
      <c r="H2764" s="1" t="str">
        <f t="array" ref="H2764">IF($F2764="", "", IFS(_xlfn.XLOOKUP($F2764, accounts!$A$2:$A$86, accounts!$E$2:$E$86, 0)&gt;=1000, "Enterprise", _xlfn.XLOOKUP($F2764, accounts!$A$2:$A$86, accounts!$E$2:$E$86, 0)&gt;=100, "Mid-Market", TRUE, "SMB"))</f>
        <v>Enterprise</v>
      </c>
      <c r="I2764" s="1" t="str">
        <f t="array" ref="I2764">IF($F2764="", "", _xlfn.XLOOKUP($F2764,accounts!$A$2:$A$86,accounts!$F$2:$F$86, "Other"))</f>
        <v>Norway</v>
      </c>
      <c r="J2764" s="1" t="s">
        <v>192</v>
      </c>
      <c r="K2764" s="3">
        <v>42851.0</v>
      </c>
      <c r="L2764" s="3">
        <v>42956.0</v>
      </c>
      <c r="M2764" s="1">
        <v>0.0</v>
      </c>
    </row>
    <row r="2765">
      <c r="A2765" s="1" t="s">
        <v>2970</v>
      </c>
      <c r="B2765" s="1" t="s">
        <v>30</v>
      </c>
      <c r="C2765" s="1" t="str">
        <f t="array" ref="C2765">_xlfn.XLOOKUP($B2765, sales_teams!$A$2:$A$36, sales_teams!$B$2:$B$36)</f>
        <v>Melvin Marxen</v>
      </c>
      <c r="D2765" s="1" t="str">
        <f t="array" ref="D2765">_xlfn.XLOOKUP($B2765, sales_teams!$A$2:$A$36, sales_teams!$C$2:$C$36)</f>
        <v>Central</v>
      </c>
      <c r="E2765" s="1" t="s">
        <v>109</v>
      </c>
      <c r="F2765" s="1" t="s">
        <v>150</v>
      </c>
      <c r="G2765" s="1" t="str">
        <f t="array" ref="G2765">IF($F2765="", "", _xlfn.XLOOKUP($F2765,accounts!$A$2:$A$86,accounts!$B$2:$B$86, "Other"))</f>
        <v>technology</v>
      </c>
      <c r="H2765" s="1" t="str">
        <f t="array" ref="H2765">IF($F2765="", "", IFS(_xlfn.XLOOKUP($F2765, accounts!$A$2:$A$86, accounts!$E$2:$E$86, 0)&gt;=1000, "Enterprise", _xlfn.XLOOKUP($F2765, accounts!$A$2:$A$86, accounts!$E$2:$E$86, 0)&gt;=100, "Mid-Market", TRUE, "SMB"))</f>
        <v>Enterprise</v>
      </c>
      <c r="I2765" s="1" t="str">
        <f t="array" ref="I2765">IF($F2765="", "", _xlfn.XLOOKUP($F2765,accounts!$A$2:$A$86,accounts!$F$2:$F$86, "Other"))</f>
        <v>United States</v>
      </c>
      <c r="J2765" s="1" t="s">
        <v>131</v>
      </c>
      <c r="K2765" s="3">
        <v>42851.0</v>
      </c>
      <c r="L2765" s="3">
        <v>42866.0</v>
      </c>
      <c r="M2765" s="1">
        <v>1055.0</v>
      </c>
    </row>
    <row r="2766">
      <c r="A2766" s="1" t="s">
        <v>2971</v>
      </c>
      <c r="B2766" s="1" t="s">
        <v>94</v>
      </c>
      <c r="C2766" s="1" t="str">
        <f t="array" ref="C2766">_xlfn.XLOOKUP($B2766, sales_teams!$A$2:$A$36, sales_teams!$B$2:$B$36)</f>
        <v>Celia Rouche</v>
      </c>
      <c r="D2766" s="1" t="str">
        <f t="array" ref="D2766">_xlfn.XLOOKUP($B2766, sales_teams!$A$2:$A$36, sales_teams!$C$2:$C$36)</f>
        <v>West</v>
      </c>
      <c r="E2766" s="1" t="s">
        <v>179</v>
      </c>
      <c r="F2766" s="1" t="s">
        <v>85</v>
      </c>
      <c r="G2766" s="1" t="str">
        <f t="array" ref="G2766">IF($F2766="", "", _xlfn.XLOOKUP($F2766,accounts!$A$2:$A$86,accounts!$B$2:$B$86, "Other"))</f>
        <v>telecommunications</v>
      </c>
      <c r="H2766" s="1" t="str">
        <f t="array" ref="H2766">IF($F2766="", "", IFS(_xlfn.XLOOKUP($F2766, accounts!$A$2:$A$86, accounts!$E$2:$E$86, 0)&gt;=1000, "Enterprise", _xlfn.XLOOKUP($F2766, accounts!$A$2:$A$86, accounts!$E$2:$E$86, 0)&gt;=100, "Mid-Market", TRUE, "SMB"))</f>
        <v>Enterprise</v>
      </c>
      <c r="I2766" s="1" t="str">
        <f t="array" ref="I2766">IF($F2766="", "", _xlfn.XLOOKUP($F2766,accounts!$A$2:$A$86,accounts!$F$2:$F$86, "Other"))</f>
        <v>United States</v>
      </c>
      <c r="J2766" s="1" t="s">
        <v>131</v>
      </c>
      <c r="K2766" s="3">
        <v>42851.0</v>
      </c>
      <c r="L2766" s="3">
        <v>42853.0</v>
      </c>
      <c r="M2766" s="1">
        <v>43.0</v>
      </c>
    </row>
    <row r="2767">
      <c r="A2767" s="1" t="s">
        <v>2972</v>
      </c>
      <c r="B2767" s="1" t="s">
        <v>99</v>
      </c>
      <c r="C2767" s="1" t="str">
        <f t="array" ref="C2767">_xlfn.XLOOKUP($B2767, sales_teams!$A$2:$A$36, sales_teams!$B$2:$B$36)</f>
        <v>Summer Sewald</v>
      </c>
      <c r="D2767" s="1" t="str">
        <f t="array" ref="D2767">_xlfn.XLOOKUP($B2767, sales_teams!$A$2:$A$36, sales_teams!$C$2:$C$36)</f>
        <v>West</v>
      </c>
      <c r="E2767" s="1" t="s">
        <v>181</v>
      </c>
      <c r="F2767" s="1" t="s">
        <v>119</v>
      </c>
      <c r="G2767" s="1" t="str">
        <f t="array" ref="G2767">IF($F2767="", "", _xlfn.XLOOKUP($F2767,accounts!$A$2:$A$86,accounts!$B$2:$B$86, "Other"))</f>
        <v>technology</v>
      </c>
      <c r="H2767" s="1" t="str">
        <f t="array" ref="H2767">IF($F2767="", "", IFS(_xlfn.XLOOKUP($F2767, accounts!$A$2:$A$86, accounts!$E$2:$E$86, 0)&gt;=1000, "Enterprise", _xlfn.XLOOKUP($F2767, accounts!$A$2:$A$86, accounts!$E$2:$E$86, 0)&gt;=100, "Mid-Market", TRUE, "SMB"))</f>
        <v>Enterprise</v>
      </c>
      <c r="I2767" s="1" t="str">
        <f t="array" ref="I2767">IF($F2767="", "", _xlfn.XLOOKUP($F2767,accounts!$A$2:$A$86,accounts!$F$2:$F$86, "Other"))</f>
        <v>Korea</v>
      </c>
      <c r="J2767" s="1" t="s">
        <v>192</v>
      </c>
      <c r="K2767" s="3">
        <v>42851.0</v>
      </c>
      <c r="L2767" s="3">
        <v>42859.0</v>
      </c>
      <c r="M2767" s="1">
        <v>0.0</v>
      </c>
    </row>
    <row r="2768">
      <c r="A2768" s="1" t="s">
        <v>2973</v>
      </c>
      <c r="B2768" s="1" t="s">
        <v>99</v>
      </c>
      <c r="C2768" s="1" t="str">
        <f t="array" ref="C2768">_xlfn.XLOOKUP($B2768, sales_teams!$A$2:$A$36, sales_teams!$B$2:$B$36)</f>
        <v>Summer Sewald</v>
      </c>
      <c r="D2768" s="1" t="str">
        <f t="array" ref="D2768">_xlfn.XLOOKUP($B2768, sales_teams!$A$2:$A$36, sales_teams!$C$2:$C$36)</f>
        <v>West</v>
      </c>
      <c r="E2768" s="1" t="s">
        <v>179</v>
      </c>
      <c r="F2768" s="1" t="s">
        <v>97</v>
      </c>
      <c r="G2768" s="1" t="str">
        <f t="array" ref="G2768">IF($F2768="", "", _xlfn.XLOOKUP($F2768,accounts!$A$2:$A$86,accounts!$B$2:$B$86, "Other"))</f>
        <v>finance</v>
      </c>
      <c r="H2768" s="1" t="str">
        <f t="array" ref="H2768">IF($F2768="", "", IFS(_xlfn.XLOOKUP($F2768, accounts!$A$2:$A$86, accounts!$E$2:$E$86, 0)&gt;=1000, "Enterprise", _xlfn.XLOOKUP($F2768, accounts!$A$2:$A$86, accounts!$E$2:$E$86, 0)&gt;=100, "Mid-Market", TRUE, "SMB"))</f>
        <v>Mid-Market</v>
      </c>
      <c r="I2768" s="1" t="str">
        <f t="array" ref="I2768">IF($F2768="", "", _xlfn.XLOOKUP($F2768,accounts!$A$2:$A$86,accounts!$F$2:$F$86, "Other"))</f>
        <v>United States</v>
      </c>
      <c r="J2768" s="1" t="s">
        <v>131</v>
      </c>
      <c r="K2768" s="3">
        <v>42851.0</v>
      </c>
      <c r="L2768" s="3">
        <v>42853.0</v>
      </c>
      <c r="M2768" s="1">
        <v>49.0</v>
      </c>
    </row>
    <row r="2769">
      <c r="A2769" s="1" t="s">
        <v>2974</v>
      </c>
      <c r="B2769" s="1" t="s">
        <v>104</v>
      </c>
      <c r="C2769" s="1" t="str">
        <f t="array" ref="C2769">_xlfn.XLOOKUP($B2769, sales_teams!$A$2:$A$36, sales_teams!$B$2:$B$36)</f>
        <v>Summer Sewald</v>
      </c>
      <c r="D2769" s="1" t="str">
        <f t="array" ref="D2769">_xlfn.XLOOKUP($B2769, sales_teams!$A$2:$A$36, sales_teams!$C$2:$C$36)</f>
        <v>West</v>
      </c>
      <c r="E2769" s="1" t="s">
        <v>109</v>
      </c>
      <c r="F2769" s="1" t="s">
        <v>134</v>
      </c>
      <c r="G2769" s="1" t="str">
        <f t="array" ref="G2769">IF($F2769="", "", _xlfn.XLOOKUP($F2769,accounts!$A$2:$A$86,accounts!$B$2:$B$86, "Other"))</f>
        <v>services</v>
      </c>
      <c r="H2769" s="1" t="str">
        <f t="array" ref="H2769">IF($F2769="", "", IFS(_xlfn.XLOOKUP($F2769, accounts!$A$2:$A$86, accounts!$E$2:$E$86, 0)&gt;=1000, "Enterprise", _xlfn.XLOOKUP($F2769, accounts!$A$2:$A$86, accounts!$E$2:$E$86, 0)&gt;=100, "Mid-Market", TRUE, "SMB"))</f>
        <v>Enterprise</v>
      </c>
      <c r="I2769" s="1" t="str">
        <f t="array" ref="I2769">IF($F2769="", "", _xlfn.XLOOKUP($F2769,accounts!$A$2:$A$86,accounts!$F$2:$F$86, "Other"))</f>
        <v>Brazil</v>
      </c>
      <c r="J2769" s="1" t="s">
        <v>192</v>
      </c>
      <c r="K2769" s="3">
        <v>42851.0</v>
      </c>
      <c r="L2769" s="3">
        <v>42853.0</v>
      </c>
      <c r="M2769" s="1">
        <v>0.0</v>
      </c>
    </row>
    <row r="2770">
      <c r="A2770" s="1" t="s">
        <v>2975</v>
      </c>
      <c r="B2770" s="1" t="s">
        <v>104</v>
      </c>
      <c r="C2770" s="1" t="str">
        <f t="array" ref="C2770">_xlfn.XLOOKUP($B2770, sales_teams!$A$2:$A$36, sales_teams!$B$2:$B$36)</f>
        <v>Summer Sewald</v>
      </c>
      <c r="D2770" s="1" t="str">
        <f t="array" ref="D2770">_xlfn.XLOOKUP($B2770, sales_teams!$A$2:$A$36, sales_teams!$C$2:$C$36)</f>
        <v>West</v>
      </c>
      <c r="E2770" s="1" t="s">
        <v>148</v>
      </c>
      <c r="F2770" s="1" t="s">
        <v>170</v>
      </c>
      <c r="G2770" s="1" t="str">
        <f t="array" ref="G2770">IF($F2770="", "", _xlfn.XLOOKUP($F2770,accounts!$A$2:$A$86,accounts!$B$2:$B$86, "Other"))</f>
        <v>employment</v>
      </c>
      <c r="H2770" s="1" t="str">
        <f t="array" ref="H2770">IF($F2770="", "", IFS(_xlfn.XLOOKUP($F2770, accounts!$A$2:$A$86, accounts!$E$2:$E$86, 0)&gt;=1000, "Enterprise", _xlfn.XLOOKUP($F2770, accounts!$A$2:$A$86, accounts!$E$2:$E$86, 0)&gt;=100, "Mid-Market", TRUE, "SMB"))</f>
        <v>Enterprise</v>
      </c>
      <c r="I2770" s="1" t="str">
        <f t="array" ref="I2770">IF($F2770="", "", _xlfn.XLOOKUP($F2770,accounts!$A$2:$A$86,accounts!$F$2:$F$86, "Other"))</f>
        <v>United States</v>
      </c>
      <c r="J2770" s="1" t="s">
        <v>192</v>
      </c>
      <c r="K2770" s="3">
        <v>42851.0</v>
      </c>
      <c r="L2770" s="3">
        <v>42853.0</v>
      </c>
      <c r="M2770" s="1">
        <v>0.0</v>
      </c>
    </row>
    <row r="2771">
      <c r="A2771" s="1" t="s">
        <v>2976</v>
      </c>
      <c r="B2771" s="1" t="s">
        <v>102</v>
      </c>
      <c r="C2771" s="1" t="str">
        <f t="array" ref="C2771">_xlfn.XLOOKUP($B2771, sales_teams!$A$2:$A$36, sales_teams!$B$2:$B$36)</f>
        <v>Summer Sewald</v>
      </c>
      <c r="D2771" s="1" t="str">
        <f t="array" ref="D2771">_xlfn.XLOOKUP($B2771, sales_teams!$A$2:$A$36, sales_teams!$C$2:$C$36)</f>
        <v>West</v>
      </c>
      <c r="E2771" s="1" t="s">
        <v>148</v>
      </c>
      <c r="F2771" s="1" t="s">
        <v>129</v>
      </c>
      <c r="G2771" s="1" t="str">
        <f t="array" ref="G2771">IF($F2771="", "", _xlfn.XLOOKUP($F2771,accounts!$A$2:$A$86,accounts!$B$2:$B$86, "Other"))</f>
        <v>medical</v>
      </c>
      <c r="H2771" s="1" t="str">
        <f t="array" ref="H2771">IF($F2771="", "", IFS(_xlfn.XLOOKUP($F2771, accounts!$A$2:$A$86, accounts!$E$2:$E$86, 0)&gt;=1000, "Enterprise", _xlfn.XLOOKUP($F2771, accounts!$A$2:$A$86, accounts!$E$2:$E$86, 0)&gt;=100, "Mid-Market", TRUE, "SMB"))</f>
        <v>Enterprise</v>
      </c>
      <c r="I2771" s="1" t="str">
        <f t="array" ref="I2771">IF($F2771="", "", _xlfn.XLOOKUP($F2771,accounts!$A$2:$A$86,accounts!$F$2:$F$86, "Other"))</f>
        <v>United States</v>
      </c>
      <c r="J2771" s="1" t="s">
        <v>131</v>
      </c>
      <c r="K2771" s="3">
        <v>42851.0</v>
      </c>
      <c r="L2771" s="3">
        <v>42955.0</v>
      </c>
      <c r="M2771" s="1">
        <v>4901.0</v>
      </c>
    </row>
    <row r="2772">
      <c r="A2772" s="1" t="s">
        <v>2977</v>
      </c>
      <c r="B2772" s="1" t="s">
        <v>17</v>
      </c>
      <c r="C2772" s="1" t="str">
        <f t="array" ref="C2772">_xlfn.XLOOKUP($B2772, sales_teams!$A$2:$A$36, sales_teams!$B$2:$B$36)</f>
        <v>Dustin Brinkmann</v>
      </c>
      <c r="D2772" s="1" t="str">
        <f t="array" ref="D2772">_xlfn.XLOOKUP($B2772, sales_teams!$A$2:$A$36, sales_teams!$C$2:$C$36)</f>
        <v>Central</v>
      </c>
      <c r="E2772" s="1" t="s">
        <v>181</v>
      </c>
      <c r="F2772" s="1" t="s">
        <v>155</v>
      </c>
      <c r="G2772" s="1" t="str">
        <f t="array" ref="G2772">IF($F2772="", "", _xlfn.XLOOKUP($F2772,accounts!$A$2:$A$86,accounts!$B$2:$B$86, "Other"))</f>
        <v>finance</v>
      </c>
      <c r="H2772" s="1" t="str">
        <f t="array" ref="H2772">IF($F2772="", "", IFS(_xlfn.XLOOKUP($F2772, accounts!$A$2:$A$86, accounts!$E$2:$E$86, 0)&gt;=1000, "Enterprise", _xlfn.XLOOKUP($F2772, accounts!$A$2:$A$86, accounts!$E$2:$E$86, 0)&gt;=100, "Mid-Market", TRUE, "SMB"))</f>
        <v>Enterprise</v>
      </c>
      <c r="I2772" s="1" t="str">
        <f t="array" ref="I2772">IF($F2772="", "", _xlfn.XLOOKUP($F2772,accounts!$A$2:$A$86,accounts!$F$2:$F$86, "Other"))</f>
        <v>United States</v>
      </c>
      <c r="J2772" s="1" t="s">
        <v>131</v>
      </c>
      <c r="K2772" s="3">
        <v>42851.0</v>
      </c>
      <c r="L2772" s="3">
        <v>42852.0</v>
      </c>
      <c r="M2772" s="1">
        <v>517.0</v>
      </c>
    </row>
    <row r="2773">
      <c r="A2773" s="1" t="s">
        <v>2978</v>
      </c>
      <c r="B2773" s="1" t="s">
        <v>24</v>
      </c>
      <c r="C2773" s="1" t="str">
        <f t="array" ref="C2773">_xlfn.XLOOKUP($B2773, sales_teams!$A$2:$A$36, sales_teams!$B$2:$B$36)</f>
        <v>Melvin Marxen</v>
      </c>
      <c r="D2773" s="1" t="str">
        <f t="array" ref="D2773">_xlfn.XLOOKUP($B2773, sales_teams!$A$2:$A$36, sales_teams!$C$2:$C$36)</f>
        <v>Central</v>
      </c>
      <c r="E2773" s="1" t="s">
        <v>109</v>
      </c>
      <c r="F2773" s="1" t="s">
        <v>95</v>
      </c>
      <c r="G2773" s="1" t="str">
        <f t="array" ref="G2773">IF($F2773="", "", _xlfn.XLOOKUP($F2773,accounts!$A$2:$A$86,accounts!$B$2:$B$86, "Other"))</f>
        <v>finance</v>
      </c>
      <c r="H2773" s="1" t="str">
        <f t="array" ref="H2773">IF($F2773="", "", IFS(_xlfn.XLOOKUP($F2773, accounts!$A$2:$A$86, accounts!$E$2:$E$86, 0)&gt;=1000, "Enterprise", _xlfn.XLOOKUP($F2773, accounts!$A$2:$A$86, accounts!$E$2:$E$86, 0)&gt;=100, "Mid-Market", TRUE, "SMB"))</f>
        <v>Enterprise</v>
      </c>
      <c r="I2773" s="1" t="str">
        <f t="array" ref="I2773">IF($F2773="", "", _xlfn.XLOOKUP($F2773,accounts!$A$2:$A$86,accounts!$F$2:$F$86, "Other"))</f>
        <v>United States</v>
      </c>
      <c r="J2773" s="1" t="s">
        <v>131</v>
      </c>
      <c r="K2773" s="3">
        <v>42851.0</v>
      </c>
      <c r="L2773" s="3">
        <v>42899.0</v>
      </c>
      <c r="M2773" s="1">
        <v>1105.0</v>
      </c>
    </row>
    <row r="2774">
      <c r="A2774" s="1" t="s">
        <v>2979</v>
      </c>
      <c r="B2774" s="1" t="s">
        <v>107</v>
      </c>
      <c r="C2774" s="1" t="str">
        <f t="array" ref="C2774">_xlfn.XLOOKUP($B2774, sales_teams!$A$2:$A$36, sales_teams!$B$2:$B$36)</f>
        <v>Summer Sewald</v>
      </c>
      <c r="D2774" s="1" t="str">
        <f t="array" ref="D2774">_xlfn.XLOOKUP($B2774, sales_teams!$A$2:$A$36, sales_teams!$C$2:$C$36)</f>
        <v>West</v>
      </c>
      <c r="E2774" s="1" t="s">
        <v>181</v>
      </c>
      <c r="F2774" s="1" t="s">
        <v>134</v>
      </c>
      <c r="G2774" s="1" t="str">
        <f t="array" ref="G2774">IF($F2774="", "", _xlfn.XLOOKUP($F2774,accounts!$A$2:$A$86,accounts!$B$2:$B$86, "Other"))</f>
        <v>services</v>
      </c>
      <c r="H2774" s="1" t="str">
        <f t="array" ref="H2774">IF($F2774="", "", IFS(_xlfn.XLOOKUP($F2774, accounts!$A$2:$A$86, accounts!$E$2:$E$86, 0)&gt;=1000, "Enterprise", _xlfn.XLOOKUP($F2774, accounts!$A$2:$A$86, accounts!$E$2:$E$86, 0)&gt;=100, "Mid-Market", TRUE, "SMB"))</f>
        <v>Enterprise</v>
      </c>
      <c r="I2774" s="1" t="str">
        <f t="array" ref="I2774">IF($F2774="", "", _xlfn.XLOOKUP($F2774,accounts!$A$2:$A$86,accounts!$F$2:$F$86, "Other"))</f>
        <v>Brazil</v>
      </c>
      <c r="J2774" s="1" t="s">
        <v>131</v>
      </c>
      <c r="K2774" s="3">
        <v>42851.0</v>
      </c>
      <c r="L2774" s="3">
        <v>42865.0</v>
      </c>
      <c r="M2774" s="1">
        <v>556.0</v>
      </c>
    </row>
    <row r="2775">
      <c r="A2775" s="1" t="s">
        <v>2980</v>
      </c>
      <c r="B2775" s="1" t="s">
        <v>18</v>
      </c>
      <c r="C2775" s="1" t="str">
        <f t="array" ref="C2775">_xlfn.XLOOKUP($B2775, sales_teams!$A$2:$A$36, sales_teams!$B$2:$B$36)</f>
        <v>Dustin Brinkmann</v>
      </c>
      <c r="D2775" s="1" t="str">
        <f t="array" ref="D2775">_xlfn.XLOOKUP($B2775, sales_teams!$A$2:$A$36, sales_teams!$C$2:$C$36)</f>
        <v>Central</v>
      </c>
      <c r="E2775" s="1" t="s">
        <v>188</v>
      </c>
      <c r="F2775" s="1" t="s">
        <v>165</v>
      </c>
      <c r="G2775" s="1" t="str">
        <f t="array" ref="G2775">IF($F2775="", "", _xlfn.XLOOKUP($F2775,accounts!$A$2:$A$86,accounts!$B$2:$B$86, "Other"))</f>
        <v>telecommunications</v>
      </c>
      <c r="H2775" s="1" t="str">
        <f t="array" ref="H2775">IF($F2775="", "", IFS(_xlfn.XLOOKUP($F2775, accounts!$A$2:$A$86, accounts!$E$2:$E$86, 0)&gt;=1000, "Enterprise", _xlfn.XLOOKUP($F2775, accounts!$A$2:$A$86, accounts!$E$2:$E$86, 0)&gt;=100, "Mid-Market", TRUE, "SMB"))</f>
        <v>Enterprise</v>
      </c>
      <c r="I2775" s="1" t="str">
        <f t="array" ref="I2775">IF($F2775="", "", _xlfn.XLOOKUP($F2775,accounts!$A$2:$A$86,accounts!$F$2:$F$86, "Other"))</f>
        <v>United States</v>
      </c>
      <c r="J2775" s="1" t="s">
        <v>131</v>
      </c>
      <c r="K2775" s="3">
        <v>42851.0</v>
      </c>
      <c r="L2775" s="3">
        <v>42963.0</v>
      </c>
      <c r="M2775" s="1">
        <v>3025.0</v>
      </c>
    </row>
    <row r="2776">
      <c r="A2776" s="1" t="s">
        <v>2981</v>
      </c>
      <c r="B2776" s="1" t="s">
        <v>28</v>
      </c>
      <c r="C2776" s="1" t="str">
        <f t="array" ref="C2776">_xlfn.XLOOKUP($B2776, sales_teams!$A$2:$A$36, sales_teams!$B$2:$B$36)</f>
        <v>Melvin Marxen</v>
      </c>
      <c r="D2776" s="1" t="str">
        <f t="array" ref="D2776">_xlfn.XLOOKUP($B2776, sales_teams!$A$2:$A$36, sales_teams!$C$2:$C$36)</f>
        <v>Central</v>
      </c>
      <c r="E2776" s="1" t="s">
        <v>179</v>
      </c>
      <c r="F2776" s="1" t="s">
        <v>59</v>
      </c>
      <c r="G2776" s="1" t="str">
        <f t="array" ref="G2776">IF($F2776="", "", _xlfn.XLOOKUP($F2776,accounts!$A$2:$A$86,accounts!$B$2:$B$86, "Other"))</f>
        <v>medical</v>
      </c>
      <c r="H2776" s="1" t="str">
        <f t="array" ref="H2776">IF($F2776="", "", IFS(_xlfn.XLOOKUP($F2776, accounts!$A$2:$A$86, accounts!$E$2:$E$86, 0)&gt;=1000, "Enterprise", _xlfn.XLOOKUP($F2776, accounts!$A$2:$A$86, accounts!$E$2:$E$86, 0)&gt;=100, "Mid-Market", TRUE, "SMB"))</f>
        <v>SMB</v>
      </c>
      <c r="I2776" s="1" t="str">
        <f t="array" ref="I2776">IF($F2776="", "", _xlfn.XLOOKUP($F2776,accounts!$A$2:$A$86,accounts!$F$2:$F$86, "Other"))</f>
        <v>United States</v>
      </c>
      <c r="J2776" s="1" t="s">
        <v>131</v>
      </c>
      <c r="K2776" s="3">
        <v>42851.0</v>
      </c>
      <c r="L2776" s="3">
        <v>42891.0</v>
      </c>
      <c r="M2776" s="1">
        <v>54.0</v>
      </c>
    </row>
    <row r="2777">
      <c r="A2777" s="1" t="s">
        <v>2982</v>
      </c>
      <c r="B2777" s="1" t="s">
        <v>65</v>
      </c>
      <c r="C2777" s="1" t="str">
        <f t="array" ref="C2777">_xlfn.XLOOKUP($B2777, sales_teams!$A$2:$A$36, sales_teams!$B$2:$B$36)</f>
        <v>Celia Rouche</v>
      </c>
      <c r="D2777" s="1" t="str">
        <f t="array" ref="D2777">_xlfn.XLOOKUP($B2777, sales_teams!$A$2:$A$36, sales_teams!$C$2:$C$36)</f>
        <v>West</v>
      </c>
      <c r="E2777" s="1" t="s">
        <v>179</v>
      </c>
      <c r="F2777" s="1" t="s">
        <v>59</v>
      </c>
      <c r="G2777" s="1" t="str">
        <f t="array" ref="G2777">IF($F2777="", "", _xlfn.XLOOKUP($F2777,accounts!$A$2:$A$86,accounts!$B$2:$B$86, "Other"))</f>
        <v>medical</v>
      </c>
      <c r="H2777" s="1" t="str">
        <f t="array" ref="H2777">IF($F2777="", "", IFS(_xlfn.XLOOKUP($F2777, accounts!$A$2:$A$86, accounts!$E$2:$E$86, 0)&gt;=1000, "Enterprise", _xlfn.XLOOKUP($F2777, accounts!$A$2:$A$86, accounts!$E$2:$E$86, 0)&gt;=100, "Mid-Market", TRUE, "SMB"))</f>
        <v>SMB</v>
      </c>
      <c r="I2777" s="1" t="str">
        <f t="array" ref="I2777">IF($F2777="", "", _xlfn.XLOOKUP($F2777,accounts!$A$2:$A$86,accounts!$F$2:$F$86, "Other"))</f>
        <v>United States</v>
      </c>
      <c r="J2777" s="1" t="s">
        <v>131</v>
      </c>
      <c r="K2777" s="3">
        <v>42851.0</v>
      </c>
      <c r="L2777" s="3">
        <v>42853.0</v>
      </c>
      <c r="M2777" s="1">
        <v>53.0</v>
      </c>
    </row>
    <row r="2778">
      <c r="A2778" s="1" t="s">
        <v>2983</v>
      </c>
      <c r="B2778" s="1" t="s">
        <v>60</v>
      </c>
      <c r="C2778" s="1" t="str">
        <f t="array" ref="C2778">_xlfn.XLOOKUP($B2778, sales_teams!$A$2:$A$36, sales_teams!$B$2:$B$36)</f>
        <v>Celia Rouche</v>
      </c>
      <c r="D2778" s="1" t="str">
        <f t="array" ref="D2778">_xlfn.XLOOKUP($B2778, sales_teams!$A$2:$A$36, sales_teams!$C$2:$C$36)</f>
        <v>West</v>
      </c>
      <c r="E2778" s="1" t="s">
        <v>148</v>
      </c>
      <c r="F2778" s="1" t="s">
        <v>137</v>
      </c>
      <c r="G2778" s="1" t="str">
        <f t="array" ref="G2778">IF($F2778="", "", _xlfn.XLOOKUP($F2778,accounts!$A$2:$A$86,accounts!$B$2:$B$86, "Other"))</f>
        <v>services</v>
      </c>
      <c r="H2778" s="1" t="str">
        <f t="array" ref="H2778">IF($F2778="", "", IFS(_xlfn.XLOOKUP($F2778, accounts!$A$2:$A$86, accounts!$E$2:$E$86, 0)&gt;=1000, "Enterprise", _xlfn.XLOOKUP($F2778, accounts!$A$2:$A$86, accounts!$E$2:$E$86, 0)&gt;=100, "Mid-Market", TRUE, "SMB"))</f>
        <v>Enterprise</v>
      </c>
      <c r="I2778" s="1" t="str">
        <f t="array" ref="I2778">IF($F2778="", "", _xlfn.XLOOKUP($F2778,accounts!$A$2:$A$86,accounts!$F$2:$F$86, "Other"))</f>
        <v>Germany</v>
      </c>
      <c r="J2778" s="1" t="s">
        <v>131</v>
      </c>
      <c r="K2778" s="3">
        <v>42851.0</v>
      </c>
      <c r="L2778" s="3">
        <v>42852.0</v>
      </c>
      <c r="M2778" s="1">
        <v>4735.0</v>
      </c>
    </row>
    <row r="2779">
      <c r="A2779" s="1" t="s">
        <v>2984</v>
      </c>
      <c r="B2779" s="1" t="s">
        <v>105</v>
      </c>
      <c r="C2779" s="1" t="str">
        <f t="array" ref="C2779">_xlfn.XLOOKUP($B2779, sales_teams!$A$2:$A$36, sales_teams!$B$2:$B$36)</f>
        <v>Summer Sewald</v>
      </c>
      <c r="D2779" s="1" t="str">
        <f t="array" ref="D2779">_xlfn.XLOOKUP($B2779, sales_teams!$A$2:$A$36, sales_teams!$C$2:$C$36)</f>
        <v>West</v>
      </c>
      <c r="E2779" s="1" t="s">
        <v>181</v>
      </c>
      <c r="G2779" s="1" t="str">
        <f t="array" ref="G2779">IF($F2779="", "", _xlfn.XLOOKUP($F2779,accounts!$A$2:$A$86,accounts!$B$2:$B$86, "Other"))</f>
        <v/>
      </c>
      <c r="H2779" s="1" t="str">
        <f t="array" ref="H2779">IF($F2779="", "", IFS(_xlfn.XLOOKUP($F2779, accounts!$A$2:$A$86, accounts!$E$2:$E$86, 0)&gt;=1000, "Enterprise", _xlfn.XLOOKUP($F2779, accounts!$A$2:$A$86, accounts!$E$2:$E$86, 0)&gt;=100, "Mid-Market", TRUE, "SMB"))</f>
        <v/>
      </c>
      <c r="I2779" s="1" t="str">
        <f t="array" ref="I2779">IF($F2779="", "", _xlfn.XLOOKUP($F2779,accounts!$A$2:$A$86,accounts!$F$2:$F$86, "Other"))</f>
        <v/>
      </c>
      <c r="J2779" s="1" t="s">
        <v>189</v>
      </c>
      <c r="K2779" s="3">
        <v>42851.0</v>
      </c>
    </row>
    <row r="2780">
      <c r="A2780" s="1" t="s">
        <v>2985</v>
      </c>
      <c r="B2780" s="1" t="s">
        <v>57</v>
      </c>
      <c r="C2780" s="1" t="str">
        <f t="array" ref="C2780">_xlfn.XLOOKUP($B2780, sales_teams!$A$2:$A$36, sales_teams!$B$2:$B$36)</f>
        <v>Rocco Neubert</v>
      </c>
      <c r="D2780" s="1" t="str">
        <f t="array" ref="D2780">_xlfn.XLOOKUP($B2780, sales_teams!$A$2:$A$36, sales_teams!$C$2:$C$36)</f>
        <v>East</v>
      </c>
      <c r="E2780" s="1" t="s">
        <v>181</v>
      </c>
      <c r="F2780" s="1" t="s">
        <v>127</v>
      </c>
      <c r="G2780" s="1" t="str">
        <f t="array" ref="G2780">IF($F2780="", "", _xlfn.XLOOKUP($F2780,accounts!$A$2:$A$86,accounts!$B$2:$B$86, "Other"))</f>
        <v>technology</v>
      </c>
      <c r="H2780" s="1" t="str">
        <f t="array" ref="H2780">IF($F2780="", "", IFS(_xlfn.XLOOKUP($F2780, accounts!$A$2:$A$86, accounts!$E$2:$E$86, 0)&gt;=1000, "Enterprise", _xlfn.XLOOKUP($F2780, accounts!$A$2:$A$86, accounts!$E$2:$E$86, 0)&gt;=100, "Mid-Market", TRUE, "SMB"))</f>
        <v>Enterprise</v>
      </c>
      <c r="I2780" s="1" t="str">
        <f t="array" ref="I2780">IF($F2780="", "", _xlfn.XLOOKUP($F2780,accounts!$A$2:$A$86,accounts!$F$2:$F$86, "Other"))</f>
        <v>United States</v>
      </c>
      <c r="J2780" s="1" t="s">
        <v>131</v>
      </c>
      <c r="K2780" s="3">
        <v>42852.0</v>
      </c>
      <c r="L2780" s="3">
        <v>42854.0</v>
      </c>
      <c r="M2780" s="1">
        <v>584.0</v>
      </c>
    </row>
    <row r="2781">
      <c r="A2781" s="1" t="s">
        <v>2986</v>
      </c>
      <c r="B2781" s="1" t="s">
        <v>52</v>
      </c>
      <c r="C2781" s="1" t="str">
        <f t="array" ref="C2781">_xlfn.XLOOKUP($B2781, sales_teams!$A$2:$A$36, sales_teams!$B$2:$B$36)</f>
        <v>Rocco Neubert</v>
      </c>
      <c r="D2781" s="1" t="str">
        <f t="array" ref="D2781">_xlfn.XLOOKUP($B2781, sales_teams!$A$2:$A$36, sales_teams!$C$2:$C$36)</f>
        <v>East</v>
      </c>
      <c r="E2781" s="1" t="s">
        <v>148</v>
      </c>
      <c r="F2781" s="1" t="s">
        <v>166</v>
      </c>
      <c r="G2781" s="1" t="str">
        <f t="array" ref="G2781">IF($F2781="", "", _xlfn.XLOOKUP($F2781,accounts!$A$2:$A$86,accounts!$B$2:$B$86, "Other"))</f>
        <v>finance</v>
      </c>
      <c r="H2781" s="1" t="str">
        <f t="array" ref="H2781">IF($F2781="", "", IFS(_xlfn.XLOOKUP($F2781, accounts!$A$2:$A$86, accounts!$E$2:$E$86, 0)&gt;=1000, "Enterprise", _xlfn.XLOOKUP($F2781, accounts!$A$2:$A$86, accounts!$E$2:$E$86, 0)&gt;=100, "Mid-Market", TRUE, "SMB"))</f>
        <v>Enterprise</v>
      </c>
      <c r="I2781" s="1" t="str">
        <f t="array" ref="I2781">IF($F2781="", "", _xlfn.XLOOKUP($F2781,accounts!$A$2:$A$86,accounts!$F$2:$F$86, "Other"))</f>
        <v>United States</v>
      </c>
      <c r="J2781" s="1" t="s">
        <v>192</v>
      </c>
      <c r="K2781" s="3">
        <v>42852.0</v>
      </c>
      <c r="L2781" s="3">
        <v>42867.0</v>
      </c>
      <c r="M2781" s="1">
        <v>0.0</v>
      </c>
    </row>
    <row r="2782">
      <c r="A2782" s="1" t="s">
        <v>2987</v>
      </c>
      <c r="B2782" s="1" t="s">
        <v>48</v>
      </c>
      <c r="C2782" s="1" t="str">
        <f t="array" ref="C2782">_xlfn.XLOOKUP($B2782, sales_teams!$A$2:$A$36, sales_teams!$B$2:$B$36)</f>
        <v>Rocco Neubert</v>
      </c>
      <c r="D2782" s="1" t="str">
        <f t="array" ref="D2782">_xlfn.XLOOKUP($B2782, sales_teams!$A$2:$A$36, sales_teams!$C$2:$C$36)</f>
        <v>East</v>
      </c>
      <c r="E2782" s="1" t="s">
        <v>194</v>
      </c>
      <c r="G2782" s="1" t="str">
        <f t="array" ref="G2782">IF($F2782="", "", _xlfn.XLOOKUP($F2782,accounts!$A$2:$A$86,accounts!$B$2:$B$86, "Other"))</f>
        <v/>
      </c>
      <c r="H2782" s="1" t="str">
        <f t="array" ref="H2782">IF($F2782="", "", IFS(_xlfn.XLOOKUP($F2782, accounts!$A$2:$A$86, accounts!$E$2:$E$86, 0)&gt;=1000, "Enterprise", _xlfn.XLOOKUP($F2782, accounts!$A$2:$A$86, accounts!$E$2:$E$86, 0)&gt;=100, "Mid-Market", TRUE, "SMB"))</f>
        <v/>
      </c>
      <c r="I2782" s="1" t="str">
        <f t="array" ref="I2782">IF($F2782="", "", _xlfn.XLOOKUP($F2782,accounts!$A$2:$A$86,accounts!$F$2:$F$86, "Other"))</f>
        <v/>
      </c>
      <c r="J2782" s="1" t="s">
        <v>189</v>
      </c>
      <c r="K2782" s="3">
        <v>42852.0</v>
      </c>
    </row>
    <row r="2783">
      <c r="A2783" s="1" t="s">
        <v>2988</v>
      </c>
      <c r="B2783" s="1" t="s">
        <v>48</v>
      </c>
      <c r="C2783" s="1" t="str">
        <f t="array" ref="C2783">_xlfn.XLOOKUP($B2783, sales_teams!$A$2:$A$36, sales_teams!$B$2:$B$36)</f>
        <v>Rocco Neubert</v>
      </c>
      <c r="D2783" s="1" t="str">
        <f t="array" ref="D2783">_xlfn.XLOOKUP($B2783, sales_teams!$A$2:$A$36, sales_teams!$C$2:$C$36)</f>
        <v>East</v>
      </c>
      <c r="E2783" s="1" t="s">
        <v>148</v>
      </c>
      <c r="F2783" s="1" t="s">
        <v>127</v>
      </c>
      <c r="G2783" s="1" t="str">
        <f t="array" ref="G2783">IF($F2783="", "", _xlfn.XLOOKUP($F2783,accounts!$A$2:$A$86,accounts!$B$2:$B$86, "Other"))</f>
        <v>technology</v>
      </c>
      <c r="H2783" s="1" t="str">
        <f t="array" ref="H2783">IF($F2783="", "", IFS(_xlfn.XLOOKUP($F2783, accounts!$A$2:$A$86, accounts!$E$2:$E$86, 0)&gt;=1000, "Enterprise", _xlfn.XLOOKUP($F2783, accounts!$A$2:$A$86, accounts!$E$2:$E$86, 0)&gt;=100, "Mid-Market", TRUE, "SMB"))</f>
        <v>Enterprise</v>
      </c>
      <c r="I2783" s="1" t="str">
        <f t="array" ref="I2783">IF($F2783="", "", _xlfn.XLOOKUP($F2783,accounts!$A$2:$A$86,accounts!$F$2:$F$86, "Other"))</f>
        <v>United States</v>
      </c>
      <c r="J2783" s="1" t="s">
        <v>131</v>
      </c>
      <c r="K2783" s="3">
        <v>42852.0</v>
      </c>
      <c r="L2783" s="3">
        <v>42853.0</v>
      </c>
      <c r="M2783" s="1">
        <v>5676.0</v>
      </c>
    </row>
    <row r="2784">
      <c r="A2784" s="1" t="s">
        <v>2989</v>
      </c>
      <c r="B2784" s="1" t="s">
        <v>30</v>
      </c>
      <c r="C2784" s="1" t="str">
        <f t="array" ref="C2784">_xlfn.XLOOKUP($B2784, sales_teams!$A$2:$A$36, sales_teams!$B$2:$B$36)</f>
        <v>Melvin Marxen</v>
      </c>
      <c r="D2784" s="1" t="str">
        <f t="array" ref="D2784">_xlfn.XLOOKUP($B2784, sales_teams!$A$2:$A$36, sales_teams!$C$2:$C$36)</f>
        <v>Central</v>
      </c>
      <c r="E2784" s="1" t="s">
        <v>181</v>
      </c>
      <c r="F2784" s="1" t="s">
        <v>128</v>
      </c>
      <c r="G2784" s="1" t="str">
        <f t="array" ref="G2784">IF($F2784="", "", _xlfn.XLOOKUP($F2784,accounts!$A$2:$A$86,accounts!$B$2:$B$86, "Other"))</f>
        <v>marketing</v>
      </c>
      <c r="H2784" s="1" t="str">
        <f t="array" ref="H2784">IF($F2784="", "", IFS(_xlfn.XLOOKUP($F2784, accounts!$A$2:$A$86, accounts!$E$2:$E$86, 0)&gt;=1000, "Enterprise", _xlfn.XLOOKUP($F2784, accounts!$A$2:$A$86, accounts!$E$2:$E$86, 0)&gt;=100, "Mid-Market", TRUE, "SMB"))</f>
        <v>Enterprise</v>
      </c>
      <c r="I2784" s="1" t="str">
        <f t="array" ref="I2784">IF($F2784="", "", _xlfn.XLOOKUP($F2784,accounts!$A$2:$A$86,accounts!$F$2:$F$86, "Other"))</f>
        <v>United States</v>
      </c>
      <c r="J2784" s="1" t="s">
        <v>192</v>
      </c>
      <c r="K2784" s="3">
        <v>42852.0</v>
      </c>
      <c r="L2784" s="3">
        <v>42854.0</v>
      </c>
      <c r="M2784" s="1">
        <v>0.0</v>
      </c>
    </row>
    <row r="2785">
      <c r="A2785" s="1" t="s">
        <v>2990</v>
      </c>
      <c r="B2785" s="1" t="s">
        <v>30</v>
      </c>
      <c r="C2785" s="1" t="str">
        <f t="array" ref="C2785">_xlfn.XLOOKUP($B2785, sales_teams!$A$2:$A$36, sales_teams!$B$2:$B$36)</f>
        <v>Melvin Marxen</v>
      </c>
      <c r="D2785" s="1" t="str">
        <f t="array" ref="D2785">_xlfn.XLOOKUP($B2785, sales_teams!$A$2:$A$36, sales_teams!$C$2:$C$36)</f>
        <v>Central</v>
      </c>
      <c r="E2785" s="1" t="s">
        <v>148</v>
      </c>
      <c r="F2785" s="1" t="s">
        <v>152</v>
      </c>
      <c r="G2785" s="1" t="str">
        <f t="array" ref="G2785">IF($F2785="", "", _xlfn.XLOOKUP($F2785,accounts!$A$2:$A$86,accounts!$B$2:$B$86, "Other"))</f>
        <v>marketing</v>
      </c>
      <c r="H2785" s="1" t="str">
        <f t="array" ref="H2785">IF($F2785="", "", IFS(_xlfn.XLOOKUP($F2785, accounts!$A$2:$A$86, accounts!$E$2:$E$86, 0)&gt;=1000, "Enterprise", _xlfn.XLOOKUP($F2785, accounts!$A$2:$A$86, accounts!$E$2:$E$86, 0)&gt;=100, "Mid-Market", TRUE, "SMB"))</f>
        <v>Mid-Market</v>
      </c>
      <c r="I2785" s="1" t="str">
        <f t="array" ref="I2785">IF($F2785="", "", _xlfn.XLOOKUP($F2785,accounts!$A$2:$A$86,accounts!$F$2:$F$86, "Other"))</f>
        <v>United States</v>
      </c>
      <c r="J2785" s="1" t="s">
        <v>192</v>
      </c>
      <c r="K2785" s="3">
        <v>42852.0</v>
      </c>
      <c r="L2785" s="3">
        <v>42854.0</v>
      </c>
      <c r="M2785" s="1">
        <v>0.0</v>
      </c>
    </row>
    <row r="2786">
      <c r="A2786" s="1" t="s">
        <v>2991</v>
      </c>
      <c r="B2786" s="1" t="s">
        <v>30</v>
      </c>
      <c r="C2786" s="1" t="str">
        <f t="array" ref="C2786">_xlfn.XLOOKUP($B2786, sales_teams!$A$2:$A$36, sales_teams!$B$2:$B$36)</f>
        <v>Melvin Marxen</v>
      </c>
      <c r="D2786" s="1" t="str">
        <f t="array" ref="D2786">_xlfn.XLOOKUP($B2786, sales_teams!$A$2:$A$36, sales_teams!$C$2:$C$36)</f>
        <v>Central</v>
      </c>
      <c r="E2786" s="1" t="s">
        <v>148</v>
      </c>
      <c r="F2786" s="1" t="s">
        <v>89</v>
      </c>
      <c r="G2786" s="1" t="str">
        <f t="array" ref="G2786">IF($F2786="", "", _xlfn.XLOOKUP($F2786,accounts!$A$2:$A$86,accounts!$B$2:$B$86, "Other"))</f>
        <v>finance</v>
      </c>
      <c r="H2786" s="1" t="str">
        <f t="array" ref="H2786">IF($F2786="", "", IFS(_xlfn.XLOOKUP($F2786, accounts!$A$2:$A$86, accounts!$E$2:$E$86, 0)&gt;=1000, "Enterprise", _xlfn.XLOOKUP($F2786, accounts!$A$2:$A$86, accounts!$E$2:$E$86, 0)&gt;=100, "Mid-Market", TRUE, "SMB"))</f>
        <v>Enterprise</v>
      </c>
      <c r="I2786" s="1" t="str">
        <f t="array" ref="I2786">IF($F2786="", "", _xlfn.XLOOKUP($F2786,accounts!$A$2:$A$86,accounts!$F$2:$F$86, "Other"))</f>
        <v>United States</v>
      </c>
      <c r="J2786" s="1" t="s">
        <v>131</v>
      </c>
      <c r="K2786" s="3">
        <v>42852.0</v>
      </c>
      <c r="L2786" s="3">
        <v>42861.0</v>
      </c>
      <c r="M2786" s="1">
        <v>4727.0</v>
      </c>
    </row>
    <row r="2787">
      <c r="A2787" s="1" t="s">
        <v>2992</v>
      </c>
      <c r="B2787" s="1" t="s">
        <v>42</v>
      </c>
      <c r="C2787" s="1" t="str">
        <f t="array" ref="C2787">_xlfn.XLOOKUP($B2787, sales_teams!$A$2:$A$36, sales_teams!$B$2:$B$36)</f>
        <v>Cara Losch</v>
      </c>
      <c r="D2787" s="1" t="str">
        <f t="array" ref="D2787">_xlfn.XLOOKUP($B2787, sales_teams!$A$2:$A$36, sales_teams!$C$2:$C$36)</f>
        <v>East</v>
      </c>
      <c r="E2787" s="1" t="s">
        <v>194</v>
      </c>
      <c r="F2787" s="1" t="s">
        <v>103</v>
      </c>
      <c r="G2787" s="1" t="str">
        <f t="array" ref="G2787">IF($F2787="", "", _xlfn.XLOOKUP($F2787,accounts!$A$2:$A$86,accounts!$B$2:$B$86, "Other"))</f>
        <v>retail</v>
      </c>
      <c r="H2787" s="1" t="str">
        <f t="array" ref="H2787">IF($F2787="", "", IFS(_xlfn.XLOOKUP($F2787, accounts!$A$2:$A$86, accounts!$E$2:$E$86, 0)&gt;=1000, "Enterprise", _xlfn.XLOOKUP($F2787, accounts!$A$2:$A$86, accounts!$E$2:$E$86, 0)&gt;=100, "Mid-Market", TRUE, "SMB"))</f>
        <v>Enterprise</v>
      </c>
      <c r="I2787" s="1" t="str">
        <f t="array" ref="I2787">IF($F2787="", "", _xlfn.XLOOKUP($F2787,accounts!$A$2:$A$86,accounts!$F$2:$F$86, "Other"))</f>
        <v>United States</v>
      </c>
      <c r="J2787" s="1" t="s">
        <v>192</v>
      </c>
      <c r="K2787" s="3">
        <v>42852.0</v>
      </c>
      <c r="L2787" s="3">
        <v>42958.0</v>
      </c>
      <c r="M2787" s="1">
        <v>0.0</v>
      </c>
    </row>
    <row r="2788">
      <c r="A2788" s="1" t="s">
        <v>2993</v>
      </c>
      <c r="B2788" s="1" t="s">
        <v>26</v>
      </c>
      <c r="C2788" s="1" t="str">
        <f t="array" ref="C2788">_xlfn.XLOOKUP($B2788, sales_teams!$A$2:$A$36, sales_teams!$B$2:$B$36)</f>
        <v>Melvin Marxen</v>
      </c>
      <c r="D2788" s="1" t="str">
        <f t="array" ref="D2788">_xlfn.XLOOKUP($B2788, sales_teams!$A$2:$A$36, sales_teams!$C$2:$C$36)</f>
        <v>Central</v>
      </c>
      <c r="E2788" s="1" t="s">
        <v>109</v>
      </c>
      <c r="F2788" s="1" t="s">
        <v>76</v>
      </c>
      <c r="G2788" s="1" t="str">
        <f t="array" ref="G2788">IF($F2788="", "", _xlfn.XLOOKUP($F2788,accounts!$A$2:$A$86,accounts!$B$2:$B$86, "Other"))</f>
        <v>marketing</v>
      </c>
      <c r="H2788" s="1" t="str">
        <f t="array" ref="H2788">IF($F2788="", "", IFS(_xlfn.XLOOKUP($F2788, accounts!$A$2:$A$86, accounts!$E$2:$E$86, 0)&gt;=1000, "Enterprise", _xlfn.XLOOKUP($F2788, accounts!$A$2:$A$86, accounts!$E$2:$E$86, 0)&gt;=100, "Mid-Market", TRUE, "SMB"))</f>
        <v>Enterprise</v>
      </c>
      <c r="I2788" s="1" t="str">
        <f t="array" ref="I2788">IF($F2788="", "", _xlfn.XLOOKUP($F2788,accounts!$A$2:$A$86,accounts!$F$2:$F$86, "Other"))</f>
        <v>United States</v>
      </c>
      <c r="J2788" s="1" t="s">
        <v>131</v>
      </c>
      <c r="K2788" s="3">
        <v>42852.0</v>
      </c>
      <c r="L2788" s="3">
        <v>42948.0</v>
      </c>
      <c r="M2788" s="1">
        <v>821.0</v>
      </c>
    </row>
    <row r="2789">
      <c r="A2789" s="1" t="s">
        <v>2994</v>
      </c>
      <c r="B2789" s="1" t="s">
        <v>99</v>
      </c>
      <c r="C2789" s="1" t="str">
        <f t="array" ref="C2789">_xlfn.XLOOKUP($B2789, sales_teams!$A$2:$A$36, sales_teams!$B$2:$B$36)</f>
        <v>Summer Sewald</v>
      </c>
      <c r="D2789" s="1" t="str">
        <f t="array" ref="D2789">_xlfn.XLOOKUP($B2789, sales_teams!$A$2:$A$36, sales_teams!$C$2:$C$36)</f>
        <v>West</v>
      </c>
      <c r="E2789" s="1" t="s">
        <v>109</v>
      </c>
      <c r="F2789" s="1" t="s">
        <v>97</v>
      </c>
      <c r="G2789" s="1" t="str">
        <f t="array" ref="G2789">IF($F2789="", "", _xlfn.XLOOKUP($F2789,accounts!$A$2:$A$86,accounts!$B$2:$B$86, "Other"))</f>
        <v>finance</v>
      </c>
      <c r="H2789" s="1" t="str">
        <f t="array" ref="H2789">IF($F2789="", "", IFS(_xlfn.XLOOKUP($F2789, accounts!$A$2:$A$86, accounts!$E$2:$E$86, 0)&gt;=1000, "Enterprise", _xlfn.XLOOKUP($F2789, accounts!$A$2:$A$86, accounts!$E$2:$E$86, 0)&gt;=100, "Mid-Market", TRUE, "SMB"))</f>
        <v>Mid-Market</v>
      </c>
      <c r="I2789" s="1" t="str">
        <f t="array" ref="I2789">IF($F2789="", "", _xlfn.XLOOKUP($F2789,accounts!$A$2:$A$86,accounts!$F$2:$F$86, "Other"))</f>
        <v>United States</v>
      </c>
      <c r="J2789" s="1" t="s">
        <v>192</v>
      </c>
      <c r="K2789" s="3">
        <v>42852.0</v>
      </c>
      <c r="L2789" s="3">
        <v>42872.0</v>
      </c>
      <c r="M2789" s="1">
        <v>0.0</v>
      </c>
    </row>
    <row r="2790">
      <c r="A2790" s="1" t="s">
        <v>2995</v>
      </c>
      <c r="B2790" s="1" t="s">
        <v>17</v>
      </c>
      <c r="C2790" s="1" t="str">
        <f t="array" ref="C2790">_xlfn.XLOOKUP($B2790, sales_teams!$A$2:$A$36, sales_teams!$B$2:$B$36)</f>
        <v>Dustin Brinkmann</v>
      </c>
      <c r="D2790" s="1" t="str">
        <f t="array" ref="D2790">_xlfn.XLOOKUP($B2790, sales_teams!$A$2:$A$36, sales_teams!$C$2:$C$36)</f>
        <v>Central</v>
      </c>
      <c r="E2790" s="1" t="s">
        <v>109</v>
      </c>
      <c r="F2790" s="1" t="s">
        <v>82</v>
      </c>
      <c r="G2790" s="1" t="str">
        <f t="array" ref="G2790">IF($F2790="", "", _xlfn.XLOOKUP($F2790,accounts!$A$2:$A$86,accounts!$B$2:$B$86, "Other"))</f>
        <v>software</v>
      </c>
      <c r="H2790" s="1" t="str">
        <f t="array" ref="H2790">IF($F2790="", "", IFS(_xlfn.XLOOKUP($F2790, accounts!$A$2:$A$86, accounts!$E$2:$E$86, 0)&gt;=1000, "Enterprise", _xlfn.XLOOKUP($F2790, accounts!$A$2:$A$86, accounts!$E$2:$E$86, 0)&gt;=100, "Mid-Market", TRUE, "SMB"))</f>
        <v>Enterprise</v>
      </c>
      <c r="I2790" s="1" t="str">
        <f t="array" ref="I2790">IF($F2790="", "", _xlfn.XLOOKUP($F2790,accounts!$A$2:$A$86,accounts!$F$2:$F$86, "Other"))</f>
        <v>United States</v>
      </c>
      <c r="J2790" s="1" t="s">
        <v>131</v>
      </c>
      <c r="K2790" s="3">
        <v>42852.0</v>
      </c>
      <c r="L2790" s="3">
        <v>42954.0</v>
      </c>
      <c r="M2790" s="1">
        <v>999.0</v>
      </c>
    </row>
    <row r="2791">
      <c r="A2791" s="1" t="s">
        <v>2996</v>
      </c>
      <c r="B2791" s="1" t="s">
        <v>17</v>
      </c>
      <c r="C2791" s="1" t="str">
        <f t="array" ref="C2791">_xlfn.XLOOKUP($B2791, sales_teams!$A$2:$A$36, sales_teams!$B$2:$B$36)</f>
        <v>Dustin Brinkmann</v>
      </c>
      <c r="D2791" s="1" t="str">
        <f t="array" ref="D2791">_xlfn.XLOOKUP($B2791, sales_teams!$A$2:$A$36, sales_teams!$C$2:$C$36)</f>
        <v>Central</v>
      </c>
      <c r="E2791" s="1" t="s">
        <v>179</v>
      </c>
      <c r="F2791" s="1" t="s">
        <v>76</v>
      </c>
      <c r="G2791" s="1" t="str">
        <f t="array" ref="G2791">IF($F2791="", "", _xlfn.XLOOKUP($F2791,accounts!$A$2:$A$86,accounts!$B$2:$B$86, "Other"))</f>
        <v>marketing</v>
      </c>
      <c r="H2791" s="1" t="str">
        <f t="array" ref="H2791">IF($F2791="", "", IFS(_xlfn.XLOOKUP($F2791, accounts!$A$2:$A$86, accounts!$E$2:$E$86, 0)&gt;=1000, "Enterprise", _xlfn.XLOOKUP($F2791, accounts!$A$2:$A$86, accounts!$E$2:$E$86, 0)&gt;=100, "Mid-Market", TRUE, "SMB"))</f>
        <v>Enterprise</v>
      </c>
      <c r="I2791" s="1" t="str">
        <f t="array" ref="I2791">IF($F2791="", "", _xlfn.XLOOKUP($F2791,accounts!$A$2:$A$86,accounts!$F$2:$F$86, "Other"))</f>
        <v>United States</v>
      </c>
      <c r="J2791" s="1" t="s">
        <v>131</v>
      </c>
      <c r="K2791" s="3">
        <v>42852.0</v>
      </c>
      <c r="L2791" s="3">
        <v>42952.0</v>
      </c>
      <c r="M2791" s="1">
        <v>54.0</v>
      </c>
    </row>
    <row r="2792">
      <c r="A2792" s="1" t="s">
        <v>2997</v>
      </c>
      <c r="B2792" s="1" t="s">
        <v>24</v>
      </c>
      <c r="C2792" s="1" t="str">
        <f t="array" ref="C2792">_xlfn.XLOOKUP($B2792, sales_teams!$A$2:$A$36, sales_teams!$B$2:$B$36)</f>
        <v>Melvin Marxen</v>
      </c>
      <c r="D2792" s="1" t="str">
        <f t="array" ref="D2792">_xlfn.XLOOKUP($B2792, sales_teams!$A$2:$A$36, sales_teams!$C$2:$C$36)</f>
        <v>Central</v>
      </c>
      <c r="E2792" s="1" t="s">
        <v>181</v>
      </c>
      <c r="F2792" s="1" t="s">
        <v>64</v>
      </c>
      <c r="G2792" s="1" t="str">
        <f t="array" ref="G2792">IF($F2792="", "", _xlfn.XLOOKUP($F2792,accounts!$A$2:$A$86,accounts!$B$2:$B$86, "Other"))</f>
        <v>technology</v>
      </c>
      <c r="H2792" s="1" t="str">
        <f t="array" ref="H2792">IF($F2792="", "", IFS(_xlfn.XLOOKUP($F2792, accounts!$A$2:$A$86, accounts!$E$2:$E$86, 0)&gt;=1000, "Enterprise", _xlfn.XLOOKUP($F2792, accounts!$A$2:$A$86, accounts!$E$2:$E$86, 0)&gt;=100, "Mid-Market", TRUE, "SMB"))</f>
        <v>Enterprise</v>
      </c>
      <c r="I2792" s="1" t="str">
        <f t="array" ref="I2792">IF($F2792="", "", _xlfn.XLOOKUP($F2792,accounts!$A$2:$A$86,accounts!$F$2:$F$86, "Other"))</f>
        <v>United States</v>
      </c>
      <c r="J2792" s="1" t="s">
        <v>192</v>
      </c>
      <c r="K2792" s="3">
        <v>42852.0</v>
      </c>
      <c r="L2792" s="3">
        <v>42953.0</v>
      </c>
      <c r="M2792" s="1">
        <v>0.0</v>
      </c>
    </row>
    <row r="2793">
      <c r="A2793" s="1" t="s">
        <v>2998</v>
      </c>
      <c r="B2793" s="1" t="s">
        <v>28</v>
      </c>
      <c r="C2793" s="1" t="str">
        <f t="array" ref="C2793">_xlfn.XLOOKUP($B2793, sales_teams!$A$2:$A$36, sales_teams!$B$2:$B$36)</f>
        <v>Melvin Marxen</v>
      </c>
      <c r="D2793" s="1" t="str">
        <f t="array" ref="D2793">_xlfn.XLOOKUP($B2793, sales_teams!$A$2:$A$36, sales_teams!$C$2:$C$36)</f>
        <v>Central</v>
      </c>
      <c r="E2793" s="1" t="s">
        <v>188</v>
      </c>
      <c r="F2793" s="1" t="s">
        <v>113</v>
      </c>
      <c r="G2793" s="1" t="str">
        <f t="array" ref="G2793">IF($F2793="", "", _xlfn.XLOOKUP($F2793,accounts!$A$2:$A$86,accounts!$B$2:$B$86, "Other"))</f>
        <v>telecommunications</v>
      </c>
      <c r="H2793" s="1" t="str">
        <f t="array" ref="H2793">IF($F2793="", "", IFS(_xlfn.XLOOKUP($F2793, accounts!$A$2:$A$86, accounts!$E$2:$E$86, 0)&gt;=1000, "Enterprise", _xlfn.XLOOKUP($F2793, accounts!$A$2:$A$86, accounts!$E$2:$E$86, 0)&gt;=100, "Mid-Market", TRUE, "SMB"))</f>
        <v>Mid-Market</v>
      </c>
      <c r="I2793" s="1" t="str">
        <f t="array" ref="I2793">IF($F2793="", "", _xlfn.XLOOKUP($F2793,accounts!$A$2:$A$86,accounts!$F$2:$F$86, "Other"))</f>
        <v>United States</v>
      </c>
      <c r="J2793" s="1" t="s">
        <v>131</v>
      </c>
      <c r="K2793" s="3">
        <v>42852.0</v>
      </c>
      <c r="L2793" s="3">
        <v>42865.0</v>
      </c>
      <c r="M2793" s="1">
        <v>3397.0</v>
      </c>
    </row>
    <row r="2794">
      <c r="A2794" s="1" t="s">
        <v>2999</v>
      </c>
      <c r="B2794" s="1" t="s">
        <v>41</v>
      </c>
      <c r="C2794" s="1" t="str">
        <f t="array" ref="C2794">_xlfn.XLOOKUP($B2794, sales_teams!$A$2:$A$36, sales_teams!$B$2:$B$36)</f>
        <v>Cara Losch</v>
      </c>
      <c r="D2794" s="1" t="str">
        <f t="array" ref="D2794">_xlfn.XLOOKUP($B2794, sales_teams!$A$2:$A$36, sales_teams!$C$2:$C$36)</f>
        <v>East</v>
      </c>
      <c r="E2794" s="1" t="s">
        <v>181</v>
      </c>
      <c r="F2794" s="1" t="s">
        <v>153</v>
      </c>
      <c r="G2794" s="1" t="str">
        <f t="array" ref="G2794">IF($F2794="", "", _xlfn.XLOOKUP($F2794,accounts!$A$2:$A$86,accounts!$B$2:$B$86, "Other"))</f>
        <v>medical</v>
      </c>
      <c r="H2794" s="1" t="str">
        <f t="array" ref="H2794">IF($F2794="", "", IFS(_xlfn.XLOOKUP($F2794, accounts!$A$2:$A$86, accounts!$E$2:$E$86, 0)&gt;=1000, "Enterprise", _xlfn.XLOOKUP($F2794, accounts!$A$2:$A$86, accounts!$E$2:$E$86, 0)&gt;=100, "Mid-Market", TRUE, "SMB"))</f>
        <v>Enterprise</v>
      </c>
      <c r="I2794" s="1" t="str">
        <f t="array" ref="I2794">IF($F2794="", "", _xlfn.XLOOKUP($F2794,accounts!$A$2:$A$86,accounts!$F$2:$F$86, "Other"))</f>
        <v>United States</v>
      </c>
      <c r="J2794" s="1" t="s">
        <v>131</v>
      </c>
      <c r="K2794" s="3">
        <v>42852.0</v>
      </c>
      <c r="L2794" s="3">
        <v>42870.0</v>
      </c>
      <c r="M2794" s="1">
        <v>574.0</v>
      </c>
    </row>
    <row r="2795">
      <c r="A2795" s="1" t="s">
        <v>3000</v>
      </c>
      <c r="B2795" s="1" t="s">
        <v>15</v>
      </c>
      <c r="C2795" s="1" t="str">
        <f t="array" ref="C2795">_xlfn.XLOOKUP($B2795, sales_teams!$A$2:$A$36, sales_teams!$B$2:$B$36)</f>
        <v>Dustin Brinkmann</v>
      </c>
      <c r="D2795" s="1" t="str">
        <f t="array" ref="D2795">_xlfn.XLOOKUP($B2795, sales_teams!$A$2:$A$36, sales_teams!$C$2:$C$36)</f>
        <v>Central</v>
      </c>
      <c r="E2795" s="1" t="s">
        <v>179</v>
      </c>
      <c r="F2795" s="1" t="s">
        <v>78</v>
      </c>
      <c r="G2795" s="1" t="str">
        <f t="array" ref="G2795">IF($F2795="", "", _xlfn.XLOOKUP($F2795,accounts!$A$2:$A$86,accounts!$B$2:$B$86, "Other"))</f>
        <v>marketing</v>
      </c>
      <c r="H2795" s="1" t="str">
        <f t="array" ref="H2795">IF($F2795="", "", IFS(_xlfn.XLOOKUP($F2795, accounts!$A$2:$A$86, accounts!$E$2:$E$86, 0)&gt;=1000, "Enterprise", _xlfn.XLOOKUP($F2795, accounts!$A$2:$A$86, accounts!$E$2:$E$86, 0)&gt;=100, "Mid-Market", TRUE, "SMB"))</f>
        <v>Enterprise</v>
      </c>
      <c r="I2795" s="1" t="str">
        <f t="array" ref="I2795">IF($F2795="", "", _xlfn.XLOOKUP($F2795,accounts!$A$2:$A$86,accounts!$F$2:$F$86, "Other"))</f>
        <v>United States</v>
      </c>
      <c r="J2795" s="1" t="s">
        <v>192</v>
      </c>
      <c r="K2795" s="3">
        <v>42852.0</v>
      </c>
      <c r="L2795" s="3">
        <v>42864.0</v>
      </c>
      <c r="M2795" s="1">
        <v>0.0</v>
      </c>
    </row>
    <row r="2796">
      <c r="A2796" s="1" t="s">
        <v>3001</v>
      </c>
      <c r="B2796" s="1" t="s">
        <v>15</v>
      </c>
      <c r="C2796" s="1" t="str">
        <f t="array" ref="C2796">_xlfn.XLOOKUP($B2796, sales_teams!$A$2:$A$36, sales_teams!$B$2:$B$36)</f>
        <v>Dustin Brinkmann</v>
      </c>
      <c r="D2796" s="1" t="str">
        <f t="array" ref="D2796">_xlfn.XLOOKUP($B2796, sales_teams!$A$2:$A$36, sales_teams!$C$2:$C$36)</f>
        <v>Central</v>
      </c>
      <c r="E2796" s="1" t="s">
        <v>179</v>
      </c>
      <c r="F2796" s="1" t="s">
        <v>113</v>
      </c>
      <c r="G2796" s="1" t="str">
        <f t="array" ref="G2796">IF($F2796="", "", _xlfn.XLOOKUP($F2796,accounts!$A$2:$A$86,accounts!$B$2:$B$86, "Other"))</f>
        <v>telecommunications</v>
      </c>
      <c r="H2796" s="1" t="str">
        <f t="array" ref="H2796">IF($F2796="", "", IFS(_xlfn.XLOOKUP($F2796, accounts!$A$2:$A$86, accounts!$E$2:$E$86, 0)&gt;=1000, "Enterprise", _xlfn.XLOOKUP($F2796, accounts!$A$2:$A$86, accounts!$E$2:$E$86, 0)&gt;=100, "Mid-Market", TRUE, "SMB"))</f>
        <v>Mid-Market</v>
      </c>
      <c r="I2796" s="1" t="str">
        <f t="array" ref="I2796">IF($F2796="", "", _xlfn.XLOOKUP($F2796,accounts!$A$2:$A$86,accounts!$F$2:$F$86, "Other"))</f>
        <v>United States</v>
      </c>
      <c r="J2796" s="1" t="s">
        <v>131</v>
      </c>
      <c r="K2796" s="3">
        <v>42852.0</v>
      </c>
      <c r="L2796" s="3">
        <v>42962.0</v>
      </c>
      <c r="M2796" s="1">
        <v>59.0</v>
      </c>
    </row>
    <row r="2797">
      <c r="A2797" s="1" t="s">
        <v>3002</v>
      </c>
      <c r="B2797" s="1" t="s">
        <v>15</v>
      </c>
      <c r="C2797" s="1" t="str">
        <f t="array" ref="C2797">_xlfn.XLOOKUP($B2797, sales_teams!$A$2:$A$36, sales_teams!$B$2:$B$36)</f>
        <v>Dustin Brinkmann</v>
      </c>
      <c r="D2797" s="1" t="str">
        <f t="array" ref="D2797">_xlfn.XLOOKUP($B2797, sales_teams!$A$2:$A$36, sales_teams!$C$2:$C$36)</f>
        <v>Central</v>
      </c>
      <c r="E2797" s="1" t="s">
        <v>179</v>
      </c>
      <c r="F2797" s="1" t="s">
        <v>165</v>
      </c>
      <c r="G2797" s="1" t="str">
        <f t="array" ref="G2797">IF($F2797="", "", _xlfn.XLOOKUP($F2797,accounts!$A$2:$A$86,accounts!$B$2:$B$86, "Other"))</f>
        <v>telecommunications</v>
      </c>
      <c r="H2797" s="1" t="str">
        <f t="array" ref="H2797">IF($F2797="", "", IFS(_xlfn.XLOOKUP($F2797, accounts!$A$2:$A$86, accounts!$E$2:$E$86, 0)&gt;=1000, "Enterprise", _xlfn.XLOOKUP($F2797, accounts!$A$2:$A$86, accounts!$E$2:$E$86, 0)&gt;=100, "Mid-Market", TRUE, "SMB"))</f>
        <v>Enterprise</v>
      </c>
      <c r="I2797" s="1" t="str">
        <f t="array" ref="I2797">IF($F2797="", "", _xlfn.XLOOKUP($F2797,accounts!$A$2:$A$86,accounts!$F$2:$F$86, "Other"))</f>
        <v>United States</v>
      </c>
      <c r="J2797" s="1" t="s">
        <v>131</v>
      </c>
      <c r="K2797" s="3">
        <v>42852.0</v>
      </c>
      <c r="L2797" s="3">
        <v>42854.0</v>
      </c>
      <c r="M2797" s="1">
        <v>60.0</v>
      </c>
    </row>
    <row r="2798">
      <c r="A2798" s="1" t="s">
        <v>3003</v>
      </c>
      <c r="B2798" s="1" t="s">
        <v>60</v>
      </c>
      <c r="C2798" s="1" t="str">
        <f t="array" ref="C2798">_xlfn.XLOOKUP($B2798, sales_teams!$A$2:$A$36, sales_teams!$B$2:$B$36)</f>
        <v>Celia Rouche</v>
      </c>
      <c r="D2798" s="1" t="str">
        <f t="array" ref="D2798">_xlfn.XLOOKUP($B2798, sales_teams!$A$2:$A$36, sales_teams!$C$2:$C$36)</f>
        <v>West</v>
      </c>
      <c r="E2798" s="1" t="s">
        <v>181</v>
      </c>
      <c r="F2798" s="1" t="s">
        <v>130</v>
      </c>
      <c r="G2798" s="1" t="str">
        <f t="array" ref="G2798">IF($F2798="", "", _xlfn.XLOOKUP($F2798,accounts!$A$2:$A$86,accounts!$B$2:$B$86, "Other"))</f>
        <v>medical</v>
      </c>
      <c r="H2798" s="1" t="str">
        <f t="array" ref="H2798">IF($F2798="", "", IFS(_xlfn.XLOOKUP($F2798, accounts!$A$2:$A$86, accounts!$E$2:$E$86, 0)&gt;=1000, "Enterprise", _xlfn.XLOOKUP($F2798, accounts!$A$2:$A$86, accounts!$E$2:$E$86, 0)&gt;=100, "Mid-Market", TRUE, "SMB"))</f>
        <v>Enterprise</v>
      </c>
      <c r="I2798" s="1" t="str">
        <f t="array" ref="I2798">IF($F2798="", "", _xlfn.XLOOKUP($F2798,accounts!$A$2:$A$86,accounts!$F$2:$F$86, "Other"))</f>
        <v>United States</v>
      </c>
      <c r="J2798" s="1" t="s">
        <v>192</v>
      </c>
      <c r="K2798" s="3">
        <v>42852.0</v>
      </c>
      <c r="L2798" s="3">
        <v>42854.0</v>
      </c>
      <c r="M2798" s="1">
        <v>0.0</v>
      </c>
    </row>
    <row r="2799">
      <c r="A2799" s="1" t="s">
        <v>3004</v>
      </c>
      <c r="B2799" s="1" t="s">
        <v>60</v>
      </c>
      <c r="C2799" s="1" t="str">
        <f t="array" ref="C2799">_xlfn.XLOOKUP($B2799, sales_teams!$A$2:$A$36, sales_teams!$B$2:$B$36)</f>
        <v>Celia Rouche</v>
      </c>
      <c r="D2799" s="1" t="str">
        <f t="array" ref="D2799">_xlfn.XLOOKUP($B2799, sales_teams!$A$2:$A$36, sales_teams!$C$2:$C$36)</f>
        <v>West</v>
      </c>
      <c r="E2799" s="1" t="s">
        <v>181</v>
      </c>
      <c r="F2799" s="1" t="s">
        <v>176</v>
      </c>
      <c r="G2799" s="1" t="str">
        <f t="array" ref="G2799">IF($F2799="", "", _xlfn.XLOOKUP($F2799,accounts!$A$2:$A$86,accounts!$B$2:$B$86, "Other"))</f>
        <v>entertainment</v>
      </c>
      <c r="H2799" s="1" t="str">
        <f t="array" ref="H2799">IF($F2799="", "", IFS(_xlfn.XLOOKUP($F2799, accounts!$A$2:$A$86, accounts!$E$2:$E$86, 0)&gt;=1000, "Enterprise", _xlfn.XLOOKUP($F2799, accounts!$A$2:$A$86, accounts!$E$2:$E$86, 0)&gt;=100, "Mid-Market", TRUE, "SMB"))</f>
        <v>Mid-Market</v>
      </c>
      <c r="I2799" s="1" t="str">
        <f t="array" ref="I2799">IF($F2799="", "", _xlfn.XLOOKUP($F2799,accounts!$A$2:$A$86,accounts!$F$2:$F$86, "Other"))</f>
        <v>United States</v>
      </c>
      <c r="J2799" s="1" t="s">
        <v>131</v>
      </c>
      <c r="K2799" s="3">
        <v>42852.0</v>
      </c>
      <c r="L2799" s="3">
        <v>42870.0</v>
      </c>
      <c r="M2799" s="1">
        <v>573.0</v>
      </c>
    </row>
    <row r="2800">
      <c r="A2800" s="1" t="s">
        <v>3005</v>
      </c>
      <c r="B2800" s="1" t="s">
        <v>60</v>
      </c>
      <c r="C2800" s="1" t="str">
        <f t="array" ref="C2800">_xlfn.XLOOKUP($B2800, sales_teams!$A$2:$A$36, sales_teams!$B$2:$B$36)</f>
        <v>Celia Rouche</v>
      </c>
      <c r="D2800" s="1" t="str">
        <f t="array" ref="D2800">_xlfn.XLOOKUP($B2800, sales_teams!$A$2:$A$36, sales_teams!$C$2:$C$36)</f>
        <v>West</v>
      </c>
      <c r="E2800" s="1" t="s">
        <v>148</v>
      </c>
      <c r="F2800" s="1" t="s">
        <v>91</v>
      </c>
      <c r="G2800" s="1" t="str">
        <f t="array" ref="G2800">IF($F2800="", "", _xlfn.XLOOKUP($F2800,accounts!$A$2:$A$86,accounts!$B$2:$B$86, "Other"))</f>
        <v>employment</v>
      </c>
      <c r="H2800" s="1" t="str">
        <f t="array" ref="H2800">IF($F2800="", "", IFS(_xlfn.XLOOKUP($F2800, accounts!$A$2:$A$86, accounts!$E$2:$E$86, 0)&gt;=1000, "Enterprise", _xlfn.XLOOKUP($F2800, accounts!$A$2:$A$86, accounts!$E$2:$E$86, 0)&gt;=100, "Mid-Market", TRUE, "SMB"))</f>
        <v>Enterprise</v>
      </c>
      <c r="I2800" s="1" t="str">
        <f t="array" ref="I2800">IF($F2800="", "", _xlfn.XLOOKUP($F2800,accounts!$A$2:$A$86,accounts!$F$2:$F$86, "Other"))</f>
        <v>United States</v>
      </c>
      <c r="J2800" s="1" t="s">
        <v>131</v>
      </c>
      <c r="K2800" s="3">
        <v>42852.0</v>
      </c>
      <c r="L2800" s="3">
        <v>42872.0</v>
      </c>
      <c r="M2800" s="1">
        <v>4406.0</v>
      </c>
    </row>
    <row r="2801">
      <c r="A2801" s="1" t="s">
        <v>3006</v>
      </c>
      <c r="B2801" s="1" t="s">
        <v>34</v>
      </c>
      <c r="C2801" s="1" t="str">
        <f t="array" ref="C2801">_xlfn.XLOOKUP($B2801, sales_teams!$A$2:$A$36, sales_teams!$B$2:$B$36)</f>
        <v>Cara Losch</v>
      </c>
      <c r="D2801" s="1" t="str">
        <f t="array" ref="D2801">_xlfn.XLOOKUP($B2801, sales_teams!$A$2:$A$36, sales_teams!$C$2:$C$36)</f>
        <v>East</v>
      </c>
      <c r="E2801" s="1" t="s">
        <v>109</v>
      </c>
      <c r="F2801" s="1" t="s">
        <v>144</v>
      </c>
      <c r="G2801" s="1" t="str">
        <f t="array" ref="G2801">IF($F2801="", "", _xlfn.XLOOKUP($F2801,accounts!$A$2:$A$86,accounts!$B$2:$B$86, "Other"))</f>
        <v>retail</v>
      </c>
      <c r="H2801" s="1" t="str">
        <f t="array" ref="H2801">IF($F2801="", "", IFS(_xlfn.XLOOKUP($F2801, accounts!$A$2:$A$86, accounts!$E$2:$E$86, 0)&gt;=1000, "Enterprise", _xlfn.XLOOKUP($F2801, accounts!$A$2:$A$86, accounts!$E$2:$E$86, 0)&gt;=100, "Mid-Market", TRUE, "SMB"))</f>
        <v>Enterprise</v>
      </c>
      <c r="I2801" s="1" t="str">
        <f t="array" ref="I2801">IF($F2801="", "", _xlfn.XLOOKUP($F2801,accounts!$A$2:$A$86,accounts!$F$2:$F$86, "Other"))</f>
        <v>United States</v>
      </c>
      <c r="J2801" s="1" t="s">
        <v>131</v>
      </c>
      <c r="K2801" s="3">
        <v>42852.0</v>
      </c>
      <c r="L2801" s="3">
        <v>42853.0</v>
      </c>
      <c r="M2801" s="1">
        <v>1146.0</v>
      </c>
    </row>
    <row r="2802">
      <c r="A2802" s="1" t="s">
        <v>3007</v>
      </c>
      <c r="B2802" s="1" t="s">
        <v>45</v>
      </c>
      <c r="C2802" s="1" t="str">
        <f t="array" ref="C2802">_xlfn.XLOOKUP($B2802, sales_teams!$A$2:$A$36, sales_teams!$B$2:$B$36)</f>
        <v>Cara Losch</v>
      </c>
      <c r="D2802" s="1" t="str">
        <f t="array" ref="D2802">_xlfn.XLOOKUP($B2802, sales_teams!$A$2:$A$36, sales_teams!$C$2:$C$36)</f>
        <v>East</v>
      </c>
      <c r="E2802" s="1" t="s">
        <v>179</v>
      </c>
      <c r="G2802" s="1" t="str">
        <f t="array" ref="G2802">IF($F2802="", "", _xlfn.XLOOKUP($F2802,accounts!$A$2:$A$86,accounts!$B$2:$B$86, "Other"))</f>
        <v/>
      </c>
      <c r="H2802" s="1" t="str">
        <f t="array" ref="H2802">IF($F2802="", "", IFS(_xlfn.XLOOKUP($F2802, accounts!$A$2:$A$86, accounts!$E$2:$E$86, 0)&gt;=1000, "Enterprise", _xlfn.XLOOKUP($F2802, accounts!$A$2:$A$86, accounts!$E$2:$E$86, 0)&gt;=100, "Mid-Market", TRUE, "SMB"))</f>
        <v/>
      </c>
      <c r="I2802" s="1" t="str">
        <f t="array" ref="I2802">IF($F2802="", "", _xlfn.XLOOKUP($F2802,accounts!$A$2:$A$86,accounts!$F$2:$F$86, "Other"))</f>
        <v/>
      </c>
      <c r="J2802" s="1" t="s">
        <v>189</v>
      </c>
      <c r="K2802" s="3">
        <v>42852.0</v>
      </c>
    </row>
    <row r="2803">
      <c r="A2803" s="1" t="s">
        <v>3008</v>
      </c>
      <c r="B2803" s="1" t="s">
        <v>45</v>
      </c>
      <c r="C2803" s="1" t="str">
        <f t="array" ref="C2803">_xlfn.XLOOKUP($B2803, sales_teams!$A$2:$A$36, sales_teams!$B$2:$B$36)</f>
        <v>Cara Losch</v>
      </c>
      <c r="D2803" s="1" t="str">
        <f t="array" ref="D2803">_xlfn.XLOOKUP($B2803, sales_teams!$A$2:$A$36, sales_teams!$C$2:$C$36)</f>
        <v>East</v>
      </c>
      <c r="E2803" s="1" t="s">
        <v>181</v>
      </c>
      <c r="F2803" s="1" t="s">
        <v>126</v>
      </c>
      <c r="G2803" s="1" t="str">
        <f t="array" ref="G2803">IF($F2803="", "", _xlfn.XLOOKUP($F2803,accounts!$A$2:$A$86,accounts!$B$2:$B$86, "Other"))</f>
        <v>retail</v>
      </c>
      <c r="H2803" s="1" t="str">
        <f t="array" ref="H2803">IF($F2803="", "", IFS(_xlfn.XLOOKUP($F2803, accounts!$A$2:$A$86, accounts!$E$2:$E$86, 0)&gt;=1000, "Enterprise", _xlfn.XLOOKUP($F2803, accounts!$A$2:$A$86, accounts!$E$2:$E$86, 0)&gt;=100, "Mid-Market", TRUE, "SMB"))</f>
        <v>Enterprise</v>
      </c>
      <c r="I2803" s="1" t="str">
        <f t="array" ref="I2803">IF($F2803="", "", _xlfn.XLOOKUP($F2803,accounts!$A$2:$A$86,accounts!$F$2:$F$86, "Other"))</f>
        <v>United States</v>
      </c>
      <c r="J2803" s="1" t="s">
        <v>131</v>
      </c>
      <c r="K2803" s="3">
        <v>42852.0</v>
      </c>
      <c r="L2803" s="3">
        <v>42868.0</v>
      </c>
      <c r="M2803" s="1">
        <v>525.0</v>
      </c>
    </row>
    <row r="2804">
      <c r="A2804" s="1" t="s">
        <v>3009</v>
      </c>
      <c r="B2804" s="1" t="s">
        <v>7</v>
      </c>
      <c r="C2804" s="1" t="str">
        <f t="array" ref="C2804">_xlfn.XLOOKUP($B2804, sales_teams!$A$2:$A$36, sales_teams!$B$2:$B$36)</f>
        <v>Dustin Brinkmann</v>
      </c>
      <c r="D2804" s="1" t="str">
        <f t="array" ref="D2804">_xlfn.XLOOKUP($B2804, sales_teams!$A$2:$A$36, sales_teams!$C$2:$C$36)</f>
        <v>Central</v>
      </c>
      <c r="E2804" s="1" t="s">
        <v>181</v>
      </c>
      <c r="F2804" s="1" t="s">
        <v>82</v>
      </c>
      <c r="G2804" s="1" t="str">
        <f t="array" ref="G2804">IF($F2804="", "", _xlfn.XLOOKUP($F2804,accounts!$A$2:$A$86,accounts!$B$2:$B$86, "Other"))</f>
        <v>software</v>
      </c>
      <c r="H2804" s="1" t="str">
        <f t="array" ref="H2804">IF($F2804="", "", IFS(_xlfn.XLOOKUP($F2804, accounts!$A$2:$A$86, accounts!$E$2:$E$86, 0)&gt;=1000, "Enterprise", _xlfn.XLOOKUP($F2804, accounts!$A$2:$A$86, accounts!$E$2:$E$86, 0)&gt;=100, "Mid-Market", TRUE, "SMB"))</f>
        <v>Enterprise</v>
      </c>
      <c r="I2804" s="1" t="str">
        <f t="array" ref="I2804">IF($F2804="", "", _xlfn.XLOOKUP($F2804,accounts!$A$2:$A$86,accounts!$F$2:$F$86, "Other"))</f>
        <v>United States</v>
      </c>
      <c r="J2804" s="1" t="s">
        <v>192</v>
      </c>
      <c r="K2804" s="3">
        <v>42853.0</v>
      </c>
      <c r="L2804" s="3">
        <v>42854.0</v>
      </c>
      <c r="M2804" s="1">
        <v>0.0</v>
      </c>
    </row>
    <row r="2805">
      <c r="A2805" s="1" t="s">
        <v>3010</v>
      </c>
      <c r="B2805" s="1" t="s">
        <v>7</v>
      </c>
      <c r="C2805" s="1" t="str">
        <f t="array" ref="C2805">_xlfn.XLOOKUP($B2805, sales_teams!$A$2:$A$36, sales_teams!$B$2:$B$36)</f>
        <v>Dustin Brinkmann</v>
      </c>
      <c r="D2805" s="1" t="str">
        <f t="array" ref="D2805">_xlfn.XLOOKUP($B2805, sales_teams!$A$2:$A$36, sales_teams!$C$2:$C$36)</f>
        <v>Central</v>
      </c>
      <c r="E2805" s="1" t="s">
        <v>109</v>
      </c>
      <c r="F2805" s="1" t="s">
        <v>152</v>
      </c>
      <c r="G2805" s="1" t="str">
        <f t="array" ref="G2805">IF($F2805="", "", _xlfn.XLOOKUP($F2805,accounts!$A$2:$A$86,accounts!$B$2:$B$86, "Other"))</f>
        <v>marketing</v>
      </c>
      <c r="H2805" s="1" t="str">
        <f t="array" ref="H2805">IF($F2805="", "", IFS(_xlfn.XLOOKUP($F2805, accounts!$A$2:$A$86, accounts!$E$2:$E$86, 0)&gt;=1000, "Enterprise", _xlfn.XLOOKUP($F2805, accounts!$A$2:$A$86, accounts!$E$2:$E$86, 0)&gt;=100, "Mid-Market", TRUE, "SMB"))</f>
        <v>Mid-Market</v>
      </c>
      <c r="I2805" s="1" t="str">
        <f t="array" ref="I2805">IF($F2805="", "", _xlfn.XLOOKUP($F2805,accounts!$A$2:$A$86,accounts!$F$2:$F$86, "Other"))</f>
        <v>United States</v>
      </c>
      <c r="J2805" s="1" t="s">
        <v>192</v>
      </c>
      <c r="K2805" s="3">
        <v>42853.0</v>
      </c>
      <c r="L2805" s="3">
        <v>42984.0</v>
      </c>
      <c r="M2805" s="1">
        <v>0.0</v>
      </c>
    </row>
    <row r="2806">
      <c r="A2806" s="1" t="s">
        <v>3011</v>
      </c>
      <c r="B2806" s="1" t="s">
        <v>7</v>
      </c>
      <c r="C2806" s="1" t="str">
        <f t="array" ref="C2806">_xlfn.XLOOKUP($B2806, sales_teams!$A$2:$A$36, sales_teams!$B$2:$B$36)</f>
        <v>Dustin Brinkmann</v>
      </c>
      <c r="D2806" s="1" t="str">
        <f t="array" ref="D2806">_xlfn.XLOOKUP($B2806, sales_teams!$A$2:$A$36, sales_teams!$C$2:$C$36)</f>
        <v>Central</v>
      </c>
      <c r="E2806" s="1" t="s">
        <v>188</v>
      </c>
      <c r="F2806" s="1" t="s">
        <v>145</v>
      </c>
      <c r="G2806" s="1" t="str">
        <f t="array" ref="G2806">IF($F2806="", "", _xlfn.XLOOKUP($F2806,accounts!$A$2:$A$86,accounts!$B$2:$B$86, "Other"))</f>
        <v>technology</v>
      </c>
      <c r="H2806" s="1" t="str">
        <f t="array" ref="H2806">IF($F2806="", "", IFS(_xlfn.XLOOKUP($F2806, accounts!$A$2:$A$86, accounts!$E$2:$E$86, 0)&gt;=1000, "Enterprise", _xlfn.XLOOKUP($F2806, accounts!$A$2:$A$86, accounts!$E$2:$E$86, 0)&gt;=100, "Mid-Market", TRUE, "SMB"))</f>
        <v>Enterprise</v>
      </c>
      <c r="I2806" s="1" t="str">
        <f t="array" ref="I2806">IF($F2806="", "", _xlfn.XLOOKUP($F2806,accounts!$A$2:$A$86,accounts!$F$2:$F$86, "Other"))</f>
        <v>Panama</v>
      </c>
      <c r="J2806" s="1" t="s">
        <v>131</v>
      </c>
      <c r="K2806" s="3">
        <v>42853.0</v>
      </c>
      <c r="L2806" s="3">
        <v>42961.0</v>
      </c>
      <c r="M2806" s="1">
        <v>3334.0</v>
      </c>
    </row>
    <row r="2807">
      <c r="A2807" s="1" t="s">
        <v>3012</v>
      </c>
      <c r="B2807" s="1" t="s">
        <v>52</v>
      </c>
      <c r="C2807" s="1" t="str">
        <f t="array" ref="C2807">_xlfn.XLOOKUP($B2807, sales_teams!$A$2:$A$36, sales_teams!$B$2:$B$36)</f>
        <v>Rocco Neubert</v>
      </c>
      <c r="D2807" s="1" t="str">
        <f t="array" ref="D2807">_xlfn.XLOOKUP($B2807, sales_teams!$A$2:$A$36, sales_teams!$C$2:$C$36)</f>
        <v>East</v>
      </c>
      <c r="E2807" s="1" t="s">
        <v>181</v>
      </c>
      <c r="F2807" s="1" t="s">
        <v>121</v>
      </c>
      <c r="G2807" s="1" t="str">
        <f t="array" ref="G2807">IF($F2807="", "", _xlfn.XLOOKUP($F2807,accounts!$A$2:$A$86,accounts!$B$2:$B$86, "Other"))</f>
        <v>telecommunications</v>
      </c>
      <c r="H2807" s="1" t="str">
        <f t="array" ref="H2807">IF($F2807="", "", IFS(_xlfn.XLOOKUP($F2807, accounts!$A$2:$A$86, accounts!$E$2:$E$86, 0)&gt;=1000, "Enterprise", _xlfn.XLOOKUP($F2807, accounts!$A$2:$A$86, accounts!$E$2:$E$86, 0)&gt;=100, "Mid-Market", TRUE, "SMB"))</f>
        <v>Enterprise</v>
      </c>
      <c r="I2807" s="1" t="str">
        <f t="array" ref="I2807">IF($F2807="", "", _xlfn.XLOOKUP($F2807,accounts!$A$2:$A$86,accounts!$F$2:$F$86, "Other"))</f>
        <v>United States</v>
      </c>
      <c r="J2807" s="1" t="s">
        <v>192</v>
      </c>
      <c r="K2807" s="3">
        <v>42853.0</v>
      </c>
      <c r="L2807" s="3">
        <v>42867.0</v>
      </c>
      <c r="M2807" s="1">
        <v>0.0</v>
      </c>
    </row>
    <row r="2808">
      <c r="A2808" s="1" t="s">
        <v>3013</v>
      </c>
      <c r="B2808" s="1" t="s">
        <v>48</v>
      </c>
      <c r="C2808" s="1" t="str">
        <f t="array" ref="C2808">_xlfn.XLOOKUP($B2808, sales_teams!$A$2:$A$36, sales_teams!$B$2:$B$36)</f>
        <v>Rocco Neubert</v>
      </c>
      <c r="D2808" s="1" t="str">
        <f t="array" ref="D2808">_xlfn.XLOOKUP($B2808, sales_teams!$A$2:$A$36, sales_teams!$C$2:$C$36)</f>
        <v>East</v>
      </c>
      <c r="E2808" s="1" t="s">
        <v>109</v>
      </c>
      <c r="F2808" s="1" t="s">
        <v>81</v>
      </c>
      <c r="G2808" s="1" t="str">
        <f t="array" ref="G2808">IF($F2808="", "", _xlfn.XLOOKUP($F2808,accounts!$A$2:$A$86,accounts!$B$2:$B$86, "Other"))</f>
        <v>technology</v>
      </c>
      <c r="H2808" s="1" t="str">
        <f t="array" ref="H2808">IF($F2808="", "", IFS(_xlfn.XLOOKUP($F2808, accounts!$A$2:$A$86, accounts!$E$2:$E$86, 0)&gt;=1000, "Enterprise", _xlfn.XLOOKUP($F2808, accounts!$A$2:$A$86, accounts!$E$2:$E$86, 0)&gt;=100, "Mid-Market", TRUE, "SMB"))</f>
        <v>Enterprise</v>
      </c>
      <c r="I2808" s="1" t="str">
        <f t="array" ref="I2808">IF($F2808="", "", _xlfn.XLOOKUP($F2808,accounts!$A$2:$A$86,accounts!$F$2:$F$86, "Other"))</f>
        <v>United States</v>
      </c>
      <c r="J2808" s="1" t="s">
        <v>192</v>
      </c>
      <c r="K2808" s="3">
        <v>42853.0</v>
      </c>
      <c r="L2808" s="3">
        <v>42855.0</v>
      </c>
      <c r="M2808" s="1">
        <v>0.0</v>
      </c>
    </row>
    <row r="2809">
      <c r="A2809" s="1" t="s">
        <v>3014</v>
      </c>
      <c r="B2809" s="1" t="s">
        <v>53</v>
      </c>
      <c r="C2809" s="1" t="str">
        <f t="array" ref="C2809">_xlfn.XLOOKUP($B2809, sales_teams!$A$2:$A$36, sales_teams!$B$2:$B$36)</f>
        <v>Rocco Neubert</v>
      </c>
      <c r="D2809" s="1" t="str">
        <f t="array" ref="D2809">_xlfn.XLOOKUP($B2809, sales_teams!$A$2:$A$36, sales_teams!$C$2:$C$36)</f>
        <v>East</v>
      </c>
      <c r="E2809" s="1" t="s">
        <v>148</v>
      </c>
      <c r="F2809" s="1" t="s">
        <v>98</v>
      </c>
      <c r="G2809" s="1" t="str">
        <f t="array" ref="G2809">IF($F2809="", "", _xlfn.XLOOKUP($F2809,accounts!$A$2:$A$86,accounts!$B$2:$B$86, "Other"))</f>
        <v>retail</v>
      </c>
      <c r="H2809" s="1" t="str">
        <f t="array" ref="H2809">IF($F2809="", "", IFS(_xlfn.XLOOKUP($F2809, accounts!$A$2:$A$86, accounts!$E$2:$E$86, 0)&gt;=1000, "Enterprise", _xlfn.XLOOKUP($F2809, accounts!$A$2:$A$86, accounts!$E$2:$E$86, 0)&gt;=100, "Mid-Market", TRUE, "SMB"))</f>
        <v>Enterprise</v>
      </c>
      <c r="I2809" s="1" t="str">
        <f t="array" ref="I2809">IF($F2809="", "", _xlfn.XLOOKUP($F2809,accounts!$A$2:$A$86,accounts!$F$2:$F$86, "Other"))</f>
        <v>Japan</v>
      </c>
      <c r="J2809" s="1" t="s">
        <v>192</v>
      </c>
      <c r="K2809" s="3">
        <v>42853.0</v>
      </c>
      <c r="L2809" s="3">
        <v>42854.0</v>
      </c>
      <c r="M2809" s="1">
        <v>0.0</v>
      </c>
    </row>
    <row r="2810">
      <c r="A2810" s="1" t="s">
        <v>3015</v>
      </c>
      <c r="B2810" s="1" t="s">
        <v>94</v>
      </c>
      <c r="C2810" s="1" t="str">
        <f t="array" ref="C2810">_xlfn.XLOOKUP($B2810, sales_teams!$A$2:$A$36, sales_teams!$B$2:$B$36)</f>
        <v>Celia Rouche</v>
      </c>
      <c r="D2810" s="1" t="str">
        <f t="array" ref="D2810">_xlfn.XLOOKUP($B2810, sales_teams!$A$2:$A$36, sales_teams!$C$2:$C$36)</f>
        <v>West</v>
      </c>
      <c r="E2810" s="1" t="s">
        <v>242</v>
      </c>
      <c r="F2810" s="1" t="s">
        <v>129</v>
      </c>
      <c r="G2810" s="1" t="str">
        <f t="array" ref="G2810">IF($F2810="", "", _xlfn.XLOOKUP($F2810,accounts!$A$2:$A$86,accounts!$B$2:$B$86, "Other"))</f>
        <v>medical</v>
      </c>
      <c r="H2810" s="1" t="str">
        <f t="array" ref="H2810">IF($F2810="", "", IFS(_xlfn.XLOOKUP($F2810, accounts!$A$2:$A$86, accounts!$E$2:$E$86, 0)&gt;=1000, "Enterprise", _xlfn.XLOOKUP($F2810, accounts!$A$2:$A$86, accounts!$E$2:$E$86, 0)&gt;=100, "Mid-Market", TRUE, "SMB"))</f>
        <v>Enterprise</v>
      </c>
      <c r="I2810" s="1" t="str">
        <f t="array" ref="I2810">IF($F2810="", "", _xlfn.XLOOKUP($F2810,accounts!$A$2:$A$86,accounts!$F$2:$F$86, "Other"))</f>
        <v>United States</v>
      </c>
      <c r="J2810" s="1" t="s">
        <v>131</v>
      </c>
      <c r="K2810" s="3">
        <v>42853.0</v>
      </c>
      <c r="L2810" s="3">
        <v>42904.0</v>
      </c>
      <c r="M2810" s="1">
        <v>27385.0</v>
      </c>
    </row>
    <row r="2811">
      <c r="A2811" s="1" t="s">
        <v>3016</v>
      </c>
      <c r="B2811" s="1" t="s">
        <v>19</v>
      </c>
      <c r="C2811" s="1" t="str">
        <f t="array" ref="C2811">_xlfn.XLOOKUP($B2811, sales_teams!$A$2:$A$36, sales_teams!$B$2:$B$36)</f>
        <v>Melvin Marxen</v>
      </c>
      <c r="D2811" s="1" t="str">
        <f t="array" ref="D2811">_xlfn.XLOOKUP($B2811, sales_teams!$A$2:$A$36, sales_teams!$C$2:$C$36)</f>
        <v>Central</v>
      </c>
      <c r="E2811" s="1" t="s">
        <v>181</v>
      </c>
      <c r="F2811" s="1" t="s">
        <v>128</v>
      </c>
      <c r="G2811" s="1" t="str">
        <f t="array" ref="G2811">IF($F2811="", "", _xlfn.XLOOKUP($F2811,accounts!$A$2:$A$86,accounts!$B$2:$B$86, "Other"))</f>
        <v>marketing</v>
      </c>
      <c r="H2811" s="1" t="str">
        <f t="array" ref="H2811">IF($F2811="", "", IFS(_xlfn.XLOOKUP($F2811, accounts!$A$2:$A$86, accounts!$E$2:$E$86, 0)&gt;=1000, "Enterprise", _xlfn.XLOOKUP($F2811, accounts!$A$2:$A$86, accounts!$E$2:$E$86, 0)&gt;=100, "Mid-Market", TRUE, "SMB"))</f>
        <v>Enterprise</v>
      </c>
      <c r="I2811" s="1" t="str">
        <f t="array" ref="I2811">IF($F2811="", "", _xlfn.XLOOKUP($F2811,accounts!$A$2:$A$86,accounts!$F$2:$F$86, "Other"))</f>
        <v>United States</v>
      </c>
      <c r="J2811" s="1" t="s">
        <v>192</v>
      </c>
      <c r="K2811" s="3">
        <v>42853.0</v>
      </c>
      <c r="L2811" s="3">
        <v>42962.0</v>
      </c>
      <c r="M2811" s="1">
        <v>0.0</v>
      </c>
    </row>
    <row r="2812">
      <c r="A2812" s="1" t="s">
        <v>3017</v>
      </c>
      <c r="B2812" s="1" t="s">
        <v>104</v>
      </c>
      <c r="C2812" s="1" t="str">
        <f t="array" ref="C2812">_xlfn.XLOOKUP($B2812, sales_teams!$A$2:$A$36, sales_teams!$B$2:$B$36)</f>
        <v>Summer Sewald</v>
      </c>
      <c r="D2812" s="1" t="str">
        <f t="array" ref="D2812">_xlfn.XLOOKUP($B2812, sales_teams!$A$2:$A$36, sales_teams!$C$2:$C$36)</f>
        <v>West</v>
      </c>
      <c r="E2812" s="1" t="s">
        <v>181</v>
      </c>
      <c r="F2812" s="1" t="s">
        <v>78</v>
      </c>
      <c r="G2812" s="1" t="str">
        <f t="array" ref="G2812">IF($F2812="", "", _xlfn.XLOOKUP($F2812,accounts!$A$2:$A$86,accounts!$B$2:$B$86, "Other"))</f>
        <v>marketing</v>
      </c>
      <c r="H2812" s="1" t="str">
        <f t="array" ref="H2812">IF($F2812="", "", IFS(_xlfn.XLOOKUP($F2812, accounts!$A$2:$A$86, accounts!$E$2:$E$86, 0)&gt;=1000, "Enterprise", _xlfn.XLOOKUP($F2812, accounts!$A$2:$A$86, accounts!$E$2:$E$86, 0)&gt;=100, "Mid-Market", TRUE, "SMB"))</f>
        <v>Enterprise</v>
      </c>
      <c r="I2812" s="1" t="str">
        <f t="array" ref="I2812">IF($F2812="", "", _xlfn.XLOOKUP($F2812,accounts!$A$2:$A$86,accounts!$F$2:$F$86, "Other"))</f>
        <v>United States</v>
      </c>
      <c r="J2812" s="1" t="s">
        <v>189</v>
      </c>
      <c r="K2812" s="3">
        <v>42853.0</v>
      </c>
    </row>
    <row r="2813">
      <c r="A2813" s="1" t="s">
        <v>3018</v>
      </c>
      <c r="B2813" s="1" t="s">
        <v>92</v>
      </c>
      <c r="C2813" s="1" t="str">
        <f t="array" ref="C2813">_xlfn.XLOOKUP($B2813, sales_teams!$A$2:$A$36, sales_teams!$B$2:$B$36)</f>
        <v>Celia Rouche</v>
      </c>
      <c r="D2813" s="1" t="str">
        <f t="array" ref="D2813">_xlfn.XLOOKUP($B2813, sales_teams!$A$2:$A$36, sales_teams!$C$2:$C$36)</f>
        <v>West</v>
      </c>
      <c r="E2813" s="1" t="s">
        <v>109</v>
      </c>
      <c r="F2813" s="1" t="s">
        <v>130</v>
      </c>
      <c r="G2813" s="1" t="str">
        <f t="array" ref="G2813">IF($F2813="", "", _xlfn.XLOOKUP($F2813,accounts!$A$2:$A$86,accounts!$B$2:$B$86, "Other"))</f>
        <v>medical</v>
      </c>
      <c r="H2813" s="1" t="str">
        <f t="array" ref="H2813">IF($F2813="", "", IFS(_xlfn.XLOOKUP($F2813, accounts!$A$2:$A$86, accounts!$E$2:$E$86, 0)&gt;=1000, "Enterprise", _xlfn.XLOOKUP($F2813, accounts!$A$2:$A$86, accounts!$E$2:$E$86, 0)&gt;=100, "Mid-Market", TRUE, "SMB"))</f>
        <v>Enterprise</v>
      </c>
      <c r="I2813" s="1" t="str">
        <f t="array" ref="I2813">IF($F2813="", "", _xlfn.XLOOKUP($F2813,accounts!$A$2:$A$86,accounts!$F$2:$F$86, "Other"))</f>
        <v>United States</v>
      </c>
      <c r="J2813" s="1" t="s">
        <v>192</v>
      </c>
      <c r="K2813" s="3">
        <v>42853.0</v>
      </c>
      <c r="L2813" s="3">
        <v>42854.0</v>
      </c>
      <c r="M2813" s="1">
        <v>0.0</v>
      </c>
    </row>
    <row r="2814">
      <c r="A2814" s="1" t="s">
        <v>3019</v>
      </c>
      <c r="B2814" s="1" t="s">
        <v>18</v>
      </c>
      <c r="C2814" s="1" t="str">
        <f t="array" ref="C2814">_xlfn.XLOOKUP($B2814, sales_teams!$A$2:$A$36, sales_teams!$B$2:$B$36)</f>
        <v>Dustin Brinkmann</v>
      </c>
      <c r="D2814" s="1" t="str">
        <f t="array" ref="D2814">_xlfn.XLOOKUP($B2814, sales_teams!$A$2:$A$36, sales_teams!$C$2:$C$36)</f>
        <v>Central</v>
      </c>
      <c r="E2814" s="1" t="s">
        <v>181</v>
      </c>
      <c r="F2814" s="1" t="s">
        <v>136</v>
      </c>
      <c r="G2814" s="1" t="str">
        <f t="array" ref="G2814">IF($F2814="", "", _xlfn.XLOOKUP($F2814,accounts!$A$2:$A$86,accounts!$B$2:$B$86, "Other"))</f>
        <v>services</v>
      </c>
      <c r="H2814" s="1" t="str">
        <f t="array" ref="H2814">IF($F2814="", "", IFS(_xlfn.XLOOKUP($F2814, accounts!$A$2:$A$86, accounts!$E$2:$E$86, 0)&gt;=1000, "Enterprise", _xlfn.XLOOKUP($F2814, accounts!$A$2:$A$86, accounts!$E$2:$E$86, 0)&gt;=100, "Mid-Market", TRUE, "SMB"))</f>
        <v>Enterprise</v>
      </c>
      <c r="I2814" s="1" t="str">
        <f t="array" ref="I2814">IF($F2814="", "", _xlfn.XLOOKUP($F2814,accounts!$A$2:$A$86,accounts!$F$2:$F$86, "Other"))</f>
        <v>United States</v>
      </c>
      <c r="J2814" s="1" t="s">
        <v>131</v>
      </c>
      <c r="K2814" s="3">
        <v>42853.0</v>
      </c>
      <c r="L2814" s="3">
        <v>42961.0</v>
      </c>
      <c r="M2814" s="1">
        <v>599.0</v>
      </c>
    </row>
    <row r="2815">
      <c r="A2815" s="1" t="s">
        <v>3020</v>
      </c>
      <c r="B2815" s="1" t="s">
        <v>41</v>
      </c>
      <c r="C2815" s="1" t="str">
        <f t="array" ref="C2815">_xlfn.XLOOKUP($B2815, sales_teams!$A$2:$A$36, sales_teams!$B$2:$B$36)</f>
        <v>Cara Losch</v>
      </c>
      <c r="D2815" s="1" t="str">
        <f t="array" ref="D2815">_xlfn.XLOOKUP($B2815, sales_teams!$A$2:$A$36, sales_teams!$C$2:$C$36)</f>
        <v>East</v>
      </c>
      <c r="E2815" s="1" t="s">
        <v>179</v>
      </c>
      <c r="F2815" s="1" t="s">
        <v>132</v>
      </c>
      <c r="G2815" s="1" t="str">
        <f t="array" ref="G2815">IF($F2815="", "", _xlfn.XLOOKUP($F2815,accounts!$A$2:$A$86,accounts!$B$2:$B$86, "Other"))</f>
        <v>marketing</v>
      </c>
      <c r="H2815" s="1" t="str">
        <f t="array" ref="H2815">IF($F2815="", "", IFS(_xlfn.XLOOKUP($F2815, accounts!$A$2:$A$86, accounts!$E$2:$E$86, 0)&gt;=1000, "Enterprise", _xlfn.XLOOKUP($F2815, accounts!$A$2:$A$86, accounts!$E$2:$E$86, 0)&gt;=100, "Mid-Market", TRUE, "SMB"))</f>
        <v>Enterprise</v>
      </c>
      <c r="I2815" s="1" t="str">
        <f t="array" ref="I2815">IF($F2815="", "", _xlfn.XLOOKUP($F2815,accounts!$A$2:$A$86,accounts!$F$2:$F$86, "Other"))</f>
        <v>Jordan</v>
      </c>
      <c r="J2815" s="1" t="s">
        <v>131</v>
      </c>
      <c r="K2815" s="3">
        <v>42853.0</v>
      </c>
      <c r="L2815" s="3">
        <v>42858.0</v>
      </c>
      <c r="M2815" s="1">
        <v>64.0</v>
      </c>
    </row>
    <row r="2816">
      <c r="A2816" s="1" t="s">
        <v>3021</v>
      </c>
      <c r="B2816" s="1" t="s">
        <v>60</v>
      </c>
      <c r="C2816" s="1" t="str">
        <f t="array" ref="C2816">_xlfn.XLOOKUP($B2816, sales_teams!$A$2:$A$36, sales_teams!$B$2:$B$36)</f>
        <v>Celia Rouche</v>
      </c>
      <c r="D2816" s="1" t="str">
        <f t="array" ref="D2816">_xlfn.XLOOKUP($B2816, sales_teams!$A$2:$A$36, sales_teams!$C$2:$C$36)</f>
        <v>West</v>
      </c>
      <c r="E2816" s="1" t="s">
        <v>194</v>
      </c>
      <c r="F2816" s="1" t="s">
        <v>81</v>
      </c>
      <c r="G2816" s="1" t="str">
        <f t="array" ref="G2816">IF($F2816="", "", _xlfn.XLOOKUP($F2816,accounts!$A$2:$A$86,accounts!$B$2:$B$86, "Other"))</f>
        <v>technology</v>
      </c>
      <c r="H2816" s="1" t="str">
        <f t="array" ref="H2816">IF($F2816="", "", IFS(_xlfn.XLOOKUP($F2816, accounts!$A$2:$A$86, accounts!$E$2:$E$86, 0)&gt;=1000, "Enterprise", _xlfn.XLOOKUP($F2816, accounts!$A$2:$A$86, accounts!$E$2:$E$86, 0)&gt;=100, "Mid-Market", TRUE, "SMB"))</f>
        <v>Enterprise</v>
      </c>
      <c r="I2816" s="1" t="str">
        <f t="array" ref="I2816">IF($F2816="", "", _xlfn.XLOOKUP($F2816,accounts!$A$2:$A$86,accounts!$F$2:$F$86, "Other"))</f>
        <v>United States</v>
      </c>
      <c r="J2816" s="1" t="s">
        <v>189</v>
      </c>
      <c r="K2816" s="3">
        <v>42853.0</v>
      </c>
    </row>
    <row r="2817">
      <c r="A2817" s="1" t="s">
        <v>3022</v>
      </c>
      <c r="B2817" s="1" t="s">
        <v>60</v>
      </c>
      <c r="C2817" s="1" t="str">
        <f t="array" ref="C2817">_xlfn.XLOOKUP($B2817, sales_teams!$A$2:$A$36, sales_teams!$B$2:$B$36)</f>
        <v>Celia Rouche</v>
      </c>
      <c r="D2817" s="1" t="str">
        <f t="array" ref="D2817">_xlfn.XLOOKUP($B2817, sales_teams!$A$2:$A$36, sales_teams!$C$2:$C$36)</f>
        <v>West</v>
      </c>
      <c r="E2817" s="1" t="s">
        <v>148</v>
      </c>
      <c r="F2817" s="1" t="s">
        <v>151</v>
      </c>
      <c r="G2817" s="1" t="str">
        <f t="array" ref="G2817">IF($F2817="", "", _xlfn.XLOOKUP($F2817,accounts!$A$2:$A$86,accounts!$B$2:$B$86, "Other"))</f>
        <v>software</v>
      </c>
      <c r="H2817" s="1" t="str">
        <f t="array" ref="H2817">IF($F2817="", "", IFS(_xlfn.XLOOKUP($F2817, accounts!$A$2:$A$86, accounts!$E$2:$E$86, 0)&gt;=1000, "Enterprise", _xlfn.XLOOKUP($F2817, accounts!$A$2:$A$86, accounts!$E$2:$E$86, 0)&gt;=100, "Mid-Market", TRUE, "SMB"))</f>
        <v>Enterprise</v>
      </c>
      <c r="I2817" s="1" t="str">
        <f t="array" ref="I2817">IF($F2817="", "", _xlfn.XLOOKUP($F2817,accounts!$A$2:$A$86,accounts!$F$2:$F$86, "Other"))</f>
        <v>United States</v>
      </c>
      <c r="J2817" s="1" t="s">
        <v>192</v>
      </c>
      <c r="K2817" s="3">
        <v>42853.0</v>
      </c>
      <c r="L2817" s="3">
        <v>42861.0</v>
      </c>
      <c r="M2817" s="1">
        <v>0.0</v>
      </c>
    </row>
    <row r="2818">
      <c r="A2818" s="1" t="s">
        <v>3023</v>
      </c>
      <c r="B2818" s="1" t="s">
        <v>60</v>
      </c>
      <c r="C2818" s="1" t="str">
        <f t="array" ref="C2818">_xlfn.XLOOKUP($B2818, sales_teams!$A$2:$A$36, sales_teams!$B$2:$B$36)</f>
        <v>Celia Rouche</v>
      </c>
      <c r="D2818" s="1" t="str">
        <f t="array" ref="D2818">_xlfn.XLOOKUP($B2818, sales_teams!$A$2:$A$36, sales_teams!$C$2:$C$36)</f>
        <v>West</v>
      </c>
      <c r="E2818" s="1" t="s">
        <v>188</v>
      </c>
      <c r="F2818" s="1" t="s">
        <v>130</v>
      </c>
      <c r="G2818" s="1" t="str">
        <f t="array" ref="G2818">IF($F2818="", "", _xlfn.XLOOKUP($F2818,accounts!$A$2:$A$86,accounts!$B$2:$B$86, "Other"))</f>
        <v>medical</v>
      </c>
      <c r="H2818" s="1" t="str">
        <f t="array" ref="H2818">IF($F2818="", "", IFS(_xlfn.XLOOKUP($F2818, accounts!$A$2:$A$86, accounts!$E$2:$E$86, 0)&gt;=1000, "Enterprise", _xlfn.XLOOKUP($F2818, accounts!$A$2:$A$86, accounts!$E$2:$E$86, 0)&gt;=100, "Mid-Market", TRUE, "SMB"))</f>
        <v>Enterprise</v>
      </c>
      <c r="I2818" s="1" t="str">
        <f t="array" ref="I2818">IF($F2818="", "", _xlfn.XLOOKUP($F2818,accounts!$A$2:$A$86,accounts!$F$2:$F$86, "Other"))</f>
        <v>United States</v>
      </c>
      <c r="J2818" s="1" t="s">
        <v>192</v>
      </c>
      <c r="K2818" s="3">
        <v>42853.0</v>
      </c>
      <c r="L2818" s="3">
        <v>42869.0</v>
      </c>
      <c r="M2818" s="1">
        <v>0.0</v>
      </c>
    </row>
    <row r="2819">
      <c r="A2819" s="1" t="s">
        <v>3024</v>
      </c>
      <c r="B2819" s="1" t="s">
        <v>34</v>
      </c>
      <c r="C2819" s="1" t="str">
        <f t="array" ref="C2819">_xlfn.XLOOKUP($B2819, sales_teams!$A$2:$A$36, sales_teams!$B$2:$B$36)</f>
        <v>Cara Losch</v>
      </c>
      <c r="D2819" s="1" t="str">
        <f t="array" ref="D2819">_xlfn.XLOOKUP($B2819, sales_teams!$A$2:$A$36, sales_teams!$C$2:$C$36)</f>
        <v>East</v>
      </c>
      <c r="E2819" s="1" t="s">
        <v>179</v>
      </c>
      <c r="F2819" s="1" t="s">
        <v>126</v>
      </c>
      <c r="G2819" s="1" t="str">
        <f t="array" ref="G2819">IF($F2819="", "", _xlfn.XLOOKUP($F2819,accounts!$A$2:$A$86,accounts!$B$2:$B$86, "Other"))</f>
        <v>retail</v>
      </c>
      <c r="H2819" s="1" t="str">
        <f t="array" ref="H2819">IF($F2819="", "", IFS(_xlfn.XLOOKUP($F2819, accounts!$A$2:$A$86, accounts!$E$2:$E$86, 0)&gt;=1000, "Enterprise", _xlfn.XLOOKUP($F2819, accounts!$A$2:$A$86, accounts!$E$2:$E$86, 0)&gt;=100, "Mid-Market", TRUE, "SMB"))</f>
        <v>Enterprise</v>
      </c>
      <c r="I2819" s="1" t="str">
        <f t="array" ref="I2819">IF($F2819="", "", _xlfn.XLOOKUP($F2819,accounts!$A$2:$A$86,accounts!$F$2:$F$86, "Other"))</f>
        <v>United States</v>
      </c>
      <c r="J2819" s="1" t="s">
        <v>192</v>
      </c>
      <c r="K2819" s="3">
        <v>42853.0</v>
      </c>
      <c r="L2819" s="3">
        <v>42896.0</v>
      </c>
      <c r="M2819" s="1">
        <v>0.0</v>
      </c>
    </row>
    <row r="2820">
      <c r="A2820" s="1" t="s">
        <v>3025</v>
      </c>
      <c r="B2820" s="1" t="s">
        <v>7</v>
      </c>
      <c r="C2820" s="1" t="str">
        <f t="array" ref="C2820">_xlfn.XLOOKUP($B2820, sales_teams!$A$2:$A$36, sales_teams!$B$2:$B$36)</f>
        <v>Dustin Brinkmann</v>
      </c>
      <c r="D2820" s="1" t="str">
        <f t="array" ref="D2820">_xlfn.XLOOKUP($B2820, sales_teams!$A$2:$A$36, sales_teams!$C$2:$C$36)</f>
        <v>Central</v>
      </c>
      <c r="E2820" s="1" t="s">
        <v>109</v>
      </c>
      <c r="F2820" s="1" t="s">
        <v>152</v>
      </c>
      <c r="G2820" s="1" t="str">
        <f t="array" ref="G2820">IF($F2820="", "", _xlfn.XLOOKUP($F2820,accounts!$A$2:$A$86,accounts!$B$2:$B$86, "Other"))</f>
        <v>marketing</v>
      </c>
      <c r="H2820" s="1" t="str">
        <f t="array" ref="H2820">IF($F2820="", "", IFS(_xlfn.XLOOKUP($F2820, accounts!$A$2:$A$86, accounts!$E$2:$E$86, 0)&gt;=1000, "Enterprise", _xlfn.XLOOKUP($F2820, accounts!$A$2:$A$86, accounts!$E$2:$E$86, 0)&gt;=100, "Mid-Market", TRUE, "SMB"))</f>
        <v>Mid-Market</v>
      </c>
      <c r="I2820" s="1" t="str">
        <f t="array" ref="I2820">IF($F2820="", "", _xlfn.XLOOKUP($F2820,accounts!$A$2:$A$86,accounts!$F$2:$F$86, "Other"))</f>
        <v>United States</v>
      </c>
      <c r="J2820" s="1" t="s">
        <v>131</v>
      </c>
      <c r="K2820" s="3">
        <v>42854.0</v>
      </c>
      <c r="L2820" s="3">
        <v>42870.0</v>
      </c>
      <c r="M2820" s="1">
        <v>918.0</v>
      </c>
    </row>
    <row r="2821">
      <c r="A2821" s="1" t="s">
        <v>3026</v>
      </c>
      <c r="B2821" s="1" t="s">
        <v>52</v>
      </c>
      <c r="C2821" s="1" t="str">
        <f t="array" ref="C2821">_xlfn.XLOOKUP($B2821, sales_teams!$A$2:$A$36, sales_teams!$B$2:$B$36)</f>
        <v>Rocco Neubert</v>
      </c>
      <c r="D2821" s="1" t="str">
        <f t="array" ref="D2821">_xlfn.XLOOKUP($B2821, sales_teams!$A$2:$A$36, sales_teams!$C$2:$C$36)</f>
        <v>East</v>
      </c>
      <c r="E2821" s="1" t="s">
        <v>179</v>
      </c>
      <c r="G2821" s="1" t="str">
        <f t="array" ref="G2821">IF($F2821="", "", _xlfn.XLOOKUP($F2821,accounts!$A$2:$A$86,accounts!$B$2:$B$86, "Other"))</f>
        <v/>
      </c>
      <c r="H2821" s="1" t="str">
        <f t="array" ref="H2821">IF($F2821="", "", IFS(_xlfn.XLOOKUP($F2821, accounts!$A$2:$A$86, accounts!$E$2:$E$86, 0)&gt;=1000, "Enterprise", _xlfn.XLOOKUP($F2821, accounts!$A$2:$A$86, accounts!$E$2:$E$86, 0)&gt;=100, "Mid-Market", TRUE, "SMB"))</f>
        <v/>
      </c>
      <c r="I2821" s="1" t="str">
        <f t="array" ref="I2821">IF($F2821="", "", _xlfn.XLOOKUP($F2821,accounts!$A$2:$A$86,accounts!$F$2:$F$86, "Other"))</f>
        <v/>
      </c>
      <c r="J2821" s="1" t="s">
        <v>189</v>
      </c>
      <c r="K2821" s="3">
        <v>42854.0</v>
      </c>
    </row>
    <row r="2822">
      <c r="A2822" s="1" t="s">
        <v>3027</v>
      </c>
      <c r="B2822" s="1" t="s">
        <v>48</v>
      </c>
      <c r="C2822" s="1" t="str">
        <f t="array" ref="C2822">_xlfn.XLOOKUP($B2822, sales_teams!$A$2:$A$36, sales_teams!$B$2:$B$36)</f>
        <v>Rocco Neubert</v>
      </c>
      <c r="D2822" s="1" t="str">
        <f t="array" ref="D2822">_xlfn.XLOOKUP($B2822, sales_teams!$A$2:$A$36, sales_teams!$C$2:$C$36)</f>
        <v>East</v>
      </c>
      <c r="E2822" s="1" t="s">
        <v>179</v>
      </c>
      <c r="F2822" s="1" t="s">
        <v>43</v>
      </c>
      <c r="G2822" s="1" t="str">
        <f t="array" ref="G2822">IF($F2822="", "", _xlfn.XLOOKUP($F2822,accounts!$A$2:$A$86,accounts!$B$2:$B$86, "Other"))</f>
        <v>software</v>
      </c>
      <c r="H2822" s="1" t="str">
        <f t="array" ref="H2822">IF($F2822="", "", IFS(_xlfn.XLOOKUP($F2822, accounts!$A$2:$A$86, accounts!$E$2:$E$86, 0)&gt;=1000, "Enterprise", _xlfn.XLOOKUP($F2822, accounts!$A$2:$A$86, accounts!$E$2:$E$86, 0)&gt;=100, "Mid-Market", TRUE, "SMB"))</f>
        <v>Enterprise</v>
      </c>
      <c r="I2822" s="1" t="str">
        <f t="array" ref="I2822">IF($F2822="", "", _xlfn.XLOOKUP($F2822,accounts!$A$2:$A$86,accounts!$F$2:$F$86, "Other"))</f>
        <v>United States</v>
      </c>
      <c r="J2822" s="1" t="s">
        <v>131</v>
      </c>
      <c r="K2822" s="3">
        <v>42854.0</v>
      </c>
      <c r="L2822" s="3">
        <v>42859.0</v>
      </c>
      <c r="M2822" s="1">
        <v>60.0</v>
      </c>
    </row>
    <row r="2823">
      <c r="A2823" s="1" t="s">
        <v>3028</v>
      </c>
      <c r="B2823" s="1" t="s">
        <v>53</v>
      </c>
      <c r="C2823" s="1" t="str">
        <f t="array" ref="C2823">_xlfn.XLOOKUP($B2823, sales_teams!$A$2:$A$36, sales_teams!$B$2:$B$36)</f>
        <v>Rocco Neubert</v>
      </c>
      <c r="D2823" s="1" t="str">
        <f t="array" ref="D2823">_xlfn.XLOOKUP($B2823, sales_teams!$A$2:$A$36, sales_teams!$C$2:$C$36)</f>
        <v>East</v>
      </c>
      <c r="E2823" s="1" t="s">
        <v>148</v>
      </c>
      <c r="F2823" s="1" t="s">
        <v>140</v>
      </c>
      <c r="G2823" s="1" t="str">
        <f t="array" ref="G2823">IF($F2823="", "", _xlfn.XLOOKUP($F2823,accounts!$A$2:$A$86,accounts!$B$2:$B$86, "Other"))</f>
        <v>employment</v>
      </c>
      <c r="H2823" s="1" t="str">
        <f t="array" ref="H2823">IF($F2823="", "", IFS(_xlfn.XLOOKUP($F2823, accounts!$A$2:$A$86, accounts!$E$2:$E$86, 0)&gt;=1000, "Enterprise", _xlfn.XLOOKUP($F2823, accounts!$A$2:$A$86, accounts!$E$2:$E$86, 0)&gt;=100, "Mid-Market", TRUE, "SMB"))</f>
        <v>Enterprise</v>
      </c>
      <c r="I2823" s="1" t="str">
        <f t="array" ref="I2823">IF($F2823="", "", _xlfn.XLOOKUP($F2823,accounts!$A$2:$A$86,accounts!$F$2:$F$86, "Other"))</f>
        <v>United States</v>
      </c>
      <c r="J2823" s="1" t="s">
        <v>192</v>
      </c>
      <c r="K2823" s="3">
        <v>42854.0</v>
      </c>
      <c r="L2823" s="3">
        <v>42865.0</v>
      </c>
      <c r="M2823" s="1">
        <v>0.0</v>
      </c>
    </row>
    <row r="2824">
      <c r="A2824" s="1" t="s">
        <v>3029</v>
      </c>
      <c r="B2824" s="1" t="s">
        <v>53</v>
      </c>
      <c r="C2824" s="1" t="str">
        <f t="array" ref="C2824">_xlfn.XLOOKUP($B2824, sales_teams!$A$2:$A$36, sales_teams!$B$2:$B$36)</f>
        <v>Rocco Neubert</v>
      </c>
      <c r="D2824" s="1" t="str">
        <f t="array" ref="D2824">_xlfn.XLOOKUP($B2824, sales_teams!$A$2:$A$36, sales_teams!$C$2:$C$36)</f>
        <v>East</v>
      </c>
      <c r="E2824" s="1" t="s">
        <v>181</v>
      </c>
      <c r="F2824" s="1" t="s">
        <v>103</v>
      </c>
      <c r="G2824" s="1" t="str">
        <f t="array" ref="G2824">IF($F2824="", "", _xlfn.XLOOKUP($F2824,accounts!$A$2:$A$86,accounts!$B$2:$B$86, "Other"))</f>
        <v>retail</v>
      </c>
      <c r="H2824" s="1" t="str">
        <f t="array" ref="H2824">IF($F2824="", "", IFS(_xlfn.XLOOKUP($F2824, accounts!$A$2:$A$86, accounts!$E$2:$E$86, 0)&gt;=1000, "Enterprise", _xlfn.XLOOKUP($F2824, accounts!$A$2:$A$86, accounts!$E$2:$E$86, 0)&gt;=100, "Mid-Market", TRUE, "SMB"))</f>
        <v>Enterprise</v>
      </c>
      <c r="I2824" s="1" t="str">
        <f t="array" ref="I2824">IF($F2824="", "", _xlfn.XLOOKUP($F2824,accounts!$A$2:$A$86,accounts!$F$2:$F$86, "Other"))</f>
        <v>United States</v>
      </c>
      <c r="J2824" s="1" t="s">
        <v>131</v>
      </c>
      <c r="K2824" s="3">
        <v>42854.0</v>
      </c>
      <c r="L2824" s="3">
        <v>42861.0</v>
      </c>
      <c r="M2824" s="1">
        <v>519.0</v>
      </c>
    </row>
    <row r="2825">
      <c r="A2825" s="1" t="s">
        <v>3030</v>
      </c>
      <c r="B2825" s="1" t="s">
        <v>94</v>
      </c>
      <c r="C2825" s="1" t="str">
        <f t="array" ref="C2825">_xlfn.XLOOKUP($B2825, sales_teams!$A$2:$A$36, sales_teams!$B$2:$B$36)</f>
        <v>Celia Rouche</v>
      </c>
      <c r="D2825" s="1" t="str">
        <f t="array" ref="D2825">_xlfn.XLOOKUP($B2825, sales_teams!$A$2:$A$36, sales_teams!$C$2:$C$36)</f>
        <v>West</v>
      </c>
      <c r="E2825" s="1" t="s">
        <v>181</v>
      </c>
      <c r="G2825" s="1" t="str">
        <f t="array" ref="G2825">IF($F2825="", "", _xlfn.XLOOKUP($F2825,accounts!$A$2:$A$86,accounts!$B$2:$B$86, "Other"))</f>
        <v/>
      </c>
      <c r="H2825" s="1" t="str">
        <f t="array" ref="H2825">IF($F2825="", "", IFS(_xlfn.XLOOKUP($F2825, accounts!$A$2:$A$86, accounts!$E$2:$E$86, 0)&gt;=1000, "Enterprise", _xlfn.XLOOKUP($F2825, accounts!$A$2:$A$86, accounts!$E$2:$E$86, 0)&gt;=100, "Mid-Market", TRUE, "SMB"))</f>
        <v/>
      </c>
      <c r="I2825" s="1" t="str">
        <f t="array" ref="I2825">IF($F2825="", "", _xlfn.XLOOKUP($F2825,accounts!$A$2:$A$86,accounts!$F$2:$F$86, "Other"))</f>
        <v/>
      </c>
      <c r="J2825" s="1" t="s">
        <v>189</v>
      </c>
      <c r="K2825" s="3">
        <v>42854.0</v>
      </c>
    </row>
    <row r="2826">
      <c r="A2826" s="1" t="s">
        <v>3031</v>
      </c>
      <c r="B2826" s="1" t="s">
        <v>88</v>
      </c>
      <c r="C2826" s="1" t="str">
        <f t="array" ref="C2826">_xlfn.XLOOKUP($B2826, sales_teams!$A$2:$A$36, sales_teams!$B$2:$B$36)</f>
        <v>Celia Rouche</v>
      </c>
      <c r="D2826" s="1" t="str">
        <f t="array" ref="D2826">_xlfn.XLOOKUP($B2826, sales_teams!$A$2:$A$36, sales_teams!$C$2:$C$36)</f>
        <v>West</v>
      </c>
      <c r="E2826" s="1" t="s">
        <v>179</v>
      </c>
      <c r="F2826" s="1" t="s">
        <v>22</v>
      </c>
      <c r="G2826" s="1" t="str">
        <f t="array" ref="G2826">IF($F2826="", "", _xlfn.XLOOKUP($F2826,accounts!$A$2:$A$86,accounts!$B$2:$B$86, "Other"))</f>
        <v>medical</v>
      </c>
      <c r="H2826" s="1" t="str">
        <f t="array" ref="H2826">IF($F2826="", "", IFS(_xlfn.XLOOKUP($F2826, accounts!$A$2:$A$86, accounts!$E$2:$E$86, 0)&gt;=1000, "Enterprise", _xlfn.XLOOKUP($F2826, accounts!$A$2:$A$86, accounts!$E$2:$E$86, 0)&gt;=100, "Mid-Market", TRUE, "SMB"))</f>
        <v>Mid-Market</v>
      </c>
      <c r="I2826" s="1" t="str">
        <f t="array" ref="I2826">IF($F2826="", "", _xlfn.XLOOKUP($F2826,accounts!$A$2:$A$86,accounts!$F$2:$F$86, "Other"))</f>
        <v>United States</v>
      </c>
      <c r="J2826" s="1" t="s">
        <v>189</v>
      </c>
      <c r="K2826" s="3">
        <v>42854.0</v>
      </c>
    </row>
    <row r="2827">
      <c r="A2827" s="1" t="s">
        <v>3032</v>
      </c>
      <c r="B2827" s="1" t="s">
        <v>99</v>
      </c>
      <c r="C2827" s="1" t="str">
        <f t="array" ref="C2827">_xlfn.XLOOKUP($B2827, sales_teams!$A$2:$A$36, sales_teams!$B$2:$B$36)</f>
        <v>Summer Sewald</v>
      </c>
      <c r="D2827" s="1" t="str">
        <f t="array" ref="D2827">_xlfn.XLOOKUP($B2827, sales_teams!$A$2:$A$36, sales_teams!$C$2:$C$36)</f>
        <v>West</v>
      </c>
      <c r="E2827" s="1" t="s">
        <v>194</v>
      </c>
      <c r="F2827" s="1" t="s">
        <v>151</v>
      </c>
      <c r="G2827" s="1" t="str">
        <f t="array" ref="G2827">IF($F2827="", "", _xlfn.XLOOKUP($F2827,accounts!$A$2:$A$86,accounts!$B$2:$B$86, "Other"))</f>
        <v>software</v>
      </c>
      <c r="H2827" s="1" t="str">
        <f t="array" ref="H2827">IF($F2827="", "", IFS(_xlfn.XLOOKUP($F2827, accounts!$A$2:$A$86, accounts!$E$2:$E$86, 0)&gt;=1000, "Enterprise", _xlfn.XLOOKUP($F2827, accounts!$A$2:$A$86, accounts!$E$2:$E$86, 0)&gt;=100, "Mid-Market", TRUE, "SMB"))</f>
        <v>Enterprise</v>
      </c>
      <c r="I2827" s="1" t="str">
        <f t="array" ref="I2827">IF($F2827="", "", _xlfn.XLOOKUP($F2827,accounts!$A$2:$A$86,accounts!$F$2:$F$86, "Other"))</f>
        <v>United States</v>
      </c>
      <c r="J2827" s="1" t="s">
        <v>131</v>
      </c>
      <c r="K2827" s="3">
        <v>42854.0</v>
      </c>
      <c r="L2827" s="3">
        <v>42859.0</v>
      </c>
      <c r="M2827" s="1">
        <v>4956.0</v>
      </c>
    </row>
    <row r="2828">
      <c r="A2828" s="1" t="s">
        <v>3033</v>
      </c>
      <c r="B2828" s="1" t="s">
        <v>102</v>
      </c>
      <c r="C2828" s="1" t="str">
        <f t="array" ref="C2828">_xlfn.XLOOKUP($B2828, sales_teams!$A$2:$A$36, sales_teams!$B$2:$B$36)</f>
        <v>Summer Sewald</v>
      </c>
      <c r="D2828" s="1" t="str">
        <f t="array" ref="D2828">_xlfn.XLOOKUP($B2828, sales_teams!$A$2:$A$36, sales_teams!$C$2:$C$36)</f>
        <v>West</v>
      </c>
      <c r="E2828" s="1" t="s">
        <v>188</v>
      </c>
      <c r="F2828" s="1" t="s">
        <v>164</v>
      </c>
      <c r="G2828" s="1" t="str">
        <f t="array" ref="G2828">IF($F2828="", "", _xlfn.XLOOKUP($F2828,accounts!$A$2:$A$86,accounts!$B$2:$B$86, "Other"))</f>
        <v>retail</v>
      </c>
      <c r="H2828" s="1" t="str">
        <f t="array" ref="H2828">IF($F2828="", "", IFS(_xlfn.XLOOKUP($F2828, accounts!$A$2:$A$86, accounts!$E$2:$E$86, 0)&gt;=1000, "Enterprise", _xlfn.XLOOKUP($F2828, accounts!$A$2:$A$86, accounts!$E$2:$E$86, 0)&gt;=100, "Mid-Market", TRUE, "SMB"))</f>
        <v>Mid-Market</v>
      </c>
      <c r="I2828" s="1" t="str">
        <f t="array" ref="I2828">IF($F2828="", "", _xlfn.XLOOKUP($F2828,accounts!$A$2:$A$86,accounts!$F$2:$F$86, "Other"))</f>
        <v>United States</v>
      </c>
      <c r="J2828" s="1" t="s">
        <v>189</v>
      </c>
      <c r="K2828" s="3">
        <v>42854.0</v>
      </c>
    </row>
    <row r="2829">
      <c r="A2829" s="1" t="s">
        <v>3034</v>
      </c>
      <c r="B2829" s="1" t="s">
        <v>17</v>
      </c>
      <c r="C2829" s="1" t="str">
        <f t="array" ref="C2829">_xlfn.XLOOKUP($B2829, sales_teams!$A$2:$A$36, sales_teams!$B$2:$B$36)</f>
        <v>Dustin Brinkmann</v>
      </c>
      <c r="D2829" s="1" t="str">
        <f t="array" ref="D2829">_xlfn.XLOOKUP($B2829, sales_teams!$A$2:$A$36, sales_teams!$C$2:$C$36)</f>
        <v>Central</v>
      </c>
      <c r="E2829" s="1" t="s">
        <v>181</v>
      </c>
      <c r="F2829" s="1" t="s">
        <v>165</v>
      </c>
      <c r="G2829" s="1" t="str">
        <f t="array" ref="G2829">IF($F2829="", "", _xlfn.XLOOKUP($F2829,accounts!$A$2:$A$86,accounts!$B$2:$B$86, "Other"))</f>
        <v>telecommunications</v>
      </c>
      <c r="H2829" s="1" t="str">
        <f t="array" ref="H2829">IF($F2829="", "", IFS(_xlfn.XLOOKUP($F2829, accounts!$A$2:$A$86, accounts!$E$2:$E$86, 0)&gt;=1000, "Enterprise", _xlfn.XLOOKUP($F2829, accounts!$A$2:$A$86, accounts!$E$2:$E$86, 0)&gt;=100, "Mid-Market", TRUE, "SMB"))</f>
        <v>Enterprise</v>
      </c>
      <c r="I2829" s="1" t="str">
        <f t="array" ref="I2829">IF($F2829="", "", _xlfn.XLOOKUP($F2829,accounts!$A$2:$A$86,accounts!$F$2:$F$86, "Other"))</f>
        <v>United States</v>
      </c>
      <c r="J2829" s="1" t="s">
        <v>192</v>
      </c>
      <c r="K2829" s="3">
        <v>42854.0</v>
      </c>
      <c r="L2829" s="3">
        <v>42872.0</v>
      </c>
      <c r="M2829" s="1">
        <v>0.0</v>
      </c>
    </row>
    <row r="2830">
      <c r="A2830" s="1" t="s">
        <v>3035</v>
      </c>
      <c r="B2830" s="1" t="s">
        <v>17</v>
      </c>
      <c r="C2830" s="1" t="str">
        <f t="array" ref="C2830">_xlfn.XLOOKUP($B2830, sales_teams!$A$2:$A$36, sales_teams!$B$2:$B$36)</f>
        <v>Dustin Brinkmann</v>
      </c>
      <c r="D2830" s="1" t="str">
        <f t="array" ref="D2830">_xlfn.XLOOKUP($B2830, sales_teams!$A$2:$A$36, sales_teams!$C$2:$C$36)</f>
        <v>Central</v>
      </c>
      <c r="E2830" s="1" t="s">
        <v>194</v>
      </c>
      <c r="F2830" s="1" t="s">
        <v>145</v>
      </c>
      <c r="G2830" s="1" t="str">
        <f t="array" ref="G2830">IF($F2830="", "", _xlfn.XLOOKUP($F2830,accounts!$A$2:$A$86,accounts!$B$2:$B$86, "Other"))</f>
        <v>technology</v>
      </c>
      <c r="H2830" s="1" t="str">
        <f t="array" ref="H2830">IF($F2830="", "", IFS(_xlfn.XLOOKUP($F2830, accounts!$A$2:$A$86, accounts!$E$2:$E$86, 0)&gt;=1000, "Enterprise", _xlfn.XLOOKUP($F2830, accounts!$A$2:$A$86, accounts!$E$2:$E$86, 0)&gt;=100, "Mid-Market", TRUE, "SMB"))</f>
        <v>Enterprise</v>
      </c>
      <c r="I2830" s="1" t="str">
        <f t="array" ref="I2830">IF($F2830="", "", _xlfn.XLOOKUP($F2830,accounts!$A$2:$A$86,accounts!$F$2:$F$86, "Other"))</f>
        <v>Panama</v>
      </c>
      <c r="J2830" s="1" t="s">
        <v>131</v>
      </c>
      <c r="K2830" s="3">
        <v>42854.0</v>
      </c>
      <c r="L2830" s="3">
        <v>42955.0</v>
      </c>
      <c r="M2830" s="1">
        <v>5913.0</v>
      </c>
    </row>
    <row r="2831">
      <c r="A2831" s="1" t="s">
        <v>3036</v>
      </c>
      <c r="B2831" s="1" t="s">
        <v>107</v>
      </c>
      <c r="C2831" s="1" t="str">
        <f t="array" ref="C2831">_xlfn.XLOOKUP($B2831, sales_teams!$A$2:$A$36, sales_teams!$B$2:$B$36)</f>
        <v>Summer Sewald</v>
      </c>
      <c r="D2831" s="1" t="str">
        <f t="array" ref="D2831">_xlfn.XLOOKUP($B2831, sales_teams!$A$2:$A$36, sales_teams!$C$2:$C$36)</f>
        <v>West</v>
      </c>
      <c r="E2831" s="1" t="s">
        <v>148</v>
      </c>
      <c r="F2831" s="1" t="s">
        <v>55</v>
      </c>
      <c r="G2831" s="1" t="str">
        <f t="array" ref="G2831">IF($F2831="", "", _xlfn.XLOOKUP($F2831,accounts!$A$2:$A$86,accounts!$B$2:$B$86, "Other"))</f>
        <v>entertainment</v>
      </c>
      <c r="H2831" s="1" t="str">
        <f t="array" ref="H2831">IF($F2831="", "", IFS(_xlfn.XLOOKUP($F2831, accounts!$A$2:$A$86, accounts!$E$2:$E$86, 0)&gt;=1000, "Enterprise", _xlfn.XLOOKUP($F2831, accounts!$A$2:$A$86, accounts!$E$2:$E$86, 0)&gt;=100, "Mid-Market", TRUE, "SMB"))</f>
        <v>Enterprise</v>
      </c>
      <c r="I2831" s="1" t="str">
        <f t="array" ref="I2831">IF($F2831="", "", _xlfn.XLOOKUP($F2831,accounts!$A$2:$A$86,accounts!$F$2:$F$86, "Other"))</f>
        <v>United States</v>
      </c>
      <c r="J2831" s="1" t="s">
        <v>189</v>
      </c>
      <c r="K2831" s="3">
        <v>42854.0</v>
      </c>
    </row>
    <row r="2832">
      <c r="A2832" s="1" t="s">
        <v>3037</v>
      </c>
      <c r="B2832" s="1" t="s">
        <v>18</v>
      </c>
      <c r="C2832" s="1" t="str">
        <f t="array" ref="C2832">_xlfn.XLOOKUP($B2832, sales_teams!$A$2:$A$36, sales_teams!$B$2:$B$36)</f>
        <v>Dustin Brinkmann</v>
      </c>
      <c r="D2832" s="1" t="str">
        <f t="array" ref="D2832">_xlfn.XLOOKUP($B2832, sales_teams!$A$2:$A$36, sales_teams!$C$2:$C$36)</f>
        <v>Central</v>
      </c>
      <c r="E2832" s="1" t="s">
        <v>181</v>
      </c>
      <c r="F2832" s="1" t="s">
        <v>29</v>
      </c>
      <c r="G2832" s="1" t="str">
        <f t="array" ref="G2832">IF($F2832="", "", _xlfn.XLOOKUP($F2832,accounts!$A$2:$A$86,accounts!$B$2:$B$86, "Other"))</f>
        <v>medical</v>
      </c>
      <c r="H2832" s="1" t="str">
        <f t="array" ref="H2832">IF($F2832="", "", IFS(_xlfn.XLOOKUP($F2832, accounts!$A$2:$A$86, accounts!$E$2:$E$86, 0)&gt;=1000, "Enterprise", _xlfn.XLOOKUP($F2832, accounts!$A$2:$A$86, accounts!$E$2:$E$86, 0)&gt;=100, "Mid-Market", TRUE, "SMB"))</f>
        <v>Enterprise</v>
      </c>
      <c r="I2832" s="1" t="str">
        <f t="array" ref="I2832">IF($F2832="", "", _xlfn.XLOOKUP($F2832,accounts!$A$2:$A$86,accounts!$F$2:$F$86, "Other"))</f>
        <v>Philipines</v>
      </c>
      <c r="J2832" s="1" t="s">
        <v>192</v>
      </c>
      <c r="K2832" s="3">
        <v>42854.0</v>
      </c>
      <c r="L2832" s="3">
        <v>42886.0</v>
      </c>
      <c r="M2832" s="1">
        <v>0.0</v>
      </c>
    </row>
    <row r="2833">
      <c r="A2833" s="1" t="s">
        <v>3038</v>
      </c>
      <c r="B2833" s="1" t="s">
        <v>65</v>
      </c>
      <c r="C2833" s="1" t="str">
        <f t="array" ref="C2833">_xlfn.XLOOKUP($B2833, sales_teams!$A$2:$A$36, sales_teams!$B$2:$B$36)</f>
        <v>Celia Rouche</v>
      </c>
      <c r="D2833" s="1" t="str">
        <f t="array" ref="D2833">_xlfn.XLOOKUP($B2833, sales_teams!$A$2:$A$36, sales_teams!$C$2:$C$36)</f>
        <v>West</v>
      </c>
      <c r="E2833" s="1" t="s">
        <v>109</v>
      </c>
      <c r="F2833" s="1" t="s">
        <v>117</v>
      </c>
      <c r="G2833" s="1" t="str">
        <f t="array" ref="G2833">IF($F2833="", "", _xlfn.XLOOKUP($F2833,accounts!$A$2:$A$86,accounts!$B$2:$B$86, "Other"))</f>
        <v>retail</v>
      </c>
      <c r="H2833" s="1" t="str">
        <f t="array" ref="H2833">IF($F2833="", "", IFS(_xlfn.XLOOKUP($F2833, accounts!$A$2:$A$86, accounts!$E$2:$E$86, 0)&gt;=1000, "Enterprise", _xlfn.XLOOKUP($F2833, accounts!$A$2:$A$86, accounts!$E$2:$E$86, 0)&gt;=100, "Mid-Market", TRUE, "SMB"))</f>
        <v>Mid-Market</v>
      </c>
      <c r="I2833" s="1" t="str">
        <f t="array" ref="I2833">IF($F2833="", "", _xlfn.XLOOKUP($F2833,accounts!$A$2:$A$86,accounts!$F$2:$F$86, "Other"))</f>
        <v>United States</v>
      </c>
      <c r="J2833" s="1" t="s">
        <v>131</v>
      </c>
      <c r="K2833" s="3">
        <v>42854.0</v>
      </c>
      <c r="L2833" s="3">
        <v>42968.0</v>
      </c>
      <c r="M2833" s="1">
        <v>1210.0</v>
      </c>
    </row>
    <row r="2834">
      <c r="A2834" s="1" t="s">
        <v>3039</v>
      </c>
      <c r="B2834" s="1" t="s">
        <v>60</v>
      </c>
      <c r="C2834" s="1" t="str">
        <f t="array" ref="C2834">_xlfn.XLOOKUP($B2834, sales_teams!$A$2:$A$36, sales_teams!$B$2:$B$36)</f>
        <v>Celia Rouche</v>
      </c>
      <c r="D2834" s="1" t="str">
        <f t="array" ref="D2834">_xlfn.XLOOKUP($B2834, sales_teams!$A$2:$A$36, sales_teams!$C$2:$C$36)</f>
        <v>West</v>
      </c>
      <c r="E2834" s="1" t="s">
        <v>188</v>
      </c>
      <c r="F2834" s="1" t="s">
        <v>129</v>
      </c>
      <c r="G2834" s="1" t="str">
        <f t="array" ref="G2834">IF($F2834="", "", _xlfn.XLOOKUP($F2834,accounts!$A$2:$A$86,accounts!$B$2:$B$86, "Other"))</f>
        <v>medical</v>
      </c>
      <c r="H2834" s="1" t="str">
        <f t="array" ref="H2834">IF($F2834="", "", IFS(_xlfn.XLOOKUP($F2834, accounts!$A$2:$A$86, accounts!$E$2:$E$86, 0)&gt;=1000, "Enterprise", _xlfn.XLOOKUP($F2834, accounts!$A$2:$A$86, accounts!$E$2:$E$86, 0)&gt;=100, "Mid-Market", TRUE, "SMB"))</f>
        <v>Enterprise</v>
      </c>
      <c r="I2834" s="1" t="str">
        <f t="array" ref="I2834">IF($F2834="", "", _xlfn.XLOOKUP($F2834,accounts!$A$2:$A$86,accounts!$F$2:$F$86, "Other"))</f>
        <v>United States</v>
      </c>
      <c r="J2834" s="1" t="s">
        <v>192</v>
      </c>
      <c r="K2834" s="3">
        <v>42854.0</v>
      </c>
      <c r="L2834" s="3">
        <v>42855.0</v>
      </c>
      <c r="M2834" s="1">
        <v>0.0</v>
      </c>
    </row>
    <row r="2835">
      <c r="A2835" s="1" t="s">
        <v>3040</v>
      </c>
      <c r="B2835" s="1" t="s">
        <v>34</v>
      </c>
      <c r="C2835" s="1" t="str">
        <f t="array" ref="C2835">_xlfn.XLOOKUP($B2835, sales_teams!$A$2:$A$36, sales_teams!$B$2:$B$36)</f>
        <v>Cara Losch</v>
      </c>
      <c r="D2835" s="1" t="str">
        <f t="array" ref="D2835">_xlfn.XLOOKUP($B2835, sales_teams!$A$2:$A$36, sales_teams!$C$2:$C$36)</f>
        <v>East</v>
      </c>
      <c r="E2835" s="1" t="s">
        <v>109</v>
      </c>
      <c r="G2835" s="1" t="str">
        <f t="array" ref="G2835">IF($F2835="", "", _xlfn.XLOOKUP($F2835,accounts!$A$2:$A$86,accounts!$B$2:$B$86, "Other"))</f>
        <v/>
      </c>
      <c r="H2835" s="1" t="str">
        <f t="array" ref="H2835">IF($F2835="", "", IFS(_xlfn.XLOOKUP($F2835, accounts!$A$2:$A$86, accounts!$E$2:$E$86, 0)&gt;=1000, "Enterprise", _xlfn.XLOOKUP($F2835, accounts!$A$2:$A$86, accounts!$E$2:$E$86, 0)&gt;=100, "Mid-Market", TRUE, "SMB"))</f>
        <v/>
      </c>
      <c r="I2835" s="1" t="str">
        <f t="array" ref="I2835">IF($F2835="", "", _xlfn.XLOOKUP($F2835,accounts!$A$2:$A$86,accounts!$F$2:$F$86, "Other"))</f>
        <v/>
      </c>
      <c r="J2835" s="1" t="s">
        <v>189</v>
      </c>
      <c r="K2835" s="3">
        <v>42854.0</v>
      </c>
    </row>
    <row r="2836">
      <c r="A2836" s="1" t="s">
        <v>3041</v>
      </c>
      <c r="B2836" s="1" t="s">
        <v>12</v>
      </c>
      <c r="C2836" s="1" t="str">
        <f t="array" ref="C2836">_xlfn.XLOOKUP($B2836, sales_teams!$A$2:$A$36, sales_teams!$B$2:$B$36)</f>
        <v>Dustin Brinkmann</v>
      </c>
      <c r="D2836" s="1" t="str">
        <f t="array" ref="D2836">_xlfn.XLOOKUP($B2836, sales_teams!$A$2:$A$36, sales_teams!$C$2:$C$36)</f>
        <v>Central</v>
      </c>
      <c r="E2836" s="1" t="s">
        <v>188</v>
      </c>
      <c r="F2836" s="1" t="s">
        <v>106</v>
      </c>
      <c r="G2836" s="1" t="str">
        <f t="array" ref="G2836">IF($F2836="", "", _xlfn.XLOOKUP($F2836,accounts!$A$2:$A$86,accounts!$B$2:$B$86, "Other"))</f>
        <v>retail</v>
      </c>
      <c r="H2836" s="1" t="str">
        <f t="array" ref="H2836">IF($F2836="", "", IFS(_xlfn.XLOOKUP($F2836, accounts!$A$2:$A$86, accounts!$E$2:$E$86, 0)&gt;=1000, "Enterprise", _xlfn.XLOOKUP($F2836, accounts!$A$2:$A$86, accounts!$E$2:$E$86, 0)&gt;=100, "Mid-Market", TRUE, "SMB"))</f>
        <v>Enterprise</v>
      </c>
      <c r="I2836" s="1" t="str">
        <f t="array" ref="I2836">IF($F2836="", "", _xlfn.XLOOKUP($F2836,accounts!$A$2:$A$86,accounts!$F$2:$F$86, "Other"))</f>
        <v>Italy</v>
      </c>
      <c r="J2836" s="1" t="s">
        <v>131</v>
      </c>
      <c r="K2836" s="3">
        <v>42855.0</v>
      </c>
      <c r="L2836" s="3">
        <v>42957.0</v>
      </c>
      <c r="M2836" s="1">
        <v>3139.0</v>
      </c>
    </row>
    <row r="2837">
      <c r="A2837" s="1" t="s">
        <v>3042</v>
      </c>
      <c r="B2837" s="1" t="s">
        <v>39</v>
      </c>
      <c r="C2837" s="1" t="str">
        <f t="array" ref="C2837">_xlfn.XLOOKUP($B2837, sales_teams!$A$2:$A$36, sales_teams!$B$2:$B$36)</f>
        <v>Cara Losch</v>
      </c>
      <c r="D2837" s="1" t="str">
        <f t="array" ref="D2837">_xlfn.XLOOKUP($B2837, sales_teams!$A$2:$A$36, sales_teams!$C$2:$C$36)</f>
        <v>East</v>
      </c>
      <c r="E2837" s="1" t="s">
        <v>181</v>
      </c>
      <c r="F2837" s="1" t="s">
        <v>121</v>
      </c>
      <c r="G2837" s="1" t="str">
        <f t="array" ref="G2837">IF($F2837="", "", _xlfn.XLOOKUP($F2837,accounts!$A$2:$A$86,accounts!$B$2:$B$86, "Other"))</f>
        <v>telecommunications</v>
      </c>
      <c r="H2837" s="1" t="str">
        <f t="array" ref="H2837">IF($F2837="", "", IFS(_xlfn.XLOOKUP($F2837, accounts!$A$2:$A$86, accounts!$E$2:$E$86, 0)&gt;=1000, "Enterprise", _xlfn.XLOOKUP($F2837, accounts!$A$2:$A$86, accounts!$E$2:$E$86, 0)&gt;=100, "Mid-Market", TRUE, "SMB"))</f>
        <v>Enterprise</v>
      </c>
      <c r="I2837" s="1" t="str">
        <f t="array" ref="I2837">IF($F2837="", "", _xlfn.XLOOKUP($F2837,accounts!$A$2:$A$86,accounts!$F$2:$F$86, "Other"))</f>
        <v>United States</v>
      </c>
      <c r="J2837" s="1" t="s">
        <v>131</v>
      </c>
      <c r="K2837" s="3">
        <v>42855.0</v>
      </c>
      <c r="L2837" s="3">
        <v>42958.0</v>
      </c>
      <c r="M2837" s="1">
        <v>527.0</v>
      </c>
    </row>
    <row r="2838">
      <c r="A2838" s="1" t="s">
        <v>3043</v>
      </c>
      <c r="B2838" s="1" t="s">
        <v>48</v>
      </c>
      <c r="C2838" s="1" t="str">
        <f t="array" ref="C2838">_xlfn.XLOOKUP($B2838, sales_teams!$A$2:$A$36, sales_teams!$B$2:$B$36)</f>
        <v>Rocco Neubert</v>
      </c>
      <c r="D2838" s="1" t="str">
        <f t="array" ref="D2838">_xlfn.XLOOKUP($B2838, sales_teams!$A$2:$A$36, sales_teams!$C$2:$C$36)</f>
        <v>East</v>
      </c>
      <c r="E2838" s="1" t="s">
        <v>194</v>
      </c>
      <c r="G2838" s="1" t="str">
        <f t="array" ref="G2838">IF($F2838="", "", _xlfn.XLOOKUP($F2838,accounts!$A$2:$A$86,accounts!$B$2:$B$86, "Other"))</f>
        <v/>
      </c>
      <c r="H2838" s="1" t="str">
        <f t="array" ref="H2838">IF($F2838="", "", IFS(_xlfn.XLOOKUP($F2838, accounts!$A$2:$A$86, accounts!$E$2:$E$86, 0)&gt;=1000, "Enterprise", _xlfn.XLOOKUP($F2838, accounts!$A$2:$A$86, accounts!$E$2:$E$86, 0)&gt;=100, "Mid-Market", TRUE, "SMB"))</f>
        <v/>
      </c>
      <c r="I2838" s="1" t="str">
        <f t="array" ref="I2838">IF($F2838="", "", _xlfn.XLOOKUP($F2838,accounts!$A$2:$A$86,accounts!$F$2:$F$86, "Other"))</f>
        <v/>
      </c>
      <c r="J2838" s="1" t="s">
        <v>189</v>
      </c>
      <c r="K2838" s="3">
        <v>42855.0</v>
      </c>
    </row>
    <row r="2839">
      <c r="A2839" s="1" t="s">
        <v>3044</v>
      </c>
      <c r="B2839" s="1" t="s">
        <v>30</v>
      </c>
      <c r="C2839" s="1" t="str">
        <f t="array" ref="C2839">_xlfn.XLOOKUP($B2839, sales_teams!$A$2:$A$36, sales_teams!$B$2:$B$36)</f>
        <v>Melvin Marxen</v>
      </c>
      <c r="D2839" s="1" t="str">
        <f t="array" ref="D2839">_xlfn.XLOOKUP($B2839, sales_teams!$A$2:$A$36, sales_teams!$C$2:$C$36)</f>
        <v>Central</v>
      </c>
      <c r="E2839" s="1" t="s">
        <v>181</v>
      </c>
      <c r="F2839" s="1" t="s">
        <v>82</v>
      </c>
      <c r="G2839" s="1" t="str">
        <f t="array" ref="G2839">IF($F2839="", "", _xlfn.XLOOKUP($F2839,accounts!$A$2:$A$86,accounts!$B$2:$B$86, "Other"))</f>
        <v>software</v>
      </c>
      <c r="H2839" s="1" t="str">
        <f t="array" ref="H2839">IF($F2839="", "", IFS(_xlfn.XLOOKUP($F2839, accounts!$A$2:$A$86, accounts!$E$2:$E$86, 0)&gt;=1000, "Enterprise", _xlfn.XLOOKUP($F2839, accounts!$A$2:$A$86, accounts!$E$2:$E$86, 0)&gt;=100, "Mid-Market", TRUE, "SMB"))</f>
        <v>Enterprise</v>
      </c>
      <c r="I2839" s="1" t="str">
        <f t="array" ref="I2839">IF($F2839="", "", _xlfn.XLOOKUP($F2839,accounts!$A$2:$A$86,accounts!$F$2:$F$86, "Other"))</f>
        <v>United States</v>
      </c>
      <c r="J2839" s="1" t="s">
        <v>192</v>
      </c>
      <c r="K2839" s="3">
        <v>42855.0</v>
      </c>
      <c r="L2839" s="3">
        <v>42859.0</v>
      </c>
      <c r="M2839" s="1">
        <v>0.0</v>
      </c>
    </row>
    <row r="2840">
      <c r="A2840" s="1" t="s">
        <v>3045</v>
      </c>
      <c r="B2840" s="1" t="s">
        <v>88</v>
      </c>
      <c r="C2840" s="1" t="str">
        <f t="array" ref="C2840">_xlfn.XLOOKUP($B2840, sales_teams!$A$2:$A$36, sales_teams!$B$2:$B$36)</f>
        <v>Celia Rouche</v>
      </c>
      <c r="D2840" s="1" t="str">
        <f t="array" ref="D2840">_xlfn.XLOOKUP($B2840, sales_teams!$A$2:$A$36, sales_teams!$C$2:$C$36)</f>
        <v>West</v>
      </c>
      <c r="E2840" s="1" t="s">
        <v>194</v>
      </c>
      <c r="F2840" s="1" t="s">
        <v>129</v>
      </c>
      <c r="G2840" s="1" t="str">
        <f t="array" ref="G2840">IF($F2840="", "", _xlfn.XLOOKUP($F2840,accounts!$A$2:$A$86,accounts!$B$2:$B$86, "Other"))</f>
        <v>medical</v>
      </c>
      <c r="H2840" s="1" t="str">
        <f t="array" ref="H2840">IF($F2840="", "", IFS(_xlfn.XLOOKUP($F2840, accounts!$A$2:$A$86, accounts!$E$2:$E$86, 0)&gt;=1000, "Enterprise", _xlfn.XLOOKUP($F2840, accounts!$A$2:$A$86, accounts!$E$2:$E$86, 0)&gt;=100, "Mid-Market", TRUE, "SMB"))</f>
        <v>Enterprise</v>
      </c>
      <c r="I2840" s="1" t="str">
        <f t="array" ref="I2840">IF($F2840="", "", _xlfn.XLOOKUP($F2840,accounts!$A$2:$A$86,accounts!$F$2:$F$86, "Other"))</f>
        <v>United States</v>
      </c>
      <c r="J2840" s="1" t="s">
        <v>131</v>
      </c>
      <c r="K2840" s="3">
        <v>42855.0</v>
      </c>
      <c r="L2840" s="3">
        <v>42959.0</v>
      </c>
      <c r="M2840" s="1">
        <v>5408.0</v>
      </c>
    </row>
    <row r="2841">
      <c r="A2841" s="1" t="s">
        <v>3046</v>
      </c>
      <c r="B2841" s="1" t="s">
        <v>88</v>
      </c>
      <c r="C2841" s="1" t="str">
        <f t="array" ref="C2841">_xlfn.XLOOKUP($B2841, sales_teams!$A$2:$A$36, sales_teams!$B$2:$B$36)</f>
        <v>Celia Rouche</v>
      </c>
      <c r="D2841" s="1" t="str">
        <f t="array" ref="D2841">_xlfn.XLOOKUP($B2841, sales_teams!$A$2:$A$36, sales_teams!$C$2:$C$36)</f>
        <v>West</v>
      </c>
      <c r="E2841" s="1" t="s">
        <v>179</v>
      </c>
      <c r="F2841" s="1" t="s">
        <v>117</v>
      </c>
      <c r="G2841" s="1" t="str">
        <f t="array" ref="G2841">IF($F2841="", "", _xlfn.XLOOKUP($F2841,accounts!$A$2:$A$86,accounts!$B$2:$B$86, "Other"))</f>
        <v>retail</v>
      </c>
      <c r="H2841" s="1" t="str">
        <f t="array" ref="H2841">IF($F2841="", "", IFS(_xlfn.XLOOKUP($F2841, accounts!$A$2:$A$86, accounts!$E$2:$E$86, 0)&gt;=1000, "Enterprise", _xlfn.XLOOKUP($F2841, accounts!$A$2:$A$86, accounts!$E$2:$E$86, 0)&gt;=100, "Mid-Market", TRUE, "SMB"))</f>
        <v>Mid-Market</v>
      </c>
      <c r="I2841" s="1" t="str">
        <f t="array" ref="I2841">IF($F2841="", "", _xlfn.XLOOKUP($F2841,accounts!$A$2:$A$86,accounts!$F$2:$F$86, "Other"))</f>
        <v>United States</v>
      </c>
      <c r="J2841" s="1" t="s">
        <v>131</v>
      </c>
      <c r="K2841" s="3">
        <v>42855.0</v>
      </c>
      <c r="L2841" s="3">
        <v>42959.0</v>
      </c>
      <c r="M2841" s="1">
        <v>62.0</v>
      </c>
    </row>
    <row r="2842">
      <c r="A2842" s="1" t="s">
        <v>3047</v>
      </c>
      <c r="B2842" s="1" t="s">
        <v>19</v>
      </c>
      <c r="C2842" s="1" t="str">
        <f t="array" ref="C2842">_xlfn.XLOOKUP($B2842, sales_teams!$A$2:$A$36, sales_teams!$B$2:$B$36)</f>
        <v>Melvin Marxen</v>
      </c>
      <c r="D2842" s="1" t="str">
        <f t="array" ref="D2842">_xlfn.XLOOKUP($B2842, sales_teams!$A$2:$A$36, sales_teams!$C$2:$C$36)</f>
        <v>Central</v>
      </c>
      <c r="E2842" s="1" t="s">
        <v>181</v>
      </c>
      <c r="F2842" s="1" t="s">
        <v>79</v>
      </c>
      <c r="G2842" s="1" t="str">
        <f t="array" ref="G2842">IF($F2842="", "", _xlfn.XLOOKUP($F2842,accounts!$A$2:$A$86,accounts!$B$2:$B$86, "Other"))</f>
        <v>entertainment</v>
      </c>
      <c r="H2842" s="1" t="str">
        <f t="array" ref="H2842">IF($F2842="", "", IFS(_xlfn.XLOOKUP($F2842, accounts!$A$2:$A$86, accounts!$E$2:$E$86, 0)&gt;=1000, "Enterprise", _xlfn.XLOOKUP($F2842, accounts!$A$2:$A$86, accounts!$E$2:$E$86, 0)&gt;=100, "Mid-Market", TRUE, "SMB"))</f>
        <v>Mid-Market</v>
      </c>
      <c r="I2842" s="1" t="str">
        <f t="array" ref="I2842">IF($F2842="", "", _xlfn.XLOOKUP($F2842,accounts!$A$2:$A$86,accounts!$F$2:$F$86, "Other"))</f>
        <v>United States</v>
      </c>
      <c r="J2842" s="1" t="s">
        <v>131</v>
      </c>
      <c r="K2842" s="3">
        <v>42855.0</v>
      </c>
      <c r="L2842" s="3">
        <v>42868.0</v>
      </c>
      <c r="M2842" s="1">
        <v>586.0</v>
      </c>
    </row>
    <row r="2843">
      <c r="A2843" s="1" t="s">
        <v>3048</v>
      </c>
      <c r="B2843" s="1" t="s">
        <v>104</v>
      </c>
      <c r="C2843" s="1" t="str">
        <f t="array" ref="C2843">_xlfn.XLOOKUP($B2843, sales_teams!$A$2:$A$36, sales_teams!$B$2:$B$36)</f>
        <v>Summer Sewald</v>
      </c>
      <c r="D2843" s="1" t="str">
        <f t="array" ref="D2843">_xlfn.XLOOKUP($B2843, sales_teams!$A$2:$A$36, sales_teams!$C$2:$C$36)</f>
        <v>West</v>
      </c>
      <c r="E2843" s="1" t="s">
        <v>148</v>
      </c>
      <c r="F2843" s="1" t="s">
        <v>134</v>
      </c>
      <c r="G2843" s="1" t="str">
        <f t="array" ref="G2843">IF($F2843="", "", _xlfn.XLOOKUP($F2843,accounts!$A$2:$A$86,accounts!$B$2:$B$86, "Other"))</f>
        <v>services</v>
      </c>
      <c r="H2843" s="1" t="str">
        <f t="array" ref="H2843">IF($F2843="", "", IFS(_xlfn.XLOOKUP($F2843, accounts!$A$2:$A$86, accounts!$E$2:$E$86, 0)&gt;=1000, "Enterprise", _xlfn.XLOOKUP($F2843, accounts!$A$2:$A$86, accounts!$E$2:$E$86, 0)&gt;=100, "Mid-Market", TRUE, "SMB"))</f>
        <v>Enterprise</v>
      </c>
      <c r="I2843" s="1" t="str">
        <f t="array" ref="I2843">IF($F2843="", "", _xlfn.XLOOKUP($F2843,accounts!$A$2:$A$86,accounts!$F$2:$F$86, "Other"))</f>
        <v>Brazil</v>
      </c>
      <c r="J2843" s="1" t="s">
        <v>192</v>
      </c>
      <c r="K2843" s="3">
        <v>42855.0</v>
      </c>
      <c r="L2843" s="3">
        <v>42856.0</v>
      </c>
      <c r="M2843" s="1">
        <v>0.0</v>
      </c>
    </row>
    <row r="2844">
      <c r="A2844" s="1" t="s">
        <v>3049</v>
      </c>
      <c r="B2844" s="1" t="s">
        <v>102</v>
      </c>
      <c r="C2844" s="1" t="str">
        <f t="array" ref="C2844">_xlfn.XLOOKUP($B2844, sales_teams!$A$2:$A$36, sales_teams!$B$2:$B$36)</f>
        <v>Summer Sewald</v>
      </c>
      <c r="D2844" s="1" t="str">
        <f t="array" ref="D2844">_xlfn.XLOOKUP($B2844, sales_teams!$A$2:$A$36, sales_teams!$C$2:$C$36)</f>
        <v>West</v>
      </c>
      <c r="E2844" s="1" t="s">
        <v>181</v>
      </c>
      <c r="F2844" s="1" t="s">
        <v>130</v>
      </c>
      <c r="G2844" s="1" t="str">
        <f t="array" ref="G2844">IF($F2844="", "", _xlfn.XLOOKUP($F2844,accounts!$A$2:$A$86,accounts!$B$2:$B$86, "Other"))</f>
        <v>medical</v>
      </c>
      <c r="H2844" s="1" t="str">
        <f t="array" ref="H2844">IF($F2844="", "", IFS(_xlfn.XLOOKUP($F2844, accounts!$A$2:$A$86, accounts!$E$2:$E$86, 0)&gt;=1000, "Enterprise", _xlfn.XLOOKUP($F2844, accounts!$A$2:$A$86, accounts!$E$2:$E$86, 0)&gt;=100, "Mid-Market", TRUE, "SMB"))</f>
        <v>Enterprise</v>
      </c>
      <c r="I2844" s="1" t="str">
        <f t="array" ref="I2844">IF($F2844="", "", _xlfn.XLOOKUP($F2844,accounts!$A$2:$A$86,accounts!$F$2:$F$86, "Other"))</f>
        <v>United States</v>
      </c>
      <c r="J2844" s="1" t="s">
        <v>131</v>
      </c>
      <c r="K2844" s="3">
        <v>42855.0</v>
      </c>
      <c r="L2844" s="3">
        <v>42953.0</v>
      </c>
      <c r="M2844" s="1">
        <v>532.0</v>
      </c>
    </row>
    <row r="2845">
      <c r="A2845" s="1" t="s">
        <v>3050</v>
      </c>
      <c r="B2845" s="1" t="s">
        <v>102</v>
      </c>
      <c r="C2845" s="1" t="str">
        <f t="array" ref="C2845">_xlfn.XLOOKUP($B2845, sales_teams!$A$2:$A$36, sales_teams!$B$2:$B$36)</f>
        <v>Summer Sewald</v>
      </c>
      <c r="D2845" s="1" t="str">
        <f t="array" ref="D2845">_xlfn.XLOOKUP($B2845, sales_teams!$A$2:$A$36, sales_teams!$C$2:$C$36)</f>
        <v>West</v>
      </c>
      <c r="E2845" s="1" t="s">
        <v>181</v>
      </c>
      <c r="F2845" s="1" t="s">
        <v>137</v>
      </c>
      <c r="G2845" s="1" t="str">
        <f t="array" ref="G2845">IF($F2845="", "", _xlfn.XLOOKUP($F2845,accounts!$A$2:$A$86,accounts!$B$2:$B$86, "Other"))</f>
        <v>services</v>
      </c>
      <c r="H2845" s="1" t="str">
        <f t="array" ref="H2845">IF($F2845="", "", IFS(_xlfn.XLOOKUP($F2845, accounts!$A$2:$A$86, accounts!$E$2:$E$86, 0)&gt;=1000, "Enterprise", _xlfn.XLOOKUP($F2845, accounts!$A$2:$A$86, accounts!$E$2:$E$86, 0)&gt;=100, "Mid-Market", TRUE, "SMB"))</f>
        <v>Enterprise</v>
      </c>
      <c r="I2845" s="1" t="str">
        <f t="array" ref="I2845">IF($F2845="", "", _xlfn.XLOOKUP($F2845,accounts!$A$2:$A$86,accounts!$F$2:$F$86, "Other"))</f>
        <v>Germany</v>
      </c>
      <c r="J2845" s="1" t="s">
        <v>131</v>
      </c>
      <c r="K2845" s="3">
        <v>42855.0</v>
      </c>
      <c r="L2845" s="3">
        <v>42960.0</v>
      </c>
      <c r="M2845" s="1">
        <v>585.0</v>
      </c>
    </row>
    <row r="2846">
      <c r="A2846" s="1" t="s">
        <v>3051</v>
      </c>
      <c r="B2846" s="1" t="s">
        <v>17</v>
      </c>
      <c r="C2846" s="1" t="str">
        <f t="array" ref="C2846">_xlfn.XLOOKUP($B2846, sales_teams!$A$2:$A$36, sales_teams!$B$2:$B$36)</f>
        <v>Dustin Brinkmann</v>
      </c>
      <c r="D2846" s="1" t="str">
        <f t="array" ref="D2846">_xlfn.XLOOKUP($B2846, sales_teams!$A$2:$A$36, sales_teams!$C$2:$C$36)</f>
        <v>Central</v>
      </c>
      <c r="E2846" s="1" t="s">
        <v>181</v>
      </c>
      <c r="F2846" s="1" t="s">
        <v>149</v>
      </c>
      <c r="G2846" s="1" t="str">
        <f t="array" ref="G2846">IF($F2846="", "", _xlfn.XLOOKUP($F2846,accounts!$A$2:$A$86,accounts!$B$2:$B$86, "Other"))</f>
        <v>medical</v>
      </c>
      <c r="H2846" s="1" t="str">
        <f t="array" ref="H2846">IF($F2846="", "", IFS(_xlfn.XLOOKUP($F2846, accounts!$A$2:$A$86, accounts!$E$2:$E$86, 0)&gt;=1000, "Enterprise", _xlfn.XLOOKUP($F2846, accounts!$A$2:$A$86, accounts!$E$2:$E$86, 0)&gt;=100, "Mid-Market", TRUE, "SMB"))</f>
        <v>Enterprise</v>
      </c>
      <c r="I2846" s="1" t="str">
        <f t="array" ref="I2846">IF($F2846="", "", _xlfn.XLOOKUP($F2846,accounts!$A$2:$A$86,accounts!$F$2:$F$86, "Other"))</f>
        <v>United States</v>
      </c>
      <c r="J2846" s="1" t="s">
        <v>131</v>
      </c>
      <c r="K2846" s="3">
        <v>42855.0</v>
      </c>
      <c r="L2846" s="3">
        <v>42958.0</v>
      </c>
      <c r="M2846" s="1">
        <v>583.0</v>
      </c>
    </row>
    <row r="2847">
      <c r="A2847" s="1" t="s">
        <v>3052</v>
      </c>
      <c r="B2847" s="1" t="s">
        <v>24</v>
      </c>
      <c r="C2847" s="1" t="str">
        <f t="array" ref="C2847">_xlfn.XLOOKUP($B2847, sales_teams!$A$2:$A$36, sales_teams!$B$2:$B$36)</f>
        <v>Melvin Marxen</v>
      </c>
      <c r="D2847" s="1" t="str">
        <f t="array" ref="D2847">_xlfn.XLOOKUP($B2847, sales_teams!$A$2:$A$36, sales_teams!$C$2:$C$36)</f>
        <v>Central</v>
      </c>
      <c r="E2847" s="1" t="s">
        <v>181</v>
      </c>
      <c r="F2847" s="1" t="s">
        <v>145</v>
      </c>
      <c r="G2847" s="1" t="str">
        <f t="array" ref="G2847">IF($F2847="", "", _xlfn.XLOOKUP($F2847,accounts!$A$2:$A$86,accounts!$B$2:$B$86, "Other"))</f>
        <v>technology</v>
      </c>
      <c r="H2847" s="1" t="str">
        <f t="array" ref="H2847">IF($F2847="", "", IFS(_xlfn.XLOOKUP($F2847, accounts!$A$2:$A$86, accounts!$E$2:$E$86, 0)&gt;=1000, "Enterprise", _xlfn.XLOOKUP($F2847, accounts!$A$2:$A$86, accounts!$E$2:$E$86, 0)&gt;=100, "Mid-Market", TRUE, "SMB"))</f>
        <v>Enterprise</v>
      </c>
      <c r="I2847" s="1" t="str">
        <f t="array" ref="I2847">IF($F2847="", "", _xlfn.XLOOKUP($F2847,accounts!$A$2:$A$86,accounts!$F$2:$F$86, "Other"))</f>
        <v>Panama</v>
      </c>
      <c r="J2847" s="1" t="s">
        <v>131</v>
      </c>
      <c r="K2847" s="3">
        <v>42855.0</v>
      </c>
      <c r="L2847" s="3">
        <v>42980.0</v>
      </c>
      <c r="M2847" s="1">
        <v>433.0</v>
      </c>
    </row>
    <row r="2848">
      <c r="A2848" s="1" t="s">
        <v>3053</v>
      </c>
      <c r="B2848" s="1" t="s">
        <v>28</v>
      </c>
      <c r="C2848" s="1" t="str">
        <f t="array" ref="C2848">_xlfn.XLOOKUP($B2848, sales_teams!$A$2:$A$36, sales_teams!$B$2:$B$36)</f>
        <v>Melvin Marxen</v>
      </c>
      <c r="D2848" s="1" t="str">
        <f t="array" ref="D2848">_xlfn.XLOOKUP($B2848, sales_teams!$A$2:$A$36, sales_teams!$C$2:$C$36)</f>
        <v>Central</v>
      </c>
      <c r="E2848" s="1" t="s">
        <v>181</v>
      </c>
      <c r="F2848" s="1" t="s">
        <v>59</v>
      </c>
      <c r="G2848" s="1" t="str">
        <f t="array" ref="G2848">IF($F2848="", "", _xlfn.XLOOKUP($F2848,accounts!$A$2:$A$86,accounts!$B$2:$B$86, "Other"))</f>
        <v>medical</v>
      </c>
      <c r="H2848" s="1" t="str">
        <f t="array" ref="H2848">IF($F2848="", "", IFS(_xlfn.XLOOKUP($F2848, accounts!$A$2:$A$86, accounts!$E$2:$E$86, 0)&gt;=1000, "Enterprise", _xlfn.XLOOKUP($F2848, accounts!$A$2:$A$86, accounts!$E$2:$E$86, 0)&gt;=100, "Mid-Market", TRUE, "SMB"))</f>
        <v>SMB</v>
      </c>
      <c r="I2848" s="1" t="str">
        <f t="array" ref="I2848">IF($F2848="", "", _xlfn.XLOOKUP($F2848,accounts!$A$2:$A$86,accounts!$F$2:$F$86, "Other"))</f>
        <v>United States</v>
      </c>
      <c r="J2848" s="1" t="s">
        <v>131</v>
      </c>
      <c r="K2848" s="3">
        <v>42855.0</v>
      </c>
      <c r="L2848" s="3">
        <v>42861.0</v>
      </c>
      <c r="M2848" s="1">
        <v>557.0</v>
      </c>
    </row>
    <row r="2849">
      <c r="A2849" s="1" t="s">
        <v>3054</v>
      </c>
      <c r="B2849" s="1" t="s">
        <v>54</v>
      </c>
      <c r="C2849" s="1" t="str">
        <f t="array" ref="C2849">_xlfn.XLOOKUP($B2849, sales_teams!$A$2:$A$36, sales_teams!$B$2:$B$36)</f>
        <v>Rocco Neubert</v>
      </c>
      <c r="D2849" s="1" t="str">
        <f t="array" ref="D2849">_xlfn.XLOOKUP($B2849, sales_teams!$A$2:$A$36, sales_teams!$C$2:$C$36)</f>
        <v>East</v>
      </c>
      <c r="E2849" s="1" t="s">
        <v>148</v>
      </c>
      <c r="F2849" s="1" t="s">
        <v>141</v>
      </c>
      <c r="G2849" s="1" t="str">
        <f t="array" ref="G2849">IF($F2849="", "", _xlfn.XLOOKUP($F2849,accounts!$A$2:$A$86,accounts!$B$2:$B$86, "Other"))</f>
        <v>finance</v>
      </c>
      <c r="H2849" s="1" t="str">
        <f t="array" ref="H2849">IF($F2849="", "", IFS(_xlfn.XLOOKUP($F2849, accounts!$A$2:$A$86, accounts!$E$2:$E$86, 0)&gt;=1000, "Enterprise", _xlfn.XLOOKUP($F2849, accounts!$A$2:$A$86, accounts!$E$2:$E$86, 0)&gt;=100, "Mid-Market", TRUE, "SMB"))</f>
        <v>Mid-Market</v>
      </c>
      <c r="I2849" s="1" t="str">
        <f t="array" ref="I2849">IF($F2849="", "", _xlfn.XLOOKUP($F2849,accounts!$A$2:$A$86,accounts!$F$2:$F$86, "Other"))</f>
        <v>United States</v>
      </c>
      <c r="J2849" s="1" t="s">
        <v>131</v>
      </c>
      <c r="K2849" s="3">
        <v>42855.0</v>
      </c>
      <c r="L2849" s="3">
        <v>42864.0</v>
      </c>
      <c r="M2849" s="1">
        <v>4704.0</v>
      </c>
    </row>
    <row r="2850">
      <c r="A2850" s="1" t="s">
        <v>3055</v>
      </c>
      <c r="B2850" s="1" t="s">
        <v>65</v>
      </c>
      <c r="C2850" s="1" t="str">
        <f t="array" ref="C2850">_xlfn.XLOOKUP($B2850, sales_teams!$A$2:$A$36, sales_teams!$B$2:$B$36)</f>
        <v>Celia Rouche</v>
      </c>
      <c r="D2850" s="1" t="str">
        <f t="array" ref="D2850">_xlfn.XLOOKUP($B2850, sales_teams!$A$2:$A$36, sales_teams!$C$2:$C$36)</f>
        <v>West</v>
      </c>
      <c r="E2850" s="1" t="s">
        <v>181</v>
      </c>
      <c r="G2850" s="1" t="str">
        <f t="array" ref="G2850">IF($F2850="", "", _xlfn.XLOOKUP($F2850,accounts!$A$2:$A$86,accounts!$B$2:$B$86, "Other"))</f>
        <v/>
      </c>
      <c r="H2850" s="1" t="str">
        <f t="array" ref="H2850">IF($F2850="", "", IFS(_xlfn.XLOOKUP($F2850, accounts!$A$2:$A$86, accounts!$E$2:$E$86, 0)&gt;=1000, "Enterprise", _xlfn.XLOOKUP($F2850, accounts!$A$2:$A$86, accounts!$E$2:$E$86, 0)&gt;=100, "Mid-Market", TRUE, "SMB"))</f>
        <v/>
      </c>
      <c r="I2850" s="1" t="str">
        <f t="array" ref="I2850">IF($F2850="", "", _xlfn.XLOOKUP($F2850,accounts!$A$2:$A$86,accounts!$F$2:$F$86, "Other"))</f>
        <v/>
      </c>
      <c r="J2850" s="1" t="s">
        <v>189</v>
      </c>
      <c r="K2850" s="3">
        <v>42855.0</v>
      </c>
    </row>
    <row r="2851">
      <c r="A2851" s="1" t="s">
        <v>3056</v>
      </c>
      <c r="B2851" s="1" t="s">
        <v>41</v>
      </c>
      <c r="C2851" s="1" t="str">
        <f t="array" ref="C2851">_xlfn.XLOOKUP($B2851, sales_teams!$A$2:$A$36, sales_teams!$B$2:$B$36)</f>
        <v>Cara Losch</v>
      </c>
      <c r="D2851" s="1" t="str">
        <f t="array" ref="D2851">_xlfn.XLOOKUP($B2851, sales_teams!$A$2:$A$36, sales_teams!$C$2:$C$36)</f>
        <v>East</v>
      </c>
      <c r="E2851" s="1" t="s">
        <v>148</v>
      </c>
      <c r="F2851" s="1" t="s">
        <v>144</v>
      </c>
      <c r="G2851" s="1" t="str">
        <f t="array" ref="G2851">IF($F2851="", "", _xlfn.XLOOKUP($F2851,accounts!$A$2:$A$86,accounts!$B$2:$B$86, "Other"))</f>
        <v>retail</v>
      </c>
      <c r="H2851" s="1" t="str">
        <f t="array" ref="H2851">IF($F2851="", "", IFS(_xlfn.XLOOKUP($F2851, accounts!$A$2:$A$86, accounts!$E$2:$E$86, 0)&gt;=1000, "Enterprise", _xlfn.XLOOKUP($F2851, accounts!$A$2:$A$86, accounts!$E$2:$E$86, 0)&gt;=100, "Mid-Market", TRUE, "SMB"))</f>
        <v>Enterprise</v>
      </c>
      <c r="I2851" s="1" t="str">
        <f t="array" ref="I2851">IF($F2851="", "", _xlfn.XLOOKUP($F2851,accounts!$A$2:$A$86,accounts!$F$2:$F$86, "Other"))</f>
        <v>United States</v>
      </c>
      <c r="J2851" s="1" t="s">
        <v>131</v>
      </c>
      <c r="K2851" s="3">
        <v>42855.0</v>
      </c>
      <c r="L2851" s="3">
        <v>42959.0</v>
      </c>
      <c r="M2851" s="1">
        <v>5182.0</v>
      </c>
    </row>
    <row r="2852">
      <c r="A2852" s="1" t="s">
        <v>3057</v>
      </c>
      <c r="B2852" s="1" t="s">
        <v>105</v>
      </c>
      <c r="C2852" s="1" t="str">
        <f t="array" ref="C2852">_xlfn.XLOOKUP($B2852, sales_teams!$A$2:$A$36, sales_teams!$B$2:$B$36)</f>
        <v>Summer Sewald</v>
      </c>
      <c r="D2852" s="1" t="str">
        <f t="array" ref="D2852">_xlfn.XLOOKUP($B2852, sales_teams!$A$2:$A$36, sales_teams!$C$2:$C$36)</f>
        <v>West</v>
      </c>
      <c r="E2852" s="1" t="s">
        <v>148</v>
      </c>
      <c r="F2852" s="1" t="s">
        <v>130</v>
      </c>
      <c r="G2852" s="1" t="str">
        <f t="array" ref="G2852">IF($F2852="", "", _xlfn.XLOOKUP($F2852,accounts!$A$2:$A$86,accounts!$B$2:$B$86, "Other"))</f>
        <v>medical</v>
      </c>
      <c r="H2852" s="1" t="str">
        <f t="array" ref="H2852">IF($F2852="", "", IFS(_xlfn.XLOOKUP($F2852, accounts!$A$2:$A$86, accounts!$E$2:$E$86, 0)&gt;=1000, "Enterprise", _xlfn.XLOOKUP($F2852, accounts!$A$2:$A$86, accounts!$E$2:$E$86, 0)&gt;=100, "Mid-Market", TRUE, "SMB"))</f>
        <v>Enterprise</v>
      </c>
      <c r="I2852" s="1" t="str">
        <f t="array" ref="I2852">IF($F2852="", "", _xlfn.XLOOKUP($F2852,accounts!$A$2:$A$86,accounts!$F$2:$F$86, "Other"))</f>
        <v>United States</v>
      </c>
      <c r="J2852" s="1" t="s">
        <v>131</v>
      </c>
      <c r="K2852" s="3">
        <v>42855.0</v>
      </c>
      <c r="L2852" s="3">
        <v>42868.0</v>
      </c>
      <c r="M2852" s="1">
        <v>5311.0</v>
      </c>
    </row>
    <row r="2853">
      <c r="A2853" s="1" t="s">
        <v>3058</v>
      </c>
      <c r="B2853" s="1" t="s">
        <v>7</v>
      </c>
      <c r="C2853" s="1" t="str">
        <f t="array" ref="C2853">_xlfn.XLOOKUP($B2853, sales_teams!$A$2:$A$36, sales_teams!$B$2:$B$36)</f>
        <v>Dustin Brinkmann</v>
      </c>
      <c r="D2853" s="1" t="str">
        <f t="array" ref="D2853">_xlfn.XLOOKUP($B2853, sales_teams!$A$2:$A$36, sales_teams!$C$2:$C$36)</f>
        <v>Central</v>
      </c>
      <c r="E2853" s="1" t="s">
        <v>194</v>
      </c>
      <c r="F2853" s="1" t="s">
        <v>59</v>
      </c>
      <c r="G2853" s="1" t="str">
        <f t="array" ref="G2853">IF($F2853="", "", _xlfn.XLOOKUP($F2853,accounts!$A$2:$A$86,accounts!$B$2:$B$86, "Other"))</f>
        <v>medical</v>
      </c>
      <c r="H2853" s="1" t="str">
        <f t="array" ref="H2853">IF($F2853="", "", IFS(_xlfn.XLOOKUP($F2853, accounts!$A$2:$A$86, accounts!$E$2:$E$86, 0)&gt;=1000, "Enterprise", _xlfn.XLOOKUP($F2853, accounts!$A$2:$A$86, accounts!$E$2:$E$86, 0)&gt;=100, "Mid-Market", TRUE, "SMB"))</f>
        <v>SMB</v>
      </c>
      <c r="I2853" s="1" t="str">
        <f t="array" ref="I2853">IF($F2853="", "", _xlfn.XLOOKUP($F2853,accounts!$A$2:$A$86,accounts!$F$2:$F$86, "Other"))</f>
        <v>United States</v>
      </c>
      <c r="J2853" s="1" t="s">
        <v>192</v>
      </c>
      <c r="K2853" s="3">
        <v>42856.0</v>
      </c>
      <c r="L2853" s="3">
        <v>42873.0</v>
      </c>
      <c r="M2853" s="1">
        <v>0.0</v>
      </c>
    </row>
    <row r="2854">
      <c r="A2854" s="1" t="s">
        <v>3059</v>
      </c>
      <c r="B2854" s="1" t="s">
        <v>7</v>
      </c>
      <c r="C2854" s="1" t="str">
        <f t="array" ref="C2854">_xlfn.XLOOKUP($B2854, sales_teams!$A$2:$A$36, sales_teams!$B$2:$B$36)</f>
        <v>Dustin Brinkmann</v>
      </c>
      <c r="D2854" s="1" t="str">
        <f t="array" ref="D2854">_xlfn.XLOOKUP($B2854, sales_teams!$A$2:$A$36, sales_teams!$C$2:$C$36)</f>
        <v>Central</v>
      </c>
      <c r="E2854" s="1" t="s">
        <v>179</v>
      </c>
      <c r="F2854" s="1" t="s">
        <v>110</v>
      </c>
      <c r="G2854" s="1" t="str">
        <f t="array" ref="G2854">IF($F2854="", "", _xlfn.XLOOKUP($F2854,accounts!$A$2:$A$86,accounts!$B$2:$B$86, "Other"))</f>
        <v>technology</v>
      </c>
      <c r="H2854" s="1" t="str">
        <f t="array" ref="H2854">IF($F2854="", "", IFS(_xlfn.XLOOKUP($F2854, accounts!$A$2:$A$86, accounts!$E$2:$E$86, 0)&gt;=1000, "Enterprise", _xlfn.XLOOKUP($F2854, accounts!$A$2:$A$86, accounts!$E$2:$E$86, 0)&gt;=100, "Mid-Market", TRUE, "SMB"))</f>
        <v>Enterprise</v>
      </c>
      <c r="I2854" s="1" t="str">
        <f t="array" ref="I2854">IF($F2854="", "", _xlfn.XLOOKUP($F2854,accounts!$A$2:$A$86,accounts!$F$2:$F$86, "Other"))</f>
        <v>Norway</v>
      </c>
      <c r="J2854" s="1" t="s">
        <v>131</v>
      </c>
      <c r="K2854" s="3">
        <v>42856.0</v>
      </c>
      <c r="L2854" s="3">
        <v>42975.0</v>
      </c>
      <c r="M2854" s="1">
        <v>64.0</v>
      </c>
    </row>
    <row r="2855">
      <c r="A2855" s="1" t="s">
        <v>3060</v>
      </c>
      <c r="B2855" s="1" t="s">
        <v>57</v>
      </c>
      <c r="C2855" s="1" t="str">
        <f t="array" ref="C2855">_xlfn.XLOOKUP($B2855, sales_teams!$A$2:$A$36, sales_teams!$B$2:$B$36)</f>
        <v>Rocco Neubert</v>
      </c>
      <c r="D2855" s="1" t="str">
        <f t="array" ref="D2855">_xlfn.XLOOKUP($B2855, sales_teams!$A$2:$A$36, sales_teams!$C$2:$C$36)</f>
        <v>East</v>
      </c>
      <c r="E2855" s="1" t="s">
        <v>194</v>
      </c>
      <c r="G2855" s="1" t="str">
        <f t="array" ref="G2855">IF($F2855="", "", _xlfn.XLOOKUP($F2855,accounts!$A$2:$A$86,accounts!$B$2:$B$86, "Other"))</f>
        <v/>
      </c>
      <c r="H2855" s="1" t="str">
        <f t="array" ref="H2855">IF($F2855="", "", IFS(_xlfn.XLOOKUP($F2855, accounts!$A$2:$A$86, accounts!$E$2:$E$86, 0)&gt;=1000, "Enterprise", _xlfn.XLOOKUP($F2855, accounts!$A$2:$A$86, accounts!$E$2:$E$86, 0)&gt;=100, "Mid-Market", TRUE, "SMB"))</f>
        <v/>
      </c>
      <c r="I2855" s="1" t="str">
        <f t="array" ref="I2855">IF($F2855="", "", _xlfn.XLOOKUP($F2855,accounts!$A$2:$A$86,accounts!$F$2:$F$86, "Other"))</f>
        <v/>
      </c>
      <c r="J2855" s="1" t="s">
        <v>189</v>
      </c>
      <c r="K2855" s="3">
        <v>42856.0</v>
      </c>
    </row>
    <row r="2856">
      <c r="A2856" s="1" t="s">
        <v>3061</v>
      </c>
      <c r="B2856" s="1" t="s">
        <v>39</v>
      </c>
      <c r="C2856" s="1" t="str">
        <f t="array" ref="C2856">_xlfn.XLOOKUP($B2856, sales_teams!$A$2:$A$36, sales_teams!$B$2:$B$36)</f>
        <v>Cara Losch</v>
      </c>
      <c r="D2856" s="1" t="str">
        <f t="array" ref="D2856">_xlfn.XLOOKUP($B2856, sales_teams!$A$2:$A$36, sales_teams!$C$2:$C$36)</f>
        <v>East</v>
      </c>
      <c r="E2856" s="1" t="s">
        <v>181</v>
      </c>
      <c r="F2856" s="1" t="s">
        <v>173</v>
      </c>
      <c r="G2856" s="1" t="str">
        <f t="array" ref="G2856">IF($F2856="", "", _xlfn.XLOOKUP($F2856,accounts!$A$2:$A$86,accounts!$B$2:$B$86, "Other"))</f>
        <v>technology</v>
      </c>
      <c r="H2856" s="1" t="str">
        <f t="array" ref="H2856">IF($F2856="", "", IFS(_xlfn.XLOOKUP($F2856, accounts!$A$2:$A$86, accounts!$E$2:$E$86, 0)&gt;=1000, "Enterprise", _xlfn.XLOOKUP($F2856, accounts!$A$2:$A$86, accounts!$E$2:$E$86, 0)&gt;=100, "Mid-Market", TRUE, "SMB"))</f>
        <v>Mid-Market</v>
      </c>
      <c r="I2856" s="1" t="str">
        <f t="array" ref="I2856">IF($F2856="", "", _xlfn.XLOOKUP($F2856,accounts!$A$2:$A$86,accounts!$F$2:$F$86, "Other"))</f>
        <v>China</v>
      </c>
      <c r="J2856" s="1" t="s">
        <v>189</v>
      </c>
      <c r="K2856" s="3">
        <v>42856.0</v>
      </c>
    </row>
    <row r="2857">
      <c r="A2857" s="1" t="s">
        <v>3062</v>
      </c>
      <c r="B2857" s="1" t="s">
        <v>30</v>
      </c>
      <c r="C2857" s="1" t="str">
        <f t="array" ref="C2857">_xlfn.XLOOKUP($B2857, sales_teams!$A$2:$A$36, sales_teams!$B$2:$B$36)</f>
        <v>Melvin Marxen</v>
      </c>
      <c r="D2857" s="1" t="str">
        <f t="array" ref="D2857">_xlfn.XLOOKUP($B2857, sales_teams!$A$2:$A$36, sales_teams!$C$2:$C$36)</f>
        <v>Central</v>
      </c>
      <c r="E2857" s="1" t="s">
        <v>109</v>
      </c>
      <c r="F2857" s="1" t="s">
        <v>136</v>
      </c>
      <c r="G2857" s="1" t="str">
        <f t="array" ref="G2857">IF($F2857="", "", _xlfn.XLOOKUP($F2857,accounts!$A$2:$A$86,accounts!$B$2:$B$86, "Other"))</f>
        <v>services</v>
      </c>
      <c r="H2857" s="1" t="str">
        <f t="array" ref="H2857">IF($F2857="", "", IFS(_xlfn.XLOOKUP($F2857, accounts!$A$2:$A$86, accounts!$E$2:$E$86, 0)&gt;=1000, "Enterprise", _xlfn.XLOOKUP($F2857, accounts!$A$2:$A$86, accounts!$E$2:$E$86, 0)&gt;=100, "Mid-Market", TRUE, "SMB"))</f>
        <v>Enterprise</v>
      </c>
      <c r="I2857" s="1" t="str">
        <f t="array" ref="I2857">IF($F2857="", "", _xlfn.XLOOKUP($F2857,accounts!$A$2:$A$86,accounts!$F$2:$F$86, "Other"))</f>
        <v>United States</v>
      </c>
      <c r="J2857" s="1" t="s">
        <v>131</v>
      </c>
      <c r="K2857" s="3">
        <v>42856.0</v>
      </c>
      <c r="L2857" s="3">
        <v>42970.0</v>
      </c>
      <c r="M2857" s="1">
        <v>878.0</v>
      </c>
    </row>
    <row r="2858">
      <c r="A2858" s="1" t="s">
        <v>3063</v>
      </c>
      <c r="B2858" s="1" t="s">
        <v>30</v>
      </c>
      <c r="C2858" s="1" t="str">
        <f t="array" ref="C2858">_xlfn.XLOOKUP($B2858, sales_teams!$A$2:$A$36, sales_teams!$B$2:$B$36)</f>
        <v>Melvin Marxen</v>
      </c>
      <c r="D2858" s="1" t="str">
        <f t="array" ref="D2858">_xlfn.XLOOKUP($B2858, sales_teams!$A$2:$A$36, sales_teams!$C$2:$C$36)</f>
        <v>Central</v>
      </c>
      <c r="E2858" s="1" t="s">
        <v>179</v>
      </c>
      <c r="F2858" s="1" t="s">
        <v>106</v>
      </c>
      <c r="G2858" s="1" t="str">
        <f t="array" ref="G2858">IF($F2858="", "", _xlfn.XLOOKUP($F2858,accounts!$A$2:$A$86,accounts!$B$2:$B$86, "Other"))</f>
        <v>retail</v>
      </c>
      <c r="H2858" s="1" t="str">
        <f t="array" ref="H2858">IF($F2858="", "", IFS(_xlfn.XLOOKUP($F2858, accounts!$A$2:$A$86, accounts!$E$2:$E$86, 0)&gt;=1000, "Enterprise", _xlfn.XLOOKUP($F2858, accounts!$A$2:$A$86, accounts!$E$2:$E$86, 0)&gt;=100, "Mid-Market", TRUE, "SMB"))</f>
        <v>Enterprise</v>
      </c>
      <c r="I2858" s="1" t="str">
        <f t="array" ref="I2858">IF($F2858="", "", _xlfn.XLOOKUP($F2858,accounts!$A$2:$A$86,accounts!$F$2:$F$86, "Other"))</f>
        <v>Italy</v>
      </c>
      <c r="J2858" s="1" t="s">
        <v>131</v>
      </c>
      <c r="K2858" s="3">
        <v>42856.0</v>
      </c>
      <c r="L2858" s="3">
        <v>42857.0</v>
      </c>
      <c r="M2858" s="1">
        <v>59.0</v>
      </c>
    </row>
    <row r="2859">
      <c r="A2859" s="1" t="s">
        <v>3064</v>
      </c>
      <c r="B2859" s="1" t="s">
        <v>53</v>
      </c>
      <c r="C2859" s="1" t="str">
        <f t="array" ref="C2859">_xlfn.XLOOKUP($B2859, sales_teams!$A$2:$A$36, sales_teams!$B$2:$B$36)</f>
        <v>Rocco Neubert</v>
      </c>
      <c r="D2859" s="1" t="str">
        <f t="array" ref="D2859">_xlfn.XLOOKUP($B2859, sales_teams!$A$2:$A$36, sales_teams!$C$2:$C$36)</f>
        <v>East</v>
      </c>
      <c r="E2859" s="1" t="s">
        <v>181</v>
      </c>
      <c r="F2859" s="1" t="s">
        <v>177</v>
      </c>
      <c r="G2859" s="1" t="str">
        <f t="array" ref="G2859">IF($F2859="", "", _xlfn.XLOOKUP($F2859,accounts!$A$2:$A$86,accounts!$B$2:$B$86, "Other"))</f>
        <v>software</v>
      </c>
      <c r="H2859" s="1" t="str">
        <f t="array" ref="H2859">IF($F2859="", "", IFS(_xlfn.XLOOKUP($F2859, accounts!$A$2:$A$86, accounts!$E$2:$E$86, 0)&gt;=1000, "Enterprise", _xlfn.XLOOKUP($F2859, accounts!$A$2:$A$86, accounts!$E$2:$E$86, 0)&gt;=100, "Mid-Market", TRUE, "SMB"))</f>
        <v>Enterprise</v>
      </c>
      <c r="I2859" s="1" t="str">
        <f t="array" ref="I2859">IF($F2859="", "", _xlfn.XLOOKUP($F2859,accounts!$A$2:$A$86,accounts!$F$2:$F$86, "Other"))</f>
        <v>United States</v>
      </c>
      <c r="J2859" s="1" t="s">
        <v>192</v>
      </c>
      <c r="K2859" s="3">
        <v>42856.0</v>
      </c>
      <c r="L2859" s="3">
        <v>42875.0</v>
      </c>
      <c r="M2859" s="1">
        <v>0.0</v>
      </c>
    </row>
    <row r="2860">
      <c r="A2860" s="1" t="s">
        <v>3065</v>
      </c>
      <c r="B2860" s="1" t="s">
        <v>26</v>
      </c>
      <c r="C2860" s="1" t="str">
        <f t="array" ref="C2860">_xlfn.XLOOKUP($B2860, sales_teams!$A$2:$A$36, sales_teams!$B$2:$B$36)</f>
        <v>Melvin Marxen</v>
      </c>
      <c r="D2860" s="1" t="str">
        <f t="array" ref="D2860">_xlfn.XLOOKUP($B2860, sales_teams!$A$2:$A$36, sales_teams!$C$2:$C$36)</f>
        <v>Central</v>
      </c>
      <c r="E2860" s="1" t="s">
        <v>148</v>
      </c>
      <c r="F2860" s="1" t="s">
        <v>157</v>
      </c>
      <c r="G2860" s="1" t="str">
        <f t="array" ref="G2860">IF($F2860="", "", _xlfn.XLOOKUP($F2860,accounts!$A$2:$A$86,accounts!$B$2:$B$86, "Other"))</f>
        <v>retail</v>
      </c>
      <c r="H2860" s="1" t="str">
        <f t="array" ref="H2860">IF($F2860="", "", IFS(_xlfn.XLOOKUP($F2860, accounts!$A$2:$A$86, accounts!$E$2:$E$86, 0)&gt;=1000, "Enterprise", _xlfn.XLOOKUP($F2860, accounts!$A$2:$A$86, accounts!$E$2:$E$86, 0)&gt;=100, "Mid-Market", TRUE, "SMB"))</f>
        <v>Enterprise</v>
      </c>
      <c r="I2860" s="1" t="str">
        <f t="array" ref="I2860">IF($F2860="", "", _xlfn.XLOOKUP($F2860,accounts!$A$2:$A$86,accounts!$F$2:$F$86, "Other"))</f>
        <v>Belgium</v>
      </c>
      <c r="J2860" s="1" t="s">
        <v>192</v>
      </c>
      <c r="K2860" s="3">
        <v>42856.0</v>
      </c>
      <c r="L2860" s="3">
        <v>42954.0</v>
      </c>
      <c r="M2860" s="1">
        <v>0.0</v>
      </c>
    </row>
    <row r="2861">
      <c r="A2861" s="1" t="s">
        <v>3066</v>
      </c>
      <c r="B2861" s="1" t="s">
        <v>99</v>
      </c>
      <c r="C2861" s="1" t="str">
        <f t="array" ref="C2861">_xlfn.XLOOKUP($B2861, sales_teams!$A$2:$A$36, sales_teams!$B$2:$B$36)</f>
        <v>Summer Sewald</v>
      </c>
      <c r="D2861" s="1" t="str">
        <f t="array" ref="D2861">_xlfn.XLOOKUP($B2861, sales_teams!$A$2:$A$36, sales_teams!$C$2:$C$36)</f>
        <v>West</v>
      </c>
      <c r="E2861" s="1" t="s">
        <v>194</v>
      </c>
      <c r="F2861" s="1" t="s">
        <v>156</v>
      </c>
      <c r="G2861" s="1" t="str">
        <f t="array" ref="G2861">IF($F2861="", "", _xlfn.XLOOKUP($F2861,accounts!$A$2:$A$86,accounts!$B$2:$B$86, "Other"))</f>
        <v>employment</v>
      </c>
      <c r="H2861" s="1" t="str">
        <f t="array" ref="H2861">IF($F2861="", "", IFS(_xlfn.XLOOKUP($F2861, accounts!$A$2:$A$86, accounts!$E$2:$E$86, 0)&gt;=1000, "Enterprise", _xlfn.XLOOKUP($F2861, accounts!$A$2:$A$86, accounts!$E$2:$E$86, 0)&gt;=100, "Mid-Market", TRUE, "SMB"))</f>
        <v>Mid-Market</v>
      </c>
      <c r="I2861" s="1" t="str">
        <f t="array" ref="I2861">IF($F2861="", "", _xlfn.XLOOKUP($F2861,accounts!$A$2:$A$86,accounts!$F$2:$F$86, "Other"))</f>
        <v>United States</v>
      </c>
      <c r="J2861" s="1" t="s">
        <v>189</v>
      </c>
      <c r="K2861" s="3">
        <v>42856.0</v>
      </c>
    </row>
    <row r="2862">
      <c r="A2862" s="1" t="s">
        <v>3067</v>
      </c>
      <c r="B2862" s="1" t="s">
        <v>99</v>
      </c>
      <c r="C2862" s="1" t="str">
        <f t="array" ref="C2862">_xlfn.XLOOKUP($B2862, sales_teams!$A$2:$A$36, sales_teams!$B$2:$B$36)</f>
        <v>Summer Sewald</v>
      </c>
      <c r="D2862" s="1" t="str">
        <f t="array" ref="D2862">_xlfn.XLOOKUP($B2862, sales_teams!$A$2:$A$36, sales_teams!$C$2:$C$36)</f>
        <v>West</v>
      </c>
      <c r="E2862" s="1" t="s">
        <v>179</v>
      </c>
      <c r="F2862" s="1" t="s">
        <v>154</v>
      </c>
      <c r="G2862" s="1" t="str">
        <f t="array" ref="G2862">IF($F2862="", "", _xlfn.XLOOKUP($F2862,accounts!$A$2:$A$86,accounts!$B$2:$B$86, "Other"))</f>
        <v>retail</v>
      </c>
      <c r="H2862" s="1" t="str">
        <f t="array" ref="H2862">IF($F2862="", "", IFS(_xlfn.XLOOKUP($F2862, accounts!$A$2:$A$86, accounts!$E$2:$E$86, 0)&gt;=1000, "Enterprise", _xlfn.XLOOKUP($F2862, accounts!$A$2:$A$86, accounts!$E$2:$E$86, 0)&gt;=100, "Mid-Market", TRUE, "SMB"))</f>
        <v>Enterprise</v>
      </c>
      <c r="I2862" s="1" t="str">
        <f t="array" ref="I2862">IF($F2862="", "", _xlfn.XLOOKUP($F2862,accounts!$A$2:$A$86,accounts!$F$2:$F$86, "Other"))</f>
        <v>United States</v>
      </c>
      <c r="J2862" s="1" t="s">
        <v>131</v>
      </c>
      <c r="K2862" s="3">
        <v>42856.0</v>
      </c>
      <c r="L2862" s="3">
        <v>42967.0</v>
      </c>
      <c r="M2862" s="1">
        <v>65.0</v>
      </c>
    </row>
    <row r="2863">
      <c r="A2863" s="1" t="s">
        <v>3068</v>
      </c>
      <c r="B2863" s="1" t="s">
        <v>19</v>
      </c>
      <c r="C2863" s="1" t="str">
        <f t="array" ref="C2863">_xlfn.XLOOKUP($B2863, sales_teams!$A$2:$A$36, sales_teams!$B$2:$B$36)</f>
        <v>Melvin Marxen</v>
      </c>
      <c r="D2863" s="1" t="str">
        <f t="array" ref="D2863">_xlfn.XLOOKUP($B2863, sales_teams!$A$2:$A$36, sales_teams!$C$2:$C$36)</f>
        <v>Central</v>
      </c>
      <c r="E2863" s="1" t="s">
        <v>181</v>
      </c>
      <c r="F2863" s="1" t="s">
        <v>119</v>
      </c>
      <c r="G2863" s="1" t="str">
        <f t="array" ref="G2863">IF($F2863="", "", _xlfn.XLOOKUP($F2863,accounts!$A$2:$A$86,accounts!$B$2:$B$86, "Other"))</f>
        <v>technology</v>
      </c>
      <c r="H2863" s="1" t="str">
        <f t="array" ref="H2863">IF($F2863="", "", IFS(_xlfn.XLOOKUP($F2863, accounts!$A$2:$A$86, accounts!$E$2:$E$86, 0)&gt;=1000, "Enterprise", _xlfn.XLOOKUP($F2863, accounts!$A$2:$A$86, accounts!$E$2:$E$86, 0)&gt;=100, "Mid-Market", TRUE, "SMB"))</f>
        <v>Enterprise</v>
      </c>
      <c r="I2863" s="1" t="str">
        <f t="array" ref="I2863">IF($F2863="", "", _xlfn.XLOOKUP($F2863,accounts!$A$2:$A$86,accounts!$F$2:$F$86, "Other"))</f>
        <v>Korea</v>
      </c>
      <c r="J2863" s="1" t="s">
        <v>131</v>
      </c>
      <c r="K2863" s="3">
        <v>42856.0</v>
      </c>
      <c r="L2863" s="3">
        <v>42958.0</v>
      </c>
      <c r="M2863" s="1">
        <v>543.0</v>
      </c>
    </row>
    <row r="2864">
      <c r="A2864" s="1" t="s">
        <v>3069</v>
      </c>
      <c r="B2864" s="1" t="s">
        <v>104</v>
      </c>
      <c r="C2864" s="1" t="str">
        <f t="array" ref="C2864">_xlfn.XLOOKUP($B2864, sales_teams!$A$2:$A$36, sales_teams!$B$2:$B$36)</f>
        <v>Summer Sewald</v>
      </c>
      <c r="D2864" s="1" t="str">
        <f t="array" ref="D2864">_xlfn.XLOOKUP($B2864, sales_teams!$A$2:$A$36, sales_teams!$C$2:$C$36)</f>
        <v>West</v>
      </c>
      <c r="E2864" s="1" t="s">
        <v>181</v>
      </c>
      <c r="F2864" s="1" t="s">
        <v>40</v>
      </c>
      <c r="G2864" s="1" t="str">
        <f t="array" ref="G2864">IF($F2864="", "", _xlfn.XLOOKUP($F2864,accounts!$A$2:$A$86,accounts!$B$2:$B$86, "Other"))</f>
        <v>technology</v>
      </c>
      <c r="H2864" s="1" t="str">
        <f t="array" ref="H2864">IF($F2864="", "", IFS(_xlfn.XLOOKUP($F2864, accounts!$A$2:$A$86, accounts!$E$2:$E$86, 0)&gt;=1000, "Enterprise", _xlfn.XLOOKUP($F2864, accounts!$A$2:$A$86, accounts!$E$2:$E$86, 0)&gt;=100, "Mid-Market", TRUE, "SMB"))</f>
        <v>Enterprise</v>
      </c>
      <c r="I2864" s="1" t="str">
        <f t="array" ref="I2864">IF($F2864="", "", _xlfn.XLOOKUP($F2864,accounts!$A$2:$A$86,accounts!$F$2:$F$86, "Other"))</f>
        <v>United States</v>
      </c>
      <c r="J2864" s="1" t="s">
        <v>189</v>
      </c>
      <c r="K2864" s="3">
        <v>42856.0</v>
      </c>
    </row>
    <row r="2865">
      <c r="A2865" s="1" t="s">
        <v>3070</v>
      </c>
      <c r="B2865" s="1" t="s">
        <v>102</v>
      </c>
      <c r="C2865" s="1" t="str">
        <f t="array" ref="C2865">_xlfn.XLOOKUP($B2865, sales_teams!$A$2:$A$36, sales_teams!$B$2:$B$36)</f>
        <v>Summer Sewald</v>
      </c>
      <c r="D2865" s="1" t="str">
        <f t="array" ref="D2865">_xlfn.XLOOKUP($B2865, sales_teams!$A$2:$A$36, sales_teams!$C$2:$C$36)</f>
        <v>West</v>
      </c>
      <c r="E2865" s="1" t="s">
        <v>148</v>
      </c>
      <c r="G2865" s="1" t="str">
        <f t="array" ref="G2865">IF($F2865="", "", _xlfn.XLOOKUP($F2865,accounts!$A$2:$A$86,accounts!$B$2:$B$86, "Other"))</f>
        <v/>
      </c>
      <c r="H2865" s="1" t="str">
        <f t="array" ref="H2865">IF($F2865="", "", IFS(_xlfn.XLOOKUP($F2865, accounts!$A$2:$A$86, accounts!$E$2:$E$86, 0)&gt;=1000, "Enterprise", _xlfn.XLOOKUP($F2865, accounts!$A$2:$A$86, accounts!$E$2:$E$86, 0)&gt;=100, "Mid-Market", TRUE, "SMB"))</f>
        <v/>
      </c>
      <c r="I2865" s="1" t="str">
        <f t="array" ref="I2865">IF($F2865="", "", _xlfn.XLOOKUP($F2865,accounts!$A$2:$A$86,accounts!$F$2:$F$86, "Other"))</f>
        <v/>
      </c>
      <c r="J2865" s="1" t="s">
        <v>189</v>
      </c>
      <c r="K2865" s="3">
        <v>42856.0</v>
      </c>
    </row>
    <row r="2866">
      <c r="A2866" s="1" t="s">
        <v>3071</v>
      </c>
      <c r="B2866" s="1" t="s">
        <v>102</v>
      </c>
      <c r="C2866" s="1" t="str">
        <f t="array" ref="C2866">_xlfn.XLOOKUP($B2866, sales_teams!$A$2:$A$36, sales_teams!$B$2:$B$36)</f>
        <v>Summer Sewald</v>
      </c>
      <c r="D2866" s="1" t="str">
        <f t="array" ref="D2866">_xlfn.XLOOKUP($B2866, sales_teams!$A$2:$A$36, sales_teams!$C$2:$C$36)</f>
        <v>West</v>
      </c>
      <c r="E2866" s="1" t="s">
        <v>181</v>
      </c>
      <c r="F2866" s="1" t="s">
        <v>151</v>
      </c>
      <c r="G2866" s="1" t="str">
        <f t="array" ref="G2866">IF($F2866="", "", _xlfn.XLOOKUP($F2866,accounts!$A$2:$A$86,accounts!$B$2:$B$86, "Other"))</f>
        <v>software</v>
      </c>
      <c r="H2866" s="1" t="str">
        <f t="array" ref="H2866">IF($F2866="", "", IFS(_xlfn.XLOOKUP($F2866, accounts!$A$2:$A$86, accounts!$E$2:$E$86, 0)&gt;=1000, "Enterprise", _xlfn.XLOOKUP($F2866, accounts!$A$2:$A$86, accounts!$E$2:$E$86, 0)&gt;=100, "Mid-Market", TRUE, "SMB"))</f>
        <v>Enterprise</v>
      </c>
      <c r="I2866" s="1" t="str">
        <f t="array" ref="I2866">IF($F2866="", "", _xlfn.XLOOKUP($F2866,accounts!$A$2:$A$86,accounts!$F$2:$F$86, "Other"))</f>
        <v>United States</v>
      </c>
      <c r="J2866" s="1" t="s">
        <v>192</v>
      </c>
      <c r="K2866" s="3">
        <v>42856.0</v>
      </c>
      <c r="L2866" s="3">
        <v>42898.0</v>
      </c>
      <c r="M2866" s="1">
        <v>0.0</v>
      </c>
    </row>
    <row r="2867">
      <c r="A2867" s="1" t="s">
        <v>3072</v>
      </c>
      <c r="B2867" s="1" t="s">
        <v>92</v>
      </c>
      <c r="C2867" s="1" t="str">
        <f t="array" ref="C2867">_xlfn.XLOOKUP($B2867, sales_teams!$A$2:$A$36, sales_teams!$B$2:$B$36)</f>
        <v>Celia Rouche</v>
      </c>
      <c r="D2867" s="1" t="str">
        <f t="array" ref="D2867">_xlfn.XLOOKUP($B2867, sales_teams!$A$2:$A$36, sales_teams!$C$2:$C$36)</f>
        <v>West</v>
      </c>
      <c r="E2867" s="1" t="s">
        <v>188</v>
      </c>
      <c r="F2867" s="1" t="s">
        <v>79</v>
      </c>
      <c r="G2867" s="1" t="str">
        <f t="array" ref="G2867">IF($F2867="", "", _xlfn.XLOOKUP($F2867,accounts!$A$2:$A$86,accounts!$B$2:$B$86, "Other"))</f>
        <v>entertainment</v>
      </c>
      <c r="H2867" s="1" t="str">
        <f t="array" ref="H2867">IF($F2867="", "", IFS(_xlfn.XLOOKUP($F2867, accounts!$A$2:$A$86, accounts!$E$2:$E$86, 0)&gt;=1000, "Enterprise", _xlfn.XLOOKUP($F2867, accounts!$A$2:$A$86, accounts!$E$2:$E$86, 0)&gt;=100, "Mid-Market", TRUE, "SMB"))</f>
        <v>Mid-Market</v>
      </c>
      <c r="I2867" s="1" t="str">
        <f t="array" ref="I2867">IF($F2867="", "", _xlfn.XLOOKUP($F2867,accounts!$A$2:$A$86,accounts!$F$2:$F$86, "Other"))</f>
        <v>United States</v>
      </c>
      <c r="J2867" s="1" t="s">
        <v>189</v>
      </c>
      <c r="K2867" s="3">
        <v>42856.0</v>
      </c>
    </row>
    <row r="2868">
      <c r="A2868" s="1" t="s">
        <v>3073</v>
      </c>
      <c r="B2868" s="1" t="s">
        <v>107</v>
      </c>
      <c r="C2868" s="1" t="str">
        <f t="array" ref="C2868">_xlfn.XLOOKUP($B2868, sales_teams!$A$2:$A$36, sales_teams!$B$2:$B$36)</f>
        <v>Summer Sewald</v>
      </c>
      <c r="D2868" s="1" t="str">
        <f t="array" ref="D2868">_xlfn.XLOOKUP($B2868, sales_teams!$A$2:$A$36, sales_teams!$C$2:$C$36)</f>
        <v>West</v>
      </c>
      <c r="E2868" s="1" t="s">
        <v>194</v>
      </c>
      <c r="G2868" s="1" t="str">
        <f t="array" ref="G2868">IF($F2868="", "", _xlfn.XLOOKUP($F2868,accounts!$A$2:$A$86,accounts!$B$2:$B$86, "Other"))</f>
        <v/>
      </c>
      <c r="H2868" s="1" t="str">
        <f t="array" ref="H2868">IF($F2868="", "", IFS(_xlfn.XLOOKUP($F2868, accounts!$A$2:$A$86, accounts!$E$2:$E$86, 0)&gt;=1000, "Enterprise", _xlfn.XLOOKUP($F2868, accounts!$A$2:$A$86, accounts!$E$2:$E$86, 0)&gt;=100, "Mid-Market", TRUE, "SMB"))</f>
        <v/>
      </c>
      <c r="I2868" s="1" t="str">
        <f t="array" ref="I2868">IF($F2868="", "", _xlfn.XLOOKUP($F2868,accounts!$A$2:$A$86,accounts!$F$2:$F$86, "Other"))</f>
        <v/>
      </c>
      <c r="J2868" s="1" t="s">
        <v>189</v>
      </c>
      <c r="K2868" s="3">
        <v>42856.0</v>
      </c>
    </row>
    <row r="2869">
      <c r="A2869" s="1" t="s">
        <v>3074</v>
      </c>
      <c r="B2869" s="1" t="s">
        <v>18</v>
      </c>
      <c r="C2869" s="1" t="str">
        <f t="array" ref="C2869">_xlfn.XLOOKUP($B2869, sales_teams!$A$2:$A$36, sales_teams!$B$2:$B$36)</f>
        <v>Dustin Brinkmann</v>
      </c>
      <c r="D2869" s="1" t="str">
        <f t="array" ref="D2869">_xlfn.XLOOKUP($B2869, sales_teams!$A$2:$A$36, sales_teams!$C$2:$C$36)</f>
        <v>Central</v>
      </c>
      <c r="E2869" s="1" t="s">
        <v>194</v>
      </c>
      <c r="F2869" s="1" t="s">
        <v>59</v>
      </c>
      <c r="G2869" s="1" t="str">
        <f t="array" ref="G2869">IF($F2869="", "", _xlfn.XLOOKUP($F2869,accounts!$A$2:$A$86,accounts!$B$2:$B$86, "Other"))</f>
        <v>medical</v>
      </c>
      <c r="H2869" s="1" t="str">
        <f t="array" ref="H2869">IF($F2869="", "", IFS(_xlfn.XLOOKUP($F2869, accounts!$A$2:$A$86, accounts!$E$2:$E$86, 0)&gt;=1000, "Enterprise", _xlfn.XLOOKUP($F2869, accounts!$A$2:$A$86, accounts!$E$2:$E$86, 0)&gt;=100, "Mid-Market", TRUE, "SMB"))</f>
        <v>SMB</v>
      </c>
      <c r="I2869" s="1" t="str">
        <f t="array" ref="I2869">IF($F2869="", "", _xlfn.XLOOKUP($F2869,accounts!$A$2:$A$86,accounts!$F$2:$F$86, "Other"))</f>
        <v>United States</v>
      </c>
      <c r="J2869" s="1" t="s">
        <v>192</v>
      </c>
      <c r="K2869" s="3">
        <v>42856.0</v>
      </c>
      <c r="L2869" s="3">
        <v>42865.0</v>
      </c>
      <c r="M2869" s="1">
        <v>0.0</v>
      </c>
    </row>
    <row r="2870">
      <c r="A2870" s="1" t="s">
        <v>3075</v>
      </c>
      <c r="B2870" s="1" t="s">
        <v>18</v>
      </c>
      <c r="C2870" s="1" t="str">
        <f t="array" ref="C2870">_xlfn.XLOOKUP($B2870, sales_teams!$A$2:$A$36, sales_teams!$B$2:$B$36)</f>
        <v>Dustin Brinkmann</v>
      </c>
      <c r="D2870" s="1" t="str">
        <f t="array" ref="D2870">_xlfn.XLOOKUP($B2870, sales_teams!$A$2:$A$36, sales_teams!$C$2:$C$36)</f>
        <v>Central</v>
      </c>
      <c r="E2870" s="1" t="s">
        <v>194</v>
      </c>
      <c r="F2870" s="1" t="s">
        <v>136</v>
      </c>
      <c r="G2870" s="1" t="str">
        <f t="array" ref="G2870">IF($F2870="", "", _xlfn.XLOOKUP($F2870,accounts!$A$2:$A$86,accounts!$B$2:$B$86, "Other"))</f>
        <v>services</v>
      </c>
      <c r="H2870" s="1" t="str">
        <f t="array" ref="H2870">IF($F2870="", "", IFS(_xlfn.XLOOKUP($F2870, accounts!$A$2:$A$86, accounts!$E$2:$E$86, 0)&gt;=1000, "Enterprise", _xlfn.XLOOKUP($F2870, accounts!$A$2:$A$86, accounts!$E$2:$E$86, 0)&gt;=100, "Mid-Market", TRUE, "SMB"))</f>
        <v>Enterprise</v>
      </c>
      <c r="I2870" s="1" t="str">
        <f t="array" ref="I2870">IF($F2870="", "", _xlfn.XLOOKUP($F2870,accounts!$A$2:$A$86,accounts!$F$2:$F$86, "Other"))</f>
        <v>United States</v>
      </c>
      <c r="J2870" s="1" t="s">
        <v>192</v>
      </c>
      <c r="K2870" s="3">
        <v>42856.0</v>
      </c>
      <c r="L2870" s="3">
        <v>42862.0</v>
      </c>
      <c r="M2870" s="1">
        <v>0.0</v>
      </c>
    </row>
    <row r="2871">
      <c r="A2871" s="1" t="s">
        <v>3076</v>
      </c>
      <c r="B2871" s="1" t="s">
        <v>18</v>
      </c>
      <c r="C2871" s="1" t="str">
        <f t="array" ref="C2871">_xlfn.XLOOKUP($B2871, sales_teams!$A$2:$A$36, sales_teams!$B$2:$B$36)</f>
        <v>Dustin Brinkmann</v>
      </c>
      <c r="D2871" s="1" t="str">
        <f t="array" ref="D2871">_xlfn.XLOOKUP($B2871, sales_teams!$A$2:$A$36, sales_teams!$C$2:$C$36)</f>
        <v>Central</v>
      </c>
      <c r="E2871" s="1" t="s">
        <v>188</v>
      </c>
      <c r="F2871" s="1" t="s">
        <v>149</v>
      </c>
      <c r="G2871" s="1" t="str">
        <f t="array" ref="G2871">IF($F2871="", "", _xlfn.XLOOKUP($F2871,accounts!$A$2:$A$86,accounts!$B$2:$B$86, "Other"))</f>
        <v>medical</v>
      </c>
      <c r="H2871" s="1" t="str">
        <f t="array" ref="H2871">IF($F2871="", "", IFS(_xlfn.XLOOKUP($F2871, accounts!$A$2:$A$86, accounts!$E$2:$E$86, 0)&gt;=1000, "Enterprise", _xlfn.XLOOKUP($F2871, accounts!$A$2:$A$86, accounts!$E$2:$E$86, 0)&gt;=100, "Mid-Market", TRUE, "SMB"))</f>
        <v>Enterprise</v>
      </c>
      <c r="I2871" s="1" t="str">
        <f t="array" ref="I2871">IF($F2871="", "", _xlfn.XLOOKUP($F2871,accounts!$A$2:$A$86,accounts!$F$2:$F$86, "Other"))</f>
        <v>United States</v>
      </c>
      <c r="J2871" s="1" t="s">
        <v>131</v>
      </c>
      <c r="K2871" s="3">
        <v>42856.0</v>
      </c>
      <c r="L2871" s="3">
        <v>42863.0</v>
      </c>
      <c r="M2871" s="1">
        <v>3971.0</v>
      </c>
    </row>
    <row r="2872">
      <c r="A2872" s="1" t="s">
        <v>3077</v>
      </c>
      <c r="B2872" s="1" t="s">
        <v>28</v>
      </c>
      <c r="C2872" s="1" t="str">
        <f t="array" ref="C2872">_xlfn.XLOOKUP($B2872, sales_teams!$A$2:$A$36, sales_teams!$B$2:$B$36)</f>
        <v>Melvin Marxen</v>
      </c>
      <c r="D2872" s="1" t="str">
        <f t="array" ref="D2872">_xlfn.XLOOKUP($B2872, sales_teams!$A$2:$A$36, sales_teams!$C$2:$C$36)</f>
        <v>Central</v>
      </c>
      <c r="E2872" s="1" t="s">
        <v>181</v>
      </c>
      <c r="F2872" s="1" t="s">
        <v>152</v>
      </c>
      <c r="G2872" s="1" t="str">
        <f t="array" ref="G2872">IF($F2872="", "", _xlfn.XLOOKUP($F2872,accounts!$A$2:$A$86,accounts!$B$2:$B$86, "Other"))</f>
        <v>marketing</v>
      </c>
      <c r="H2872" s="1" t="str">
        <f t="array" ref="H2872">IF($F2872="", "", IFS(_xlfn.XLOOKUP($F2872, accounts!$A$2:$A$86, accounts!$E$2:$E$86, 0)&gt;=1000, "Enterprise", _xlfn.XLOOKUP($F2872, accounts!$A$2:$A$86, accounts!$E$2:$E$86, 0)&gt;=100, "Mid-Market", TRUE, "SMB"))</f>
        <v>Mid-Market</v>
      </c>
      <c r="I2872" s="1" t="str">
        <f t="array" ref="I2872">IF($F2872="", "", _xlfn.XLOOKUP($F2872,accounts!$A$2:$A$86,accounts!$F$2:$F$86, "Other"))</f>
        <v>United States</v>
      </c>
      <c r="J2872" s="1" t="s">
        <v>131</v>
      </c>
      <c r="K2872" s="3">
        <v>42856.0</v>
      </c>
      <c r="L2872" s="3">
        <v>42871.0</v>
      </c>
      <c r="M2872" s="1">
        <v>554.0</v>
      </c>
    </row>
    <row r="2873">
      <c r="A2873" s="1" t="s">
        <v>3078</v>
      </c>
      <c r="B2873" s="1" t="s">
        <v>60</v>
      </c>
      <c r="C2873" s="1" t="str">
        <f t="array" ref="C2873">_xlfn.XLOOKUP($B2873, sales_teams!$A$2:$A$36, sales_teams!$B$2:$B$36)</f>
        <v>Celia Rouche</v>
      </c>
      <c r="D2873" s="1" t="str">
        <f t="array" ref="D2873">_xlfn.XLOOKUP($B2873, sales_teams!$A$2:$A$36, sales_teams!$C$2:$C$36)</f>
        <v>West</v>
      </c>
      <c r="E2873" s="1" t="s">
        <v>194</v>
      </c>
      <c r="G2873" s="1" t="str">
        <f t="array" ref="G2873">IF($F2873="", "", _xlfn.XLOOKUP($F2873,accounts!$A$2:$A$86,accounts!$B$2:$B$86, "Other"))</f>
        <v/>
      </c>
      <c r="H2873" s="1" t="str">
        <f t="array" ref="H2873">IF($F2873="", "", IFS(_xlfn.XLOOKUP($F2873, accounts!$A$2:$A$86, accounts!$E$2:$E$86, 0)&gt;=1000, "Enterprise", _xlfn.XLOOKUP($F2873, accounts!$A$2:$A$86, accounts!$E$2:$E$86, 0)&gt;=100, "Mid-Market", TRUE, "SMB"))</f>
        <v/>
      </c>
      <c r="I2873" s="1" t="str">
        <f t="array" ref="I2873">IF($F2873="", "", _xlfn.XLOOKUP($F2873,accounts!$A$2:$A$86,accounts!$F$2:$F$86, "Other"))</f>
        <v/>
      </c>
      <c r="J2873" s="1" t="s">
        <v>189</v>
      </c>
      <c r="K2873" s="3">
        <v>42856.0</v>
      </c>
    </row>
    <row r="2874">
      <c r="A2874" s="1" t="s">
        <v>3079</v>
      </c>
      <c r="B2874" s="1" t="s">
        <v>60</v>
      </c>
      <c r="C2874" s="1" t="str">
        <f t="array" ref="C2874">_xlfn.XLOOKUP($B2874, sales_teams!$A$2:$A$36, sales_teams!$B$2:$B$36)</f>
        <v>Celia Rouche</v>
      </c>
      <c r="D2874" s="1" t="str">
        <f t="array" ref="D2874">_xlfn.XLOOKUP($B2874, sales_teams!$A$2:$A$36, sales_teams!$C$2:$C$36)</f>
        <v>West</v>
      </c>
      <c r="E2874" s="1" t="s">
        <v>188</v>
      </c>
      <c r="F2874" s="1" t="s">
        <v>50</v>
      </c>
      <c r="G2874" s="1" t="str">
        <f t="array" ref="G2874">IF($F2874="", "", _xlfn.XLOOKUP($F2874,accounts!$A$2:$A$86,accounts!$B$2:$B$86, "Other"))</f>
        <v>entertainment</v>
      </c>
      <c r="H2874" s="1" t="str">
        <f t="array" ref="H2874">IF($F2874="", "", IFS(_xlfn.XLOOKUP($F2874, accounts!$A$2:$A$86, accounts!$E$2:$E$86, 0)&gt;=1000, "Enterprise", _xlfn.XLOOKUP($F2874, accounts!$A$2:$A$86, accounts!$E$2:$E$86, 0)&gt;=100, "Mid-Market", TRUE, "SMB"))</f>
        <v>Enterprise</v>
      </c>
      <c r="I2874" s="1" t="str">
        <f t="array" ref="I2874">IF($F2874="", "", _xlfn.XLOOKUP($F2874,accounts!$A$2:$A$86,accounts!$F$2:$F$86, "Other"))</f>
        <v>United States</v>
      </c>
      <c r="J2874" s="1" t="s">
        <v>192</v>
      </c>
      <c r="K2874" s="3">
        <v>42856.0</v>
      </c>
      <c r="L2874" s="3">
        <v>42912.0</v>
      </c>
      <c r="M2874" s="1">
        <v>0.0</v>
      </c>
    </row>
    <row r="2875">
      <c r="A2875" s="1" t="s">
        <v>3080</v>
      </c>
      <c r="B2875" s="1" t="s">
        <v>60</v>
      </c>
      <c r="C2875" s="1" t="str">
        <f t="array" ref="C2875">_xlfn.XLOOKUP($B2875, sales_teams!$A$2:$A$36, sales_teams!$B$2:$B$36)</f>
        <v>Celia Rouche</v>
      </c>
      <c r="D2875" s="1" t="str">
        <f t="array" ref="D2875">_xlfn.XLOOKUP($B2875, sales_teams!$A$2:$A$36, sales_teams!$C$2:$C$36)</f>
        <v>West</v>
      </c>
      <c r="E2875" s="1" t="s">
        <v>109</v>
      </c>
      <c r="F2875" s="1" t="s">
        <v>84</v>
      </c>
      <c r="G2875" s="1" t="str">
        <f t="array" ref="G2875">IF($F2875="", "", _xlfn.XLOOKUP($F2875,accounts!$A$2:$A$86,accounts!$B$2:$B$86, "Other"))</f>
        <v>retail</v>
      </c>
      <c r="H2875" s="1" t="str">
        <f t="array" ref="H2875">IF($F2875="", "", IFS(_xlfn.XLOOKUP($F2875, accounts!$A$2:$A$86, accounts!$E$2:$E$86, 0)&gt;=1000, "Enterprise", _xlfn.XLOOKUP($F2875, accounts!$A$2:$A$86, accounts!$E$2:$E$86, 0)&gt;=100, "Mid-Market", TRUE, "SMB"))</f>
        <v>Enterprise</v>
      </c>
      <c r="I2875" s="1" t="str">
        <f t="array" ref="I2875">IF($F2875="", "", _xlfn.XLOOKUP($F2875,accounts!$A$2:$A$86,accounts!$F$2:$F$86, "Other"))</f>
        <v>United States</v>
      </c>
      <c r="J2875" s="1" t="s">
        <v>131</v>
      </c>
      <c r="K2875" s="3">
        <v>42856.0</v>
      </c>
      <c r="L2875" s="3">
        <v>42902.0</v>
      </c>
      <c r="M2875" s="1">
        <v>1273.0</v>
      </c>
    </row>
    <row r="2876">
      <c r="A2876" s="1" t="s">
        <v>3081</v>
      </c>
      <c r="B2876" s="1" t="s">
        <v>105</v>
      </c>
      <c r="C2876" s="1" t="str">
        <f t="array" ref="C2876">_xlfn.XLOOKUP($B2876, sales_teams!$A$2:$A$36, sales_teams!$B$2:$B$36)</f>
        <v>Summer Sewald</v>
      </c>
      <c r="D2876" s="1" t="str">
        <f t="array" ref="D2876">_xlfn.XLOOKUP($B2876, sales_teams!$A$2:$A$36, sales_teams!$C$2:$C$36)</f>
        <v>West</v>
      </c>
      <c r="E2876" s="1" t="s">
        <v>188</v>
      </c>
      <c r="F2876" s="1" t="s">
        <v>166</v>
      </c>
      <c r="G2876" s="1" t="str">
        <f t="array" ref="G2876">IF($F2876="", "", _xlfn.XLOOKUP($F2876,accounts!$A$2:$A$86,accounts!$B$2:$B$86, "Other"))</f>
        <v>finance</v>
      </c>
      <c r="H2876" s="1" t="str">
        <f t="array" ref="H2876">IF($F2876="", "", IFS(_xlfn.XLOOKUP($F2876, accounts!$A$2:$A$86, accounts!$E$2:$E$86, 0)&gt;=1000, "Enterprise", _xlfn.XLOOKUP($F2876, accounts!$A$2:$A$86, accounts!$E$2:$E$86, 0)&gt;=100, "Mid-Market", TRUE, "SMB"))</f>
        <v>Enterprise</v>
      </c>
      <c r="I2876" s="1" t="str">
        <f t="array" ref="I2876">IF($F2876="", "", _xlfn.XLOOKUP($F2876,accounts!$A$2:$A$86,accounts!$F$2:$F$86, "Other"))</f>
        <v>United States</v>
      </c>
      <c r="J2876" s="1" t="s">
        <v>189</v>
      </c>
      <c r="K2876" s="3">
        <v>42856.0</v>
      </c>
    </row>
    <row r="2877">
      <c r="A2877" s="1" t="s">
        <v>3082</v>
      </c>
      <c r="B2877" s="1" t="s">
        <v>7</v>
      </c>
      <c r="C2877" s="1" t="str">
        <f t="array" ref="C2877">_xlfn.XLOOKUP($B2877, sales_teams!$A$2:$A$36, sales_teams!$B$2:$B$36)</f>
        <v>Dustin Brinkmann</v>
      </c>
      <c r="D2877" s="1" t="str">
        <f t="array" ref="D2877">_xlfn.XLOOKUP($B2877, sales_teams!$A$2:$A$36, sales_teams!$C$2:$C$36)</f>
        <v>Central</v>
      </c>
      <c r="E2877" s="1" t="s">
        <v>109</v>
      </c>
      <c r="F2877" s="1" t="s">
        <v>64</v>
      </c>
      <c r="G2877" s="1" t="str">
        <f t="array" ref="G2877">IF($F2877="", "", _xlfn.XLOOKUP($F2877,accounts!$A$2:$A$86,accounts!$B$2:$B$86, "Other"))</f>
        <v>technology</v>
      </c>
      <c r="H2877" s="1" t="str">
        <f t="array" ref="H2877">IF($F2877="", "", IFS(_xlfn.XLOOKUP($F2877, accounts!$A$2:$A$86, accounts!$E$2:$E$86, 0)&gt;=1000, "Enterprise", _xlfn.XLOOKUP($F2877, accounts!$A$2:$A$86, accounts!$E$2:$E$86, 0)&gt;=100, "Mid-Market", TRUE, "SMB"))</f>
        <v>Enterprise</v>
      </c>
      <c r="I2877" s="1" t="str">
        <f t="array" ref="I2877">IF($F2877="", "", _xlfn.XLOOKUP($F2877,accounts!$A$2:$A$86,accounts!$F$2:$F$86, "Other"))</f>
        <v>United States</v>
      </c>
      <c r="J2877" s="1" t="s">
        <v>131</v>
      </c>
      <c r="K2877" s="3">
        <v>42857.0</v>
      </c>
      <c r="L2877" s="3">
        <v>42866.0</v>
      </c>
      <c r="M2877" s="1">
        <v>1300.0</v>
      </c>
    </row>
    <row r="2878">
      <c r="A2878" s="1" t="s">
        <v>3083</v>
      </c>
      <c r="B2878" s="1" t="s">
        <v>57</v>
      </c>
      <c r="C2878" s="1" t="str">
        <f t="array" ref="C2878">_xlfn.XLOOKUP($B2878, sales_teams!$A$2:$A$36, sales_teams!$B$2:$B$36)</f>
        <v>Rocco Neubert</v>
      </c>
      <c r="D2878" s="1" t="str">
        <f t="array" ref="D2878">_xlfn.XLOOKUP($B2878, sales_teams!$A$2:$A$36, sales_teams!$C$2:$C$36)</f>
        <v>East</v>
      </c>
      <c r="E2878" s="1" t="s">
        <v>109</v>
      </c>
      <c r="G2878" s="1" t="str">
        <f t="array" ref="G2878">IF($F2878="", "", _xlfn.XLOOKUP($F2878,accounts!$A$2:$A$86,accounts!$B$2:$B$86, "Other"))</f>
        <v/>
      </c>
      <c r="H2878" s="1" t="str">
        <f t="array" ref="H2878">IF($F2878="", "", IFS(_xlfn.XLOOKUP($F2878, accounts!$A$2:$A$86, accounts!$E$2:$E$86, 0)&gt;=1000, "Enterprise", _xlfn.XLOOKUP($F2878, accounts!$A$2:$A$86, accounts!$E$2:$E$86, 0)&gt;=100, "Mid-Market", TRUE, "SMB"))</f>
        <v/>
      </c>
      <c r="I2878" s="1" t="str">
        <f t="array" ref="I2878">IF($F2878="", "", _xlfn.XLOOKUP($F2878,accounts!$A$2:$A$86,accounts!$F$2:$F$86, "Other"))</f>
        <v/>
      </c>
      <c r="J2878" s="1" t="s">
        <v>189</v>
      </c>
      <c r="K2878" s="3">
        <v>42857.0</v>
      </c>
    </row>
    <row r="2879">
      <c r="A2879" s="1" t="s">
        <v>3084</v>
      </c>
      <c r="B2879" s="1" t="s">
        <v>57</v>
      </c>
      <c r="C2879" s="1" t="str">
        <f t="array" ref="C2879">_xlfn.XLOOKUP($B2879, sales_teams!$A$2:$A$36, sales_teams!$B$2:$B$36)</f>
        <v>Rocco Neubert</v>
      </c>
      <c r="D2879" s="1" t="str">
        <f t="array" ref="D2879">_xlfn.XLOOKUP($B2879, sales_teams!$A$2:$A$36, sales_teams!$C$2:$C$36)</f>
        <v>East</v>
      </c>
      <c r="E2879" s="1" t="s">
        <v>109</v>
      </c>
      <c r="G2879" s="1" t="str">
        <f t="array" ref="G2879">IF($F2879="", "", _xlfn.XLOOKUP($F2879,accounts!$A$2:$A$86,accounts!$B$2:$B$86, "Other"))</f>
        <v/>
      </c>
      <c r="H2879" s="1" t="str">
        <f t="array" ref="H2879">IF($F2879="", "", IFS(_xlfn.XLOOKUP($F2879, accounts!$A$2:$A$86, accounts!$E$2:$E$86, 0)&gt;=1000, "Enterprise", _xlfn.XLOOKUP($F2879, accounts!$A$2:$A$86, accounts!$E$2:$E$86, 0)&gt;=100, "Mid-Market", TRUE, "SMB"))</f>
        <v/>
      </c>
      <c r="I2879" s="1" t="str">
        <f t="array" ref="I2879">IF($F2879="", "", _xlfn.XLOOKUP($F2879,accounts!$A$2:$A$86,accounts!$F$2:$F$86, "Other"))</f>
        <v/>
      </c>
      <c r="J2879" s="1" t="s">
        <v>189</v>
      </c>
      <c r="K2879" s="3">
        <v>42857.0</v>
      </c>
    </row>
    <row r="2880">
      <c r="A2880" s="1" t="s">
        <v>3085</v>
      </c>
      <c r="B2880" s="1" t="s">
        <v>57</v>
      </c>
      <c r="C2880" s="1" t="str">
        <f t="array" ref="C2880">_xlfn.XLOOKUP($B2880, sales_teams!$A$2:$A$36, sales_teams!$B$2:$B$36)</f>
        <v>Rocco Neubert</v>
      </c>
      <c r="D2880" s="1" t="str">
        <f t="array" ref="D2880">_xlfn.XLOOKUP($B2880, sales_teams!$A$2:$A$36, sales_teams!$C$2:$C$36)</f>
        <v>East</v>
      </c>
      <c r="E2880" s="1" t="s">
        <v>194</v>
      </c>
      <c r="F2880" s="1" t="s">
        <v>132</v>
      </c>
      <c r="G2880" s="1" t="str">
        <f t="array" ref="G2880">IF($F2880="", "", _xlfn.XLOOKUP($F2880,accounts!$A$2:$A$86,accounts!$B$2:$B$86, "Other"))</f>
        <v>marketing</v>
      </c>
      <c r="H2880" s="1" t="str">
        <f t="array" ref="H2880">IF($F2880="", "", IFS(_xlfn.XLOOKUP($F2880, accounts!$A$2:$A$86, accounts!$E$2:$E$86, 0)&gt;=1000, "Enterprise", _xlfn.XLOOKUP($F2880, accounts!$A$2:$A$86, accounts!$E$2:$E$86, 0)&gt;=100, "Mid-Market", TRUE, "SMB"))</f>
        <v>Enterprise</v>
      </c>
      <c r="I2880" s="1" t="str">
        <f t="array" ref="I2880">IF($F2880="", "", _xlfn.XLOOKUP($F2880,accounts!$A$2:$A$86,accounts!$F$2:$F$86, "Other"))</f>
        <v>Jordan</v>
      </c>
      <c r="J2880" s="1" t="s">
        <v>192</v>
      </c>
      <c r="K2880" s="3">
        <v>42857.0</v>
      </c>
      <c r="L2880" s="3">
        <v>42876.0</v>
      </c>
      <c r="M2880" s="1">
        <v>0.0</v>
      </c>
    </row>
    <row r="2881">
      <c r="A2881" s="1" t="s">
        <v>3086</v>
      </c>
      <c r="B2881" s="1" t="s">
        <v>94</v>
      </c>
      <c r="C2881" s="1" t="str">
        <f t="array" ref="C2881">_xlfn.XLOOKUP($B2881, sales_teams!$A$2:$A$36, sales_teams!$B$2:$B$36)</f>
        <v>Celia Rouche</v>
      </c>
      <c r="D2881" s="1" t="str">
        <f t="array" ref="D2881">_xlfn.XLOOKUP($B2881, sales_teams!$A$2:$A$36, sales_teams!$C$2:$C$36)</f>
        <v>West</v>
      </c>
      <c r="E2881" s="1" t="s">
        <v>179</v>
      </c>
      <c r="F2881" s="1" t="s">
        <v>59</v>
      </c>
      <c r="G2881" s="1" t="str">
        <f t="array" ref="G2881">IF($F2881="", "", _xlfn.XLOOKUP($F2881,accounts!$A$2:$A$86,accounts!$B$2:$B$86, "Other"))</f>
        <v>medical</v>
      </c>
      <c r="H2881" s="1" t="str">
        <f t="array" ref="H2881">IF($F2881="", "", IFS(_xlfn.XLOOKUP($F2881, accounts!$A$2:$A$86, accounts!$E$2:$E$86, 0)&gt;=1000, "Enterprise", _xlfn.XLOOKUP($F2881, accounts!$A$2:$A$86, accounts!$E$2:$E$86, 0)&gt;=100, "Mid-Market", TRUE, "SMB"))</f>
        <v>SMB</v>
      </c>
      <c r="I2881" s="1" t="str">
        <f t="array" ref="I2881">IF($F2881="", "", _xlfn.XLOOKUP($F2881,accounts!$A$2:$A$86,accounts!$F$2:$F$86, "Other"))</f>
        <v>United States</v>
      </c>
      <c r="J2881" s="1" t="s">
        <v>192</v>
      </c>
      <c r="K2881" s="3">
        <v>42857.0</v>
      </c>
      <c r="L2881" s="3">
        <v>42961.0</v>
      </c>
      <c r="M2881" s="1">
        <v>0.0</v>
      </c>
    </row>
    <row r="2882">
      <c r="A2882" s="1" t="s">
        <v>3087</v>
      </c>
      <c r="B2882" s="1" t="s">
        <v>88</v>
      </c>
      <c r="C2882" s="1" t="str">
        <f t="array" ref="C2882">_xlfn.XLOOKUP($B2882, sales_teams!$A$2:$A$36, sales_teams!$B$2:$B$36)</f>
        <v>Celia Rouche</v>
      </c>
      <c r="D2882" s="1" t="str">
        <f t="array" ref="D2882">_xlfn.XLOOKUP($B2882, sales_teams!$A$2:$A$36, sales_teams!$C$2:$C$36)</f>
        <v>West</v>
      </c>
      <c r="E2882" s="1" t="s">
        <v>188</v>
      </c>
      <c r="F2882" s="1" t="s">
        <v>87</v>
      </c>
      <c r="G2882" s="1" t="str">
        <f t="array" ref="G2882">IF($F2882="", "", _xlfn.XLOOKUP($F2882,accounts!$A$2:$A$86,accounts!$B$2:$B$86, "Other"))</f>
        <v>telecommunications</v>
      </c>
      <c r="H2882" s="1" t="str">
        <f t="array" ref="H2882">IF($F2882="", "", IFS(_xlfn.XLOOKUP($F2882, accounts!$A$2:$A$86, accounts!$E$2:$E$86, 0)&gt;=1000, "Enterprise", _xlfn.XLOOKUP($F2882, accounts!$A$2:$A$86, accounts!$E$2:$E$86, 0)&gt;=100, "Mid-Market", TRUE, "SMB"))</f>
        <v>Enterprise</v>
      </c>
      <c r="I2882" s="1" t="str">
        <f t="array" ref="I2882">IF($F2882="", "", _xlfn.XLOOKUP($F2882,accounts!$A$2:$A$86,accounts!$F$2:$F$86, "Other"))</f>
        <v>United States</v>
      </c>
      <c r="J2882" s="1" t="s">
        <v>131</v>
      </c>
      <c r="K2882" s="3">
        <v>42857.0</v>
      </c>
      <c r="L2882" s="3">
        <v>42865.0</v>
      </c>
      <c r="M2882" s="1">
        <v>3527.0</v>
      </c>
    </row>
    <row r="2883">
      <c r="A2883" s="1" t="s">
        <v>3088</v>
      </c>
      <c r="B2883" s="1" t="s">
        <v>19</v>
      </c>
      <c r="C2883" s="1" t="str">
        <f t="array" ref="C2883">_xlfn.XLOOKUP($B2883, sales_teams!$A$2:$A$36, sales_teams!$B$2:$B$36)</f>
        <v>Melvin Marxen</v>
      </c>
      <c r="D2883" s="1" t="str">
        <f t="array" ref="D2883">_xlfn.XLOOKUP($B2883, sales_teams!$A$2:$A$36, sales_teams!$C$2:$C$36)</f>
        <v>Central</v>
      </c>
      <c r="E2883" s="1" t="s">
        <v>181</v>
      </c>
      <c r="F2883" s="1" t="s">
        <v>150</v>
      </c>
      <c r="G2883" s="1" t="str">
        <f t="array" ref="G2883">IF($F2883="", "", _xlfn.XLOOKUP($F2883,accounts!$A$2:$A$86,accounts!$B$2:$B$86, "Other"))</f>
        <v>technology</v>
      </c>
      <c r="H2883" s="1" t="str">
        <f t="array" ref="H2883">IF($F2883="", "", IFS(_xlfn.XLOOKUP($F2883, accounts!$A$2:$A$86, accounts!$E$2:$E$86, 0)&gt;=1000, "Enterprise", _xlfn.XLOOKUP($F2883, accounts!$A$2:$A$86, accounts!$E$2:$E$86, 0)&gt;=100, "Mid-Market", TRUE, "SMB"))</f>
        <v>Enterprise</v>
      </c>
      <c r="I2883" s="1" t="str">
        <f t="array" ref="I2883">IF($F2883="", "", _xlfn.XLOOKUP($F2883,accounts!$A$2:$A$86,accounts!$F$2:$F$86, "Other"))</f>
        <v>United States</v>
      </c>
      <c r="J2883" s="1" t="s">
        <v>131</v>
      </c>
      <c r="K2883" s="3">
        <v>42857.0</v>
      </c>
      <c r="L2883" s="3">
        <v>42861.0</v>
      </c>
      <c r="M2883" s="1">
        <v>526.0</v>
      </c>
    </row>
    <row r="2884">
      <c r="A2884" s="1" t="s">
        <v>3089</v>
      </c>
      <c r="B2884" s="1" t="s">
        <v>104</v>
      </c>
      <c r="C2884" s="1" t="str">
        <f t="array" ref="C2884">_xlfn.XLOOKUP($B2884, sales_teams!$A$2:$A$36, sales_teams!$B$2:$B$36)</f>
        <v>Summer Sewald</v>
      </c>
      <c r="D2884" s="1" t="str">
        <f t="array" ref="D2884">_xlfn.XLOOKUP($B2884, sales_teams!$A$2:$A$36, sales_teams!$C$2:$C$36)</f>
        <v>West</v>
      </c>
      <c r="E2884" s="1" t="s">
        <v>179</v>
      </c>
      <c r="F2884" s="1" t="s">
        <v>59</v>
      </c>
      <c r="G2884" s="1" t="str">
        <f t="array" ref="G2884">IF($F2884="", "", _xlfn.XLOOKUP($F2884,accounts!$A$2:$A$86,accounts!$B$2:$B$86, "Other"))</f>
        <v>medical</v>
      </c>
      <c r="H2884" s="1" t="str">
        <f t="array" ref="H2884">IF($F2884="", "", IFS(_xlfn.XLOOKUP($F2884, accounts!$A$2:$A$86, accounts!$E$2:$E$86, 0)&gt;=1000, "Enterprise", _xlfn.XLOOKUP($F2884, accounts!$A$2:$A$86, accounts!$E$2:$E$86, 0)&gt;=100, "Mid-Market", TRUE, "SMB"))</f>
        <v>SMB</v>
      </c>
      <c r="I2884" s="1" t="str">
        <f t="array" ref="I2884">IF($F2884="", "", _xlfn.XLOOKUP($F2884,accounts!$A$2:$A$86,accounts!$F$2:$F$86, "Other"))</f>
        <v>United States</v>
      </c>
      <c r="J2884" s="1" t="s">
        <v>192</v>
      </c>
      <c r="K2884" s="3">
        <v>42857.0</v>
      </c>
      <c r="L2884" s="3">
        <v>42896.0</v>
      </c>
      <c r="M2884" s="1">
        <v>0.0</v>
      </c>
    </row>
    <row r="2885">
      <c r="A2885" s="1" t="s">
        <v>3090</v>
      </c>
      <c r="B2885" s="1" t="s">
        <v>17</v>
      </c>
      <c r="C2885" s="1" t="str">
        <f t="array" ref="C2885">_xlfn.XLOOKUP($B2885, sales_teams!$A$2:$A$36, sales_teams!$B$2:$B$36)</f>
        <v>Dustin Brinkmann</v>
      </c>
      <c r="D2885" s="1" t="str">
        <f t="array" ref="D2885">_xlfn.XLOOKUP($B2885, sales_teams!$A$2:$A$36, sales_teams!$C$2:$C$36)</f>
        <v>Central</v>
      </c>
      <c r="E2885" s="1" t="s">
        <v>181</v>
      </c>
      <c r="F2885" s="1" t="s">
        <v>122</v>
      </c>
      <c r="G2885" s="1" t="str">
        <f t="array" ref="G2885">IF($F2885="", "", _xlfn.XLOOKUP($F2885,accounts!$A$2:$A$86,accounts!$B$2:$B$86, "Other"))</f>
        <v>medical</v>
      </c>
      <c r="H2885" s="1" t="str">
        <f t="array" ref="H2885">IF($F2885="", "", IFS(_xlfn.XLOOKUP($F2885, accounts!$A$2:$A$86, accounts!$E$2:$E$86, 0)&gt;=1000, "Enterprise", _xlfn.XLOOKUP($F2885, accounts!$A$2:$A$86, accounts!$E$2:$E$86, 0)&gt;=100, "Mid-Market", TRUE, "SMB"))</f>
        <v>Enterprise</v>
      </c>
      <c r="I2885" s="1" t="str">
        <f t="array" ref="I2885">IF($F2885="", "", _xlfn.XLOOKUP($F2885,accounts!$A$2:$A$86,accounts!$F$2:$F$86, "Other"))</f>
        <v>United States</v>
      </c>
      <c r="J2885" s="1" t="s">
        <v>192</v>
      </c>
      <c r="K2885" s="3">
        <v>42857.0</v>
      </c>
      <c r="L2885" s="3">
        <v>42954.0</v>
      </c>
      <c r="M2885" s="1">
        <v>0.0</v>
      </c>
    </row>
    <row r="2886">
      <c r="A2886" s="1" t="s">
        <v>3091</v>
      </c>
      <c r="B2886" s="1" t="s">
        <v>92</v>
      </c>
      <c r="C2886" s="1" t="str">
        <f t="array" ref="C2886">_xlfn.XLOOKUP($B2886, sales_teams!$A$2:$A$36, sales_teams!$B$2:$B$36)</f>
        <v>Celia Rouche</v>
      </c>
      <c r="D2886" s="1" t="str">
        <f t="array" ref="D2886">_xlfn.XLOOKUP($B2886, sales_teams!$A$2:$A$36, sales_teams!$C$2:$C$36)</f>
        <v>West</v>
      </c>
      <c r="E2886" s="1" t="s">
        <v>181</v>
      </c>
      <c r="F2886" s="1" t="s">
        <v>119</v>
      </c>
      <c r="G2886" s="1" t="str">
        <f t="array" ref="G2886">IF($F2886="", "", _xlfn.XLOOKUP($F2886,accounts!$A$2:$A$86,accounts!$B$2:$B$86, "Other"))</f>
        <v>technology</v>
      </c>
      <c r="H2886" s="1" t="str">
        <f t="array" ref="H2886">IF($F2886="", "", IFS(_xlfn.XLOOKUP($F2886, accounts!$A$2:$A$86, accounts!$E$2:$E$86, 0)&gt;=1000, "Enterprise", _xlfn.XLOOKUP($F2886, accounts!$A$2:$A$86, accounts!$E$2:$E$86, 0)&gt;=100, "Mid-Market", TRUE, "SMB"))</f>
        <v>Enterprise</v>
      </c>
      <c r="I2886" s="1" t="str">
        <f t="array" ref="I2886">IF($F2886="", "", _xlfn.XLOOKUP($F2886,accounts!$A$2:$A$86,accounts!$F$2:$F$86, "Other"))</f>
        <v>Korea</v>
      </c>
      <c r="J2886" s="1" t="s">
        <v>131</v>
      </c>
      <c r="K2886" s="3">
        <v>42857.0</v>
      </c>
      <c r="L2886" s="3">
        <v>42908.0</v>
      </c>
      <c r="M2886" s="1">
        <v>569.0</v>
      </c>
    </row>
    <row r="2887">
      <c r="A2887" s="1" t="s">
        <v>3092</v>
      </c>
      <c r="B2887" s="1" t="s">
        <v>107</v>
      </c>
      <c r="C2887" s="1" t="str">
        <f t="array" ref="C2887">_xlfn.XLOOKUP($B2887, sales_teams!$A$2:$A$36, sales_teams!$B$2:$B$36)</f>
        <v>Summer Sewald</v>
      </c>
      <c r="D2887" s="1" t="str">
        <f t="array" ref="D2887">_xlfn.XLOOKUP($B2887, sales_teams!$A$2:$A$36, sales_teams!$C$2:$C$36)</f>
        <v>West</v>
      </c>
      <c r="E2887" s="1" t="s">
        <v>194</v>
      </c>
      <c r="F2887" s="1" t="s">
        <v>151</v>
      </c>
      <c r="G2887" s="1" t="str">
        <f t="array" ref="G2887">IF($F2887="", "", _xlfn.XLOOKUP($F2887,accounts!$A$2:$A$86,accounts!$B$2:$B$86, "Other"))</f>
        <v>software</v>
      </c>
      <c r="H2887" s="1" t="str">
        <f t="array" ref="H2887">IF($F2887="", "", IFS(_xlfn.XLOOKUP($F2887, accounts!$A$2:$A$86, accounts!$E$2:$E$86, 0)&gt;=1000, "Enterprise", _xlfn.XLOOKUP($F2887, accounts!$A$2:$A$86, accounts!$E$2:$E$86, 0)&gt;=100, "Mid-Market", TRUE, "SMB"))</f>
        <v>Enterprise</v>
      </c>
      <c r="I2887" s="1" t="str">
        <f t="array" ref="I2887">IF($F2887="", "", _xlfn.XLOOKUP($F2887,accounts!$A$2:$A$86,accounts!$F$2:$F$86, "Other"))</f>
        <v>United States</v>
      </c>
      <c r="J2887" s="1" t="s">
        <v>131</v>
      </c>
      <c r="K2887" s="3">
        <v>42857.0</v>
      </c>
      <c r="L2887" s="3">
        <v>42869.0</v>
      </c>
      <c r="M2887" s="1">
        <v>6310.0</v>
      </c>
    </row>
    <row r="2888">
      <c r="A2888" s="1" t="s">
        <v>3093</v>
      </c>
      <c r="B2888" s="1" t="s">
        <v>18</v>
      </c>
      <c r="C2888" s="1" t="str">
        <f t="array" ref="C2888">_xlfn.XLOOKUP($B2888, sales_teams!$A$2:$A$36, sales_teams!$B$2:$B$36)</f>
        <v>Dustin Brinkmann</v>
      </c>
      <c r="D2888" s="1" t="str">
        <f t="array" ref="D2888">_xlfn.XLOOKUP($B2888, sales_teams!$A$2:$A$36, sales_teams!$C$2:$C$36)</f>
        <v>Central</v>
      </c>
      <c r="E2888" s="1" t="s">
        <v>188</v>
      </c>
      <c r="F2888" s="1" t="s">
        <v>110</v>
      </c>
      <c r="G2888" s="1" t="str">
        <f t="array" ref="G2888">IF($F2888="", "", _xlfn.XLOOKUP($F2888,accounts!$A$2:$A$86,accounts!$B$2:$B$86, "Other"))</f>
        <v>technology</v>
      </c>
      <c r="H2888" s="1" t="str">
        <f t="array" ref="H2888">IF($F2888="", "", IFS(_xlfn.XLOOKUP($F2888, accounts!$A$2:$A$86, accounts!$E$2:$E$86, 0)&gt;=1000, "Enterprise", _xlfn.XLOOKUP($F2888, accounts!$A$2:$A$86, accounts!$E$2:$E$86, 0)&gt;=100, "Mid-Market", TRUE, "SMB"))</f>
        <v>Enterprise</v>
      </c>
      <c r="I2888" s="1" t="str">
        <f t="array" ref="I2888">IF($F2888="", "", _xlfn.XLOOKUP($F2888,accounts!$A$2:$A$86,accounts!$F$2:$F$86, "Other"))</f>
        <v>Norway</v>
      </c>
      <c r="J2888" s="1" t="s">
        <v>192</v>
      </c>
      <c r="K2888" s="3">
        <v>42857.0</v>
      </c>
      <c r="L2888" s="3">
        <v>42865.0</v>
      </c>
      <c r="M2888" s="1">
        <v>0.0</v>
      </c>
    </row>
    <row r="2889">
      <c r="A2889" s="1" t="s">
        <v>3094</v>
      </c>
      <c r="B2889" s="1" t="s">
        <v>54</v>
      </c>
      <c r="C2889" s="1" t="str">
        <f t="array" ref="C2889">_xlfn.XLOOKUP($B2889, sales_teams!$A$2:$A$36, sales_teams!$B$2:$B$36)</f>
        <v>Rocco Neubert</v>
      </c>
      <c r="D2889" s="1" t="str">
        <f t="array" ref="D2889">_xlfn.XLOOKUP($B2889, sales_teams!$A$2:$A$36, sales_teams!$C$2:$C$36)</f>
        <v>East</v>
      </c>
      <c r="E2889" s="1" t="s">
        <v>109</v>
      </c>
      <c r="F2889" s="1" t="s">
        <v>127</v>
      </c>
      <c r="G2889" s="1" t="str">
        <f t="array" ref="G2889">IF($F2889="", "", _xlfn.XLOOKUP($F2889,accounts!$A$2:$A$86,accounts!$B$2:$B$86, "Other"))</f>
        <v>technology</v>
      </c>
      <c r="H2889" s="1" t="str">
        <f t="array" ref="H2889">IF($F2889="", "", IFS(_xlfn.XLOOKUP($F2889, accounts!$A$2:$A$86, accounts!$E$2:$E$86, 0)&gt;=1000, "Enterprise", _xlfn.XLOOKUP($F2889, accounts!$A$2:$A$86, accounts!$E$2:$E$86, 0)&gt;=100, "Mid-Market", TRUE, "SMB"))</f>
        <v>Enterprise</v>
      </c>
      <c r="I2889" s="1" t="str">
        <f t="array" ref="I2889">IF($F2889="", "", _xlfn.XLOOKUP($F2889,accounts!$A$2:$A$86,accounts!$F$2:$F$86, "Other"))</f>
        <v>United States</v>
      </c>
      <c r="J2889" s="1" t="s">
        <v>131</v>
      </c>
      <c r="K2889" s="3">
        <v>42857.0</v>
      </c>
      <c r="L2889" s="3">
        <v>42872.0</v>
      </c>
      <c r="M2889" s="1">
        <v>1135.0</v>
      </c>
    </row>
    <row r="2890">
      <c r="A2890" s="1" t="s">
        <v>3095</v>
      </c>
      <c r="B2890" s="1" t="s">
        <v>65</v>
      </c>
      <c r="C2890" s="1" t="str">
        <f t="array" ref="C2890">_xlfn.XLOOKUP($B2890, sales_teams!$A$2:$A$36, sales_teams!$B$2:$B$36)</f>
        <v>Celia Rouche</v>
      </c>
      <c r="D2890" s="1" t="str">
        <f t="array" ref="D2890">_xlfn.XLOOKUP($B2890, sales_teams!$A$2:$A$36, sales_teams!$C$2:$C$36)</f>
        <v>West</v>
      </c>
      <c r="E2890" s="1" t="s">
        <v>179</v>
      </c>
      <c r="G2890" s="1" t="str">
        <f t="array" ref="G2890">IF($F2890="", "", _xlfn.XLOOKUP($F2890,accounts!$A$2:$A$86,accounts!$B$2:$B$86, "Other"))</f>
        <v/>
      </c>
      <c r="H2890" s="1" t="str">
        <f t="array" ref="H2890">IF($F2890="", "", IFS(_xlfn.XLOOKUP($F2890, accounts!$A$2:$A$86, accounts!$E$2:$E$86, 0)&gt;=1000, "Enterprise", _xlfn.XLOOKUP($F2890, accounts!$A$2:$A$86, accounts!$E$2:$E$86, 0)&gt;=100, "Mid-Market", TRUE, "SMB"))</f>
        <v/>
      </c>
      <c r="I2890" s="1" t="str">
        <f t="array" ref="I2890">IF($F2890="", "", _xlfn.XLOOKUP($F2890,accounts!$A$2:$A$86,accounts!$F$2:$F$86, "Other"))</f>
        <v/>
      </c>
      <c r="J2890" s="1" t="s">
        <v>189</v>
      </c>
      <c r="K2890" s="3">
        <v>42857.0</v>
      </c>
    </row>
    <row r="2891">
      <c r="A2891" s="1" t="s">
        <v>3096</v>
      </c>
      <c r="B2891" s="1" t="s">
        <v>15</v>
      </c>
      <c r="C2891" s="1" t="str">
        <f t="array" ref="C2891">_xlfn.XLOOKUP($B2891, sales_teams!$A$2:$A$36, sales_teams!$B$2:$B$36)</f>
        <v>Dustin Brinkmann</v>
      </c>
      <c r="D2891" s="1" t="str">
        <f t="array" ref="D2891">_xlfn.XLOOKUP($B2891, sales_teams!$A$2:$A$36, sales_teams!$C$2:$C$36)</f>
        <v>Central</v>
      </c>
      <c r="E2891" s="1" t="s">
        <v>194</v>
      </c>
      <c r="F2891" s="1" t="s">
        <v>76</v>
      </c>
      <c r="G2891" s="1" t="str">
        <f t="array" ref="G2891">IF($F2891="", "", _xlfn.XLOOKUP($F2891,accounts!$A$2:$A$86,accounts!$B$2:$B$86, "Other"))</f>
        <v>marketing</v>
      </c>
      <c r="H2891" s="1" t="str">
        <f t="array" ref="H2891">IF($F2891="", "", IFS(_xlfn.XLOOKUP($F2891, accounts!$A$2:$A$86, accounts!$E$2:$E$86, 0)&gt;=1000, "Enterprise", _xlfn.XLOOKUP($F2891, accounts!$A$2:$A$86, accounts!$E$2:$E$86, 0)&gt;=100, "Mid-Market", TRUE, "SMB"))</f>
        <v>Enterprise</v>
      </c>
      <c r="I2891" s="1" t="str">
        <f t="array" ref="I2891">IF($F2891="", "", _xlfn.XLOOKUP($F2891,accounts!$A$2:$A$86,accounts!$F$2:$F$86, "Other"))</f>
        <v>United States</v>
      </c>
      <c r="J2891" s="1" t="s">
        <v>131</v>
      </c>
      <c r="K2891" s="3">
        <v>42857.0</v>
      </c>
      <c r="L2891" s="3">
        <v>42966.0</v>
      </c>
      <c r="M2891" s="1">
        <v>5145.0</v>
      </c>
    </row>
    <row r="2892">
      <c r="A2892" s="1" t="s">
        <v>3097</v>
      </c>
      <c r="B2892" s="1" t="s">
        <v>15</v>
      </c>
      <c r="C2892" s="1" t="str">
        <f t="array" ref="C2892">_xlfn.XLOOKUP($B2892, sales_teams!$A$2:$A$36, sales_teams!$B$2:$B$36)</f>
        <v>Dustin Brinkmann</v>
      </c>
      <c r="D2892" s="1" t="str">
        <f t="array" ref="D2892">_xlfn.XLOOKUP($B2892, sales_teams!$A$2:$A$36, sales_teams!$C$2:$C$36)</f>
        <v>Central</v>
      </c>
      <c r="E2892" s="1" t="s">
        <v>179</v>
      </c>
      <c r="F2892" s="1" t="s">
        <v>47</v>
      </c>
      <c r="G2892" s="1" t="str">
        <f t="array" ref="G2892">IF($F2892="", "", _xlfn.XLOOKUP($F2892,accounts!$A$2:$A$86,accounts!$B$2:$B$86, "Other"))</f>
        <v>retail</v>
      </c>
      <c r="H2892" s="1" t="str">
        <f t="array" ref="H2892">IF($F2892="", "", IFS(_xlfn.XLOOKUP($F2892, accounts!$A$2:$A$86, accounts!$E$2:$E$86, 0)&gt;=1000, "Enterprise", _xlfn.XLOOKUP($F2892, accounts!$A$2:$A$86, accounts!$E$2:$E$86, 0)&gt;=100, "Mid-Market", TRUE, "SMB"))</f>
        <v>Enterprise</v>
      </c>
      <c r="I2892" s="1" t="str">
        <f t="array" ref="I2892">IF($F2892="", "", _xlfn.XLOOKUP($F2892,accounts!$A$2:$A$86,accounts!$F$2:$F$86, "Other"))</f>
        <v>United States</v>
      </c>
      <c r="J2892" s="1" t="s">
        <v>131</v>
      </c>
      <c r="K2892" s="3">
        <v>42857.0</v>
      </c>
      <c r="L2892" s="3">
        <v>42956.0</v>
      </c>
      <c r="M2892" s="1">
        <v>54.0</v>
      </c>
    </row>
    <row r="2893">
      <c r="A2893" s="1" t="s">
        <v>3098</v>
      </c>
      <c r="B2893" s="1" t="s">
        <v>60</v>
      </c>
      <c r="C2893" s="1" t="str">
        <f t="array" ref="C2893">_xlfn.XLOOKUP($B2893, sales_teams!$A$2:$A$36, sales_teams!$B$2:$B$36)</f>
        <v>Celia Rouche</v>
      </c>
      <c r="D2893" s="1" t="str">
        <f t="array" ref="D2893">_xlfn.XLOOKUP($B2893, sales_teams!$A$2:$A$36, sales_teams!$C$2:$C$36)</f>
        <v>West</v>
      </c>
      <c r="E2893" s="1" t="s">
        <v>148</v>
      </c>
      <c r="F2893" s="1" t="s">
        <v>151</v>
      </c>
      <c r="G2893" s="1" t="str">
        <f t="array" ref="G2893">IF($F2893="", "", _xlfn.XLOOKUP($F2893,accounts!$A$2:$A$86,accounts!$B$2:$B$86, "Other"))</f>
        <v>software</v>
      </c>
      <c r="H2893" s="1" t="str">
        <f t="array" ref="H2893">IF($F2893="", "", IFS(_xlfn.XLOOKUP($F2893, accounts!$A$2:$A$86, accounts!$E$2:$E$86, 0)&gt;=1000, "Enterprise", _xlfn.XLOOKUP($F2893, accounts!$A$2:$A$86, accounts!$E$2:$E$86, 0)&gt;=100, "Mid-Market", TRUE, "SMB"))</f>
        <v>Enterprise</v>
      </c>
      <c r="I2893" s="1" t="str">
        <f t="array" ref="I2893">IF($F2893="", "", _xlfn.XLOOKUP($F2893,accounts!$A$2:$A$86,accounts!$F$2:$F$86, "Other"))</f>
        <v>United States</v>
      </c>
      <c r="J2893" s="1" t="s">
        <v>192</v>
      </c>
      <c r="K2893" s="3">
        <v>42857.0</v>
      </c>
      <c r="L2893" s="3">
        <v>42872.0</v>
      </c>
      <c r="M2893" s="1">
        <v>0.0</v>
      </c>
    </row>
    <row r="2894">
      <c r="A2894" s="1" t="s">
        <v>3099</v>
      </c>
      <c r="B2894" s="1" t="s">
        <v>105</v>
      </c>
      <c r="C2894" s="1" t="str">
        <f t="array" ref="C2894">_xlfn.XLOOKUP($B2894, sales_teams!$A$2:$A$36, sales_teams!$B$2:$B$36)</f>
        <v>Summer Sewald</v>
      </c>
      <c r="D2894" s="1" t="str">
        <f t="array" ref="D2894">_xlfn.XLOOKUP($B2894, sales_teams!$A$2:$A$36, sales_teams!$C$2:$C$36)</f>
        <v>West</v>
      </c>
      <c r="E2894" s="1" t="s">
        <v>194</v>
      </c>
      <c r="G2894" s="1" t="str">
        <f t="array" ref="G2894">IF($F2894="", "", _xlfn.XLOOKUP($F2894,accounts!$A$2:$A$86,accounts!$B$2:$B$86, "Other"))</f>
        <v/>
      </c>
      <c r="H2894" s="1" t="str">
        <f t="array" ref="H2894">IF($F2894="", "", IFS(_xlfn.XLOOKUP($F2894, accounts!$A$2:$A$86, accounts!$E$2:$E$86, 0)&gt;=1000, "Enterprise", _xlfn.XLOOKUP($F2894, accounts!$A$2:$A$86, accounts!$E$2:$E$86, 0)&gt;=100, "Mid-Market", TRUE, "SMB"))</f>
        <v/>
      </c>
      <c r="I2894" s="1" t="str">
        <f t="array" ref="I2894">IF($F2894="", "", _xlfn.XLOOKUP($F2894,accounts!$A$2:$A$86,accounts!$F$2:$F$86, "Other"))</f>
        <v/>
      </c>
      <c r="J2894" s="1" t="s">
        <v>189</v>
      </c>
      <c r="K2894" s="3">
        <v>42857.0</v>
      </c>
    </row>
    <row r="2895">
      <c r="A2895" s="1" t="s">
        <v>3100</v>
      </c>
      <c r="B2895" s="1" t="s">
        <v>7</v>
      </c>
      <c r="C2895" s="1" t="str">
        <f t="array" ref="C2895">_xlfn.XLOOKUP($B2895, sales_teams!$A$2:$A$36, sales_teams!$B$2:$B$36)</f>
        <v>Dustin Brinkmann</v>
      </c>
      <c r="D2895" s="1" t="str">
        <f t="array" ref="D2895">_xlfn.XLOOKUP($B2895, sales_teams!$A$2:$A$36, sales_teams!$C$2:$C$36)</f>
        <v>Central</v>
      </c>
      <c r="E2895" s="1" t="s">
        <v>179</v>
      </c>
      <c r="F2895" s="1" t="s">
        <v>56</v>
      </c>
      <c r="G2895" s="1" t="str">
        <f t="array" ref="G2895">IF($F2895="", "", _xlfn.XLOOKUP($F2895,accounts!$A$2:$A$86,accounts!$B$2:$B$86, "Other"))</f>
        <v>software</v>
      </c>
      <c r="H2895" s="1" t="str">
        <f t="array" ref="H2895">IF($F2895="", "", IFS(_xlfn.XLOOKUP($F2895, accounts!$A$2:$A$86, accounts!$E$2:$E$86, 0)&gt;=1000, "Enterprise", _xlfn.XLOOKUP($F2895, accounts!$A$2:$A$86, accounts!$E$2:$E$86, 0)&gt;=100, "Mid-Market", TRUE, "SMB"))</f>
        <v>Enterprise</v>
      </c>
      <c r="I2895" s="1" t="str">
        <f t="array" ref="I2895">IF($F2895="", "", _xlfn.XLOOKUP($F2895,accounts!$A$2:$A$86,accounts!$F$2:$F$86, "Other"))</f>
        <v>United States</v>
      </c>
      <c r="J2895" s="1" t="s">
        <v>131</v>
      </c>
      <c r="K2895" s="3">
        <v>42858.0</v>
      </c>
      <c r="L2895" s="3">
        <v>42948.0</v>
      </c>
      <c r="M2895" s="1">
        <v>53.0</v>
      </c>
    </row>
    <row r="2896">
      <c r="A2896" s="1" t="s">
        <v>3101</v>
      </c>
      <c r="B2896" s="1" t="s">
        <v>57</v>
      </c>
      <c r="C2896" s="1" t="str">
        <f t="array" ref="C2896">_xlfn.XLOOKUP($B2896, sales_teams!$A$2:$A$36, sales_teams!$B$2:$B$36)</f>
        <v>Rocco Neubert</v>
      </c>
      <c r="D2896" s="1" t="str">
        <f t="array" ref="D2896">_xlfn.XLOOKUP($B2896, sales_teams!$A$2:$A$36, sales_teams!$C$2:$C$36)</f>
        <v>East</v>
      </c>
      <c r="E2896" s="1" t="s">
        <v>181</v>
      </c>
      <c r="F2896" s="1" t="s">
        <v>166</v>
      </c>
      <c r="G2896" s="1" t="str">
        <f t="array" ref="G2896">IF($F2896="", "", _xlfn.XLOOKUP($F2896,accounts!$A$2:$A$86,accounts!$B$2:$B$86, "Other"))</f>
        <v>finance</v>
      </c>
      <c r="H2896" s="1" t="str">
        <f t="array" ref="H2896">IF($F2896="", "", IFS(_xlfn.XLOOKUP($F2896, accounts!$A$2:$A$86, accounts!$E$2:$E$86, 0)&gt;=1000, "Enterprise", _xlfn.XLOOKUP($F2896, accounts!$A$2:$A$86, accounts!$E$2:$E$86, 0)&gt;=100, "Mid-Market", TRUE, "SMB"))</f>
        <v>Enterprise</v>
      </c>
      <c r="I2896" s="1" t="str">
        <f t="array" ref="I2896">IF($F2896="", "", _xlfn.XLOOKUP($F2896,accounts!$A$2:$A$86,accounts!$F$2:$F$86, "Other"))</f>
        <v>United States</v>
      </c>
      <c r="J2896" s="1" t="s">
        <v>131</v>
      </c>
      <c r="K2896" s="3">
        <v>42858.0</v>
      </c>
      <c r="L2896" s="3">
        <v>42868.0</v>
      </c>
      <c r="M2896" s="1">
        <v>511.0</v>
      </c>
    </row>
    <row r="2897">
      <c r="A2897" s="1" t="s">
        <v>3102</v>
      </c>
      <c r="B2897" s="1" t="s">
        <v>57</v>
      </c>
      <c r="C2897" s="1" t="str">
        <f t="array" ref="C2897">_xlfn.XLOOKUP($B2897, sales_teams!$A$2:$A$36, sales_teams!$B$2:$B$36)</f>
        <v>Rocco Neubert</v>
      </c>
      <c r="D2897" s="1" t="str">
        <f t="array" ref="D2897">_xlfn.XLOOKUP($B2897, sales_teams!$A$2:$A$36, sales_teams!$C$2:$C$36)</f>
        <v>East</v>
      </c>
      <c r="E2897" s="1" t="s">
        <v>194</v>
      </c>
      <c r="F2897" s="1" t="s">
        <v>127</v>
      </c>
      <c r="G2897" s="1" t="str">
        <f t="array" ref="G2897">IF($F2897="", "", _xlfn.XLOOKUP($F2897,accounts!$A$2:$A$86,accounts!$B$2:$B$86, "Other"))</f>
        <v>technology</v>
      </c>
      <c r="H2897" s="1" t="str">
        <f t="array" ref="H2897">IF($F2897="", "", IFS(_xlfn.XLOOKUP($F2897, accounts!$A$2:$A$86, accounts!$E$2:$E$86, 0)&gt;=1000, "Enterprise", _xlfn.XLOOKUP($F2897, accounts!$A$2:$A$86, accounts!$E$2:$E$86, 0)&gt;=100, "Mid-Market", TRUE, "SMB"))</f>
        <v>Enterprise</v>
      </c>
      <c r="I2897" s="1" t="str">
        <f t="array" ref="I2897">IF($F2897="", "", _xlfn.XLOOKUP($F2897,accounts!$A$2:$A$86,accounts!$F$2:$F$86, "Other"))</f>
        <v>United States</v>
      </c>
      <c r="J2897" s="1" t="s">
        <v>131</v>
      </c>
      <c r="K2897" s="3">
        <v>42858.0</v>
      </c>
      <c r="L2897" s="3">
        <v>42972.0</v>
      </c>
      <c r="M2897" s="1">
        <v>5747.0</v>
      </c>
    </row>
    <row r="2898">
      <c r="A2898" s="1" t="s">
        <v>3103</v>
      </c>
      <c r="B2898" s="1" t="s">
        <v>52</v>
      </c>
      <c r="C2898" s="1" t="str">
        <f t="array" ref="C2898">_xlfn.XLOOKUP($B2898, sales_teams!$A$2:$A$36, sales_teams!$B$2:$B$36)</f>
        <v>Rocco Neubert</v>
      </c>
      <c r="D2898" s="1" t="str">
        <f t="array" ref="D2898">_xlfn.XLOOKUP($B2898, sales_teams!$A$2:$A$36, sales_teams!$C$2:$C$36)</f>
        <v>East</v>
      </c>
      <c r="E2898" s="1" t="s">
        <v>148</v>
      </c>
      <c r="F2898" s="1" t="s">
        <v>78</v>
      </c>
      <c r="G2898" s="1" t="str">
        <f t="array" ref="G2898">IF($F2898="", "", _xlfn.XLOOKUP($F2898,accounts!$A$2:$A$86,accounts!$B$2:$B$86, "Other"))</f>
        <v>marketing</v>
      </c>
      <c r="H2898" s="1" t="str">
        <f t="array" ref="H2898">IF($F2898="", "", IFS(_xlfn.XLOOKUP($F2898, accounts!$A$2:$A$86, accounts!$E$2:$E$86, 0)&gt;=1000, "Enterprise", _xlfn.XLOOKUP($F2898, accounts!$A$2:$A$86, accounts!$E$2:$E$86, 0)&gt;=100, "Mid-Market", TRUE, "SMB"))</f>
        <v>Enterprise</v>
      </c>
      <c r="I2898" s="1" t="str">
        <f t="array" ref="I2898">IF($F2898="", "", _xlfn.XLOOKUP($F2898,accounts!$A$2:$A$86,accounts!$F$2:$F$86, "Other"))</f>
        <v>United States</v>
      </c>
      <c r="J2898" s="1" t="s">
        <v>189</v>
      </c>
      <c r="K2898" s="3">
        <v>42858.0</v>
      </c>
    </row>
    <row r="2899">
      <c r="A2899" s="1" t="s">
        <v>3104</v>
      </c>
      <c r="B2899" s="1" t="s">
        <v>52</v>
      </c>
      <c r="C2899" s="1" t="str">
        <f t="array" ref="C2899">_xlfn.XLOOKUP($B2899, sales_teams!$A$2:$A$36, sales_teams!$B$2:$B$36)</f>
        <v>Rocco Neubert</v>
      </c>
      <c r="D2899" s="1" t="str">
        <f t="array" ref="D2899">_xlfn.XLOOKUP($B2899, sales_teams!$A$2:$A$36, sales_teams!$C$2:$C$36)</f>
        <v>East</v>
      </c>
      <c r="E2899" s="1" t="s">
        <v>181</v>
      </c>
      <c r="F2899" s="1" t="s">
        <v>14</v>
      </c>
      <c r="G2899" s="1" t="str">
        <f t="array" ref="G2899">IF($F2899="", "", _xlfn.XLOOKUP($F2899,accounts!$A$2:$A$86,accounts!$B$2:$B$86, "Other"))</f>
        <v>technology</v>
      </c>
      <c r="H2899" s="1" t="str">
        <f t="array" ref="H2899">IF($F2899="", "", IFS(_xlfn.XLOOKUP($F2899, accounts!$A$2:$A$86, accounts!$E$2:$E$86, 0)&gt;=1000, "Enterprise", _xlfn.XLOOKUP($F2899, accounts!$A$2:$A$86, accounts!$E$2:$E$86, 0)&gt;=100, "Mid-Market", TRUE, "SMB"))</f>
        <v>Enterprise</v>
      </c>
      <c r="I2899" s="1" t="str">
        <f t="array" ref="I2899">IF($F2899="", "", _xlfn.XLOOKUP($F2899,accounts!$A$2:$A$86,accounts!$F$2:$F$86, "Other"))</f>
        <v>United States</v>
      </c>
      <c r="J2899" s="1" t="s">
        <v>192</v>
      </c>
      <c r="K2899" s="3">
        <v>42858.0</v>
      </c>
      <c r="L2899" s="3">
        <v>42948.0</v>
      </c>
      <c r="M2899" s="1">
        <v>0.0</v>
      </c>
    </row>
    <row r="2900">
      <c r="A2900" s="1" t="s">
        <v>3105</v>
      </c>
      <c r="B2900" s="1" t="s">
        <v>30</v>
      </c>
      <c r="C2900" s="1" t="str">
        <f t="array" ref="C2900">_xlfn.XLOOKUP($B2900, sales_teams!$A$2:$A$36, sales_teams!$B$2:$B$36)</f>
        <v>Melvin Marxen</v>
      </c>
      <c r="D2900" s="1" t="str">
        <f t="array" ref="D2900">_xlfn.XLOOKUP($B2900, sales_teams!$A$2:$A$36, sales_teams!$C$2:$C$36)</f>
        <v>Central</v>
      </c>
      <c r="E2900" s="1" t="s">
        <v>148</v>
      </c>
      <c r="F2900" s="1" t="s">
        <v>56</v>
      </c>
      <c r="G2900" s="1" t="str">
        <f t="array" ref="G2900">IF($F2900="", "", _xlfn.XLOOKUP($F2900,accounts!$A$2:$A$86,accounts!$B$2:$B$86, "Other"))</f>
        <v>software</v>
      </c>
      <c r="H2900" s="1" t="str">
        <f t="array" ref="H2900">IF($F2900="", "", IFS(_xlfn.XLOOKUP($F2900, accounts!$A$2:$A$86, accounts!$E$2:$E$86, 0)&gt;=1000, "Enterprise", _xlfn.XLOOKUP($F2900, accounts!$A$2:$A$86, accounts!$E$2:$E$86, 0)&gt;=100, "Mid-Market", TRUE, "SMB"))</f>
        <v>Enterprise</v>
      </c>
      <c r="I2900" s="1" t="str">
        <f t="array" ref="I2900">IF($F2900="", "", _xlfn.XLOOKUP($F2900,accounts!$A$2:$A$86,accounts!$F$2:$F$86, "Other"))</f>
        <v>United States</v>
      </c>
      <c r="J2900" s="1" t="s">
        <v>192</v>
      </c>
      <c r="K2900" s="3">
        <v>42858.0</v>
      </c>
      <c r="L2900" s="3">
        <v>42955.0</v>
      </c>
      <c r="M2900" s="1">
        <v>0.0</v>
      </c>
    </row>
    <row r="2901">
      <c r="A2901" s="1" t="s">
        <v>3106</v>
      </c>
      <c r="B2901" s="1" t="s">
        <v>30</v>
      </c>
      <c r="C2901" s="1" t="str">
        <f t="array" ref="C2901">_xlfn.XLOOKUP($B2901, sales_teams!$A$2:$A$36, sales_teams!$B$2:$B$36)</f>
        <v>Melvin Marxen</v>
      </c>
      <c r="D2901" s="1" t="str">
        <f t="array" ref="D2901">_xlfn.XLOOKUP($B2901, sales_teams!$A$2:$A$36, sales_teams!$C$2:$C$36)</f>
        <v>Central</v>
      </c>
      <c r="E2901" s="1" t="s">
        <v>181</v>
      </c>
      <c r="F2901" s="1" t="s">
        <v>78</v>
      </c>
      <c r="G2901" s="1" t="str">
        <f t="array" ref="G2901">IF($F2901="", "", _xlfn.XLOOKUP($F2901,accounts!$A$2:$A$86,accounts!$B$2:$B$86, "Other"))</f>
        <v>marketing</v>
      </c>
      <c r="H2901" s="1" t="str">
        <f t="array" ref="H2901">IF($F2901="", "", IFS(_xlfn.XLOOKUP($F2901, accounts!$A$2:$A$86, accounts!$E$2:$E$86, 0)&gt;=1000, "Enterprise", _xlfn.XLOOKUP($F2901, accounts!$A$2:$A$86, accounts!$E$2:$E$86, 0)&gt;=100, "Mid-Market", TRUE, "SMB"))</f>
        <v>Enterprise</v>
      </c>
      <c r="I2901" s="1" t="str">
        <f t="array" ref="I2901">IF($F2901="", "", _xlfn.XLOOKUP($F2901,accounts!$A$2:$A$86,accounts!$F$2:$F$86, "Other"))</f>
        <v>United States</v>
      </c>
      <c r="J2901" s="1" t="s">
        <v>131</v>
      </c>
      <c r="K2901" s="3">
        <v>42858.0</v>
      </c>
      <c r="L2901" s="3">
        <v>42958.0</v>
      </c>
      <c r="M2901" s="1">
        <v>596.0</v>
      </c>
    </row>
    <row r="2902">
      <c r="A2902" s="1" t="s">
        <v>3107</v>
      </c>
      <c r="B2902" s="1" t="s">
        <v>19</v>
      </c>
      <c r="C2902" s="1" t="str">
        <f t="array" ref="C2902">_xlfn.XLOOKUP($B2902, sales_teams!$A$2:$A$36, sales_teams!$B$2:$B$36)</f>
        <v>Melvin Marxen</v>
      </c>
      <c r="D2902" s="1" t="str">
        <f t="array" ref="D2902">_xlfn.XLOOKUP($B2902, sales_teams!$A$2:$A$36, sales_teams!$C$2:$C$36)</f>
        <v>Central</v>
      </c>
      <c r="E2902" s="1" t="s">
        <v>179</v>
      </c>
      <c r="F2902" s="1" t="s">
        <v>64</v>
      </c>
      <c r="G2902" s="1" t="str">
        <f t="array" ref="G2902">IF($F2902="", "", _xlfn.XLOOKUP($F2902,accounts!$A$2:$A$86,accounts!$B$2:$B$86, "Other"))</f>
        <v>technology</v>
      </c>
      <c r="H2902" s="1" t="str">
        <f t="array" ref="H2902">IF($F2902="", "", IFS(_xlfn.XLOOKUP($F2902, accounts!$A$2:$A$86, accounts!$E$2:$E$86, 0)&gt;=1000, "Enterprise", _xlfn.XLOOKUP($F2902, accounts!$A$2:$A$86, accounts!$E$2:$E$86, 0)&gt;=100, "Mid-Market", TRUE, "SMB"))</f>
        <v>Enterprise</v>
      </c>
      <c r="I2902" s="1" t="str">
        <f t="array" ref="I2902">IF($F2902="", "", _xlfn.XLOOKUP($F2902,accounts!$A$2:$A$86,accounts!$F$2:$F$86, "Other"))</f>
        <v>United States</v>
      </c>
      <c r="J2902" s="1" t="s">
        <v>131</v>
      </c>
      <c r="K2902" s="3">
        <v>42858.0</v>
      </c>
      <c r="L2902" s="3">
        <v>42869.0</v>
      </c>
      <c r="M2902" s="1">
        <v>60.0</v>
      </c>
    </row>
    <row r="2903">
      <c r="A2903" s="1" t="s">
        <v>3108</v>
      </c>
      <c r="B2903" s="1" t="s">
        <v>104</v>
      </c>
      <c r="C2903" s="1" t="str">
        <f t="array" ref="C2903">_xlfn.XLOOKUP($B2903, sales_teams!$A$2:$A$36, sales_teams!$B$2:$B$36)</f>
        <v>Summer Sewald</v>
      </c>
      <c r="D2903" s="1" t="str">
        <f t="array" ref="D2903">_xlfn.XLOOKUP($B2903, sales_teams!$A$2:$A$36, sales_teams!$C$2:$C$36)</f>
        <v>West</v>
      </c>
      <c r="E2903" s="1" t="s">
        <v>148</v>
      </c>
      <c r="F2903" s="1" t="s">
        <v>91</v>
      </c>
      <c r="G2903" s="1" t="str">
        <f t="array" ref="G2903">IF($F2903="", "", _xlfn.XLOOKUP($F2903,accounts!$A$2:$A$86,accounts!$B$2:$B$86, "Other"))</f>
        <v>employment</v>
      </c>
      <c r="H2903" s="1" t="str">
        <f t="array" ref="H2903">IF($F2903="", "", IFS(_xlfn.XLOOKUP($F2903, accounts!$A$2:$A$86, accounts!$E$2:$E$86, 0)&gt;=1000, "Enterprise", _xlfn.XLOOKUP($F2903, accounts!$A$2:$A$86, accounts!$E$2:$E$86, 0)&gt;=100, "Mid-Market", TRUE, "SMB"))</f>
        <v>Enterprise</v>
      </c>
      <c r="I2903" s="1" t="str">
        <f t="array" ref="I2903">IF($F2903="", "", _xlfn.XLOOKUP($F2903,accounts!$A$2:$A$86,accounts!$F$2:$F$86, "Other"))</f>
        <v>United States</v>
      </c>
      <c r="J2903" s="1" t="s">
        <v>131</v>
      </c>
      <c r="K2903" s="3">
        <v>42858.0</v>
      </c>
      <c r="L2903" s="3">
        <v>42859.0</v>
      </c>
      <c r="M2903" s="1">
        <v>4372.0</v>
      </c>
    </row>
    <row r="2904">
      <c r="A2904" s="1" t="s">
        <v>3109</v>
      </c>
      <c r="B2904" s="1" t="s">
        <v>102</v>
      </c>
      <c r="C2904" s="1" t="str">
        <f t="array" ref="C2904">_xlfn.XLOOKUP($B2904, sales_teams!$A$2:$A$36, sales_teams!$B$2:$B$36)</f>
        <v>Summer Sewald</v>
      </c>
      <c r="D2904" s="1" t="str">
        <f t="array" ref="D2904">_xlfn.XLOOKUP($B2904, sales_teams!$A$2:$A$36, sales_teams!$C$2:$C$36)</f>
        <v>West</v>
      </c>
      <c r="E2904" s="1" t="s">
        <v>148</v>
      </c>
      <c r="F2904" s="1" t="s">
        <v>168</v>
      </c>
      <c r="G2904" s="1" t="str">
        <f t="array" ref="G2904">IF($F2904="", "", _xlfn.XLOOKUP($F2904,accounts!$A$2:$A$86,accounts!$B$2:$B$86, "Other"))</f>
        <v>finance</v>
      </c>
      <c r="H2904" s="1" t="str">
        <f t="array" ref="H2904">IF($F2904="", "", IFS(_xlfn.XLOOKUP($F2904, accounts!$A$2:$A$86, accounts!$E$2:$E$86, 0)&gt;=1000, "Enterprise", _xlfn.XLOOKUP($F2904, accounts!$A$2:$A$86, accounts!$E$2:$E$86, 0)&gt;=100, "Mid-Market", TRUE, "SMB"))</f>
        <v>Enterprise</v>
      </c>
      <c r="I2904" s="1" t="str">
        <f t="array" ref="I2904">IF($F2904="", "", _xlfn.XLOOKUP($F2904,accounts!$A$2:$A$86,accounts!$F$2:$F$86, "Other"))</f>
        <v>United States</v>
      </c>
      <c r="J2904" s="1" t="s">
        <v>131</v>
      </c>
      <c r="K2904" s="3">
        <v>42858.0</v>
      </c>
      <c r="L2904" s="3">
        <v>42863.0</v>
      </c>
      <c r="M2904" s="1">
        <v>4604.0</v>
      </c>
    </row>
    <row r="2905">
      <c r="A2905" s="1" t="s">
        <v>3110</v>
      </c>
      <c r="B2905" s="1" t="s">
        <v>92</v>
      </c>
      <c r="C2905" s="1" t="str">
        <f t="array" ref="C2905">_xlfn.XLOOKUP($B2905, sales_teams!$A$2:$A$36, sales_teams!$B$2:$B$36)</f>
        <v>Celia Rouche</v>
      </c>
      <c r="D2905" s="1" t="str">
        <f t="array" ref="D2905">_xlfn.XLOOKUP($B2905, sales_teams!$A$2:$A$36, sales_teams!$C$2:$C$36)</f>
        <v>West</v>
      </c>
      <c r="E2905" s="1" t="s">
        <v>194</v>
      </c>
      <c r="G2905" s="1" t="str">
        <f t="array" ref="G2905">IF($F2905="", "", _xlfn.XLOOKUP($F2905,accounts!$A$2:$A$86,accounts!$B$2:$B$86, "Other"))</f>
        <v/>
      </c>
      <c r="H2905" s="1" t="str">
        <f t="array" ref="H2905">IF($F2905="", "", IFS(_xlfn.XLOOKUP($F2905, accounts!$A$2:$A$86, accounts!$E$2:$E$86, 0)&gt;=1000, "Enterprise", _xlfn.XLOOKUP($F2905, accounts!$A$2:$A$86, accounts!$E$2:$E$86, 0)&gt;=100, "Mid-Market", TRUE, "SMB"))</f>
        <v/>
      </c>
      <c r="I2905" s="1" t="str">
        <f t="array" ref="I2905">IF($F2905="", "", _xlfn.XLOOKUP($F2905,accounts!$A$2:$A$86,accounts!$F$2:$F$86, "Other"))</f>
        <v/>
      </c>
      <c r="J2905" s="1" t="s">
        <v>189</v>
      </c>
      <c r="K2905" s="3">
        <v>42858.0</v>
      </c>
    </row>
    <row r="2906">
      <c r="A2906" s="1" t="s">
        <v>3111</v>
      </c>
      <c r="B2906" s="1" t="s">
        <v>92</v>
      </c>
      <c r="C2906" s="1" t="str">
        <f t="array" ref="C2906">_xlfn.XLOOKUP($B2906, sales_teams!$A$2:$A$36, sales_teams!$B$2:$B$36)</f>
        <v>Celia Rouche</v>
      </c>
      <c r="D2906" s="1" t="str">
        <f t="array" ref="D2906">_xlfn.XLOOKUP($B2906, sales_teams!$A$2:$A$36, sales_teams!$C$2:$C$36)</f>
        <v>West</v>
      </c>
      <c r="E2906" s="1" t="s">
        <v>188</v>
      </c>
      <c r="F2906" s="1" t="s">
        <v>114</v>
      </c>
      <c r="G2906" s="1" t="str">
        <f t="array" ref="G2906">IF($F2906="", "", _xlfn.XLOOKUP($F2906,accounts!$A$2:$A$86,accounts!$B$2:$B$86, "Other"))</f>
        <v>marketing</v>
      </c>
      <c r="H2906" s="1" t="str">
        <f t="array" ref="H2906">IF($F2906="", "", IFS(_xlfn.XLOOKUP($F2906, accounts!$A$2:$A$86, accounts!$E$2:$E$86, 0)&gt;=1000, "Enterprise", _xlfn.XLOOKUP($F2906, accounts!$A$2:$A$86, accounts!$E$2:$E$86, 0)&gt;=100, "Mid-Market", TRUE, "SMB"))</f>
        <v>Enterprise</v>
      </c>
      <c r="I2906" s="1" t="str">
        <f t="array" ref="I2906">IF($F2906="", "", _xlfn.XLOOKUP($F2906,accounts!$A$2:$A$86,accounts!$F$2:$F$86, "Other"))</f>
        <v>United States</v>
      </c>
      <c r="J2906" s="1" t="s">
        <v>192</v>
      </c>
      <c r="K2906" s="3">
        <v>42858.0</v>
      </c>
      <c r="L2906" s="3">
        <v>42868.0</v>
      </c>
      <c r="M2906" s="1">
        <v>0.0</v>
      </c>
    </row>
    <row r="2907">
      <c r="A2907" s="1" t="s">
        <v>3112</v>
      </c>
      <c r="B2907" s="1" t="s">
        <v>54</v>
      </c>
      <c r="C2907" s="1" t="str">
        <f t="array" ref="C2907">_xlfn.XLOOKUP($B2907, sales_teams!$A$2:$A$36, sales_teams!$B$2:$B$36)</f>
        <v>Rocco Neubert</v>
      </c>
      <c r="D2907" s="1" t="str">
        <f t="array" ref="D2907">_xlfn.XLOOKUP($B2907, sales_teams!$A$2:$A$36, sales_teams!$C$2:$C$36)</f>
        <v>East</v>
      </c>
      <c r="E2907" s="1" t="s">
        <v>148</v>
      </c>
      <c r="F2907" s="1" t="s">
        <v>22</v>
      </c>
      <c r="G2907" s="1" t="str">
        <f t="array" ref="G2907">IF($F2907="", "", _xlfn.XLOOKUP($F2907,accounts!$A$2:$A$86,accounts!$B$2:$B$86, "Other"))</f>
        <v>medical</v>
      </c>
      <c r="H2907" s="1" t="str">
        <f t="array" ref="H2907">IF($F2907="", "", IFS(_xlfn.XLOOKUP($F2907, accounts!$A$2:$A$86, accounts!$E$2:$E$86, 0)&gt;=1000, "Enterprise", _xlfn.XLOOKUP($F2907, accounts!$A$2:$A$86, accounts!$E$2:$E$86, 0)&gt;=100, "Mid-Market", TRUE, "SMB"))</f>
        <v>Mid-Market</v>
      </c>
      <c r="I2907" s="1" t="str">
        <f t="array" ref="I2907">IF($F2907="", "", _xlfn.XLOOKUP($F2907,accounts!$A$2:$A$86,accounts!$F$2:$F$86, "Other"))</f>
        <v>United States</v>
      </c>
      <c r="J2907" s="1" t="s">
        <v>131</v>
      </c>
      <c r="K2907" s="3">
        <v>42858.0</v>
      </c>
      <c r="L2907" s="3">
        <v>42863.0</v>
      </c>
      <c r="M2907" s="1">
        <v>4859.0</v>
      </c>
    </row>
    <row r="2908">
      <c r="A2908" s="1" t="s">
        <v>3113</v>
      </c>
      <c r="B2908" s="1" t="s">
        <v>60</v>
      </c>
      <c r="C2908" s="1" t="str">
        <f t="array" ref="C2908">_xlfn.XLOOKUP($B2908, sales_teams!$A$2:$A$36, sales_teams!$B$2:$B$36)</f>
        <v>Celia Rouche</v>
      </c>
      <c r="D2908" s="1" t="str">
        <f t="array" ref="D2908">_xlfn.XLOOKUP($B2908, sales_teams!$A$2:$A$36, sales_teams!$C$2:$C$36)</f>
        <v>West</v>
      </c>
      <c r="E2908" s="1" t="s">
        <v>188</v>
      </c>
      <c r="F2908" s="1" t="s">
        <v>176</v>
      </c>
      <c r="G2908" s="1" t="str">
        <f t="array" ref="G2908">IF($F2908="", "", _xlfn.XLOOKUP($F2908,accounts!$A$2:$A$86,accounts!$B$2:$B$86, "Other"))</f>
        <v>entertainment</v>
      </c>
      <c r="H2908" s="1" t="str">
        <f t="array" ref="H2908">IF($F2908="", "", IFS(_xlfn.XLOOKUP($F2908, accounts!$A$2:$A$86, accounts!$E$2:$E$86, 0)&gt;=1000, "Enterprise", _xlfn.XLOOKUP($F2908, accounts!$A$2:$A$86, accounts!$E$2:$E$86, 0)&gt;=100, "Mid-Market", TRUE, "SMB"))</f>
        <v>Mid-Market</v>
      </c>
      <c r="I2908" s="1" t="str">
        <f t="array" ref="I2908">IF($F2908="", "", _xlfn.XLOOKUP($F2908,accounts!$A$2:$A$86,accounts!$F$2:$F$86, "Other"))</f>
        <v>United States</v>
      </c>
      <c r="J2908" s="1" t="s">
        <v>131</v>
      </c>
      <c r="K2908" s="3">
        <v>42858.0</v>
      </c>
      <c r="L2908" s="3">
        <v>42950.0</v>
      </c>
      <c r="M2908" s="1">
        <v>3718.0</v>
      </c>
    </row>
    <row r="2909">
      <c r="A2909" s="1" t="s">
        <v>3114</v>
      </c>
      <c r="B2909" s="1" t="s">
        <v>34</v>
      </c>
      <c r="C2909" s="1" t="str">
        <f t="array" ref="C2909">_xlfn.XLOOKUP($B2909, sales_teams!$A$2:$A$36, sales_teams!$B$2:$B$36)</f>
        <v>Cara Losch</v>
      </c>
      <c r="D2909" s="1" t="str">
        <f t="array" ref="D2909">_xlfn.XLOOKUP($B2909, sales_teams!$A$2:$A$36, sales_teams!$C$2:$C$36)</f>
        <v>East</v>
      </c>
      <c r="E2909" s="1" t="s">
        <v>179</v>
      </c>
      <c r="F2909" s="1" t="s">
        <v>117</v>
      </c>
      <c r="G2909" s="1" t="str">
        <f t="array" ref="G2909">IF($F2909="", "", _xlfn.XLOOKUP($F2909,accounts!$A$2:$A$86,accounts!$B$2:$B$86, "Other"))</f>
        <v>retail</v>
      </c>
      <c r="H2909" s="1" t="str">
        <f t="array" ref="H2909">IF($F2909="", "", IFS(_xlfn.XLOOKUP($F2909, accounts!$A$2:$A$86, accounts!$E$2:$E$86, 0)&gt;=1000, "Enterprise", _xlfn.XLOOKUP($F2909, accounts!$A$2:$A$86, accounts!$E$2:$E$86, 0)&gt;=100, "Mid-Market", TRUE, "SMB"))</f>
        <v>Mid-Market</v>
      </c>
      <c r="I2909" s="1" t="str">
        <f t="array" ref="I2909">IF($F2909="", "", _xlfn.XLOOKUP($F2909,accounts!$A$2:$A$86,accounts!$F$2:$F$86, "Other"))</f>
        <v>United States</v>
      </c>
      <c r="J2909" s="1" t="s">
        <v>189</v>
      </c>
      <c r="K2909" s="3">
        <v>42858.0</v>
      </c>
    </row>
    <row r="2910">
      <c r="A2910" s="1" t="s">
        <v>3115</v>
      </c>
      <c r="B2910" s="1" t="s">
        <v>34</v>
      </c>
      <c r="C2910" s="1" t="str">
        <f t="array" ref="C2910">_xlfn.XLOOKUP($B2910, sales_teams!$A$2:$A$36, sales_teams!$B$2:$B$36)</f>
        <v>Cara Losch</v>
      </c>
      <c r="D2910" s="1" t="str">
        <f t="array" ref="D2910">_xlfn.XLOOKUP($B2910, sales_teams!$A$2:$A$36, sales_teams!$C$2:$C$36)</f>
        <v>East</v>
      </c>
      <c r="E2910" s="1" t="s">
        <v>188</v>
      </c>
      <c r="F2910" s="1" t="s">
        <v>159</v>
      </c>
      <c r="G2910" s="1" t="str">
        <f t="array" ref="G2910">IF($F2910="", "", _xlfn.XLOOKUP($F2910,accounts!$A$2:$A$86,accounts!$B$2:$B$86, "Other"))</f>
        <v>retail</v>
      </c>
      <c r="H2910" s="1" t="str">
        <f t="array" ref="H2910">IF($F2910="", "", IFS(_xlfn.XLOOKUP($F2910, accounts!$A$2:$A$86, accounts!$E$2:$E$86, 0)&gt;=1000, "Enterprise", _xlfn.XLOOKUP($F2910, accounts!$A$2:$A$86, accounts!$E$2:$E$86, 0)&gt;=100, "Mid-Market", TRUE, "SMB"))</f>
        <v>Mid-Market</v>
      </c>
      <c r="I2910" s="1" t="str">
        <f t="array" ref="I2910">IF($F2910="", "", _xlfn.XLOOKUP($F2910,accounts!$A$2:$A$86,accounts!$F$2:$F$86, "Other"))</f>
        <v>Romania</v>
      </c>
      <c r="J2910" s="1" t="s">
        <v>192</v>
      </c>
      <c r="K2910" s="3">
        <v>42858.0</v>
      </c>
      <c r="L2910" s="3">
        <v>42874.0</v>
      </c>
      <c r="M2910" s="1">
        <v>0.0</v>
      </c>
    </row>
    <row r="2911">
      <c r="A2911" s="1" t="s">
        <v>3116</v>
      </c>
      <c r="B2911" s="1" t="s">
        <v>105</v>
      </c>
      <c r="C2911" s="1" t="str">
        <f t="array" ref="C2911">_xlfn.XLOOKUP($B2911, sales_teams!$A$2:$A$36, sales_teams!$B$2:$B$36)</f>
        <v>Summer Sewald</v>
      </c>
      <c r="D2911" s="1" t="str">
        <f t="array" ref="D2911">_xlfn.XLOOKUP($B2911, sales_teams!$A$2:$A$36, sales_teams!$C$2:$C$36)</f>
        <v>West</v>
      </c>
      <c r="E2911" s="1" t="s">
        <v>181</v>
      </c>
      <c r="F2911" s="1" t="s">
        <v>119</v>
      </c>
      <c r="G2911" s="1" t="str">
        <f t="array" ref="G2911">IF($F2911="", "", _xlfn.XLOOKUP($F2911,accounts!$A$2:$A$86,accounts!$B$2:$B$86, "Other"))</f>
        <v>technology</v>
      </c>
      <c r="H2911" s="1" t="str">
        <f t="array" ref="H2911">IF($F2911="", "", IFS(_xlfn.XLOOKUP($F2911, accounts!$A$2:$A$86, accounts!$E$2:$E$86, 0)&gt;=1000, "Enterprise", _xlfn.XLOOKUP($F2911, accounts!$A$2:$A$86, accounts!$E$2:$E$86, 0)&gt;=100, "Mid-Market", TRUE, "SMB"))</f>
        <v>Enterprise</v>
      </c>
      <c r="I2911" s="1" t="str">
        <f t="array" ref="I2911">IF($F2911="", "", _xlfn.XLOOKUP($F2911,accounts!$A$2:$A$86,accounts!$F$2:$F$86, "Other"))</f>
        <v>Korea</v>
      </c>
      <c r="J2911" s="1" t="s">
        <v>131</v>
      </c>
      <c r="K2911" s="3">
        <v>42858.0</v>
      </c>
      <c r="L2911" s="3">
        <v>42885.0</v>
      </c>
      <c r="M2911" s="1">
        <v>493.0</v>
      </c>
    </row>
    <row r="2912">
      <c r="A2912" s="1" t="s">
        <v>3117</v>
      </c>
      <c r="B2912" s="1" t="s">
        <v>7</v>
      </c>
      <c r="C2912" s="1" t="str">
        <f t="array" ref="C2912">_xlfn.XLOOKUP($B2912, sales_teams!$A$2:$A$36, sales_teams!$B$2:$B$36)</f>
        <v>Dustin Brinkmann</v>
      </c>
      <c r="D2912" s="1" t="str">
        <f t="array" ref="D2912">_xlfn.XLOOKUP($B2912, sales_teams!$A$2:$A$36, sales_teams!$C$2:$C$36)</f>
        <v>Central</v>
      </c>
      <c r="E2912" s="1" t="s">
        <v>179</v>
      </c>
      <c r="F2912" s="1" t="s">
        <v>79</v>
      </c>
      <c r="G2912" s="1" t="str">
        <f t="array" ref="G2912">IF($F2912="", "", _xlfn.XLOOKUP($F2912,accounts!$A$2:$A$86,accounts!$B$2:$B$86, "Other"))</f>
        <v>entertainment</v>
      </c>
      <c r="H2912" s="1" t="str">
        <f t="array" ref="H2912">IF($F2912="", "", IFS(_xlfn.XLOOKUP($F2912, accounts!$A$2:$A$86, accounts!$E$2:$E$86, 0)&gt;=1000, "Enterprise", _xlfn.XLOOKUP($F2912, accounts!$A$2:$A$86, accounts!$E$2:$E$86, 0)&gt;=100, "Mid-Market", TRUE, "SMB"))</f>
        <v>Mid-Market</v>
      </c>
      <c r="I2912" s="1" t="str">
        <f t="array" ref="I2912">IF($F2912="", "", _xlfn.XLOOKUP($F2912,accounts!$A$2:$A$86,accounts!$F$2:$F$86, "Other"))</f>
        <v>United States</v>
      </c>
      <c r="J2912" s="1" t="s">
        <v>131</v>
      </c>
      <c r="K2912" s="3">
        <v>42859.0</v>
      </c>
      <c r="L2912" s="3">
        <v>42890.0</v>
      </c>
      <c r="M2912" s="1">
        <v>54.0</v>
      </c>
    </row>
    <row r="2913">
      <c r="A2913" s="1" t="s">
        <v>3118</v>
      </c>
      <c r="B2913" s="1" t="s">
        <v>7</v>
      </c>
      <c r="C2913" s="1" t="str">
        <f t="array" ref="C2913">_xlfn.XLOOKUP($B2913, sales_teams!$A$2:$A$36, sales_teams!$B$2:$B$36)</f>
        <v>Dustin Brinkmann</v>
      </c>
      <c r="D2913" s="1" t="str">
        <f t="array" ref="D2913">_xlfn.XLOOKUP($B2913, sales_teams!$A$2:$A$36, sales_teams!$C$2:$C$36)</f>
        <v>Central</v>
      </c>
      <c r="E2913" s="1" t="s">
        <v>179</v>
      </c>
      <c r="F2913" s="1" t="s">
        <v>128</v>
      </c>
      <c r="G2913" s="1" t="str">
        <f t="array" ref="G2913">IF($F2913="", "", _xlfn.XLOOKUP($F2913,accounts!$A$2:$A$86,accounts!$B$2:$B$86, "Other"))</f>
        <v>marketing</v>
      </c>
      <c r="H2913" s="1" t="str">
        <f t="array" ref="H2913">IF($F2913="", "", IFS(_xlfn.XLOOKUP($F2913, accounts!$A$2:$A$86, accounts!$E$2:$E$86, 0)&gt;=1000, "Enterprise", _xlfn.XLOOKUP($F2913, accounts!$A$2:$A$86, accounts!$E$2:$E$86, 0)&gt;=100, "Mid-Market", TRUE, "SMB"))</f>
        <v>Enterprise</v>
      </c>
      <c r="I2913" s="1" t="str">
        <f t="array" ref="I2913">IF($F2913="", "", _xlfn.XLOOKUP($F2913,accounts!$A$2:$A$86,accounts!$F$2:$F$86, "Other"))</f>
        <v>United States</v>
      </c>
      <c r="J2913" s="1" t="s">
        <v>131</v>
      </c>
      <c r="K2913" s="3">
        <v>42859.0</v>
      </c>
      <c r="L2913" s="3">
        <v>42895.0</v>
      </c>
      <c r="M2913" s="1">
        <v>52.0</v>
      </c>
    </row>
    <row r="2914">
      <c r="A2914" s="1" t="s">
        <v>3119</v>
      </c>
      <c r="B2914" s="1" t="s">
        <v>7</v>
      </c>
      <c r="C2914" s="1" t="str">
        <f t="array" ref="C2914">_xlfn.XLOOKUP($B2914, sales_teams!$A$2:$A$36, sales_teams!$B$2:$B$36)</f>
        <v>Dustin Brinkmann</v>
      </c>
      <c r="D2914" s="1" t="str">
        <f t="array" ref="D2914">_xlfn.XLOOKUP($B2914, sales_teams!$A$2:$A$36, sales_teams!$C$2:$C$36)</f>
        <v>Central</v>
      </c>
      <c r="E2914" s="1" t="s">
        <v>188</v>
      </c>
      <c r="F2914" s="1" t="s">
        <v>145</v>
      </c>
      <c r="G2914" s="1" t="str">
        <f t="array" ref="G2914">IF($F2914="", "", _xlfn.XLOOKUP($F2914,accounts!$A$2:$A$86,accounts!$B$2:$B$86, "Other"))</f>
        <v>technology</v>
      </c>
      <c r="H2914" s="1" t="str">
        <f t="array" ref="H2914">IF($F2914="", "", IFS(_xlfn.XLOOKUP($F2914, accounts!$A$2:$A$86, accounts!$E$2:$E$86, 0)&gt;=1000, "Enterprise", _xlfn.XLOOKUP($F2914, accounts!$A$2:$A$86, accounts!$E$2:$E$86, 0)&gt;=100, "Mid-Market", TRUE, "SMB"))</f>
        <v>Enterprise</v>
      </c>
      <c r="I2914" s="1" t="str">
        <f t="array" ref="I2914">IF($F2914="", "", _xlfn.XLOOKUP($F2914,accounts!$A$2:$A$86,accounts!$F$2:$F$86, "Other"))</f>
        <v>Panama</v>
      </c>
      <c r="J2914" s="1" t="s">
        <v>131</v>
      </c>
      <c r="K2914" s="3">
        <v>42859.0</v>
      </c>
      <c r="L2914" s="3">
        <v>42909.0</v>
      </c>
      <c r="M2914" s="1">
        <v>3813.0</v>
      </c>
    </row>
    <row r="2915">
      <c r="A2915" s="1" t="s">
        <v>3120</v>
      </c>
      <c r="B2915" s="1" t="s">
        <v>48</v>
      </c>
      <c r="C2915" s="1" t="str">
        <f t="array" ref="C2915">_xlfn.XLOOKUP($B2915, sales_teams!$A$2:$A$36, sales_teams!$B$2:$B$36)</f>
        <v>Rocco Neubert</v>
      </c>
      <c r="D2915" s="1" t="str">
        <f t="array" ref="D2915">_xlfn.XLOOKUP($B2915, sales_teams!$A$2:$A$36, sales_teams!$C$2:$C$36)</f>
        <v>East</v>
      </c>
      <c r="E2915" s="1" t="s">
        <v>148</v>
      </c>
      <c r="F2915" s="1" t="s">
        <v>167</v>
      </c>
      <c r="G2915" s="1" t="str">
        <f t="array" ref="G2915">IF($F2915="", "", _xlfn.XLOOKUP($F2915,accounts!$A$2:$A$86,accounts!$B$2:$B$86, "Other"))</f>
        <v>finance</v>
      </c>
      <c r="H2915" s="1" t="str">
        <f t="array" ref="H2915">IF($F2915="", "", IFS(_xlfn.XLOOKUP($F2915, accounts!$A$2:$A$86, accounts!$E$2:$E$86, 0)&gt;=1000, "Enterprise", _xlfn.XLOOKUP($F2915, accounts!$A$2:$A$86, accounts!$E$2:$E$86, 0)&gt;=100, "Mid-Market", TRUE, "SMB"))</f>
        <v>Mid-Market</v>
      </c>
      <c r="I2915" s="1" t="str">
        <f t="array" ref="I2915">IF($F2915="", "", _xlfn.XLOOKUP($F2915,accounts!$A$2:$A$86,accounts!$F$2:$F$86, "Other"))</f>
        <v>United States</v>
      </c>
      <c r="J2915" s="1" t="s">
        <v>192</v>
      </c>
      <c r="K2915" s="3">
        <v>42859.0</v>
      </c>
      <c r="L2915" s="3">
        <v>42951.0</v>
      </c>
      <c r="M2915" s="1">
        <v>0.0</v>
      </c>
    </row>
    <row r="2916">
      <c r="A2916" s="1" t="s">
        <v>3121</v>
      </c>
      <c r="B2916" s="1" t="s">
        <v>30</v>
      </c>
      <c r="C2916" s="1" t="str">
        <f t="array" ref="C2916">_xlfn.XLOOKUP($B2916, sales_teams!$A$2:$A$36, sales_teams!$B$2:$B$36)</f>
        <v>Melvin Marxen</v>
      </c>
      <c r="D2916" s="1" t="str">
        <f t="array" ref="D2916">_xlfn.XLOOKUP($B2916, sales_teams!$A$2:$A$36, sales_teams!$C$2:$C$36)</f>
        <v>Central</v>
      </c>
      <c r="E2916" s="1" t="s">
        <v>148</v>
      </c>
      <c r="F2916" s="1" t="s">
        <v>82</v>
      </c>
      <c r="G2916" s="1" t="str">
        <f t="array" ref="G2916">IF($F2916="", "", _xlfn.XLOOKUP($F2916,accounts!$A$2:$A$86,accounts!$B$2:$B$86, "Other"))</f>
        <v>software</v>
      </c>
      <c r="H2916" s="1" t="str">
        <f t="array" ref="H2916">IF($F2916="", "", IFS(_xlfn.XLOOKUP($F2916, accounts!$A$2:$A$86, accounts!$E$2:$E$86, 0)&gt;=1000, "Enterprise", _xlfn.XLOOKUP($F2916, accounts!$A$2:$A$86, accounts!$E$2:$E$86, 0)&gt;=100, "Mid-Market", TRUE, "SMB"))</f>
        <v>Enterprise</v>
      </c>
      <c r="I2916" s="1" t="str">
        <f t="array" ref="I2916">IF($F2916="", "", _xlfn.XLOOKUP($F2916,accounts!$A$2:$A$86,accounts!$F$2:$F$86, "Other"))</f>
        <v>United States</v>
      </c>
      <c r="J2916" s="1" t="s">
        <v>131</v>
      </c>
      <c r="K2916" s="3">
        <v>42859.0</v>
      </c>
      <c r="L2916" s="3">
        <v>42959.0</v>
      </c>
      <c r="M2916" s="1">
        <v>4935.0</v>
      </c>
    </row>
    <row r="2917">
      <c r="A2917" s="1" t="s">
        <v>3122</v>
      </c>
      <c r="B2917" s="1" t="s">
        <v>30</v>
      </c>
      <c r="C2917" s="1" t="str">
        <f t="array" ref="C2917">_xlfn.XLOOKUP($B2917, sales_teams!$A$2:$A$36, sales_teams!$B$2:$B$36)</f>
        <v>Melvin Marxen</v>
      </c>
      <c r="D2917" s="1" t="str">
        <f t="array" ref="D2917">_xlfn.XLOOKUP($B2917, sales_teams!$A$2:$A$36, sales_teams!$C$2:$C$36)</f>
        <v>Central</v>
      </c>
      <c r="E2917" s="1" t="s">
        <v>188</v>
      </c>
      <c r="F2917" s="1" t="s">
        <v>56</v>
      </c>
      <c r="G2917" s="1" t="str">
        <f t="array" ref="G2917">IF($F2917="", "", _xlfn.XLOOKUP($F2917,accounts!$A$2:$A$86,accounts!$B$2:$B$86, "Other"))</f>
        <v>software</v>
      </c>
      <c r="H2917" s="1" t="str">
        <f t="array" ref="H2917">IF($F2917="", "", IFS(_xlfn.XLOOKUP($F2917, accounts!$A$2:$A$86, accounts!$E$2:$E$86, 0)&gt;=1000, "Enterprise", _xlfn.XLOOKUP($F2917, accounts!$A$2:$A$86, accounts!$E$2:$E$86, 0)&gt;=100, "Mid-Market", TRUE, "SMB"))</f>
        <v>Enterprise</v>
      </c>
      <c r="I2917" s="1" t="str">
        <f t="array" ref="I2917">IF($F2917="", "", _xlfn.XLOOKUP($F2917,accounts!$A$2:$A$86,accounts!$F$2:$F$86, "Other"))</f>
        <v>United States</v>
      </c>
      <c r="J2917" s="1" t="s">
        <v>131</v>
      </c>
      <c r="K2917" s="3">
        <v>42859.0</v>
      </c>
      <c r="L2917" s="3">
        <v>42964.0</v>
      </c>
      <c r="M2917" s="1">
        <v>3560.0</v>
      </c>
    </row>
    <row r="2918">
      <c r="A2918" s="1" t="s">
        <v>3123</v>
      </c>
      <c r="B2918" s="1" t="s">
        <v>19</v>
      </c>
      <c r="C2918" s="1" t="str">
        <f t="array" ref="C2918">_xlfn.XLOOKUP($B2918, sales_teams!$A$2:$A$36, sales_teams!$B$2:$B$36)</f>
        <v>Melvin Marxen</v>
      </c>
      <c r="D2918" s="1" t="str">
        <f t="array" ref="D2918">_xlfn.XLOOKUP($B2918, sales_teams!$A$2:$A$36, sales_teams!$C$2:$C$36)</f>
        <v>Central</v>
      </c>
      <c r="E2918" s="1" t="s">
        <v>148</v>
      </c>
      <c r="F2918" s="1" t="s">
        <v>25</v>
      </c>
      <c r="G2918" s="1" t="str">
        <f t="array" ref="G2918">IF($F2918="", "", _xlfn.XLOOKUP($F2918,accounts!$A$2:$A$86,accounts!$B$2:$B$86, "Other"))</f>
        <v>medical</v>
      </c>
      <c r="H2918" s="1" t="str">
        <f t="array" ref="H2918">IF($F2918="", "", IFS(_xlfn.XLOOKUP($F2918, accounts!$A$2:$A$86, accounts!$E$2:$E$86, 0)&gt;=1000, "Enterprise", _xlfn.XLOOKUP($F2918, accounts!$A$2:$A$86, accounts!$E$2:$E$86, 0)&gt;=100, "Mid-Market", TRUE, "SMB"))</f>
        <v>Enterprise</v>
      </c>
      <c r="I2918" s="1" t="str">
        <f t="array" ref="I2918">IF($F2918="", "", _xlfn.XLOOKUP($F2918,accounts!$A$2:$A$86,accounts!$F$2:$F$86, "Other"))</f>
        <v>Kenya</v>
      </c>
      <c r="J2918" s="1" t="s">
        <v>192</v>
      </c>
      <c r="K2918" s="3">
        <v>42859.0</v>
      </c>
      <c r="L2918" s="3">
        <v>42875.0</v>
      </c>
      <c r="M2918" s="1">
        <v>0.0</v>
      </c>
    </row>
    <row r="2919">
      <c r="A2919" s="1" t="s">
        <v>3124</v>
      </c>
      <c r="B2919" s="1" t="s">
        <v>19</v>
      </c>
      <c r="C2919" s="1" t="str">
        <f t="array" ref="C2919">_xlfn.XLOOKUP($B2919, sales_teams!$A$2:$A$36, sales_teams!$B$2:$B$36)</f>
        <v>Melvin Marxen</v>
      </c>
      <c r="D2919" s="1" t="str">
        <f t="array" ref="D2919">_xlfn.XLOOKUP($B2919, sales_teams!$A$2:$A$36, sales_teams!$C$2:$C$36)</f>
        <v>Central</v>
      </c>
      <c r="E2919" s="1" t="s">
        <v>148</v>
      </c>
      <c r="F2919" s="1" t="s">
        <v>156</v>
      </c>
      <c r="G2919" s="1" t="str">
        <f t="array" ref="G2919">IF($F2919="", "", _xlfn.XLOOKUP($F2919,accounts!$A$2:$A$86,accounts!$B$2:$B$86, "Other"))</f>
        <v>employment</v>
      </c>
      <c r="H2919" s="1" t="str">
        <f t="array" ref="H2919">IF($F2919="", "", IFS(_xlfn.XLOOKUP($F2919, accounts!$A$2:$A$86, accounts!$E$2:$E$86, 0)&gt;=1000, "Enterprise", _xlfn.XLOOKUP($F2919, accounts!$A$2:$A$86, accounts!$E$2:$E$86, 0)&gt;=100, "Mid-Market", TRUE, "SMB"))</f>
        <v>Mid-Market</v>
      </c>
      <c r="I2919" s="1" t="str">
        <f t="array" ref="I2919">IF($F2919="", "", _xlfn.XLOOKUP($F2919,accounts!$A$2:$A$86,accounts!$F$2:$F$86, "Other"))</f>
        <v>United States</v>
      </c>
      <c r="J2919" s="1" t="s">
        <v>192</v>
      </c>
      <c r="K2919" s="3">
        <v>42859.0</v>
      </c>
      <c r="L2919" s="3">
        <v>42972.0</v>
      </c>
      <c r="M2919" s="1">
        <v>0.0</v>
      </c>
    </row>
    <row r="2920">
      <c r="A2920" s="1" t="s">
        <v>3125</v>
      </c>
      <c r="B2920" s="1" t="s">
        <v>17</v>
      </c>
      <c r="C2920" s="1" t="str">
        <f t="array" ref="C2920">_xlfn.XLOOKUP($B2920, sales_teams!$A$2:$A$36, sales_teams!$B$2:$B$36)</f>
        <v>Dustin Brinkmann</v>
      </c>
      <c r="D2920" s="1" t="str">
        <f t="array" ref="D2920">_xlfn.XLOOKUP($B2920, sales_teams!$A$2:$A$36, sales_teams!$C$2:$C$36)</f>
        <v>Central</v>
      </c>
      <c r="E2920" s="1" t="s">
        <v>181</v>
      </c>
      <c r="F2920" s="1" t="s">
        <v>149</v>
      </c>
      <c r="G2920" s="1" t="str">
        <f t="array" ref="G2920">IF($F2920="", "", _xlfn.XLOOKUP($F2920,accounts!$A$2:$A$86,accounts!$B$2:$B$86, "Other"))</f>
        <v>medical</v>
      </c>
      <c r="H2920" s="1" t="str">
        <f t="array" ref="H2920">IF($F2920="", "", IFS(_xlfn.XLOOKUP($F2920, accounts!$A$2:$A$86, accounts!$E$2:$E$86, 0)&gt;=1000, "Enterprise", _xlfn.XLOOKUP($F2920, accounts!$A$2:$A$86, accounts!$E$2:$E$86, 0)&gt;=100, "Mid-Market", TRUE, "SMB"))</f>
        <v>Enterprise</v>
      </c>
      <c r="I2920" s="1" t="str">
        <f t="array" ref="I2920">IF($F2920="", "", _xlfn.XLOOKUP($F2920,accounts!$A$2:$A$86,accounts!$F$2:$F$86, "Other"))</f>
        <v>United States</v>
      </c>
      <c r="J2920" s="1" t="s">
        <v>192</v>
      </c>
      <c r="K2920" s="3">
        <v>42859.0</v>
      </c>
      <c r="L2920" s="3">
        <v>42865.0</v>
      </c>
      <c r="M2920" s="1">
        <v>0.0</v>
      </c>
    </row>
    <row r="2921">
      <c r="A2921" s="1" t="s">
        <v>3126</v>
      </c>
      <c r="B2921" s="1" t="s">
        <v>17</v>
      </c>
      <c r="C2921" s="1" t="str">
        <f t="array" ref="C2921">_xlfn.XLOOKUP($B2921, sales_teams!$A$2:$A$36, sales_teams!$B$2:$B$36)</f>
        <v>Dustin Brinkmann</v>
      </c>
      <c r="D2921" s="1" t="str">
        <f t="array" ref="D2921">_xlfn.XLOOKUP($B2921, sales_teams!$A$2:$A$36, sales_teams!$C$2:$C$36)</f>
        <v>Central</v>
      </c>
      <c r="E2921" s="1" t="s">
        <v>109</v>
      </c>
      <c r="F2921" s="1" t="s">
        <v>25</v>
      </c>
      <c r="G2921" s="1" t="str">
        <f t="array" ref="G2921">IF($F2921="", "", _xlfn.XLOOKUP($F2921,accounts!$A$2:$A$86,accounts!$B$2:$B$86, "Other"))</f>
        <v>medical</v>
      </c>
      <c r="H2921" s="1" t="str">
        <f t="array" ref="H2921">IF($F2921="", "", IFS(_xlfn.XLOOKUP($F2921, accounts!$A$2:$A$86, accounts!$E$2:$E$86, 0)&gt;=1000, "Enterprise", _xlfn.XLOOKUP($F2921, accounts!$A$2:$A$86, accounts!$E$2:$E$86, 0)&gt;=100, "Mid-Market", TRUE, "SMB"))</f>
        <v>Enterprise</v>
      </c>
      <c r="I2921" s="1" t="str">
        <f t="array" ref="I2921">IF($F2921="", "", _xlfn.XLOOKUP($F2921,accounts!$A$2:$A$86,accounts!$F$2:$F$86, "Other"))</f>
        <v>Kenya</v>
      </c>
      <c r="J2921" s="1" t="s">
        <v>192</v>
      </c>
      <c r="K2921" s="3">
        <v>42859.0</v>
      </c>
      <c r="L2921" s="3">
        <v>42967.0</v>
      </c>
      <c r="M2921" s="1">
        <v>0.0</v>
      </c>
    </row>
    <row r="2922">
      <c r="A2922" s="1" t="s">
        <v>3127</v>
      </c>
      <c r="B2922" s="1" t="s">
        <v>17</v>
      </c>
      <c r="C2922" s="1" t="str">
        <f t="array" ref="C2922">_xlfn.XLOOKUP($B2922, sales_teams!$A$2:$A$36, sales_teams!$B$2:$B$36)</f>
        <v>Dustin Brinkmann</v>
      </c>
      <c r="D2922" s="1" t="str">
        <f t="array" ref="D2922">_xlfn.XLOOKUP($B2922, sales_teams!$A$2:$A$36, sales_teams!$C$2:$C$36)</f>
        <v>Central</v>
      </c>
      <c r="E2922" s="1" t="s">
        <v>188</v>
      </c>
      <c r="F2922" s="1" t="s">
        <v>178</v>
      </c>
      <c r="G2922" s="1" t="str">
        <f t="array" ref="G2922">IF($F2922="", "", _xlfn.XLOOKUP($F2922,accounts!$A$2:$A$86,accounts!$B$2:$B$86, "Other"))</f>
        <v>medical</v>
      </c>
      <c r="H2922" s="1" t="str">
        <f t="array" ref="H2922">IF($F2922="", "", IFS(_xlfn.XLOOKUP($F2922, accounts!$A$2:$A$86, accounts!$E$2:$E$86, 0)&gt;=1000, "Enterprise", _xlfn.XLOOKUP($F2922, accounts!$A$2:$A$86, accounts!$E$2:$E$86, 0)&gt;=100, "Mid-Market", TRUE, "SMB"))</f>
        <v>Enterprise</v>
      </c>
      <c r="I2922" s="1" t="str">
        <f t="array" ref="I2922">IF($F2922="", "", _xlfn.XLOOKUP($F2922,accounts!$A$2:$A$86,accounts!$F$2:$F$86, "Other"))</f>
        <v>United States</v>
      </c>
      <c r="J2922" s="1" t="s">
        <v>192</v>
      </c>
      <c r="K2922" s="3">
        <v>42859.0</v>
      </c>
      <c r="L2922" s="3">
        <v>42974.0</v>
      </c>
      <c r="M2922" s="1">
        <v>0.0</v>
      </c>
    </row>
    <row r="2923">
      <c r="A2923" s="1" t="s">
        <v>3128</v>
      </c>
      <c r="B2923" s="1" t="s">
        <v>28</v>
      </c>
      <c r="C2923" s="1" t="str">
        <f t="array" ref="C2923">_xlfn.XLOOKUP($B2923, sales_teams!$A$2:$A$36, sales_teams!$B$2:$B$36)</f>
        <v>Melvin Marxen</v>
      </c>
      <c r="D2923" s="1" t="str">
        <f t="array" ref="D2923">_xlfn.XLOOKUP($B2923, sales_teams!$A$2:$A$36, sales_teams!$C$2:$C$36)</f>
        <v>Central</v>
      </c>
      <c r="E2923" s="1" t="s">
        <v>109</v>
      </c>
      <c r="F2923" s="1" t="s">
        <v>155</v>
      </c>
      <c r="G2923" s="1" t="str">
        <f t="array" ref="G2923">IF($F2923="", "", _xlfn.XLOOKUP($F2923,accounts!$A$2:$A$86,accounts!$B$2:$B$86, "Other"))</f>
        <v>finance</v>
      </c>
      <c r="H2923" s="1" t="str">
        <f t="array" ref="H2923">IF($F2923="", "", IFS(_xlfn.XLOOKUP($F2923, accounts!$A$2:$A$86, accounts!$E$2:$E$86, 0)&gt;=1000, "Enterprise", _xlfn.XLOOKUP($F2923, accounts!$A$2:$A$86, accounts!$E$2:$E$86, 0)&gt;=100, "Mid-Market", TRUE, "SMB"))</f>
        <v>Enterprise</v>
      </c>
      <c r="I2923" s="1" t="str">
        <f t="array" ref="I2923">IF($F2923="", "", _xlfn.XLOOKUP($F2923,accounts!$A$2:$A$86,accounts!$F$2:$F$86, "Other"))</f>
        <v>United States</v>
      </c>
      <c r="J2923" s="1" t="s">
        <v>192</v>
      </c>
      <c r="K2923" s="3">
        <v>42859.0</v>
      </c>
      <c r="L2923" s="3">
        <v>42972.0</v>
      </c>
      <c r="M2923" s="1">
        <v>0.0</v>
      </c>
    </row>
    <row r="2924">
      <c r="A2924" s="1" t="s">
        <v>3129</v>
      </c>
      <c r="B2924" s="1" t="s">
        <v>28</v>
      </c>
      <c r="C2924" s="1" t="str">
        <f t="array" ref="C2924">_xlfn.XLOOKUP($B2924, sales_teams!$A$2:$A$36, sales_teams!$B$2:$B$36)</f>
        <v>Melvin Marxen</v>
      </c>
      <c r="D2924" s="1" t="str">
        <f t="array" ref="D2924">_xlfn.XLOOKUP($B2924, sales_teams!$A$2:$A$36, sales_teams!$C$2:$C$36)</f>
        <v>Central</v>
      </c>
      <c r="E2924" s="1" t="s">
        <v>181</v>
      </c>
      <c r="F2924" s="1" t="s">
        <v>106</v>
      </c>
      <c r="G2924" s="1" t="str">
        <f t="array" ref="G2924">IF($F2924="", "", _xlfn.XLOOKUP($F2924,accounts!$A$2:$A$86,accounts!$B$2:$B$86, "Other"))</f>
        <v>retail</v>
      </c>
      <c r="H2924" s="1" t="str">
        <f t="array" ref="H2924">IF($F2924="", "", IFS(_xlfn.XLOOKUP($F2924, accounts!$A$2:$A$86, accounts!$E$2:$E$86, 0)&gt;=1000, "Enterprise", _xlfn.XLOOKUP($F2924, accounts!$A$2:$A$86, accounts!$E$2:$E$86, 0)&gt;=100, "Mid-Market", TRUE, "SMB"))</f>
        <v>Enterprise</v>
      </c>
      <c r="I2924" s="1" t="str">
        <f t="array" ref="I2924">IF($F2924="", "", _xlfn.XLOOKUP($F2924,accounts!$A$2:$A$86,accounts!$F$2:$F$86, "Other"))</f>
        <v>Italy</v>
      </c>
      <c r="J2924" s="1" t="s">
        <v>131</v>
      </c>
      <c r="K2924" s="3">
        <v>42859.0</v>
      </c>
      <c r="L2924" s="3">
        <v>42952.0</v>
      </c>
      <c r="M2924" s="1">
        <v>528.0</v>
      </c>
    </row>
    <row r="2925">
      <c r="A2925" s="1" t="s">
        <v>3130</v>
      </c>
      <c r="B2925" s="1" t="s">
        <v>28</v>
      </c>
      <c r="C2925" s="1" t="str">
        <f t="array" ref="C2925">_xlfn.XLOOKUP($B2925, sales_teams!$A$2:$A$36, sales_teams!$B$2:$B$36)</f>
        <v>Melvin Marxen</v>
      </c>
      <c r="D2925" s="1" t="str">
        <f t="array" ref="D2925">_xlfn.XLOOKUP($B2925, sales_teams!$A$2:$A$36, sales_teams!$C$2:$C$36)</f>
        <v>Central</v>
      </c>
      <c r="E2925" s="1" t="s">
        <v>109</v>
      </c>
      <c r="F2925" s="1" t="s">
        <v>155</v>
      </c>
      <c r="G2925" s="1" t="str">
        <f t="array" ref="G2925">IF($F2925="", "", _xlfn.XLOOKUP($F2925,accounts!$A$2:$A$86,accounts!$B$2:$B$86, "Other"))</f>
        <v>finance</v>
      </c>
      <c r="H2925" s="1" t="str">
        <f t="array" ref="H2925">IF($F2925="", "", IFS(_xlfn.XLOOKUP($F2925, accounts!$A$2:$A$86, accounts!$E$2:$E$86, 0)&gt;=1000, "Enterprise", _xlfn.XLOOKUP($F2925, accounts!$A$2:$A$86, accounts!$E$2:$E$86, 0)&gt;=100, "Mid-Market", TRUE, "SMB"))</f>
        <v>Enterprise</v>
      </c>
      <c r="I2925" s="1" t="str">
        <f t="array" ref="I2925">IF($F2925="", "", _xlfn.XLOOKUP($F2925,accounts!$A$2:$A$86,accounts!$F$2:$F$86, "Other"))</f>
        <v>United States</v>
      </c>
      <c r="J2925" s="1" t="s">
        <v>131</v>
      </c>
      <c r="K2925" s="3">
        <v>42859.0</v>
      </c>
      <c r="L2925" s="3">
        <v>42906.0</v>
      </c>
      <c r="M2925" s="1">
        <v>1188.0</v>
      </c>
    </row>
    <row r="2926">
      <c r="A2926" s="1" t="s">
        <v>3131</v>
      </c>
      <c r="B2926" s="1" t="s">
        <v>54</v>
      </c>
      <c r="C2926" s="1" t="str">
        <f t="array" ref="C2926">_xlfn.XLOOKUP($B2926, sales_teams!$A$2:$A$36, sales_teams!$B$2:$B$36)</f>
        <v>Rocco Neubert</v>
      </c>
      <c r="D2926" s="1" t="str">
        <f t="array" ref="D2926">_xlfn.XLOOKUP($B2926, sales_teams!$A$2:$A$36, sales_teams!$C$2:$C$36)</f>
        <v>East</v>
      </c>
      <c r="E2926" s="1" t="s">
        <v>194</v>
      </c>
      <c r="F2926" s="1" t="s">
        <v>169</v>
      </c>
      <c r="G2926" s="1" t="str">
        <f t="array" ref="G2926">IF($F2926="", "", _xlfn.XLOOKUP($F2926,accounts!$A$2:$A$86,accounts!$B$2:$B$86, "Other"))</f>
        <v>entertainment</v>
      </c>
      <c r="H2926" s="1" t="str">
        <f t="array" ref="H2926">IF($F2926="", "", IFS(_xlfn.XLOOKUP($F2926, accounts!$A$2:$A$86, accounts!$E$2:$E$86, 0)&gt;=1000, "Enterprise", _xlfn.XLOOKUP($F2926, accounts!$A$2:$A$86, accounts!$E$2:$E$86, 0)&gt;=100, "Mid-Market", TRUE, "SMB"))</f>
        <v>Enterprise</v>
      </c>
      <c r="I2926" s="1" t="str">
        <f t="array" ref="I2926">IF($F2926="", "", _xlfn.XLOOKUP($F2926,accounts!$A$2:$A$86,accounts!$F$2:$F$86, "Other"))</f>
        <v>United States</v>
      </c>
      <c r="J2926" s="1" t="s">
        <v>192</v>
      </c>
      <c r="K2926" s="3">
        <v>42859.0</v>
      </c>
      <c r="L2926" s="3">
        <v>42993.0</v>
      </c>
      <c r="M2926" s="1">
        <v>0.0</v>
      </c>
    </row>
    <row r="2927">
      <c r="A2927" s="1" t="s">
        <v>3132</v>
      </c>
      <c r="B2927" s="1" t="s">
        <v>15</v>
      </c>
      <c r="C2927" s="1" t="str">
        <f t="array" ref="C2927">_xlfn.XLOOKUP($B2927, sales_teams!$A$2:$A$36, sales_teams!$B$2:$B$36)</f>
        <v>Dustin Brinkmann</v>
      </c>
      <c r="D2927" s="1" t="str">
        <f t="array" ref="D2927">_xlfn.XLOOKUP($B2927, sales_teams!$A$2:$A$36, sales_teams!$C$2:$C$36)</f>
        <v>Central</v>
      </c>
      <c r="E2927" s="1" t="s">
        <v>188</v>
      </c>
      <c r="F2927" s="1" t="s">
        <v>82</v>
      </c>
      <c r="G2927" s="1" t="str">
        <f t="array" ref="G2927">IF($F2927="", "", _xlfn.XLOOKUP($F2927,accounts!$A$2:$A$86,accounts!$B$2:$B$86, "Other"))</f>
        <v>software</v>
      </c>
      <c r="H2927" s="1" t="str">
        <f t="array" ref="H2927">IF($F2927="", "", IFS(_xlfn.XLOOKUP($F2927, accounts!$A$2:$A$86, accounts!$E$2:$E$86, 0)&gt;=1000, "Enterprise", _xlfn.XLOOKUP($F2927, accounts!$A$2:$A$86, accounts!$E$2:$E$86, 0)&gt;=100, "Mid-Market", TRUE, "SMB"))</f>
        <v>Enterprise</v>
      </c>
      <c r="I2927" s="1" t="str">
        <f t="array" ref="I2927">IF($F2927="", "", _xlfn.XLOOKUP($F2927,accounts!$A$2:$A$86,accounts!$F$2:$F$86, "Other"))</f>
        <v>United States</v>
      </c>
      <c r="J2927" s="1" t="s">
        <v>192</v>
      </c>
      <c r="K2927" s="3">
        <v>42859.0</v>
      </c>
      <c r="L2927" s="3">
        <v>42865.0</v>
      </c>
      <c r="M2927" s="1">
        <v>0.0</v>
      </c>
    </row>
    <row r="2928">
      <c r="A2928" s="1" t="s">
        <v>3133</v>
      </c>
      <c r="B2928" s="1" t="s">
        <v>15</v>
      </c>
      <c r="C2928" s="1" t="str">
        <f t="array" ref="C2928">_xlfn.XLOOKUP($B2928, sales_teams!$A$2:$A$36, sales_teams!$B$2:$B$36)</f>
        <v>Dustin Brinkmann</v>
      </c>
      <c r="D2928" s="1" t="str">
        <f t="array" ref="D2928">_xlfn.XLOOKUP($B2928, sales_teams!$A$2:$A$36, sales_teams!$C$2:$C$36)</f>
        <v>Central</v>
      </c>
      <c r="E2928" s="1" t="s">
        <v>181</v>
      </c>
      <c r="F2928" s="1" t="s">
        <v>25</v>
      </c>
      <c r="G2928" s="1" t="str">
        <f t="array" ref="G2928">IF($F2928="", "", _xlfn.XLOOKUP($F2928,accounts!$A$2:$A$86,accounts!$B$2:$B$86, "Other"))</f>
        <v>medical</v>
      </c>
      <c r="H2928" s="1" t="str">
        <f t="array" ref="H2928">IF($F2928="", "", IFS(_xlfn.XLOOKUP($F2928, accounts!$A$2:$A$86, accounts!$E$2:$E$86, 0)&gt;=1000, "Enterprise", _xlfn.XLOOKUP($F2928, accounts!$A$2:$A$86, accounts!$E$2:$E$86, 0)&gt;=100, "Mid-Market", TRUE, "SMB"))</f>
        <v>Enterprise</v>
      </c>
      <c r="I2928" s="1" t="str">
        <f t="array" ref="I2928">IF($F2928="", "", _xlfn.XLOOKUP($F2928,accounts!$A$2:$A$86,accounts!$F$2:$F$86, "Other"))</f>
        <v>Kenya</v>
      </c>
      <c r="J2928" s="1" t="s">
        <v>131</v>
      </c>
      <c r="K2928" s="3">
        <v>42859.0</v>
      </c>
      <c r="L2928" s="3">
        <v>42956.0</v>
      </c>
      <c r="M2928" s="1">
        <v>590.0</v>
      </c>
    </row>
    <row r="2929">
      <c r="A2929" s="1" t="s">
        <v>3134</v>
      </c>
      <c r="B2929" s="1" t="s">
        <v>60</v>
      </c>
      <c r="C2929" s="1" t="str">
        <f t="array" ref="C2929">_xlfn.XLOOKUP($B2929, sales_teams!$A$2:$A$36, sales_teams!$B$2:$B$36)</f>
        <v>Celia Rouche</v>
      </c>
      <c r="D2929" s="1" t="str">
        <f t="array" ref="D2929">_xlfn.XLOOKUP($B2929, sales_teams!$A$2:$A$36, sales_teams!$C$2:$C$36)</f>
        <v>West</v>
      </c>
      <c r="E2929" s="1" t="s">
        <v>181</v>
      </c>
      <c r="F2929" s="1" t="s">
        <v>170</v>
      </c>
      <c r="G2929" s="1" t="str">
        <f t="array" ref="G2929">IF($F2929="", "", _xlfn.XLOOKUP($F2929,accounts!$A$2:$A$86,accounts!$B$2:$B$86, "Other"))</f>
        <v>employment</v>
      </c>
      <c r="H2929" s="1" t="str">
        <f t="array" ref="H2929">IF($F2929="", "", IFS(_xlfn.XLOOKUP($F2929, accounts!$A$2:$A$86, accounts!$E$2:$E$86, 0)&gt;=1000, "Enterprise", _xlfn.XLOOKUP($F2929, accounts!$A$2:$A$86, accounts!$E$2:$E$86, 0)&gt;=100, "Mid-Market", TRUE, "SMB"))</f>
        <v>Enterprise</v>
      </c>
      <c r="I2929" s="1" t="str">
        <f t="array" ref="I2929">IF($F2929="", "", _xlfn.XLOOKUP($F2929,accounts!$A$2:$A$86,accounts!$F$2:$F$86, "Other"))</f>
        <v>United States</v>
      </c>
      <c r="J2929" s="1" t="s">
        <v>131</v>
      </c>
      <c r="K2929" s="3">
        <v>42859.0</v>
      </c>
      <c r="L2929" s="3">
        <v>42961.0</v>
      </c>
      <c r="M2929" s="1">
        <v>578.0</v>
      </c>
    </row>
    <row r="2930">
      <c r="A2930" s="1" t="s">
        <v>3135</v>
      </c>
      <c r="B2930" s="1" t="s">
        <v>34</v>
      </c>
      <c r="C2930" s="1" t="str">
        <f t="array" ref="C2930">_xlfn.XLOOKUP($B2930, sales_teams!$A$2:$A$36, sales_teams!$B$2:$B$36)</f>
        <v>Cara Losch</v>
      </c>
      <c r="D2930" s="1" t="str">
        <f t="array" ref="D2930">_xlfn.XLOOKUP($B2930, sales_teams!$A$2:$A$36, sales_teams!$C$2:$C$36)</f>
        <v>East</v>
      </c>
      <c r="E2930" s="1" t="s">
        <v>148</v>
      </c>
      <c r="F2930" s="1" t="s">
        <v>103</v>
      </c>
      <c r="G2930" s="1" t="str">
        <f t="array" ref="G2930">IF($F2930="", "", _xlfn.XLOOKUP($F2930,accounts!$A$2:$A$86,accounts!$B$2:$B$86, "Other"))</f>
        <v>retail</v>
      </c>
      <c r="H2930" s="1" t="str">
        <f t="array" ref="H2930">IF($F2930="", "", IFS(_xlfn.XLOOKUP($F2930, accounts!$A$2:$A$86, accounts!$E$2:$E$86, 0)&gt;=1000, "Enterprise", _xlfn.XLOOKUP($F2930, accounts!$A$2:$A$86, accounts!$E$2:$E$86, 0)&gt;=100, "Mid-Market", TRUE, "SMB"))</f>
        <v>Enterprise</v>
      </c>
      <c r="I2930" s="1" t="str">
        <f t="array" ref="I2930">IF($F2930="", "", _xlfn.XLOOKUP($F2930,accounts!$A$2:$A$86,accounts!$F$2:$F$86, "Other"))</f>
        <v>United States</v>
      </c>
      <c r="J2930" s="1" t="s">
        <v>192</v>
      </c>
      <c r="K2930" s="3">
        <v>42859.0</v>
      </c>
      <c r="L2930" s="3">
        <v>42953.0</v>
      </c>
      <c r="M2930" s="1">
        <v>0.0</v>
      </c>
    </row>
    <row r="2931">
      <c r="A2931" s="1" t="s">
        <v>3136</v>
      </c>
      <c r="B2931" s="1" t="s">
        <v>45</v>
      </c>
      <c r="C2931" s="1" t="str">
        <f t="array" ref="C2931">_xlfn.XLOOKUP($B2931, sales_teams!$A$2:$A$36, sales_teams!$B$2:$B$36)</f>
        <v>Cara Losch</v>
      </c>
      <c r="D2931" s="1" t="str">
        <f t="array" ref="D2931">_xlfn.XLOOKUP($B2931, sales_teams!$A$2:$A$36, sales_teams!$C$2:$C$36)</f>
        <v>East</v>
      </c>
      <c r="E2931" s="1" t="s">
        <v>188</v>
      </c>
      <c r="G2931" s="1" t="str">
        <f t="array" ref="G2931">IF($F2931="", "", _xlfn.XLOOKUP($F2931,accounts!$A$2:$A$86,accounts!$B$2:$B$86, "Other"))</f>
        <v/>
      </c>
      <c r="H2931" s="1" t="str">
        <f t="array" ref="H2931">IF($F2931="", "", IFS(_xlfn.XLOOKUP($F2931, accounts!$A$2:$A$86, accounts!$E$2:$E$86, 0)&gt;=1000, "Enterprise", _xlfn.XLOOKUP($F2931, accounts!$A$2:$A$86, accounts!$E$2:$E$86, 0)&gt;=100, "Mid-Market", TRUE, "SMB"))</f>
        <v/>
      </c>
      <c r="I2931" s="1" t="str">
        <f t="array" ref="I2931">IF($F2931="", "", _xlfn.XLOOKUP($F2931,accounts!$A$2:$A$86,accounts!$F$2:$F$86, "Other"))</f>
        <v/>
      </c>
      <c r="J2931" s="1" t="s">
        <v>189</v>
      </c>
      <c r="K2931" s="3">
        <v>42859.0</v>
      </c>
    </row>
    <row r="2932">
      <c r="A2932" s="1" t="s">
        <v>3137</v>
      </c>
      <c r="B2932" s="1" t="s">
        <v>105</v>
      </c>
      <c r="C2932" s="1" t="str">
        <f t="array" ref="C2932">_xlfn.XLOOKUP($B2932, sales_teams!$A$2:$A$36, sales_teams!$B$2:$B$36)</f>
        <v>Summer Sewald</v>
      </c>
      <c r="D2932" s="1" t="str">
        <f t="array" ref="D2932">_xlfn.XLOOKUP($B2932, sales_teams!$A$2:$A$36, sales_teams!$C$2:$C$36)</f>
        <v>West</v>
      </c>
      <c r="E2932" s="1" t="s">
        <v>181</v>
      </c>
      <c r="F2932" s="1" t="s">
        <v>130</v>
      </c>
      <c r="G2932" s="1" t="str">
        <f t="array" ref="G2932">IF($F2932="", "", _xlfn.XLOOKUP($F2932,accounts!$A$2:$A$86,accounts!$B$2:$B$86, "Other"))</f>
        <v>medical</v>
      </c>
      <c r="H2932" s="1" t="str">
        <f t="array" ref="H2932">IF($F2932="", "", IFS(_xlfn.XLOOKUP($F2932, accounts!$A$2:$A$86, accounts!$E$2:$E$86, 0)&gt;=1000, "Enterprise", _xlfn.XLOOKUP($F2932, accounts!$A$2:$A$86, accounts!$E$2:$E$86, 0)&gt;=100, "Mid-Market", TRUE, "SMB"))</f>
        <v>Enterprise</v>
      </c>
      <c r="I2932" s="1" t="str">
        <f t="array" ref="I2932">IF($F2932="", "", _xlfn.XLOOKUP($F2932,accounts!$A$2:$A$86,accounts!$F$2:$F$86, "Other"))</f>
        <v>United States</v>
      </c>
      <c r="J2932" s="1" t="s">
        <v>192</v>
      </c>
      <c r="K2932" s="3">
        <v>42859.0</v>
      </c>
      <c r="L2932" s="3">
        <v>42864.0</v>
      </c>
      <c r="M2932" s="1">
        <v>0.0</v>
      </c>
    </row>
    <row r="2933">
      <c r="A2933" s="1" t="s">
        <v>3138</v>
      </c>
      <c r="B2933" s="1" t="s">
        <v>7</v>
      </c>
      <c r="C2933" s="1" t="str">
        <f t="array" ref="C2933">_xlfn.XLOOKUP($B2933, sales_teams!$A$2:$A$36, sales_teams!$B$2:$B$36)</f>
        <v>Dustin Brinkmann</v>
      </c>
      <c r="D2933" s="1" t="str">
        <f t="array" ref="D2933">_xlfn.XLOOKUP($B2933, sales_teams!$A$2:$A$36, sales_teams!$C$2:$C$36)</f>
        <v>Central</v>
      </c>
      <c r="E2933" s="1" t="s">
        <v>188</v>
      </c>
      <c r="F2933" s="1" t="s">
        <v>29</v>
      </c>
      <c r="G2933" s="1" t="str">
        <f t="array" ref="G2933">IF($F2933="", "", _xlfn.XLOOKUP($F2933,accounts!$A$2:$A$86,accounts!$B$2:$B$86, "Other"))</f>
        <v>medical</v>
      </c>
      <c r="H2933" s="1" t="str">
        <f t="array" ref="H2933">IF($F2933="", "", IFS(_xlfn.XLOOKUP($F2933, accounts!$A$2:$A$86, accounts!$E$2:$E$86, 0)&gt;=1000, "Enterprise", _xlfn.XLOOKUP($F2933, accounts!$A$2:$A$86, accounts!$E$2:$E$86, 0)&gt;=100, "Mid-Market", TRUE, "SMB"))</f>
        <v>Enterprise</v>
      </c>
      <c r="I2933" s="1" t="str">
        <f t="array" ref="I2933">IF($F2933="", "", _xlfn.XLOOKUP($F2933,accounts!$A$2:$A$86,accounts!$F$2:$F$86, "Other"))</f>
        <v>Philipines</v>
      </c>
      <c r="J2933" s="1" t="s">
        <v>192</v>
      </c>
      <c r="K2933" s="3">
        <v>42860.0</v>
      </c>
      <c r="L2933" s="3">
        <v>42962.0</v>
      </c>
      <c r="M2933" s="1">
        <v>0.0</v>
      </c>
    </row>
    <row r="2934">
      <c r="A2934" s="1" t="s">
        <v>3139</v>
      </c>
      <c r="B2934" s="1" t="s">
        <v>52</v>
      </c>
      <c r="C2934" s="1" t="str">
        <f t="array" ref="C2934">_xlfn.XLOOKUP($B2934, sales_teams!$A$2:$A$36, sales_teams!$B$2:$B$36)</f>
        <v>Rocco Neubert</v>
      </c>
      <c r="D2934" s="1" t="str">
        <f t="array" ref="D2934">_xlfn.XLOOKUP($B2934, sales_teams!$A$2:$A$36, sales_teams!$C$2:$C$36)</f>
        <v>East</v>
      </c>
      <c r="E2934" s="1" t="s">
        <v>109</v>
      </c>
      <c r="F2934" s="1" t="s">
        <v>168</v>
      </c>
      <c r="G2934" s="1" t="str">
        <f t="array" ref="G2934">IF($F2934="", "", _xlfn.XLOOKUP($F2934,accounts!$A$2:$A$86,accounts!$B$2:$B$86, "Other"))</f>
        <v>finance</v>
      </c>
      <c r="H2934" s="1" t="str">
        <f t="array" ref="H2934">IF($F2934="", "", IFS(_xlfn.XLOOKUP($F2934, accounts!$A$2:$A$86, accounts!$E$2:$E$86, 0)&gt;=1000, "Enterprise", _xlfn.XLOOKUP($F2934, accounts!$A$2:$A$86, accounts!$E$2:$E$86, 0)&gt;=100, "Mid-Market", TRUE, "SMB"))</f>
        <v>Enterprise</v>
      </c>
      <c r="I2934" s="1" t="str">
        <f t="array" ref="I2934">IF($F2934="", "", _xlfn.XLOOKUP($F2934,accounts!$A$2:$A$86,accounts!$F$2:$F$86, "Other"))</f>
        <v>United States</v>
      </c>
      <c r="J2934" s="1" t="s">
        <v>189</v>
      </c>
      <c r="K2934" s="3">
        <v>42860.0</v>
      </c>
    </row>
    <row r="2935">
      <c r="A2935" s="1" t="s">
        <v>3140</v>
      </c>
      <c r="B2935" s="1" t="s">
        <v>52</v>
      </c>
      <c r="C2935" s="1" t="str">
        <f t="array" ref="C2935">_xlfn.XLOOKUP($B2935, sales_teams!$A$2:$A$36, sales_teams!$B$2:$B$36)</f>
        <v>Rocco Neubert</v>
      </c>
      <c r="D2935" s="1" t="str">
        <f t="array" ref="D2935">_xlfn.XLOOKUP($B2935, sales_teams!$A$2:$A$36, sales_teams!$C$2:$C$36)</f>
        <v>East</v>
      </c>
      <c r="E2935" s="1" t="s">
        <v>148</v>
      </c>
      <c r="F2935" s="1" t="s">
        <v>81</v>
      </c>
      <c r="G2935" s="1" t="str">
        <f t="array" ref="G2935">IF($F2935="", "", _xlfn.XLOOKUP($F2935,accounts!$A$2:$A$86,accounts!$B$2:$B$86, "Other"))</f>
        <v>technology</v>
      </c>
      <c r="H2935" s="1" t="str">
        <f t="array" ref="H2935">IF($F2935="", "", IFS(_xlfn.XLOOKUP($F2935, accounts!$A$2:$A$86, accounts!$E$2:$E$86, 0)&gt;=1000, "Enterprise", _xlfn.XLOOKUP($F2935, accounts!$A$2:$A$86, accounts!$E$2:$E$86, 0)&gt;=100, "Mid-Market", TRUE, "SMB"))</f>
        <v>Enterprise</v>
      </c>
      <c r="I2935" s="1" t="str">
        <f t="array" ref="I2935">IF($F2935="", "", _xlfn.XLOOKUP($F2935,accounts!$A$2:$A$86,accounts!$F$2:$F$86, "Other"))</f>
        <v>United States</v>
      </c>
      <c r="J2935" s="1" t="s">
        <v>131</v>
      </c>
      <c r="K2935" s="3">
        <v>42860.0</v>
      </c>
      <c r="L2935" s="3">
        <v>42952.0</v>
      </c>
      <c r="M2935" s="1">
        <v>4697.0</v>
      </c>
    </row>
    <row r="2936">
      <c r="A2936" s="1" t="s">
        <v>3141</v>
      </c>
      <c r="B2936" s="1" t="s">
        <v>53</v>
      </c>
      <c r="C2936" s="1" t="str">
        <f t="array" ref="C2936">_xlfn.XLOOKUP($B2936, sales_teams!$A$2:$A$36, sales_teams!$B$2:$B$36)</f>
        <v>Rocco Neubert</v>
      </c>
      <c r="D2936" s="1" t="str">
        <f t="array" ref="D2936">_xlfn.XLOOKUP($B2936, sales_teams!$A$2:$A$36, sales_teams!$C$2:$C$36)</f>
        <v>East</v>
      </c>
      <c r="E2936" s="1" t="s">
        <v>148</v>
      </c>
      <c r="F2936" s="1" t="s">
        <v>140</v>
      </c>
      <c r="G2936" s="1" t="str">
        <f t="array" ref="G2936">IF($F2936="", "", _xlfn.XLOOKUP($F2936,accounts!$A$2:$A$86,accounts!$B$2:$B$86, "Other"))</f>
        <v>employment</v>
      </c>
      <c r="H2936" s="1" t="str">
        <f t="array" ref="H2936">IF($F2936="", "", IFS(_xlfn.XLOOKUP($F2936, accounts!$A$2:$A$86, accounts!$E$2:$E$86, 0)&gt;=1000, "Enterprise", _xlfn.XLOOKUP($F2936, accounts!$A$2:$A$86, accounts!$E$2:$E$86, 0)&gt;=100, "Mid-Market", TRUE, "SMB"))</f>
        <v>Enterprise</v>
      </c>
      <c r="I2936" s="1" t="str">
        <f t="array" ref="I2936">IF($F2936="", "", _xlfn.XLOOKUP($F2936,accounts!$A$2:$A$86,accounts!$F$2:$F$86, "Other"))</f>
        <v>United States</v>
      </c>
      <c r="J2936" s="1" t="s">
        <v>192</v>
      </c>
      <c r="K2936" s="3">
        <v>42860.0</v>
      </c>
      <c r="L2936" s="3">
        <v>42960.0</v>
      </c>
      <c r="M2936" s="1">
        <v>0.0</v>
      </c>
    </row>
    <row r="2937">
      <c r="A2937" s="1" t="s">
        <v>3142</v>
      </c>
      <c r="B2937" s="1" t="s">
        <v>53</v>
      </c>
      <c r="C2937" s="1" t="str">
        <f t="array" ref="C2937">_xlfn.XLOOKUP($B2937, sales_teams!$A$2:$A$36, sales_teams!$B$2:$B$36)</f>
        <v>Rocco Neubert</v>
      </c>
      <c r="D2937" s="1" t="str">
        <f t="array" ref="D2937">_xlfn.XLOOKUP($B2937, sales_teams!$A$2:$A$36, sales_teams!$C$2:$C$36)</f>
        <v>East</v>
      </c>
      <c r="E2937" s="1" t="s">
        <v>148</v>
      </c>
      <c r="F2937" s="1" t="s">
        <v>140</v>
      </c>
      <c r="G2937" s="1" t="str">
        <f t="array" ref="G2937">IF($F2937="", "", _xlfn.XLOOKUP($F2937,accounts!$A$2:$A$86,accounts!$B$2:$B$86, "Other"))</f>
        <v>employment</v>
      </c>
      <c r="H2937" s="1" t="str">
        <f t="array" ref="H2937">IF($F2937="", "", IFS(_xlfn.XLOOKUP($F2937, accounts!$A$2:$A$86, accounts!$E$2:$E$86, 0)&gt;=1000, "Enterprise", _xlfn.XLOOKUP($F2937, accounts!$A$2:$A$86, accounts!$E$2:$E$86, 0)&gt;=100, "Mid-Market", TRUE, "SMB"))</f>
        <v>Enterprise</v>
      </c>
      <c r="I2937" s="1" t="str">
        <f t="array" ref="I2937">IF($F2937="", "", _xlfn.XLOOKUP($F2937,accounts!$A$2:$A$86,accounts!$F$2:$F$86, "Other"))</f>
        <v>United States</v>
      </c>
      <c r="J2937" s="1" t="s">
        <v>192</v>
      </c>
      <c r="K2937" s="3">
        <v>42860.0</v>
      </c>
      <c r="L2937" s="3">
        <v>42885.0</v>
      </c>
      <c r="M2937" s="1">
        <v>0.0</v>
      </c>
    </row>
    <row r="2938">
      <c r="A2938" s="1" t="s">
        <v>3143</v>
      </c>
      <c r="B2938" s="1" t="s">
        <v>53</v>
      </c>
      <c r="C2938" s="1" t="str">
        <f t="array" ref="C2938">_xlfn.XLOOKUP($B2938, sales_teams!$A$2:$A$36, sales_teams!$B$2:$B$36)</f>
        <v>Rocco Neubert</v>
      </c>
      <c r="D2938" s="1" t="str">
        <f t="array" ref="D2938">_xlfn.XLOOKUP($B2938, sales_teams!$A$2:$A$36, sales_teams!$C$2:$C$36)</f>
        <v>East</v>
      </c>
      <c r="E2938" s="1" t="s">
        <v>109</v>
      </c>
      <c r="F2938" s="1" t="s">
        <v>126</v>
      </c>
      <c r="G2938" s="1" t="str">
        <f t="array" ref="G2938">IF($F2938="", "", _xlfn.XLOOKUP($F2938,accounts!$A$2:$A$86,accounts!$B$2:$B$86, "Other"))</f>
        <v>retail</v>
      </c>
      <c r="H2938" s="1" t="str">
        <f t="array" ref="H2938">IF($F2938="", "", IFS(_xlfn.XLOOKUP($F2938, accounts!$A$2:$A$86, accounts!$E$2:$E$86, 0)&gt;=1000, "Enterprise", _xlfn.XLOOKUP($F2938, accounts!$A$2:$A$86, accounts!$E$2:$E$86, 0)&gt;=100, "Mid-Market", TRUE, "SMB"))</f>
        <v>Enterprise</v>
      </c>
      <c r="I2938" s="1" t="str">
        <f t="array" ref="I2938">IF($F2938="", "", _xlfn.XLOOKUP($F2938,accounts!$A$2:$A$86,accounts!$F$2:$F$86, "Other"))</f>
        <v>United States</v>
      </c>
      <c r="J2938" s="1" t="s">
        <v>131</v>
      </c>
      <c r="K2938" s="3">
        <v>42860.0</v>
      </c>
      <c r="L2938" s="3">
        <v>42973.0</v>
      </c>
      <c r="M2938" s="1">
        <v>1161.0</v>
      </c>
    </row>
    <row r="2939">
      <c r="A2939" s="1" t="s">
        <v>3144</v>
      </c>
      <c r="B2939" s="1" t="s">
        <v>53</v>
      </c>
      <c r="C2939" s="1" t="str">
        <f t="array" ref="C2939">_xlfn.XLOOKUP($B2939, sales_teams!$A$2:$A$36, sales_teams!$B$2:$B$36)</f>
        <v>Rocco Neubert</v>
      </c>
      <c r="D2939" s="1" t="str">
        <f t="array" ref="D2939">_xlfn.XLOOKUP($B2939, sales_teams!$A$2:$A$36, sales_teams!$C$2:$C$36)</f>
        <v>East</v>
      </c>
      <c r="E2939" s="1" t="s">
        <v>109</v>
      </c>
      <c r="F2939" s="1" t="s">
        <v>167</v>
      </c>
      <c r="G2939" s="1" t="str">
        <f t="array" ref="G2939">IF($F2939="", "", _xlfn.XLOOKUP($F2939,accounts!$A$2:$A$86,accounts!$B$2:$B$86, "Other"))</f>
        <v>finance</v>
      </c>
      <c r="H2939" s="1" t="str">
        <f t="array" ref="H2939">IF($F2939="", "", IFS(_xlfn.XLOOKUP($F2939, accounts!$A$2:$A$86, accounts!$E$2:$E$86, 0)&gt;=1000, "Enterprise", _xlfn.XLOOKUP($F2939, accounts!$A$2:$A$86, accounts!$E$2:$E$86, 0)&gt;=100, "Mid-Market", TRUE, "SMB"))</f>
        <v>Mid-Market</v>
      </c>
      <c r="I2939" s="1" t="str">
        <f t="array" ref="I2939">IF($F2939="", "", _xlfn.XLOOKUP($F2939,accounts!$A$2:$A$86,accounts!$F$2:$F$86, "Other"))</f>
        <v>United States</v>
      </c>
      <c r="J2939" s="1" t="s">
        <v>131</v>
      </c>
      <c r="K2939" s="3">
        <v>42860.0</v>
      </c>
      <c r="L2939" s="3">
        <v>42861.0</v>
      </c>
      <c r="M2939" s="1">
        <v>1101.0</v>
      </c>
    </row>
    <row r="2940">
      <c r="A2940" s="1" t="s">
        <v>3145</v>
      </c>
      <c r="B2940" s="1" t="s">
        <v>19</v>
      </c>
      <c r="C2940" s="1" t="str">
        <f t="array" ref="C2940">_xlfn.XLOOKUP($B2940, sales_teams!$A$2:$A$36, sales_teams!$B$2:$B$36)</f>
        <v>Melvin Marxen</v>
      </c>
      <c r="D2940" s="1" t="str">
        <f t="array" ref="D2940">_xlfn.XLOOKUP($B2940, sales_teams!$A$2:$A$36, sales_teams!$C$2:$C$36)</f>
        <v>Central</v>
      </c>
      <c r="E2940" s="1" t="s">
        <v>181</v>
      </c>
      <c r="F2940" s="1" t="s">
        <v>78</v>
      </c>
      <c r="G2940" s="1" t="str">
        <f t="array" ref="G2940">IF($F2940="", "", _xlfn.XLOOKUP($F2940,accounts!$A$2:$A$86,accounts!$B$2:$B$86, "Other"))</f>
        <v>marketing</v>
      </c>
      <c r="H2940" s="1" t="str">
        <f t="array" ref="H2940">IF($F2940="", "", IFS(_xlfn.XLOOKUP($F2940, accounts!$A$2:$A$86, accounts!$E$2:$E$86, 0)&gt;=1000, "Enterprise", _xlfn.XLOOKUP($F2940, accounts!$A$2:$A$86, accounts!$E$2:$E$86, 0)&gt;=100, "Mid-Market", TRUE, "SMB"))</f>
        <v>Enterprise</v>
      </c>
      <c r="I2940" s="1" t="str">
        <f t="array" ref="I2940">IF($F2940="", "", _xlfn.XLOOKUP($F2940,accounts!$A$2:$A$86,accounts!$F$2:$F$86, "Other"))</f>
        <v>United States</v>
      </c>
      <c r="J2940" s="1" t="s">
        <v>131</v>
      </c>
      <c r="K2940" s="3">
        <v>42860.0</v>
      </c>
      <c r="L2940" s="3">
        <v>42959.0</v>
      </c>
      <c r="M2940" s="1">
        <v>511.0</v>
      </c>
    </row>
    <row r="2941">
      <c r="A2941" s="1" t="s">
        <v>3146</v>
      </c>
      <c r="B2941" s="1" t="s">
        <v>19</v>
      </c>
      <c r="C2941" s="1" t="str">
        <f t="array" ref="C2941">_xlfn.XLOOKUP($B2941, sales_teams!$A$2:$A$36, sales_teams!$B$2:$B$36)</f>
        <v>Melvin Marxen</v>
      </c>
      <c r="D2941" s="1" t="str">
        <f t="array" ref="D2941">_xlfn.XLOOKUP($B2941, sales_teams!$A$2:$A$36, sales_teams!$C$2:$C$36)</f>
        <v>Central</v>
      </c>
      <c r="E2941" s="1" t="s">
        <v>179</v>
      </c>
      <c r="F2941" s="1" t="s">
        <v>59</v>
      </c>
      <c r="G2941" s="1" t="str">
        <f t="array" ref="G2941">IF($F2941="", "", _xlfn.XLOOKUP($F2941,accounts!$A$2:$A$86,accounts!$B$2:$B$86, "Other"))</f>
        <v>medical</v>
      </c>
      <c r="H2941" s="1" t="str">
        <f t="array" ref="H2941">IF($F2941="", "", IFS(_xlfn.XLOOKUP($F2941, accounts!$A$2:$A$86, accounts!$E$2:$E$86, 0)&gt;=1000, "Enterprise", _xlfn.XLOOKUP($F2941, accounts!$A$2:$A$86, accounts!$E$2:$E$86, 0)&gt;=100, "Mid-Market", TRUE, "SMB"))</f>
        <v>SMB</v>
      </c>
      <c r="I2941" s="1" t="str">
        <f t="array" ref="I2941">IF($F2941="", "", _xlfn.XLOOKUP($F2941,accounts!$A$2:$A$86,accounts!$F$2:$F$86, "Other"))</f>
        <v>United States</v>
      </c>
      <c r="J2941" s="1" t="s">
        <v>131</v>
      </c>
      <c r="K2941" s="3">
        <v>42860.0</v>
      </c>
      <c r="L2941" s="3">
        <v>42948.0</v>
      </c>
      <c r="M2941" s="1">
        <v>57.0</v>
      </c>
    </row>
    <row r="2942">
      <c r="A2942" s="1" t="s">
        <v>3147</v>
      </c>
      <c r="B2942" s="1" t="s">
        <v>104</v>
      </c>
      <c r="C2942" s="1" t="str">
        <f t="array" ref="C2942">_xlfn.XLOOKUP($B2942, sales_teams!$A$2:$A$36, sales_teams!$B$2:$B$36)</f>
        <v>Summer Sewald</v>
      </c>
      <c r="D2942" s="1" t="str">
        <f t="array" ref="D2942">_xlfn.XLOOKUP($B2942, sales_teams!$A$2:$A$36, sales_teams!$C$2:$C$36)</f>
        <v>West</v>
      </c>
      <c r="E2942" s="1" t="s">
        <v>179</v>
      </c>
      <c r="F2942" s="1" t="s">
        <v>168</v>
      </c>
      <c r="G2942" s="1" t="str">
        <f t="array" ref="G2942">IF($F2942="", "", _xlfn.XLOOKUP($F2942,accounts!$A$2:$A$86,accounts!$B$2:$B$86, "Other"))</f>
        <v>finance</v>
      </c>
      <c r="H2942" s="1" t="str">
        <f t="array" ref="H2942">IF($F2942="", "", IFS(_xlfn.XLOOKUP($F2942, accounts!$A$2:$A$86, accounts!$E$2:$E$86, 0)&gt;=1000, "Enterprise", _xlfn.XLOOKUP($F2942, accounts!$A$2:$A$86, accounts!$E$2:$E$86, 0)&gt;=100, "Mid-Market", TRUE, "SMB"))</f>
        <v>Enterprise</v>
      </c>
      <c r="I2942" s="1" t="str">
        <f t="array" ref="I2942">IF($F2942="", "", _xlfn.XLOOKUP($F2942,accounts!$A$2:$A$86,accounts!$F$2:$F$86, "Other"))</f>
        <v>United States</v>
      </c>
      <c r="J2942" s="1" t="s">
        <v>192</v>
      </c>
      <c r="K2942" s="3">
        <v>42860.0</v>
      </c>
      <c r="L2942" s="3">
        <v>42867.0</v>
      </c>
      <c r="M2942" s="1">
        <v>0.0</v>
      </c>
    </row>
    <row r="2943">
      <c r="A2943" s="1" t="s">
        <v>3148</v>
      </c>
      <c r="B2943" s="1" t="s">
        <v>104</v>
      </c>
      <c r="C2943" s="1" t="str">
        <f t="array" ref="C2943">_xlfn.XLOOKUP($B2943, sales_teams!$A$2:$A$36, sales_teams!$B$2:$B$36)</f>
        <v>Summer Sewald</v>
      </c>
      <c r="D2943" s="1" t="str">
        <f t="array" ref="D2943">_xlfn.XLOOKUP($B2943, sales_teams!$A$2:$A$36, sales_teams!$C$2:$C$36)</f>
        <v>West</v>
      </c>
      <c r="E2943" s="1" t="s">
        <v>181</v>
      </c>
      <c r="F2943" s="1" t="s">
        <v>154</v>
      </c>
      <c r="G2943" s="1" t="str">
        <f t="array" ref="G2943">IF($F2943="", "", _xlfn.XLOOKUP($F2943,accounts!$A$2:$A$86,accounts!$B$2:$B$86, "Other"))</f>
        <v>retail</v>
      </c>
      <c r="H2943" s="1" t="str">
        <f t="array" ref="H2943">IF($F2943="", "", IFS(_xlfn.XLOOKUP($F2943, accounts!$A$2:$A$86, accounts!$E$2:$E$86, 0)&gt;=1000, "Enterprise", _xlfn.XLOOKUP($F2943, accounts!$A$2:$A$86, accounts!$E$2:$E$86, 0)&gt;=100, "Mid-Market", TRUE, "SMB"))</f>
        <v>Enterprise</v>
      </c>
      <c r="I2943" s="1" t="str">
        <f t="array" ref="I2943">IF($F2943="", "", _xlfn.XLOOKUP($F2943,accounts!$A$2:$A$86,accounts!$F$2:$F$86, "Other"))</f>
        <v>United States</v>
      </c>
      <c r="J2943" s="1" t="s">
        <v>131</v>
      </c>
      <c r="K2943" s="3">
        <v>42860.0</v>
      </c>
      <c r="L2943" s="3">
        <v>42876.0</v>
      </c>
      <c r="M2943" s="1">
        <v>635.0</v>
      </c>
    </row>
    <row r="2944">
      <c r="A2944" s="1" t="s">
        <v>3149</v>
      </c>
      <c r="B2944" s="1" t="s">
        <v>104</v>
      </c>
      <c r="C2944" s="1" t="str">
        <f t="array" ref="C2944">_xlfn.XLOOKUP($B2944, sales_teams!$A$2:$A$36, sales_teams!$B$2:$B$36)</f>
        <v>Summer Sewald</v>
      </c>
      <c r="D2944" s="1" t="str">
        <f t="array" ref="D2944">_xlfn.XLOOKUP($B2944, sales_teams!$A$2:$A$36, sales_teams!$C$2:$C$36)</f>
        <v>West</v>
      </c>
      <c r="E2944" s="1" t="s">
        <v>148</v>
      </c>
      <c r="F2944" s="1" t="s">
        <v>134</v>
      </c>
      <c r="G2944" s="1" t="str">
        <f t="array" ref="G2944">IF($F2944="", "", _xlfn.XLOOKUP($F2944,accounts!$A$2:$A$86,accounts!$B$2:$B$86, "Other"))</f>
        <v>services</v>
      </c>
      <c r="H2944" s="1" t="str">
        <f t="array" ref="H2944">IF($F2944="", "", IFS(_xlfn.XLOOKUP($F2944, accounts!$A$2:$A$86, accounts!$E$2:$E$86, 0)&gt;=1000, "Enterprise", _xlfn.XLOOKUP($F2944, accounts!$A$2:$A$86, accounts!$E$2:$E$86, 0)&gt;=100, "Mid-Market", TRUE, "SMB"))</f>
        <v>Enterprise</v>
      </c>
      <c r="I2944" s="1" t="str">
        <f t="array" ref="I2944">IF($F2944="", "", _xlfn.XLOOKUP($F2944,accounts!$A$2:$A$86,accounts!$F$2:$F$86, "Other"))</f>
        <v>Brazil</v>
      </c>
      <c r="J2944" s="1" t="s">
        <v>131</v>
      </c>
      <c r="K2944" s="3">
        <v>42860.0</v>
      </c>
      <c r="L2944" s="3">
        <v>42963.0</v>
      </c>
      <c r="M2944" s="1">
        <v>4352.0</v>
      </c>
    </row>
    <row r="2945">
      <c r="A2945" s="1" t="s">
        <v>3150</v>
      </c>
      <c r="B2945" s="1" t="s">
        <v>102</v>
      </c>
      <c r="C2945" s="1" t="str">
        <f t="array" ref="C2945">_xlfn.XLOOKUP($B2945, sales_teams!$A$2:$A$36, sales_teams!$B$2:$B$36)</f>
        <v>Summer Sewald</v>
      </c>
      <c r="D2945" s="1" t="str">
        <f t="array" ref="D2945">_xlfn.XLOOKUP($B2945, sales_teams!$A$2:$A$36, sales_teams!$C$2:$C$36)</f>
        <v>West</v>
      </c>
      <c r="E2945" s="1" t="s">
        <v>109</v>
      </c>
      <c r="F2945" s="1" t="s">
        <v>167</v>
      </c>
      <c r="G2945" s="1" t="str">
        <f t="array" ref="G2945">IF($F2945="", "", _xlfn.XLOOKUP($F2945,accounts!$A$2:$A$86,accounts!$B$2:$B$86, "Other"))</f>
        <v>finance</v>
      </c>
      <c r="H2945" s="1" t="str">
        <f t="array" ref="H2945">IF($F2945="", "", IFS(_xlfn.XLOOKUP($F2945, accounts!$A$2:$A$86, accounts!$E$2:$E$86, 0)&gt;=1000, "Enterprise", _xlfn.XLOOKUP($F2945, accounts!$A$2:$A$86, accounts!$E$2:$E$86, 0)&gt;=100, "Mid-Market", TRUE, "SMB"))</f>
        <v>Mid-Market</v>
      </c>
      <c r="I2945" s="1" t="str">
        <f t="array" ref="I2945">IF($F2945="", "", _xlfn.XLOOKUP($F2945,accounts!$A$2:$A$86,accounts!$F$2:$F$86, "Other"))</f>
        <v>United States</v>
      </c>
      <c r="J2945" s="1" t="s">
        <v>189</v>
      </c>
      <c r="K2945" s="3">
        <v>42860.0</v>
      </c>
    </row>
    <row r="2946">
      <c r="A2946" s="1" t="s">
        <v>3151</v>
      </c>
      <c r="B2946" s="1" t="s">
        <v>102</v>
      </c>
      <c r="C2946" s="1" t="str">
        <f t="array" ref="C2946">_xlfn.XLOOKUP($B2946, sales_teams!$A$2:$A$36, sales_teams!$B$2:$B$36)</f>
        <v>Summer Sewald</v>
      </c>
      <c r="D2946" s="1" t="str">
        <f t="array" ref="D2946">_xlfn.XLOOKUP($B2946, sales_teams!$A$2:$A$36, sales_teams!$C$2:$C$36)</f>
        <v>West</v>
      </c>
      <c r="E2946" s="1" t="s">
        <v>179</v>
      </c>
      <c r="F2946" s="1" t="s">
        <v>170</v>
      </c>
      <c r="G2946" s="1" t="str">
        <f t="array" ref="G2946">IF($F2946="", "", _xlfn.XLOOKUP($F2946,accounts!$A$2:$A$86,accounts!$B$2:$B$86, "Other"))</f>
        <v>employment</v>
      </c>
      <c r="H2946" s="1" t="str">
        <f t="array" ref="H2946">IF($F2946="", "", IFS(_xlfn.XLOOKUP($F2946, accounts!$A$2:$A$86, accounts!$E$2:$E$86, 0)&gt;=1000, "Enterprise", _xlfn.XLOOKUP($F2946, accounts!$A$2:$A$86, accounts!$E$2:$E$86, 0)&gt;=100, "Mid-Market", TRUE, "SMB"))</f>
        <v>Enterprise</v>
      </c>
      <c r="I2946" s="1" t="str">
        <f t="array" ref="I2946">IF($F2946="", "", _xlfn.XLOOKUP($F2946,accounts!$A$2:$A$86,accounts!$F$2:$F$86, "Other"))</f>
        <v>United States</v>
      </c>
      <c r="J2946" s="1" t="s">
        <v>192</v>
      </c>
      <c r="K2946" s="3">
        <v>42860.0</v>
      </c>
      <c r="L2946" s="3">
        <v>42871.0</v>
      </c>
      <c r="M2946" s="1">
        <v>0.0</v>
      </c>
    </row>
    <row r="2947">
      <c r="A2947" s="1" t="s">
        <v>3152</v>
      </c>
      <c r="B2947" s="1" t="s">
        <v>17</v>
      </c>
      <c r="C2947" s="1" t="str">
        <f t="array" ref="C2947">_xlfn.XLOOKUP($B2947, sales_teams!$A$2:$A$36, sales_teams!$B$2:$B$36)</f>
        <v>Dustin Brinkmann</v>
      </c>
      <c r="D2947" s="1" t="str">
        <f t="array" ref="D2947">_xlfn.XLOOKUP($B2947, sales_teams!$A$2:$A$36, sales_teams!$C$2:$C$36)</f>
        <v>Central</v>
      </c>
      <c r="E2947" s="1" t="s">
        <v>194</v>
      </c>
      <c r="F2947" s="1" t="s">
        <v>145</v>
      </c>
      <c r="G2947" s="1" t="str">
        <f t="array" ref="G2947">IF($F2947="", "", _xlfn.XLOOKUP($F2947,accounts!$A$2:$A$86,accounts!$B$2:$B$86, "Other"))</f>
        <v>technology</v>
      </c>
      <c r="H2947" s="1" t="str">
        <f t="array" ref="H2947">IF($F2947="", "", IFS(_xlfn.XLOOKUP($F2947, accounts!$A$2:$A$86, accounts!$E$2:$E$86, 0)&gt;=1000, "Enterprise", _xlfn.XLOOKUP($F2947, accounts!$A$2:$A$86, accounts!$E$2:$E$86, 0)&gt;=100, "Mid-Market", TRUE, "SMB"))</f>
        <v>Enterprise</v>
      </c>
      <c r="I2947" s="1" t="str">
        <f t="array" ref="I2947">IF($F2947="", "", _xlfn.XLOOKUP($F2947,accounts!$A$2:$A$86,accounts!$F$2:$F$86, "Other"))</f>
        <v>Panama</v>
      </c>
      <c r="J2947" s="1" t="s">
        <v>192</v>
      </c>
      <c r="K2947" s="3">
        <v>42860.0</v>
      </c>
      <c r="L2947" s="3">
        <v>42865.0</v>
      </c>
      <c r="M2947" s="1">
        <v>0.0</v>
      </c>
    </row>
    <row r="2948">
      <c r="A2948" s="1" t="s">
        <v>3153</v>
      </c>
      <c r="B2948" s="1" t="s">
        <v>17</v>
      </c>
      <c r="C2948" s="1" t="str">
        <f t="array" ref="C2948">_xlfn.XLOOKUP($B2948, sales_teams!$A$2:$A$36, sales_teams!$B$2:$B$36)</f>
        <v>Dustin Brinkmann</v>
      </c>
      <c r="D2948" s="1" t="str">
        <f t="array" ref="D2948">_xlfn.XLOOKUP($B2948, sales_teams!$A$2:$A$36, sales_teams!$C$2:$C$36)</f>
        <v>Central</v>
      </c>
      <c r="E2948" s="1" t="s">
        <v>188</v>
      </c>
      <c r="F2948" s="1" t="s">
        <v>79</v>
      </c>
      <c r="G2948" s="1" t="str">
        <f t="array" ref="G2948">IF($F2948="", "", _xlfn.XLOOKUP($F2948,accounts!$A$2:$A$86,accounts!$B$2:$B$86, "Other"))</f>
        <v>entertainment</v>
      </c>
      <c r="H2948" s="1" t="str">
        <f t="array" ref="H2948">IF($F2948="", "", IFS(_xlfn.XLOOKUP($F2948, accounts!$A$2:$A$86, accounts!$E$2:$E$86, 0)&gt;=1000, "Enterprise", _xlfn.XLOOKUP($F2948, accounts!$A$2:$A$86, accounts!$E$2:$E$86, 0)&gt;=100, "Mid-Market", TRUE, "SMB"))</f>
        <v>Mid-Market</v>
      </c>
      <c r="I2948" s="1" t="str">
        <f t="array" ref="I2948">IF($F2948="", "", _xlfn.XLOOKUP($F2948,accounts!$A$2:$A$86,accounts!$F$2:$F$86, "Other"))</f>
        <v>United States</v>
      </c>
      <c r="J2948" s="1" t="s">
        <v>131</v>
      </c>
      <c r="K2948" s="3">
        <v>42860.0</v>
      </c>
      <c r="L2948" s="3">
        <v>42863.0</v>
      </c>
      <c r="M2948" s="1">
        <v>3952.0</v>
      </c>
    </row>
    <row r="2949">
      <c r="A2949" s="1" t="s">
        <v>3154</v>
      </c>
      <c r="B2949" s="1" t="s">
        <v>92</v>
      </c>
      <c r="C2949" s="1" t="str">
        <f t="array" ref="C2949">_xlfn.XLOOKUP($B2949, sales_teams!$A$2:$A$36, sales_teams!$B$2:$B$36)</f>
        <v>Celia Rouche</v>
      </c>
      <c r="D2949" s="1" t="str">
        <f t="array" ref="D2949">_xlfn.XLOOKUP($B2949, sales_teams!$A$2:$A$36, sales_teams!$C$2:$C$36)</f>
        <v>West</v>
      </c>
      <c r="E2949" s="1" t="s">
        <v>181</v>
      </c>
      <c r="F2949" s="1" t="s">
        <v>163</v>
      </c>
      <c r="G2949" s="1" t="str">
        <f t="array" ref="G2949">IF($F2949="", "", _xlfn.XLOOKUP($F2949,accounts!$A$2:$A$86,accounts!$B$2:$B$86, "Other"))</f>
        <v>medical</v>
      </c>
      <c r="H2949" s="1" t="str">
        <f t="array" ref="H2949">IF($F2949="", "", IFS(_xlfn.XLOOKUP($F2949, accounts!$A$2:$A$86, accounts!$E$2:$E$86, 0)&gt;=1000, "Enterprise", _xlfn.XLOOKUP($F2949, accounts!$A$2:$A$86, accounts!$E$2:$E$86, 0)&gt;=100, "Mid-Market", TRUE, "SMB"))</f>
        <v>Mid-Market</v>
      </c>
      <c r="I2949" s="1" t="str">
        <f t="array" ref="I2949">IF($F2949="", "", _xlfn.XLOOKUP($F2949,accounts!$A$2:$A$86,accounts!$F$2:$F$86, "Other"))</f>
        <v>United States</v>
      </c>
      <c r="J2949" s="1" t="s">
        <v>189</v>
      </c>
      <c r="K2949" s="3">
        <v>42860.0</v>
      </c>
    </row>
    <row r="2950">
      <c r="A2950" s="1" t="s">
        <v>3155</v>
      </c>
      <c r="B2950" s="1" t="s">
        <v>92</v>
      </c>
      <c r="C2950" s="1" t="str">
        <f t="array" ref="C2950">_xlfn.XLOOKUP($B2950, sales_teams!$A$2:$A$36, sales_teams!$B$2:$B$36)</f>
        <v>Celia Rouche</v>
      </c>
      <c r="D2950" s="1" t="str">
        <f t="array" ref="D2950">_xlfn.XLOOKUP($B2950, sales_teams!$A$2:$A$36, sales_teams!$C$2:$C$36)</f>
        <v>West</v>
      </c>
      <c r="E2950" s="1" t="s">
        <v>181</v>
      </c>
      <c r="G2950" s="1" t="str">
        <f t="array" ref="G2950">IF($F2950="", "", _xlfn.XLOOKUP($F2950,accounts!$A$2:$A$86,accounts!$B$2:$B$86, "Other"))</f>
        <v/>
      </c>
      <c r="H2950" s="1" t="str">
        <f t="array" ref="H2950">IF($F2950="", "", IFS(_xlfn.XLOOKUP($F2950, accounts!$A$2:$A$86, accounts!$E$2:$E$86, 0)&gt;=1000, "Enterprise", _xlfn.XLOOKUP($F2950, accounts!$A$2:$A$86, accounts!$E$2:$E$86, 0)&gt;=100, "Mid-Market", TRUE, "SMB"))</f>
        <v/>
      </c>
      <c r="I2950" s="1" t="str">
        <f t="array" ref="I2950">IF($F2950="", "", _xlfn.XLOOKUP($F2950,accounts!$A$2:$A$86,accounts!$F$2:$F$86, "Other"))</f>
        <v/>
      </c>
      <c r="J2950" s="1" t="s">
        <v>189</v>
      </c>
      <c r="K2950" s="3">
        <v>42860.0</v>
      </c>
    </row>
    <row r="2951">
      <c r="A2951" s="1" t="s">
        <v>3156</v>
      </c>
      <c r="B2951" s="1" t="s">
        <v>92</v>
      </c>
      <c r="C2951" s="1" t="str">
        <f t="array" ref="C2951">_xlfn.XLOOKUP($B2951, sales_teams!$A$2:$A$36, sales_teams!$B$2:$B$36)</f>
        <v>Celia Rouche</v>
      </c>
      <c r="D2951" s="1" t="str">
        <f t="array" ref="D2951">_xlfn.XLOOKUP($B2951, sales_teams!$A$2:$A$36, sales_teams!$C$2:$C$36)</f>
        <v>West</v>
      </c>
      <c r="E2951" s="1" t="s">
        <v>181</v>
      </c>
      <c r="F2951" s="1" t="s">
        <v>125</v>
      </c>
      <c r="G2951" s="1" t="str">
        <f t="array" ref="G2951">IF($F2951="", "", _xlfn.XLOOKUP($F2951,accounts!$A$2:$A$86,accounts!$B$2:$B$86, "Other"))</f>
        <v>software</v>
      </c>
      <c r="H2951" s="1" t="str">
        <f t="array" ref="H2951">IF($F2951="", "", IFS(_xlfn.XLOOKUP($F2951, accounts!$A$2:$A$86, accounts!$E$2:$E$86, 0)&gt;=1000, "Enterprise", _xlfn.XLOOKUP($F2951, accounts!$A$2:$A$86, accounts!$E$2:$E$86, 0)&gt;=100, "Mid-Market", TRUE, "SMB"))</f>
        <v>Enterprise</v>
      </c>
      <c r="I2951" s="1" t="str">
        <f t="array" ref="I2951">IF($F2951="", "", _xlfn.XLOOKUP($F2951,accounts!$A$2:$A$86,accounts!$F$2:$F$86, "Other"))</f>
        <v>United States</v>
      </c>
      <c r="J2951" s="1" t="s">
        <v>131</v>
      </c>
      <c r="K2951" s="3">
        <v>42860.0</v>
      </c>
      <c r="L2951" s="3">
        <v>42861.0</v>
      </c>
      <c r="M2951" s="1">
        <v>560.0</v>
      </c>
    </row>
    <row r="2952">
      <c r="A2952" s="1" t="s">
        <v>3157</v>
      </c>
      <c r="B2952" s="1" t="s">
        <v>24</v>
      </c>
      <c r="C2952" s="1" t="str">
        <f t="array" ref="C2952">_xlfn.XLOOKUP($B2952, sales_teams!$A$2:$A$36, sales_teams!$B$2:$B$36)</f>
        <v>Melvin Marxen</v>
      </c>
      <c r="D2952" s="1" t="str">
        <f t="array" ref="D2952">_xlfn.XLOOKUP($B2952, sales_teams!$A$2:$A$36, sales_teams!$C$2:$C$36)</f>
        <v>Central</v>
      </c>
      <c r="E2952" s="1" t="s">
        <v>109</v>
      </c>
      <c r="F2952" s="1" t="s">
        <v>29</v>
      </c>
      <c r="G2952" s="1" t="str">
        <f t="array" ref="G2952">IF($F2952="", "", _xlfn.XLOOKUP($F2952,accounts!$A$2:$A$86,accounts!$B$2:$B$86, "Other"))</f>
        <v>medical</v>
      </c>
      <c r="H2952" s="1" t="str">
        <f t="array" ref="H2952">IF($F2952="", "", IFS(_xlfn.XLOOKUP($F2952, accounts!$A$2:$A$86, accounts!$E$2:$E$86, 0)&gt;=1000, "Enterprise", _xlfn.XLOOKUP($F2952, accounts!$A$2:$A$86, accounts!$E$2:$E$86, 0)&gt;=100, "Mid-Market", TRUE, "SMB"))</f>
        <v>Enterprise</v>
      </c>
      <c r="I2952" s="1" t="str">
        <f t="array" ref="I2952">IF($F2952="", "", _xlfn.XLOOKUP($F2952,accounts!$A$2:$A$86,accounts!$F$2:$F$86, "Other"))</f>
        <v>Philipines</v>
      </c>
      <c r="J2952" s="1" t="s">
        <v>192</v>
      </c>
      <c r="K2952" s="3">
        <v>42860.0</v>
      </c>
      <c r="L2952" s="3">
        <v>42863.0</v>
      </c>
      <c r="M2952" s="1">
        <v>0.0</v>
      </c>
    </row>
    <row r="2953">
      <c r="A2953" s="1" t="s">
        <v>3158</v>
      </c>
      <c r="B2953" s="1" t="s">
        <v>28</v>
      </c>
      <c r="C2953" s="1" t="str">
        <f t="array" ref="C2953">_xlfn.XLOOKUP($B2953, sales_teams!$A$2:$A$36, sales_teams!$B$2:$B$36)</f>
        <v>Melvin Marxen</v>
      </c>
      <c r="D2953" s="1" t="str">
        <f t="array" ref="D2953">_xlfn.XLOOKUP($B2953, sales_teams!$A$2:$A$36, sales_teams!$C$2:$C$36)</f>
        <v>Central</v>
      </c>
      <c r="E2953" s="1" t="s">
        <v>109</v>
      </c>
      <c r="F2953" s="1" t="s">
        <v>95</v>
      </c>
      <c r="G2953" s="1" t="str">
        <f t="array" ref="G2953">IF($F2953="", "", _xlfn.XLOOKUP($F2953,accounts!$A$2:$A$86,accounts!$B$2:$B$86, "Other"))</f>
        <v>finance</v>
      </c>
      <c r="H2953" s="1" t="str">
        <f t="array" ref="H2953">IF($F2953="", "", IFS(_xlfn.XLOOKUP($F2953, accounts!$A$2:$A$86, accounts!$E$2:$E$86, 0)&gt;=1000, "Enterprise", _xlfn.XLOOKUP($F2953, accounts!$A$2:$A$86, accounts!$E$2:$E$86, 0)&gt;=100, "Mid-Market", TRUE, "SMB"))</f>
        <v>Enterprise</v>
      </c>
      <c r="I2953" s="1" t="str">
        <f t="array" ref="I2953">IF($F2953="", "", _xlfn.XLOOKUP($F2953,accounts!$A$2:$A$86,accounts!$F$2:$F$86, "Other"))</f>
        <v>United States</v>
      </c>
      <c r="J2953" s="1" t="s">
        <v>131</v>
      </c>
      <c r="K2953" s="3">
        <v>42860.0</v>
      </c>
      <c r="L2953" s="3">
        <v>42996.0</v>
      </c>
      <c r="M2953" s="1">
        <v>984.0</v>
      </c>
    </row>
    <row r="2954">
      <c r="A2954" s="1" t="s">
        <v>3159</v>
      </c>
      <c r="B2954" s="1" t="s">
        <v>54</v>
      </c>
      <c r="C2954" s="1" t="str">
        <f t="array" ref="C2954">_xlfn.XLOOKUP($B2954, sales_teams!$A$2:$A$36, sales_teams!$B$2:$B$36)</f>
        <v>Rocco Neubert</v>
      </c>
      <c r="D2954" s="1" t="str">
        <f t="array" ref="D2954">_xlfn.XLOOKUP($B2954, sales_teams!$A$2:$A$36, sales_teams!$C$2:$C$36)</f>
        <v>East</v>
      </c>
      <c r="E2954" s="1" t="s">
        <v>188</v>
      </c>
      <c r="F2954" s="1" t="s">
        <v>167</v>
      </c>
      <c r="G2954" s="1" t="str">
        <f t="array" ref="G2954">IF($F2954="", "", _xlfn.XLOOKUP($F2954,accounts!$A$2:$A$86,accounts!$B$2:$B$86, "Other"))</f>
        <v>finance</v>
      </c>
      <c r="H2954" s="1" t="str">
        <f t="array" ref="H2954">IF($F2954="", "", IFS(_xlfn.XLOOKUP($F2954, accounts!$A$2:$A$86, accounts!$E$2:$E$86, 0)&gt;=1000, "Enterprise", _xlfn.XLOOKUP($F2954, accounts!$A$2:$A$86, accounts!$E$2:$E$86, 0)&gt;=100, "Mid-Market", TRUE, "SMB"))</f>
        <v>Mid-Market</v>
      </c>
      <c r="I2954" s="1" t="str">
        <f t="array" ref="I2954">IF($F2954="", "", _xlfn.XLOOKUP($F2954,accounts!$A$2:$A$86,accounts!$F$2:$F$86, "Other"))</f>
        <v>United States</v>
      </c>
      <c r="J2954" s="1" t="s">
        <v>192</v>
      </c>
      <c r="K2954" s="3">
        <v>42860.0</v>
      </c>
      <c r="L2954" s="3">
        <v>42866.0</v>
      </c>
      <c r="M2954" s="1">
        <v>0.0</v>
      </c>
    </row>
    <row r="2955">
      <c r="A2955" s="1" t="s">
        <v>3160</v>
      </c>
      <c r="B2955" s="1" t="s">
        <v>60</v>
      </c>
      <c r="C2955" s="1" t="str">
        <f t="array" ref="C2955">_xlfn.XLOOKUP($B2955, sales_teams!$A$2:$A$36, sales_teams!$B$2:$B$36)</f>
        <v>Celia Rouche</v>
      </c>
      <c r="D2955" s="1" t="str">
        <f t="array" ref="D2955">_xlfn.XLOOKUP($B2955, sales_teams!$A$2:$A$36, sales_teams!$C$2:$C$36)</f>
        <v>West</v>
      </c>
      <c r="E2955" s="1" t="s">
        <v>181</v>
      </c>
      <c r="F2955" s="1" t="s">
        <v>87</v>
      </c>
      <c r="G2955" s="1" t="str">
        <f t="array" ref="G2955">IF($F2955="", "", _xlfn.XLOOKUP($F2955,accounts!$A$2:$A$86,accounts!$B$2:$B$86, "Other"))</f>
        <v>telecommunications</v>
      </c>
      <c r="H2955" s="1" t="str">
        <f t="array" ref="H2955">IF($F2955="", "", IFS(_xlfn.XLOOKUP($F2955, accounts!$A$2:$A$86, accounts!$E$2:$E$86, 0)&gt;=1000, "Enterprise", _xlfn.XLOOKUP($F2955, accounts!$A$2:$A$86, accounts!$E$2:$E$86, 0)&gt;=100, "Mid-Market", TRUE, "SMB"))</f>
        <v>Enterprise</v>
      </c>
      <c r="I2955" s="1" t="str">
        <f t="array" ref="I2955">IF($F2955="", "", _xlfn.XLOOKUP($F2955,accounts!$A$2:$A$86,accounts!$F$2:$F$86, "Other"))</f>
        <v>United States</v>
      </c>
      <c r="J2955" s="1" t="s">
        <v>131</v>
      </c>
      <c r="K2955" s="3">
        <v>42860.0</v>
      </c>
      <c r="L2955" s="3">
        <v>42869.0</v>
      </c>
      <c r="M2955" s="1">
        <v>579.0</v>
      </c>
    </row>
    <row r="2956">
      <c r="A2956" s="1" t="s">
        <v>3161</v>
      </c>
      <c r="B2956" s="1" t="s">
        <v>60</v>
      </c>
      <c r="C2956" s="1" t="str">
        <f t="array" ref="C2956">_xlfn.XLOOKUP($B2956, sales_teams!$A$2:$A$36, sales_teams!$B$2:$B$36)</f>
        <v>Celia Rouche</v>
      </c>
      <c r="D2956" s="1" t="str">
        <f t="array" ref="D2956">_xlfn.XLOOKUP($B2956, sales_teams!$A$2:$A$36, sales_teams!$C$2:$C$36)</f>
        <v>West</v>
      </c>
      <c r="E2956" s="1" t="s">
        <v>109</v>
      </c>
      <c r="F2956" s="1" t="s">
        <v>117</v>
      </c>
      <c r="G2956" s="1" t="str">
        <f t="array" ref="G2956">IF($F2956="", "", _xlfn.XLOOKUP($F2956,accounts!$A$2:$A$86,accounts!$B$2:$B$86, "Other"))</f>
        <v>retail</v>
      </c>
      <c r="H2956" s="1" t="str">
        <f t="array" ref="H2956">IF($F2956="", "", IFS(_xlfn.XLOOKUP($F2956, accounts!$A$2:$A$86, accounts!$E$2:$E$86, 0)&gt;=1000, "Enterprise", _xlfn.XLOOKUP($F2956, accounts!$A$2:$A$86, accounts!$E$2:$E$86, 0)&gt;=100, "Mid-Market", TRUE, "SMB"))</f>
        <v>Mid-Market</v>
      </c>
      <c r="I2956" s="1" t="str">
        <f t="array" ref="I2956">IF($F2956="", "", _xlfn.XLOOKUP($F2956,accounts!$A$2:$A$86,accounts!$F$2:$F$86, "Other"))</f>
        <v>United States</v>
      </c>
      <c r="J2956" s="1" t="s">
        <v>131</v>
      </c>
      <c r="K2956" s="3">
        <v>42860.0</v>
      </c>
      <c r="L2956" s="3">
        <v>42957.0</v>
      </c>
      <c r="M2956" s="1">
        <v>1151.0</v>
      </c>
    </row>
    <row r="2957">
      <c r="A2957" s="1" t="s">
        <v>3162</v>
      </c>
      <c r="B2957" s="1" t="s">
        <v>34</v>
      </c>
      <c r="C2957" s="1" t="str">
        <f t="array" ref="C2957">_xlfn.XLOOKUP($B2957, sales_teams!$A$2:$A$36, sales_teams!$B$2:$B$36)</f>
        <v>Cara Losch</v>
      </c>
      <c r="D2957" s="1" t="str">
        <f t="array" ref="D2957">_xlfn.XLOOKUP($B2957, sales_teams!$A$2:$A$36, sales_teams!$C$2:$C$36)</f>
        <v>East</v>
      </c>
      <c r="E2957" s="1" t="s">
        <v>109</v>
      </c>
      <c r="F2957" s="1" t="s">
        <v>83</v>
      </c>
      <c r="G2957" s="1" t="str">
        <f t="array" ref="G2957">IF($F2957="", "", _xlfn.XLOOKUP($F2957,accounts!$A$2:$A$86,accounts!$B$2:$B$86, "Other"))</f>
        <v>marketing</v>
      </c>
      <c r="H2957" s="1" t="str">
        <f t="array" ref="H2957">IF($F2957="", "", IFS(_xlfn.XLOOKUP($F2957, accounts!$A$2:$A$86, accounts!$E$2:$E$86, 0)&gt;=1000, "Enterprise", _xlfn.XLOOKUP($F2957, accounts!$A$2:$A$86, accounts!$E$2:$E$86, 0)&gt;=100, "Mid-Market", TRUE, "SMB"))</f>
        <v>Enterprise</v>
      </c>
      <c r="I2957" s="1" t="str">
        <f t="array" ref="I2957">IF($F2957="", "", _xlfn.XLOOKUP($F2957,accounts!$A$2:$A$86,accounts!$F$2:$F$86, "Other"))</f>
        <v>United States</v>
      </c>
      <c r="J2957" s="1" t="s">
        <v>131</v>
      </c>
      <c r="K2957" s="3">
        <v>42860.0</v>
      </c>
      <c r="L2957" s="3">
        <v>42972.0</v>
      </c>
      <c r="M2957" s="1">
        <v>881.0</v>
      </c>
    </row>
    <row r="2958">
      <c r="A2958" s="1" t="s">
        <v>3163</v>
      </c>
      <c r="B2958" s="1" t="s">
        <v>34</v>
      </c>
      <c r="C2958" s="1" t="str">
        <f t="array" ref="C2958">_xlfn.XLOOKUP($B2958, sales_teams!$A$2:$A$36, sales_teams!$B$2:$B$36)</f>
        <v>Cara Losch</v>
      </c>
      <c r="D2958" s="1" t="str">
        <f t="array" ref="D2958">_xlfn.XLOOKUP($B2958, sales_teams!$A$2:$A$36, sales_teams!$C$2:$C$36)</f>
        <v>East</v>
      </c>
      <c r="E2958" s="1" t="s">
        <v>179</v>
      </c>
      <c r="F2958" s="1" t="s">
        <v>166</v>
      </c>
      <c r="G2958" s="1" t="str">
        <f t="array" ref="G2958">IF($F2958="", "", _xlfn.XLOOKUP($F2958,accounts!$A$2:$A$86,accounts!$B$2:$B$86, "Other"))</f>
        <v>finance</v>
      </c>
      <c r="H2958" s="1" t="str">
        <f t="array" ref="H2958">IF($F2958="", "", IFS(_xlfn.XLOOKUP($F2958, accounts!$A$2:$A$86, accounts!$E$2:$E$86, 0)&gt;=1000, "Enterprise", _xlfn.XLOOKUP($F2958, accounts!$A$2:$A$86, accounts!$E$2:$E$86, 0)&gt;=100, "Mid-Market", TRUE, "SMB"))</f>
        <v>Enterprise</v>
      </c>
      <c r="I2958" s="1" t="str">
        <f t="array" ref="I2958">IF($F2958="", "", _xlfn.XLOOKUP($F2958,accounts!$A$2:$A$86,accounts!$F$2:$F$86, "Other"))</f>
        <v>United States</v>
      </c>
      <c r="J2958" s="1" t="s">
        <v>131</v>
      </c>
      <c r="K2958" s="3">
        <v>42860.0</v>
      </c>
      <c r="L2958" s="3">
        <v>42964.0</v>
      </c>
      <c r="M2958" s="1">
        <v>59.0</v>
      </c>
    </row>
    <row r="2959">
      <c r="A2959" s="1" t="s">
        <v>3164</v>
      </c>
      <c r="B2959" s="1" t="s">
        <v>105</v>
      </c>
      <c r="C2959" s="1" t="str">
        <f t="array" ref="C2959">_xlfn.XLOOKUP($B2959, sales_teams!$A$2:$A$36, sales_teams!$B$2:$B$36)</f>
        <v>Summer Sewald</v>
      </c>
      <c r="D2959" s="1" t="str">
        <f t="array" ref="D2959">_xlfn.XLOOKUP($B2959, sales_teams!$A$2:$A$36, sales_teams!$C$2:$C$36)</f>
        <v>West</v>
      </c>
      <c r="E2959" s="1" t="s">
        <v>181</v>
      </c>
      <c r="F2959" s="1" t="s">
        <v>142</v>
      </c>
      <c r="G2959" s="1" t="str">
        <f t="array" ref="G2959">IF($F2959="", "", _xlfn.XLOOKUP($F2959,accounts!$A$2:$A$86,accounts!$B$2:$B$86, "Other"))</f>
        <v>retail</v>
      </c>
      <c r="H2959" s="1" t="str">
        <f t="array" ref="H2959">IF($F2959="", "", IFS(_xlfn.XLOOKUP($F2959, accounts!$A$2:$A$86, accounts!$E$2:$E$86, 0)&gt;=1000, "Enterprise", _xlfn.XLOOKUP($F2959, accounts!$A$2:$A$86, accounts!$E$2:$E$86, 0)&gt;=100, "Mid-Market", TRUE, "SMB"))</f>
        <v>Enterprise</v>
      </c>
      <c r="I2959" s="1" t="str">
        <f t="array" ref="I2959">IF($F2959="", "", _xlfn.XLOOKUP($F2959,accounts!$A$2:$A$86,accounts!$F$2:$F$86, "Other"))</f>
        <v>United States</v>
      </c>
      <c r="J2959" s="1" t="s">
        <v>131</v>
      </c>
      <c r="K2959" s="3">
        <v>42860.0</v>
      </c>
      <c r="L2959" s="3">
        <v>42867.0</v>
      </c>
      <c r="M2959" s="1">
        <v>608.0</v>
      </c>
    </row>
    <row r="2960">
      <c r="A2960" s="1" t="s">
        <v>3165</v>
      </c>
      <c r="B2960" s="1" t="s">
        <v>7</v>
      </c>
      <c r="C2960" s="1" t="str">
        <f t="array" ref="C2960">_xlfn.XLOOKUP($B2960, sales_teams!$A$2:$A$36, sales_teams!$B$2:$B$36)</f>
        <v>Dustin Brinkmann</v>
      </c>
      <c r="D2960" s="1" t="str">
        <f t="array" ref="D2960">_xlfn.XLOOKUP($B2960, sales_teams!$A$2:$A$36, sales_teams!$C$2:$C$36)</f>
        <v>Central</v>
      </c>
      <c r="E2960" s="1" t="s">
        <v>194</v>
      </c>
      <c r="F2960" s="1" t="s">
        <v>82</v>
      </c>
      <c r="G2960" s="1" t="str">
        <f t="array" ref="G2960">IF($F2960="", "", _xlfn.XLOOKUP($F2960,accounts!$A$2:$A$86,accounts!$B$2:$B$86, "Other"))</f>
        <v>software</v>
      </c>
      <c r="H2960" s="1" t="str">
        <f t="array" ref="H2960">IF($F2960="", "", IFS(_xlfn.XLOOKUP($F2960, accounts!$A$2:$A$86, accounts!$E$2:$E$86, 0)&gt;=1000, "Enterprise", _xlfn.XLOOKUP($F2960, accounts!$A$2:$A$86, accounts!$E$2:$E$86, 0)&gt;=100, "Mid-Market", TRUE, "SMB"))</f>
        <v>Enterprise</v>
      </c>
      <c r="I2960" s="1" t="str">
        <f t="array" ref="I2960">IF($F2960="", "", _xlfn.XLOOKUP($F2960,accounts!$A$2:$A$86,accounts!$F$2:$F$86, "Other"))</f>
        <v>United States</v>
      </c>
      <c r="J2960" s="1" t="s">
        <v>131</v>
      </c>
      <c r="K2960" s="3">
        <v>42861.0</v>
      </c>
      <c r="L2960" s="3">
        <v>42864.0</v>
      </c>
      <c r="M2960" s="1">
        <v>4784.0</v>
      </c>
    </row>
    <row r="2961">
      <c r="A2961" s="1" t="s">
        <v>3166</v>
      </c>
      <c r="B2961" s="1" t="s">
        <v>57</v>
      </c>
      <c r="C2961" s="1" t="str">
        <f t="array" ref="C2961">_xlfn.XLOOKUP($B2961, sales_teams!$A$2:$A$36, sales_teams!$B$2:$B$36)</f>
        <v>Rocco Neubert</v>
      </c>
      <c r="D2961" s="1" t="str">
        <f t="array" ref="D2961">_xlfn.XLOOKUP($B2961, sales_teams!$A$2:$A$36, sales_teams!$C$2:$C$36)</f>
        <v>East</v>
      </c>
      <c r="E2961" s="1" t="s">
        <v>188</v>
      </c>
      <c r="F2961" s="1" t="s">
        <v>14</v>
      </c>
      <c r="G2961" s="1" t="str">
        <f t="array" ref="G2961">IF($F2961="", "", _xlfn.XLOOKUP($F2961,accounts!$A$2:$A$86,accounts!$B$2:$B$86, "Other"))</f>
        <v>technology</v>
      </c>
      <c r="H2961" s="1" t="str">
        <f t="array" ref="H2961">IF($F2961="", "", IFS(_xlfn.XLOOKUP($F2961, accounts!$A$2:$A$86, accounts!$E$2:$E$86, 0)&gt;=1000, "Enterprise", _xlfn.XLOOKUP($F2961, accounts!$A$2:$A$86, accounts!$E$2:$E$86, 0)&gt;=100, "Mid-Market", TRUE, "SMB"))</f>
        <v>Enterprise</v>
      </c>
      <c r="I2961" s="1" t="str">
        <f t="array" ref="I2961">IF($F2961="", "", _xlfn.XLOOKUP($F2961,accounts!$A$2:$A$86,accounts!$F$2:$F$86, "Other"))</f>
        <v>United States</v>
      </c>
      <c r="J2961" s="1" t="s">
        <v>131</v>
      </c>
      <c r="K2961" s="3">
        <v>42861.0</v>
      </c>
      <c r="L2961" s="3">
        <v>42877.0</v>
      </c>
      <c r="M2961" s="1">
        <v>3370.0</v>
      </c>
    </row>
    <row r="2962">
      <c r="A2962" s="1" t="s">
        <v>3167</v>
      </c>
      <c r="B2962" s="1" t="s">
        <v>52</v>
      </c>
      <c r="C2962" s="1" t="str">
        <f t="array" ref="C2962">_xlfn.XLOOKUP($B2962, sales_teams!$A$2:$A$36, sales_teams!$B$2:$B$36)</f>
        <v>Rocco Neubert</v>
      </c>
      <c r="D2962" s="1" t="str">
        <f t="array" ref="D2962">_xlfn.XLOOKUP($B2962, sales_teams!$A$2:$A$36, sales_teams!$C$2:$C$36)</f>
        <v>East</v>
      </c>
      <c r="E2962" s="1" t="s">
        <v>179</v>
      </c>
      <c r="F2962" s="1" t="s">
        <v>22</v>
      </c>
      <c r="G2962" s="1" t="str">
        <f t="array" ref="G2962">IF($F2962="", "", _xlfn.XLOOKUP($F2962,accounts!$A$2:$A$86,accounts!$B$2:$B$86, "Other"))</f>
        <v>medical</v>
      </c>
      <c r="H2962" s="1" t="str">
        <f t="array" ref="H2962">IF($F2962="", "", IFS(_xlfn.XLOOKUP($F2962, accounts!$A$2:$A$86, accounts!$E$2:$E$86, 0)&gt;=1000, "Enterprise", _xlfn.XLOOKUP($F2962, accounts!$A$2:$A$86, accounts!$E$2:$E$86, 0)&gt;=100, "Mid-Market", TRUE, "SMB"))</f>
        <v>Mid-Market</v>
      </c>
      <c r="I2962" s="1" t="str">
        <f t="array" ref="I2962">IF($F2962="", "", _xlfn.XLOOKUP($F2962,accounts!$A$2:$A$86,accounts!$F$2:$F$86, "Other"))</f>
        <v>United States</v>
      </c>
      <c r="J2962" s="1" t="s">
        <v>192</v>
      </c>
      <c r="K2962" s="3">
        <v>42861.0</v>
      </c>
      <c r="L2962" s="3">
        <v>42879.0</v>
      </c>
      <c r="M2962" s="1">
        <v>0.0</v>
      </c>
    </row>
    <row r="2963">
      <c r="A2963" s="1" t="s">
        <v>3168</v>
      </c>
      <c r="B2963" s="1" t="s">
        <v>39</v>
      </c>
      <c r="C2963" s="1" t="str">
        <f t="array" ref="C2963">_xlfn.XLOOKUP($B2963, sales_teams!$A$2:$A$36, sales_teams!$B$2:$B$36)</f>
        <v>Cara Losch</v>
      </c>
      <c r="D2963" s="1" t="str">
        <f t="array" ref="D2963">_xlfn.XLOOKUP($B2963, sales_teams!$A$2:$A$36, sales_teams!$C$2:$C$36)</f>
        <v>East</v>
      </c>
      <c r="E2963" s="1" t="s">
        <v>194</v>
      </c>
      <c r="F2963" s="1" t="s">
        <v>98</v>
      </c>
      <c r="G2963" s="1" t="str">
        <f t="array" ref="G2963">IF($F2963="", "", _xlfn.XLOOKUP($F2963,accounts!$A$2:$A$86,accounts!$B$2:$B$86, "Other"))</f>
        <v>retail</v>
      </c>
      <c r="H2963" s="1" t="str">
        <f t="array" ref="H2963">IF($F2963="", "", IFS(_xlfn.XLOOKUP($F2963, accounts!$A$2:$A$86, accounts!$E$2:$E$86, 0)&gt;=1000, "Enterprise", _xlfn.XLOOKUP($F2963, accounts!$A$2:$A$86, accounts!$E$2:$E$86, 0)&gt;=100, "Mid-Market", TRUE, "SMB"))</f>
        <v>Enterprise</v>
      </c>
      <c r="I2963" s="1" t="str">
        <f t="array" ref="I2963">IF($F2963="", "", _xlfn.XLOOKUP($F2963,accounts!$A$2:$A$86,accounts!$F$2:$F$86, "Other"))</f>
        <v>Japan</v>
      </c>
      <c r="J2963" s="1" t="s">
        <v>189</v>
      </c>
      <c r="K2963" s="3">
        <v>42861.0</v>
      </c>
    </row>
    <row r="2964">
      <c r="A2964" s="1" t="s">
        <v>3169</v>
      </c>
      <c r="B2964" s="1" t="s">
        <v>30</v>
      </c>
      <c r="C2964" s="1" t="str">
        <f t="array" ref="C2964">_xlfn.XLOOKUP($B2964, sales_teams!$A$2:$A$36, sales_teams!$B$2:$B$36)</f>
        <v>Melvin Marxen</v>
      </c>
      <c r="D2964" s="1" t="str">
        <f t="array" ref="D2964">_xlfn.XLOOKUP($B2964, sales_teams!$A$2:$A$36, sales_teams!$C$2:$C$36)</f>
        <v>Central</v>
      </c>
      <c r="E2964" s="1" t="s">
        <v>109</v>
      </c>
      <c r="F2964" s="1" t="s">
        <v>95</v>
      </c>
      <c r="G2964" s="1" t="str">
        <f t="array" ref="G2964">IF($F2964="", "", _xlfn.XLOOKUP($F2964,accounts!$A$2:$A$86,accounts!$B$2:$B$86, "Other"))</f>
        <v>finance</v>
      </c>
      <c r="H2964" s="1" t="str">
        <f t="array" ref="H2964">IF($F2964="", "", IFS(_xlfn.XLOOKUP($F2964, accounts!$A$2:$A$86, accounts!$E$2:$E$86, 0)&gt;=1000, "Enterprise", _xlfn.XLOOKUP($F2964, accounts!$A$2:$A$86, accounts!$E$2:$E$86, 0)&gt;=100, "Mid-Market", TRUE, "SMB"))</f>
        <v>Enterprise</v>
      </c>
      <c r="I2964" s="1" t="str">
        <f t="array" ref="I2964">IF($F2964="", "", _xlfn.XLOOKUP($F2964,accounts!$A$2:$A$86,accounts!$F$2:$F$86, "Other"))</f>
        <v>United States</v>
      </c>
      <c r="J2964" s="1" t="s">
        <v>192</v>
      </c>
      <c r="K2964" s="3">
        <v>42861.0</v>
      </c>
      <c r="L2964" s="3">
        <v>42988.0</v>
      </c>
      <c r="M2964" s="1">
        <v>0.0</v>
      </c>
    </row>
    <row r="2965">
      <c r="A2965" s="1" t="s">
        <v>3170</v>
      </c>
      <c r="B2965" s="1" t="s">
        <v>30</v>
      </c>
      <c r="C2965" s="1" t="str">
        <f t="array" ref="C2965">_xlfn.XLOOKUP($B2965, sales_teams!$A$2:$A$36, sales_teams!$B$2:$B$36)</f>
        <v>Melvin Marxen</v>
      </c>
      <c r="D2965" s="1" t="str">
        <f t="array" ref="D2965">_xlfn.XLOOKUP($B2965, sales_teams!$A$2:$A$36, sales_teams!$C$2:$C$36)</f>
        <v>Central</v>
      </c>
      <c r="E2965" s="1" t="s">
        <v>181</v>
      </c>
      <c r="F2965" s="1" t="s">
        <v>95</v>
      </c>
      <c r="G2965" s="1" t="str">
        <f t="array" ref="G2965">IF($F2965="", "", _xlfn.XLOOKUP($F2965,accounts!$A$2:$A$86,accounts!$B$2:$B$86, "Other"))</f>
        <v>finance</v>
      </c>
      <c r="H2965" s="1" t="str">
        <f t="array" ref="H2965">IF($F2965="", "", IFS(_xlfn.XLOOKUP($F2965, accounts!$A$2:$A$86, accounts!$E$2:$E$86, 0)&gt;=1000, "Enterprise", _xlfn.XLOOKUP($F2965, accounts!$A$2:$A$86, accounts!$E$2:$E$86, 0)&gt;=100, "Mid-Market", TRUE, "SMB"))</f>
        <v>Enterprise</v>
      </c>
      <c r="I2965" s="1" t="str">
        <f t="array" ref="I2965">IF($F2965="", "", _xlfn.XLOOKUP($F2965,accounts!$A$2:$A$86,accounts!$F$2:$F$86, "Other"))</f>
        <v>United States</v>
      </c>
      <c r="J2965" s="1" t="s">
        <v>131</v>
      </c>
      <c r="K2965" s="3">
        <v>42861.0</v>
      </c>
      <c r="L2965" s="3">
        <v>42964.0</v>
      </c>
      <c r="M2965" s="1">
        <v>526.0</v>
      </c>
    </row>
    <row r="2966">
      <c r="A2966" s="1" t="s">
        <v>3171</v>
      </c>
      <c r="B2966" s="1" t="s">
        <v>53</v>
      </c>
      <c r="C2966" s="1" t="str">
        <f t="array" ref="C2966">_xlfn.XLOOKUP($B2966, sales_teams!$A$2:$A$36, sales_teams!$B$2:$B$36)</f>
        <v>Rocco Neubert</v>
      </c>
      <c r="D2966" s="1" t="str">
        <f t="array" ref="D2966">_xlfn.XLOOKUP($B2966, sales_teams!$A$2:$A$36, sales_teams!$C$2:$C$36)</f>
        <v>East</v>
      </c>
      <c r="E2966" s="1" t="s">
        <v>109</v>
      </c>
      <c r="F2966" s="1" t="s">
        <v>132</v>
      </c>
      <c r="G2966" s="1" t="str">
        <f t="array" ref="G2966">IF($F2966="", "", _xlfn.XLOOKUP($F2966,accounts!$A$2:$A$86,accounts!$B$2:$B$86, "Other"))</f>
        <v>marketing</v>
      </c>
      <c r="H2966" s="1" t="str">
        <f t="array" ref="H2966">IF($F2966="", "", IFS(_xlfn.XLOOKUP($F2966, accounts!$A$2:$A$86, accounts!$E$2:$E$86, 0)&gt;=1000, "Enterprise", _xlfn.XLOOKUP($F2966, accounts!$A$2:$A$86, accounts!$E$2:$E$86, 0)&gt;=100, "Mid-Market", TRUE, "SMB"))</f>
        <v>Enterprise</v>
      </c>
      <c r="I2966" s="1" t="str">
        <f t="array" ref="I2966">IF($F2966="", "", _xlfn.XLOOKUP($F2966,accounts!$A$2:$A$86,accounts!$F$2:$F$86, "Other"))</f>
        <v>Jordan</v>
      </c>
      <c r="J2966" s="1" t="s">
        <v>192</v>
      </c>
      <c r="K2966" s="3">
        <v>42861.0</v>
      </c>
      <c r="L2966" s="3">
        <v>42867.0</v>
      </c>
      <c r="M2966" s="1">
        <v>0.0</v>
      </c>
    </row>
    <row r="2967">
      <c r="A2967" s="1" t="s">
        <v>3172</v>
      </c>
      <c r="B2967" s="1" t="s">
        <v>26</v>
      </c>
      <c r="C2967" s="1" t="str">
        <f t="array" ref="C2967">_xlfn.XLOOKUP($B2967, sales_teams!$A$2:$A$36, sales_teams!$B$2:$B$36)</f>
        <v>Melvin Marxen</v>
      </c>
      <c r="D2967" s="1" t="str">
        <f t="array" ref="D2967">_xlfn.XLOOKUP($B2967, sales_teams!$A$2:$A$36, sales_teams!$C$2:$C$36)</f>
        <v>Central</v>
      </c>
      <c r="E2967" s="1" t="s">
        <v>148</v>
      </c>
      <c r="F2967" s="1" t="s">
        <v>119</v>
      </c>
      <c r="G2967" s="1" t="str">
        <f t="array" ref="G2967">IF($F2967="", "", _xlfn.XLOOKUP($F2967,accounts!$A$2:$A$86,accounts!$B$2:$B$86, "Other"))</f>
        <v>technology</v>
      </c>
      <c r="H2967" s="1" t="str">
        <f t="array" ref="H2967">IF($F2967="", "", IFS(_xlfn.XLOOKUP($F2967, accounts!$A$2:$A$86, accounts!$E$2:$E$86, 0)&gt;=1000, "Enterprise", _xlfn.XLOOKUP($F2967, accounts!$A$2:$A$86, accounts!$E$2:$E$86, 0)&gt;=100, "Mid-Market", TRUE, "SMB"))</f>
        <v>Enterprise</v>
      </c>
      <c r="I2967" s="1" t="str">
        <f t="array" ref="I2967">IF($F2967="", "", _xlfn.XLOOKUP($F2967,accounts!$A$2:$A$86,accounts!$F$2:$F$86, "Other"))</f>
        <v>Korea</v>
      </c>
      <c r="J2967" s="1" t="s">
        <v>131</v>
      </c>
      <c r="K2967" s="3">
        <v>42861.0</v>
      </c>
      <c r="L2967" s="3">
        <v>42915.0</v>
      </c>
      <c r="M2967" s="1">
        <v>5028.0</v>
      </c>
    </row>
    <row r="2968">
      <c r="A2968" s="1" t="s">
        <v>3173</v>
      </c>
      <c r="B2968" s="1" t="s">
        <v>19</v>
      </c>
      <c r="C2968" s="1" t="str">
        <f t="array" ref="C2968">_xlfn.XLOOKUP($B2968, sales_teams!$A$2:$A$36, sales_teams!$B$2:$B$36)</f>
        <v>Melvin Marxen</v>
      </c>
      <c r="D2968" s="1" t="str">
        <f t="array" ref="D2968">_xlfn.XLOOKUP($B2968, sales_teams!$A$2:$A$36, sales_teams!$C$2:$C$36)</f>
        <v>Central</v>
      </c>
      <c r="E2968" s="1" t="s">
        <v>181</v>
      </c>
      <c r="F2968" s="1" t="s">
        <v>59</v>
      </c>
      <c r="G2968" s="1" t="str">
        <f t="array" ref="G2968">IF($F2968="", "", _xlfn.XLOOKUP($F2968,accounts!$A$2:$A$86,accounts!$B$2:$B$86, "Other"))</f>
        <v>medical</v>
      </c>
      <c r="H2968" s="1" t="str">
        <f t="array" ref="H2968">IF($F2968="", "", IFS(_xlfn.XLOOKUP($F2968, accounts!$A$2:$A$86, accounts!$E$2:$E$86, 0)&gt;=1000, "Enterprise", _xlfn.XLOOKUP($F2968, accounts!$A$2:$A$86, accounts!$E$2:$E$86, 0)&gt;=100, "Mid-Market", TRUE, "SMB"))</f>
        <v>SMB</v>
      </c>
      <c r="I2968" s="1" t="str">
        <f t="array" ref="I2968">IF($F2968="", "", _xlfn.XLOOKUP($F2968,accounts!$A$2:$A$86,accounts!$F$2:$F$86, "Other"))</f>
        <v>United States</v>
      </c>
      <c r="J2968" s="1" t="s">
        <v>192</v>
      </c>
      <c r="K2968" s="3">
        <v>42861.0</v>
      </c>
      <c r="L2968" s="3">
        <v>42878.0</v>
      </c>
      <c r="M2968" s="1">
        <v>0.0</v>
      </c>
    </row>
    <row r="2969">
      <c r="A2969" s="1" t="s">
        <v>3174</v>
      </c>
      <c r="B2969" s="1" t="s">
        <v>19</v>
      </c>
      <c r="C2969" s="1" t="str">
        <f t="array" ref="C2969">_xlfn.XLOOKUP($B2969, sales_teams!$A$2:$A$36, sales_teams!$B$2:$B$36)</f>
        <v>Melvin Marxen</v>
      </c>
      <c r="D2969" s="1" t="str">
        <f t="array" ref="D2969">_xlfn.XLOOKUP($B2969, sales_teams!$A$2:$A$36, sales_teams!$C$2:$C$36)</f>
        <v>Central</v>
      </c>
      <c r="E2969" s="1" t="s">
        <v>148</v>
      </c>
      <c r="F2969" s="1" t="s">
        <v>122</v>
      </c>
      <c r="G2969" s="1" t="str">
        <f t="array" ref="G2969">IF($F2969="", "", _xlfn.XLOOKUP($F2969,accounts!$A$2:$A$86,accounts!$B$2:$B$86, "Other"))</f>
        <v>medical</v>
      </c>
      <c r="H2969" s="1" t="str">
        <f t="array" ref="H2969">IF($F2969="", "", IFS(_xlfn.XLOOKUP($F2969, accounts!$A$2:$A$86, accounts!$E$2:$E$86, 0)&gt;=1000, "Enterprise", _xlfn.XLOOKUP($F2969, accounts!$A$2:$A$86, accounts!$E$2:$E$86, 0)&gt;=100, "Mid-Market", TRUE, "SMB"))</f>
        <v>Enterprise</v>
      </c>
      <c r="I2969" s="1" t="str">
        <f t="array" ref="I2969">IF($F2969="", "", _xlfn.XLOOKUP($F2969,accounts!$A$2:$A$86,accounts!$F$2:$F$86, "Other"))</f>
        <v>United States</v>
      </c>
      <c r="J2969" s="1" t="s">
        <v>192</v>
      </c>
      <c r="K2969" s="3">
        <v>42861.0</v>
      </c>
      <c r="L2969" s="3">
        <v>42873.0</v>
      </c>
      <c r="M2969" s="1">
        <v>0.0</v>
      </c>
    </row>
    <row r="2970">
      <c r="A2970" s="1" t="s">
        <v>3175</v>
      </c>
      <c r="B2970" s="1" t="s">
        <v>102</v>
      </c>
      <c r="C2970" s="1" t="str">
        <f t="array" ref="C2970">_xlfn.XLOOKUP($B2970, sales_teams!$A$2:$A$36, sales_teams!$B$2:$B$36)</f>
        <v>Summer Sewald</v>
      </c>
      <c r="D2970" s="1" t="str">
        <f t="array" ref="D2970">_xlfn.XLOOKUP($B2970, sales_teams!$A$2:$A$36, sales_teams!$C$2:$C$36)</f>
        <v>West</v>
      </c>
      <c r="E2970" s="1" t="s">
        <v>181</v>
      </c>
      <c r="F2970" s="1" t="s">
        <v>121</v>
      </c>
      <c r="G2970" s="1" t="str">
        <f t="array" ref="G2970">IF($F2970="", "", _xlfn.XLOOKUP($F2970,accounts!$A$2:$A$86,accounts!$B$2:$B$86, "Other"))</f>
        <v>telecommunications</v>
      </c>
      <c r="H2970" s="1" t="str">
        <f t="array" ref="H2970">IF($F2970="", "", IFS(_xlfn.XLOOKUP($F2970, accounts!$A$2:$A$86, accounts!$E$2:$E$86, 0)&gt;=1000, "Enterprise", _xlfn.XLOOKUP($F2970, accounts!$A$2:$A$86, accounts!$E$2:$E$86, 0)&gt;=100, "Mid-Market", TRUE, "SMB"))</f>
        <v>Enterprise</v>
      </c>
      <c r="I2970" s="1" t="str">
        <f t="array" ref="I2970">IF($F2970="", "", _xlfn.XLOOKUP($F2970,accounts!$A$2:$A$86,accounts!$F$2:$F$86, "Other"))</f>
        <v>United States</v>
      </c>
      <c r="J2970" s="1" t="s">
        <v>189</v>
      </c>
      <c r="K2970" s="3">
        <v>42861.0</v>
      </c>
    </row>
    <row r="2971">
      <c r="A2971" s="1" t="s">
        <v>3176</v>
      </c>
      <c r="B2971" s="1" t="s">
        <v>17</v>
      </c>
      <c r="C2971" s="1" t="str">
        <f t="array" ref="C2971">_xlfn.XLOOKUP($B2971, sales_teams!$A$2:$A$36, sales_teams!$B$2:$B$36)</f>
        <v>Dustin Brinkmann</v>
      </c>
      <c r="D2971" s="1" t="str">
        <f t="array" ref="D2971">_xlfn.XLOOKUP($B2971, sales_teams!$A$2:$A$36, sales_teams!$C$2:$C$36)</f>
        <v>Central</v>
      </c>
      <c r="E2971" s="1" t="s">
        <v>181</v>
      </c>
      <c r="F2971" s="1" t="s">
        <v>56</v>
      </c>
      <c r="G2971" s="1" t="str">
        <f t="array" ref="G2971">IF($F2971="", "", _xlfn.XLOOKUP($F2971,accounts!$A$2:$A$86,accounts!$B$2:$B$86, "Other"))</f>
        <v>software</v>
      </c>
      <c r="H2971" s="1" t="str">
        <f t="array" ref="H2971">IF($F2971="", "", IFS(_xlfn.XLOOKUP($F2971, accounts!$A$2:$A$86, accounts!$E$2:$E$86, 0)&gt;=1000, "Enterprise", _xlfn.XLOOKUP($F2971, accounts!$A$2:$A$86, accounts!$E$2:$E$86, 0)&gt;=100, "Mid-Market", TRUE, "SMB"))</f>
        <v>Enterprise</v>
      </c>
      <c r="I2971" s="1" t="str">
        <f t="array" ref="I2971">IF($F2971="", "", _xlfn.XLOOKUP($F2971,accounts!$A$2:$A$86,accounts!$F$2:$F$86, "Other"))</f>
        <v>United States</v>
      </c>
      <c r="J2971" s="1" t="s">
        <v>192</v>
      </c>
      <c r="K2971" s="3">
        <v>42861.0</v>
      </c>
      <c r="L2971" s="3">
        <v>42873.0</v>
      </c>
      <c r="M2971" s="1">
        <v>0.0</v>
      </c>
    </row>
    <row r="2972">
      <c r="A2972" s="1" t="s">
        <v>3177</v>
      </c>
      <c r="B2972" s="1" t="s">
        <v>17</v>
      </c>
      <c r="C2972" s="1" t="str">
        <f t="array" ref="C2972">_xlfn.XLOOKUP($B2972, sales_teams!$A$2:$A$36, sales_teams!$B$2:$B$36)</f>
        <v>Dustin Brinkmann</v>
      </c>
      <c r="D2972" s="1" t="str">
        <f t="array" ref="D2972">_xlfn.XLOOKUP($B2972, sales_teams!$A$2:$A$36, sales_teams!$C$2:$C$36)</f>
        <v>Central</v>
      </c>
      <c r="E2972" s="1" t="s">
        <v>181</v>
      </c>
      <c r="F2972" s="1" t="s">
        <v>76</v>
      </c>
      <c r="G2972" s="1" t="str">
        <f t="array" ref="G2972">IF($F2972="", "", _xlfn.XLOOKUP($F2972,accounts!$A$2:$A$86,accounts!$B$2:$B$86, "Other"))</f>
        <v>marketing</v>
      </c>
      <c r="H2972" s="1" t="str">
        <f t="array" ref="H2972">IF($F2972="", "", IFS(_xlfn.XLOOKUP($F2972, accounts!$A$2:$A$86, accounts!$E$2:$E$86, 0)&gt;=1000, "Enterprise", _xlfn.XLOOKUP($F2972, accounts!$A$2:$A$86, accounts!$E$2:$E$86, 0)&gt;=100, "Mid-Market", TRUE, "SMB"))</f>
        <v>Enterprise</v>
      </c>
      <c r="I2972" s="1" t="str">
        <f t="array" ref="I2972">IF($F2972="", "", _xlfn.XLOOKUP($F2972,accounts!$A$2:$A$86,accounts!$F$2:$F$86, "Other"))</f>
        <v>United States</v>
      </c>
      <c r="J2972" s="1" t="s">
        <v>192</v>
      </c>
      <c r="K2972" s="3">
        <v>42861.0</v>
      </c>
      <c r="L2972" s="3">
        <v>42875.0</v>
      </c>
      <c r="M2972" s="1">
        <v>0.0</v>
      </c>
    </row>
    <row r="2973">
      <c r="A2973" s="1" t="s">
        <v>3178</v>
      </c>
      <c r="B2973" s="1" t="s">
        <v>17</v>
      </c>
      <c r="C2973" s="1" t="str">
        <f t="array" ref="C2973">_xlfn.XLOOKUP($B2973, sales_teams!$A$2:$A$36, sales_teams!$B$2:$B$36)</f>
        <v>Dustin Brinkmann</v>
      </c>
      <c r="D2973" s="1" t="str">
        <f t="array" ref="D2973">_xlfn.XLOOKUP($B2973, sales_teams!$A$2:$A$36, sales_teams!$C$2:$C$36)</f>
        <v>Central</v>
      </c>
      <c r="E2973" s="1" t="s">
        <v>188</v>
      </c>
      <c r="F2973" s="1" t="s">
        <v>157</v>
      </c>
      <c r="G2973" s="1" t="str">
        <f t="array" ref="G2973">IF($F2973="", "", _xlfn.XLOOKUP($F2973,accounts!$A$2:$A$86,accounts!$B$2:$B$86, "Other"))</f>
        <v>retail</v>
      </c>
      <c r="H2973" s="1" t="str">
        <f t="array" ref="H2973">IF($F2973="", "", IFS(_xlfn.XLOOKUP($F2973, accounts!$A$2:$A$86, accounts!$E$2:$E$86, 0)&gt;=1000, "Enterprise", _xlfn.XLOOKUP($F2973, accounts!$A$2:$A$86, accounts!$E$2:$E$86, 0)&gt;=100, "Mid-Market", TRUE, "SMB"))</f>
        <v>Enterprise</v>
      </c>
      <c r="I2973" s="1" t="str">
        <f t="array" ref="I2973">IF($F2973="", "", _xlfn.XLOOKUP($F2973,accounts!$A$2:$A$86,accounts!$F$2:$F$86, "Other"))</f>
        <v>Belgium</v>
      </c>
      <c r="J2973" s="1" t="s">
        <v>192</v>
      </c>
      <c r="K2973" s="3">
        <v>42861.0</v>
      </c>
      <c r="L2973" s="3">
        <v>42878.0</v>
      </c>
      <c r="M2973" s="1">
        <v>0.0</v>
      </c>
    </row>
    <row r="2974">
      <c r="A2974" s="1" t="s">
        <v>3179</v>
      </c>
      <c r="B2974" s="1" t="s">
        <v>92</v>
      </c>
      <c r="C2974" s="1" t="str">
        <f t="array" ref="C2974">_xlfn.XLOOKUP($B2974, sales_teams!$A$2:$A$36, sales_teams!$B$2:$B$36)</f>
        <v>Celia Rouche</v>
      </c>
      <c r="D2974" s="1" t="str">
        <f t="array" ref="D2974">_xlfn.XLOOKUP($B2974, sales_teams!$A$2:$A$36, sales_teams!$C$2:$C$36)</f>
        <v>West</v>
      </c>
      <c r="E2974" s="1" t="s">
        <v>109</v>
      </c>
      <c r="G2974" s="1" t="str">
        <f t="array" ref="G2974">IF($F2974="", "", _xlfn.XLOOKUP($F2974,accounts!$A$2:$A$86,accounts!$B$2:$B$86, "Other"))</f>
        <v/>
      </c>
      <c r="H2974" s="1" t="str">
        <f t="array" ref="H2974">IF($F2974="", "", IFS(_xlfn.XLOOKUP($F2974, accounts!$A$2:$A$86, accounts!$E$2:$E$86, 0)&gt;=1000, "Enterprise", _xlfn.XLOOKUP($F2974, accounts!$A$2:$A$86, accounts!$E$2:$E$86, 0)&gt;=100, "Mid-Market", TRUE, "SMB"))</f>
        <v/>
      </c>
      <c r="I2974" s="1" t="str">
        <f t="array" ref="I2974">IF($F2974="", "", _xlfn.XLOOKUP($F2974,accounts!$A$2:$A$86,accounts!$F$2:$F$86, "Other"))</f>
        <v/>
      </c>
      <c r="J2974" s="1" t="s">
        <v>189</v>
      </c>
      <c r="K2974" s="3">
        <v>42861.0</v>
      </c>
    </row>
    <row r="2975">
      <c r="A2975" s="1" t="s">
        <v>3180</v>
      </c>
      <c r="B2975" s="1" t="s">
        <v>18</v>
      </c>
      <c r="C2975" s="1" t="str">
        <f t="array" ref="C2975">_xlfn.XLOOKUP($B2975, sales_teams!$A$2:$A$36, sales_teams!$B$2:$B$36)</f>
        <v>Dustin Brinkmann</v>
      </c>
      <c r="D2975" s="1" t="str">
        <f t="array" ref="D2975">_xlfn.XLOOKUP($B2975, sales_teams!$A$2:$A$36, sales_teams!$C$2:$C$36)</f>
        <v>Central</v>
      </c>
      <c r="E2975" s="1" t="s">
        <v>181</v>
      </c>
      <c r="F2975" s="1" t="s">
        <v>106</v>
      </c>
      <c r="G2975" s="1" t="str">
        <f t="array" ref="G2975">IF($F2975="", "", _xlfn.XLOOKUP($F2975,accounts!$A$2:$A$86,accounts!$B$2:$B$86, "Other"))</f>
        <v>retail</v>
      </c>
      <c r="H2975" s="1" t="str">
        <f t="array" ref="H2975">IF($F2975="", "", IFS(_xlfn.XLOOKUP($F2975, accounts!$A$2:$A$86, accounts!$E$2:$E$86, 0)&gt;=1000, "Enterprise", _xlfn.XLOOKUP($F2975, accounts!$A$2:$A$86, accounts!$E$2:$E$86, 0)&gt;=100, "Mid-Market", TRUE, "SMB"))</f>
        <v>Enterprise</v>
      </c>
      <c r="I2975" s="1" t="str">
        <f t="array" ref="I2975">IF($F2975="", "", _xlfn.XLOOKUP($F2975,accounts!$A$2:$A$86,accounts!$F$2:$F$86, "Other"))</f>
        <v>Italy</v>
      </c>
      <c r="J2975" s="1" t="s">
        <v>131</v>
      </c>
      <c r="K2975" s="3">
        <v>42861.0</v>
      </c>
      <c r="L2975" s="3">
        <v>42877.0</v>
      </c>
      <c r="M2975" s="1">
        <v>569.0</v>
      </c>
    </row>
    <row r="2976">
      <c r="A2976" s="1" t="s">
        <v>3181</v>
      </c>
      <c r="B2976" s="1" t="s">
        <v>28</v>
      </c>
      <c r="C2976" s="1" t="str">
        <f t="array" ref="C2976">_xlfn.XLOOKUP($B2976, sales_teams!$A$2:$A$36, sales_teams!$B$2:$B$36)</f>
        <v>Melvin Marxen</v>
      </c>
      <c r="D2976" s="1" t="str">
        <f t="array" ref="D2976">_xlfn.XLOOKUP($B2976, sales_teams!$A$2:$A$36, sales_teams!$C$2:$C$36)</f>
        <v>Central</v>
      </c>
      <c r="E2976" s="1" t="s">
        <v>179</v>
      </c>
      <c r="F2976" s="1" t="s">
        <v>56</v>
      </c>
      <c r="G2976" s="1" t="str">
        <f t="array" ref="G2976">IF($F2976="", "", _xlfn.XLOOKUP($F2976,accounts!$A$2:$A$86,accounts!$B$2:$B$86, "Other"))</f>
        <v>software</v>
      </c>
      <c r="H2976" s="1" t="str">
        <f t="array" ref="H2976">IF($F2976="", "", IFS(_xlfn.XLOOKUP($F2976, accounts!$A$2:$A$86, accounts!$E$2:$E$86, 0)&gt;=1000, "Enterprise", _xlfn.XLOOKUP($F2976, accounts!$A$2:$A$86, accounts!$E$2:$E$86, 0)&gt;=100, "Mid-Market", TRUE, "SMB"))</f>
        <v>Enterprise</v>
      </c>
      <c r="I2976" s="1" t="str">
        <f t="array" ref="I2976">IF($F2976="", "", _xlfn.XLOOKUP($F2976,accounts!$A$2:$A$86,accounts!$F$2:$F$86, "Other"))</f>
        <v>United States</v>
      </c>
      <c r="J2976" s="1" t="s">
        <v>192</v>
      </c>
      <c r="K2976" s="3">
        <v>42861.0</v>
      </c>
      <c r="L2976" s="3">
        <v>42881.0</v>
      </c>
      <c r="M2976" s="1">
        <v>0.0</v>
      </c>
    </row>
    <row r="2977">
      <c r="A2977" s="1" t="s">
        <v>3182</v>
      </c>
      <c r="B2977" s="1" t="s">
        <v>41</v>
      </c>
      <c r="C2977" s="1" t="str">
        <f t="array" ref="C2977">_xlfn.XLOOKUP($B2977, sales_teams!$A$2:$A$36, sales_teams!$B$2:$B$36)</f>
        <v>Cara Losch</v>
      </c>
      <c r="D2977" s="1" t="str">
        <f t="array" ref="D2977">_xlfn.XLOOKUP($B2977, sales_teams!$A$2:$A$36, sales_teams!$C$2:$C$36)</f>
        <v>East</v>
      </c>
      <c r="E2977" s="1" t="s">
        <v>194</v>
      </c>
      <c r="F2977" s="1" t="s">
        <v>103</v>
      </c>
      <c r="G2977" s="1" t="str">
        <f t="array" ref="G2977">IF($F2977="", "", _xlfn.XLOOKUP($F2977,accounts!$A$2:$A$86,accounts!$B$2:$B$86, "Other"))</f>
        <v>retail</v>
      </c>
      <c r="H2977" s="1" t="str">
        <f t="array" ref="H2977">IF($F2977="", "", IFS(_xlfn.XLOOKUP($F2977, accounts!$A$2:$A$86, accounts!$E$2:$E$86, 0)&gt;=1000, "Enterprise", _xlfn.XLOOKUP($F2977, accounts!$A$2:$A$86, accounts!$E$2:$E$86, 0)&gt;=100, "Mid-Market", TRUE, "SMB"))</f>
        <v>Enterprise</v>
      </c>
      <c r="I2977" s="1" t="str">
        <f t="array" ref="I2977">IF($F2977="", "", _xlfn.XLOOKUP($F2977,accounts!$A$2:$A$86,accounts!$F$2:$F$86, "Other"))</f>
        <v>United States</v>
      </c>
      <c r="J2977" s="1" t="s">
        <v>192</v>
      </c>
      <c r="K2977" s="3">
        <v>42861.0</v>
      </c>
      <c r="L2977" s="3">
        <v>42949.0</v>
      </c>
      <c r="M2977" s="1">
        <v>0.0</v>
      </c>
    </row>
    <row r="2978">
      <c r="A2978" s="1" t="s">
        <v>3183</v>
      </c>
      <c r="B2978" s="1" t="s">
        <v>41</v>
      </c>
      <c r="C2978" s="1" t="str">
        <f t="array" ref="C2978">_xlfn.XLOOKUP($B2978, sales_teams!$A$2:$A$36, sales_teams!$B$2:$B$36)</f>
        <v>Cara Losch</v>
      </c>
      <c r="D2978" s="1" t="str">
        <f t="array" ref="D2978">_xlfn.XLOOKUP($B2978, sales_teams!$A$2:$A$36, sales_teams!$C$2:$C$36)</f>
        <v>East</v>
      </c>
      <c r="E2978" s="1" t="s">
        <v>179</v>
      </c>
      <c r="F2978" s="1" t="s">
        <v>125</v>
      </c>
      <c r="G2978" s="1" t="str">
        <f t="array" ref="G2978">IF($F2978="", "", _xlfn.XLOOKUP($F2978,accounts!$A$2:$A$86,accounts!$B$2:$B$86, "Other"))</f>
        <v>software</v>
      </c>
      <c r="H2978" s="1" t="str">
        <f t="array" ref="H2978">IF($F2978="", "", IFS(_xlfn.XLOOKUP($F2978, accounts!$A$2:$A$86, accounts!$E$2:$E$86, 0)&gt;=1000, "Enterprise", _xlfn.XLOOKUP($F2978, accounts!$A$2:$A$86, accounts!$E$2:$E$86, 0)&gt;=100, "Mid-Market", TRUE, "SMB"))</f>
        <v>Enterprise</v>
      </c>
      <c r="I2978" s="1" t="str">
        <f t="array" ref="I2978">IF($F2978="", "", _xlfn.XLOOKUP($F2978,accounts!$A$2:$A$86,accounts!$F$2:$F$86, "Other"))</f>
        <v>United States</v>
      </c>
      <c r="J2978" s="1" t="s">
        <v>131</v>
      </c>
      <c r="K2978" s="3">
        <v>42861.0</v>
      </c>
      <c r="L2978" s="3">
        <v>42956.0</v>
      </c>
      <c r="M2978" s="1">
        <v>51.0</v>
      </c>
    </row>
    <row r="2979">
      <c r="A2979" s="1" t="s">
        <v>3184</v>
      </c>
      <c r="B2979" s="1" t="s">
        <v>60</v>
      </c>
      <c r="C2979" s="1" t="str">
        <f t="array" ref="C2979">_xlfn.XLOOKUP($B2979, sales_teams!$A$2:$A$36, sales_teams!$B$2:$B$36)</f>
        <v>Celia Rouche</v>
      </c>
      <c r="D2979" s="1" t="str">
        <f t="array" ref="D2979">_xlfn.XLOOKUP($B2979, sales_teams!$A$2:$A$36, sales_teams!$C$2:$C$36)</f>
        <v>West</v>
      </c>
      <c r="E2979" s="1" t="s">
        <v>194</v>
      </c>
      <c r="F2979" s="1" t="s">
        <v>97</v>
      </c>
      <c r="G2979" s="1" t="str">
        <f t="array" ref="G2979">IF($F2979="", "", _xlfn.XLOOKUP($F2979,accounts!$A$2:$A$86,accounts!$B$2:$B$86, "Other"))</f>
        <v>finance</v>
      </c>
      <c r="H2979" s="1" t="str">
        <f t="array" ref="H2979">IF($F2979="", "", IFS(_xlfn.XLOOKUP($F2979, accounts!$A$2:$A$86, accounts!$E$2:$E$86, 0)&gt;=1000, "Enterprise", _xlfn.XLOOKUP($F2979, accounts!$A$2:$A$86, accounts!$E$2:$E$86, 0)&gt;=100, "Mid-Market", TRUE, "SMB"))</f>
        <v>Mid-Market</v>
      </c>
      <c r="I2979" s="1" t="str">
        <f t="array" ref="I2979">IF($F2979="", "", _xlfn.XLOOKUP($F2979,accounts!$A$2:$A$86,accounts!$F$2:$F$86, "Other"))</f>
        <v>United States</v>
      </c>
      <c r="J2979" s="1" t="s">
        <v>189</v>
      </c>
      <c r="K2979" s="3">
        <v>42861.0</v>
      </c>
    </row>
    <row r="2980">
      <c r="A2980" s="1" t="s">
        <v>3185</v>
      </c>
      <c r="B2980" s="1" t="s">
        <v>60</v>
      </c>
      <c r="C2980" s="1" t="str">
        <f t="array" ref="C2980">_xlfn.XLOOKUP($B2980, sales_teams!$A$2:$A$36, sales_teams!$B$2:$B$36)</f>
        <v>Celia Rouche</v>
      </c>
      <c r="D2980" s="1" t="str">
        <f t="array" ref="D2980">_xlfn.XLOOKUP($B2980, sales_teams!$A$2:$A$36, sales_teams!$C$2:$C$36)</f>
        <v>West</v>
      </c>
      <c r="E2980" s="1" t="s">
        <v>148</v>
      </c>
      <c r="G2980" s="1" t="str">
        <f t="array" ref="G2980">IF($F2980="", "", _xlfn.XLOOKUP($F2980,accounts!$A$2:$A$86,accounts!$B$2:$B$86, "Other"))</f>
        <v/>
      </c>
      <c r="H2980" s="1" t="str">
        <f t="array" ref="H2980">IF($F2980="", "", IFS(_xlfn.XLOOKUP($F2980, accounts!$A$2:$A$86, accounts!$E$2:$E$86, 0)&gt;=1000, "Enterprise", _xlfn.XLOOKUP($F2980, accounts!$A$2:$A$86, accounts!$E$2:$E$86, 0)&gt;=100, "Mid-Market", TRUE, "SMB"))</f>
        <v/>
      </c>
      <c r="I2980" s="1" t="str">
        <f t="array" ref="I2980">IF($F2980="", "", _xlfn.XLOOKUP($F2980,accounts!$A$2:$A$86,accounts!$F$2:$F$86, "Other"))</f>
        <v/>
      </c>
      <c r="J2980" s="1" t="s">
        <v>189</v>
      </c>
      <c r="K2980" s="3">
        <v>42861.0</v>
      </c>
    </row>
    <row r="2981">
      <c r="A2981" s="1" t="s">
        <v>3186</v>
      </c>
      <c r="B2981" s="1" t="s">
        <v>7</v>
      </c>
      <c r="C2981" s="1" t="str">
        <f t="array" ref="C2981">_xlfn.XLOOKUP($B2981, sales_teams!$A$2:$A$36, sales_teams!$B$2:$B$36)</f>
        <v>Dustin Brinkmann</v>
      </c>
      <c r="D2981" s="1" t="str">
        <f t="array" ref="D2981">_xlfn.XLOOKUP($B2981, sales_teams!$A$2:$A$36, sales_teams!$C$2:$C$36)</f>
        <v>Central</v>
      </c>
      <c r="E2981" s="1" t="s">
        <v>109</v>
      </c>
      <c r="F2981" s="1" t="s">
        <v>76</v>
      </c>
      <c r="G2981" s="1" t="str">
        <f t="array" ref="G2981">IF($F2981="", "", _xlfn.XLOOKUP($F2981,accounts!$A$2:$A$86,accounts!$B$2:$B$86, "Other"))</f>
        <v>marketing</v>
      </c>
      <c r="H2981" s="1" t="str">
        <f t="array" ref="H2981">IF($F2981="", "", IFS(_xlfn.XLOOKUP($F2981, accounts!$A$2:$A$86, accounts!$E$2:$E$86, 0)&gt;=1000, "Enterprise", _xlfn.XLOOKUP($F2981, accounts!$A$2:$A$86, accounts!$E$2:$E$86, 0)&gt;=100, "Mid-Market", TRUE, "SMB"))</f>
        <v>Enterprise</v>
      </c>
      <c r="I2981" s="1" t="str">
        <f t="array" ref="I2981">IF($F2981="", "", _xlfn.XLOOKUP($F2981,accounts!$A$2:$A$86,accounts!$F$2:$F$86, "Other"))</f>
        <v>United States</v>
      </c>
      <c r="J2981" s="1" t="s">
        <v>192</v>
      </c>
      <c r="K2981" s="3">
        <v>42862.0</v>
      </c>
      <c r="L2981" s="3">
        <v>42977.0</v>
      </c>
      <c r="M2981" s="1">
        <v>0.0</v>
      </c>
    </row>
    <row r="2982">
      <c r="A2982" s="1" t="s">
        <v>3187</v>
      </c>
      <c r="B2982" s="1" t="s">
        <v>52</v>
      </c>
      <c r="C2982" s="1" t="str">
        <f t="array" ref="C2982">_xlfn.XLOOKUP($B2982, sales_teams!$A$2:$A$36, sales_teams!$B$2:$B$36)</f>
        <v>Rocco Neubert</v>
      </c>
      <c r="D2982" s="1" t="str">
        <f t="array" ref="D2982">_xlfn.XLOOKUP($B2982, sales_teams!$A$2:$A$36, sales_teams!$C$2:$C$36)</f>
        <v>East</v>
      </c>
      <c r="E2982" s="1" t="s">
        <v>188</v>
      </c>
      <c r="F2982" s="1" t="s">
        <v>43</v>
      </c>
      <c r="G2982" s="1" t="str">
        <f t="array" ref="G2982">IF($F2982="", "", _xlfn.XLOOKUP($F2982,accounts!$A$2:$A$86,accounts!$B$2:$B$86, "Other"))</f>
        <v>software</v>
      </c>
      <c r="H2982" s="1" t="str">
        <f t="array" ref="H2982">IF($F2982="", "", IFS(_xlfn.XLOOKUP($F2982, accounts!$A$2:$A$86, accounts!$E$2:$E$86, 0)&gt;=1000, "Enterprise", _xlfn.XLOOKUP($F2982, accounts!$A$2:$A$86, accounts!$E$2:$E$86, 0)&gt;=100, "Mid-Market", TRUE, "SMB"))</f>
        <v>Enterprise</v>
      </c>
      <c r="I2982" s="1" t="str">
        <f t="array" ref="I2982">IF($F2982="", "", _xlfn.XLOOKUP($F2982,accounts!$A$2:$A$86,accounts!$F$2:$F$86, "Other"))</f>
        <v>United States</v>
      </c>
      <c r="J2982" s="1" t="s">
        <v>131</v>
      </c>
      <c r="K2982" s="3">
        <v>42862.0</v>
      </c>
      <c r="L2982" s="3">
        <v>42876.0</v>
      </c>
      <c r="M2982" s="1">
        <v>4287.0</v>
      </c>
    </row>
    <row r="2983">
      <c r="A2983" s="1" t="s">
        <v>3188</v>
      </c>
      <c r="B2983" s="1" t="s">
        <v>39</v>
      </c>
      <c r="C2983" s="1" t="str">
        <f t="array" ref="C2983">_xlfn.XLOOKUP($B2983, sales_teams!$A$2:$A$36, sales_teams!$B$2:$B$36)</f>
        <v>Cara Losch</v>
      </c>
      <c r="D2983" s="1" t="str">
        <f t="array" ref="D2983">_xlfn.XLOOKUP($B2983, sales_teams!$A$2:$A$36, sales_teams!$C$2:$C$36)</f>
        <v>East</v>
      </c>
      <c r="E2983" s="1" t="s">
        <v>109</v>
      </c>
      <c r="F2983" s="1" t="s">
        <v>144</v>
      </c>
      <c r="G2983" s="1" t="str">
        <f t="array" ref="G2983">IF($F2983="", "", _xlfn.XLOOKUP($F2983,accounts!$A$2:$A$86,accounts!$B$2:$B$86, "Other"))</f>
        <v>retail</v>
      </c>
      <c r="H2983" s="1" t="str">
        <f t="array" ref="H2983">IF($F2983="", "", IFS(_xlfn.XLOOKUP($F2983, accounts!$A$2:$A$86, accounts!$E$2:$E$86, 0)&gt;=1000, "Enterprise", _xlfn.XLOOKUP($F2983, accounts!$A$2:$A$86, accounts!$E$2:$E$86, 0)&gt;=100, "Mid-Market", TRUE, "SMB"))</f>
        <v>Enterprise</v>
      </c>
      <c r="I2983" s="1" t="str">
        <f t="array" ref="I2983">IF($F2983="", "", _xlfn.XLOOKUP($F2983,accounts!$A$2:$A$86,accounts!$F$2:$F$86, "Other"))</f>
        <v>United States</v>
      </c>
      <c r="J2983" s="1" t="s">
        <v>189</v>
      </c>
      <c r="K2983" s="3">
        <v>42862.0</v>
      </c>
    </row>
    <row r="2984">
      <c r="A2984" s="1" t="s">
        <v>3189</v>
      </c>
      <c r="B2984" s="1" t="s">
        <v>39</v>
      </c>
      <c r="C2984" s="1" t="str">
        <f t="array" ref="C2984">_xlfn.XLOOKUP($B2984, sales_teams!$A$2:$A$36, sales_teams!$B$2:$B$36)</f>
        <v>Cara Losch</v>
      </c>
      <c r="D2984" s="1" t="str">
        <f t="array" ref="D2984">_xlfn.XLOOKUP($B2984, sales_teams!$A$2:$A$36, sales_teams!$C$2:$C$36)</f>
        <v>East</v>
      </c>
      <c r="E2984" s="1" t="s">
        <v>148</v>
      </c>
      <c r="G2984" s="1" t="str">
        <f t="array" ref="G2984">IF($F2984="", "", _xlfn.XLOOKUP($F2984,accounts!$A$2:$A$86,accounts!$B$2:$B$86, "Other"))</f>
        <v/>
      </c>
      <c r="H2984" s="1" t="str">
        <f t="array" ref="H2984">IF($F2984="", "", IFS(_xlfn.XLOOKUP($F2984, accounts!$A$2:$A$86, accounts!$E$2:$E$86, 0)&gt;=1000, "Enterprise", _xlfn.XLOOKUP($F2984, accounts!$A$2:$A$86, accounts!$E$2:$E$86, 0)&gt;=100, "Mid-Market", TRUE, "SMB"))</f>
        <v/>
      </c>
      <c r="I2984" s="1" t="str">
        <f t="array" ref="I2984">IF($F2984="", "", _xlfn.XLOOKUP($F2984,accounts!$A$2:$A$86,accounts!$F$2:$F$86, "Other"))</f>
        <v/>
      </c>
      <c r="J2984" s="1" t="s">
        <v>189</v>
      </c>
      <c r="K2984" s="3">
        <v>42862.0</v>
      </c>
    </row>
    <row r="2985">
      <c r="A2985" s="1" t="s">
        <v>3190</v>
      </c>
      <c r="B2985" s="1" t="s">
        <v>39</v>
      </c>
      <c r="C2985" s="1" t="str">
        <f t="array" ref="C2985">_xlfn.XLOOKUP($B2985, sales_teams!$A$2:$A$36, sales_teams!$B$2:$B$36)</f>
        <v>Cara Losch</v>
      </c>
      <c r="D2985" s="1" t="str">
        <f t="array" ref="D2985">_xlfn.XLOOKUP($B2985, sales_teams!$A$2:$A$36, sales_teams!$C$2:$C$36)</f>
        <v>East</v>
      </c>
      <c r="E2985" s="1" t="s">
        <v>148</v>
      </c>
      <c r="F2985" s="1" t="s">
        <v>140</v>
      </c>
      <c r="G2985" s="1" t="str">
        <f t="array" ref="G2985">IF($F2985="", "", _xlfn.XLOOKUP($F2985,accounts!$A$2:$A$86,accounts!$B$2:$B$86, "Other"))</f>
        <v>employment</v>
      </c>
      <c r="H2985" s="1" t="str">
        <f t="array" ref="H2985">IF($F2985="", "", IFS(_xlfn.XLOOKUP($F2985, accounts!$A$2:$A$86, accounts!$E$2:$E$86, 0)&gt;=1000, "Enterprise", _xlfn.XLOOKUP($F2985, accounts!$A$2:$A$86, accounts!$E$2:$E$86, 0)&gt;=100, "Mid-Market", TRUE, "SMB"))</f>
        <v>Enterprise</v>
      </c>
      <c r="I2985" s="1" t="str">
        <f t="array" ref="I2985">IF($F2985="", "", _xlfn.XLOOKUP($F2985,accounts!$A$2:$A$86,accounts!$F$2:$F$86, "Other"))</f>
        <v>United States</v>
      </c>
      <c r="J2985" s="1" t="s">
        <v>131</v>
      </c>
      <c r="K2985" s="3">
        <v>42862.0</v>
      </c>
      <c r="L2985" s="3">
        <v>42870.0</v>
      </c>
      <c r="M2985" s="1">
        <v>3960.0</v>
      </c>
    </row>
    <row r="2986">
      <c r="A2986" s="1" t="s">
        <v>3191</v>
      </c>
      <c r="B2986" s="1" t="s">
        <v>53</v>
      </c>
      <c r="C2986" s="1" t="str">
        <f t="array" ref="C2986">_xlfn.XLOOKUP($B2986, sales_teams!$A$2:$A$36, sales_teams!$B$2:$B$36)</f>
        <v>Rocco Neubert</v>
      </c>
      <c r="D2986" s="1" t="str">
        <f t="array" ref="D2986">_xlfn.XLOOKUP($B2986, sales_teams!$A$2:$A$36, sales_teams!$C$2:$C$36)</f>
        <v>East</v>
      </c>
      <c r="E2986" s="1" t="s">
        <v>148</v>
      </c>
      <c r="F2986" s="1" t="s">
        <v>127</v>
      </c>
      <c r="G2986" s="1" t="str">
        <f t="array" ref="G2986">IF($F2986="", "", _xlfn.XLOOKUP($F2986,accounts!$A$2:$A$86,accounts!$B$2:$B$86, "Other"))</f>
        <v>technology</v>
      </c>
      <c r="H2986" s="1" t="str">
        <f t="array" ref="H2986">IF($F2986="", "", IFS(_xlfn.XLOOKUP($F2986, accounts!$A$2:$A$86, accounts!$E$2:$E$86, 0)&gt;=1000, "Enterprise", _xlfn.XLOOKUP($F2986, accounts!$A$2:$A$86, accounts!$E$2:$E$86, 0)&gt;=100, "Mid-Market", TRUE, "SMB"))</f>
        <v>Enterprise</v>
      </c>
      <c r="I2986" s="1" t="str">
        <f t="array" ref="I2986">IF($F2986="", "", _xlfn.XLOOKUP($F2986,accounts!$A$2:$A$86,accounts!$F$2:$F$86, "Other"))</f>
        <v>United States</v>
      </c>
      <c r="J2986" s="1" t="s">
        <v>192</v>
      </c>
      <c r="K2986" s="3">
        <v>42862.0</v>
      </c>
      <c r="L2986" s="3">
        <v>42864.0</v>
      </c>
      <c r="M2986" s="1">
        <v>0.0</v>
      </c>
    </row>
    <row r="2987">
      <c r="A2987" s="1" t="s">
        <v>3192</v>
      </c>
      <c r="B2987" s="1" t="s">
        <v>19</v>
      </c>
      <c r="C2987" s="1" t="str">
        <f t="array" ref="C2987">_xlfn.XLOOKUP($B2987, sales_teams!$A$2:$A$36, sales_teams!$B$2:$B$36)</f>
        <v>Melvin Marxen</v>
      </c>
      <c r="D2987" s="1" t="str">
        <f t="array" ref="D2987">_xlfn.XLOOKUP($B2987, sales_teams!$A$2:$A$36, sales_teams!$C$2:$C$36)</f>
        <v>Central</v>
      </c>
      <c r="E2987" s="1" t="s">
        <v>109</v>
      </c>
      <c r="F2987" s="1" t="s">
        <v>56</v>
      </c>
      <c r="G2987" s="1" t="str">
        <f t="array" ref="G2987">IF($F2987="", "", _xlfn.XLOOKUP($F2987,accounts!$A$2:$A$86,accounts!$B$2:$B$86, "Other"))</f>
        <v>software</v>
      </c>
      <c r="H2987" s="1" t="str">
        <f t="array" ref="H2987">IF($F2987="", "", IFS(_xlfn.XLOOKUP($F2987, accounts!$A$2:$A$86, accounts!$E$2:$E$86, 0)&gt;=1000, "Enterprise", _xlfn.XLOOKUP($F2987, accounts!$A$2:$A$86, accounts!$E$2:$E$86, 0)&gt;=100, "Mid-Market", TRUE, "SMB"))</f>
        <v>Enterprise</v>
      </c>
      <c r="I2987" s="1" t="str">
        <f t="array" ref="I2987">IF($F2987="", "", _xlfn.XLOOKUP($F2987,accounts!$A$2:$A$86,accounts!$F$2:$F$86, "Other"))</f>
        <v>United States</v>
      </c>
      <c r="J2987" s="1" t="s">
        <v>131</v>
      </c>
      <c r="K2987" s="3">
        <v>42862.0</v>
      </c>
      <c r="L2987" s="3">
        <v>42980.0</v>
      </c>
      <c r="M2987" s="1">
        <v>1093.0</v>
      </c>
    </row>
    <row r="2988">
      <c r="A2988" s="1" t="s">
        <v>3193</v>
      </c>
      <c r="B2988" s="1" t="s">
        <v>19</v>
      </c>
      <c r="C2988" s="1" t="str">
        <f t="array" ref="C2988">_xlfn.XLOOKUP($B2988, sales_teams!$A$2:$A$36, sales_teams!$B$2:$B$36)</f>
        <v>Melvin Marxen</v>
      </c>
      <c r="D2988" s="1" t="str">
        <f t="array" ref="D2988">_xlfn.XLOOKUP($B2988, sales_teams!$A$2:$A$36, sales_teams!$C$2:$C$36)</f>
        <v>Central</v>
      </c>
      <c r="E2988" s="1" t="s">
        <v>109</v>
      </c>
      <c r="F2988" s="1" t="s">
        <v>136</v>
      </c>
      <c r="G2988" s="1" t="str">
        <f t="array" ref="G2988">IF($F2988="", "", _xlfn.XLOOKUP($F2988,accounts!$A$2:$A$86,accounts!$B$2:$B$86, "Other"))</f>
        <v>services</v>
      </c>
      <c r="H2988" s="1" t="str">
        <f t="array" ref="H2988">IF($F2988="", "", IFS(_xlfn.XLOOKUP($F2988, accounts!$A$2:$A$86, accounts!$E$2:$E$86, 0)&gt;=1000, "Enterprise", _xlfn.XLOOKUP($F2988, accounts!$A$2:$A$86, accounts!$E$2:$E$86, 0)&gt;=100, "Mid-Market", TRUE, "SMB"))</f>
        <v>Enterprise</v>
      </c>
      <c r="I2988" s="1" t="str">
        <f t="array" ref="I2988">IF($F2988="", "", _xlfn.XLOOKUP($F2988,accounts!$A$2:$A$86,accounts!$F$2:$F$86, "Other"))</f>
        <v>United States</v>
      </c>
      <c r="J2988" s="1" t="s">
        <v>131</v>
      </c>
      <c r="K2988" s="3">
        <v>42862.0</v>
      </c>
      <c r="L2988" s="3">
        <v>42957.0</v>
      </c>
      <c r="M2988" s="1">
        <v>1194.0</v>
      </c>
    </row>
    <row r="2989">
      <c r="A2989" s="1" t="s">
        <v>3194</v>
      </c>
      <c r="B2989" s="1" t="s">
        <v>19</v>
      </c>
      <c r="C2989" s="1" t="str">
        <f t="array" ref="C2989">_xlfn.XLOOKUP($B2989, sales_teams!$A$2:$A$36, sales_teams!$B$2:$B$36)</f>
        <v>Melvin Marxen</v>
      </c>
      <c r="D2989" s="1" t="str">
        <f t="array" ref="D2989">_xlfn.XLOOKUP($B2989, sales_teams!$A$2:$A$36, sales_teams!$C$2:$C$36)</f>
        <v>Central</v>
      </c>
      <c r="E2989" s="1" t="s">
        <v>148</v>
      </c>
      <c r="F2989" s="1" t="s">
        <v>145</v>
      </c>
      <c r="G2989" s="1" t="str">
        <f t="array" ref="G2989">IF($F2989="", "", _xlfn.XLOOKUP($F2989,accounts!$A$2:$A$86,accounts!$B$2:$B$86, "Other"))</f>
        <v>technology</v>
      </c>
      <c r="H2989" s="1" t="str">
        <f t="array" ref="H2989">IF($F2989="", "", IFS(_xlfn.XLOOKUP($F2989, accounts!$A$2:$A$86, accounts!$E$2:$E$86, 0)&gt;=1000, "Enterprise", _xlfn.XLOOKUP($F2989, accounts!$A$2:$A$86, accounts!$E$2:$E$86, 0)&gt;=100, "Mid-Market", TRUE, "SMB"))</f>
        <v>Enterprise</v>
      </c>
      <c r="I2989" s="1" t="str">
        <f t="array" ref="I2989">IF($F2989="", "", _xlfn.XLOOKUP($F2989,accounts!$A$2:$A$86,accounts!$F$2:$F$86, "Other"))</f>
        <v>Panama</v>
      </c>
      <c r="J2989" s="1" t="s">
        <v>131</v>
      </c>
      <c r="K2989" s="3">
        <v>42862.0</v>
      </c>
      <c r="L2989" s="3">
        <v>42961.0</v>
      </c>
      <c r="M2989" s="1">
        <v>5310.0</v>
      </c>
    </row>
    <row r="2990">
      <c r="A2990" s="1" t="s">
        <v>3195</v>
      </c>
      <c r="B2990" s="1" t="s">
        <v>104</v>
      </c>
      <c r="C2990" s="1" t="str">
        <f t="array" ref="C2990">_xlfn.XLOOKUP($B2990, sales_teams!$A$2:$A$36, sales_teams!$B$2:$B$36)</f>
        <v>Summer Sewald</v>
      </c>
      <c r="D2990" s="1" t="str">
        <f t="array" ref="D2990">_xlfn.XLOOKUP($B2990, sales_teams!$A$2:$A$36, sales_teams!$C$2:$C$36)</f>
        <v>West</v>
      </c>
      <c r="E2990" s="1" t="s">
        <v>109</v>
      </c>
      <c r="F2990" s="1" t="s">
        <v>36</v>
      </c>
      <c r="G2990" s="1" t="str">
        <f t="array" ref="G2990">IF($F2990="", "", _xlfn.XLOOKUP($F2990,accounts!$A$2:$A$86,accounts!$B$2:$B$86, "Other"))</f>
        <v>retail</v>
      </c>
      <c r="H2990" s="1" t="str">
        <f t="array" ref="H2990">IF($F2990="", "", IFS(_xlfn.XLOOKUP($F2990, accounts!$A$2:$A$86, accounts!$E$2:$E$86, 0)&gt;=1000, "Enterprise", _xlfn.XLOOKUP($F2990, accounts!$A$2:$A$86, accounts!$E$2:$E$86, 0)&gt;=100, "Mid-Market", TRUE, "SMB"))</f>
        <v>Enterprise</v>
      </c>
      <c r="I2990" s="1" t="str">
        <f t="array" ref="I2990">IF($F2990="", "", _xlfn.XLOOKUP($F2990,accounts!$A$2:$A$86,accounts!$F$2:$F$86, "Other"))</f>
        <v>United States</v>
      </c>
      <c r="J2990" s="1" t="s">
        <v>192</v>
      </c>
      <c r="K2990" s="3">
        <v>42862.0</v>
      </c>
      <c r="L2990" s="3">
        <v>42951.0</v>
      </c>
      <c r="M2990" s="1">
        <v>0.0</v>
      </c>
    </row>
    <row r="2991">
      <c r="A2991" s="1" t="s">
        <v>3196</v>
      </c>
      <c r="B2991" s="1" t="s">
        <v>102</v>
      </c>
      <c r="C2991" s="1" t="str">
        <f t="array" ref="C2991">_xlfn.XLOOKUP($B2991, sales_teams!$A$2:$A$36, sales_teams!$B$2:$B$36)</f>
        <v>Summer Sewald</v>
      </c>
      <c r="D2991" s="1" t="str">
        <f t="array" ref="D2991">_xlfn.XLOOKUP($B2991, sales_teams!$A$2:$A$36, sales_teams!$C$2:$C$36)</f>
        <v>West</v>
      </c>
      <c r="E2991" s="1" t="s">
        <v>109</v>
      </c>
      <c r="F2991" s="1" t="s">
        <v>84</v>
      </c>
      <c r="G2991" s="1" t="str">
        <f t="array" ref="G2991">IF($F2991="", "", _xlfn.XLOOKUP($F2991,accounts!$A$2:$A$86,accounts!$B$2:$B$86, "Other"))</f>
        <v>retail</v>
      </c>
      <c r="H2991" s="1" t="str">
        <f t="array" ref="H2991">IF($F2991="", "", IFS(_xlfn.XLOOKUP($F2991, accounts!$A$2:$A$86, accounts!$E$2:$E$86, 0)&gt;=1000, "Enterprise", _xlfn.XLOOKUP($F2991, accounts!$A$2:$A$86, accounts!$E$2:$E$86, 0)&gt;=100, "Mid-Market", TRUE, "SMB"))</f>
        <v>Enterprise</v>
      </c>
      <c r="I2991" s="1" t="str">
        <f t="array" ref="I2991">IF($F2991="", "", _xlfn.XLOOKUP($F2991,accounts!$A$2:$A$86,accounts!$F$2:$F$86, "Other"))</f>
        <v>United States</v>
      </c>
      <c r="J2991" s="1" t="s">
        <v>192</v>
      </c>
      <c r="K2991" s="3">
        <v>42862.0</v>
      </c>
      <c r="L2991" s="3">
        <v>42875.0</v>
      </c>
      <c r="M2991" s="1">
        <v>0.0</v>
      </c>
    </row>
    <row r="2992">
      <c r="A2992" s="1" t="s">
        <v>3197</v>
      </c>
      <c r="B2992" s="1" t="s">
        <v>17</v>
      </c>
      <c r="C2992" s="1" t="str">
        <f t="array" ref="C2992">_xlfn.XLOOKUP($B2992, sales_teams!$A$2:$A$36, sales_teams!$B$2:$B$36)</f>
        <v>Dustin Brinkmann</v>
      </c>
      <c r="D2992" s="1" t="str">
        <f t="array" ref="D2992">_xlfn.XLOOKUP($B2992, sales_teams!$A$2:$A$36, sales_teams!$C$2:$C$36)</f>
        <v>Central</v>
      </c>
      <c r="E2992" s="1" t="s">
        <v>181</v>
      </c>
      <c r="F2992" s="1" t="s">
        <v>119</v>
      </c>
      <c r="G2992" s="1" t="str">
        <f t="array" ref="G2992">IF($F2992="", "", _xlfn.XLOOKUP($F2992,accounts!$A$2:$A$86,accounts!$B$2:$B$86, "Other"))</f>
        <v>technology</v>
      </c>
      <c r="H2992" s="1" t="str">
        <f t="array" ref="H2992">IF($F2992="", "", IFS(_xlfn.XLOOKUP($F2992, accounts!$A$2:$A$86, accounts!$E$2:$E$86, 0)&gt;=1000, "Enterprise", _xlfn.XLOOKUP($F2992, accounts!$A$2:$A$86, accounts!$E$2:$E$86, 0)&gt;=100, "Mid-Market", TRUE, "SMB"))</f>
        <v>Enterprise</v>
      </c>
      <c r="I2992" s="1" t="str">
        <f t="array" ref="I2992">IF($F2992="", "", _xlfn.XLOOKUP($F2992,accounts!$A$2:$A$86,accounts!$F$2:$F$86, "Other"))</f>
        <v>Korea</v>
      </c>
      <c r="J2992" s="1" t="s">
        <v>192</v>
      </c>
      <c r="K2992" s="3">
        <v>42862.0</v>
      </c>
      <c r="L2992" s="3">
        <v>42950.0</v>
      </c>
      <c r="M2992" s="1">
        <v>0.0</v>
      </c>
    </row>
    <row r="2993">
      <c r="A2993" s="1" t="s">
        <v>3198</v>
      </c>
      <c r="B2993" s="1" t="s">
        <v>92</v>
      </c>
      <c r="C2993" s="1" t="str">
        <f t="array" ref="C2993">_xlfn.XLOOKUP($B2993, sales_teams!$A$2:$A$36, sales_teams!$B$2:$B$36)</f>
        <v>Celia Rouche</v>
      </c>
      <c r="D2993" s="1" t="str">
        <f t="array" ref="D2993">_xlfn.XLOOKUP($B2993, sales_teams!$A$2:$A$36, sales_teams!$C$2:$C$36)</f>
        <v>West</v>
      </c>
      <c r="E2993" s="1" t="s">
        <v>194</v>
      </c>
      <c r="G2993" s="1" t="str">
        <f t="array" ref="G2993">IF($F2993="", "", _xlfn.XLOOKUP($F2993,accounts!$A$2:$A$86,accounts!$B$2:$B$86, "Other"))</f>
        <v/>
      </c>
      <c r="H2993" s="1" t="str">
        <f t="array" ref="H2993">IF($F2993="", "", IFS(_xlfn.XLOOKUP($F2993, accounts!$A$2:$A$86, accounts!$E$2:$E$86, 0)&gt;=1000, "Enterprise", _xlfn.XLOOKUP($F2993, accounts!$A$2:$A$86, accounts!$E$2:$E$86, 0)&gt;=100, "Mid-Market", TRUE, "SMB"))</f>
        <v/>
      </c>
      <c r="I2993" s="1" t="str">
        <f t="array" ref="I2993">IF($F2993="", "", _xlfn.XLOOKUP($F2993,accounts!$A$2:$A$86,accounts!$F$2:$F$86, "Other"))</f>
        <v/>
      </c>
      <c r="J2993" s="1" t="s">
        <v>189</v>
      </c>
      <c r="K2993" s="3">
        <v>42862.0</v>
      </c>
    </row>
    <row r="2994">
      <c r="A2994" s="1" t="s">
        <v>3199</v>
      </c>
      <c r="B2994" s="1" t="s">
        <v>107</v>
      </c>
      <c r="C2994" s="1" t="str">
        <f t="array" ref="C2994">_xlfn.XLOOKUP($B2994, sales_teams!$A$2:$A$36, sales_teams!$B$2:$B$36)</f>
        <v>Summer Sewald</v>
      </c>
      <c r="D2994" s="1" t="str">
        <f t="array" ref="D2994">_xlfn.XLOOKUP($B2994, sales_teams!$A$2:$A$36, sales_teams!$C$2:$C$36)</f>
        <v>West</v>
      </c>
      <c r="E2994" s="1" t="s">
        <v>109</v>
      </c>
      <c r="F2994" s="1" t="s">
        <v>97</v>
      </c>
      <c r="G2994" s="1" t="str">
        <f t="array" ref="G2994">IF($F2994="", "", _xlfn.XLOOKUP($F2994,accounts!$A$2:$A$86,accounts!$B$2:$B$86, "Other"))</f>
        <v>finance</v>
      </c>
      <c r="H2994" s="1" t="str">
        <f t="array" ref="H2994">IF($F2994="", "", IFS(_xlfn.XLOOKUP($F2994, accounts!$A$2:$A$86, accounts!$E$2:$E$86, 0)&gt;=1000, "Enterprise", _xlfn.XLOOKUP($F2994, accounts!$A$2:$A$86, accounts!$E$2:$E$86, 0)&gt;=100, "Mid-Market", TRUE, "SMB"))</f>
        <v>Mid-Market</v>
      </c>
      <c r="I2994" s="1" t="str">
        <f t="array" ref="I2994">IF($F2994="", "", _xlfn.XLOOKUP($F2994,accounts!$A$2:$A$86,accounts!$F$2:$F$86, "Other"))</f>
        <v>United States</v>
      </c>
      <c r="J2994" s="1" t="s">
        <v>131</v>
      </c>
      <c r="K2994" s="3">
        <v>42862.0</v>
      </c>
      <c r="L2994" s="3">
        <v>42955.0</v>
      </c>
      <c r="M2994" s="1">
        <v>1222.0</v>
      </c>
    </row>
    <row r="2995">
      <c r="A2995" s="1" t="s">
        <v>3200</v>
      </c>
      <c r="B2995" s="1" t="s">
        <v>18</v>
      </c>
      <c r="C2995" s="1" t="str">
        <f t="array" ref="C2995">_xlfn.XLOOKUP($B2995, sales_teams!$A$2:$A$36, sales_teams!$B$2:$B$36)</f>
        <v>Dustin Brinkmann</v>
      </c>
      <c r="D2995" s="1" t="str">
        <f t="array" ref="D2995">_xlfn.XLOOKUP($B2995, sales_teams!$A$2:$A$36, sales_teams!$C$2:$C$36)</f>
        <v>Central</v>
      </c>
      <c r="E2995" s="1" t="s">
        <v>109</v>
      </c>
      <c r="F2995" s="1" t="s">
        <v>78</v>
      </c>
      <c r="G2995" s="1" t="str">
        <f t="array" ref="G2995">IF($F2995="", "", _xlfn.XLOOKUP($F2995,accounts!$A$2:$A$86,accounts!$B$2:$B$86, "Other"))</f>
        <v>marketing</v>
      </c>
      <c r="H2995" s="1" t="str">
        <f t="array" ref="H2995">IF($F2995="", "", IFS(_xlfn.XLOOKUP($F2995, accounts!$A$2:$A$86, accounts!$E$2:$E$86, 0)&gt;=1000, "Enterprise", _xlfn.XLOOKUP($F2995, accounts!$A$2:$A$86, accounts!$E$2:$E$86, 0)&gt;=100, "Mid-Market", TRUE, "SMB"))</f>
        <v>Enterprise</v>
      </c>
      <c r="I2995" s="1" t="str">
        <f t="array" ref="I2995">IF($F2995="", "", _xlfn.XLOOKUP($F2995,accounts!$A$2:$A$86,accounts!$F$2:$F$86, "Other"))</f>
        <v>United States</v>
      </c>
      <c r="J2995" s="1" t="s">
        <v>131</v>
      </c>
      <c r="K2995" s="3">
        <v>42862.0</v>
      </c>
      <c r="L2995" s="3">
        <v>42952.0</v>
      </c>
      <c r="M2995" s="1">
        <v>901.0</v>
      </c>
    </row>
    <row r="2996">
      <c r="A2996" s="1" t="s">
        <v>3201</v>
      </c>
      <c r="B2996" s="1" t="s">
        <v>54</v>
      </c>
      <c r="C2996" s="1" t="str">
        <f t="array" ref="C2996">_xlfn.XLOOKUP($B2996, sales_teams!$A$2:$A$36, sales_teams!$B$2:$B$36)</f>
        <v>Rocco Neubert</v>
      </c>
      <c r="D2996" s="1" t="str">
        <f t="array" ref="D2996">_xlfn.XLOOKUP($B2996, sales_teams!$A$2:$A$36, sales_teams!$C$2:$C$36)</f>
        <v>East</v>
      </c>
      <c r="E2996" s="1" t="s">
        <v>188</v>
      </c>
      <c r="F2996" s="1" t="s">
        <v>140</v>
      </c>
      <c r="G2996" s="1" t="str">
        <f t="array" ref="G2996">IF($F2996="", "", _xlfn.XLOOKUP($F2996,accounts!$A$2:$A$86,accounts!$B$2:$B$86, "Other"))</f>
        <v>employment</v>
      </c>
      <c r="H2996" s="1" t="str">
        <f t="array" ref="H2996">IF($F2996="", "", IFS(_xlfn.XLOOKUP($F2996, accounts!$A$2:$A$86, accounts!$E$2:$E$86, 0)&gt;=1000, "Enterprise", _xlfn.XLOOKUP($F2996, accounts!$A$2:$A$86, accounts!$E$2:$E$86, 0)&gt;=100, "Mid-Market", TRUE, "SMB"))</f>
        <v>Enterprise</v>
      </c>
      <c r="I2996" s="1" t="str">
        <f t="array" ref="I2996">IF($F2996="", "", _xlfn.XLOOKUP($F2996,accounts!$A$2:$A$86,accounts!$F$2:$F$86, "Other"))</f>
        <v>United States</v>
      </c>
      <c r="J2996" s="1" t="s">
        <v>192</v>
      </c>
      <c r="K2996" s="3">
        <v>42862.0</v>
      </c>
      <c r="L2996" s="3">
        <v>42973.0</v>
      </c>
      <c r="M2996" s="1">
        <v>0.0</v>
      </c>
    </row>
    <row r="2997">
      <c r="A2997" s="1" t="s">
        <v>3202</v>
      </c>
      <c r="B2997" s="1" t="s">
        <v>54</v>
      </c>
      <c r="C2997" s="1" t="str">
        <f t="array" ref="C2997">_xlfn.XLOOKUP($B2997, sales_teams!$A$2:$A$36, sales_teams!$B$2:$B$36)</f>
        <v>Rocco Neubert</v>
      </c>
      <c r="D2997" s="1" t="str">
        <f t="array" ref="D2997">_xlfn.XLOOKUP($B2997, sales_teams!$A$2:$A$36, sales_teams!$C$2:$C$36)</f>
        <v>East</v>
      </c>
      <c r="E2997" s="1" t="s">
        <v>194</v>
      </c>
      <c r="F2997" s="1" t="s">
        <v>125</v>
      </c>
      <c r="G2997" s="1" t="str">
        <f t="array" ref="G2997">IF($F2997="", "", _xlfn.XLOOKUP($F2997,accounts!$A$2:$A$86,accounts!$B$2:$B$86, "Other"))</f>
        <v>software</v>
      </c>
      <c r="H2997" s="1" t="str">
        <f t="array" ref="H2997">IF($F2997="", "", IFS(_xlfn.XLOOKUP($F2997, accounts!$A$2:$A$86, accounts!$E$2:$E$86, 0)&gt;=1000, "Enterprise", _xlfn.XLOOKUP($F2997, accounts!$A$2:$A$86, accounts!$E$2:$E$86, 0)&gt;=100, "Mid-Market", TRUE, "SMB"))</f>
        <v>Enterprise</v>
      </c>
      <c r="I2997" s="1" t="str">
        <f t="array" ref="I2997">IF($F2997="", "", _xlfn.XLOOKUP($F2997,accounts!$A$2:$A$86,accounts!$F$2:$F$86, "Other"))</f>
        <v>United States</v>
      </c>
      <c r="J2997" s="1" t="s">
        <v>131</v>
      </c>
      <c r="K2997" s="3">
        <v>42862.0</v>
      </c>
      <c r="L2997" s="3">
        <v>42948.0</v>
      </c>
      <c r="M2997" s="1">
        <v>5601.0</v>
      </c>
    </row>
    <row r="2998">
      <c r="A2998" s="1" t="s">
        <v>3203</v>
      </c>
      <c r="B2998" s="1" t="s">
        <v>65</v>
      </c>
      <c r="C2998" s="1" t="str">
        <f t="array" ref="C2998">_xlfn.XLOOKUP($B2998, sales_teams!$A$2:$A$36, sales_teams!$B$2:$B$36)</f>
        <v>Celia Rouche</v>
      </c>
      <c r="D2998" s="1" t="str">
        <f t="array" ref="D2998">_xlfn.XLOOKUP($B2998, sales_teams!$A$2:$A$36, sales_teams!$C$2:$C$36)</f>
        <v>West</v>
      </c>
      <c r="E2998" s="1" t="s">
        <v>188</v>
      </c>
      <c r="G2998" s="1" t="str">
        <f t="array" ref="G2998">IF($F2998="", "", _xlfn.XLOOKUP($F2998,accounts!$A$2:$A$86,accounts!$B$2:$B$86, "Other"))</f>
        <v/>
      </c>
      <c r="H2998" s="1" t="str">
        <f t="array" ref="H2998">IF($F2998="", "", IFS(_xlfn.XLOOKUP($F2998, accounts!$A$2:$A$86, accounts!$E$2:$E$86, 0)&gt;=1000, "Enterprise", _xlfn.XLOOKUP($F2998, accounts!$A$2:$A$86, accounts!$E$2:$E$86, 0)&gt;=100, "Mid-Market", TRUE, "SMB"))</f>
        <v/>
      </c>
      <c r="I2998" s="1" t="str">
        <f t="array" ref="I2998">IF($F2998="", "", _xlfn.XLOOKUP($F2998,accounts!$A$2:$A$86,accounts!$F$2:$F$86, "Other"))</f>
        <v/>
      </c>
      <c r="J2998" s="1" t="s">
        <v>189</v>
      </c>
      <c r="K2998" s="3">
        <v>42862.0</v>
      </c>
    </row>
    <row r="2999">
      <c r="A2999" s="1" t="s">
        <v>3204</v>
      </c>
      <c r="B2999" s="1" t="s">
        <v>34</v>
      </c>
      <c r="C2999" s="1" t="str">
        <f t="array" ref="C2999">_xlfn.XLOOKUP($B2999, sales_teams!$A$2:$A$36, sales_teams!$B$2:$B$36)</f>
        <v>Cara Losch</v>
      </c>
      <c r="D2999" s="1" t="str">
        <f t="array" ref="D2999">_xlfn.XLOOKUP($B2999, sales_teams!$A$2:$A$36, sales_teams!$C$2:$C$36)</f>
        <v>East</v>
      </c>
      <c r="E2999" s="1" t="s">
        <v>188</v>
      </c>
      <c r="G2999" s="1" t="str">
        <f t="array" ref="G2999">IF($F2999="", "", _xlfn.XLOOKUP($F2999,accounts!$A$2:$A$86,accounts!$B$2:$B$86, "Other"))</f>
        <v/>
      </c>
      <c r="H2999" s="1" t="str">
        <f t="array" ref="H2999">IF($F2999="", "", IFS(_xlfn.XLOOKUP($F2999, accounts!$A$2:$A$86, accounts!$E$2:$E$86, 0)&gt;=1000, "Enterprise", _xlfn.XLOOKUP($F2999, accounts!$A$2:$A$86, accounts!$E$2:$E$86, 0)&gt;=100, "Mid-Market", TRUE, "SMB"))</f>
        <v/>
      </c>
      <c r="I2999" s="1" t="str">
        <f t="array" ref="I2999">IF($F2999="", "", _xlfn.XLOOKUP($F2999,accounts!$A$2:$A$86,accounts!$F$2:$F$86, "Other"))</f>
        <v/>
      </c>
      <c r="J2999" s="1" t="s">
        <v>189</v>
      </c>
      <c r="K2999" s="3">
        <v>42862.0</v>
      </c>
    </row>
    <row r="3000">
      <c r="A3000" s="1" t="s">
        <v>3205</v>
      </c>
      <c r="B3000" s="1" t="s">
        <v>45</v>
      </c>
      <c r="C3000" s="1" t="str">
        <f t="array" ref="C3000">_xlfn.XLOOKUP($B3000, sales_teams!$A$2:$A$36, sales_teams!$B$2:$B$36)</f>
        <v>Cara Losch</v>
      </c>
      <c r="D3000" s="1" t="str">
        <f t="array" ref="D3000">_xlfn.XLOOKUP($B3000, sales_teams!$A$2:$A$36, sales_teams!$C$2:$C$36)</f>
        <v>East</v>
      </c>
      <c r="E3000" s="1" t="s">
        <v>109</v>
      </c>
      <c r="F3000" s="1" t="s">
        <v>81</v>
      </c>
      <c r="G3000" s="1" t="str">
        <f t="array" ref="G3000">IF($F3000="", "", _xlfn.XLOOKUP($F3000,accounts!$A$2:$A$86,accounts!$B$2:$B$86, "Other"))</f>
        <v>technology</v>
      </c>
      <c r="H3000" s="1" t="str">
        <f t="array" ref="H3000">IF($F3000="", "", IFS(_xlfn.XLOOKUP($F3000, accounts!$A$2:$A$86, accounts!$E$2:$E$86, 0)&gt;=1000, "Enterprise", _xlfn.XLOOKUP($F3000, accounts!$A$2:$A$86, accounts!$E$2:$E$86, 0)&gt;=100, "Mid-Market", TRUE, "SMB"))</f>
        <v>Enterprise</v>
      </c>
      <c r="I3000" s="1" t="str">
        <f t="array" ref="I3000">IF($F3000="", "", _xlfn.XLOOKUP($F3000,accounts!$A$2:$A$86,accounts!$F$2:$F$86, "Other"))</f>
        <v>United States</v>
      </c>
      <c r="J3000" s="1" t="s">
        <v>131</v>
      </c>
      <c r="K3000" s="3">
        <v>42862.0</v>
      </c>
      <c r="L3000" s="3">
        <v>42952.0</v>
      </c>
      <c r="M3000" s="1">
        <v>995.0</v>
      </c>
    </row>
    <row r="3001">
      <c r="A3001" s="1" t="s">
        <v>3206</v>
      </c>
      <c r="B3001" s="1" t="s">
        <v>45</v>
      </c>
      <c r="C3001" s="1" t="str">
        <f t="array" ref="C3001">_xlfn.XLOOKUP($B3001, sales_teams!$A$2:$A$36, sales_teams!$B$2:$B$36)</f>
        <v>Cara Losch</v>
      </c>
      <c r="D3001" s="1" t="str">
        <f t="array" ref="D3001">_xlfn.XLOOKUP($B3001, sales_teams!$A$2:$A$36, sales_teams!$C$2:$C$36)</f>
        <v>East</v>
      </c>
      <c r="E3001" s="1" t="s">
        <v>188</v>
      </c>
      <c r="F3001" s="1" t="s">
        <v>169</v>
      </c>
      <c r="G3001" s="1" t="str">
        <f t="array" ref="G3001">IF($F3001="", "", _xlfn.XLOOKUP($F3001,accounts!$A$2:$A$86,accounts!$B$2:$B$86, "Other"))</f>
        <v>entertainment</v>
      </c>
      <c r="H3001" s="1" t="str">
        <f t="array" ref="H3001">IF($F3001="", "", IFS(_xlfn.XLOOKUP($F3001, accounts!$A$2:$A$86, accounts!$E$2:$E$86, 0)&gt;=1000, "Enterprise", _xlfn.XLOOKUP($F3001, accounts!$A$2:$A$86, accounts!$E$2:$E$86, 0)&gt;=100, "Mid-Market", TRUE, "SMB"))</f>
        <v>Enterprise</v>
      </c>
      <c r="I3001" s="1" t="str">
        <f t="array" ref="I3001">IF($F3001="", "", _xlfn.XLOOKUP($F3001,accounts!$A$2:$A$86,accounts!$F$2:$F$86, "Other"))</f>
        <v>United States</v>
      </c>
      <c r="J3001" s="1" t="s">
        <v>131</v>
      </c>
      <c r="K3001" s="3">
        <v>42862.0</v>
      </c>
      <c r="L3001" s="3">
        <v>42952.0</v>
      </c>
      <c r="M3001" s="1">
        <v>3666.0</v>
      </c>
    </row>
    <row r="3002">
      <c r="A3002" s="1" t="s">
        <v>3207</v>
      </c>
      <c r="B3002" s="1" t="s">
        <v>7</v>
      </c>
      <c r="C3002" s="1" t="str">
        <f t="array" ref="C3002">_xlfn.XLOOKUP($B3002, sales_teams!$A$2:$A$36, sales_teams!$B$2:$B$36)</f>
        <v>Dustin Brinkmann</v>
      </c>
      <c r="D3002" s="1" t="str">
        <f t="array" ref="D3002">_xlfn.XLOOKUP($B3002, sales_teams!$A$2:$A$36, sales_teams!$C$2:$C$36)</f>
        <v>Central</v>
      </c>
      <c r="E3002" s="1" t="s">
        <v>109</v>
      </c>
      <c r="F3002" s="1" t="s">
        <v>178</v>
      </c>
      <c r="G3002" s="1" t="str">
        <f t="array" ref="G3002">IF($F3002="", "", _xlfn.XLOOKUP($F3002,accounts!$A$2:$A$86,accounts!$B$2:$B$86, "Other"))</f>
        <v>medical</v>
      </c>
      <c r="H3002" s="1" t="str">
        <f t="array" ref="H3002">IF($F3002="", "", IFS(_xlfn.XLOOKUP($F3002, accounts!$A$2:$A$86, accounts!$E$2:$E$86, 0)&gt;=1000, "Enterprise", _xlfn.XLOOKUP($F3002, accounts!$A$2:$A$86, accounts!$E$2:$E$86, 0)&gt;=100, "Mid-Market", TRUE, "SMB"))</f>
        <v>Enterprise</v>
      </c>
      <c r="I3002" s="1" t="str">
        <f t="array" ref="I3002">IF($F3002="", "", _xlfn.XLOOKUP($F3002,accounts!$A$2:$A$86,accounts!$F$2:$F$86, "Other"))</f>
        <v>United States</v>
      </c>
      <c r="J3002" s="1" t="s">
        <v>192</v>
      </c>
      <c r="K3002" s="3">
        <v>42863.0</v>
      </c>
      <c r="L3002" s="3">
        <v>42873.0</v>
      </c>
      <c r="M3002" s="1">
        <v>0.0</v>
      </c>
    </row>
    <row r="3003">
      <c r="A3003" s="1" t="s">
        <v>3208</v>
      </c>
      <c r="B3003" s="1" t="s">
        <v>7</v>
      </c>
      <c r="C3003" s="1" t="str">
        <f t="array" ref="C3003">_xlfn.XLOOKUP($B3003, sales_teams!$A$2:$A$36, sales_teams!$B$2:$B$36)</f>
        <v>Dustin Brinkmann</v>
      </c>
      <c r="D3003" s="1" t="str">
        <f t="array" ref="D3003">_xlfn.XLOOKUP($B3003, sales_teams!$A$2:$A$36, sales_teams!$C$2:$C$36)</f>
        <v>Central</v>
      </c>
      <c r="E3003" s="1" t="s">
        <v>179</v>
      </c>
      <c r="F3003" s="1" t="s">
        <v>152</v>
      </c>
      <c r="G3003" s="1" t="str">
        <f t="array" ref="G3003">IF($F3003="", "", _xlfn.XLOOKUP($F3003,accounts!$A$2:$A$86,accounts!$B$2:$B$86, "Other"))</f>
        <v>marketing</v>
      </c>
      <c r="H3003" s="1" t="str">
        <f t="array" ref="H3003">IF($F3003="", "", IFS(_xlfn.XLOOKUP($F3003, accounts!$A$2:$A$86, accounts!$E$2:$E$86, 0)&gt;=1000, "Enterprise", _xlfn.XLOOKUP($F3003, accounts!$A$2:$A$86, accounts!$E$2:$E$86, 0)&gt;=100, "Mid-Market", TRUE, "SMB"))</f>
        <v>Mid-Market</v>
      </c>
      <c r="I3003" s="1" t="str">
        <f t="array" ref="I3003">IF($F3003="", "", _xlfn.XLOOKUP($F3003,accounts!$A$2:$A$86,accounts!$F$2:$F$86, "Other"))</f>
        <v>United States</v>
      </c>
      <c r="J3003" s="1" t="s">
        <v>131</v>
      </c>
      <c r="K3003" s="3">
        <v>42863.0</v>
      </c>
      <c r="L3003" s="3">
        <v>42874.0</v>
      </c>
      <c r="M3003" s="1">
        <v>56.0</v>
      </c>
    </row>
    <row r="3004">
      <c r="A3004" s="1" t="s">
        <v>3209</v>
      </c>
      <c r="B3004" s="1" t="s">
        <v>52</v>
      </c>
      <c r="C3004" s="1" t="str">
        <f t="array" ref="C3004">_xlfn.XLOOKUP($B3004, sales_teams!$A$2:$A$36, sales_teams!$B$2:$B$36)</f>
        <v>Rocco Neubert</v>
      </c>
      <c r="D3004" s="1" t="str">
        <f t="array" ref="D3004">_xlfn.XLOOKUP($B3004, sales_teams!$A$2:$A$36, sales_teams!$C$2:$C$36)</f>
        <v>East</v>
      </c>
      <c r="E3004" s="1" t="s">
        <v>109</v>
      </c>
      <c r="F3004" s="1" t="s">
        <v>121</v>
      </c>
      <c r="G3004" s="1" t="str">
        <f t="array" ref="G3004">IF($F3004="", "", _xlfn.XLOOKUP($F3004,accounts!$A$2:$A$86,accounts!$B$2:$B$86, "Other"))</f>
        <v>telecommunications</v>
      </c>
      <c r="H3004" s="1" t="str">
        <f t="array" ref="H3004">IF($F3004="", "", IFS(_xlfn.XLOOKUP($F3004, accounts!$A$2:$A$86, accounts!$E$2:$E$86, 0)&gt;=1000, "Enterprise", _xlfn.XLOOKUP($F3004, accounts!$A$2:$A$86, accounts!$E$2:$E$86, 0)&gt;=100, "Mid-Market", TRUE, "SMB"))</f>
        <v>Enterprise</v>
      </c>
      <c r="I3004" s="1" t="str">
        <f t="array" ref="I3004">IF($F3004="", "", _xlfn.XLOOKUP($F3004,accounts!$A$2:$A$86,accounts!$F$2:$F$86, "Other"))</f>
        <v>United States</v>
      </c>
      <c r="J3004" s="1" t="s">
        <v>131</v>
      </c>
      <c r="K3004" s="3">
        <v>42863.0</v>
      </c>
      <c r="L3004" s="3">
        <v>42872.0</v>
      </c>
      <c r="M3004" s="1">
        <v>1372.0</v>
      </c>
    </row>
    <row r="3005">
      <c r="A3005" s="1" t="s">
        <v>3210</v>
      </c>
      <c r="B3005" s="1" t="s">
        <v>48</v>
      </c>
      <c r="C3005" s="1" t="str">
        <f t="array" ref="C3005">_xlfn.XLOOKUP($B3005, sales_teams!$A$2:$A$36, sales_teams!$B$2:$B$36)</f>
        <v>Rocco Neubert</v>
      </c>
      <c r="D3005" s="1" t="str">
        <f t="array" ref="D3005">_xlfn.XLOOKUP($B3005, sales_teams!$A$2:$A$36, sales_teams!$C$2:$C$36)</f>
        <v>East</v>
      </c>
      <c r="E3005" s="1" t="s">
        <v>188</v>
      </c>
      <c r="F3005" s="1" t="s">
        <v>40</v>
      </c>
      <c r="G3005" s="1" t="str">
        <f t="array" ref="G3005">IF($F3005="", "", _xlfn.XLOOKUP($F3005,accounts!$A$2:$A$86,accounts!$B$2:$B$86, "Other"))</f>
        <v>technology</v>
      </c>
      <c r="H3005" s="1" t="str">
        <f t="array" ref="H3005">IF($F3005="", "", IFS(_xlfn.XLOOKUP($F3005, accounts!$A$2:$A$86, accounts!$E$2:$E$86, 0)&gt;=1000, "Enterprise", _xlfn.XLOOKUP($F3005, accounts!$A$2:$A$86, accounts!$E$2:$E$86, 0)&gt;=100, "Mid-Market", TRUE, "SMB"))</f>
        <v>Enterprise</v>
      </c>
      <c r="I3005" s="1" t="str">
        <f t="array" ref="I3005">IF($F3005="", "", _xlfn.XLOOKUP($F3005,accounts!$A$2:$A$86,accounts!$F$2:$F$86, "Other"))</f>
        <v>United States</v>
      </c>
      <c r="J3005" s="1" t="s">
        <v>131</v>
      </c>
      <c r="K3005" s="3">
        <v>42863.0</v>
      </c>
      <c r="L3005" s="3">
        <v>42948.0</v>
      </c>
      <c r="M3005" s="1">
        <v>3282.0</v>
      </c>
    </row>
    <row r="3006">
      <c r="A3006" s="1" t="s">
        <v>3211</v>
      </c>
      <c r="B3006" s="1" t="s">
        <v>30</v>
      </c>
      <c r="C3006" s="1" t="str">
        <f t="array" ref="C3006">_xlfn.XLOOKUP($B3006, sales_teams!$A$2:$A$36, sales_teams!$B$2:$B$36)</f>
        <v>Melvin Marxen</v>
      </c>
      <c r="D3006" s="1" t="str">
        <f t="array" ref="D3006">_xlfn.XLOOKUP($B3006, sales_teams!$A$2:$A$36, sales_teams!$C$2:$C$36)</f>
        <v>Central</v>
      </c>
      <c r="E3006" s="1" t="s">
        <v>148</v>
      </c>
      <c r="F3006" s="1" t="s">
        <v>82</v>
      </c>
      <c r="G3006" s="1" t="str">
        <f t="array" ref="G3006">IF($F3006="", "", _xlfn.XLOOKUP($F3006,accounts!$A$2:$A$86,accounts!$B$2:$B$86, "Other"))</f>
        <v>software</v>
      </c>
      <c r="H3006" s="1" t="str">
        <f t="array" ref="H3006">IF($F3006="", "", IFS(_xlfn.XLOOKUP($F3006, accounts!$A$2:$A$86, accounts!$E$2:$E$86, 0)&gt;=1000, "Enterprise", _xlfn.XLOOKUP($F3006, accounts!$A$2:$A$86, accounts!$E$2:$E$86, 0)&gt;=100, "Mid-Market", TRUE, "SMB"))</f>
        <v>Enterprise</v>
      </c>
      <c r="I3006" s="1" t="str">
        <f t="array" ref="I3006">IF($F3006="", "", _xlfn.XLOOKUP($F3006,accounts!$A$2:$A$86,accounts!$F$2:$F$86, "Other"))</f>
        <v>United States</v>
      </c>
      <c r="J3006" s="1" t="s">
        <v>192</v>
      </c>
      <c r="K3006" s="3">
        <v>42863.0</v>
      </c>
      <c r="L3006" s="3">
        <v>42953.0</v>
      </c>
      <c r="M3006" s="1">
        <v>0.0</v>
      </c>
    </row>
    <row r="3007">
      <c r="A3007" s="1" t="s">
        <v>3212</v>
      </c>
      <c r="B3007" s="1" t="s">
        <v>94</v>
      </c>
      <c r="C3007" s="1" t="str">
        <f t="array" ref="C3007">_xlfn.XLOOKUP($B3007, sales_teams!$A$2:$A$36, sales_teams!$B$2:$B$36)</f>
        <v>Celia Rouche</v>
      </c>
      <c r="D3007" s="1" t="str">
        <f t="array" ref="D3007">_xlfn.XLOOKUP($B3007, sales_teams!$A$2:$A$36, sales_teams!$C$2:$C$36)</f>
        <v>West</v>
      </c>
      <c r="E3007" s="1" t="s">
        <v>179</v>
      </c>
      <c r="F3007" s="1" t="s">
        <v>75</v>
      </c>
      <c r="G3007" s="1" t="str">
        <f t="array" ref="G3007">IF($F3007="", "", _xlfn.XLOOKUP($F3007,accounts!$A$2:$A$86,accounts!$B$2:$B$86, "Other"))</f>
        <v>software</v>
      </c>
      <c r="H3007" s="1" t="str">
        <f t="array" ref="H3007">IF($F3007="", "", IFS(_xlfn.XLOOKUP($F3007, accounts!$A$2:$A$86, accounts!$E$2:$E$86, 0)&gt;=1000, "Enterprise", _xlfn.XLOOKUP($F3007, accounts!$A$2:$A$86, accounts!$E$2:$E$86, 0)&gt;=100, "Mid-Market", TRUE, "SMB"))</f>
        <v>SMB</v>
      </c>
      <c r="I3007" s="1" t="str">
        <f t="array" ref="I3007">IF($F3007="", "", _xlfn.XLOOKUP($F3007,accounts!$A$2:$A$86,accounts!$F$2:$F$86, "Other"))</f>
        <v>United States</v>
      </c>
      <c r="J3007" s="1" t="s">
        <v>131</v>
      </c>
      <c r="K3007" s="3">
        <v>42863.0</v>
      </c>
      <c r="L3007" s="3">
        <v>42965.0</v>
      </c>
      <c r="M3007" s="1">
        <v>43.0</v>
      </c>
    </row>
    <row r="3008">
      <c r="A3008" s="1" t="s">
        <v>3213</v>
      </c>
      <c r="B3008" s="1" t="s">
        <v>94</v>
      </c>
      <c r="C3008" s="1" t="str">
        <f t="array" ref="C3008">_xlfn.XLOOKUP($B3008, sales_teams!$A$2:$A$36, sales_teams!$B$2:$B$36)</f>
        <v>Celia Rouche</v>
      </c>
      <c r="D3008" s="1" t="str">
        <f t="array" ref="D3008">_xlfn.XLOOKUP($B3008, sales_teams!$A$2:$A$36, sales_teams!$C$2:$C$36)</f>
        <v>West</v>
      </c>
      <c r="E3008" s="1" t="s">
        <v>179</v>
      </c>
      <c r="F3008" s="1" t="s">
        <v>137</v>
      </c>
      <c r="G3008" s="1" t="str">
        <f t="array" ref="G3008">IF($F3008="", "", _xlfn.XLOOKUP($F3008,accounts!$A$2:$A$86,accounts!$B$2:$B$86, "Other"))</f>
        <v>services</v>
      </c>
      <c r="H3008" s="1" t="str">
        <f t="array" ref="H3008">IF($F3008="", "", IFS(_xlfn.XLOOKUP($F3008, accounts!$A$2:$A$86, accounts!$E$2:$E$86, 0)&gt;=1000, "Enterprise", _xlfn.XLOOKUP($F3008, accounts!$A$2:$A$86, accounts!$E$2:$E$86, 0)&gt;=100, "Mid-Market", TRUE, "SMB"))</f>
        <v>Enterprise</v>
      </c>
      <c r="I3008" s="1" t="str">
        <f t="array" ref="I3008">IF($F3008="", "", _xlfn.XLOOKUP($F3008,accounts!$A$2:$A$86,accounts!$F$2:$F$86, "Other"))</f>
        <v>Germany</v>
      </c>
      <c r="J3008" s="1" t="s">
        <v>131</v>
      </c>
      <c r="K3008" s="3">
        <v>42863.0</v>
      </c>
      <c r="L3008" s="3">
        <v>42983.0</v>
      </c>
      <c r="M3008" s="1">
        <v>54.0</v>
      </c>
    </row>
    <row r="3009">
      <c r="A3009" s="1" t="s">
        <v>3214</v>
      </c>
      <c r="B3009" s="1" t="s">
        <v>19</v>
      </c>
      <c r="C3009" s="1" t="str">
        <f t="array" ref="C3009">_xlfn.XLOOKUP($B3009, sales_teams!$A$2:$A$36, sales_teams!$B$2:$B$36)</f>
        <v>Melvin Marxen</v>
      </c>
      <c r="D3009" s="1" t="str">
        <f t="array" ref="D3009">_xlfn.XLOOKUP($B3009, sales_teams!$A$2:$A$36, sales_teams!$C$2:$C$36)</f>
        <v>Central</v>
      </c>
      <c r="E3009" s="1" t="s">
        <v>181</v>
      </c>
      <c r="F3009" s="1" t="s">
        <v>155</v>
      </c>
      <c r="G3009" s="1" t="str">
        <f t="array" ref="G3009">IF($F3009="", "", _xlfn.XLOOKUP($F3009,accounts!$A$2:$A$86,accounts!$B$2:$B$86, "Other"))</f>
        <v>finance</v>
      </c>
      <c r="H3009" s="1" t="str">
        <f t="array" ref="H3009">IF($F3009="", "", IFS(_xlfn.XLOOKUP($F3009, accounts!$A$2:$A$86, accounts!$E$2:$E$86, 0)&gt;=1000, "Enterprise", _xlfn.XLOOKUP($F3009, accounts!$A$2:$A$86, accounts!$E$2:$E$86, 0)&gt;=100, "Mid-Market", TRUE, "SMB"))</f>
        <v>Enterprise</v>
      </c>
      <c r="I3009" s="1" t="str">
        <f t="array" ref="I3009">IF($F3009="", "", _xlfn.XLOOKUP($F3009,accounts!$A$2:$A$86,accounts!$F$2:$F$86, "Other"))</f>
        <v>United States</v>
      </c>
      <c r="J3009" s="1" t="s">
        <v>192</v>
      </c>
      <c r="K3009" s="3">
        <v>42863.0</v>
      </c>
      <c r="L3009" s="3">
        <v>42968.0</v>
      </c>
      <c r="M3009" s="1">
        <v>0.0</v>
      </c>
    </row>
    <row r="3010">
      <c r="A3010" s="1" t="s">
        <v>3215</v>
      </c>
      <c r="B3010" s="1" t="s">
        <v>104</v>
      </c>
      <c r="C3010" s="1" t="str">
        <f t="array" ref="C3010">_xlfn.XLOOKUP($B3010, sales_teams!$A$2:$A$36, sales_teams!$B$2:$B$36)</f>
        <v>Summer Sewald</v>
      </c>
      <c r="D3010" s="1" t="str">
        <f t="array" ref="D3010">_xlfn.XLOOKUP($B3010, sales_teams!$A$2:$A$36, sales_teams!$C$2:$C$36)</f>
        <v>West</v>
      </c>
      <c r="E3010" s="1" t="s">
        <v>181</v>
      </c>
      <c r="F3010" s="1" t="s">
        <v>50</v>
      </c>
      <c r="G3010" s="1" t="str">
        <f t="array" ref="G3010">IF($F3010="", "", _xlfn.XLOOKUP($F3010,accounts!$A$2:$A$86,accounts!$B$2:$B$86, "Other"))</f>
        <v>entertainment</v>
      </c>
      <c r="H3010" s="1" t="str">
        <f t="array" ref="H3010">IF($F3010="", "", IFS(_xlfn.XLOOKUP($F3010, accounts!$A$2:$A$86, accounts!$E$2:$E$86, 0)&gt;=1000, "Enterprise", _xlfn.XLOOKUP($F3010, accounts!$A$2:$A$86, accounts!$E$2:$E$86, 0)&gt;=100, "Mid-Market", TRUE, "SMB"))</f>
        <v>Enterprise</v>
      </c>
      <c r="I3010" s="1" t="str">
        <f t="array" ref="I3010">IF($F3010="", "", _xlfn.XLOOKUP($F3010,accounts!$A$2:$A$86,accounts!$F$2:$F$86, "Other"))</f>
        <v>United States</v>
      </c>
      <c r="J3010" s="1" t="s">
        <v>131</v>
      </c>
      <c r="K3010" s="3">
        <v>42863.0</v>
      </c>
      <c r="L3010" s="3">
        <v>42871.0</v>
      </c>
      <c r="M3010" s="1">
        <v>575.0</v>
      </c>
    </row>
    <row r="3011">
      <c r="A3011" s="1" t="s">
        <v>3216</v>
      </c>
      <c r="B3011" s="1" t="s">
        <v>104</v>
      </c>
      <c r="C3011" s="1" t="str">
        <f t="array" ref="C3011">_xlfn.XLOOKUP($B3011, sales_teams!$A$2:$A$36, sales_teams!$B$2:$B$36)</f>
        <v>Summer Sewald</v>
      </c>
      <c r="D3011" s="1" t="str">
        <f t="array" ref="D3011">_xlfn.XLOOKUP($B3011, sales_teams!$A$2:$A$36, sales_teams!$C$2:$C$36)</f>
        <v>West</v>
      </c>
      <c r="E3011" s="1" t="s">
        <v>109</v>
      </c>
      <c r="F3011" s="1" t="s">
        <v>119</v>
      </c>
      <c r="G3011" s="1" t="str">
        <f t="array" ref="G3011">IF($F3011="", "", _xlfn.XLOOKUP($F3011,accounts!$A$2:$A$86,accounts!$B$2:$B$86, "Other"))</f>
        <v>technology</v>
      </c>
      <c r="H3011" s="1" t="str">
        <f t="array" ref="H3011">IF($F3011="", "", IFS(_xlfn.XLOOKUP($F3011, accounts!$A$2:$A$86, accounts!$E$2:$E$86, 0)&gt;=1000, "Enterprise", _xlfn.XLOOKUP($F3011, accounts!$A$2:$A$86, accounts!$E$2:$E$86, 0)&gt;=100, "Mid-Market", TRUE, "SMB"))</f>
        <v>Enterprise</v>
      </c>
      <c r="I3011" s="1" t="str">
        <f t="array" ref="I3011">IF($F3011="", "", _xlfn.XLOOKUP($F3011,accounts!$A$2:$A$86,accounts!$F$2:$F$86, "Other"))</f>
        <v>Korea</v>
      </c>
      <c r="J3011" s="1" t="s">
        <v>131</v>
      </c>
      <c r="K3011" s="3">
        <v>42863.0</v>
      </c>
      <c r="L3011" s="3">
        <v>42957.0</v>
      </c>
      <c r="M3011" s="1">
        <v>768.0</v>
      </c>
    </row>
    <row r="3012">
      <c r="A3012" s="1" t="s">
        <v>3217</v>
      </c>
      <c r="B3012" s="1" t="s">
        <v>104</v>
      </c>
      <c r="C3012" s="1" t="str">
        <f t="array" ref="C3012">_xlfn.XLOOKUP($B3012, sales_teams!$A$2:$A$36, sales_teams!$B$2:$B$36)</f>
        <v>Summer Sewald</v>
      </c>
      <c r="D3012" s="1" t="str">
        <f t="array" ref="D3012">_xlfn.XLOOKUP($B3012, sales_teams!$A$2:$A$36, sales_teams!$C$2:$C$36)</f>
        <v>West</v>
      </c>
      <c r="E3012" s="1" t="s">
        <v>148</v>
      </c>
      <c r="F3012" s="1" t="s">
        <v>154</v>
      </c>
      <c r="G3012" s="1" t="str">
        <f t="array" ref="G3012">IF($F3012="", "", _xlfn.XLOOKUP($F3012,accounts!$A$2:$A$86,accounts!$B$2:$B$86, "Other"))</f>
        <v>retail</v>
      </c>
      <c r="H3012" s="1" t="str">
        <f t="array" ref="H3012">IF($F3012="", "", IFS(_xlfn.XLOOKUP($F3012, accounts!$A$2:$A$86, accounts!$E$2:$E$86, 0)&gt;=1000, "Enterprise", _xlfn.XLOOKUP($F3012, accounts!$A$2:$A$86, accounts!$E$2:$E$86, 0)&gt;=100, "Mid-Market", TRUE, "SMB"))</f>
        <v>Enterprise</v>
      </c>
      <c r="I3012" s="1" t="str">
        <f t="array" ref="I3012">IF($F3012="", "", _xlfn.XLOOKUP($F3012,accounts!$A$2:$A$86,accounts!$F$2:$F$86, "Other"))</f>
        <v>United States</v>
      </c>
      <c r="J3012" s="1" t="s">
        <v>131</v>
      </c>
      <c r="K3012" s="3">
        <v>42863.0</v>
      </c>
      <c r="L3012" s="3">
        <v>42990.0</v>
      </c>
      <c r="M3012" s="1">
        <v>4426.0</v>
      </c>
    </row>
    <row r="3013">
      <c r="A3013" s="1" t="s">
        <v>3218</v>
      </c>
      <c r="B3013" s="1" t="s">
        <v>17</v>
      </c>
      <c r="C3013" s="1" t="str">
        <f t="array" ref="C3013">_xlfn.XLOOKUP($B3013, sales_teams!$A$2:$A$36, sales_teams!$B$2:$B$36)</f>
        <v>Dustin Brinkmann</v>
      </c>
      <c r="D3013" s="1" t="str">
        <f t="array" ref="D3013">_xlfn.XLOOKUP($B3013, sales_teams!$A$2:$A$36, sales_teams!$C$2:$C$36)</f>
        <v>Central</v>
      </c>
      <c r="E3013" s="1" t="s">
        <v>181</v>
      </c>
      <c r="F3013" s="1" t="s">
        <v>25</v>
      </c>
      <c r="G3013" s="1" t="str">
        <f t="array" ref="G3013">IF($F3013="", "", _xlfn.XLOOKUP($F3013,accounts!$A$2:$A$86,accounts!$B$2:$B$86, "Other"))</f>
        <v>medical</v>
      </c>
      <c r="H3013" s="1" t="str">
        <f t="array" ref="H3013">IF($F3013="", "", IFS(_xlfn.XLOOKUP($F3013, accounts!$A$2:$A$86, accounts!$E$2:$E$86, 0)&gt;=1000, "Enterprise", _xlfn.XLOOKUP($F3013, accounts!$A$2:$A$86, accounts!$E$2:$E$86, 0)&gt;=100, "Mid-Market", TRUE, "SMB"))</f>
        <v>Enterprise</v>
      </c>
      <c r="I3013" s="1" t="str">
        <f t="array" ref="I3013">IF($F3013="", "", _xlfn.XLOOKUP($F3013,accounts!$A$2:$A$86,accounts!$F$2:$F$86, "Other"))</f>
        <v>Kenya</v>
      </c>
      <c r="J3013" s="1" t="s">
        <v>192</v>
      </c>
      <c r="K3013" s="3">
        <v>42863.0</v>
      </c>
      <c r="L3013" s="3">
        <v>42865.0</v>
      </c>
      <c r="M3013" s="1">
        <v>0.0</v>
      </c>
    </row>
    <row r="3014">
      <c r="A3014" s="1" t="s">
        <v>3219</v>
      </c>
      <c r="B3014" s="1" t="s">
        <v>17</v>
      </c>
      <c r="C3014" s="1" t="str">
        <f t="array" ref="C3014">_xlfn.XLOOKUP($B3014, sales_teams!$A$2:$A$36, sales_teams!$B$2:$B$36)</f>
        <v>Dustin Brinkmann</v>
      </c>
      <c r="D3014" s="1" t="str">
        <f t="array" ref="D3014">_xlfn.XLOOKUP($B3014, sales_teams!$A$2:$A$36, sales_teams!$C$2:$C$36)</f>
        <v>Central</v>
      </c>
      <c r="E3014" s="1" t="s">
        <v>181</v>
      </c>
      <c r="F3014" s="1" t="s">
        <v>128</v>
      </c>
      <c r="G3014" s="1" t="str">
        <f t="array" ref="G3014">IF($F3014="", "", _xlfn.XLOOKUP($F3014,accounts!$A$2:$A$86,accounts!$B$2:$B$86, "Other"))</f>
        <v>marketing</v>
      </c>
      <c r="H3014" s="1" t="str">
        <f t="array" ref="H3014">IF($F3014="", "", IFS(_xlfn.XLOOKUP($F3014, accounts!$A$2:$A$86, accounts!$E$2:$E$86, 0)&gt;=1000, "Enterprise", _xlfn.XLOOKUP($F3014, accounts!$A$2:$A$86, accounts!$E$2:$E$86, 0)&gt;=100, "Mid-Market", TRUE, "SMB"))</f>
        <v>Enterprise</v>
      </c>
      <c r="I3014" s="1" t="str">
        <f t="array" ref="I3014">IF($F3014="", "", _xlfn.XLOOKUP($F3014,accounts!$A$2:$A$86,accounts!$F$2:$F$86, "Other"))</f>
        <v>United States</v>
      </c>
      <c r="J3014" s="1" t="s">
        <v>131</v>
      </c>
      <c r="K3014" s="3">
        <v>42863.0</v>
      </c>
      <c r="L3014" s="3">
        <v>42967.0</v>
      </c>
      <c r="M3014" s="1">
        <v>553.0</v>
      </c>
    </row>
    <row r="3015">
      <c r="A3015" s="1" t="s">
        <v>3220</v>
      </c>
      <c r="B3015" s="1" t="s">
        <v>24</v>
      </c>
      <c r="C3015" s="1" t="str">
        <f t="array" ref="C3015">_xlfn.XLOOKUP($B3015, sales_teams!$A$2:$A$36, sales_teams!$B$2:$B$36)</f>
        <v>Melvin Marxen</v>
      </c>
      <c r="D3015" s="1" t="str">
        <f t="array" ref="D3015">_xlfn.XLOOKUP($B3015, sales_teams!$A$2:$A$36, sales_teams!$C$2:$C$36)</f>
        <v>Central</v>
      </c>
      <c r="E3015" s="1" t="s">
        <v>194</v>
      </c>
      <c r="F3015" s="1" t="s">
        <v>56</v>
      </c>
      <c r="G3015" s="1" t="str">
        <f t="array" ref="G3015">IF($F3015="", "", _xlfn.XLOOKUP($F3015,accounts!$A$2:$A$86,accounts!$B$2:$B$86, "Other"))</f>
        <v>software</v>
      </c>
      <c r="H3015" s="1" t="str">
        <f t="array" ref="H3015">IF($F3015="", "", IFS(_xlfn.XLOOKUP($F3015, accounts!$A$2:$A$86, accounts!$E$2:$E$86, 0)&gt;=1000, "Enterprise", _xlfn.XLOOKUP($F3015, accounts!$A$2:$A$86, accounts!$E$2:$E$86, 0)&gt;=100, "Mid-Market", TRUE, "SMB"))</f>
        <v>Enterprise</v>
      </c>
      <c r="I3015" s="1" t="str">
        <f t="array" ref="I3015">IF($F3015="", "", _xlfn.XLOOKUP($F3015,accounts!$A$2:$A$86,accounts!$F$2:$F$86, "Other"))</f>
        <v>United States</v>
      </c>
      <c r="J3015" s="1" t="s">
        <v>192</v>
      </c>
      <c r="K3015" s="3">
        <v>42863.0</v>
      </c>
      <c r="L3015" s="3">
        <v>42875.0</v>
      </c>
      <c r="M3015" s="1">
        <v>0.0</v>
      </c>
    </row>
    <row r="3016">
      <c r="A3016" s="1" t="s">
        <v>3221</v>
      </c>
      <c r="B3016" s="1" t="s">
        <v>107</v>
      </c>
      <c r="C3016" s="1" t="str">
        <f t="array" ref="C3016">_xlfn.XLOOKUP($B3016, sales_teams!$A$2:$A$36, sales_teams!$B$2:$B$36)</f>
        <v>Summer Sewald</v>
      </c>
      <c r="D3016" s="1" t="str">
        <f t="array" ref="D3016">_xlfn.XLOOKUP($B3016, sales_teams!$A$2:$A$36, sales_teams!$C$2:$C$36)</f>
        <v>West</v>
      </c>
      <c r="E3016" s="1" t="s">
        <v>109</v>
      </c>
      <c r="G3016" s="1" t="str">
        <f t="array" ref="G3016">IF($F3016="", "", _xlfn.XLOOKUP($F3016,accounts!$A$2:$A$86,accounts!$B$2:$B$86, "Other"))</f>
        <v/>
      </c>
      <c r="H3016" s="1" t="str">
        <f t="array" ref="H3016">IF($F3016="", "", IFS(_xlfn.XLOOKUP($F3016, accounts!$A$2:$A$86, accounts!$E$2:$E$86, 0)&gt;=1000, "Enterprise", _xlfn.XLOOKUP($F3016, accounts!$A$2:$A$86, accounts!$E$2:$E$86, 0)&gt;=100, "Mid-Market", TRUE, "SMB"))</f>
        <v/>
      </c>
      <c r="I3016" s="1" t="str">
        <f t="array" ref="I3016">IF($F3016="", "", _xlfn.XLOOKUP($F3016,accounts!$A$2:$A$86,accounts!$F$2:$F$86, "Other"))</f>
        <v/>
      </c>
      <c r="J3016" s="1" t="s">
        <v>189</v>
      </c>
      <c r="K3016" s="3">
        <v>42863.0</v>
      </c>
    </row>
    <row r="3017">
      <c r="A3017" s="1" t="s">
        <v>3222</v>
      </c>
      <c r="B3017" s="1" t="s">
        <v>107</v>
      </c>
      <c r="C3017" s="1" t="str">
        <f t="array" ref="C3017">_xlfn.XLOOKUP($B3017, sales_teams!$A$2:$A$36, sales_teams!$B$2:$B$36)</f>
        <v>Summer Sewald</v>
      </c>
      <c r="D3017" s="1" t="str">
        <f t="array" ref="D3017">_xlfn.XLOOKUP($B3017, sales_teams!$A$2:$A$36, sales_teams!$C$2:$C$36)</f>
        <v>West</v>
      </c>
      <c r="E3017" s="1" t="s">
        <v>109</v>
      </c>
      <c r="F3017" s="1" t="s">
        <v>115</v>
      </c>
      <c r="G3017" s="1" t="str">
        <f t="array" ref="G3017">IF($F3017="", "", _xlfn.XLOOKUP($F3017,accounts!$A$2:$A$86,accounts!$B$2:$B$86, "Other"))</f>
        <v>services</v>
      </c>
      <c r="H3017" s="1" t="str">
        <f t="array" ref="H3017">IF($F3017="", "", IFS(_xlfn.XLOOKUP($F3017, accounts!$A$2:$A$86, accounts!$E$2:$E$86, 0)&gt;=1000, "Enterprise", _xlfn.XLOOKUP($F3017, accounts!$A$2:$A$86, accounts!$E$2:$E$86, 0)&gt;=100, "Mid-Market", TRUE, "SMB"))</f>
        <v>Enterprise</v>
      </c>
      <c r="I3017" s="1" t="str">
        <f t="array" ref="I3017">IF($F3017="", "", _xlfn.XLOOKUP($F3017,accounts!$A$2:$A$86,accounts!$F$2:$F$86, "Other"))</f>
        <v>United States</v>
      </c>
      <c r="J3017" s="1" t="s">
        <v>192</v>
      </c>
      <c r="K3017" s="3">
        <v>42863.0</v>
      </c>
      <c r="L3017" s="3">
        <v>42952.0</v>
      </c>
      <c r="M3017" s="1">
        <v>0.0</v>
      </c>
    </row>
    <row r="3018">
      <c r="A3018" s="1" t="s">
        <v>3223</v>
      </c>
      <c r="B3018" s="1" t="s">
        <v>107</v>
      </c>
      <c r="C3018" s="1" t="str">
        <f t="array" ref="C3018">_xlfn.XLOOKUP($B3018, sales_teams!$A$2:$A$36, sales_teams!$B$2:$B$36)</f>
        <v>Summer Sewald</v>
      </c>
      <c r="D3018" s="1" t="str">
        <f t="array" ref="D3018">_xlfn.XLOOKUP($B3018, sales_teams!$A$2:$A$36, sales_teams!$C$2:$C$36)</f>
        <v>West</v>
      </c>
      <c r="E3018" s="1" t="s">
        <v>194</v>
      </c>
      <c r="F3018" s="1" t="s">
        <v>176</v>
      </c>
      <c r="G3018" s="1" t="str">
        <f t="array" ref="G3018">IF($F3018="", "", _xlfn.XLOOKUP($F3018,accounts!$A$2:$A$86,accounts!$B$2:$B$86, "Other"))</f>
        <v>entertainment</v>
      </c>
      <c r="H3018" s="1" t="str">
        <f t="array" ref="H3018">IF($F3018="", "", IFS(_xlfn.XLOOKUP($F3018, accounts!$A$2:$A$86, accounts!$E$2:$E$86, 0)&gt;=1000, "Enterprise", _xlfn.XLOOKUP($F3018, accounts!$A$2:$A$86, accounts!$E$2:$E$86, 0)&gt;=100, "Mid-Market", TRUE, "SMB"))</f>
        <v>Mid-Market</v>
      </c>
      <c r="I3018" s="1" t="str">
        <f t="array" ref="I3018">IF($F3018="", "", _xlfn.XLOOKUP($F3018,accounts!$A$2:$A$86,accounts!$F$2:$F$86, "Other"))</f>
        <v>United States</v>
      </c>
      <c r="J3018" s="1" t="s">
        <v>131</v>
      </c>
      <c r="K3018" s="3">
        <v>42863.0</v>
      </c>
      <c r="L3018" s="3">
        <v>42996.0</v>
      </c>
      <c r="M3018" s="1">
        <v>4786.0</v>
      </c>
    </row>
    <row r="3019">
      <c r="A3019" s="1" t="s">
        <v>3224</v>
      </c>
      <c r="B3019" s="1" t="s">
        <v>18</v>
      </c>
      <c r="C3019" s="1" t="str">
        <f t="array" ref="C3019">_xlfn.XLOOKUP($B3019, sales_teams!$A$2:$A$36, sales_teams!$B$2:$B$36)</f>
        <v>Dustin Brinkmann</v>
      </c>
      <c r="D3019" s="1" t="str">
        <f t="array" ref="D3019">_xlfn.XLOOKUP($B3019, sales_teams!$A$2:$A$36, sales_teams!$C$2:$C$36)</f>
        <v>Central</v>
      </c>
      <c r="E3019" s="1" t="s">
        <v>188</v>
      </c>
      <c r="F3019" s="1" t="s">
        <v>150</v>
      </c>
      <c r="G3019" s="1" t="str">
        <f t="array" ref="G3019">IF($F3019="", "", _xlfn.XLOOKUP($F3019,accounts!$A$2:$A$86,accounts!$B$2:$B$86, "Other"))</f>
        <v>technology</v>
      </c>
      <c r="H3019" s="1" t="str">
        <f t="array" ref="H3019">IF($F3019="", "", IFS(_xlfn.XLOOKUP($F3019, accounts!$A$2:$A$86, accounts!$E$2:$E$86, 0)&gt;=1000, "Enterprise", _xlfn.XLOOKUP($F3019, accounts!$A$2:$A$86, accounts!$E$2:$E$86, 0)&gt;=100, "Mid-Market", TRUE, "SMB"))</f>
        <v>Enterprise</v>
      </c>
      <c r="I3019" s="1" t="str">
        <f t="array" ref="I3019">IF($F3019="", "", _xlfn.XLOOKUP($F3019,accounts!$A$2:$A$86,accounts!$F$2:$F$86, "Other"))</f>
        <v>United States</v>
      </c>
      <c r="J3019" s="1" t="s">
        <v>192</v>
      </c>
      <c r="K3019" s="3">
        <v>42863.0</v>
      </c>
      <c r="L3019" s="3">
        <v>42878.0</v>
      </c>
      <c r="M3019" s="1">
        <v>0.0</v>
      </c>
    </row>
    <row r="3020">
      <c r="A3020" s="1" t="s">
        <v>3225</v>
      </c>
      <c r="B3020" s="1" t="s">
        <v>54</v>
      </c>
      <c r="C3020" s="1" t="str">
        <f t="array" ref="C3020">_xlfn.XLOOKUP($B3020, sales_teams!$A$2:$A$36, sales_teams!$B$2:$B$36)</f>
        <v>Rocco Neubert</v>
      </c>
      <c r="D3020" s="1" t="str">
        <f t="array" ref="D3020">_xlfn.XLOOKUP($B3020, sales_teams!$A$2:$A$36, sales_teams!$C$2:$C$36)</f>
        <v>East</v>
      </c>
      <c r="E3020" s="1" t="s">
        <v>148</v>
      </c>
      <c r="F3020" s="1" t="s">
        <v>163</v>
      </c>
      <c r="G3020" s="1" t="str">
        <f t="array" ref="G3020">IF($F3020="", "", _xlfn.XLOOKUP($F3020,accounts!$A$2:$A$86,accounts!$B$2:$B$86, "Other"))</f>
        <v>medical</v>
      </c>
      <c r="H3020" s="1" t="str">
        <f t="array" ref="H3020">IF($F3020="", "", IFS(_xlfn.XLOOKUP($F3020, accounts!$A$2:$A$86, accounts!$E$2:$E$86, 0)&gt;=1000, "Enterprise", _xlfn.XLOOKUP($F3020, accounts!$A$2:$A$86, accounts!$E$2:$E$86, 0)&gt;=100, "Mid-Market", TRUE, "SMB"))</f>
        <v>Mid-Market</v>
      </c>
      <c r="I3020" s="1" t="str">
        <f t="array" ref="I3020">IF($F3020="", "", _xlfn.XLOOKUP($F3020,accounts!$A$2:$A$86,accounts!$F$2:$F$86, "Other"))</f>
        <v>United States</v>
      </c>
      <c r="J3020" s="1" t="s">
        <v>192</v>
      </c>
      <c r="K3020" s="3">
        <v>42863.0</v>
      </c>
      <c r="L3020" s="3">
        <v>42872.0</v>
      </c>
      <c r="M3020" s="1">
        <v>0.0</v>
      </c>
    </row>
    <row r="3021">
      <c r="A3021" s="1" t="s">
        <v>3226</v>
      </c>
      <c r="B3021" s="1" t="s">
        <v>15</v>
      </c>
      <c r="C3021" s="1" t="str">
        <f t="array" ref="C3021">_xlfn.XLOOKUP($B3021, sales_teams!$A$2:$A$36, sales_teams!$B$2:$B$36)</f>
        <v>Dustin Brinkmann</v>
      </c>
      <c r="D3021" s="1" t="str">
        <f t="array" ref="D3021">_xlfn.XLOOKUP($B3021, sales_teams!$A$2:$A$36, sales_teams!$C$2:$C$36)</f>
        <v>Central</v>
      </c>
      <c r="E3021" s="1" t="s">
        <v>194</v>
      </c>
      <c r="F3021" s="1" t="s">
        <v>78</v>
      </c>
      <c r="G3021" s="1" t="str">
        <f t="array" ref="G3021">IF($F3021="", "", _xlfn.XLOOKUP($F3021,accounts!$A$2:$A$86,accounts!$B$2:$B$86, "Other"))</f>
        <v>marketing</v>
      </c>
      <c r="H3021" s="1" t="str">
        <f t="array" ref="H3021">IF($F3021="", "", IFS(_xlfn.XLOOKUP($F3021, accounts!$A$2:$A$86, accounts!$E$2:$E$86, 0)&gt;=1000, "Enterprise", _xlfn.XLOOKUP($F3021, accounts!$A$2:$A$86, accounts!$E$2:$E$86, 0)&gt;=100, "Mid-Market", TRUE, "SMB"))</f>
        <v>Enterprise</v>
      </c>
      <c r="I3021" s="1" t="str">
        <f t="array" ref="I3021">IF($F3021="", "", _xlfn.XLOOKUP($F3021,accounts!$A$2:$A$86,accounts!$F$2:$F$86, "Other"))</f>
        <v>United States</v>
      </c>
      <c r="J3021" s="1" t="s">
        <v>192</v>
      </c>
      <c r="K3021" s="3">
        <v>42863.0</v>
      </c>
      <c r="L3021" s="3">
        <v>42949.0</v>
      </c>
      <c r="M3021" s="1">
        <v>0.0</v>
      </c>
    </row>
    <row r="3022">
      <c r="A3022" s="1" t="s">
        <v>3227</v>
      </c>
      <c r="B3022" s="1" t="s">
        <v>15</v>
      </c>
      <c r="C3022" s="1" t="str">
        <f t="array" ref="C3022">_xlfn.XLOOKUP($B3022, sales_teams!$A$2:$A$36, sales_teams!$B$2:$B$36)</f>
        <v>Dustin Brinkmann</v>
      </c>
      <c r="D3022" s="1" t="str">
        <f t="array" ref="D3022">_xlfn.XLOOKUP($B3022, sales_teams!$A$2:$A$36, sales_teams!$C$2:$C$36)</f>
        <v>Central</v>
      </c>
      <c r="E3022" s="1" t="s">
        <v>179</v>
      </c>
      <c r="F3022" s="1" t="s">
        <v>149</v>
      </c>
      <c r="G3022" s="1" t="str">
        <f t="array" ref="G3022">IF($F3022="", "", _xlfn.XLOOKUP($F3022,accounts!$A$2:$A$86,accounts!$B$2:$B$86, "Other"))</f>
        <v>medical</v>
      </c>
      <c r="H3022" s="1" t="str">
        <f t="array" ref="H3022">IF($F3022="", "", IFS(_xlfn.XLOOKUP($F3022, accounts!$A$2:$A$86, accounts!$E$2:$E$86, 0)&gt;=1000, "Enterprise", _xlfn.XLOOKUP($F3022, accounts!$A$2:$A$86, accounts!$E$2:$E$86, 0)&gt;=100, "Mid-Market", TRUE, "SMB"))</f>
        <v>Enterprise</v>
      </c>
      <c r="I3022" s="1" t="str">
        <f t="array" ref="I3022">IF($F3022="", "", _xlfn.XLOOKUP($F3022,accounts!$A$2:$A$86,accounts!$F$2:$F$86, "Other"))</f>
        <v>United States</v>
      </c>
      <c r="J3022" s="1" t="s">
        <v>192</v>
      </c>
      <c r="K3022" s="3">
        <v>42863.0</v>
      </c>
      <c r="L3022" s="3">
        <v>42966.0</v>
      </c>
      <c r="M3022" s="1">
        <v>0.0</v>
      </c>
    </row>
    <row r="3023">
      <c r="A3023" s="1" t="s">
        <v>3228</v>
      </c>
      <c r="B3023" s="1" t="s">
        <v>15</v>
      </c>
      <c r="C3023" s="1" t="str">
        <f t="array" ref="C3023">_xlfn.XLOOKUP($B3023, sales_teams!$A$2:$A$36, sales_teams!$B$2:$B$36)</f>
        <v>Dustin Brinkmann</v>
      </c>
      <c r="D3023" s="1" t="str">
        <f t="array" ref="D3023">_xlfn.XLOOKUP($B3023, sales_teams!$A$2:$A$36, sales_teams!$C$2:$C$36)</f>
        <v>Central</v>
      </c>
      <c r="E3023" s="1" t="s">
        <v>194</v>
      </c>
      <c r="F3023" s="1" t="s">
        <v>76</v>
      </c>
      <c r="G3023" s="1" t="str">
        <f t="array" ref="G3023">IF($F3023="", "", _xlfn.XLOOKUP($F3023,accounts!$A$2:$A$86,accounts!$B$2:$B$86, "Other"))</f>
        <v>marketing</v>
      </c>
      <c r="H3023" s="1" t="str">
        <f t="array" ref="H3023">IF($F3023="", "", IFS(_xlfn.XLOOKUP($F3023, accounts!$A$2:$A$86, accounts!$E$2:$E$86, 0)&gt;=1000, "Enterprise", _xlfn.XLOOKUP($F3023, accounts!$A$2:$A$86, accounts!$E$2:$E$86, 0)&gt;=100, "Mid-Market", TRUE, "SMB"))</f>
        <v>Enterprise</v>
      </c>
      <c r="I3023" s="1" t="str">
        <f t="array" ref="I3023">IF($F3023="", "", _xlfn.XLOOKUP($F3023,accounts!$A$2:$A$86,accounts!$F$2:$F$86, "Other"))</f>
        <v>United States</v>
      </c>
      <c r="J3023" s="1" t="s">
        <v>131</v>
      </c>
      <c r="K3023" s="3">
        <v>42863.0</v>
      </c>
      <c r="L3023" s="3">
        <v>42871.0</v>
      </c>
      <c r="M3023" s="1">
        <v>5338.0</v>
      </c>
    </row>
    <row r="3024">
      <c r="A3024" s="1" t="s">
        <v>3229</v>
      </c>
      <c r="B3024" s="1" t="s">
        <v>105</v>
      </c>
      <c r="C3024" s="1" t="str">
        <f t="array" ref="C3024">_xlfn.XLOOKUP($B3024, sales_teams!$A$2:$A$36, sales_teams!$B$2:$B$36)</f>
        <v>Summer Sewald</v>
      </c>
      <c r="D3024" s="1" t="str">
        <f t="array" ref="D3024">_xlfn.XLOOKUP($B3024, sales_teams!$A$2:$A$36, sales_teams!$C$2:$C$36)</f>
        <v>West</v>
      </c>
      <c r="E3024" s="1" t="s">
        <v>148</v>
      </c>
      <c r="F3024" s="1" t="s">
        <v>118</v>
      </c>
      <c r="G3024" s="1" t="str">
        <f t="array" ref="G3024">IF($F3024="", "", _xlfn.XLOOKUP($F3024,accounts!$A$2:$A$86,accounts!$B$2:$B$86, "Other"))</f>
        <v>services</v>
      </c>
      <c r="H3024" s="1" t="str">
        <f t="array" ref="H3024">IF($F3024="", "", IFS(_xlfn.XLOOKUP($F3024, accounts!$A$2:$A$86, accounts!$E$2:$E$86, 0)&gt;=1000, "Enterprise", _xlfn.XLOOKUP($F3024, accounts!$A$2:$A$86, accounts!$E$2:$E$86, 0)&gt;=100, "Mid-Market", TRUE, "SMB"))</f>
        <v>Enterprise</v>
      </c>
      <c r="I3024" s="1" t="str">
        <f t="array" ref="I3024">IF($F3024="", "", _xlfn.XLOOKUP($F3024,accounts!$A$2:$A$86,accounts!$F$2:$F$86, "Other"))</f>
        <v>United States</v>
      </c>
      <c r="J3024" s="1" t="s">
        <v>189</v>
      </c>
      <c r="K3024" s="3">
        <v>42863.0</v>
      </c>
    </row>
    <row r="3025">
      <c r="A3025" s="1" t="s">
        <v>3230</v>
      </c>
      <c r="B3025" s="1" t="s">
        <v>105</v>
      </c>
      <c r="C3025" s="1" t="str">
        <f t="array" ref="C3025">_xlfn.XLOOKUP($B3025, sales_teams!$A$2:$A$36, sales_teams!$B$2:$B$36)</f>
        <v>Summer Sewald</v>
      </c>
      <c r="D3025" s="1" t="str">
        <f t="array" ref="D3025">_xlfn.XLOOKUP($B3025, sales_teams!$A$2:$A$36, sales_teams!$C$2:$C$36)</f>
        <v>West</v>
      </c>
      <c r="E3025" s="1" t="s">
        <v>181</v>
      </c>
      <c r="F3025" s="1" t="s">
        <v>151</v>
      </c>
      <c r="G3025" s="1" t="str">
        <f t="array" ref="G3025">IF($F3025="", "", _xlfn.XLOOKUP($F3025,accounts!$A$2:$A$86,accounts!$B$2:$B$86, "Other"))</f>
        <v>software</v>
      </c>
      <c r="H3025" s="1" t="str">
        <f t="array" ref="H3025">IF($F3025="", "", IFS(_xlfn.XLOOKUP($F3025, accounts!$A$2:$A$86, accounts!$E$2:$E$86, 0)&gt;=1000, "Enterprise", _xlfn.XLOOKUP($F3025, accounts!$A$2:$A$86, accounts!$E$2:$E$86, 0)&gt;=100, "Mid-Market", TRUE, "SMB"))</f>
        <v>Enterprise</v>
      </c>
      <c r="I3025" s="1" t="str">
        <f t="array" ref="I3025">IF($F3025="", "", _xlfn.XLOOKUP($F3025,accounts!$A$2:$A$86,accounts!$F$2:$F$86, "Other"))</f>
        <v>United States</v>
      </c>
      <c r="J3025" s="1" t="s">
        <v>192</v>
      </c>
      <c r="K3025" s="3">
        <v>42863.0</v>
      </c>
      <c r="L3025" s="3">
        <v>42870.0</v>
      </c>
      <c r="M3025" s="1">
        <v>0.0</v>
      </c>
    </row>
    <row r="3026">
      <c r="A3026" s="1" t="s">
        <v>3231</v>
      </c>
      <c r="B3026" s="1" t="s">
        <v>7</v>
      </c>
      <c r="C3026" s="1" t="str">
        <f t="array" ref="C3026">_xlfn.XLOOKUP($B3026, sales_teams!$A$2:$A$36, sales_teams!$B$2:$B$36)</f>
        <v>Dustin Brinkmann</v>
      </c>
      <c r="D3026" s="1" t="str">
        <f t="array" ref="D3026">_xlfn.XLOOKUP($B3026, sales_teams!$A$2:$A$36, sales_teams!$C$2:$C$36)</f>
        <v>Central</v>
      </c>
      <c r="E3026" s="1" t="s">
        <v>109</v>
      </c>
      <c r="F3026" s="1" t="s">
        <v>156</v>
      </c>
      <c r="G3026" s="1" t="str">
        <f t="array" ref="G3026">IF($F3026="", "", _xlfn.XLOOKUP($F3026,accounts!$A$2:$A$86,accounts!$B$2:$B$86, "Other"))</f>
        <v>employment</v>
      </c>
      <c r="H3026" s="1" t="str">
        <f t="array" ref="H3026">IF($F3026="", "", IFS(_xlfn.XLOOKUP($F3026, accounts!$A$2:$A$86, accounts!$E$2:$E$86, 0)&gt;=1000, "Enterprise", _xlfn.XLOOKUP($F3026, accounts!$A$2:$A$86, accounts!$E$2:$E$86, 0)&gt;=100, "Mid-Market", TRUE, "SMB"))</f>
        <v>Mid-Market</v>
      </c>
      <c r="I3026" s="1" t="str">
        <f t="array" ref="I3026">IF($F3026="", "", _xlfn.XLOOKUP($F3026,accounts!$A$2:$A$86,accounts!$F$2:$F$86, "Other"))</f>
        <v>United States</v>
      </c>
      <c r="J3026" s="1" t="s">
        <v>131</v>
      </c>
      <c r="K3026" s="3">
        <v>42864.0</v>
      </c>
      <c r="L3026" s="3">
        <v>42978.0</v>
      </c>
      <c r="M3026" s="1">
        <v>996.0</v>
      </c>
    </row>
    <row r="3027">
      <c r="A3027" s="1" t="s">
        <v>3232</v>
      </c>
      <c r="B3027" s="1" t="s">
        <v>57</v>
      </c>
      <c r="C3027" s="1" t="str">
        <f t="array" ref="C3027">_xlfn.XLOOKUP($B3027, sales_teams!$A$2:$A$36, sales_teams!$B$2:$B$36)</f>
        <v>Rocco Neubert</v>
      </c>
      <c r="D3027" s="1" t="str">
        <f t="array" ref="D3027">_xlfn.XLOOKUP($B3027, sales_teams!$A$2:$A$36, sales_teams!$C$2:$C$36)</f>
        <v>East</v>
      </c>
      <c r="E3027" s="1" t="s">
        <v>109</v>
      </c>
      <c r="G3027" s="1" t="str">
        <f t="array" ref="G3027">IF($F3027="", "", _xlfn.XLOOKUP($F3027,accounts!$A$2:$A$86,accounts!$B$2:$B$86, "Other"))</f>
        <v/>
      </c>
      <c r="H3027" s="1" t="str">
        <f t="array" ref="H3027">IF($F3027="", "", IFS(_xlfn.XLOOKUP($F3027, accounts!$A$2:$A$86, accounts!$E$2:$E$86, 0)&gt;=1000, "Enterprise", _xlfn.XLOOKUP($F3027, accounts!$A$2:$A$86, accounts!$E$2:$E$86, 0)&gt;=100, "Mid-Market", TRUE, "SMB"))</f>
        <v/>
      </c>
      <c r="I3027" s="1" t="str">
        <f t="array" ref="I3027">IF($F3027="", "", _xlfn.XLOOKUP($F3027,accounts!$A$2:$A$86,accounts!$F$2:$F$86, "Other"))</f>
        <v/>
      </c>
      <c r="J3027" s="1" t="s">
        <v>189</v>
      </c>
      <c r="K3027" s="3">
        <v>42864.0</v>
      </c>
    </row>
    <row r="3028">
      <c r="A3028" s="1" t="s">
        <v>3233</v>
      </c>
      <c r="B3028" s="1" t="s">
        <v>57</v>
      </c>
      <c r="C3028" s="1" t="str">
        <f t="array" ref="C3028">_xlfn.XLOOKUP($B3028, sales_teams!$A$2:$A$36, sales_teams!$B$2:$B$36)</f>
        <v>Rocco Neubert</v>
      </c>
      <c r="D3028" s="1" t="str">
        <f t="array" ref="D3028">_xlfn.XLOOKUP($B3028, sales_teams!$A$2:$A$36, sales_teams!$C$2:$C$36)</f>
        <v>East</v>
      </c>
      <c r="E3028" s="1" t="s">
        <v>188</v>
      </c>
      <c r="G3028" s="1" t="str">
        <f t="array" ref="G3028">IF($F3028="", "", _xlfn.XLOOKUP($F3028,accounts!$A$2:$A$86,accounts!$B$2:$B$86, "Other"))</f>
        <v/>
      </c>
      <c r="H3028" s="1" t="str">
        <f t="array" ref="H3028">IF($F3028="", "", IFS(_xlfn.XLOOKUP($F3028, accounts!$A$2:$A$86, accounts!$E$2:$E$86, 0)&gt;=1000, "Enterprise", _xlfn.XLOOKUP($F3028, accounts!$A$2:$A$86, accounts!$E$2:$E$86, 0)&gt;=100, "Mid-Market", TRUE, "SMB"))</f>
        <v/>
      </c>
      <c r="I3028" s="1" t="str">
        <f t="array" ref="I3028">IF($F3028="", "", _xlfn.XLOOKUP($F3028,accounts!$A$2:$A$86,accounts!$F$2:$F$86, "Other"))</f>
        <v/>
      </c>
      <c r="J3028" s="1" t="s">
        <v>189</v>
      </c>
      <c r="K3028" s="3">
        <v>42864.0</v>
      </c>
    </row>
    <row r="3029">
      <c r="A3029" s="1" t="s">
        <v>3234</v>
      </c>
      <c r="B3029" s="1" t="s">
        <v>52</v>
      </c>
      <c r="C3029" s="1" t="str">
        <f t="array" ref="C3029">_xlfn.XLOOKUP($B3029, sales_teams!$A$2:$A$36, sales_teams!$B$2:$B$36)</f>
        <v>Rocco Neubert</v>
      </c>
      <c r="D3029" s="1" t="str">
        <f t="array" ref="D3029">_xlfn.XLOOKUP($B3029, sales_teams!$A$2:$A$36, sales_teams!$C$2:$C$36)</f>
        <v>East</v>
      </c>
      <c r="E3029" s="1" t="s">
        <v>188</v>
      </c>
      <c r="F3029" s="1" t="s">
        <v>103</v>
      </c>
      <c r="G3029" s="1" t="str">
        <f t="array" ref="G3029">IF($F3029="", "", _xlfn.XLOOKUP($F3029,accounts!$A$2:$A$86,accounts!$B$2:$B$86, "Other"))</f>
        <v>retail</v>
      </c>
      <c r="H3029" s="1" t="str">
        <f t="array" ref="H3029">IF($F3029="", "", IFS(_xlfn.XLOOKUP($F3029, accounts!$A$2:$A$86, accounts!$E$2:$E$86, 0)&gt;=1000, "Enterprise", _xlfn.XLOOKUP($F3029, accounts!$A$2:$A$86, accounts!$E$2:$E$86, 0)&gt;=100, "Mid-Market", TRUE, "SMB"))</f>
        <v>Enterprise</v>
      </c>
      <c r="I3029" s="1" t="str">
        <f t="array" ref="I3029">IF($F3029="", "", _xlfn.XLOOKUP($F3029,accounts!$A$2:$A$86,accounts!$F$2:$F$86, "Other"))</f>
        <v>United States</v>
      </c>
      <c r="J3029" s="1" t="s">
        <v>192</v>
      </c>
      <c r="K3029" s="3">
        <v>42864.0</v>
      </c>
      <c r="L3029" s="3">
        <v>42875.0</v>
      </c>
      <c r="M3029" s="1">
        <v>0.0</v>
      </c>
    </row>
    <row r="3030">
      <c r="A3030" s="1" t="s">
        <v>3235</v>
      </c>
      <c r="B3030" s="1" t="s">
        <v>12</v>
      </c>
      <c r="C3030" s="1" t="str">
        <f t="array" ref="C3030">_xlfn.XLOOKUP($B3030, sales_teams!$A$2:$A$36, sales_teams!$B$2:$B$36)</f>
        <v>Dustin Brinkmann</v>
      </c>
      <c r="D3030" s="1" t="str">
        <f t="array" ref="D3030">_xlfn.XLOOKUP($B3030, sales_teams!$A$2:$A$36, sales_teams!$C$2:$C$36)</f>
        <v>Central</v>
      </c>
      <c r="E3030" s="1" t="s">
        <v>179</v>
      </c>
      <c r="F3030" s="1" t="s">
        <v>82</v>
      </c>
      <c r="G3030" s="1" t="str">
        <f t="array" ref="G3030">IF($F3030="", "", _xlfn.XLOOKUP($F3030,accounts!$A$2:$A$86,accounts!$B$2:$B$86, "Other"))</f>
        <v>software</v>
      </c>
      <c r="H3030" s="1" t="str">
        <f t="array" ref="H3030">IF($F3030="", "", IFS(_xlfn.XLOOKUP($F3030, accounts!$A$2:$A$86, accounts!$E$2:$E$86, 0)&gt;=1000, "Enterprise", _xlfn.XLOOKUP($F3030, accounts!$A$2:$A$86, accounts!$E$2:$E$86, 0)&gt;=100, "Mid-Market", TRUE, "SMB"))</f>
        <v>Enterprise</v>
      </c>
      <c r="I3030" s="1" t="str">
        <f t="array" ref="I3030">IF($F3030="", "", _xlfn.XLOOKUP($F3030,accounts!$A$2:$A$86,accounts!$F$2:$F$86, "Other"))</f>
        <v>United States</v>
      </c>
      <c r="J3030" s="1" t="s">
        <v>131</v>
      </c>
      <c r="K3030" s="3">
        <v>42864.0</v>
      </c>
      <c r="L3030" s="3">
        <v>42956.0</v>
      </c>
      <c r="M3030" s="1">
        <v>63.0</v>
      </c>
    </row>
    <row r="3031">
      <c r="A3031" s="1" t="s">
        <v>3236</v>
      </c>
      <c r="B3031" s="1" t="s">
        <v>48</v>
      </c>
      <c r="C3031" s="1" t="str">
        <f t="array" ref="C3031">_xlfn.XLOOKUP($B3031, sales_teams!$A$2:$A$36, sales_teams!$B$2:$B$36)</f>
        <v>Rocco Neubert</v>
      </c>
      <c r="D3031" s="1" t="str">
        <f t="array" ref="D3031">_xlfn.XLOOKUP($B3031, sales_teams!$A$2:$A$36, sales_teams!$C$2:$C$36)</f>
        <v>East</v>
      </c>
      <c r="E3031" s="1" t="s">
        <v>109</v>
      </c>
      <c r="F3031" s="1" t="s">
        <v>141</v>
      </c>
      <c r="G3031" s="1" t="str">
        <f t="array" ref="G3031">IF($F3031="", "", _xlfn.XLOOKUP($F3031,accounts!$A$2:$A$86,accounts!$B$2:$B$86, "Other"))</f>
        <v>finance</v>
      </c>
      <c r="H3031" s="1" t="str">
        <f t="array" ref="H3031">IF($F3031="", "", IFS(_xlfn.XLOOKUP($F3031, accounts!$A$2:$A$86, accounts!$E$2:$E$86, 0)&gt;=1000, "Enterprise", _xlfn.XLOOKUP($F3031, accounts!$A$2:$A$86, accounts!$E$2:$E$86, 0)&gt;=100, "Mid-Market", TRUE, "SMB"))</f>
        <v>Mid-Market</v>
      </c>
      <c r="I3031" s="1" t="str">
        <f t="array" ref="I3031">IF($F3031="", "", _xlfn.XLOOKUP($F3031,accounts!$A$2:$A$86,accounts!$F$2:$F$86, "Other"))</f>
        <v>United States</v>
      </c>
      <c r="J3031" s="1" t="s">
        <v>192</v>
      </c>
      <c r="K3031" s="3">
        <v>42864.0</v>
      </c>
      <c r="L3031" s="3">
        <v>42964.0</v>
      </c>
      <c r="M3031" s="1">
        <v>0.0</v>
      </c>
    </row>
    <row r="3032">
      <c r="A3032" s="1" t="s">
        <v>3237</v>
      </c>
      <c r="B3032" s="1" t="s">
        <v>30</v>
      </c>
      <c r="C3032" s="1" t="str">
        <f t="array" ref="C3032">_xlfn.XLOOKUP($B3032, sales_teams!$A$2:$A$36, sales_teams!$B$2:$B$36)</f>
        <v>Melvin Marxen</v>
      </c>
      <c r="D3032" s="1" t="str">
        <f t="array" ref="D3032">_xlfn.XLOOKUP($B3032, sales_teams!$A$2:$A$36, sales_teams!$C$2:$C$36)</f>
        <v>Central</v>
      </c>
      <c r="E3032" s="1" t="s">
        <v>109</v>
      </c>
      <c r="F3032" s="1" t="s">
        <v>78</v>
      </c>
      <c r="G3032" s="1" t="str">
        <f t="array" ref="G3032">IF($F3032="", "", _xlfn.XLOOKUP($F3032,accounts!$A$2:$A$86,accounts!$B$2:$B$86, "Other"))</f>
        <v>marketing</v>
      </c>
      <c r="H3032" s="1" t="str">
        <f t="array" ref="H3032">IF($F3032="", "", IFS(_xlfn.XLOOKUP($F3032, accounts!$A$2:$A$86, accounts!$E$2:$E$86, 0)&gt;=1000, "Enterprise", _xlfn.XLOOKUP($F3032, accounts!$A$2:$A$86, accounts!$E$2:$E$86, 0)&gt;=100, "Mid-Market", TRUE, "SMB"))</f>
        <v>Enterprise</v>
      </c>
      <c r="I3032" s="1" t="str">
        <f t="array" ref="I3032">IF($F3032="", "", _xlfn.XLOOKUP($F3032,accounts!$A$2:$A$86,accounts!$F$2:$F$86, "Other"))</f>
        <v>United States</v>
      </c>
      <c r="J3032" s="1" t="s">
        <v>131</v>
      </c>
      <c r="K3032" s="3">
        <v>42864.0</v>
      </c>
      <c r="L3032" s="3">
        <v>42874.0</v>
      </c>
      <c r="M3032" s="1">
        <v>1075.0</v>
      </c>
    </row>
    <row r="3033">
      <c r="A3033" s="1" t="s">
        <v>3238</v>
      </c>
      <c r="B3033" s="1" t="s">
        <v>30</v>
      </c>
      <c r="C3033" s="1" t="str">
        <f t="array" ref="C3033">_xlfn.XLOOKUP($B3033, sales_teams!$A$2:$A$36, sales_teams!$B$2:$B$36)</f>
        <v>Melvin Marxen</v>
      </c>
      <c r="D3033" s="1" t="str">
        <f t="array" ref="D3033">_xlfn.XLOOKUP($B3033, sales_teams!$A$2:$A$36, sales_teams!$C$2:$C$36)</f>
        <v>Central</v>
      </c>
      <c r="E3033" s="1" t="s">
        <v>148</v>
      </c>
      <c r="F3033" s="1" t="s">
        <v>136</v>
      </c>
      <c r="G3033" s="1" t="str">
        <f t="array" ref="G3033">IF($F3033="", "", _xlfn.XLOOKUP($F3033,accounts!$A$2:$A$86,accounts!$B$2:$B$86, "Other"))</f>
        <v>services</v>
      </c>
      <c r="H3033" s="1" t="str">
        <f t="array" ref="H3033">IF($F3033="", "", IFS(_xlfn.XLOOKUP($F3033, accounts!$A$2:$A$86, accounts!$E$2:$E$86, 0)&gt;=1000, "Enterprise", _xlfn.XLOOKUP($F3033, accounts!$A$2:$A$86, accounts!$E$2:$E$86, 0)&gt;=100, "Mid-Market", TRUE, "SMB"))</f>
        <v>Enterprise</v>
      </c>
      <c r="I3033" s="1" t="str">
        <f t="array" ref="I3033">IF($F3033="", "", _xlfn.XLOOKUP($F3033,accounts!$A$2:$A$86,accounts!$F$2:$F$86, "Other"))</f>
        <v>United States</v>
      </c>
      <c r="J3033" s="1" t="s">
        <v>131</v>
      </c>
      <c r="K3033" s="3">
        <v>42864.0</v>
      </c>
      <c r="L3033" s="3">
        <v>42879.0</v>
      </c>
      <c r="M3033" s="1">
        <v>5033.0</v>
      </c>
    </row>
    <row r="3034">
      <c r="A3034" s="1" t="s">
        <v>3239</v>
      </c>
      <c r="B3034" s="1" t="s">
        <v>30</v>
      </c>
      <c r="C3034" s="1" t="str">
        <f t="array" ref="C3034">_xlfn.XLOOKUP($B3034, sales_teams!$A$2:$A$36, sales_teams!$B$2:$B$36)</f>
        <v>Melvin Marxen</v>
      </c>
      <c r="D3034" s="1" t="str">
        <f t="array" ref="D3034">_xlfn.XLOOKUP($B3034, sales_teams!$A$2:$A$36, sales_teams!$C$2:$C$36)</f>
        <v>Central</v>
      </c>
      <c r="E3034" s="1" t="s">
        <v>188</v>
      </c>
      <c r="F3034" s="1" t="s">
        <v>150</v>
      </c>
      <c r="G3034" s="1" t="str">
        <f t="array" ref="G3034">IF($F3034="", "", _xlfn.XLOOKUP($F3034,accounts!$A$2:$A$86,accounts!$B$2:$B$86, "Other"))</f>
        <v>technology</v>
      </c>
      <c r="H3034" s="1" t="str">
        <f t="array" ref="H3034">IF($F3034="", "", IFS(_xlfn.XLOOKUP($F3034, accounts!$A$2:$A$86, accounts!$E$2:$E$86, 0)&gt;=1000, "Enterprise", _xlfn.XLOOKUP($F3034, accounts!$A$2:$A$86, accounts!$E$2:$E$86, 0)&gt;=100, "Mid-Market", TRUE, "SMB"))</f>
        <v>Enterprise</v>
      </c>
      <c r="I3034" s="1" t="str">
        <f t="array" ref="I3034">IF($F3034="", "", _xlfn.XLOOKUP($F3034,accounts!$A$2:$A$86,accounts!$F$2:$F$86, "Other"))</f>
        <v>United States</v>
      </c>
      <c r="J3034" s="1" t="s">
        <v>131</v>
      </c>
      <c r="K3034" s="3">
        <v>42864.0</v>
      </c>
      <c r="L3034" s="3">
        <v>42912.0</v>
      </c>
      <c r="M3034" s="1">
        <v>3249.0</v>
      </c>
    </row>
    <row r="3035">
      <c r="A3035" s="1" t="s">
        <v>3240</v>
      </c>
      <c r="B3035" s="1" t="s">
        <v>26</v>
      </c>
      <c r="C3035" s="1" t="str">
        <f t="array" ref="C3035">_xlfn.XLOOKUP($B3035, sales_teams!$A$2:$A$36, sales_teams!$B$2:$B$36)</f>
        <v>Melvin Marxen</v>
      </c>
      <c r="D3035" s="1" t="str">
        <f t="array" ref="D3035">_xlfn.XLOOKUP($B3035, sales_teams!$A$2:$A$36, sales_teams!$C$2:$C$36)</f>
        <v>Central</v>
      </c>
      <c r="E3035" s="1" t="s">
        <v>109</v>
      </c>
      <c r="F3035" s="1" t="s">
        <v>110</v>
      </c>
      <c r="G3035" s="1" t="str">
        <f t="array" ref="G3035">IF($F3035="", "", _xlfn.XLOOKUP($F3035,accounts!$A$2:$A$86,accounts!$B$2:$B$86, "Other"))</f>
        <v>technology</v>
      </c>
      <c r="H3035" s="1" t="str">
        <f t="array" ref="H3035">IF($F3035="", "", IFS(_xlfn.XLOOKUP($F3035, accounts!$A$2:$A$86, accounts!$E$2:$E$86, 0)&gt;=1000, "Enterprise", _xlfn.XLOOKUP($F3035, accounts!$A$2:$A$86, accounts!$E$2:$E$86, 0)&gt;=100, "Mid-Market", TRUE, "SMB"))</f>
        <v>Enterprise</v>
      </c>
      <c r="I3035" s="1" t="str">
        <f t="array" ref="I3035">IF($F3035="", "", _xlfn.XLOOKUP($F3035,accounts!$A$2:$A$86,accounts!$F$2:$F$86, "Other"))</f>
        <v>Norway</v>
      </c>
      <c r="J3035" s="1" t="s">
        <v>131</v>
      </c>
      <c r="K3035" s="3">
        <v>42864.0</v>
      </c>
      <c r="L3035" s="3">
        <v>42961.0</v>
      </c>
      <c r="M3035" s="1">
        <v>1015.0</v>
      </c>
    </row>
    <row r="3036">
      <c r="A3036" s="1" t="s">
        <v>3241</v>
      </c>
      <c r="B3036" s="1" t="s">
        <v>19</v>
      </c>
      <c r="C3036" s="1" t="str">
        <f t="array" ref="C3036">_xlfn.XLOOKUP($B3036, sales_teams!$A$2:$A$36, sales_teams!$B$2:$B$36)</f>
        <v>Melvin Marxen</v>
      </c>
      <c r="D3036" s="1" t="str">
        <f t="array" ref="D3036">_xlfn.XLOOKUP($B3036, sales_teams!$A$2:$A$36, sales_teams!$C$2:$C$36)</f>
        <v>Central</v>
      </c>
      <c r="E3036" s="1" t="s">
        <v>181</v>
      </c>
      <c r="F3036" s="1" t="s">
        <v>155</v>
      </c>
      <c r="G3036" s="1" t="str">
        <f t="array" ref="G3036">IF($F3036="", "", _xlfn.XLOOKUP($F3036,accounts!$A$2:$A$86,accounts!$B$2:$B$86, "Other"))</f>
        <v>finance</v>
      </c>
      <c r="H3036" s="1" t="str">
        <f t="array" ref="H3036">IF($F3036="", "", IFS(_xlfn.XLOOKUP($F3036, accounts!$A$2:$A$86, accounts!$E$2:$E$86, 0)&gt;=1000, "Enterprise", _xlfn.XLOOKUP($F3036, accounts!$A$2:$A$86, accounts!$E$2:$E$86, 0)&gt;=100, "Mid-Market", TRUE, "SMB"))</f>
        <v>Enterprise</v>
      </c>
      <c r="I3036" s="1" t="str">
        <f t="array" ref="I3036">IF($F3036="", "", _xlfn.XLOOKUP($F3036,accounts!$A$2:$A$86,accounts!$F$2:$F$86, "Other"))</f>
        <v>United States</v>
      </c>
      <c r="J3036" s="1" t="s">
        <v>192</v>
      </c>
      <c r="K3036" s="3">
        <v>42864.0</v>
      </c>
      <c r="L3036" s="3">
        <v>42913.0</v>
      </c>
      <c r="M3036" s="1">
        <v>0.0</v>
      </c>
    </row>
    <row r="3037">
      <c r="A3037" s="1" t="s">
        <v>3242</v>
      </c>
      <c r="B3037" s="1" t="s">
        <v>19</v>
      </c>
      <c r="C3037" s="1" t="str">
        <f t="array" ref="C3037">_xlfn.XLOOKUP($B3037, sales_teams!$A$2:$A$36, sales_teams!$B$2:$B$36)</f>
        <v>Melvin Marxen</v>
      </c>
      <c r="D3037" s="1" t="str">
        <f t="array" ref="D3037">_xlfn.XLOOKUP($B3037, sales_teams!$A$2:$A$36, sales_teams!$C$2:$C$36)</f>
        <v>Central</v>
      </c>
      <c r="E3037" s="1" t="s">
        <v>109</v>
      </c>
      <c r="F3037" s="1" t="s">
        <v>113</v>
      </c>
      <c r="G3037" s="1" t="str">
        <f t="array" ref="G3037">IF($F3037="", "", _xlfn.XLOOKUP($F3037,accounts!$A$2:$A$86,accounts!$B$2:$B$86, "Other"))</f>
        <v>telecommunications</v>
      </c>
      <c r="H3037" s="1" t="str">
        <f t="array" ref="H3037">IF($F3037="", "", IFS(_xlfn.XLOOKUP($F3037, accounts!$A$2:$A$86, accounts!$E$2:$E$86, 0)&gt;=1000, "Enterprise", _xlfn.XLOOKUP($F3037, accounts!$A$2:$A$86, accounts!$E$2:$E$86, 0)&gt;=100, "Mid-Market", TRUE, "SMB"))</f>
        <v>Mid-Market</v>
      </c>
      <c r="I3037" s="1" t="str">
        <f t="array" ref="I3037">IF($F3037="", "", _xlfn.XLOOKUP($F3037,accounts!$A$2:$A$86,accounts!$F$2:$F$86, "Other"))</f>
        <v>United States</v>
      </c>
      <c r="J3037" s="1" t="s">
        <v>131</v>
      </c>
      <c r="K3037" s="3">
        <v>42864.0</v>
      </c>
      <c r="L3037" s="3">
        <v>42871.0</v>
      </c>
      <c r="M3037" s="1">
        <v>1100.0</v>
      </c>
    </row>
    <row r="3038">
      <c r="A3038" s="1" t="s">
        <v>3243</v>
      </c>
      <c r="B3038" s="1" t="s">
        <v>104</v>
      </c>
      <c r="C3038" s="1" t="str">
        <f t="array" ref="C3038">_xlfn.XLOOKUP($B3038, sales_teams!$A$2:$A$36, sales_teams!$B$2:$B$36)</f>
        <v>Summer Sewald</v>
      </c>
      <c r="D3038" s="1" t="str">
        <f t="array" ref="D3038">_xlfn.XLOOKUP($B3038, sales_teams!$A$2:$A$36, sales_teams!$C$2:$C$36)</f>
        <v>West</v>
      </c>
      <c r="E3038" s="1" t="s">
        <v>194</v>
      </c>
      <c r="F3038" s="1" t="s">
        <v>36</v>
      </c>
      <c r="G3038" s="1" t="str">
        <f t="array" ref="G3038">IF($F3038="", "", _xlfn.XLOOKUP($F3038,accounts!$A$2:$A$86,accounts!$B$2:$B$86, "Other"))</f>
        <v>retail</v>
      </c>
      <c r="H3038" s="1" t="str">
        <f t="array" ref="H3038">IF($F3038="", "", IFS(_xlfn.XLOOKUP($F3038, accounts!$A$2:$A$86, accounts!$E$2:$E$86, 0)&gt;=1000, "Enterprise", _xlfn.XLOOKUP($F3038, accounts!$A$2:$A$86, accounts!$E$2:$E$86, 0)&gt;=100, "Mid-Market", TRUE, "SMB"))</f>
        <v>Enterprise</v>
      </c>
      <c r="I3038" s="1" t="str">
        <f t="array" ref="I3038">IF($F3038="", "", _xlfn.XLOOKUP($F3038,accounts!$A$2:$A$86,accounts!$F$2:$F$86, "Other"))</f>
        <v>United States</v>
      </c>
      <c r="J3038" s="1" t="s">
        <v>131</v>
      </c>
      <c r="K3038" s="3">
        <v>42864.0</v>
      </c>
      <c r="L3038" s="3">
        <v>42991.0</v>
      </c>
      <c r="M3038" s="1">
        <v>4755.0</v>
      </c>
    </row>
    <row r="3039">
      <c r="A3039" s="1" t="s">
        <v>3244</v>
      </c>
      <c r="B3039" s="1" t="s">
        <v>102</v>
      </c>
      <c r="C3039" s="1" t="str">
        <f t="array" ref="C3039">_xlfn.XLOOKUP($B3039, sales_teams!$A$2:$A$36, sales_teams!$B$2:$B$36)</f>
        <v>Summer Sewald</v>
      </c>
      <c r="D3039" s="1" t="str">
        <f t="array" ref="D3039">_xlfn.XLOOKUP($B3039, sales_teams!$A$2:$A$36, sales_teams!$C$2:$C$36)</f>
        <v>West</v>
      </c>
      <c r="E3039" s="1" t="s">
        <v>181</v>
      </c>
      <c r="F3039" s="1" t="s">
        <v>125</v>
      </c>
      <c r="G3039" s="1" t="str">
        <f t="array" ref="G3039">IF($F3039="", "", _xlfn.XLOOKUP($F3039,accounts!$A$2:$A$86,accounts!$B$2:$B$86, "Other"))</f>
        <v>software</v>
      </c>
      <c r="H3039" s="1" t="str">
        <f t="array" ref="H3039">IF($F3039="", "", IFS(_xlfn.XLOOKUP($F3039, accounts!$A$2:$A$86, accounts!$E$2:$E$86, 0)&gt;=1000, "Enterprise", _xlfn.XLOOKUP($F3039, accounts!$A$2:$A$86, accounts!$E$2:$E$86, 0)&gt;=100, "Mid-Market", TRUE, "SMB"))</f>
        <v>Enterprise</v>
      </c>
      <c r="I3039" s="1" t="str">
        <f t="array" ref="I3039">IF($F3039="", "", _xlfn.XLOOKUP($F3039,accounts!$A$2:$A$86,accounts!$F$2:$F$86, "Other"))</f>
        <v>United States</v>
      </c>
      <c r="J3039" s="1" t="s">
        <v>192</v>
      </c>
      <c r="K3039" s="3">
        <v>42864.0</v>
      </c>
      <c r="L3039" s="3">
        <v>42955.0</v>
      </c>
      <c r="M3039" s="1">
        <v>0.0</v>
      </c>
    </row>
    <row r="3040">
      <c r="A3040" s="1" t="s">
        <v>3245</v>
      </c>
      <c r="B3040" s="1" t="s">
        <v>92</v>
      </c>
      <c r="C3040" s="1" t="str">
        <f t="array" ref="C3040">_xlfn.XLOOKUP($B3040, sales_teams!$A$2:$A$36, sales_teams!$B$2:$B$36)</f>
        <v>Celia Rouche</v>
      </c>
      <c r="D3040" s="1" t="str">
        <f t="array" ref="D3040">_xlfn.XLOOKUP($B3040, sales_teams!$A$2:$A$36, sales_teams!$C$2:$C$36)</f>
        <v>West</v>
      </c>
      <c r="E3040" s="1" t="s">
        <v>242</v>
      </c>
      <c r="G3040" s="1" t="str">
        <f t="array" ref="G3040">IF($F3040="", "", _xlfn.XLOOKUP($F3040,accounts!$A$2:$A$86,accounts!$B$2:$B$86, "Other"))</f>
        <v/>
      </c>
      <c r="H3040" s="1" t="str">
        <f t="array" ref="H3040">IF($F3040="", "", IFS(_xlfn.XLOOKUP($F3040, accounts!$A$2:$A$86, accounts!$E$2:$E$86, 0)&gt;=1000, "Enterprise", _xlfn.XLOOKUP($F3040, accounts!$A$2:$A$86, accounts!$E$2:$E$86, 0)&gt;=100, "Mid-Market", TRUE, "SMB"))</f>
        <v/>
      </c>
      <c r="I3040" s="1" t="str">
        <f t="array" ref="I3040">IF($F3040="", "", _xlfn.XLOOKUP($F3040,accounts!$A$2:$A$86,accounts!$F$2:$F$86, "Other"))</f>
        <v/>
      </c>
      <c r="J3040" s="1" t="s">
        <v>189</v>
      </c>
      <c r="K3040" s="3">
        <v>42864.0</v>
      </c>
    </row>
    <row r="3041">
      <c r="A3041" s="1" t="s">
        <v>3246</v>
      </c>
      <c r="B3041" s="1" t="s">
        <v>92</v>
      </c>
      <c r="C3041" s="1" t="str">
        <f t="array" ref="C3041">_xlfn.XLOOKUP($B3041, sales_teams!$A$2:$A$36, sales_teams!$B$2:$B$36)</f>
        <v>Celia Rouche</v>
      </c>
      <c r="D3041" s="1" t="str">
        <f t="array" ref="D3041">_xlfn.XLOOKUP($B3041, sales_teams!$A$2:$A$36, sales_teams!$C$2:$C$36)</f>
        <v>West</v>
      </c>
      <c r="E3041" s="1" t="s">
        <v>181</v>
      </c>
      <c r="F3041" s="1" t="s">
        <v>117</v>
      </c>
      <c r="G3041" s="1" t="str">
        <f t="array" ref="G3041">IF($F3041="", "", _xlfn.XLOOKUP($F3041,accounts!$A$2:$A$86,accounts!$B$2:$B$86, "Other"))</f>
        <v>retail</v>
      </c>
      <c r="H3041" s="1" t="str">
        <f t="array" ref="H3041">IF($F3041="", "", IFS(_xlfn.XLOOKUP($F3041, accounts!$A$2:$A$86, accounts!$E$2:$E$86, 0)&gt;=1000, "Enterprise", _xlfn.XLOOKUP($F3041, accounts!$A$2:$A$86, accounts!$E$2:$E$86, 0)&gt;=100, "Mid-Market", TRUE, "SMB"))</f>
        <v>Mid-Market</v>
      </c>
      <c r="I3041" s="1" t="str">
        <f t="array" ref="I3041">IF($F3041="", "", _xlfn.XLOOKUP($F3041,accounts!$A$2:$A$86,accounts!$F$2:$F$86, "Other"))</f>
        <v>United States</v>
      </c>
      <c r="J3041" s="1" t="s">
        <v>189</v>
      </c>
      <c r="K3041" s="3">
        <v>42864.0</v>
      </c>
    </row>
    <row r="3042">
      <c r="A3042" s="1" t="s">
        <v>3247</v>
      </c>
      <c r="B3042" s="1" t="s">
        <v>92</v>
      </c>
      <c r="C3042" s="1" t="str">
        <f t="array" ref="C3042">_xlfn.XLOOKUP($B3042, sales_teams!$A$2:$A$36, sales_teams!$B$2:$B$36)</f>
        <v>Celia Rouche</v>
      </c>
      <c r="D3042" s="1" t="str">
        <f t="array" ref="D3042">_xlfn.XLOOKUP($B3042, sales_teams!$A$2:$A$36, sales_teams!$C$2:$C$36)</f>
        <v>West</v>
      </c>
      <c r="E3042" s="1" t="s">
        <v>109</v>
      </c>
      <c r="F3042" s="1" t="s">
        <v>127</v>
      </c>
      <c r="G3042" s="1" t="str">
        <f t="array" ref="G3042">IF($F3042="", "", _xlfn.XLOOKUP($F3042,accounts!$A$2:$A$86,accounts!$B$2:$B$86, "Other"))</f>
        <v>technology</v>
      </c>
      <c r="H3042" s="1" t="str">
        <f t="array" ref="H3042">IF($F3042="", "", IFS(_xlfn.XLOOKUP($F3042, accounts!$A$2:$A$86, accounts!$E$2:$E$86, 0)&gt;=1000, "Enterprise", _xlfn.XLOOKUP($F3042, accounts!$A$2:$A$86, accounts!$E$2:$E$86, 0)&gt;=100, "Mid-Market", TRUE, "SMB"))</f>
        <v>Enterprise</v>
      </c>
      <c r="I3042" s="1" t="str">
        <f t="array" ref="I3042">IF($F3042="", "", _xlfn.XLOOKUP($F3042,accounts!$A$2:$A$86,accounts!$F$2:$F$86, "Other"))</f>
        <v>United States</v>
      </c>
      <c r="J3042" s="1" t="s">
        <v>192</v>
      </c>
      <c r="K3042" s="3">
        <v>42864.0</v>
      </c>
      <c r="L3042" s="3">
        <v>42874.0</v>
      </c>
      <c r="M3042" s="1">
        <v>0.0</v>
      </c>
    </row>
    <row r="3043">
      <c r="A3043" s="1" t="s">
        <v>3248</v>
      </c>
      <c r="B3043" s="1" t="s">
        <v>92</v>
      </c>
      <c r="C3043" s="1" t="str">
        <f t="array" ref="C3043">_xlfn.XLOOKUP($B3043, sales_teams!$A$2:$A$36, sales_teams!$B$2:$B$36)</f>
        <v>Celia Rouche</v>
      </c>
      <c r="D3043" s="1" t="str">
        <f t="array" ref="D3043">_xlfn.XLOOKUP($B3043, sales_teams!$A$2:$A$36, sales_teams!$C$2:$C$36)</f>
        <v>West</v>
      </c>
      <c r="E3043" s="1" t="s">
        <v>148</v>
      </c>
      <c r="F3043" s="1" t="s">
        <v>97</v>
      </c>
      <c r="G3043" s="1" t="str">
        <f t="array" ref="G3043">IF($F3043="", "", _xlfn.XLOOKUP($F3043,accounts!$A$2:$A$86,accounts!$B$2:$B$86, "Other"))</f>
        <v>finance</v>
      </c>
      <c r="H3043" s="1" t="str">
        <f t="array" ref="H3043">IF($F3043="", "", IFS(_xlfn.XLOOKUP($F3043, accounts!$A$2:$A$86, accounts!$E$2:$E$86, 0)&gt;=1000, "Enterprise", _xlfn.XLOOKUP($F3043, accounts!$A$2:$A$86, accounts!$E$2:$E$86, 0)&gt;=100, "Mid-Market", TRUE, "SMB"))</f>
        <v>Mid-Market</v>
      </c>
      <c r="I3043" s="1" t="str">
        <f t="array" ref="I3043">IF($F3043="", "", _xlfn.XLOOKUP($F3043,accounts!$A$2:$A$86,accounts!$F$2:$F$86, "Other"))</f>
        <v>United States</v>
      </c>
      <c r="J3043" s="1" t="s">
        <v>192</v>
      </c>
      <c r="K3043" s="3">
        <v>42864.0</v>
      </c>
      <c r="L3043" s="3">
        <v>42916.0</v>
      </c>
      <c r="M3043" s="1">
        <v>0.0</v>
      </c>
    </row>
    <row r="3044">
      <c r="A3044" s="1" t="s">
        <v>3249</v>
      </c>
      <c r="B3044" s="1" t="s">
        <v>92</v>
      </c>
      <c r="C3044" s="1" t="str">
        <f t="array" ref="C3044">_xlfn.XLOOKUP($B3044, sales_teams!$A$2:$A$36, sales_teams!$B$2:$B$36)</f>
        <v>Celia Rouche</v>
      </c>
      <c r="D3044" s="1" t="str">
        <f t="array" ref="D3044">_xlfn.XLOOKUP($B3044, sales_teams!$A$2:$A$36, sales_teams!$C$2:$C$36)</f>
        <v>West</v>
      </c>
      <c r="E3044" s="1" t="s">
        <v>181</v>
      </c>
      <c r="F3044" s="1" t="s">
        <v>124</v>
      </c>
      <c r="G3044" s="1" t="str">
        <f t="array" ref="G3044">IF($F3044="", "", _xlfn.XLOOKUP($F3044,accounts!$A$2:$A$86,accounts!$B$2:$B$86, "Other"))</f>
        <v>retail</v>
      </c>
      <c r="H3044" s="1" t="str">
        <f t="array" ref="H3044">IF($F3044="", "", IFS(_xlfn.XLOOKUP($F3044, accounts!$A$2:$A$86, accounts!$E$2:$E$86, 0)&gt;=1000, "Enterprise", _xlfn.XLOOKUP($F3044, accounts!$A$2:$A$86, accounts!$E$2:$E$86, 0)&gt;=100, "Mid-Market", TRUE, "SMB"))</f>
        <v>Enterprise</v>
      </c>
      <c r="I3044" s="1" t="str">
        <f t="array" ref="I3044">IF($F3044="", "", _xlfn.XLOOKUP($F3044,accounts!$A$2:$A$86,accounts!$F$2:$F$86, "Other"))</f>
        <v>United States</v>
      </c>
      <c r="J3044" s="1" t="s">
        <v>131</v>
      </c>
      <c r="K3044" s="3">
        <v>42864.0</v>
      </c>
      <c r="L3044" s="3">
        <v>42865.0</v>
      </c>
      <c r="M3044" s="1">
        <v>541.0</v>
      </c>
    </row>
    <row r="3045">
      <c r="A3045" s="1" t="s">
        <v>3250</v>
      </c>
      <c r="B3045" s="1" t="s">
        <v>92</v>
      </c>
      <c r="C3045" s="1" t="str">
        <f t="array" ref="C3045">_xlfn.XLOOKUP($B3045, sales_teams!$A$2:$A$36, sales_teams!$B$2:$B$36)</f>
        <v>Celia Rouche</v>
      </c>
      <c r="D3045" s="1" t="str">
        <f t="array" ref="D3045">_xlfn.XLOOKUP($B3045, sales_teams!$A$2:$A$36, sales_teams!$C$2:$C$36)</f>
        <v>West</v>
      </c>
      <c r="E3045" s="1" t="s">
        <v>148</v>
      </c>
      <c r="F3045" s="1" t="s">
        <v>118</v>
      </c>
      <c r="G3045" s="1" t="str">
        <f t="array" ref="G3045">IF($F3045="", "", _xlfn.XLOOKUP($F3045,accounts!$A$2:$A$86,accounts!$B$2:$B$86, "Other"))</f>
        <v>services</v>
      </c>
      <c r="H3045" s="1" t="str">
        <f t="array" ref="H3045">IF($F3045="", "", IFS(_xlfn.XLOOKUP($F3045, accounts!$A$2:$A$86, accounts!$E$2:$E$86, 0)&gt;=1000, "Enterprise", _xlfn.XLOOKUP($F3045, accounts!$A$2:$A$86, accounts!$E$2:$E$86, 0)&gt;=100, "Mid-Market", TRUE, "SMB"))</f>
        <v>Enterprise</v>
      </c>
      <c r="I3045" s="1" t="str">
        <f t="array" ref="I3045">IF($F3045="", "", _xlfn.XLOOKUP($F3045,accounts!$A$2:$A$86,accounts!$F$2:$F$86, "Other"))</f>
        <v>United States</v>
      </c>
      <c r="J3045" s="1" t="s">
        <v>131</v>
      </c>
      <c r="K3045" s="3">
        <v>42864.0</v>
      </c>
      <c r="L3045" s="3">
        <v>42888.0</v>
      </c>
      <c r="M3045" s="1">
        <v>4815.0</v>
      </c>
    </row>
    <row r="3046">
      <c r="A3046" s="1" t="s">
        <v>3251</v>
      </c>
      <c r="B3046" s="1" t="s">
        <v>107</v>
      </c>
      <c r="C3046" s="1" t="str">
        <f t="array" ref="C3046">_xlfn.XLOOKUP($B3046, sales_teams!$A$2:$A$36, sales_teams!$B$2:$B$36)</f>
        <v>Summer Sewald</v>
      </c>
      <c r="D3046" s="1" t="str">
        <f t="array" ref="D3046">_xlfn.XLOOKUP($B3046, sales_teams!$A$2:$A$36, sales_teams!$C$2:$C$36)</f>
        <v>West</v>
      </c>
      <c r="E3046" s="1" t="s">
        <v>109</v>
      </c>
      <c r="F3046" s="1" t="s">
        <v>81</v>
      </c>
      <c r="G3046" s="1" t="str">
        <f t="array" ref="G3046">IF($F3046="", "", _xlfn.XLOOKUP($F3046,accounts!$A$2:$A$86,accounts!$B$2:$B$86, "Other"))</f>
        <v>technology</v>
      </c>
      <c r="H3046" s="1" t="str">
        <f t="array" ref="H3046">IF($F3046="", "", IFS(_xlfn.XLOOKUP($F3046, accounts!$A$2:$A$86, accounts!$E$2:$E$86, 0)&gt;=1000, "Enterprise", _xlfn.XLOOKUP($F3046, accounts!$A$2:$A$86, accounts!$E$2:$E$86, 0)&gt;=100, "Mid-Market", TRUE, "SMB"))</f>
        <v>Enterprise</v>
      </c>
      <c r="I3046" s="1" t="str">
        <f t="array" ref="I3046">IF($F3046="", "", _xlfn.XLOOKUP($F3046,accounts!$A$2:$A$86,accounts!$F$2:$F$86, "Other"))</f>
        <v>United States</v>
      </c>
      <c r="J3046" s="1" t="s">
        <v>189</v>
      </c>
      <c r="K3046" s="3">
        <v>42864.0</v>
      </c>
    </row>
    <row r="3047">
      <c r="A3047" s="1" t="s">
        <v>3252</v>
      </c>
      <c r="B3047" s="1" t="s">
        <v>107</v>
      </c>
      <c r="C3047" s="1" t="str">
        <f t="array" ref="C3047">_xlfn.XLOOKUP($B3047, sales_teams!$A$2:$A$36, sales_teams!$B$2:$B$36)</f>
        <v>Summer Sewald</v>
      </c>
      <c r="D3047" s="1" t="str">
        <f t="array" ref="D3047">_xlfn.XLOOKUP($B3047, sales_teams!$A$2:$A$36, sales_teams!$C$2:$C$36)</f>
        <v>West</v>
      </c>
      <c r="E3047" s="1" t="s">
        <v>179</v>
      </c>
      <c r="F3047" s="1" t="s">
        <v>127</v>
      </c>
      <c r="G3047" s="1" t="str">
        <f t="array" ref="G3047">IF($F3047="", "", _xlfn.XLOOKUP($F3047,accounts!$A$2:$A$86,accounts!$B$2:$B$86, "Other"))</f>
        <v>technology</v>
      </c>
      <c r="H3047" s="1" t="str">
        <f t="array" ref="H3047">IF($F3047="", "", IFS(_xlfn.XLOOKUP($F3047, accounts!$A$2:$A$86, accounts!$E$2:$E$86, 0)&gt;=1000, "Enterprise", _xlfn.XLOOKUP($F3047, accounts!$A$2:$A$86, accounts!$E$2:$E$86, 0)&gt;=100, "Mid-Market", TRUE, "SMB"))</f>
        <v>Enterprise</v>
      </c>
      <c r="I3047" s="1" t="str">
        <f t="array" ref="I3047">IF($F3047="", "", _xlfn.XLOOKUP($F3047,accounts!$A$2:$A$86,accounts!$F$2:$F$86, "Other"))</f>
        <v>United States</v>
      </c>
      <c r="J3047" s="1" t="s">
        <v>131</v>
      </c>
      <c r="K3047" s="3">
        <v>42864.0</v>
      </c>
      <c r="L3047" s="3">
        <v>42867.0</v>
      </c>
      <c r="M3047" s="1">
        <v>57.0</v>
      </c>
    </row>
    <row r="3048">
      <c r="A3048" s="1" t="s">
        <v>3253</v>
      </c>
      <c r="B3048" s="1" t="s">
        <v>28</v>
      </c>
      <c r="C3048" s="1" t="str">
        <f t="array" ref="C3048">_xlfn.XLOOKUP($B3048, sales_teams!$A$2:$A$36, sales_teams!$B$2:$B$36)</f>
        <v>Melvin Marxen</v>
      </c>
      <c r="D3048" s="1" t="str">
        <f t="array" ref="D3048">_xlfn.XLOOKUP($B3048, sales_teams!$A$2:$A$36, sales_teams!$C$2:$C$36)</f>
        <v>Central</v>
      </c>
      <c r="E3048" s="1" t="s">
        <v>109</v>
      </c>
      <c r="F3048" s="1" t="s">
        <v>149</v>
      </c>
      <c r="G3048" s="1" t="str">
        <f t="array" ref="G3048">IF($F3048="", "", _xlfn.XLOOKUP($F3048,accounts!$A$2:$A$86,accounts!$B$2:$B$86, "Other"))</f>
        <v>medical</v>
      </c>
      <c r="H3048" s="1" t="str">
        <f t="array" ref="H3048">IF($F3048="", "", IFS(_xlfn.XLOOKUP($F3048, accounts!$A$2:$A$86, accounts!$E$2:$E$86, 0)&gt;=1000, "Enterprise", _xlfn.XLOOKUP($F3048, accounts!$A$2:$A$86, accounts!$E$2:$E$86, 0)&gt;=100, "Mid-Market", TRUE, "SMB"))</f>
        <v>Enterprise</v>
      </c>
      <c r="I3048" s="1" t="str">
        <f t="array" ref="I3048">IF($F3048="", "", _xlfn.XLOOKUP($F3048,accounts!$A$2:$A$86,accounts!$F$2:$F$86, "Other"))</f>
        <v>United States</v>
      </c>
      <c r="J3048" s="1" t="s">
        <v>192</v>
      </c>
      <c r="K3048" s="3">
        <v>42864.0</v>
      </c>
      <c r="L3048" s="3">
        <v>42875.0</v>
      </c>
      <c r="M3048" s="1">
        <v>0.0</v>
      </c>
    </row>
    <row r="3049">
      <c r="A3049" s="1" t="s">
        <v>3254</v>
      </c>
      <c r="B3049" s="1" t="s">
        <v>28</v>
      </c>
      <c r="C3049" s="1" t="str">
        <f t="array" ref="C3049">_xlfn.XLOOKUP($B3049, sales_teams!$A$2:$A$36, sales_teams!$B$2:$B$36)</f>
        <v>Melvin Marxen</v>
      </c>
      <c r="D3049" s="1" t="str">
        <f t="array" ref="D3049">_xlfn.XLOOKUP($B3049, sales_teams!$A$2:$A$36, sales_teams!$C$2:$C$36)</f>
        <v>Central</v>
      </c>
      <c r="E3049" s="1" t="s">
        <v>179</v>
      </c>
      <c r="F3049" s="1" t="s">
        <v>149</v>
      </c>
      <c r="G3049" s="1" t="str">
        <f t="array" ref="G3049">IF($F3049="", "", _xlfn.XLOOKUP($F3049,accounts!$A$2:$A$86,accounts!$B$2:$B$86, "Other"))</f>
        <v>medical</v>
      </c>
      <c r="H3049" s="1" t="str">
        <f t="array" ref="H3049">IF($F3049="", "", IFS(_xlfn.XLOOKUP($F3049, accounts!$A$2:$A$86, accounts!$E$2:$E$86, 0)&gt;=1000, "Enterprise", _xlfn.XLOOKUP($F3049, accounts!$A$2:$A$86, accounts!$E$2:$E$86, 0)&gt;=100, "Mid-Market", TRUE, "SMB"))</f>
        <v>Enterprise</v>
      </c>
      <c r="I3049" s="1" t="str">
        <f t="array" ref="I3049">IF($F3049="", "", _xlfn.XLOOKUP($F3049,accounts!$A$2:$A$86,accounts!$F$2:$F$86, "Other"))</f>
        <v>United States</v>
      </c>
      <c r="J3049" s="1" t="s">
        <v>192</v>
      </c>
      <c r="K3049" s="3">
        <v>42864.0</v>
      </c>
      <c r="L3049" s="3">
        <v>42969.0</v>
      </c>
      <c r="M3049" s="1">
        <v>0.0</v>
      </c>
    </row>
    <row r="3050">
      <c r="A3050" s="1" t="s">
        <v>3255</v>
      </c>
      <c r="B3050" s="1" t="s">
        <v>54</v>
      </c>
      <c r="C3050" s="1" t="str">
        <f t="array" ref="C3050">_xlfn.XLOOKUP($B3050, sales_teams!$A$2:$A$36, sales_teams!$B$2:$B$36)</f>
        <v>Rocco Neubert</v>
      </c>
      <c r="D3050" s="1" t="str">
        <f t="array" ref="D3050">_xlfn.XLOOKUP($B3050, sales_teams!$A$2:$A$36, sales_teams!$C$2:$C$36)</f>
        <v>East</v>
      </c>
      <c r="E3050" s="1" t="s">
        <v>194</v>
      </c>
      <c r="F3050" s="1" t="s">
        <v>141</v>
      </c>
      <c r="G3050" s="1" t="str">
        <f t="array" ref="G3050">IF($F3050="", "", _xlfn.XLOOKUP($F3050,accounts!$A$2:$A$86,accounts!$B$2:$B$86, "Other"))</f>
        <v>finance</v>
      </c>
      <c r="H3050" s="1" t="str">
        <f t="array" ref="H3050">IF($F3050="", "", IFS(_xlfn.XLOOKUP($F3050, accounts!$A$2:$A$86, accounts!$E$2:$E$86, 0)&gt;=1000, "Enterprise", _xlfn.XLOOKUP($F3050, accounts!$A$2:$A$86, accounts!$E$2:$E$86, 0)&gt;=100, "Mid-Market", TRUE, "SMB"))</f>
        <v>Mid-Market</v>
      </c>
      <c r="I3050" s="1" t="str">
        <f t="array" ref="I3050">IF($F3050="", "", _xlfn.XLOOKUP($F3050,accounts!$A$2:$A$86,accounts!$F$2:$F$86, "Other"))</f>
        <v>United States</v>
      </c>
      <c r="J3050" s="1" t="s">
        <v>131</v>
      </c>
      <c r="K3050" s="3">
        <v>42864.0</v>
      </c>
      <c r="L3050" s="3">
        <v>42872.0</v>
      </c>
      <c r="M3050" s="1">
        <v>5406.0</v>
      </c>
    </row>
    <row r="3051">
      <c r="A3051" s="1" t="s">
        <v>3256</v>
      </c>
      <c r="B3051" s="1" t="s">
        <v>41</v>
      </c>
      <c r="C3051" s="1" t="str">
        <f t="array" ref="C3051">_xlfn.XLOOKUP($B3051, sales_teams!$A$2:$A$36, sales_teams!$B$2:$B$36)</f>
        <v>Cara Losch</v>
      </c>
      <c r="D3051" s="1" t="str">
        <f t="array" ref="D3051">_xlfn.XLOOKUP($B3051, sales_teams!$A$2:$A$36, sales_teams!$C$2:$C$36)</f>
        <v>East</v>
      </c>
      <c r="E3051" s="1" t="s">
        <v>148</v>
      </c>
      <c r="G3051" s="1" t="str">
        <f t="array" ref="G3051">IF($F3051="", "", _xlfn.XLOOKUP($F3051,accounts!$A$2:$A$86,accounts!$B$2:$B$86, "Other"))</f>
        <v/>
      </c>
      <c r="H3051" s="1" t="str">
        <f t="array" ref="H3051">IF($F3051="", "", IFS(_xlfn.XLOOKUP($F3051, accounts!$A$2:$A$86, accounts!$E$2:$E$86, 0)&gt;=1000, "Enterprise", _xlfn.XLOOKUP($F3051, accounts!$A$2:$A$86, accounts!$E$2:$E$86, 0)&gt;=100, "Mid-Market", TRUE, "SMB"))</f>
        <v/>
      </c>
      <c r="I3051" s="1" t="str">
        <f t="array" ref="I3051">IF($F3051="", "", _xlfn.XLOOKUP($F3051,accounts!$A$2:$A$86,accounts!$F$2:$F$86, "Other"))</f>
        <v/>
      </c>
      <c r="J3051" s="1" t="s">
        <v>189</v>
      </c>
      <c r="K3051" s="3">
        <v>42864.0</v>
      </c>
    </row>
    <row r="3052">
      <c r="A3052" s="1" t="s">
        <v>3257</v>
      </c>
      <c r="B3052" s="1" t="s">
        <v>60</v>
      </c>
      <c r="C3052" s="1" t="str">
        <f t="array" ref="C3052">_xlfn.XLOOKUP($B3052, sales_teams!$A$2:$A$36, sales_teams!$B$2:$B$36)</f>
        <v>Celia Rouche</v>
      </c>
      <c r="D3052" s="1" t="str">
        <f t="array" ref="D3052">_xlfn.XLOOKUP($B3052, sales_teams!$A$2:$A$36, sales_teams!$C$2:$C$36)</f>
        <v>West</v>
      </c>
      <c r="E3052" s="1" t="s">
        <v>181</v>
      </c>
      <c r="F3052" s="1" t="s">
        <v>84</v>
      </c>
      <c r="G3052" s="1" t="str">
        <f t="array" ref="G3052">IF($F3052="", "", _xlfn.XLOOKUP($F3052,accounts!$A$2:$A$86,accounts!$B$2:$B$86, "Other"))</f>
        <v>retail</v>
      </c>
      <c r="H3052" s="1" t="str">
        <f t="array" ref="H3052">IF($F3052="", "", IFS(_xlfn.XLOOKUP($F3052, accounts!$A$2:$A$86, accounts!$E$2:$E$86, 0)&gt;=1000, "Enterprise", _xlfn.XLOOKUP($F3052, accounts!$A$2:$A$86, accounts!$E$2:$E$86, 0)&gt;=100, "Mid-Market", TRUE, "SMB"))</f>
        <v>Enterprise</v>
      </c>
      <c r="I3052" s="1" t="str">
        <f t="array" ref="I3052">IF($F3052="", "", _xlfn.XLOOKUP($F3052,accounts!$A$2:$A$86,accounts!$F$2:$F$86, "Other"))</f>
        <v>United States</v>
      </c>
      <c r="J3052" s="1" t="s">
        <v>192</v>
      </c>
      <c r="K3052" s="3">
        <v>42864.0</v>
      </c>
      <c r="L3052" s="3">
        <v>42907.0</v>
      </c>
      <c r="M3052" s="1">
        <v>0.0</v>
      </c>
    </row>
    <row r="3053">
      <c r="A3053" s="1" t="s">
        <v>3258</v>
      </c>
      <c r="B3053" s="1" t="s">
        <v>60</v>
      </c>
      <c r="C3053" s="1" t="str">
        <f t="array" ref="C3053">_xlfn.XLOOKUP($B3053, sales_teams!$A$2:$A$36, sales_teams!$B$2:$B$36)</f>
        <v>Celia Rouche</v>
      </c>
      <c r="D3053" s="1" t="str">
        <f t="array" ref="D3053">_xlfn.XLOOKUP($B3053, sales_teams!$A$2:$A$36, sales_teams!$C$2:$C$36)</f>
        <v>West</v>
      </c>
      <c r="E3053" s="1" t="s">
        <v>188</v>
      </c>
      <c r="F3053" s="1" t="s">
        <v>168</v>
      </c>
      <c r="G3053" s="1" t="str">
        <f t="array" ref="G3053">IF($F3053="", "", _xlfn.XLOOKUP($F3053,accounts!$A$2:$A$86,accounts!$B$2:$B$86, "Other"))</f>
        <v>finance</v>
      </c>
      <c r="H3053" s="1" t="str">
        <f t="array" ref="H3053">IF($F3053="", "", IFS(_xlfn.XLOOKUP($F3053, accounts!$A$2:$A$86, accounts!$E$2:$E$86, 0)&gt;=1000, "Enterprise", _xlfn.XLOOKUP($F3053, accounts!$A$2:$A$86, accounts!$E$2:$E$86, 0)&gt;=100, "Mid-Market", TRUE, "SMB"))</f>
        <v>Enterprise</v>
      </c>
      <c r="I3053" s="1" t="str">
        <f t="array" ref="I3053">IF($F3053="", "", _xlfn.XLOOKUP($F3053,accounts!$A$2:$A$86,accounts!$F$2:$F$86, "Other"))</f>
        <v>United States</v>
      </c>
      <c r="J3053" s="1" t="s">
        <v>192</v>
      </c>
      <c r="K3053" s="3">
        <v>42864.0</v>
      </c>
      <c r="L3053" s="3">
        <v>42951.0</v>
      </c>
      <c r="M3053" s="1">
        <v>0.0</v>
      </c>
    </row>
    <row r="3054">
      <c r="A3054" s="1" t="s">
        <v>3259</v>
      </c>
      <c r="B3054" s="1" t="s">
        <v>105</v>
      </c>
      <c r="C3054" s="1" t="str">
        <f t="array" ref="C3054">_xlfn.XLOOKUP($B3054, sales_teams!$A$2:$A$36, sales_teams!$B$2:$B$36)</f>
        <v>Summer Sewald</v>
      </c>
      <c r="D3054" s="1" t="str">
        <f t="array" ref="D3054">_xlfn.XLOOKUP($B3054, sales_teams!$A$2:$A$36, sales_teams!$C$2:$C$36)</f>
        <v>West</v>
      </c>
      <c r="E3054" s="1" t="s">
        <v>181</v>
      </c>
      <c r="F3054" s="1" t="s">
        <v>145</v>
      </c>
      <c r="G3054" s="1" t="str">
        <f t="array" ref="G3054">IF($F3054="", "", _xlfn.XLOOKUP($F3054,accounts!$A$2:$A$86,accounts!$B$2:$B$86, "Other"))</f>
        <v>technology</v>
      </c>
      <c r="H3054" s="1" t="str">
        <f t="array" ref="H3054">IF($F3054="", "", IFS(_xlfn.XLOOKUP($F3054, accounts!$A$2:$A$86, accounts!$E$2:$E$86, 0)&gt;=1000, "Enterprise", _xlfn.XLOOKUP($F3054, accounts!$A$2:$A$86, accounts!$E$2:$E$86, 0)&gt;=100, "Mid-Market", TRUE, "SMB"))</f>
        <v>Enterprise</v>
      </c>
      <c r="I3054" s="1" t="str">
        <f t="array" ref="I3054">IF($F3054="", "", _xlfn.XLOOKUP($F3054,accounts!$A$2:$A$86,accounts!$F$2:$F$86, "Other"))</f>
        <v>Panama</v>
      </c>
      <c r="J3054" s="1" t="s">
        <v>189</v>
      </c>
      <c r="K3054" s="3">
        <v>42864.0</v>
      </c>
    </row>
    <row r="3055">
      <c r="A3055" s="1" t="s">
        <v>3260</v>
      </c>
      <c r="B3055" s="1" t="s">
        <v>105</v>
      </c>
      <c r="C3055" s="1" t="str">
        <f t="array" ref="C3055">_xlfn.XLOOKUP($B3055, sales_teams!$A$2:$A$36, sales_teams!$B$2:$B$36)</f>
        <v>Summer Sewald</v>
      </c>
      <c r="D3055" s="1" t="str">
        <f t="array" ref="D3055">_xlfn.XLOOKUP($B3055, sales_teams!$A$2:$A$36, sales_teams!$C$2:$C$36)</f>
        <v>West</v>
      </c>
      <c r="E3055" s="1" t="s">
        <v>194</v>
      </c>
      <c r="F3055" s="1" t="s">
        <v>114</v>
      </c>
      <c r="G3055" s="1" t="str">
        <f t="array" ref="G3055">IF($F3055="", "", _xlfn.XLOOKUP($F3055,accounts!$A$2:$A$86,accounts!$B$2:$B$86, "Other"))</f>
        <v>marketing</v>
      </c>
      <c r="H3055" s="1" t="str">
        <f t="array" ref="H3055">IF($F3055="", "", IFS(_xlfn.XLOOKUP($F3055, accounts!$A$2:$A$86, accounts!$E$2:$E$86, 0)&gt;=1000, "Enterprise", _xlfn.XLOOKUP($F3055, accounts!$A$2:$A$86, accounts!$E$2:$E$86, 0)&gt;=100, "Mid-Market", TRUE, "SMB"))</f>
        <v>Enterprise</v>
      </c>
      <c r="I3055" s="1" t="str">
        <f t="array" ref="I3055">IF($F3055="", "", _xlfn.XLOOKUP($F3055,accounts!$A$2:$A$86,accounts!$F$2:$F$86, "Other"))</f>
        <v>United States</v>
      </c>
      <c r="J3055" s="1" t="s">
        <v>131</v>
      </c>
      <c r="K3055" s="3">
        <v>42864.0</v>
      </c>
      <c r="L3055" s="3">
        <v>42875.0</v>
      </c>
      <c r="M3055" s="1">
        <v>5042.0</v>
      </c>
    </row>
    <row r="3056">
      <c r="A3056" s="1" t="s">
        <v>3261</v>
      </c>
      <c r="B3056" s="1" t="s">
        <v>105</v>
      </c>
      <c r="C3056" s="1" t="str">
        <f t="array" ref="C3056">_xlfn.XLOOKUP($B3056, sales_teams!$A$2:$A$36, sales_teams!$B$2:$B$36)</f>
        <v>Summer Sewald</v>
      </c>
      <c r="D3056" s="1" t="str">
        <f t="array" ref="D3056">_xlfn.XLOOKUP($B3056, sales_teams!$A$2:$A$36, sales_teams!$C$2:$C$36)</f>
        <v>West</v>
      </c>
      <c r="E3056" s="1" t="s">
        <v>148</v>
      </c>
      <c r="F3056" s="1" t="s">
        <v>147</v>
      </c>
      <c r="G3056" s="1" t="str">
        <f t="array" ref="G3056">IF($F3056="", "", _xlfn.XLOOKUP($F3056,accounts!$A$2:$A$86,accounts!$B$2:$B$86, "Other"))</f>
        <v>telecommunications</v>
      </c>
      <c r="H3056" s="1" t="str">
        <f t="array" ref="H3056">IF($F3056="", "", IFS(_xlfn.XLOOKUP($F3056, accounts!$A$2:$A$86, accounts!$E$2:$E$86, 0)&gt;=1000, "Enterprise", _xlfn.XLOOKUP($F3056, accounts!$A$2:$A$86, accounts!$E$2:$E$86, 0)&gt;=100, "Mid-Market", TRUE, "SMB"))</f>
        <v>Enterprise</v>
      </c>
      <c r="I3056" s="1" t="str">
        <f t="array" ref="I3056">IF($F3056="", "", _xlfn.XLOOKUP($F3056,accounts!$A$2:$A$86,accounts!$F$2:$F$86, "Other"))</f>
        <v>United States</v>
      </c>
      <c r="J3056" s="1" t="s">
        <v>131</v>
      </c>
      <c r="K3056" s="3">
        <v>42864.0</v>
      </c>
      <c r="L3056" s="3">
        <v>42878.0</v>
      </c>
      <c r="M3056" s="1">
        <v>3969.0</v>
      </c>
    </row>
    <row r="3057">
      <c r="A3057" s="1" t="s">
        <v>3262</v>
      </c>
      <c r="B3057" s="1" t="s">
        <v>7</v>
      </c>
      <c r="C3057" s="1" t="str">
        <f t="array" ref="C3057">_xlfn.XLOOKUP($B3057, sales_teams!$A$2:$A$36, sales_teams!$B$2:$B$36)</f>
        <v>Dustin Brinkmann</v>
      </c>
      <c r="D3057" s="1" t="str">
        <f t="array" ref="D3057">_xlfn.XLOOKUP($B3057, sales_teams!$A$2:$A$36, sales_teams!$C$2:$C$36)</f>
        <v>Central</v>
      </c>
      <c r="E3057" s="1" t="s">
        <v>179</v>
      </c>
      <c r="F3057" s="1" t="s">
        <v>76</v>
      </c>
      <c r="G3057" s="1" t="str">
        <f t="array" ref="G3057">IF($F3057="", "", _xlfn.XLOOKUP($F3057,accounts!$A$2:$A$86,accounts!$B$2:$B$86, "Other"))</f>
        <v>marketing</v>
      </c>
      <c r="H3057" s="1" t="str">
        <f t="array" ref="H3057">IF($F3057="", "", IFS(_xlfn.XLOOKUP($F3057, accounts!$A$2:$A$86, accounts!$E$2:$E$86, 0)&gt;=1000, "Enterprise", _xlfn.XLOOKUP($F3057, accounts!$A$2:$A$86, accounts!$E$2:$E$86, 0)&gt;=100, "Mid-Market", TRUE, "SMB"))</f>
        <v>Enterprise</v>
      </c>
      <c r="I3057" s="1" t="str">
        <f t="array" ref="I3057">IF($F3057="", "", _xlfn.XLOOKUP($F3057,accounts!$A$2:$A$86,accounts!$F$2:$F$86, "Other"))</f>
        <v>United States</v>
      </c>
      <c r="J3057" s="1" t="s">
        <v>192</v>
      </c>
      <c r="K3057" s="3">
        <v>42865.0</v>
      </c>
      <c r="L3057" s="3">
        <v>42968.0</v>
      </c>
      <c r="M3057" s="1">
        <v>0.0</v>
      </c>
    </row>
    <row r="3058">
      <c r="A3058" s="1" t="s">
        <v>3263</v>
      </c>
      <c r="B3058" s="1" t="s">
        <v>7</v>
      </c>
      <c r="C3058" s="1" t="str">
        <f t="array" ref="C3058">_xlfn.XLOOKUP($B3058, sales_teams!$A$2:$A$36, sales_teams!$B$2:$B$36)</f>
        <v>Dustin Brinkmann</v>
      </c>
      <c r="D3058" s="1" t="str">
        <f t="array" ref="D3058">_xlfn.XLOOKUP($B3058, sales_teams!$A$2:$A$36, sales_teams!$C$2:$C$36)</f>
        <v>Central</v>
      </c>
      <c r="E3058" s="1" t="s">
        <v>179</v>
      </c>
      <c r="F3058" s="1" t="s">
        <v>122</v>
      </c>
      <c r="G3058" s="1" t="str">
        <f t="array" ref="G3058">IF($F3058="", "", _xlfn.XLOOKUP($F3058,accounts!$A$2:$A$86,accounts!$B$2:$B$86, "Other"))</f>
        <v>medical</v>
      </c>
      <c r="H3058" s="1" t="str">
        <f t="array" ref="H3058">IF($F3058="", "", IFS(_xlfn.XLOOKUP($F3058, accounts!$A$2:$A$86, accounts!$E$2:$E$86, 0)&gt;=1000, "Enterprise", _xlfn.XLOOKUP($F3058, accounts!$A$2:$A$86, accounts!$E$2:$E$86, 0)&gt;=100, "Mid-Market", TRUE, "SMB"))</f>
        <v>Enterprise</v>
      </c>
      <c r="I3058" s="1" t="str">
        <f t="array" ref="I3058">IF($F3058="", "", _xlfn.XLOOKUP($F3058,accounts!$A$2:$A$86,accounts!$F$2:$F$86, "Other"))</f>
        <v>United States</v>
      </c>
      <c r="J3058" s="1" t="s">
        <v>131</v>
      </c>
      <c r="K3058" s="3">
        <v>42865.0</v>
      </c>
      <c r="L3058" s="3">
        <v>42951.0</v>
      </c>
      <c r="M3058" s="1">
        <v>59.0</v>
      </c>
    </row>
    <row r="3059">
      <c r="A3059" s="1" t="s">
        <v>3264</v>
      </c>
      <c r="B3059" s="1" t="s">
        <v>52</v>
      </c>
      <c r="C3059" s="1" t="str">
        <f t="array" ref="C3059">_xlfn.XLOOKUP($B3059, sales_teams!$A$2:$A$36, sales_teams!$B$2:$B$36)</f>
        <v>Rocco Neubert</v>
      </c>
      <c r="D3059" s="1" t="str">
        <f t="array" ref="D3059">_xlfn.XLOOKUP($B3059, sales_teams!$A$2:$A$36, sales_teams!$C$2:$C$36)</f>
        <v>East</v>
      </c>
      <c r="E3059" s="1" t="s">
        <v>181</v>
      </c>
      <c r="F3059" s="1" t="s">
        <v>159</v>
      </c>
      <c r="G3059" s="1" t="str">
        <f t="array" ref="G3059">IF($F3059="", "", _xlfn.XLOOKUP($F3059,accounts!$A$2:$A$86,accounts!$B$2:$B$86, "Other"))</f>
        <v>retail</v>
      </c>
      <c r="H3059" s="1" t="str">
        <f t="array" ref="H3059">IF($F3059="", "", IFS(_xlfn.XLOOKUP($F3059, accounts!$A$2:$A$86, accounts!$E$2:$E$86, 0)&gt;=1000, "Enterprise", _xlfn.XLOOKUP($F3059, accounts!$A$2:$A$86, accounts!$E$2:$E$86, 0)&gt;=100, "Mid-Market", TRUE, "SMB"))</f>
        <v>Mid-Market</v>
      </c>
      <c r="I3059" s="1" t="str">
        <f t="array" ref="I3059">IF($F3059="", "", _xlfn.XLOOKUP($F3059,accounts!$A$2:$A$86,accounts!$F$2:$F$86, "Other"))</f>
        <v>Romania</v>
      </c>
      <c r="J3059" s="1" t="s">
        <v>131</v>
      </c>
      <c r="K3059" s="3">
        <v>42865.0</v>
      </c>
      <c r="L3059" s="3">
        <v>42871.0</v>
      </c>
      <c r="M3059" s="1">
        <v>629.0</v>
      </c>
    </row>
    <row r="3060">
      <c r="A3060" s="1" t="s">
        <v>3265</v>
      </c>
      <c r="B3060" s="1" t="s">
        <v>12</v>
      </c>
      <c r="C3060" s="1" t="str">
        <f t="array" ref="C3060">_xlfn.XLOOKUP($B3060, sales_teams!$A$2:$A$36, sales_teams!$B$2:$B$36)</f>
        <v>Dustin Brinkmann</v>
      </c>
      <c r="D3060" s="1" t="str">
        <f t="array" ref="D3060">_xlfn.XLOOKUP($B3060, sales_teams!$A$2:$A$36, sales_teams!$C$2:$C$36)</f>
        <v>Central</v>
      </c>
      <c r="E3060" s="1" t="s">
        <v>179</v>
      </c>
      <c r="F3060" s="1" t="s">
        <v>82</v>
      </c>
      <c r="G3060" s="1" t="str">
        <f t="array" ref="G3060">IF($F3060="", "", _xlfn.XLOOKUP($F3060,accounts!$A$2:$A$86,accounts!$B$2:$B$86, "Other"))</f>
        <v>software</v>
      </c>
      <c r="H3060" s="1" t="str">
        <f t="array" ref="H3060">IF($F3060="", "", IFS(_xlfn.XLOOKUP($F3060, accounts!$A$2:$A$86, accounts!$E$2:$E$86, 0)&gt;=1000, "Enterprise", _xlfn.XLOOKUP($F3060, accounts!$A$2:$A$86, accounts!$E$2:$E$86, 0)&gt;=100, "Mid-Market", TRUE, "SMB"))</f>
        <v>Enterprise</v>
      </c>
      <c r="I3060" s="1" t="str">
        <f t="array" ref="I3060">IF($F3060="", "", _xlfn.XLOOKUP($F3060,accounts!$A$2:$A$86,accounts!$F$2:$F$86, "Other"))</f>
        <v>United States</v>
      </c>
      <c r="J3060" s="1" t="s">
        <v>131</v>
      </c>
      <c r="K3060" s="3">
        <v>42865.0</v>
      </c>
      <c r="L3060" s="3">
        <v>42871.0</v>
      </c>
      <c r="M3060" s="1">
        <v>57.0</v>
      </c>
    </row>
    <row r="3061">
      <c r="A3061" s="1" t="s">
        <v>3266</v>
      </c>
      <c r="B3061" s="1" t="s">
        <v>39</v>
      </c>
      <c r="C3061" s="1" t="str">
        <f t="array" ref="C3061">_xlfn.XLOOKUP($B3061, sales_teams!$A$2:$A$36, sales_teams!$B$2:$B$36)</f>
        <v>Cara Losch</v>
      </c>
      <c r="D3061" s="1" t="str">
        <f t="array" ref="D3061">_xlfn.XLOOKUP($B3061, sales_teams!$A$2:$A$36, sales_teams!$C$2:$C$36)</f>
        <v>East</v>
      </c>
      <c r="E3061" s="1" t="s">
        <v>188</v>
      </c>
      <c r="F3061" s="1" t="s">
        <v>127</v>
      </c>
      <c r="G3061" s="1" t="str">
        <f t="array" ref="G3061">IF($F3061="", "", _xlfn.XLOOKUP($F3061,accounts!$A$2:$A$86,accounts!$B$2:$B$86, "Other"))</f>
        <v>technology</v>
      </c>
      <c r="H3061" s="1" t="str">
        <f t="array" ref="H3061">IF($F3061="", "", IFS(_xlfn.XLOOKUP($F3061, accounts!$A$2:$A$86, accounts!$E$2:$E$86, 0)&gt;=1000, "Enterprise", _xlfn.XLOOKUP($F3061, accounts!$A$2:$A$86, accounts!$E$2:$E$86, 0)&gt;=100, "Mid-Market", TRUE, "SMB"))</f>
        <v>Enterprise</v>
      </c>
      <c r="I3061" s="1" t="str">
        <f t="array" ref="I3061">IF($F3061="", "", _xlfn.XLOOKUP($F3061,accounts!$A$2:$A$86,accounts!$F$2:$F$86, "Other"))</f>
        <v>United States</v>
      </c>
      <c r="J3061" s="1" t="s">
        <v>192</v>
      </c>
      <c r="K3061" s="3">
        <v>42865.0</v>
      </c>
      <c r="L3061" s="3">
        <v>42869.0</v>
      </c>
      <c r="M3061" s="1">
        <v>0.0</v>
      </c>
    </row>
    <row r="3062">
      <c r="A3062" s="1" t="s">
        <v>3267</v>
      </c>
      <c r="B3062" s="1" t="s">
        <v>39</v>
      </c>
      <c r="C3062" s="1" t="str">
        <f t="array" ref="C3062">_xlfn.XLOOKUP($B3062, sales_teams!$A$2:$A$36, sales_teams!$B$2:$B$36)</f>
        <v>Cara Losch</v>
      </c>
      <c r="D3062" s="1" t="str">
        <f t="array" ref="D3062">_xlfn.XLOOKUP($B3062, sales_teams!$A$2:$A$36, sales_teams!$C$2:$C$36)</f>
        <v>East</v>
      </c>
      <c r="E3062" s="1" t="s">
        <v>148</v>
      </c>
      <c r="F3062" s="1" t="s">
        <v>153</v>
      </c>
      <c r="G3062" s="1" t="str">
        <f t="array" ref="G3062">IF($F3062="", "", _xlfn.XLOOKUP($F3062,accounts!$A$2:$A$86,accounts!$B$2:$B$86, "Other"))</f>
        <v>medical</v>
      </c>
      <c r="H3062" s="1" t="str">
        <f t="array" ref="H3062">IF($F3062="", "", IFS(_xlfn.XLOOKUP($F3062, accounts!$A$2:$A$86, accounts!$E$2:$E$86, 0)&gt;=1000, "Enterprise", _xlfn.XLOOKUP($F3062, accounts!$A$2:$A$86, accounts!$E$2:$E$86, 0)&gt;=100, "Mid-Market", TRUE, "SMB"))</f>
        <v>Enterprise</v>
      </c>
      <c r="I3062" s="1" t="str">
        <f t="array" ref="I3062">IF($F3062="", "", _xlfn.XLOOKUP($F3062,accounts!$A$2:$A$86,accounts!$F$2:$F$86, "Other"))</f>
        <v>United States</v>
      </c>
      <c r="J3062" s="1" t="s">
        <v>131</v>
      </c>
      <c r="K3062" s="3">
        <v>42865.0</v>
      </c>
      <c r="L3062" s="3">
        <v>42953.0</v>
      </c>
      <c r="M3062" s="1">
        <v>4861.0</v>
      </c>
    </row>
    <row r="3063">
      <c r="A3063" s="1" t="s">
        <v>3268</v>
      </c>
      <c r="B3063" s="1" t="s">
        <v>48</v>
      </c>
      <c r="C3063" s="1" t="str">
        <f t="array" ref="C3063">_xlfn.XLOOKUP($B3063, sales_teams!$A$2:$A$36, sales_teams!$B$2:$B$36)</f>
        <v>Rocco Neubert</v>
      </c>
      <c r="D3063" s="1" t="str">
        <f t="array" ref="D3063">_xlfn.XLOOKUP($B3063, sales_teams!$A$2:$A$36, sales_teams!$C$2:$C$36)</f>
        <v>East</v>
      </c>
      <c r="E3063" s="1" t="s">
        <v>188</v>
      </c>
      <c r="F3063" s="1" t="s">
        <v>144</v>
      </c>
      <c r="G3063" s="1" t="str">
        <f t="array" ref="G3063">IF($F3063="", "", _xlfn.XLOOKUP($F3063,accounts!$A$2:$A$86,accounts!$B$2:$B$86, "Other"))</f>
        <v>retail</v>
      </c>
      <c r="H3063" s="1" t="str">
        <f t="array" ref="H3063">IF($F3063="", "", IFS(_xlfn.XLOOKUP($F3063, accounts!$A$2:$A$86, accounts!$E$2:$E$86, 0)&gt;=1000, "Enterprise", _xlfn.XLOOKUP($F3063, accounts!$A$2:$A$86, accounts!$E$2:$E$86, 0)&gt;=100, "Mid-Market", TRUE, "SMB"))</f>
        <v>Enterprise</v>
      </c>
      <c r="I3063" s="1" t="str">
        <f t="array" ref="I3063">IF($F3063="", "", _xlfn.XLOOKUP($F3063,accounts!$A$2:$A$86,accounts!$F$2:$F$86, "Other"))</f>
        <v>United States</v>
      </c>
      <c r="J3063" s="1" t="s">
        <v>192</v>
      </c>
      <c r="K3063" s="3">
        <v>42865.0</v>
      </c>
      <c r="L3063" s="3">
        <v>42981.0</v>
      </c>
      <c r="M3063" s="1">
        <v>0.0</v>
      </c>
    </row>
    <row r="3064">
      <c r="A3064" s="1" t="s">
        <v>3269</v>
      </c>
      <c r="B3064" s="1" t="s">
        <v>30</v>
      </c>
      <c r="C3064" s="1" t="str">
        <f t="array" ref="C3064">_xlfn.XLOOKUP($B3064, sales_teams!$A$2:$A$36, sales_teams!$B$2:$B$36)</f>
        <v>Melvin Marxen</v>
      </c>
      <c r="D3064" s="1" t="str">
        <f t="array" ref="D3064">_xlfn.XLOOKUP($B3064, sales_teams!$A$2:$A$36, sales_teams!$C$2:$C$36)</f>
        <v>Central</v>
      </c>
      <c r="E3064" s="1" t="s">
        <v>148</v>
      </c>
      <c r="F3064" s="1" t="s">
        <v>82</v>
      </c>
      <c r="G3064" s="1" t="str">
        <f t="array" ref="G3064">IF($F3064="", "", _xlfn.XLOOKUP($F3064,accounts!$A$2:$A$86,accounts!$B$2:$B$86, "Other"))</f>
        <v>software</v>
      </c>
      <c r="H3064" s="1" t="str">
        <f t="array" ref="H3064">IF($F3064="", "", IFS(_xlfn.XLOOKUP($F3064, accounts!$A$2:$A$86, accounts!$E$2:$E$86, 0)&gt;=1000, "Enterprise", _xlfn.XLOOKUP($F3064, accounts!$A$2:$A$86, accounts!$E$2:$E$86, 0)&gt;=100, "Mid-Market", TRUE, "SMB"))</f>
        <v>Enterprise</v>
      </c>
      <c r="I3064" s="1" t="str">
        <f t="array" ref="I3064">IF($F3064="", "", _xlfn.XLOOKUP($F3064,accounts!$A$2:$A$86,accounts!$F$2:$F$86, "Other"))</f>
        <v>United States</v>
      </c>
      <c r="J3064" s="1" t="s">
        <v>192</v>
      </c>
      <c r="K3064" s="3">
        <v>42865.0</v>
      </c>
      <c r="L3064" s="3">
        <v>42948.0</v>
      </c>
      <c r="M3064" s="1">
        <v>0.0</v>
      </c>
    </row>
    <row r="3065">
      <c r="A3065" s="1" t="s">
        <v>3270</v>
      </c>
      <c r="B3065" s="1" t="s">
        <v>30</v>
      </c>
      <c r="C3065" s="1" t="str">
        <f t="array" ref="C3065">_xlfn.XLOOKUP($B3065, sales_teams!$A$2:$A$36, sales_teams!$B$2:$B$36)</f>
        <v>Melvin Marxen</v>
      </c>
      <c r="D3065" s="1" t="str">
        <f t="array" ref="D3065">_xlfn.XLOOKUP($B3065, sales_teams!$A$2:$A$36, sales_teams!$C$2:$C$36)</f>
        <v>Central</v>
      </c>
      <c r="E3065" s="1" t="s">
        <v>109</v>
      </c>
      <c r="F3065" s="1" t="s">
        <v>178</v>
      </c>
      <c r="G3065" s="1" t="str">
        <f t="array" ref="G3065">IF($F3065="", "", _xlfn.XLOOKUP($F3065,accounts!$A$2:$A$86,accounts!$B$2:$B$86, "Other"))</f>
        <v>medical</v>
      </c>
      <c r="H3065" s="1" t="str">
        <f t="array" ref="H3065">IF($F3065="", "", IFS(_xlfn.XLOOKUP($F3065, accounts!$A$2:$A$86, accounts!$E$2:$E$86, 0)&gt;=1000, "Enterprise", _xlfn.XLOOKUP($F3065, accounts!$A$2:$A$86, accounts!$E$2:$E$86, 0)&gt;=100, "Mid-Market", TRUE, "SMB"))</f>
        <v>Enterprise</v>
      </c>
      <c r="I3065" s="1" t="str">
        <f t="array" ref="I3065">IF($F3065="", "", _xlfn.XLOOKUP($F3065,accounts!$A$2:$A$86,accounts!$F$2:$F$86, "Other"))</f>
        <v>United States</v>
      </c>
      <c r="J3065" s="1" t="s">
        <v>131</v>
      </c>
      <c r="K3065" s="3">
        <v>42865.0</v>
      </c>
      <c r="L3065" s="3">
        <v>42885.0</v>
      </c>
      <c r="M3065" s="1">
        <v>980.0</v>
      </c>
    </row>
    <row r="3066">
      <c r="A3066" s="1" t="s">
        <v>3271</v>
      </c>
      <c r="B3066" s="1" t="s">
        <v>53</v>
      </c>
      <c r="C3066" s="1" t="str">
        <f t="array" ref="C3066">_xlfn.XLOOKUP($B3066, sales_teams!$A$2:$A$36, sales_teams!$B$2:$B$36)</f>
        <v>Rocco Neubert</v>
      </c>
      <c r="D3066" s="1" t="str">
        <f t="array" ref="D3066">_xlfn.XLOOKUP($B3066, sales_teams!$A$2:$A$36, sales_teams!$C$2:$C$36)</f>
        <v>East</v>
      </c>
      <c r="E3066" s="1" t="s">
        <v>194</v>
      </c>
      <c r="F3066" s="1" t="s">
        <v>166</v>
      </c>
      <c r="G3066" s="1" t="str">
        <f t="array" ref="G3066">IF($F3066="", "", _xlfn.XLOOKUP($F3066,accounts!$A$2:$A$86,accounts!$B$2:$B$86, "Other"))</f>
        <v>finance</v>
      </c>
      <c r="H3066" s="1" t="str">
        <f t="array" ref="H3066">IF($F3066="", "", IFS(_xlfn.XLOOKUP($F3066, accounts!$A$2:$A$86, accounts!$E$2:$E$86, 0)&gt;=1000, "Enterprise", _xlfn.XLOOKUP($F3066, accounts!$A$2:$A$86, accounts!$E$2:$E$86, 0)&gt;=100, "Mid-Market", TRUE, "SMB"))</f>
        <v>Enterprise</v>
      </c>
      <c r="I3066" s="1" t="str">
        <f t="array" ref="I3066">IF($F3066="", "", _xlfn.XLOOKUP($F3066,accounts!$A$2:$A$86,accounts!$F$2:$F$86, "Other"))</f>
        <v>United States</v>
      </c>
      <c r="J3066" s="1" t="s">
        <v>192</v>
      </c>
      <c r="K3066" s="3">
        <v>42865.0</v>
      </c>
      <c r="L3066" s="3">
        <v>42872.0</v>
      </c>
      <c r="M3066" s="1">
        <v>0.0</v>
      </c>
    </row>
    <row r="3067">
      <c r="A3067" s="1" t="s">
        <v>3272</v>
      </c>
      <c r="B3067" s="1" t="s">
        <v>53</v>
      </c>
      <c r="C3067" s="1" t="str">
        <f t="array" ref="C3067">_xlfn.XLOOKUP($B3067, sales_teams!$A$2:$A$36, sales_teams!$B$2:$B$36)</f>
        <v>Rocco Neubert</v>
      </c>
      <c r="D3067" s="1" t="str">
        <f t="array" ref="D3067">_xlfn.XLOOKUP($B3067, sales_teams!$A$2:$A$36, sales_teams!$C$2:$C$36)</f>
        <v>East</v>
      </c>
      <c r="E3067" s="1" t="s">
        <v>188</v>
      </c>
      <c r="F3067" s="1" t="s">
        <v>177</v>
      </c>
      <c r="G3067" s="1" t="str">
        <f t="array" ref="G3067">IF($F3067="", "", _xlfn.XLOOKUP($F3067,accounts!$A$2:$A$86,accounts!$B$2:$B$86, "Other"))</f>
        <v>software</v>
      </c>
      <c r="H3067" s="1" t="str">
        <f t="array" ref="H3067">IF($F3067="", "", IFS(_xlfn.XLOOKUP($F3067, accounts!$A$2:$A$86, accounts!$E$2:$E$86, 0)&gt;=1000, "Enterprise", _xlfn.XLOOKUP($F3067, accounts!$A$2:$A$86, accounts!$E$2:$E$86, 0)&gt;=100, "Mid-Market", TRUE, "SMB"))</f>
        <v>Enterprise</v>
      </c>
      <c r="I3067" s="1" t="str">
        <f t="array" ref="I3067">IF($F3067="", "", _xlfn.XLOOKUP($F3067,accounts!$A$2:$A$86,accounts!$F$2:$F$86, "Other"))</f>
        <v>United States</v>
      </c>
      <c r="J3067" s="1" t="s">
        <v>192</v>
      </c>
      <c r="K3067" s="3">
        <v>42865.0</v>
      </c>
      <c r="L3067" s="3">
        <v>42877.0</v>
      </c>
      <c r="M3067" s="1">
        <v>0.0</v>
      </c>
    </row>
    <row r="3068">
      <c r="A3068" s="1" t="s">
        <v>3273</v>
      </c>
      <c r="B3068" s="1" t="s">
        <v>42</v>
      </c>
      <c r="C3068" s="1" t="str">
        <f t="array" ref="C3068">_xlfn.XLOOKUP($B3068, sales_teams!$A$2:$A$36, sales_teams!$B$2:$B$36)</f>
        <v>Cara Losch</v>
      </c>
      <c r="D3068" s="1" t="str">
        <f t="array" ref="D3068">_xlfn.XLOOKUP($B3068, sales_teams!$A$2:$A$36, sales_teams!$C$2:$C$36)</f>
        <v>East</v>
      </c>
      <c r="E3068" s="1" t="s">
        <v>148</v>
      </c>
      <c r="F3068" s="1" t="s">
        <v>125</v>
      </c>
      <c r="G3068" s="1" t="str">
        <f t="array" ref="G3068">IF($F3068="", "", _xlfn.XLOOKUP($F3068,accounts!$A$2:$A$86,accounts!$B$2:$B$86, "Other"))</f>
        <v>software</v>
      </c>
      <c r="H3068" s="1" t="str">
        <f t="array" ref="H3068">IF($F3068="", "", IFS(_xlfn.XLOOKUP($F3068, accounts!$A$2:$A$86, accounts!$E$2:$E$86, 0)&gt;=1000, "Enterprise", _xlfn.XLOOKUP($F3068, accounts!$A$2:$A$86, accounts!$E$2:$E$86, 0)&gt;=100, "Mid-Market", TRUE, "SMB"))</f>
        <v>Enterprise</v>
      </c>
      <c r="I3068" s="1" t="str">
        <f t="array" ref="I3068">IF($F3068="", "", _xlfn.XLOOKUP($F3068,accounts!$A$2:$A$86,accounts!$F$2:$F$86, "Other"))</f>
        <v>United States</v>
      </c>
      <c r="J3068" s="1" t="s">
        <v>192</v>
      </c>
      <c r="K3068" s="3">
        <v>42865.0</v>
      </c>
      <c r="L3068" s="3">
        <v>42971.0</v>
      </c>
      <c r="M3068" s="1">
        <v>0.0</v>
      </c>
    </row>
    <row r="3069">
      <c r="A3069" s="1" t="s">
        <v>3274</v>
      </c>
      <c r="B3069" s="1" t="s">
        <v>26</v>
      </c>
      <c r="C3069" s="1" t="str">
        <f t="array" ref="C3069">_xlfn.XLOOKUP($B3069, sales_teams!$A$2:$A$36, sales_teams!$B$2:$B$36)</f>
        <v>Melvin Marxen</v>
      </c>
      <c r="D3069" s="1" t="str">
        <f t="array" ref="D3069">_xlfn.XLOOKUP($B3069, sales_teams!$A$2:$A$36, sales_teams!$C$2:$C$36)</f>
        <v>Central</v>
      </c>
      <c r="E3069" s="1" t="s">
        <v>148</v>
      </c>
      <c r="F3069" s="1" t="s">
        <v>47</v>
      </c>
      <c r="G3069" s="1" t="str">
        <f t="array" ref="G3069">IF($F3069="", "", _xlfn.XLOOKUP($F3069,accounts!$A$2:$A$86,accounts!$B$2:$B$86, "Other"))</f>
        <v>retail</v>
      </c>
      <c r="H3069" s="1" t="str">
        <f t="array" ref="H3069">IF($F3069="", "", IFS(_xlfn.XLOOKUP($F3069, accounts!$A$2:$A$86, accounts!$E$2:$E$86, 0)&gt;=1000, "Enterprise", _xlfn.XLOOKUP($F3069, accounts!$A$2:$A$86, accounts!$E$2:$E$86, 0)&gt;=100, "Mid-Market", TRUE, "SMB"))</f>
        <v>Enterprise</v>
      </c>
      <c r="I3069" s="1" t="str">
        <f t="array" ref="I3069">IF($F3069="", "", _xlfn.XLOOKUP($F3069,accounts!$A$2:$A$86,accounts!$F$2:$F$86, "Other"))</f>
        <v>United States</v>
      </c>
      <c r="J3069" s="1" t="s">
        <v>131</v>
      </c>
      <c r="K3069" s="3">
        <v>42865.0</v>
      </c>
      <c r="L3069" s="3">
        <v>42957.0</v>
      </c>
      <c r="M3069" s="1">
        <v>5361.0</v>
      </c>
    </row>
    <row r="3070">
      <c r="A3070" s="1" t="s">
        <v>3275</v>
      </c>
      <c r="B3070" s="1" t="s">
        <v>99</v>
      </c>
      <c r="C3070" s="1" t="str">
        <f t="array" ref="C3070">_xlfn.XLOOKUP($B3070, sales_teams!$A$2:$A$36, sales_teams!$B$2:$B$36)</f>
        <v>Summer Sewald</v>
      </c>
      <c r="D3070" s="1" t="str">
        <f t="array" ref="D3070">_xlfn.XLOOKUP($B3070, sales_teams!$A$2:$A$36, sales_teams!$C$2:$C$36)</f>
        <v>West</v>
      </c>
      <c r="E3070" s="1" t="s">
        <v>188</v>
      </c>
      <c r="F3070" s="1" t="s">
        <v>129</v>
      </c>
      <c r="G3070" s="1" t="str">
        <f t="array" ref="G3070">IF($F3070="", "", _xlfn.XLOOKUP($F3070,accounts!$A$2:$A$86,accounts!$B$2:$B$86, "Other"))</f>
        <v>medical</v>
      </c>
      <c r="H3070" s="1" t="str">
        <f t="array" ref="H3070">IF($F3070="", "", IFS(_xlfn.XLOOKUP($F3070, accounts!$A$2:$A$86, accounts!$E$2:$E$86, 0)&gt;=1000, "Enterprise", _xlfn.XLOOKUP($F3070, accounts!$A$2:$A$86, accounts!$E$2:$E$86, 0)&gt;=100, "Mid-Market", TRUE, "SMB"))</f>
        <v>Enterprise</v>
      </c>
      <c r="I3070" s="1" t="str">
        <f t="array" ref="I3070">IF($F3070="", "", _xlfn.XLOOKUP($F3070,accounts!$A$2:$A$86,accounts!$F$2:$F$86, "Other"))</f>
        <v>United States</v>
      </c>
      <c r="J3070" s="1" t="s">
        <v>192</v>
      </c>
      <c r="K3070" s="3">
        <v>42865.0</v>
      </c>
      <c r="L3070" s="3">
        <v>42958.0</v>
      </c>
      <c r="M3070" s="1">
        <v>0.0</v>
      </c>
    </row>
    <row r="3071">
      <c r="A3071" s="1" t="s">
        <v>3276</v>
      </c>
      <c r="B3071" s="1" t="s">
        <v>104</v>
      </c>
      <c r="C3071" s="1" t="str">
        <f t="array" ref="C3071">_xlfn.XLOOKUP($B3071, sales_teams!$A$2:$A$36, sales_teams!$B$2:$B$36)</f>
        <v>Summer Sewald</v>
      </c>
      <c r="D3071" s="1" t="str">
        <f t="array" ref="D3071">_xlfn.XLOOKUP($B3071, sales_teams!$A$2:$A$36, sales_teams!$C$2:$C$36)</f>
        <v>West</v>
      </c>
      <c r="E3071" s="1" t="s">
        <v>181</v>
      </c>
      <c r="G3071" s="1" t="str">
        <f t="array" ref="G3071">IF($F3071="", "", _xlfn.XLOOKUP($F3071,accounts!$A$2:$A$86,accounts!$B$2:$B$86, "Other"))</f>
        <v/>
      </c>
      <c r="H3071" s="1" t="str">
        <f t="array" ref="H3071">IF($F3071="", "", IFS(_xlfn.XLOOKUP($F3071, accounts!$A$2:$A$86, accounts!$E$2:$E$86, 0)&gt;=1000, "Enterprise", _xlfn.XLOOKUP($F3071, accounts!$A$2:$A$86, accounts!$E$2:$E$86, 0)&gt;=100, "Mid-Market", TRUE, "SMB"))</f>
        <v/>
      </c>
      <c r="I3071" s="1" t="str">
        <f t="array" ref="I3071">IF($F3071="", "", _xlfn.XLOOKUP($F3071,accounts!$A$2:$A$86,accounts!$F$2:$F$86, "Other"))</f>
        <v/>
      </c>
      <c r="J3071" s="1" t="s">
        <v>189</v>
      </c>
      <c r="K3071" s="3">
        <v>42865.0</v>
      </c>
    </row>
    <row r="3072">
      <c r="A3072" s="1" t="s">
        <v>3277</v>
      </c>
      <c r="B3072" s="1" t="s">
        <v>104</v>
      </c>
      <c r="C3072" s="1" t="str">
        <f t="array" ref="C3072">_xlfn.XLOOKUP($B3072, sales_teams!$A$2:$A$36, sales_teams!$B$2:$B$36)</f>
        <v>Summer Sewald</v>
      </c>
      <c r="D3072" s="1" t="str">
        <f t="array" ref="D3072">_xlfn.XLOOKUP($B3072, sales_teams!$A$2:$A$36, sales_teams!$C$2:$C$36)</f>
        <v>West</v>
      </c>
      <c r="E3072" s="1" t="s">
        <v>181</v>
      </c>
      <c r="G3072" s="1" t="str">
        <f t="array" ref="G3072">IF($F3072="", "", _xlfn.XLOOKUP($F3072,accounts!$A$2:$A$86,accounts!$B$2:$B$86, "Other"))</f>
        <v/>
      </c>
      <c r="H3072" s="1" t="str">
        <f t="array" ref="H3072">IF($F3072="", "", IFS(_xlfn.XLOOKUP($F3072, accounts!$A$2:$A$86, accounts!$E$2:$E$86, 0)&gt;=1000, "Enterprise", _xlfn.XLOOKUP($F3072, accounts!$A$2:$A$86, accounts!$E$2:$E$86, 0)&gt;=100, "Mid-Market", TRUE, "SMB"))</f>
        <v/>
      </c>
      <c r="I3072" s="1" t="str">
        <f t="array" ref="I3072">IF($F3072="", "", _xlfn.XLOOKUP($F3072,accounts!$A$2:$A$86,accounts!$F$2:$F$86, "Other"))</f>
        <v/>
      </c>
      <c r="J3072" s="1" t="s">
        <v>189</v>
      </c>
      <c r="K3072" s="3">
        <v>42865.0</v>
      </c>
    </row>
    <row r="3073">
      <c r="A3073" s="1" t="s">
        <v>3278</v>
      </c>
      <c r="B3073" s="1" t="s">
        <v>104</v>
      </c>
      <c r="C3073" s="1" t="str">
        <f t="array" ref="C3073">_xlfn.XLOOKUP($B3073, sales_teams!$A$2:$A$36, sales_teams!$B$2:$B$36)</f>
        <v>Summer Sewald</v>
      </c>
      <c r="D3073" s="1" t="str">
        <f t="array" ref="D3073">_xlfn.XLOOKUP($B3073, sales_teams!$A$2:$A$36, sales_teams!$C$2:$C$36)</f>
        <v>West</v>
      </c>
      <c r="E3073" s="1" t="s">
        <v>181</v>
      </c>
      <c r="F3073" s="1" t="s">
        <v>114</v>
      </c>
      <c r="G3073" s="1" t="str">
        <f t="array" ref="G3073">IF($F3073="", "", _xlfn.XLOOKUP($F3073,accounts!$A$2:$A$86,accounts!$B$2:$B$86, "Other"))</f>
        <v>marketing</v>
      </c>
      <c r="H3073" s="1" t="str">
        <f t="array" ref="H3073">IF($F3073="", "", IFS(_xlfn.XLOOKUP($F3073, accounts!$A$2:$A$86, accounts!$E$2:$E$86, 0)&gt;=1000, "Enterprise", _xlfn.XLOOKUP($F3073, accounts!$A$2:$A$86, accounts!$E$2:$E$86, 0)&gt;=100, "Mid-Market", TRUE, "SMB"))</f>
        <v>Enterprise</v>
      </c>
      <c r="I3073" s="1" t="str">
        <f t="array" ref="I3073">IF($F3073="", "", _xlfn.XLOOKUP($F3073,accounts!$A$2:$A$86,accounts!$F$2:$F$86, "Other"))</f>
        <v>United States</v>
      </c>
      <c r="J3073" s="1" t="s">
        <v>192</v>
      </c>
      <c r="K3073" s="3">
        <v>42865.0</v>
      </c>
      <c r="L3073" s="3">
        <v>42972.0</v>
      </c>
      <c r="M3073" s="1">
        <v>0.0</v>
      </c>
    </row>
    <row r="3074">
      <c r="A3074" s="1" t="s">
        <v>3279</v>
      </c>
      <c r="B3074" s="1" t="s">
        <v>102</v>
      </c>
      <c r="C3074" s="1" t="str">
        <f t="array" ref="C3074">_xlfn.XLOOKUP($B3074, sales_teams!$A$2:$A$36, sales_teams!$B$2:$B$36)</f>
        <v>Summer Sewald</v>
      </c>
      <c r="D3074" s="1" t="str">
        <f t="array" ref="D3074">_xlfn.XLOOKUP($B3074, sales_teams!$A$2:$A$36, sales_teams!$C$2:$C$36)</f>
        <v>West</v>
      </c>
      <c r="E3074" s="1" t="s">
        <v>109</v>
      </c>
      <c r="F3074" s="1" t="s">
        <v>85</v>
      </c>
      <c r="G3074" s="1" t="str">
        <f t="array" ref="G3074">IF($F3074="", "", _xlfn.XLOOKUP($F3074,accounts!$A$2:$A$86,accounts!$B$2:$B$86, "Other"))</f>
        <v>telecommunications</v>
      </c>
      <c r="H3074" s="1" t="str">
        <f t="array" ref="H3074">IF($F3074="", "", IFS(_xlfn.XLOOKUP($F3074, accounts!$A$2:$A$86, accounts!$E$2:$E$86, 0)&gt;=1000, "Enterprise", _xlfn.XLOOKUP($F3074, accounts!$A$2:$A$86, accounts!$E$2:$E$86, 0)&gt;=100, "Mid-Market", TRUE, "SMB"))</f>
        <v>Enterprise</v>
      </c>
      <c r="I3074" s="1" t="str">
        <f t="array" ref="I3074">IF($F3074="", "", _xlfn.XLOOKUP($F3074,accounts!$A$2:$A$86,accounts!$F$2:$F$86, "Other"))</f>
        <v>United States</v>
      </c>
      <c r="J3074" s="1" t="s">
        <v>131</v>
      </c>
      <c r="K3074" s="3">
        <v>42865.0</v>
      </c>
      <c r="L3074" s="3">
        <v>42992.0</v>
      </c>
      <c r="M3074" s="1">
        <v>1220.0</v>
      </c>
    </row>
    <row r="3075">
      <c r="A3075" s="1" t="s">
        <v>3280</v>
      </c>
      <c r="B3075" s="1" t="s">
        <v>92</v>
      </c>
      <c r="C3075" s="1" t="str">
        <f t="array" ref="C3075">_xlfn.XLOOKUP($B3075, sales_teams!$A$2:$A$36, sales_teams!$B$2:$B$36)</f>
        <v>Celia Rouche</v>
      </c>
      <c r="D3075" s="1" t="str">
        <f t="array" ref="D3075">_xlfn.XLOOKUP($B3075, sales_teams!$A$2:$A$36, sales_teams!$C$2:$C$36)</f>
        <v>West</v>
      </c>
      <c r="E3075" s="1" t="s">
        <v>179</v>
      </c>
      <c r="F3075" s="1" t="s">
        <v>80</v>
      </c>
      <c r="G3075" s="1" t="str">
        <f t="array" ref="G3075">IF($F3075="", "", _xlfn.XLOOKUP($F3075,accounts!$A$2:$A$86,accounts!$B$2:$B$86, "Other"))</f>
        <v>technology</v>
      </c>
      <c r="H3075" s="1" t="str">
        <f t="array" ref="H3075">IF($F3075="", "", IFS(_xlfn.XLOOKUP($F3075, accounts!$A$2:$A$86, accounts!$E$2:$E$86, 0)&gt;=1000, "Enterprise", _xlfn.XLOOKUP($F3075, accounts!$A$2:$A$86, accounts!$E$2:$E$86, 0)&gt;=100, "Mid-Market", TRUE, "SMB"))</f>
        <v>Enterprise</v>
      </c>
      <c r="I3075" s="1" t="str">
        <f t="array" ref="I3075">IF($F3075="", "", _xlfn.XLOOKUP($F3075,accounts!$A$2:$A$86,accounts!$F$2:$F$86, "Other"))</f>
        <v>United States</v>
      </c>
      <c r="J3075" s="1" t="s">
        <v>192</v>
      </c>
      <c r="K3075" s="3">
        <v>42865.0</v>
      </c>
      <c r="L3075" s="3">
        <v>42877.0</v>
      </c>
      <c r="M3075" s="1">
        <v>0.0</v>
      </c>
    </row>
    <row r="3076">
      <c r="A3076" s="1" t="s">
        <v>3281</v>
      </c>
      <c r="B3076" s="1" t="s">
        <v>92</v>
      </c>
      <c r="C3076" s="1" t="str">
        <f t="array" ref="C3076">_xlfn.XLOOKUP($B3076, sales_teams!$A$2:$A$36, sales_teams!$B$2:$B$36)</f>
        <v>Celia Rouche</v>
      </c>
      <c r="D3076" s="1" t="str">
        <f t="array" ref="D3076">_xlfn.XLOOKUP($B3076, sales_teams!$A$2:$A$36, sales_teams!$C$2:$C$36)</f>
        <v>West</v>
      </c>
      <c r="E3076" s="1" t="s">
        <v>188</v>
      </c>
      <c r="F3076" s="1" t="s">
        <v>154</v>
      </c>
      <c r="G3076" s="1" t="str">
        <f t="array" ref="G3076">IF($F3076="", "", _xlfn.XLOOKUP($F3076,accounts!$A$2:$A$86,accounts!$B$2:$B$86, "Other"))</f>
        <v>retail</v>
      </c>
      <c r="H3076" s="1" t="str">
        <f t="array" ref="H3076">IF($F3076="", "", IFS(_xlfn.XLOOKUP($F3076, accounts!$A$2:$A$86, accounts!$E$2:$E$86, 0)&gt;=1000, "Enterprise", _xlfn.XLOOKUP($F3076, accounts!$A$2:$A$86, accounts!$E$2:$E$86, 0)&gt;=100, "Mid-Market", TRUE, "SMB"))</f>
        <v>Enterprise</v>
      </c>
      <c r="I3076" s="1" t="str">
        <f t="array" ref="I3076">IF($F3076="", "", _xlfn.XLOOKUP($F3076,accounts!$A$2:$A$86,accounts!$F$2:$F$86, "Other"))</f>
        <v>United States</v>
      </c>
      <c r="J3076" s="1" t="s">
        <v>192</v>
      </c>
      <c r="K3076" s="3">
        <v>42865.0</v>
      </c>
      <c r="L3076" s="3">
        <v>42871.0</v>
      </c>
      <c r="M3076" s="1">
        <v>0.0</v>
      </c>
    </row>
    <row r="3077">
      <c r="A3077" s="1" t="s">
        <v>3282</v>
      </c>
      <c r="B3077" s="1" t="s">
        <v>92</v>
      </c>
      <c r="C3077" s="1" t="str">
        <f t="array" ref="C3077">_xlfn.XLOOKUP($B3077, sales_teams!$A$2:$A$36, sales_teams!$B$2:$B$36)</f>
        <v>Celia Rouche</v>
      </c>
      <c r="D3077" s="1" t="str">
        <f t="array" ref="D3077">_xlfn.XLOOKUP($B3077, sales_teams!$A$2:$A$36, sales_teams!$C$2:$C$36)</f>
        <v>West</v>
      </c>
      <c r="E3077" s="1" t="s">
        <v>181</v>
      </c>
      <c r="F3077" s="1" t="s">
        <v>151</v>
      </c>
      <c r="G3077" s="1" t="str">
        <f t="array" ref="G3077">IF($F3077="", "", _xlfn.XLOOKUP($F3077,accounts!$A$2:$A$86,accounts!$B$2:$B$86, "Other"))</f>
        <v>software</v>
      </c>
      <c r="H3077" s="1" t="str">
        <f t="array" ref="H3077">IF($F3077="", "", IFS(_xlfn.XLOOKUP($F3077, accounts!$A$2:$A$86, accounts!$E$2:$E$86, 0)&gt;=1000, "Enterprise", _xlfn.XLOOKUP($F3077, accounts!$A$2:$A$86, accounts!$E$2:$E$86, 0)&gt;=100, "Mid-Market", TRUE, "SMB"))</f>
        <v>Enterprise</v>
      </c>
      <c r="I3077" s="1" t="str">
        <f t="array" ref="I3077">IF($F3077="", "", _xlfn.XLOOKUP($F3077,accounts!$A$2:$A$86,accounts!$F$2:$F$86, "Other"))</f>
        <v>United States</v>
      </c>
      <c r="J3077" s="1" t="s">
        <v>131</v>
      </c>
      <c r="K3077" s="3">
        <v>42865.0</v>
      </c>
      <c r="L3077" s="3">
        <v>42982.0</v>
      </c>
      <c r="M3077" s="1">
        <v>464.0</v>
      </c>
    </row>
    <row r="3078">
      <c r="A3078" s="1" t="s">
        <v>3283</v>
      </c>
      <c r="B3078" s="1" t="s">
        <v>24</v>
      </c>
      <c r="C3078" s="1" t="str">
        <f t="array" ref="C3078">_xlfn.XLOOKUP($B3078, sales_teams!$A$2:$A$36, sales_teams!$B$2:$B$36)</f>
        <v>Melvin Marxen</v>
      </c>
      <c r="D3078" s="1" t="str">
        <f t="array" ref="D3078">_xlfn.XLOOKUP($B3078, sales_teams!$A$2:$A$36, sales_teams!$C$2:$C$36)</f>
        <v>Central</v>
      </c>
      <c r="E3078" s="1" t="s">
        <v>188</v>
      </c>
      <c r="F3078" s="1" t="s">
        <v>106</v>
      </c>
      <c r="G3078" s="1" t="str">
        <f t="array" ref="G3078">IF($F3078="", "", _xlfn.XLOOKUP($F3078,accounts!$A$2:$A$86,accounts!$B$2:$B$86, "Other"))</f>
        <v>retail</v>
      </c>
      <c r="H3078" s="1" t="str">
        <f t="array" ref="H3078">IF($F3078="", "", IFS(_xlfn.XLOOKUP($F3078, accounts!$A$2:$A$86, accounts!$E$2:$E$86, 0)&gt;=1000, "Enterprise", _xlfn.XLOOKUP($F3078, accounts!$A$2:$A$86, accounts!$E$2:$E$86, 0)&gt;=100, "Mid-Market", TRUE, "SMB"))</f>
        <v>Enterprise</v>
      </c>
      <c r="I3078" s="1" t="str">
        <f t="array" ref="I3078">IF($F3078="", "", _xlfn.XLOOKUP($F3078,accounts!$A$2:$A$86,accounts!$F$2:$F$86, "Other"))</f>
        <v>Italy</v>
      </c>
      <c r="J3078" s="1" t="s">
        <v>131</v>
      </c>
      <c r="K3078" s="3">
        <v>42865.0</v>
      </c>
      <c r="L3078" s="3">
        <v>42879.0</v>
      </c>
      <c r="M3078" s="1">
        <v>3604.0</v>
      </c>
    </row>
    <row r="3079">
      <c r="A3079" s="1" t="s">
        <v>3284</v>
      </c>
      <c r="B3079" s="1" t="s">
        <v>18</v>
      </c>
      <c r="C3079" s="1" t="str">
        <f t="array" ref="C3079">_xlfn.XLOOKUP($B3079, sales_teams!$A$2:$A$36, sales_teams!$B$2:$B$36)</f>
        <v>Dustin Brinkmann</v>
      </c>
      <c r="D3079" s="1" t="str">
        <f t="array" ref="D3079">_xlfn.XLOOKUP($B3079, sales_teams!$A$2:$A$36, sales_teams!$C$2:$C$36)</f>
        <v>Central</v>
      </c>
      <c r="E3079" s="1" t="s">
        <v>181</v>
      </c>
      <c r="F3079" s="1" t="s">
        <v>89</v>
      </c>
      <c r="G3079" s="1" t="str">
        <f t="array" ref="G3079">IF($F3079="", "", _xlfn.XLOOKUP($F3079,accounts!$A$2:$A$86,accounts!$B$2:$B$86, "Other"))</f>
        <v>finance</v>
      </c>
      <c r="H3079" s="1" t="str">
        <f t="array" ref="H3079">IF($F3079="", "", IFS(_xlfn.XLOOKUP($F3079, accounts!$A$2:$A$86, accounts!$E$2:$E$86, 0)&gt;=1000, "Enterprise", _xlfn.XLOOKUP($F3079, accounts!$A$2:$A$86, accounts!$E$2:$E$86, 0)&gt;=100, "Mid-Market", TRUE, "SMB"))</f>
        <v>Enterprise</v>
      </c>
      <c r="I3079" s="1" t="str">
        <f t="array" ref="I3079">IF($F3079="", "", _xlfn.XLOOKUP($F3079,accounts!$A$2:$A$86,accounts!$F$2:$F$86, "Other"))</f>
        <v>United States</v>
      </c>
      <c r="J3079" s="1" t="s">
        <v>131</v>
      </c>
      <c r="K3079" s="3">
        <v>42865.0</v>
      </c>
      <c r="L3079" s="3">
        <v>42968.0</v>
      </c>
      <c r="M3079" s="1">
        <v>529.0</v>
      </c>
    </row>
    <row r="3080">
      <c r="A3080" s="1" t="s">
        <v>3285</v>
      </c>
      <c r="B3080" s="1" t="s">
        <v>28</v>
      </c>
      <c r="C3080" s="1" t="str">
        <f t="array" ref="C3080">_xlfn.XLOOKUP($B3080, sales_teams!$A$2:$A$36, sales_teams!$B$2:$B$36)</f>
        <v>Melvin Marxen</v>
      </c>
      <c r="D3080" s="1" t="str">
        <f t="array" ref="D3080">_xlfn.XLOOKUP($B3080, sales_teams!$A$2:$A$36, sales_teams!$C$2:$C$36)</f>
        <v>Central</v>
      </c>
      <c r="E3080" s="1" t="s">
        <v>109</v>
      </c>
      <c r="F3080" s="1" t="s">
        <v>164</v>
      </c>
      <c r="G3080" s="1" t="str">
        <f t="array" ref="G3080">IF($F3080="", "", _xlfn.XLOOKUP($F3080,accounts!$A$2:$A$86,accounts!$B$2:$B$86, "Other"))</f>
        <v>retail</v>
      </c>
      <c r="H3080" s="1" t="str">
        <f t="array" ref="H3080">IF($F3080="", "", IFS(_xlfn.XLOOKUP($F3080, accounts!$A$2:$A$86, accounts!$E$2:$E$86, 0)&gt;=1000, "Enterprise", _xlfn.XLOOKUP($F3080, accounts!$A$2:$A$86, accounts!$E$2:$E$86, 0)&gt;=100, "Mid-Market", TRUE, "SMB"))</f>
        <v>Mid-Market</v>
      </c>
      <c r="I3080" s="1" t="str">
        <f t="array" ref="I3080">IF($F3080="", "", _xlfn.XLOOKUP($F3080,accounts!$A$2:$A$86,accounts!$F$2:$F$86, "Other"))</f>
        <v>United States</v>
      </c>
      <c r="J3080" s="1" t="s">
        <v>192</v>
      </c>
      <c r="K3080" s="3">
        <v>42865.0</v>
      </c>
      <c r="L3080" s="3">
        <v>42997.0</v>
      </c>
      <c r="M3080" s="1">
        <v>0.0</v>
      </c>
    </row>
    <row r="3081">
      <c r="A3081" s="1" t="s">
        <v>3286</v>
      </c>
      <c r="B3081" s="1" t="s">
        <v>65</v>
      </c>
      <c r="C3081" s="1" t="str">
        <f t="array" ref="C3081">_xlfn.XLOOKUP($B3081, sales_teams!$A$2:$A$36, sales_teams!$B$2:$B$36)</f>
        <v>Celia Rouche</v>
      </c>
      <c r="D3081" s="1" t="str">
        <f t="array" ref="D3081">_xlfn.XLOOKUP($B3081, sales_teams!$A$2:$A$36, sales_teams!$C$2:$C$36)</f>
        <v>West</v>
      </c>
      <c r="E3081" s="1" t="s">
        <v>188</v>
      </c>
      <c r="F3081" s="1" t="s">
        <v>115</v>
      </c>
      <c r="G3081" s="1" t="str">
        <f t="array" ref="G3081">IF($F3081="", "", _xlfn.XLOOKUP($F3081,accounts!$A$2:$A$86,accounts!$B$2:$B$86, "Other"))</f>
        <v>services</v>
      </c>
      <c r="H3081" s="1" t="str">
        <f t="array" ref="H3081">IF($F3081="", "", IFS(_xlfn.XLOOKUP($F3081, accounts!$A$2:$A$86, accounts!$E$2:$E$86, 0)&gt;=1000, "Enterprise", _xlfn.XLOOKUP($F3081, accounts!$A$2:$A$86, accounts!$E$2:$E$86, 0)&gt;=100, "Mid-Market", TRUE, "SMB"))</f>
        <v>Enterprise</v>
      </c>
      <c r="I3081" s="1" t="str">
        <f t="array" ref="I3081">IF($F3081="", "", _xlfn.XLOOKUP($F3081,accounts!$A$2:$A$86,accounts!$F$2:$F$86, "Other"))</f>
        <v>United States</v>
      </c>
      <c r="J3081" s="1" t="s">
        <v>192</v>
      </c>
      <c r="K3081" s="3">
        <v>42865.0</v>
      </c>
      <c r="L3081" s="3">
        <v>42873.0</v>
      </c>
      <c r="M3081" s="1">
        <v>0.0</v>
      </c>
    </row>
    <row r="3082">
      <c r="A3082" s="1" t="s">
        <v>3287</v>
      </c>
      <c r="B3082" s="1" t="s">
        <v>41</v>
      </c>
      <c r="C3082" s="1" t="str">
        <f t="array" ref="C3082">_xlfn.XLOOKUP($B3082, sales_teams!$A$2:$A$36, sales_teams!$B$2:$B$36)</f>
        <v>Cara Losch</v>
      </c>
      <c r="D3082" s="1" t="str">
        <f t="array" ref="D3082">_xlfn.XLOOKUP($B3082, sales_teams!$A$2:$A$36, sales_teams!$C$2:$C$36)</f>
        <v>East</v>
      </c>
      <c r="E3082" s="1" t="s">
        <v>179</v>
      </c>
      <c r="F3082" s="1" t="s">
        <v>43</v>
      </c>
      <c r="G3082" s="1" t="str">
        <f t="array" ref="G3082">IF($F3082="", "", _xlfn.XLOOKUP($F3082,accounts!$A$2:$A$86,accounts!$B$2:$B$86, "Other"))</f>
        <v>software</v>
      </c>
      <c r="H3082" s="1" t="str">
        <f t="array" ref="H3082">IF($F3082="", "", IFS(_xlfn.XLOOKUP($F3082, accounts!$A$2:$A$86, accounts!$E$2:$E$86, 0)&gt;=1000, "Enterprise", _xlfn.XLOOKUP($F3082, accounts!$A$2:$A$86, accounts!$E$2:$E$86, 0)&gt;=100, "Mid-Market", TRUE, "SMB"))</f>
        <v>Enterprise</v>
      </c>
      <c r="I3082" s="1" t="str">
        <f t="array" ref="I3082">IF($F3082="", "", _xlfn.XLOOKUP($F3082,accounts!$A$2:$A$86,accounts!$F$2:$F$86, "Other"))</f>
        <v>United States</v>
      </c>
      <c r="J3082" s="1" t="s">
        <v>131</v>
      </c>
      <c r="K3082" s="3">
        <v>42865.0</v>
      </c>
      <c r="L3082" s="3">
        <v>42867.0</v>
      </c>
      <c r="M3082" s="1">
        <v>54.0</v>
      </c>
    </row>
    <row r="3083">
      <c r="A3083" s="1" t="s">
        <v>3288</v>
      </c>
      <c r="B3083" s="1" t="s">
        <v>60</v>
      </c>
      <c r="C3083" s="1" t="str">
        <f t="array" ref="C3083">_xlfn.XLOOKUP($B3083, sales_teams!$A$2:$A$36, sales_teams!$B$2:$B$36)</f>
        <v>Celia Rouche</v>
      </c>
      <c r="D3083" s="1" t="str">
        <f t="array" ref="D3083">_xlfn.XLOOKUP($B3083, sales_teams!$A$2:$A$36, sales_teams!$C$2:$C$36)</f>
        <v>West</v>
      </c>
      <c r="E3083" s="1" t="s">
        <v>181</v>
      </c>
      <c r="F3083" s="1" t="s">
        <v>64</v>
      </c>
      <c r="G3083" s="1" t="str">
        <f t="array" ref="G3083">IF($F3083="", "", _xlfn.XLOOKUP($F3083,accounts!$A$2:$A$86,accounts!$B$2:$B$86, "Other"))</f>
        <v>technology</v>
      </c>
      <c r="H3083" s="1" t="str">
        <f t="array" ref="H3083">IF($F3083="", "", IFS(_xlfn.XLOOKUP($F3083, accounts!$A$2:$A$86, accounts!$E$2:$E$86, 0)&gt;=1000, "Enterprise", _xlfn.XLOOKUP($F3083, accounts!$A$2:$A$86, accounts!$E$2:$E$86, 0)&gt;=100, "Mid-Market", TRUE, "SMB"))</f>
        <v>Enterprise</v>
      </c>
      <c r="I3083" s="1" t="str">
        <f t="array" ref="I3083">IF($F3083="", "", _xlfn.XLOOKUP($F3083,accounts!$A$2:$A$86,accounts!$F$2:$F$86, "Other"))</f>
        <v>United States</v>
      </c>
      <c r="J3083" s="1" t="s">
        <v>189</v>
      </c>
      <c r="K3083" s="3">
        <v>42865.0</v>
      </c>
    </row>
    <row r="3084">
      <c r="A3084" s="1" t="s">
        <v>3289</v>
      </c>
      <c r="B3084" s="1" t="s">
        <v>34</v>
      </c>
      <c r="C3084" s="1" t="str">
        <f t="array" ref="C3084">_xlfn.XLOOKUP($B3084, sales_teams!$A$2:$A$36, sales_teams!$B$2:$B$36)</f>
        <v>Cara Losch</v>
      </c>
      <c r="D3084" s="1" t="str">
        <f t="array" ref="D3084">_xlfn.XLOOKUP($B3084, sales_teams!$A$2:$A$36, sales_teams!$C$2:$C$36)</f>
        <v>East</v>
      </c>
      <c r="E3084" s="1" t="s">
        <v>109</v>
      </c>
      <c r="F3084" s="1" t="s">
        <v>14</v>
      </c>
      <c r="G3084" s="1" t="str">
        <f t="array" ref="G3084">IF($F3084="", "", _xlfn.XLOOKUP($F3084,accounts!$A$2:$A$86,accounts!$B$2:$B$86, "Other"))</f>
        <v>technology</v>
      </c>
      <c r="H3084" s="1" t="str">
        <f t="array" ref="H3084">IF($F3084="", "", IFS(_xlfn.XLOOKUP($F3084, accounts!$A$2:$A$86, accounts!$E$2:$E$86, 0)&gt;=1000, "Enterprise", _xlfn.XLOOKUP($F3084, accounts!$A$2:$A$86, accounts!$E$2:$E$86, 0)&gt;=100, "Mid-Market", TRUE, "SMB"))</f>
        <v>Enterprise</v>
      </c>
      <c r="I3084" s="1" t="str">
        <f t="array" ref="I3084">IF($F3084="", "", _xlfn.XLOOKUP($F3084,accounts!$A$2:$A$86,accounts!$F$2:$F$86, "Other"))</f>
        <v>United States</v>
      </c>
      <c r="J3084" s="1" t="s">
        <v>131</v>
      </c>
      <c r="K3084" s="3">
        <v>42865.0</v>
      </c>
      <c r="L3084" s="3">
        <v>42883.0</v>
      </c>
      <c r="M3084" s="1">
        <v>1022.0</v>
      </c>
    </row>
    <row r="3085">
      <c r="A3085" s="1" t="s">
        <v>3290</v>
      </c>
      <c r="B3085" s="1" t="s">
        <v>7</v>
      </c>
      <c r="C3085" s="1" t="str">
        <f t="array" ref="C3085">_xlfn.XLOOKUP($B3085, sales_teams!$A$2:$A$36, sales_teams!$B$2:$B$36)</f>
        <v>Dustin Brinkmann</v>
      </c>
      <c r="D3085" s="1" t="str">
        <f t="array" ref="D3085">_xlfn.XLOOKUP($B3085, sales_teams!$A$2:$A$36, sales_teams!$C$2:$C$36)</f>
        <v>Central</v>
      </c>
      <c r="E3085" s="1" t="s">
        <v>109</v>
      </c>
      <c r="F3085" s="1" t="s">
        <v>149</v>
      </c>
      <c r="G3085" s="1" t="str">
        <f t="array" ref="G3085">IF($F3085="", "", _xlfn.XLOOKUP($F3085,accounts!$A$2:$A$86,accounts!$B$2:$B$86, "Other"))</f>
        <v>medical</v>
      </c>
      <c r="H3085" s="1" t="str">
        <f t="array" ref="H3085">IF($F3085="", "", IFS(_xlfn.XLOOKUP($F3085, accounts!$A$2:$A$86, accounts!$E$2:$E$86, 0)&gt;=1000, "Enterprise", _xlfn.XLOOKUP($F3085, accounts!$A$2:$A$86, accounts!$E$2:$E$86, 0)&gt;=100, "Mid-Market", TRUE, "SMB"))</f>
        <v>Enterprise</v>
      </c>
      <c r="I3085" s="1" t="str">
        <f t="array" ref="I3085">IF($F3085="", "", _xlfn.XLOOKUP($F3085,accounts!$A$2:$A$86,accounts!$F$2:$F$86, "Other"))</f>
        <v>United States</v>
      </c>
      <c r="J3085" s="1" t="s">
        <v>192</v>
      </c>
      <c r="K3085" s="3">
        <v>42866.0</v>
      </c>
      <c r="L3085" s="3">
        <v>42950.0</v>
      </c>
      <c r="M3085" s="1">
        <v>0.0</v>
      </c>
    </row>
    <row r="3086">
      <c r="A3086" s="1" t="s">
        <v>3291</v>
      </c>
      <c r="B3086" s="1" t="s">
        <v>7</v>
      </c>
      <c r="C3086" s="1" t="str">
        <f t="array" ref="C3086">_xlfn.XLOOKUP($B3086, sales_teams!$A$2:$A$36, sales_teams!$B$2:$B$36)</f>
        <v>Dustin Brinkmann</v>
      </c>
      <c r="D3086" s="1" t="str">
        <f t="array" ref="D3086">_xlfn.XLOOKUP($B3086, sales_teams!$A$2:$A$36, sales_teams!$C$2:$C$36)</f>
        <v>Central</v>
      </c>
      <c r="E3086" s="1" t="s">
        <v>179</v>
      </c>
      <c r="F3086" s="1" t="s">
        <v>82</v>
      </c>
      <c r="G3086" s="1" t="str">
        <f t="array" ref="G3086">IF($F3086="", "", _xlfn.XLOOKUP($F3086,accounts!$A$2:$A$86,accounts!$B$2:$B$86, "Other"))</f>
        <v>software</v>
      </c>
      <c r="H3086" s="1" t="str">
        <f t="array" ref="H3086">IF($F3086="", "", IFS(_xlfn.XLOOKUP($F3086, accounts!$A$2:$A$86, accounts!$E$2:$E$86, 0)&gt;=1000, "Enterprise", _xlfn.XLOOKUP($F3086, accounts!$A$2:$A$86, accounts!$E$2:$E$86, 0)&gt;=100, "Mid-Market", TRUE, "SMB"))</f>
        <v>Enterprise</v>
      </c>
      <c r="I3086" s="1" t="str">
        <f t="array" ref="I3086">IF($F3086="", "", _xlfn.XLOOKUP($F3086,accounts!$A$2:$A$86,accounts!$F$2:$F$86, "Other"))</f>
        <v>United States</v>
      </c>
      <c r="J3086" s="1" t="s">
        <v>131</v>
      </c>
      <c r="K3086" s="3">
        <v>42866.0</v>
      </c>
      <c r="L3086" s="3">
        <v>42881.0</v>
      </c>
      <c r="M3086" s="1">
        <v>52.0</v>
      </c>
    </row>
    <row r="3087">
      <c r="A3087" s="1" t="s">
        <v>3292</v>
      </c>
      <c r="B3087" s="1" t="s">
        <v>57</v>
      </c>
      <c r="C3087" s="1" t="str">
        <f t="array" ref="C3087">_xlfn.XLOOKUP($B3087, sales_teams!$A$2:$A$36, sales_teams!$B$2:$B$36)</f>
        <v>Rocco Neubert</v>
      </c>
      <c r="D3087" s="1" t="str">
        <f t="array" ref="D3087">_xlfn.XLOOKUP($B3087, sales_teams!$A$2:$A$36, sales_teams!$C$2:$C$36)</f>
        <v>East</v>
      </c>
      <c r="E3087" s="1" t="s">
        <v>181</v>
      </c>
      <c r="F3087" s="1" t="s">
        <v>43</v>
      </c>
      <c r="G3087" s="1" t="str">
        <f t="array" ref="G3087">IF($F3087="", "", _xlfn.XLOOKUP($F3087,accounts!$A$2:$A$86,accounts!$B$2:$B$86, "Other"))</f>
        <v>software</v>
      </c>
      <c r="H3087" s="1" t="str">
        <f t="array" ref="H3087">IF($F3087="", "", IFS(_xlfn.XLOOKUP($F3087, accounts!$A$2:$A$86, accounts!$E$2:$E$86, 0)&gt;=1000, "Enterprise", _xlfn.XLOOKUP($F3087, accounts!$A$2:$A$86, accounts!$E$2:$E$86, 0)&gt;=100, "Mid-Market", TRUE, "SMB"))</f>
        <v>Enterprise</v>
      </c>
      <c r="I3087" s="1" t="str">
        <f t="array" ref="I3087">IF($F3087="", "", _xlfn.XLOOKUP($F3087,accounts!$A$2:$A$86,accounts!$F$2:$F$86, "Other"))</f>
        <v>United States</v>
      </c>
      <c r="J3087" s="1" t="s">
        <v>189</v>
      </c>
      <c r="K3087" s="3">
        <v>42866.0</v>
      </c>
    </row>
    <row r="3088">
      <c r="A3088" s="1" t="s">
        <v>3293</v>
      </c>
      <c r="B3088" s="1" t="s">
        <v>52</v>
      </c>
      <c r="C3088" s="1" t="str">
        <f t="array" ref="C3088">_xlfn.XLOOKUP($B3088, sales_teams!$A$2:$A$36, sales_teams!$B$2:$B$36)</f>
        <v>Rocco Neubert</v>
      </c>
      <c r="D3088" s="1" t="str">
        <f t="array" ref="D3088">_xlfn.XLOOKUP($B3088, sales_teams!$A$2:$A$36, sales_teams!$C$2:$C$36)</f>
        <v>East</v>
      </c>
      <c r="E3088" s="1" t="s">
        <v>181</v>
      </c>
      <c r="F3088" s="1" t="s">
        <v>173</v>
      </c>
      <c r="G3088" s="1" t="str">
        <f t="array" ref="G3088">IF($F3088="", "", _xlfn.XLOOKUP($F3088,accounts!$A$2:$A$86,accounts!$B$2:$B$86, "Other"))</f>
        <v>technology</v>
      </c>
      <c r="H3088" s="1" t="str">
        <f t="array" ref="H3088">IF($F3088="", "", IFS(_xlfn.XLOOKUP($F3088, accounts!$A$2:$A$86, accounts!$E$2:$E$86, 0)&gt;=1000, "Enterprise", _xlfn.XLOOKUP($F3088, accounts!$A$2:$A$86, accounts!$E$2:$E$86, 0)&gt;=100, "Mid-Market", TRUE, "SMB"))</f>
        <v>Mid-Market</v>
      </c>
      <c r="I3088" s="1" t="str">
        <f t="array" ref="I3088">IF($F3088="", "", _xlfn.XLOOKUP($F3088,accounts!$A$2:$A$86,accounts!$F$2:$F$86, "Other"))</f>
        <v>China</v>
      </c>
      <c r="J3088" s="1" t="s">
        <v>189</v>
      </c>
      <c r="K3088" s="3">
        <v>42866.0</v>
      </c>
    </row>
    <row r="3089">
      <c r="A3089" s="1" t="s">
        <v>3294</v>
      </c>
      <c r="B3089" s="1" t="s">
        <v>39</v>
      </c>
      <c r="C3089" s="1" t="str">
        <f t="array" ref="C3089">_xlfn.XLOOKUP($B3089, sales_teams!$A$2:$A$36, sales_teams!$B$2:$B$36)</f>
        <v>Cara Losch</v>
      </c>
      <c r="D3089" s="1" t="str">
        <f t="array" ref="D3089">_xlfn.XLOOKUP($B3089, sales_teams!$A$2:$A$36, sales_teams!$C$2:$C$36)</f>
        <v>East</v>
      </c>
      <c r="E3089" s="1" t="s">
        <v>179</v>
      </c>
      <c r="G3089" s="1" t="str">
        <f t="array" ref="G3089">IF($F3089="", "", _xlfn.XLOOKUP($F3089,accounts!$A$2:$A$86,accounts!$B$2:$B$86, "Other"))</f>
        <v/>
      </c>
      <c r="H3089" s="1" t="str">
        <f t="array" ref="H3089">IF($F3089="", "", IFS(_xlfn.XLOOKUP($F3089, accounts!$A$2:$A$86, accounts!$E$2:$E$86, 0)&gt;=1000, "Enterprise", _xlfn.XLOOKUP($F3089, accounts!$A$2:$A$86, accounts!$E$2:$E$86, 0)&gt;=100, "Mid-Market", TRUE, "SMB"))</f>
        <v/>
      </c>
      <c r="I3089" s="1" t="str">
        <f t="array" ref="I3089">IF($F3089="", "", _xlfn.XLOOKUP($F3089,accounts!$A$2:$A$86,accounts!$F$2:$F$86, "Other"))</f>
        <v/>
      </c>
      <c r="J3089" s="1" t="s">
        <v>189</v>
      </c>
      <c r="K3089" s="3">
        <v>42866.0</v>
      </c>
    </row>
    <row r="3090">
      <c r="A3090" s="1" t="s">
        <v>3295</v>
      </c>
      <c r="B3090" s="1" t="s">
        <v>30</v>
      </c>
      <c r="C3090" s="1" t="str">
        <f t="array" ref="C3090">_xlfn.XLOOKUP($B3090, sales_teams!$A$2:$A$36, sales_teams!$B$2:$B$36)</f>
        <v>Melvin Marxen</v>
      </c>
      <c r="D3090" s="1" t="str">
        <f t="array" ref="D3090">_xlfn.XLOOKUP($B3090, sales_teams!$A$2:$A$36, sales_teams!$C$2:$C$36)</f>
        <v>Central</v>
      </c>
      <c r="E3090" s="1" t="s">
        <v>148</v>
      </c>
      <c r="F3090" s="1" t="s">
        <v>29</v>
      </c>
      <c r="G3090" s="1" t="str">
        <f t="array" ref="G3090">IF($F3090="", "", _xlfn.XLOOKUP($F3090,accounts!$A$2:$A$86,accounts!$B$2:$B$86, "Other"))</f>
        <v>medical</v>
      </c>
      <c r="H3090" s="1" t="str">
        <f t="array" ref="H3090">IF($F3090="", "", IFS(_xlfn.XLOOKUP($F3090, accounts!$A$2:$A$86, accounts!$E$2:$E$86, 0)&gt;=1000, "Enterprise", _xlfn.XLOOKUP($F3090, accounts!$A$2:$A$86, accounts!$E$2:$E$86, 0)&gt;=100, "Mid-Market", TRUE, "SMB"))</f>
        <v>Enterprise</v>
      </c>
      <c r="I3090" s="1" t="str">
        <f t="array" ref="I3090">IF($F3090="", "", _xlfn.XLOOKUP($F3090,accounts!$A$2:$A$86,accounts!$F$2:$F$86, "Other"))</f>
        <v>Philipines</v>
      </c>
      <c r="J3090" s="1" t="s">
        <v>131</v>
      </c>
      <c r="K3090" s="3">
        <v>42866.0</v>
      </c>
      <c r="L3090" s="3">
        <v>42958.0</v>
      </c>
      <c r="M3090" s="1">
        <v>5037.0</v>
      </c>
    </row>
    <row r="3091">
      <c r="A3091" s="1" t="s">
        <v>3296</v>
      </c>
      <c r="B3091" s="1" t="s">
        <v>30</v>
      </c>
      <c r="C3091" s="1" t="str">
        <f t="array" ref="C3091">_xlfn.XLOOKUP($B3091, sales_teams!$A$2:$A$36, sales_teams!$B$2:$B$36)</f>
        <v>Melvin Marxen</v>
      </c>
      <c r="D3091" s="1" t="str">
        <f t="array" ref="D3091">_xlfn.XLOOKUP($B3091, sales_teams!$A$2:$A$36, sales_teams!$C$2:$C$36)</f>
        <v>Central</v>
      </c>
      <c r="E3091" s="1" t="s">
        <v>148</v>
      </c>
      <c r="F3091" s="1" t="s">
        <v>110</v>
      </c>
      <c r="G3091" s="1" t="str">
        <f t="array" ref="G3091">IF($F3091="", "", _xlfn.XLOOKUP($F3091,accounts!$A$2:$A$86,accounts!$B$2:$B$86, "Other"))</f>
        <v>technology</v>
      </c>
      <c r="H3091" s="1" t="str">
        <f t="array" ref="H3091">IF($F3091="", "", IFS(_xlfn.XLOOKUP($F3091, accounts!$A$2:$A$86, accounts!$E$2:$E$86, 0)&gt;=1000, "Enterprise", _xlfn.XLOOKUP($F3091, accounts!$A$2:$A$86, accounts!$E$2:$E$86, 0)&gt;=100, "Mid-Market", TRUE, "SMB"))</f>
        <v>Enterprise</v>
      </c>
      <c r="I3091" s="1" t="str">
        <f t="array" ref="I3091">IF($F3091="", "", _xlfn.XLOOKUP($F3091,accounts!$A$2:$A$86,accounts!$F$2:$F$86, "Other"))</f>
        <v>Norway</v>
      </c>
      <c r="J3091" s="1" t="s">
        <v>131</v>
      </c>
      <c r="K3091" s="3">
        <v>42866.0</v>
      </c>
      <c r="L3091" s="3">
        <v>42915.0</v>
      </c>
      <c r="M3091" s="1">
        <v>4709.0</v>
      </c>
    </row>
    <row r="3092">
      <c r="A3092" s="1" t="s">
        <v>3297</v>
      </c>
      <c r="B3092" s="1" t="s">
        <v>30</v>
      </c>
      <c r="C3092" s="1" t="str">
        <f t="array" ref="C3092">_xlfn.XLOOKUP($B3092, sales_teams!$A$2:$A$36, sales_teams!$B$2:$B$36)</f>
        <v>Melvin Marxen</v>
      </c>
      <c r="D3092" s="1" t="str">
        <f t="array" ref="D3092">_xlfn.XLOOKUP($B3092, sales_teams!$A$2:$A$36, sales_teams!$C$2:$C$36)</f>
        <v>Central</v>
      </c>
      <c r="E3092" s="1" t="s">
        <v>179</v>
      </c>
      <c r="F3092" s="1" t="s">
        <v>165</v>
      </c>
      <c r="G3092" s="1" t="str">
        <f t="array" ref="G3092">IF($F3092="", "", _xlfn.XLOOKUP($F3092,accounts!$A$2:$A$86,accounts!$B$2:$B$86, "Other"))</f>
        <v>telecommunications</v>
      </c>
      <c r="H3092" s="1" t="str">
        <f t="array" ref="H3092">IF($F3092="", "", IFS(_xlfn.XLOOKUP($F3092, accounts!$A$2:$A$86, accounts!$E$2:$E$86, 0)&gt;=1000, "Enterprise", _xlfn.XLOOKUP($F3092, accounts!$A$2:$A$86, accounts!$E$2:$E$86, 0)&gt;=100, "Mid-Market", TRUE, "SMB"))</f>
        <v>Enterprise</v>
      </c>
      <c r="I3092" s="1" t="str">
        <f t="array" ref="I3092">IF($F3092="", "", _xlfn.XLOOKUP($F3092,accounts!$A$2:$A$86,accounts!$F$2:$F$86, "Other"))</f>
        <v>United States</v>
      </c>
      <c r="J3092" s="1" t="s">
        <v>131</v>
      </c>
      <c r="K3092" s="3">
        <v>42866.0</v>
      </c>
      <c r="L3092" s="3">
        <v>42875.0</v>
      </c>
      <c r="M3092" s="1">
        <v>60.0</v>
      </c>
    </row>
    <row r="3093">
      <c r="A3093" s="1" t="s">
        <v>3298</v>
      </c>
      <c r="B3093" s="1" t="s">
        <v>30</v>
      </c>
      <c r="C3093" s="1" t="str">
        <f t="array" ref="C3093">_xlfn.XLOOKUP($B3093, sales_teams!$A$2:$A$36, sales_teams!$B$2:$B$36)</f>
        <v>Melvin Marxen</v>
      </c>
      <c r="D3093" s="1" t="str">
        <f t="array" ref="D3093">_xlfn.XLOOKUP($B3093, sales_teams!$A$2:$A$36, sales_teams!$C$2:$C$36)</f>
        <v>Central</v>
      </c>
      <c r="E3093" s="1" t="s">
        <v>188</v>
      </c>
      <c r="F3093" s="1" t="s">
        <v>155</v>
      </c>
      <c r="G3093" s="1" t="str">
        <f t="array" ref="G3093">IF($F3093="", "", _xlfn.XLOOKUP($F3093,accounts!$A$2:$A$86,accounts!$B$2:$B$86, "Other"))</f>
        <v>finance</v>
      </c>
      <c r="H3093" s="1" t="str">
        <f t="array" ref="H3093">IF($F3093="", "", IFS(_xlfn.XLOOKUP($F3093, accounts!$A$2:$A$86, accounts!$E$2:$E$86, 0)&gt;=1000, "Enterprise", _xlfn.XLOOKUP($F3093, accounts!$A$2:$A$86, accounts!$E$2:$E$86, 0)&gt;=100, "Mid-Market", TRUE, "SMB"))</f>
        <v>Enterprise</v>
      </c>
      <c r="I3093" s="1" t="str">
        <f t="array" ref="I3093">IF($F3093="", "", _xlfn.XLOOKUP($F3093,accounts!$A$2:$A$86,accounts!$F$2:$F$86, "Other"))</f>
        <v>United States</v>
      </c>
      <c r="J3093" s="1" t="s">
        <v>131</v>
      </c>
      <c r="K3093" s="3">
        <v>42866.0</v>
      </c>
      <c r="L3093" s="3">
        <v>42971.0</v>
      </c>
      <c r="M3093" s="1">
        <v>3766.0</v>
      </c>
    </row>
    <row r="3094">
      <c r="A3094" s="1" t="s">
        <v>3299</v>
      </c>
      <c r="B3094" s="1" t="s">
        <v>42</v>
      </c>
      <c r="C3094" s="1" t="str">
        <f t="array" ref="C3094">_xlfn.XLOOKUP($B3094, sales_teams!$A$2:$A$36, sales_teams!$B$2:$B$36)</f>
        <v>Cara Losch</v>
      </c>
      <c r="D3094" s="1" t="str">
        <f t="array" ref="D3094">_xlfn.XLOOKUP($B3094, sales_teams!$A$2:$A$36, sales_teams!$C$2:$C$36)</f>
        <v>East</v>
      </c>
      <c r="E3094" s="1" t="s">
        <v>188</v>
      </c>
      <c r="F3094" s="1" t="s">
        <v>81</v>
      </c>
      <c r="G3094" s="1" t="str">
        <f t="array" ref="G3094">IF($F3094="", "", _xlfn.XLOOKUP($F3094,accounts!$A$2:$A$86,accounts!$B$2:$B$86, "Other"))</f>
        <v>technology</v>
      </c>
      <c r="H3094" s="1" t="str">
        <f t="array" ref="H3094">IF($F3094="", "", IFS(_xlfn.XLOOKUP($F3094, accounts!$A$2:$A$86, accounts!$E$2:$E$86, 0)&gt;=1000, "Enterprise", _xlfn.XLOOKUP($F3094, accounts!$A$2:$A$86, accounts!$E$2:$E$86, 0)&gt;=100, "Mid-Market", TRUE, "SMB"))</f>
        <v>Enterprise</v>
      </c>
      <c r="I3094" s="1" t="str">
        <f t="array" ref="I3094">IF($F3094="", "", _xlfn.XLOOKUP($F3094,accounts!$A$2:$A$86,accounts!$F$2:$F$86, "Other"))</f>
        <v>United States</v>
      </c>
      <c r="J3094" s="1" t="s">
        <v>131</v>
      </c>
      <c r="K3094" s="3">
        <v>42866.0</v>
      </c>
      <c r="L3094" s="3">
        <v>42958.0</v>
      </c>
      <c r="M3094" s="1">
        <v>3552.0</v>
      </c>
    </row>
    <row r="3095">
      <c r="A3095" s="1" t="s">
        <v>3300</v>
      </c>
      <c r="B3095" s="1" t="s">
        <v>104</v>
      </c>
      <c r="C3095" s="1" t="str">
        <f t="array" ref="C3095">_xlfn.XLOOKUP($B3095, sales_teams!$A$2:$A$36, sales_teams!$B$2:$B$36)</f>
        <v>Summer Sewald</v>
      </c>
      <c r="D3095" s="1" t="str">
        <f t="array" ref="D3095">_xlfn.XLOOKUP($B3095, sales_teams!$A$2:$A$36, sales_teams!$C$2:$C$36)</f>
        <v>West</v>
      </c>
      <c r="E3095" s="1" t="s">
        <v>181</v>
      </c>
      <c r="G3095" s="1" t="str">
        <f t="array" ref="G3095">IF($F3095="", "", _xlfn.XLOOKUP($F3095,accounts!$A$2:$A$86,accounts!$B$2:$B$86, "Other"))</f>
        <v/>
      </c>
      <c r="H3095" s="1" t="str">
        <f t="array" ref="H3095">IF($F3095="", "", IFS(_xlfn.XLOOKUP($F3095, accounts!$A$2:$A$86, accounts!$E$2:$E$86, 0)&gt;=1000, "Enterprise", _xlfn.XLOOKUP($F3095, accounts!$A$2:$A$86, accounts!$E$2:$E$86, 0)&gt;=100, "Mid-Market", TRUE, "SMB"))</f>
        <v/>
      </c>
      <c r="I3095" s="1" t="str">
        <f t="array" ref="I3095">IF($F3095="", "", _xlfn.XLOOKUP($F3095,accounts!$A$2:$A$86,accounts!$F$2:$F$86, "Other"))</f>
        <v/>
      </c>
      <c r="J3095" s="1" t="s">
        <v>189</v>
      </c>
      <c r="K3095" s="3">
        <v>42866.0</v>
      </c>
    </row>
    <row r="3096">
      <c r="A3096" s="1" t="s">
        <v>3301</v>
      </c>
      <c r="B3096" s="1" t="s">
        <v>104</v>
      </c>
      <c r="C3096" s="1" t="str">
        <f t="array" ref="C3096">_xlfn.XLOOKUP($B3096, sales_teams!$A$2:$A$36, sales_teams!$B$2:$B$36)</f>
        <v>Summer Sewald</v>
      </c>
      <c r="D3096" s="1" t="str">
        <f t="array" ref="D3096">_xlfn.XLOOKUP($B3096, sales_teams!$A$2:$A$36, sales_teams!$C$2:$C$36)</f>
        <v>West</v>
      </c>
      <c r="E3096" s="1" t="s">
        <v>179</v>
      </c>
      <c r="F3096" s="1" t="s">
        <v>36</v>
      </c>
      <c r="G3096" s="1" t="str">
        <f t="array" ref="G3096">IF($F3096="", "", _xlfn.XLOOKUP($F3096,accounts!$A$2:$A$86,accounts!$B$2:$B$86, "Other"))</f>
        <v>retail</v>
      </c>
      <c r="H3096" s="1" t="str">
        <f t="array" ref="H3096">IF($F3096="", "", IFS(_xlfn.XLOOKUP($F3096, accounts!$A$2:$A$86, accounts!$E$2:$E$86, 0)&gt;=1000, "Enterprise", _xlfn.XLOOKUP($F3096, accounts!$A$2:$A$86, accounts!$E$2:$E$86, 0)&gt;=100, "Mid-Market", TRUE, "SMB"))</f>
        <v>Enterprise</v>
      </c>
      <c r="I3096" s="1" t="str">
        <f t="array" ref="I3096">IF($F3096="", "", _xlfn.XLOOKUP($F3096,accounts!$A$2:$A$86,accounts!$F$2:$F$86, "Other"))</f>
        <v>United States</v>
      </c>
      <c r="J3096" s="1" t="s">
        <v>192</v>
      </c>
      <c r="K3096" s="3">
        <v>42866.0</v>
      </c>
      <c r="L3096" s="3">
        <v>42980.0</v>
      </c>
      <c r="M3096" s="1">
        <v>0.0</v>
      </c>
    </row>
    <row r="3097">
      <c r="A3097" s="1" t="s">
        <v>3302</v>
      </c>
      <c r="B3097" s="1" t="s">
        <v>104</v>
      </c>
      <c r="C3097" s="1" t="str">
        <f t="array" ref="C3097">_xlfn.XLOOKUP($B3097, sales_teams!$A$2:$A$36, sales_teams!$B$2:$B$36)</f>
        <v>Summer Sewald</v>
      </c>
      <c r="D3097" s="1" t="str">
        <f t="array" ref="D3097">_xlfn.XLOOKUP($B3097, sales_teams!$A$2:$A$36, sales_teams!$C$2:$C$36)</f>
        <v>West</v>
      </c>
      <c r="E3097" s="1" t="s">
        <v>188</v>
      </c>
      <c r="F3097" s="1" t="s">
        <v>117</v>
      </c>
      <c r="G3097" s="1" t="str">
        <f t="array" ref="G3097">IF($F3097="", "", _xlfn.XLOOKUP($F3097,accounts!$A$2:$A$86,accounts!$B$2:$B$86, "Other"))</f>
        <v>retail</v>
      </c>
      <c r="H3097" s="1" t="str">
        <f t="array" ref="H3097">IF($F3097="", "", IFS(_xlfn.XLOOKUP($F3097, accounts!$A$2:$A$86, accounts!$E$2:$E$86, 0)&gt;=1000, "Enterprise", _xlfn.XLOOKUP($F3097, accounts!$A$2:$A$86, accounts!$E$2:$E$86, 0)&gt;=100, "Mid-Market", TRUE, "SMB"))</f>
        <v>Mid-Market</v>
      </c>
      <c r="I3097" s="1" t="str">
        <f t="array" ref="I3097">IF($F3097="", "", _xlfn.XLOOKUP($F3097,accounts!$A$2:$A$86,accounts!$F$2:$F$86, "Other"))</f>
        <v>United States</v>
      </c>
      <c r="J3097" s="1" t="s">
        <v>192</v>
      </c>
      <c r="K3097" s="3">
        <v>42866.0</v>
      </c>
      <c r="L3097" s="3">
        <v>42950.0</v>
      </c>
      <c r="M3097" s="1">
        <v>0.0</v>
      </c>
    </row>
    <row r="3098">
      <c r="A3098" s="1" t="s">
        <v>3303</v>
      </c>
      <c r="B3098" s="1" t="s">
        <v>102</v>
      </c>
      <c r="C3098" s="1" t="str">
        <f t="array" ref="C3098">_xlfn.XLOOKUP($B3098, sales_teams!$A$2:$A$36, sales_teams!$B$2:$B$36)</f>
        <v>Summer Sewald</v>
      </c>
      <c r="D3098" s="1" t="str">
        <f t="array" ref="D3098">_xlfn.XLOOKUP($B3098, sales_teams!$A$2:$A$36, sales_teams!$C$2:$C$36)</f>
        <v>West</v>
      </c>
      <c r="E3098" s="1" t="s">
        <v>181</v>
      </c>
      <c r="F3098" s="1" t="s">
        <v>29</v>
      </c>
      <c r="G3098" s="1" t="str">
        <f t="array" ref="G3098">IF($F3098="", "", _xlfn.XLOOKUP($F3098,accounts!$A$2:$A$86,accounts!$B$2:$B$86, "Other"))</f>
        <v>medical</v>
      </c>
      <c r="H3098" s="1" t="str">
        <f t="array" ref="H3098">IF($F3098="", "", IFS(_xlfn.XLOOKUP($F3098, accounts!$A$2:$A$86, accounts!$E$2:$E$86, 0)&gt;=1000, "Enterprise", _xlfn.XLOOKUP($F3098, accounts!$A$2:$A$86, accounts!$E$2:$E$86, 0)&gt;=100, "Mid-Market", TRUE, "SMB"))</f>
        <v>Enterprise</v>
      </c>
      <c r="I3098" s="1" t="str">
        <f t="array" ref="I3098">IF($F3098="", "", _xlfn.XLOOKUP($F3098,accounts!$A$2:$A$86,accounts!$F$2:$F$86, "Other"))</f>
        <v>Philipines</v>
      </c>
      <c r="J3098" s="1" t="s">
        <v>189</v>
      </c>
      <c r="K3098" s="3">
        <v>42866.0</v>
      </c>
    </row>
    <row r="3099">
      <c r="A3099" s="1" t="s">
        <v>3304</v>
      </c>
      <c r="B3099" s="1" t="s">
        <v>102</v>
      </c>
      <c r="C3099" s="1" t="str">
        <f t="array" ref="C3099">_xlfn.XLOOKUP($B3099, sales_teams!$A$2:$A$36, sales_teams!$B$2:$B$36)</f>
        <v>Summer Sewald</v>
      </c>
      <c r="D3099" s="1" t="str">
        <f t="array" ref="D3099">_xlfn.XLOOKUP($B3099, sales_teams!$A$2:$A$36, sales_teams!$C$2:$C$36)</f>
        <v>West</v>
      </c>
      <c r="E3099" s="1" t="s">
        <v>148</v>
      </c>
      <c r="F3099" s="1" t="s">
        <v>125</v>
      </c>
      <c r="G3099" s="1" t="str">
        <f t="array" ref="G3099">IF($F3099="", "", _xlfn.XLOOKUP($F3099,accounts!$A$2:$A$86,accounts!$B$2:$B$86, "Other"))</f>
        <v>software</v>
      </c>
      <c r="H3099" s="1" t="str">
        <f t="array" ref="H3099">IF($F3099="", "", IFS(_xlfn.XLOOKUP($F3099, accounts!$A$2:$A$86, accounts!$E$2:$E$86, 0)&gt;=1000, "Enterprise", _xlfn.XLOOKUP($F3099, accounts!$A$2:$A$86, accounts!$E$2:$E$86, 0)&gt;=100, "Mid-Market", TRUE, "SMB"))</f>
        <v>Enterprise</v>
      </c>
      <c r="I3099" s="1" t="str">
        <f t="array" ref="I3099">IF($F3099="", "", _xlfn.XLOOKUP($F3099,accounts!$A$2:$A$86,accounts!$F$2:$F$86, "Other"))</f>
        <v>United States</v>
      </c>
      <c r="J3099" s="1" t="s">
        <v>192</v>
      </c>
      <c r="K3099" s="3">
        <v>42866.0</v>
      </c>
      <c r="L3099" s="3">
        <v>42885.0</v>
      </c>
      <c r="M3099" s="1">
        <v>0.0</v>
      </c>
    </row>
    <row r="3100">
      <c r="A3100" s="1" t="s">
        <v>3305</v>
      </c>
      <c r="B3100" s="1" t="s">
        <v>92</v>
      </c>
      <c r="C3100" s="1" t="str">
        <f t="array" ref="C3100">_xlfn.XLOOKUP($B3100, sales_teams!$A$2:$A$36, sales_teams!$B$2:$B$36)</f>
        <v>Celia Rouche</v>
      </c>
      <c r="D3100" s="1" t="str">
        <f t="array" ref="D3100">_xlfn.XLOOKUP($B3100, sales_teams!$A$2:$A$36, sales_teams!$C$2:$C$36)</f>
        <v>West</v>
      </c>
      <c r="E3100" s="1" t="s">
        <v>188</v>
      </c>
      <c r="F3100" s="1" t="s">
        <v>84</v>
      </c>
      <c r="G3100" s="1" t="str">
        <f t="array" ref="G3100">IF($F3100="", "", _xlfn.XLOOKUP($F3100,accounts!$A$2:$A$86,accounts!$B$2:$B$86, "Other"))</f>
        <v>retail</v>
      </c>
      <c r="H3100" s="1" t="str">
        <f t="array" ref="H3100">IF($F3100="", "", IFS(_xlfn.XLOOKUP($F3100, accounts!$A$2:$A$86, accounts!$E$2:$E$86, 0)&gt;=1000, "Enterprise", _xlfn.XLOOKUP($F3100, accounts!$A$2:$A$86, accounts!$E$2:$E$86, 0)&gt;=100, "Mid-Market", TRUE, "SMB"))</f>
        <v>Enterprise</v>
      </c>
      <c r="I3100" s="1" t="str">
        <f t="array" ref="I3100">IF($F3100="", "", _xlfn.XLOOKUP($F3100,accounts!$A$2:$A$86,accounts!$F$2:$F$86, "Other"))</f>
        <v>United States</v>
      </c>
      <c r="J3100" s="1" t="s">
        <v>192</v>
      </c>
      <c r="K3100" s="3">
        <v>42866.0</v>
      </c>
      <c r="L3100" s="3">
        <v>42950.0</v>
      </c>
      <c r="M3100" s="1">
        <v>0.0</v>
      </c>
    </row>
    <row r="3101">
      <c r="A3101" s="1" t="s">
        <v>3306</v>
      </c>
      <c r="B3101" s="1" t="s">
        <v>107</v>
      </c>
      <c r="C3101" s="1" t="str">
        <f t="array" ref="C3101">_xlfn.XLOOKUP($B3101, sales_teams!$A$2:$A$36, sales_teams!$B$2:$B$36)</f>
        <v>Summer Sewald</v>
      </c>
      <c r="D3101" s="1" t="str">
        <f t="array" ref="D3101">_xlfn.XLOOKUP($B3101, sales_teams!$A$2:$A$36, sales_teams!$C$2:$C$36)</f>
        <v>West</v>
      </c>
      <c r="E3101" s="1" t="s">
        <v>194</v>
      </c>
      <c r="F3101" s="1" t="s">
        <v>87</v>
      </c>
      <c r="G3101" s="1" t="str">
        <f t="array" ref="G3101">IF($F3101="", "", _xlfn.XLOOKUP($F3101,accounts!$A$2:$A$86,accounts!$B$2:$B$86, "Other"))</f>
        <v>telecommunications</v>
      </c>
      <c r="H3101" s="1" t="str">
        <f t="array" ref="H3101">IF($F3101="", "", IFS(_xlfn.XLOOKUP($F3101, accounts!$A$2:$A$86, accounts!$E$2:$E$86, 0)&gt;=1000, "Enterprise", _xlfn.XLOOKUP($F3101, accounts!$A$2:$A$86, accounts!$E$2:$E$86, 0)&gt;=100, "Mid-Market", TRUE, "SMB"))</f>
        <v>Enterprise</v>
      </c>
      <c r="I3101" s="1" t="str">
        <f t="array" ref="I3101">IF($F3101="", "", _xlfn.XLOOKUP($F3101,accounts!$A$2:$A$86,accounts!$F$2:$F$86, "Other"))</f>
        <v>United States</v>
      </c>
      <c r="J3101" s="1" t="s">
        <v>189</v>
      </c>
      <c r="K3101" s="3">
        <v>42866.0</v>
      </c>
    </row>
    <row r="3102">
      <c r="A3102" s="1" t="s">
        <v>3307</v>
      </c>
      <c r="B3102" s="1" t="s">
        <v>107</v>
      </c>
      <c r="C3102" s="1" t="str">
        <f t="array" ref="C3102">_xlfn.XLOOKUP($B3102, sales_teams!$A$2:$A$36, sales_teams!$B$2:$B$36)</f>
        <v>Summer Sewald</v>
      </c>
      <c r="D3102" s="1" t="str">
        <f t="array" ref="D3102">_xlfn.XLOOKUP($B3102, sales_teams!$A$2:$A$36, sales_teams!$C$2:$C$36)</f>
        <v>West</v>
      </c>
      <c r="E3102" s="1" t="s">
        <v>181</v>
      </c>
      <c r="F3102" s="1" t="s">
        <v>91</v>
      </c>
      <c r="G3102" s="1" t="str">
        <f t="array" ref="G3102">IF($F3102="", "", _xlfn.XLOOKUP($F3102,accounts!$A$2:$A$86,accounts!$B$2:$B$86, "Other"))</f>
        <v>employment</v>
      </c>
      <c r="H3102" s="1" t="str">
        <f t="array" ref="H3102">IF($F3102="", "", IFS(_xlfn.XLOOKUP($F3102, accounts!$A$2:$A$86, accounts!$E$2:$E$86, 0)&gt;=1000, "Enterprise", _xlfn.XLOOKUP($F3102, accounts!$A$2:$A$86, accounts!$E$2:$E$86, 0)&gt;=100, "Mid-Market", TRUE, "SMB"))</f>
        <v>Enterprise</v>
      </c>
      <c r="I3102" s="1" t="str">
        <f t="array" ref="I3102">IF($F3102="", "", _xlfn.XLOOKUP($F3102,accounts!$A$2:$A$86,accounts!$F$2:$F$86, "Other"))</f>
        <v>United States</v>
      </c>
      <c r="J3102" s="1" t="s">
        <v>192</v>
      </c>
      <c r="K3102" s="3">
        <v>42866.0</v>
      </c>
      <c r="L3102" s="3">
        <v>42877.0</v>
      </c>
      <c r="M3102" s="1">
        <v>0.0</v>
      </c>
    </row>
    <row r="3103">
      <c r="A3103" s="1" t="s">
        <v>3308</v>
      </c>
      <c r="B3103" s="1" t="s">
        <v>18</v>
      </c>
      <c r="C3103" s="1" t="str">
        <f t="array" ref="C3103">_xlfn.XLOOKUP($B3103, sales_teams!$A$2:$A$36, sales_teams!$B$2:$B$36)</f>
        <v>Dustin Brinkmann</v>
      </c>
      <c r="D3103" s="1" t="str">
        <f t="array" ref="D3103">_xlfn.XLOOKUP($B3103, sales_teams!$A$2:$A$36, sales_teams!$C$2:$C$36)</f>
        <v>Central</v>
      </c>
      <c r="E3103" s="1" t="s">
        <v>181</v>
      </c>
      <c r="F3103" s="1" t="s">
        <v>165</v>
      </c>
      <c r="G3103" s="1" t="str">
        <f t="array" ref="G3103">IF($F3103="", "", _xlfn.XLOOKUP($F3103,accounts!$A$2:$A$86,accounts!$B$2:$B$86, "Other"))</f>
        <v>telecommunications</v>
      </c>
      <c r="H3103" s="1" t="str">
        <f t="array" ref="H3103">IF($F3103="", "", IFS(_xlfn.XLOOKUP($F3103, accounts!$A$2:$A$86, accounts!$E$2:$E$86, 0)&gt;=1000, "Enterprise", _xlfn.XLOOKUP($F3103, accounts!$A$2:$A$86, accounts!$E$2:$E$86, 0)&gt;=100, "Mid-Market", TRUE, "SMB"))</f>
        <v>Enterprise</v>
      </c>
      <c r="I3103" s="1" t="str">
        <f t="array" ref="I3103">IF($F3103="", "", _xlfn.XLOOKUP($F3103,accounts!$A$2:$A$86,accounts!$F$2:$F$86, "Other"))</f>
        <v>United States</v>
      </c>
      <c r="J3103" s="1" t="s">
        <v>131</v>
      </c>
      <c r="K3103" s="3">
        <v>42866.0</v>
      </c>
      <c r="L3103" s="3">
        <v>42880.0</v>
      </c>
      <c r="M3103" s="1">
        <v>472.0</v>
      </c>
    </row>
    <row r="3104">
      <c r="A3104" s="1" t="s">
        <v>3309</v>
      </c>
      <c r="B3104" s="1" t="s">
        <v>60</v>
      </c>
      <c r="C3104" s="1" t="str">
        <f t="array" ref="C3104">_xlfn.XLOOKUP($B3104, sales_teams!$A$2:$A$36, sales_teams!$B$2:$B$36)</f>
        <v>Celia Rouche</v>
      </c>
      <c r="D3104" s="1" t="str">
        <f t="array" ref="D3104">_xlfn.XLOOKUP($B3104, sales_teams!$A$2:$A$36, sales_teams!$C$2:$C$36)</f>
        <v>West</v>
      </c>
      <c r="E3104" s="1" t="s">
        <v>194</v>
      </c>
      <c r="G3104" s="1" t="str">
        <f t="array" ref="G3104">IF($F3104="", "", _xlfn.XLOOKUP($F3104,accounts!$A$2:$A$86,accounts!$B$2:$B$86, "Other"))</f>
        <v/>
      </c>
      <c r="H3104" s="1" t="str">
        <f t="array" ref="H3104">IF($F3104="", "", IFS(_xlfn.XLOOKUP($F3104, accounts!$A$2:$A$86, accounts!$E$2:$E$86, 0)&gt;=1000, "Enterprise", _xlfn.XLOOKUP($F3104, accounts!$A$2:$A$86, accounts!$E$2:$E$86, 0)&gt;=100, "Mid-Market", TRUE, "SMB"))</f>
        <v/>
      </c>
      <c r="I3104" s="1" t="str">
        <f t="array" ref="I3104">IF($F3104="", "", _xlfn.XLOOKUP($F3104,accounts!$A$2:$A$86,accounts!$F$2:$F$86, "Other"))</f>
        <v/>
      </c>
      <c r="J3104" s="1" t="s">
        <v>189</v>
      </c>
      <c r="K3104" s="3">
        <v>42866.0</v>
      </c>
    </row>
    <row r="3105">
      <c r="A3105" s="1" t="s">
        <v>3310</v>
      </c>
      <c r="B3105" s="1" t="s">
        <v>60</v>
      </c>
      <c r="C3105" s="1" t="str">
        <f t="array" ref="C3105">_xlfn.XLOOKUP($B3105, sales_teams!$A$2:$A$36, sales_teams!$B$2:$B$36)</f>
        <v>Celia Rouche</v>
      </c>
      <c r="D3105" s="1" t="str">
        <f t="array" ref="D3105">_xlfn.XLOOKUP($B3105, sales_teams!$A$2:$A$36, sales_teams!$C$2:$C$36)</f>
        <v>West</v>
      </c>
      <c r="E3105" s="1" t="s">
        <v>179</v>
      </c>
      <c r="F3105" s="1" t="s">
        <v>50</v>
      </c>
      <c r="G3105" s="1" t="str">
        <f t="array" ref="G3105">IF($F3105="", "", _xlfn.XLOOKUP($F3105,accounts!$A$2:$A$86,accounts!$B$2:$B$86, "Other"))</f>
        <v>entertainment</v>
      </c>
      <c r="H3105" s="1" t="str">
        <f t="array" ref="H3105">IF($F3105="", "", IFS(_xlfn.XLOOKUP($F3105, accounts!$A$2:$A$86, accounts!$E$2:$E$86, 0)&gt;=1000, "Enterprise", _xlfn.XLOOKUP($F3105, accounts!$A$2:$A$86, accounts!$E$2:$E$86, 0)&gt;=100, "Mid-Market", TRUE, "SMB"))</f>
        <v>Enterprise</v>
      </c>
      <c r="I3105" s="1" t="str">
        <f t="array" ref="I3105">IF($F3105="", "", _xlfn.XLOOKUP($F3105,accounts!$A$2:$A$86,accounts!$F$2:$F$86, "Other"))</f>
        <v>United States</v>
      </c>
      <c r="J3105" s="1" t="s">
        <v>131</v>
      </c>
      <c r="K3105" s="3">
        <v>42866.0</v>
      </c>
      <c r="L3105" s="3">
        <v>42875.0</v>
      </c>
      <c r="M3105" s="1">
        <v>56.0</v>
      </c>
    </row>
    <row r="3106">
      <c r="A3106" s="1" t="s">
        <v>3311</v>
      </c>
      <c r="B3106" s="1" t="s">
        <v>34</v>
      </c>
      <c r="C3106" s="1" t="str">
        <f t="array" ref="C3106">_xlfn.XLOOKUP($B3106, sales_teams!$A$2:$A$36, sales_teams!$B$2:$B$36)</f>
        <v>Cara Losch</v>
      </c>
      <c r="D3106" s="1" t="str">
        <f t="array" ref="D3106">_xlfn.XLOOKUP($B3106, sales_teams!$A$2:$A$36, sales_teams!$C$2:$C$36)</f>
        <v>East</v>
      </c>
      <c r="E3106" s="1" t="s">
        <v>179</v>
      </c>
      <c r="F3106" s="1" t="s">
        <v>141</v>
      </c>
      <c r="G3106" s="1" t="str">
        <f t="array" ref="G3106">IF($F3106="", "", _xlfn.XLOOKUP($F3106,accounts!$A$2:$A$86,accounts!$B$2:$B$86, "Other"))</f>
        <v>finance</v>
      </c>
      <c r="H3106" s="1" t="str">
        <f t="array" ref="H3106">IF($F3106="", "", IFS(_xlfn.XLOOKUP($F3106, accounts!$A$2:$A$86, accounts!$E$2:$E$86, 0)&gt;=1000, "Enterprise", _xlfn.XLOOKUP($F3106, accounts!$A$2:$A$86, accounts!$E$2:$E$86, 0)&gt;=100, "Mid-Market", TRUE, "SMB"))</f>
        <v>Mid-Market</v>
      </c>
      <c r="I3106" s="1" t="str">
        <f t="array" ref="I3106">IF($F3106="", "", _xlfn.XLOOKUP($F3106,accounts!$A$2:$A$86,accounts!$F$2:$F$86, "Other"))</f>
        <v>United States</v>
      </c>
      <c r="J3106" s="1" t="s">
        <v>131</v>
      </c>
      <c r="K3106" s="3">
        <v>42866.0</v>
      </c>
      <c r="L3106" s="3">
        <v>42902.0</v>
      </c>
      <c r="M3106" s="1">
        <v>57.0</v>
      </c>
    </row>
    <row r="3107">
      <c r="A3107" s="1" t="s">
        <v>3312</v>
      </c>
      <c r="B3107" s="1" t="s">
        <v>45</v>
      </c>
      <c r="C3107" s="1" t="str">
        <f t="array" ref="C3107">_xlfn.XLOOKUP($B3107, sales_teams!$A$2:$A$36, sales_teams!$B$2:$B$36)</f>
        <v>Cara Losch</v>
      </c>
      <c r="D3107" s="1" t="str">
        <f t="array" ref="D3107">_xlfn.XLOOKUP($B3107, sales_teams!$A$2:$A$36, sales_teams!$C$2:$C$36)</f>
        <v>East</v>
      </c>
      <c r="E3107" s="1" t="s">
        <v>188</v>
      </c>
      <c r="F3107" s="1" t="s">
        <v>132</v>
      </c>
      <c r="G3107" s="1" t="str">
        <f t="array" ref="G3107">IF($F3107="", "", _xlfn.XLOOKUP($F3107,accounts!$A$2:$A$86,accounts!$B$2:$B$86, "Other"))</f>
        <v>marketing</v>
      </c>
      <c r="H3107" s="1" t="str">
        <f t="array" ref="H3107">IF($F3107="", "", IFS(_xlfn.XLOOKUP($F3107, accounts!$A$2:$A$86, accounts!$E$2:$E$86, 0)&gt;=1000, "Enterprise", _xlfn.XLOOKUP($F3107, accounts!$A$2:$A$86, accounts!$E$2:$E$86, 0)&gt;=100, "Mid-Market", TRUE, "SMB"))</f>
        <v>Enterprise</v>
      </c>
      <c r="I3107" s="1" t="str">
        <f t="array" ref="I3107">IF($F3107="", "", _xlfn.XLOOKUP($F3107,accounts!$A$2:$A$86,accounts!$F$2:$F$86, "Other"))</f>
        <v>Jordan</v>
      </c>
      <c r="J3107" s="1" t="s">
        <v>192</v>
      </c>
      <c r="K3107" s="3">
        <v>42866.0</v>
      </c>
      <c r="L3107" s="3">
        <v>42951.0</v>
      </c>
      <c r="M3107" s="1">
        <v>0.0</v>
      </c>
    </row>
    <row r="3108">
      <c r="A3108" s="1" t="s">
        <v>3313</v>
      </c>
      <c r="B3108" s="1" t="s">
        <v>105</v>
      </c>
      <c r="C3108" s="1" t="str">
        <f t="array" ref="C3108">_xlfn.XLOOKUP($B3108, sales_teams!$A$2:$A$36, sales_teams!$B$2:$B$36)</f>
        <v>Summer Sewald</v>
      </c>
      <c r="D3108" s="1" t="str">
        <f t="array" ref="D3108">_xlfn.XLOOKUP($B3108, sales_teams!$A$2:$A$36, sales_teams!$C$2:$C$36)</f>
        <v>West</v>
      </c>
      <c r="E3108" s="1" t="s">
        <v>109</v>
      </c>
      <c r="F3108" s="1" t="s">
        <v>137</v>
      </c>
      <c r="G3108" s="1" t="str">
        <f t="array" ref="G3108">IF($F3108="", "", _xlfn.XLOOKUP($F3108,accounts!$A$2:$A$86,accounts!$B$2:$B$86, "Other"))</f>
        <v>services</v>
      </c>
      <c r="H3108" s="1" t="str">
        <f t="array" ref="H3108">IF($F3108="", "", IFS(_xlfn.XLOOKUP($F3108, accounts!$A$2:$A$86, accounts!$E$2:$E$86, 0)&gt;=1000, "Enterprise", _xlfn.XLOOKUP($F3108, accounts!$A$2:$A$86, accounts!$E$2:$E$86, 0)&gt;=100, "Mid-Market", TRUE, "SMB"))</f>
        <v>Enterprise</v>
      </c>
      <c r="I3108" s="1" t="str">
        <f t="array" ref="I3108">IF($F3108="", "", _xlfn.XLOOKUP($F3108,accounts!$A$2:$A$86,accounts!$F$2:$F$86, "Other"))</f>
        <v>Germany</v>
      </c>
      <c r="J3108" s="1" t="s">
        <v>131</v>
      </c>
      <c r="K3108" s="3">
        <v>42866.0</v>
      </c>
      <c r="L3108" s="3">
        <v>42964.0</v>
      </c>
      <c r="M3108" s="1">
        <v>776.0</v>
      </c>
    </row>
    <row r="3109">
      <c r="A3109" s="1" t="s">
        <v>3314</v>
      </c>
      <c r="B3109" s="1" t="s">
        <v>7</v>
      </c>
      <c r="C3109" s="1" t="str">
        <f t="array" ref="C3109">_xlfn.XLOOKUP($B3109, sales_teams!$A$2:$A$36, sales_teams!$B$2:$B$36)</f>
        <v>Dustin Brinkmann</v>
      </c>
      <c r="D3109" s="1" t="str">
        <f t="array" ref="D3109">_xlfn.XLOOKUP($B3109, sales_teams!$A$2:$A$36, sales_teams!$C$2:$C$36)</f>
        <v>Central</v>
      </c>
      <c r="E3109" s="1" t="s">
        <v>179</v>
      </c>
      <c r="F3109" s="1" t="s">
        <v>113</v>
      </c>
      <c r="G3109" s="1" t="str">
        <f t="array" ref="G3109">IF($F3109="", "", _xlfn.XLOOKUP($F3109,accounts!$A$2:$A$86,accounts!$B$2:$B$86, "Other"))</f>
        <v>telecommunications</v>
      </c>
      <c r="H3109" s="1" t="str">
        <f t="array" ref="H3109">IF($F3109="", "", IFS(_xlfn.XLOOKUP($F3109, accounts!$A$2:$A$86, accounts!$E$2:$E$86, 0)&gt;=1000, "Enterprise", _xlfn.XLOOKUP($F3109, accounts!$A$2:$A$86, accounts!$E$2:$E$86, 0)&gt;=100, "Mid-Market", TRUE, "SMB"))</f>
        <v>Mid-Market</v>
      </c>
      <c r="I3109" s="1" t="str">
        <f t="array" ref="I3109">IF($F3109="", "", _xlfn.XLOOKUP($F3109,accounts!$A$2:$A$86,accounts!$F$2:$F$86, "Other"))</f>
        <v>United States</v>
      </c>
      <c r="J3109" s="1" t="s">
        <v>192</v>
      </c>
      <c r="K3109" s="3">
        <v>42867.0</v>
      </c>
      <c r="L3109" s="3">
        <v>42878.0</v>
      </c>
      <c r="M3109" s="1">
        <v>0.0</v>
      </c>
    </row>
    <row r="3110">
      <c r="A3110" s="1" t="s">
        <v>3315</v>
      </c>
      <c r="B3110" s="1" t="s">
        <v>12</v>
      </c>
      <c r="C3110" s="1" t="str">
        <f t="array" ref="C3110">_xlfn.XLOOKUP($B3110, sales_teams!$A$2:$A$36, sales_teams!$B$2:$B$36)</f>
        <v>Dustin Brinkmann</v>
      </c>
      <c r="D3110" s="1" t="str">
        <f t="array" ref="D3110">_xlfn.XLOOKUP($B3110, sales_teams!$A$2:$A$36, sales_teams!$C$2:$C$36)</f>
        <v>Central</v>
      </c>
      <c r="E3110" s="1" t="s">
        <v>179</v>
      </c>
      <c r="F3110" s="1" t="s">
        <v>56</v>
      </c>
      <c r="G3110" s="1" t="str">
        <f t="array" ref="G3110">IF($F3110="", "", _xlfn.XLOOKUP($F3110,accounts!$A$2:$A$86,accounts!$B$2:$B$86, "Other"))</f>
        <v>software</v>
      </c>
      <c r="H3110" s="1" t="str">
        <f t="array" ref="H3110">IF($F3110="", "", IFS(_xlfn.XLOOKUP($F3110, accounts!$A$2:$A$86, accounts!$E$2:$E$86, 0)&gt;=1000, "Enterprise", _xlfn.XLOOKUP($F3110, accounts!$A$2:$A$86, accounts!$E$2:$E$86, 0)&gt;=100, "Mid-Market", TRUE, "SMB"))</f>
        <v>Enterprise</v>
      </c>
      <c r="I3110" s="1" t="str">
        <f t="array" ref="I3110">IF($F3110="", "", _xlfn.XLOOKUP($F3110,accounts!$A$2:$A$86,accounts!$F$2:$F$86, "Other"))</f>
        <v>United States</v>
      </c>
      <c r="J3110" s="1" t="s">
        <v>131</v>
      </c>
      <c r="K3110" s="3">
        <v>42867.0</v>
      </c>
      <c r="L3110" s="3">
        <v>42896.0</v>
      </c>
      <c r="M3110" s="1">
        <v>61.0</v>
      </c>
    </row>
    <row r="3111">
      <c r="A3111" s="1" t="s">
        <v>3316</v>
      </c>
      <c r="B3111" s="1" t="s">
        <v>12</v>
      </c>
      <c r="C3111" s="1" t="str">
        <f t="array" ref="C3111">_xlfn.XLOOKUP($B3111, sales_teams!$A$2:$A$36, sales_teams!$B$2:$B$36)</f>
        <v>Dustin Brinkmann</v>
      </c>
      <c r="D3111" s="1" t="str">
        <f t="array" ref="D3111">_xlfn.XLOOKUP($B3111, sales_teams!$A$2:$A$36, sales_teams!$C$2:$C$36)</f>
        <v>Central</v>
      </c>
      <c r="E3111" s="1" t="s">
        <v>188</v>
      </c>
      <c r="F3111" s="1" t="s">
        <v>119</v>
      </c>
      <c r="G3111" s="1" t="str">
        <f t="array" ref="G3111">IF($F3111="", "", _xlfn.XLOOKUP($F3111,accounts!$A$2:$A$86,accounts!$B$2:$B$86, "Other"))</f>
        <v>technology</v>
      </c>
      <c r="H3111" s="1" t="str">
        <f t="array" ref="H3111">IF($F3111="", "", IFS(_xlfn.XLOOKUP($F3111, accounts!$A$2:$A$86, accounts!$E$2:$E$86, 0)&gt;=1000, "Enterprise", _xlfn.XLOOKUP($F3111, accounts!$A$2:$A$86, accounts!$E$2:$E$86, 0)&gt;=100, "Mid-Market", TRUE, "SMB"))</f>
        <v>Enterprise</v>
      </c>
      <c r="I3111" s="1" t="str">
        <f t="array" ref="I3111">IF($F3111="", "", _xlfn.XLOOKUP($F3111,accounts!$A$2:$A$86,accounts!$F$2:$F$86, "Other"))</f>
        <v>Korea</v>
      </c>
      <c r="J3111" s="1" t="s">
        <v>131</v>
      </c>
      <c r="K3111" s="3">
        <v>42867.0</v>
      </c>
      <c r="L3111" s="3">
        <v>42882.0</v>
      </c>
      <c r="M3111" s="1">
        <v>3831.0</v>
      </c>
    </row>
    <row r="3112">
      <c r="A3112" s="1" t="s">
        <v>3317</v>
      </c>
      <c r="B3112" s="1" t="s">
        <v>39</v>
      </c>
      <c r="C3112" s="1" t="str">
        <f t="array" ref="C3112">_xlfn.XLOOKUP($B3112, sales_teams!$A$2:$A$36, sales_teams!$B$2:$B$36)</f>
        <v>Cara Losch</v>
      </c>
      <c r="D3112" s="1" t="str">
        <f t="array" ref="D3112">_xlfn.XLOOKUP($B3112, sales_teams!$A$2:$A$36, sales_teams!$C$2:$C$36)</f>
        <v>East</v>
      </c>
      <c r="E3112" s="1" t="s">
        <v>188</v>
      </c>
      <c r="F3112" s="1" t="s">
        <v>159</v>
      </c>
      <c r="G3112" s="1" t="str">
        <f t="array" ref="G3112">IF($F3112="", "", _xlfn.XLOOKUP($F3112,accounts!$A$2:$A$86,accounts!$B$2:$B$86, "Other"))</f>
        <v>retail</v>
      </c>
      <c r="H3112" s="1" t="str">
        <f t="array" ref="H3112">IF($F3112="", "", IFS(_xlfn.XLOOKUP($F3112, accounts!$A$2:$A$86, accounts!$E$2:$E$86, 0)&gt;=1000, "Enterprise", _xlfn.XLOOKUP($F3112, accounts!$A$2:$A$86, accounts!$E$2:$E$86, 0)&gt;=100, "Mid-Market", TRUE, "SMB"))</f>
        <v>Mid-Market</v>
      </c>
      <c r="I3112" s="1" t="str">
        <f t="array" ref="I3112">IF($F3112="", "", _xlfn.XLOOKUP($F3112,accounts!$A$2:$A$86,accounts!$F$2:$F$86, "Other"))</f>
        <v>Romania</v>
      </c>
      <c r="J3112" s="1" t="s">
        <v>192</v>
      </c>
      <c r="K3112" s="3">
        <v>42867.0</v>
      </c>
      <c r="L3112" s="3">
        <v>42971.0</v>
      </c>
      <c r="M3112" s="1">
        <v>0.0</v>
      </c>
    </row>
    <row r="3113">
      <c r="A3113" s="1" t="s">
        <v>3318</v>
      </c>
      <c r="B3113" s="1" t="s">
        <v>26</v>
      </c>
      <c r="C3113" s="1" t="str">
        <f t="array" ref="C3113">_xlfn.XLOOKUP($B3113, sales_teams!$A$2:$A$36, sales_teams!$B$2:$B$36)</f>
        <v>Melvin Marxen</v>
      </c>
      <c r="D3113" s="1" t="str">
        <f t="array" ref="D3113">_xlfn.XLOOKUP($B3113, sales_teams!$A$2:$A$36, sales_teams!$C$2:$C$36)</f>
        <v>Central</v>
      </c>
      <c r="E3113" s="1" t="s">
        <v>179</v>
      </c>
      <c r="F3113" s="1" t="s">
        <v>145</v>
      </c>
      <c r="G3113" s="1" t="str">
        <f t="array" ref="G3113">IF($F3113="", "", _xlfn.XLOOKUP($F3113,accounts!$A$2:$A$86,accounts!$B$2:$B$86, "Other"))</f>
        <v>technology</v>
      </c>
      <c r="H3113" s="1" t="str">
        <f t="array" ref="H3113">IF($F3113="", "", IFS(_xlfn.XLOOKUP($F3113, accounts!$A$2:$A$86, accounts!$E$2:$E$86, 0)&gt;=1000, "Enterprise", _xlfn.XLOOKUP($F3113, accounts!$A$2:$A$86, accounts!$E$2:$E$86, 0)&gt;=100, "Mid-Market", TRUE, "SMB"))</f>
        <v>Enterprise</v>
      </c>
      <c r="I3113" s="1" t="str">
        <f t="array" ref="I3113">IF($F3113="", "", _xlfn.XLOOKUP($F3113,accounts!$A$2:$A$86,accounts!$F$2:$F$86, "Other"))</f>
        <v>Panama</v>
      </c>
      <c r="J3113" s="1" t="s">
        <v>131</v>
      </c>
      <c r="K3113" s="3">
        <v>42867.0</v>
      </c>
      <c r="L3113" s="3">
        <v>42956.0</v>
      </c>
      <c r="M3113" s="1">
        <v>52.0</v>
      </c>
    </row>
    <row r="3114">
      <c r="A3114" s="1" t="s">
        <v>3319</v>
      </c>
      <c r="B3114" s="1" t="s">
        <v>99</v>
      </c>
      <c r="C3114" s="1" t="str">
        <f t="array" ref="C3114">_xlfn.XLOOKUP($B3114, sales_teams!$A$2:$A$36, sales_teams!$B$2:$B$36)</f>
        <v>Summer Sewald</v>
      </c>
      <c r="D3114" s="1" t="str">
        <f t="array" ref="D3114">_xlfn.XLOOKUP($B3114, sales_teams!$A$2:$A$36, sales_teams!$C$2:$C$36)</f>
        <v>West</v>
      </c>
      <c r="E3114" s="1" t="s">
        <v>148</v>
      </c>
      <c r="F3114" s="1" t="s">
        <v>97</v>
      </c>
      <c r="G3114" s="1" t="str">
        <f t="array" ref="G3114">IF($F3114="", "", _xlfn.XLOOKUP($F3114,accounts!$A$2:$A$86,accounts!$B$2:$B$86, "Other"))</f>
        <v>finance</v>
      </c>
      <c r="H3114" s="1" t="str">
        <f t="array" ref="H3114">IF($F3114="", "", IFS(_xlfn.XLOOKUP($F3114, accounts!$A$2:$A$86, accounts!$E$2:$E$86, 0)&gt;=1000, "Enterprise", _xlfn.XLOOKUP($F3114, accounts!$A$2:$A$86, accounts!$E$2:$E$86, 0)&gt;=100, "Mid-Market", TRUE, "SMB"))</f>
        <v>Mid-Market</v>
      </c>
      <c r="I3114" s="1" t="str">
        <f t="array" ref="I3114">IF($F3114="", "", _xlfn.XLOOKUP($F3114,accounts!$A$2:$A$86,accounts!$F$2:$F$86, "Other"))</f>
        <v>United States</v>
      </c>
      <c r="J3114" s="1" t="s">
        <v>192</v>
      </c>
      <c r="K3114" s="3">
        <v>42867.0</v>
      </c>
      <c r="L3114" s="3">
        <v>42948.0</v>
      </c>
      <c r="M3114" s="1">
        <v>0.0</v>
      </c>
    </row>
    <row r="3115">
      <c r="A3115" s="1" t="s">
        <v>3320</v>
      </c>
      <c r="B3115" s="1" t="s">
        <v>19</v>
      </c>
      <c r="C3115" s="1" t="str">
        <f t="array" ref="C3115">_xlfn.XLOOKUP($B3115, sales_teams!$A$2:$A$36, sales_teams!$B$2:$B$36)</f>
        <v>Melvin Marxen</v>
      </c>
      <c r="D3115" s="1" t="str">
        <f t="array" ref="D3115">_xlfn.XLOOKUP($B3115, sales_teams!$A$2:$A$36, sales_teams!$C$2:$C$36)</f>
        <v>Central</v>
      </c>
      <c r="E3115" s="1" t="s">
        <v>188</v>
      </c>
      <c r="F3115" s="1" t="s">
        <v>76</v>
      </c>
      <c r="G3115" s="1" t="str">
        <f t="array" ref="G3115">IF($F3115="", "", _xlfn.XLOOKUP($F3115,accounts!$A$2:$A$86,accounts!$B$2:$B$86, "Other"))</f>
        <v>marketing</v>
      </c>
      <c r="H3115" s="1" t="str">
        <f t="array" ref="H3115">IF($F3115="", "", IFS(_xlfn.XLOOKUP($F3115, accounts!$A$2:$A$86, accounts!$E$2:$E$86, 0)&gt;=1000, "Enterprise", _xlfn.XLOOKUP($F3115, accounts!$A$2:$A$86, accounts!$E$2:$E$86, 0)&gt;=100, "Mid-Market", TRUE, "SMB"))</f>
        <v>Enterprise</v>
      </c>
      <c r="I3115" s="1" t="str">
        <f t="array" ref="I3115">IF($F3115="", "", _xlfn.XLOOKUP($F3115,accounts!$A$2:$A$86,accounts!$F$2:$F$86, "Other"))</f>
        <v>United States</v>
      </c>
      <c r="J3115" s="1" t="s">
        <v>192</v>
      </c>
      <c r="K3115" s="3">
        <v>42867.0</v>
      </c>
      <c r="L3115" s="3">
        <v>42875.0</v>
      </c>
      <c r="M3115" s="1">
        <v>0.0</v>
      </c>
    </row>
    <row r="3116">
      <c r="A3116" s="1" t="s">
        <v>3321</v>
      </c>
      <c r="B3116" s="1" t="s">
        <v>104</v>
      </c>
      <c r="C3116" s="1" t="str">
        <f t="array" ref="C3116">_xlfn.XLOOKUP($B3116, sales_teams!$A$2:$A$36, sales_teams!$B$2:$B$36)</f>
        <v>Summer Sewald</v>
      </c>
      <c r="D3116" s="1" t="str">
        <f t="array" ref="D3116">_xlfn.XLOOKUP($B3116, sales_teams!$A$2:$A$36, sales_teams!$C$2:$C$36)</f>
        <v>West</v>
      </c>
      <c r="E3116" s="1" t="s">
        <v>148</v>
      </c>
      <c r="F3116" s="1" t="s">
        <v>130</v>
      </c>
      <c r="G3116" s="1" t="str">
        <f t="array" ref="G3116">IF($F3116="", "", _xlfn.XLOOKUP($F3116,accounts!$A$2:$A$86,accounts!$B$2:$B$86, "Other"))</f>
        <v>medical</v>
      </c>
      <c r="H3116" s="1" t="str">
        <f t="array" ref="H3116">IF($F3116="", "", IFS(_xlfn.XLOOKUP($F3116, accounts!$A$2:$A$86, accounts!$E$2:$E$86, 0)&gt;=1000, "Enterprise", _xlfn.XLOOKUP($F3116, accounts!$A$2:$A$86, accounts!$E$2:$E$86, 0)&gt;=100, "Mid-Market", TRUE, "SMB"))</f>
        <v>Enterprise</v>
      </c>
      <c r="I3116" s="1" t="str">
        <f t="array" ref="I3116">IF($F3116="", "", _xlfn.XLOOKUP($F3116,accounts!$A$2:$A$86,accounts!$F$2:$F$86, "Other"))</f>
        <v>United States</v>
      </c>
      <c r="J3116" s="1" t="s">
        <v>192</v>
      </c>
      <c r="K3116" s="3">
        <v>42867.0</v>
      </c>
      <c r="L3116" s="3">
        <v>42875.0</v>
      </c>
      <c r="M3116" s="1">
        <v>0.0</v>
      </c>
    </row>
    <row r="3117">
      <c r="A3117" s="1" t="s">
        <v>3322</v>
      </c>
      <c r="B3117" s="1" t="s">
        <v>102</v>
      </c>
      <c r="C3117" s="1" t="str">
        <f t="array" ref="C3117">_xlfn.XLOOKUP($B3117, sales_teams!$A$2:$A$36, sales_teams!$B$2:$B$36)</f>
        <v>Summer Sewald</v>
      </c>
      <c r="D3117" s="1" t="str">
        <f t="array" ref="D3117">_xlfn.XLOOKUP($B3117, sales_teams!$A$2:$A$36, sales_teams!$C$2:$C$36)</f>
        <v>West</v>
      </c>
      <c r="E3117" s="1" t="s">
        <v>148</v>
      </c>
      <c r="F3117" s="1" t="s">
        <v>127</v>
      </c>
      <c r="G3117" s="1" t="str">
        <f t="array" ref="G3117">IF($F3117="", "", _xlfn.XLOOKUP($F3117,accounts!$A$2:$A$86,accounts!$B$2:$B$86, "Other"))</f>
        <v>technology</v>
      </c>
      <c r="H3117" s="1" t="str">
        <f t="array" ref="H3117">IF($F3117="", "", IFS(_xlfn.XLOOKUP($F3117, accounts!$A$2:$A$86, accounts!$E$2:$E$86, 0)&gt;=1000, "Enterprise", _xlfn.XLOOKUP($F3117, accounts!$A$2:$A$86, accounts!$E$2:$E$86, 0)&gt;=100, "Mid-Market", TRUE, "SMB"))</f>
        <v>Enterprise</v>
      </c>
      <c r="I3117" s="1" t="str">
        <f t="array" ref="I3117">IF($F3117="", "", _xlfn.XLOOKUP($F3117,accounts!$A$2:$A$86,accounts!$F$2:$F$86, "Other"))</f>
        <v>United States</v>
      </c>
      <c r="J3117" s="1" t="s">
        <v>192</v>
      </c>
      <c r="K3117" s="3">
        <v>42867.0</v>
      </c>
      <c r="L3117" s="3">
        <v>42950.0</v>
      </c>
      <c r="M3117" s="1">
        <v>0.0</v>
      </c>
    </row>
    <row r="3118">
      <c r="A3118" s="1" t="s">
        <v>3323</v>
      </c>
      <c r="B3118" s="1" t="s">
        <v>102</v>
      </c>
      <c r="C3118" s="1" t="str">
        <f t="array" ref="C3118">_xlfn.XLOOKUP($B3118, sales_teams!$A$2:$A$36, sales_teams!$B$2:$B$36)</f>
        <v>Summer Sewald</v>
      </c>
      <c r="D3118" s="1" t="str">
        <f t="array" ref="D3118">_xlfn.XLOOKUP($B3118, sales_teams!$A$2:$A$36, sales_teams!$C$2:$C$36)</f>
        <v>West</v>
      </c>
      <c r="E3118" s="1" t="s">
        <v>194</v>
      </c>
      <c r="F3118" s="1" t="s">
        <v>151</v>
      </c>
      <c r="G3118" s="1" t="str">
        <f t="array" ref="G3118">IF($F3118="", "", _xlfn.XLOOKUP($F3118,accounts!$A$2:$A$86,accounts!$B$2:$B$86, "Other"))</f>
        <v>software</v>
      </c>
      <c r="H3118" s="1" t="str">
        <f t="array" ref="H3118">IF($F3118="", "", IFS(_xlfn.XLOOKUP($F3118, accounts!$A$2:$A$86, accounts!$E$2:$E$86, 0)&gt;=1000, "Enterprise", _xlfn.XLOOKUP($F3118, accounts!$A$2:$A$86, accounts!$E$2:$E$86, 0)&gt;=100, "Mid-Market", TRUE, "SMB"))</f>
        <v>Enterprise</v>
      </c>
      <c r="I3118" s="1" t="str">
        <f t="array" ref="I3118">IF($F3118="", "", _xlfn.XLOOKUP($F3118,accounts!$A$2:$A$86,accounts!$F$2:$F$86, "Other"))</f>
        <v>United States</v>
      </c>
      <c r="J3118" s="1" t="s">
        <v>131</v>
      </c>
      <c r="K3118" s="3">
        <v>42867.0</v>
      </c>
      <c r="L3118" s="3">
        <v>42908.0</v>
      </c>
      <c r="M3118" s="1">
        <v>5698.0</v>
      </c>
    </row>
    <row r="3119">
      <c r="A3119" s="1" t="s">
        <v>3324</v>
      </c>
      <c r="B3119" s="1" t="s">
        <v>17</v>
      </c>
      <c r="C3119" s="1" t="str">
        <f t="array" ref="C3119">_xlfn.XLOOKUP($B3119, sales_teams!$A$2:$A$36, sales_teams!$B$2:$B$36)</f>
        <v>Dustin Brinkmann</v>
      </c>
      <c r="D3119" s="1" t="str">
        <f t="array" ref="D3119">_xlfn.XLOOKUP($B3119, sales_teams!$A$2:$A$36, sales_teams!$C$2:$C$36)</f>
        <v>Central</v>
      </c>
      <c r="E3119" s="1" t="s">
        <v>181</v>
      </c>
      <c r="F3119" s="1" t="s">
        <v>149</v>
      </c>
      <c r="G3119" s="1" t="str">
        <f t="array" ref="G3119">IF($F3119="", "", _xlfn.XLOOKUP($F3119,accounts!$A$2:$A$86,accounts!$B$2:$B$86, "Other"))</f>
        <v>medical</v>
      </c>
      <c r="H3119" s="1" t="str">
        <f t="array" ref="H3119">IF($F3119="", "", IFS(_xlfn.XLOOKUP($F3119, accounts!$A$2:$A$86, accounts!$E$2:$E$86, 0)&gt;=1000, "Enterprise", _xlfn.XLOOKUP($F3119, accounts!$A$2:$A$86, accounts!$E$2:$E$86, 0)&gt;=100, "Mid-Market", TRUE, "SMB"))</f>
        <v>Enterprise</v>
      </c>
      <c r="I3119" s="1" t="str">
        <f t="array" ref="I3119">IF($F3119="", "", _xlfn.XLOOKUP($F3119,accounts!$A$2:$A$86,accounts!$F$2:$F$86, "Other"))</f>
        <v>United States</v>
      </c>
      <c r="J3119" s="1" t="s">
        <v>131</v>
      </c>
      <c r="K3119" s="3">
        <v>42867.0</v>
      </c>
      <c r="L3119" s="3">
        <v>42877.0</v>
      </c>
      <c r="M3119" s="1">
        <v>595.0</v>
      </c>
    </row>
    <row r="3120">
      <c r="A3120" s="1" t="s">
        <v>3325</v>
      </c>
      <c r="B3120" s="1" t="s">
        <v>24</v>
      </c>
      <c r="C3120" s="1" t="str">
        <f t="array" ref="C3120">_xlfn.XLOOKUP($B3120, sales_teams!$A$2:$A$36, sales_teams!$B$2:$B$36)</f>
        <v>Melvin Marxen</v>
      </c>
      <c r="D3120" s="1" t="str">
        <f t="array" ref="D3120">_xlfn.XLOOKUP($B3120, sales_teams!$A$2:$A$36, sales_teams!$C$2:$C$36)</f>
        <v>Central</v>
      </c>
      <c r="E3120" s="1" t="s">
        <v>194</v>
      </c>
      <c r="F3120" s="1" t="s">
        <v>56</v>
      </c>
      <c r="G3120" s="1" t="str">
        <f t="array" ref="G3120">IF($F3120="", "", _xlfn.XLOOKUP($F3120,accounts!$A$2:$A$86,accounts!$B$2:$B$86, "Other"))</f>
        <v>software</v>
      </c>
      <c r="H3120" s="1" t="str">
        <f t="array" ref="H3120">IF($F3120="", "", IFS(_xlfn.XLOOKUP($F3120, accounts!$A$2:$A$86, accounts!$E$2:$E$86, 0)&gt;=1000, "Enterprise", _xlfn.XLOOKUP($F3120, accounts!$A$2:$A$86, accounts!$E$2:$E$86, 0)&gt;=100, "Mid-Market", TRUE, "SMB"))</f>
        <v>Enterprise</v>
      </c>
      <c r="I3120" s="1" t="str">
        <f t="array" ref="I3120">IF($F3120="", "", _xlfn.XLOOKUP($F3120,accounts!$A$2:$A$86,accounts!$F$2:$F$86, "Other"))</f>
        <v>United States</v>
      </c>
      <c r="J3120" s="1" t="s">
        <v>192</v>
      </c>
      <c r="K3120" s="3">
        <v>42867.0</v>
      </c>
      <c r="L3120" s="3">
        <v>42959.0</v>
      </c>
      <c r="M3120" s="1">
        <v>0.0</v>
      </c>
    </row>
    <row r="3121">
      <c r="A3121" s="1" t="s">
        <v>3326</v>
      </c>
      <c r="B3121" s="1" t="s">
        <v>107</v>
      </c>
      <c r="C3121" s="1" t="str">
        <f t="array" ref="C3121">_xlfn.XLOOKUP($B3121, sales_teams!$A$2:$A$36, sales_teams!$B$2:$B$36)</f>
        <v>Summer Sewald</v>
      </c>
      <c r="D3121" s="1" t="str">
        <f t="array" ref="D3121">_xlfn.XLOOKUP($B3121, sales_teams!$A$2:$A$36, sales_teams!$C$2:$C$36)</f>
        <v>West</v>
      </c>
      <c r="E3121" s="1" t="s">
        <v>109</v>
      </c>
      <c r="F3121" s="1" t="s">
        <v>137</v>
      </c>
      <c r="G3121" s="1" t="str">
        <f t="array" ref="G3121">IF($F3121="", "", _xlfn.XLOOKUP($F3121,accounts!$A$2:$A$86,accounts!$B$2:$B$86, "Other"))</f>
        <v>services</v>
      </c>
      <c r="H3121" s="1" t="str">
        <f t="array" ref="H3121">IF($F3121="", "", IFS(_xlfn.XLOOKUP($F3121, accounts!$A$2:$A$86, accounts!$E$2:$E$86, 0)&gt;=1000, "Enterprise", _xlfn.XLOOKUP($F3121, accounts!$A$2:$A$86, accounts!$E$2:$E$86, 0)&gt;=100, "Mid-Market", TRUE, "SMB"))</f>
        <v>Enterprise</v>
      </c>
      <c r="I3121" s="1" t="str">
        <f t="array" ref="I3121">IF($F3121="", "", _xlfn.XLOOKUP($F3121,accounts!$A$2:$A$86,accounts!$F$2:$F$86, "Other"))</f>
        <v>Germany</v>
      </c>
      <c r="J3121" s="1" t="s">
        <v>131</v>
      </c>
      <c r="K3121" s="3">
        <v>42867.0</v>
      </c>
      <c r="L3121" s="3">
        <v>42970.0</v>
      </c>
      <c r="M3121" s="1">
        <v>1144.0</v>
      </c>
    </row>
    <row r="3122">
      <c r="A3122" s="1" t="s">
        <v>3327</v>
      </c>
      <c r="B3122" s="1" t="s">
        <v>18</v>
      </c>
      <c r="C3122" s="1" t="str">
        <f t="array" ref="C3122">_xlfn.XLOOKUP($B3122, sales_teams!$A$2:$A$36, sales_teams!$B$2:$B$36)</f>
        <v>Dustin Brinkmann</v>
      </c>
      <c r="D3122" s="1" t="str">
        <f t="array" ref="D3122">_xlfn.XLOOKUP($B3122, sales_teams!$A$2:$A$36, sales_teams!$C$2:$C$36)</f>
        <v>Central</v>
      </c>
      <c r="E3122" s="1" t="s">
        <v>179</v>
      </c>
      <c r="F3122" s="1" t="s">
        <v>89</v>
      </c>
      <c r="G3122" s="1" t="str">
        <f t="array" ref="G3122">IF($F3122="", "", _xlfn.XLOOKUP($F3122,accounts!$A$2:$A$86,accounts!$B$2:$B$86, "Other"))</f>
        <v>finance</v>
      </c>
      <c r="H3122" s="1" t="str">
        <f t="array" ref="H3122">IF($F3122="", "", IFS(_xlfn.XLOOKUP($F3122, accounts!$A$2:$A$86, accounts!$E$2:$E$86, 0)&gt;=1000, "Enterprise", _xlfn.XLOOKUP($F3122, accounts!$A$2:$A$86, accounts!$E$2:$E$86, 0)&gt;=100, "Mid-Market", TRUE, "SMB"))</f>
        <v>Enterprise</v>
      </c>
      <c r="I3122" s="1" t="str">
        <f t="array" ref="I3122">IF($F3122="", "", _xlfn.XLOOKUP($F3122,accounts!$A$2:$A$86,accounts!$F$2:$F$86, "Other"))</f>
        <v>United States</v>
      </c>
      <c r="J3122" s="1" t="s">
        <v>131</v>
      </c>
      <c r="K3122" s="3">
        <v>42867.0</v>
      </c>
      <c r="L3122" s="3">
        <v>42993.0</v>
      </c>
      <c r="M3122" s="1">
        <v>61.0</v>
      </c>
    </row>
    <row r="3123">
      <c r="A3123" s="1" t="s">
        <v>3328</v>
      </c>
      <c r="B3123" s="1" t="s">
        <v>54</v>
      </c>
      <c r="C3123" s="1" t="str">
        <f t="array" ref="C3123">_xlfn.XLOOKUP($B3123, sales_teams!$A$2:$A$36, sales_teams!$B$2:$B$36)</f>
        <v>Rocco Neubert</v>
      </c>
      <c r="D3123" s="1" t="str">
        <f t="array" ref="D3123">_xlfn.XLOOKUP($B3123, sales_teams!$A$2:$A$36, sales_teams!$C$2:$C$36)</f>
        <v>East</v>
      </c>
      <c r="E3123" s="1" t="s">
        <v>148</v>
      </c>
      <c r="F3123" s="1" t="s">
        <v>14</v>
      </c>
      <c r="G3123" s="1" t="str">
        <f t="array" ref="G3123">IF($F3123="", "", _xlfn.XLOOKUP($F3123,accounts!$A$2:$A$86,accounts!$B$2:$B$86, "Other"))</f>
        <v>technology</v>
      </c>
      <c r="H3123" s="1" t="str">
        <f t="array" ref="H3123">IF($F3123="", "", IFS(_xlfn.XLOOKUP($F3123, accounts!$A$2:$A$86, accounts!$E$2:$E$86, 0)&gt;=1000, "Enterprise", _xlfn.XLOOKUP($F3123, accounts!$A$2:$A$86, accounts!$E$2:$E$86, 0)&gt;=100, "Mid-Market", TRUE, "SMB"))</f>
        <v>Enterprise</v>
      </c>
      <c r="I3123" s="1" t="str">
        <f t="array" ref="I3123">IF($F3123="", "", _xlfn.XLOOKUP($F3123,accounts!$A$2:$A$86,accounts!$F$2:$F$86, "Other"))</f>
        <v>United States</v>
      </c>
      <c r="J3123" s="1" t="s">
        <v>192</v>
      </c>
      <c r="K3123" s="3">
        <v>42867.0</v>
      </c>
      <c r="L3123" s="3">
        <v>42879.0</v>
      </c>
      <c r="M3123" s="1">
        <v>0.0</v>
      </c>
    </row>
    <row r="3124">
      <c r="A3124" s="1" t="s">
        <v>3329</v>
      </c>
      <c r="B3124" s="1" t="s">
        <v>54</v>
      </c>
      <c r="C3124" s="1" t="str">
        <f t="array" ref="C3124">_xlfn.XLOOKUP($B3124, sales_teams!$A$2:$A$36, sales_teams!$B$2:$B$36)</f>
        <v>Rocco Neubert</v>
      </c>
      <c r="D3124" s="1" t="str">
        <f t="array" ref="D3124">_xlfn.XLOOKUP($B3124, sales_teams!$A$2:$A$36, sales_teams!$C$2:$C$36)</f>
        <v>East</v>
      </c>
      <c r="E3124" s="1" t="s">
        <v>188</v>
      </c>
      <c r="F3124" s="1" t="s">
        <v>127</v>
      </c>
      <c r="G3124" s="1" t="str">
        <f t="array" ref="G3124">IF($F3124="", "", _xlfn.XLOOKUP($F3124,accounts!$A$2:$A$86,accounts!$B$2:$B$86, "Other"))</f>
        <v>technology</v>
      </c>
      <c r="H3124" s="1" t="str">
        <f t="array" ref="H3124">IF($F3124="", "", IFS(_xlfn.XLOOKUP($F3124, accounts!$A$2:$A$86, accounts!$E$2:$E$86, 0)&gt;=1000, "Enterprise", _xlfn.XLOOKUP($F3124, accounts!$A$2:$A$86, accounts!$E$2:$E$86, 0)&gt;=100, "Mid-Market", TRUE, "SMB"))</f>
        <v>Enterprise</v>
      </c>
      <c r="I3124" s="1" t="str">
        <f t="array" ref="I3124">IF($F3124="", "", _xlfn.XLOOKUP($F3124,accounts!$A$2:$A$86,accounts!$F$2:$F$86, "Other"))</f>
        <v>United States</v>
      </c>
      <c r="J3124" s="1" t="s">
        <v>192</v>
      </c>
      <c r="K3124" s="3">
        <v>42867.0</v>
      </c>
      <c r="L3124" s="3">
        <v>42960.0</v>
      </c>
      <c r="M3124" s="1">
        <v>0.0</v>
      </c>
    </row>
    <row r="3125">
      <c r="A3125" s="1" t="s">
        <v>3330</v>
      </c>
      <c r="B3125" s="1" t="s">
        <v>54</v>
      </c>
      <c r="C3125" s="1" t="str">
        <f t="array" ref="C3125">_xlfn.XLOOKUP($B3125, sales_teams!$A$2:$A$36, sales_teams!$B$2:$B$36)</f>
        <v>Rocco Neubert</v>
      </c>
      <c r="D3125" s="1" t="str">
        <f t="array" ref="D3125">_xlfn.XLOOKUP($B3125, sales_teams!$A$2:$A$36, sales_teams!$C$2:$C$36)</f>
        <v>East</v>
      </c>
      <c r="E3125" s="1" t="s">
        <v>188</v>
      </c>
      <c r="F3125" s="1" t="s">
        <v>144</v>
      </c>
      <c r="G3125" s="1" t="str">
        <f t="array" ref="G3125">IF($F3125="", "", _xlfn.XLOOKUP($F3125,accounts!$A$2:$A$86,accounts!$B$2:$B$86, "Other"))</f>
        <v>retail</v>
      </c>
      <c r="H3125" s="1" t="str">
        <f t="array" ref="H3125">IF($F3125="", "", IFS(_xlfn.XLOOKUP($F3125, accounts!$A$2:$A$86, accounts!$E$2:$E$86, 0)&gt;=1000, "Enterprise", _xlfn.XLOOKUP($F3125, accounts!$A$2:$A$86, accounts!$E$2:$E$86, 0)&gt;=100, "Mid-Market", TRUE, "SMB"))</f>
        <v>Enterprise</v>
      </c>
      <c r="I3125" s="1" t="str">
        <f t="array" ref="I3125">IF($F3125="", "", _xlfn.XLOOKUP($F3125,accounts!$A$2:$A$86,accounts!$F$2:$F$86, "Other"))</f>
        <v>United States</v>
      </c>
      <c r="J3125" s="1" t="s">
        <v>131</v>
      </c>
      <c r="K3125" s="3">
        <v>42867.0</v>
      </c>
      <c r="L3125" s="3">
        <v>42870.0</v>
      </c>
      <c r="M3125" s="1">
        <v>3510.0</v>
      </c>
    </row>
    <row r="3126">
      <c r="A3126" s="1" t="s">
        <v>3331</v>
      </c>
      <c r="B3126" s="1" t="s">
        <v>41</v>
      </c>
      <c r="C3126" s="1" t="str">
        <f t="array" ref="C3126">_xlfn.XLOOKUP($B3126, sales_teams!$A$2:$A$36, sales_teams!$B$2:$B$36)</f>
        <v>Cara Losch</v>
      </c>
      <c r="D3126" s="1" t="str">
        <f t="array" ref="D3126">_xlfn.XLOOKUP($B3126, sales_teams!$A$2:$A$36, sales_teams!$C$2:$C$36)</f>
        <v>East</v>
      </c>
      <c r="E3126" s="1" t="s">
        <v>181</v>
      </c>
      <c r="F3126" s="1" t="s">
        <v>127</v>
      </c>
      <c r="G3126" s="1" t="str">
        <f t="array" ref="G3126">IF($F3126="", "", _xlfn.XLOOKUP($F3126,accounts!$A$2:$A$86,accounts!$B$2:$B$86, "Other"))</f>
        <v>technology</v>
      </c>
      <c r="H3126" s="1" t="str">
        <f t="array" ref="H3126">IF($F3126="", "", IFS(_xlfn.XLOOKUP($F3126, accounts!$A$2:$A$86, accounts!$E$2:$E$86, 0)&gt;=1000, "Enterprise", _xlfn.XLOOKUP($F3126, accounts!$A$2:$A$86, accounts!$E$2:$E$86, 0)&gt;=100, "Mid-Market", TRUE, "SMB"))</f>
        <v>Enterprise</v>
      </c>
      <c r="I3126" s="1" t="str">
        <f t="array" ref="I3126">IF($F3126="", "", _xlfn.XLOOKUP($F3126,accounts!$A$2:$A$86,accounts!$F$2:$F$86, "Other"))</f>
        <v>United States</v>
      </c>
      <c r="J3126" s="1" t="s">
        <v>131</v>
      </c>
      <c r="K3126" s="3">
        <v>42867.0</v>
      </c>
      <c r="L3126" s="3">
        <v>42951.0</v>
      </c>
      <c r="M3126" s="1">
        <v>513.0</v>
      </c>
    </row>
    <row r="3127">
      <c r="A3127" s="1" t="s">
        <v>3332</v>
      </c>
      <c r="B3127" s="1" t="s">
        <v>15</v>
      </c>
      <c r="C3127" s="1" t="str">
        <f t="array" ref="C3127">_xlfn.XLOOKUP($B3127, sales_teams!$A$2:$A$36, sales_teams!$B$2:$B$36)</f>
        <v>Dustin Brinkmann</v>
      </c>
      <c r="D3127" s="1" t="str">
        <f t="array" ref="D3127">_xlfn.XLOOKUP($B3127, sales_teams!$A$2:$A$36, sales_teams!$C$2:$C$36)</f>
        <v>Central</v>
      </c>
      <c r="E3127" s="1" t="s">
        <v>188</v>
      </c>
      <c r="F3127" s="1" t="s">
        <v>164</v>
      </c>
      <c r="G3127" s="1" t="str">
        <f t="array" ref="G3127">IF($F3127="", "", _xlfn.XLOOKUP($F3127,accounts!$A$2:$A$86,accounts!$B$2:$B$86, "Other"))</f>
        <v>retail</v>
      </c>
      <c r="H3127" s="1" t="str">
        <f t="array" ref="H3127">IF($F3127="", "", IFS(_xlfn.XLOOKUP($F3127, accounts!$A$2:$A$86, accounts!$E$2:$E$86, 0)&gt;=1000, "Enterprise", _xlfn.XLOOKUP($F3127, accounts!$A$2:$A$86, accounts!$E$2:$E$86, 0)&gt;=100, "Mid-Market", TRUE, "SMB"))</f>
        <v>Mid-Market</v>
      </c>
      <c r="I3127" s="1" t="str">
        <f t="array" ref="I3127">IF($F3127="", "", _xlfn.XLOOKUP($F3127,accounts!$A$2:$A$86,accounts!$F$2:$F$86, "Other"))</f>
        <v>United States</v>
      </c>
      <c r="J3127" s="1" t="s">
        <v>192</v>
      </c>
      <c r="K3127" s="3">
        <v>42867.0</v>
      </c>
      <c r="L3127" s="3">
        <v>42961.0</v>
      </c>
      <c r="M3127" s="1">
        <v>0.0</v>
      </c>
    </row>
    <row r="3128">
      <c r="A3128" s="1" t="s">
        <v>3333</v>
      </c>
      <c r="B3128" s="1" t="s">
        <v>15</v>
      </c>
      <c r="C3128" s="1" t="str">
        <f t="array" ref="C3128">_xlfn.XLOOKUP($B3128, sales_teams!$A$2:$A$36, sales_teams!$B$2:$B$36)</f>
        <v>Dustin Brinkmann</v>
      </c>
      <c r="D3128" s="1" t="str">
        <f t="array" ref="D3128">_xlfn.XLOOKUP($B3128, sales_teams!$A$2:$A$36, sales_teams!$C$2:$C$36)</f>
        <v>Central</v>
      </c>
      <c r="E3128" s="1" t="s">
        <v>109</v>
      </c>
      <c r="F3128" s="1" t="s">
        <v>78</v>
      </c>
      <c r="G3128" s="1" t="str">
        <f t="array" ref="G3128">IF($F3128="", "", _xlfn.XLOOKUP($F3128,accounts!$A$2:$A$86,accounts!$B$2:$B$86, "Other"))</f>
        <v>marketing</v>
      </c>
      <c r="H3128" s="1" t="str">
        <f t="array" ref="H3128">IF($F3128="", "", IFS(_xlfn.XLOOKUP($F3128, accounts!$A$2:$A$86, accounts!$E$2:$E$86, 0)&gt;=1000, "Enterprise", _xlfn.XLOOKUP($F3128, accounts!$A$2:$A$86, accounts!$E$2:$E$86, 0)&gt;=100, "Mid-Market", TRUE, "SMB"))</f>
        <v>Enterprise</v>
      </c>
      <c r="I3128" s="1" t="str">
        <f t="array" ref="I3128">IF($F3128="", "", _xlfn.XLOOKUP($F3128,accounts!$A$2:$A$86,accounts!$F$2:$F$86, "Other"))</f>
        <v>United States</v>
      </c>
      <c r="J3128" s="1" t="s">
        <v>131</v>
      </c>
      <c r="K3128" s="3">
        <v>42867.0</v>
      </c>
      <c r="L3128" s="3">
        <v>42958.0</v>
      </c>
      <c r="M3128" s="1">
        <v>1083.0</v>
      </c>
    </row>
    <row r="3129">
      <c r="A3129" s="1" t="s">
        <v>3334</v>
      </c>
      <c r="B3129" s="1" t="s">
        <v>60</v>
      </c>
      <c r="C3129" s="1" t="str">
        <f t="array" ref="C3129">_xlfn.XLOOKUP($B3129, sales_teams!$A$2:$A$36, sales_teams!$B$2:$B$36)</f>
        <v>Celia Rouche</v>
      </c>
      <c r="D3129" s="1" t="str">
        <f t="array" ref="D3129">_xlfn.XLOOKUP($B3129, sales_teams!$A$2:$A$36, sales_teams!$C$2:$C$36)</f>
        <v>West</v>
      </c>
      <c r="E3129" s="1" t="s">
        <v>181</v>
      </c>
      <c r="F3129" s="1" t="s">
        <v>151</v>
      </c>
      <c r="G3129" s="1" t="str">
        <f t="array" ref="G3129">IF($F3129="", "", _xlfn.XLOOKUP($F3129,accounts!$A$2:$A$86,accounts!$B$2:$B$86, "Other"))</f>
        <v>software</v>
      </c>
      <c r="H3129" s="1" t="str">
        <f t="array" ref="H3129">IF($F3129="", "", IFS(_xlfn.XLOOKUP($F3129, accounts!$A$2:$A$86, accounts!$E$2:$E$86, 0)&gt;=1000, "Enterprise", _xlfn.XLOOKUP($F3129, accounts!$A$2:$A$86, accounts!$E$2:$E$86, 0)&gt;=100, "Mid-Market", TRUE, "SMB"))</f>
        <v>Enterprise</v>
      </c>
      <c r="I3129" s="1" t="str">
        <f t="array" ref="I3129">IF($F3129="", "", _xlfn.XLOOKUP($F3129,accounts!$A$2:$A$86,accounts!$F$2:$F$86, "Other"))</f>
        <v>United States</v>
      </c>
      <c r="J3129" s="1" t="s">
        <v>192</v>
      </c>
      <c r="K3129" s="3">
        <v>42867.0</v>
      </c>
      <c r="L3129" s="3">
        <v>42881.0</v>
      </c>
      <c r="M3129" s="1">
        <v>0.0</v>
      </c>
    </row>
    <row r="3130">
      <c r="A3130" s="1" t="s">
        <v>3335</v>
      </c>
      <c r="B3130" s="1" t="s">
        <v>60</v>
      </c>
      <c r="C3130" s="1" t="str">
        <f t="array" ref="C3130">_xlfn.XLOOKUP($B3130, sales_teams!$A$2:$A$36, sales_teams!$B$2:$B$36)</f>
        <v>Celia Rouche</v>
      </c>
      <c r="D3130" s="1" t="str">
        <f t="array" ref="D3130">_xlfn.XLOOKUP($B3130, sales_teams!$A$2:$A$36, sales_teams!$C$2:$C$36)</f>
        <v>West</v>
      </c>
      <c r="E3130" s="1" t="s">
        <v>194</v>
      </c>
      <c r="F3130" s="1" t="s">
        <v>59</v>
      </c>
      <c r="G3130" s="1" t="str">
        <f t="array" ref="G3130">IF($F3130="", "", _xlfn.XLOOKUP($F3130,accounts!$A$2:$A$86,accounts!$B$2:$B$86, "Other"))</f>
        <v>medical</v>
      </c>
      <c r="H3130" s="1" t="str">
        <f t="array" ref="H3130">IF($F3130="", "", IFS(_xlfn.XLOOKUP($F3130, accounts!$A$2:$A$86, accounts!$E$2:$E$86, 0)&gt;=1000, "Enterprise", _xlfn.XLOOKUP($F3130, accounts!$A$2:$A$86, accounts!$E$2:$E$86, 0)&gt;=100, "Mid-Market", TRUE, "SMB"))</f>
        <v>SMB</v>
      </c>
      <c r="I3130" s="1" t="str">
        <f t="array" ref="I3130">IF($F3130="", "", _xlfn.XLOOKUP($F3130,accounts!$A$2:$A$86,accounts!$F$2:$F$86, "Other"))</f>
        <v>United States</v>
      </c>
      <c r="J3130" s="1" t="s">
        <v>131</v>
      </c>
      <c r="K3130" s="3">
        <v>42867.0</v>
      </c>
      <c r="L3130" s="3">
        <v>42970.0</v>
      </c>
      <c r="M3130" s="1">
        <v>5987.0</v>
      </c>
    </row>
    <row r="3131">
      <c r="A3131" s="1" t="s">
        <v>3336</v>
      </c>
      <c r="B3131" s="1" t="s">
        <v>7</v>
      </c>
      <c r="C3131" s="1" t="str">
        <f t="array" ref="C3131">_xlfn.XLOOKUP($B3131, sales_teams!$A$2:$A$36, sales_teams!$B$2:$B$36)</f>
        <v>Dustin Brinkmann</v>
      </c>
      <c r="D3131" s="1" t="str">
        <f t="array" ref="D3131">_xlfn.XLOOKUP($B3131, sales_teams!$A$2:$A$36, sales_teams!$C$2:$C$36)</f>
        <v>Central</v>
      </c>
      <c r="E3131" s="1" t="s">
        <v>109</v>
      </c>
      <c r="F3131" s="1" t="s">
        <v>76</v>
      </c>
      <c r="G3131" s="1" t="str">
        <f t="array" ref="G3131">IF($F3131="", "", _xlfn.XLOOKUP($F3131,accounts!$A$2:$A$86,accounts!$B$2:$B$86, "Other"))</f>
        <v>marketing</v>
      </c>
      <c r="H3131" s="1" t="str">
        <f t="array" ref="H3131">IF($F3131="", "", IFS(_xlfn.XLOOKUP($F3131, accounts!$A$2:$A$86, accounts!$E$2:$E$86, 0)&gt;=1000, "Enterprise", _xlfn.XLOOKUP($F3131, accounts!$A$2:$A$86, accounts!$E$2:$E$86, 0)&gt;=100, "Mid-Market", TRUE, "SMB"))</f>
        <v>Enterprise</v>
      </c>
      <c r="I3131" s="1" t="str">
        <f t="array" ref="I3131">IF($F3131="", "", _xlfn.XLOOKUP($F3131,accounts!$A$2:$A$86,accounts!$F$2:$F$86, "Other"))</f>
        <v>United States</v>
      </c>
      <c r="J3131" s="1" t="s">
        <v>131</v>
      </c>
      <c r="K3131" s="3">
        <v>42868.0</v>
      </c>
      <c r="L3131" s="3">
        <v>42914.0</v>
      </c>
      <c r="M3131" s="1">
        <v>1041.0</v>
      </c>
    </row>
    <row r="3132">
      <c r="A3132" s="1" t="s">
        <v>3337</v>
      </c>
      <c r="B3132" s="1" t="s">
        <v>7</v>
      </c>
      <c r="C3132" s="1" t="str">
        <f t="array" ref="C3132">_xlfn.XLOOKUP($B3132, sales_teams!$A$2:$A$36, sales_teams!$B$2:$B$36)</f>
        <v>Dustin Brinkmann</v>
      </c>
      <c r="D3132" s="1" t="str">
        <f t="array" ref="D3132">_xlfn.XLOOKUP($B3132, sales_teams!$A$2:$A$36, sales_teams!$C$2:$C$36)</f>
        <v>Central</v>
      </c>
      <c r="E3132" s="1" t="s">
        <v>179</v>
      </c>
      <c r="F3132" s="1" t="s">
        <v>95</v>
      </c>
      <c r="G3132" s="1" t="str">
        <f t="array" ref="G3132">IF($F3132="", "", _xlfn.XLOOKUP($F3132,accounts!$A$2:$A$86,accounts!$B$2:$B$86, "Other"))</f>
        <v>finance</v>
      </c>
      <c r="H3132" s="1" t="str">
        <f t="array" ref="H3132">IF($F3132="", "", IFS(_xlfn.XLOOKUP($F3132, accounts!$A$2:$A$86, accounts!$E$2:$E$86, 0)&gt;=1000, "Enterprise", _xlfn.XLOOKUP($F3132, accounts!$A$2:$A$86, accounts!$E$2:$E$86, 0)&gt;=100, "Mid-Market", TRUE, "SMB"))</f>
        <v>Enterprise</v>
      </c>
      <c r="I3132" s="1" t="str">
        <f t="array" ref="I3132">IF($F3132="", "", _xlfn.XLOOKUP($F3132,accounts!$A$2:$A$86,accounts!$F$2:$F$86, "Other"))</f>
        <v>United States</v>
      </c>
      <c r="J3132" s="1" t="s">
        <v>131</v>
      </c>
      <c r="K3132" s="3">
        <v>42868.0</v>
      </c>
      <c r="L3132" s="3">
        <v>42951.0</v>
      </c>
      <c r="M3132" s="1">
        <v>54.0</v>
      </c>
    </row>
    <row r="3133">
      <c r="A3133" s="1" t="s">
        <v>3338</v>
      </c>
      <c r="B3133" s="1" t="s">
        <v>57</v>
      </c>
      <c r="C3133" s="1" t="str">
        <f t="array" ref="C3133">_xlfn.XLOOKUP($B3133, sales_teams!$A$2:$A$36, sales_teams!$B$2:$B$36)</f>
        <v>Rocco Neubert</v>
      </c>
      <c r="D3133" s="1" t="str">
        <f t="array" ref="D3133">_xlfn.XLOOKUP($B3133, sales_teams!$A$2:$A$36, sales_teams!$C$2:$C$36)</f>
        <v>East</v>
      </c>
      <c r="E3133" s="1" t="s">
        <v>188</v>
      </c>
      <c r="F3133" s="1" t="s">
        <v>55</v>
      </c>
      <c r="G3133" s="1" t="str">
        <f t="array" ref="G3133">IF($F3133="", "", _xlfn.XLOOKUP($F3133,accounts!$A$2:$A$86,accounts!$B$2:$B$86, "Other"))</f>
        <v>entertainment</v>
      </c>
      <c r="H3133" s="1" t="str">
        <f t="array" ref="H3133">IF($F3133="", "", IFS(_xlfn.XLOOKUP($F3133, accounts!$A$2:$A$86, accounts!$E$2:$E$86, 0)&gt;=1000, "Enterprise", _xlfn.XLOOKUP($F3133, accounts!$A$2:$A$86, accounts!$E$2:$E$86, 0)&gt;=100, "Mid-Market", TRUE, "SMB"))</f>
        <v>Enterprise</v>
      </c>
      <c r="I3133" s="1" t="str">
        <f t="array" ref="I3133">IF($F3133="", "", _xlfn.XLOOKUP($F3133,accounts!$A$2:$A$86,accounts!$F$2:$F$86, "Other"))</f>
        <v>United States</v>
      </c>
      <c r="J3133" s="1" t="s">
        <v>131</v>
      </c>
      <c r="K3133" s="3">
        <v>42868.0</v>
      </c>
      <c r="L3133" s="3">
        <v>42887.0</v>
      </c>
      <c r="M3133" s="1">
        <v>2677.0</v>
      </c>
    </row>
    <row r="3134">
      <c r="A3134" s="1" t="s">
        <v>3339</v>
      </c>
      <c r="B3134" s="1" t="s">
        <v>12</v>
      </c>
      <c r="C3134" s="1" t="str">
        <f t="array" ref="C3134">_xlfn.XLOOKUP($B3134, sales_teams!$A$2:$A$36, sales_teams!$B$2:$B$36)</f>
        <v>Dustin Brinkmann</v>
      </c>
      <c r="D3134" s="1" t="str">
        <f t="array" ref="D3134">_xlfn.XLOOKUP($B3134, sales_teams!$A$2:$A$36, sales_teams!$C$2:$C$36)</f>
        <v>Central</v>
      </c>
      <c r="E3134" s="1" t="s">
        <v>188</v>
      </c>
      <c r="F3134" s="1" t="s">
        <v>150</v>
      </c>
      <c r="G3134" s="1" t="str">
        <f t="array" ref="G3134">IF($F3134="", "", _xlfn.XLOOKUP($F3134,accounts!$A$2:$A$86,accounts!$B$2:$B$86, "Other"))</f>
        <v>technology</v>
      </c>
      <c r="H3134" s="1" t="str">
        <f t="array" ref="H3134">IF($F3134="", "", IFS(_xlfn.XLOOKUP($F3134, accounts!$A$2:$A$86, accounts!$E$2:$E$86, 0)&gt;=1000, "Enterprise", _xlfn.XLOOKUP($F3134, accounts!$A$2:$A$86, accounts!$E$2:$E$86, 0)&gt;=100, "Mid-Market", TRUE, "SMB"))</f>
        <v>Enterprise</v>
      </c>
      <c r="I3134" s="1" t="str">
        <f t="array" ref="I3134">IF($F3134="", "", _xlfn.XLOOKUP($F3134,accounts!$A$2:$A$86,accounts!$F$2:$F$86, "Other"))</f>
        <v>United States</v>
      </c>
      <c r="J3134" s="1" t="s">
        <v>131</v>
      </c>
      <c r="K3134" s="3">
        <v>42868.0</v>
      </c>
      <c r="L3134" s="3">
        <v>42882.0</v>
      </c>
      <c r="M3134" s="1">
        <v>3558.0</v>
      </c>
    </row>
    <row r="3135">
      <c r="A3135" s="1" t="s">
        <v>3340</v>
      </c>
      <c r="B3135" s="1" t="s">
        <v>39</v>
      </c>
      <c r="C3135" s="1" t="str">
        <f t="array" ref="C3135">_xlfn.XLOOKUP($B3135, sales_teams!$A$2:$A$36, sales_teams!$B$2:$B$36)</f>
        <v>Cara Losch</v>
      </c>
      <c r="D3135" s="1" t="str">
        <f t="array" ref="D3135">_xlfn.XLOOKUP($B3135, sales_teams!$A$2:$A$36, sales_teams!$C$2:$C$36)</f>
        <v>East</v>
      </c>
      <c r="E3135" s="1" t="s">
        <v>188</v>
      </c>
      <c r="G3135" s="1" t="str">
        <f t="array" ref="G3135">IF($F3135="", "", _xlfn.XLOOKUP($F3135,accounts!$A$2:$A$86,accounts!$B$2:$B$86, "Other"))</f>
        <v/>
      </c>
      <c r="H3135" s="1" t="str">
        <f t="array" ref="H3135">IF($F3135="", "", IFS(_xlfn.XLOOKUP($F3135, accounts!$A$2:$A$86, accounts!$E$2:$E$86, 0)&gt;=1000, "Enterprise", _xlfn.XLOOKUP($F3135, accounts!$A$2:$A$86, accounts!$E$2:$E$86, 0)&gt;=100, "Mid-Market", TRUE, "SMB"))</f>
        <v/>
      </c>
      <c r="I3135" s="1" t="str">
        <f t="array" ref="I3135">IF($F3135="", "", _xlfn.XLOOKUP($F3135,accounts!$A$2:$A$86,accounts!$F$2:$F$86, "Other"))</f>
        <v/>
      </c>
      <c r="J3135" s="1" t="s">
        <v>189</v>
      </c>
      <c r="K3135" s="3">
        <v>42868.0</v>
      </c>
    </row>
    <row r="3136">
      <c r="A3136" s="1" t="s">
        <v>3341</v>
      </c>
      <c r="B3136" s="1" t="s">
        <v>39</v>
      </c>
      <c r="C3136" s="1" t="str">
        <f t="array" ref="C3136">_xlfn.XLOOKUP($B3136, sales_teams!$A$2:$A$36, sales_teams!$B$2:$B$36)</f>
        <v>Cara Losch</v>
      </c>
      <c r="D3136" s="1" t="str">
        <f t="array" ref="D3136">_xlfn.XLOOKUP($B3136, sales_teams!$A$2:$A$36, sales_teams!$C$2:$C$36)</f>
        <v>East</v>
      </c>
      <c r="E3136" s="1" t="s">
        <v>181</v>
      </c>
      <c r="F3136" s="1" t="s">
        <v>159</v>
      </c>
      <c r="G3136" s="1" t="str">
        <f t="array" ref="G3136">IF($F3136="", "", _xlfn.XLOOKUP($F3136,accounts!$A$2:$A$86,accounts!$B$2:$B$86, "Other"))</f>
        <v>retail</v>
      </c>
      <c r="H3136" s="1" t="str">
        <f t="array" ref="H3136">IF($F3136="", "", IFS(_xlfn.XLOOKUP($F3136, accounts!$A$2:$A$86, accounts!$E$2:$E$86, 0)&gt;=1000, "Enterprise", _xlfn.XLOOKUP($F3136, accounts!$A$2:$A$86, accounts!$E$2:$E$86, 0)&gt;=100, "Mid-Market", TRUE, "SMB"))</f>
        <v>Mid-Market</v>
      </c>
      <c r="I3136" s="1" t="str">
        <f t="array" ref="I3136">IF($F3136="", "", _xlfn.XLOOKUP($F3136,accounts!$A$2:$A$86,accounts!$F$2:$F$86, "Other"))</f>
        <v>Romania</v>
      </c>
      <c r="J3136" s="1" t="s">
        <v>192</v>
      </c>
      <c r="K3136" s="3">
        <v>42868.0</v>
      </c>
      <c r="L3136" s="3">
        <v>42955.0</v>
      </c>
      <c r="M3136" s="1">
        <v>0.0</v>
      </c>
    </row>
    <row r="3137">
      <c r="A3137" s="1" t="s">
        <v>3342</v>
      </c>
      <c r="B3137" s="1" t="s">
        <v>39</v>
      </c>
      <c r="C3137" s="1" t="str">
        <f t="array" ref="C3137">_xlfn.XLOOKUP($B3137, sales_teams!$A$2:$A$36, sales_teams!$B$2:$B$36)</f>
        <v>Cara Losch</v>
      </c>
      <c r="D3137" s="1" t="str">
        <f t="array" ref="D3137">_xlfn.XLOOKUP($B3137, sales_teams!$A$2:$A$36, sales_teams!$C$2:$C$36)</f>
        <v>East</v>
      </c>
      <c r="E3137" s="1" t="s">
        <v>109</v>
      </c>
      <c r="F3137" s="1" t="s">
        <v>144</v>
      </c>
      <c r="G3137" s="1" t="str">
        <f t="array" ref="G3137">IF($F3137="", "", _xlfn.XLOOKUP($F3137,accounts!$A$2:$A$86,accounts!$B$2:$B$86, "Other"))</f>
        <v>retail</v>
      </c>
      <c r="H3137" s="1" t="str">
        <f t="array" ref="H3137">IF($F3137="", "", IFS(_xlfn.XLOOKUP($F3137, accounts!$A$2:$A$86, accounts!$E$2:$E$86, 0)&gt;=1000, "Enterprise", _xlfn.XLOOKUP($F3137, accounts!$A$2:$A$86, accounts!$E$2:$E$86, 0)&gt;=100, "Mid-Market", TRUE, "SMB"))</f>
        <v>Enterprise</v>
      </c>
      <c r="I3137" s="1" t="str">
        <f t="array" ref="I3137">IF($F3137="", "", _xlfn.XLOOKUP($F3137,accounts!$A$2:$A$86,accounts!$F$2:$F$86, "Other"))</f>
        <v>United States</v>
      </c>
      <c r="J3137" s="1" t="s">
        <v>131</v>
      </c>
      <c r="K3137" s="3">
        <v>42868.0</v>
      </c>
      <c r="L3137" s="3">
        <v>42967.0</v>
      </c>
      <c r="M3137" s="1">
        <v>866.0</v>
      </c>
    </row>
    <row r="3138">
      <c r="A3138" s="1" t="s">
        <v>3343</v>
      </c>
      <c r="B3138" s="1" t="s">
        <v>30</v>
      </c>
      <c r="C3138" s="1" t="str">
        <f t="array" ref="C3138">_xlfn.XLOOKUP($B3138, sales_teams!$A$2:$A$36, sales_teams!$B$2:$B$36)</f>
        <v>Melvin Marxen</v>
      </c>
      <c r="D3138" s="1" t="str">
        <f t="array" ref="D3138">_xlfn.XLOOKUP($B3138, sales_teams!$A$2:$A$36, sales_teams!$C$2:$C$36)</f>
        <v>Central</v>
      </c>
      <c r="E3138" s="1" t="s">
        <v>109</v>
      </c>
      <c r="F3138" s="1" t="s">
        <v>59</v>
      </c>
      <c r="G3138" s="1" t="str">
        <f t="array" ref="G3138">IF($F3138="", "", _xlfn.XLOOKUP($F3138,accounts!$A$2:$A$86,accounts!$B$2:$B$86, "Other"))</f>
        <v>medical</v>
      </c>
      <c r="H3138" s="1" t="str">
        <f t="array" ref="H3138">IF($F3138="", "", IFS(_xlfn.XLOOKUP($F3138, accounts!$A$2:$A$86, accounts!$E$2:$E$86, 0)&gt;=1000, "Enterprise", _xlfn.XLOOKUP($F3138, accounts!$A$2:$A$86, accounts!$E$2:$E$86, 0)&gt;=100, "Mid-Market", TRUE, "SMB"))</f>
        <v>SMB</v>
      </c>
      <c r="I3138" s="1" t="str">
        <f t="array" ref="I3138">IF($F3138="", "", _xlfn.XLOOKUP($F3138,accounts!$A$2:$A$86,accounts!$F$2:$F$86, "Other"))</f>
        <v>United States</v>
      </c>
      <c r="J3138" s="1" t="s">
        <v>131</v>
      </c>
      <c r="K3138" s="3">
        <v>42868.0</v>
      </c>
      <c r="L3138" s="3">
        <v>42971.0</v>
      </c>
      <c r="M3138" s="1">
        <v>987.0</v>
      </c>
    </row>
    <row r="3139">
      <c r="A3139" s="1" t="s">
        <v>3344</v>
      </c>
      <c r="B3139" s="1" t="s">
        <v>30</v>
      </c>
      <c r="C3139" s="1" t="str">
        <f t="array" ref="C3139">_xlfn.XLOOKUP($B3139, sales_teams!$A$2:$A$36, sales_teams!$B$2:$B$36)</f>
        <v>Melvin Marxen</v>
      </c>
      <c r="D3139" s="1" t="str">
        <f t="array" ref="D3139">_xlfn.XLOOKUP($B3139, sales_teams!$A$2:$A$36, sales_teams!$C$2:$C$36)</f>
        <v>Central</v>
      </c>
      <c r="E3139" s="1" t="s">
        <v>188</v>
      </c>
      <c r="F3139" s="1" t="s">
        <v>82</v>
      </c>
      <c r="G3139" s="1" t="str">
        <f t="array" ref="G3139">IF($F3139="", "", _xlfn.XLOOKUP($F3139,accounts!$A$2:$A$86,accounts!$B$2:$B$86, "Other"))</f>
        <v>software</v>
      </c>
      <c r="H3139" s="1" t="str">
        <f t="array" ref="H3139">IF($F3139="", "", IFS(_xlfn.XLOOKUP($F3139, accounts!$A$2:$A$86, accounts!$E$2:$E$86, 0)&gt;=1000, "Enterprise", _xlfn.XLOOKUP($F3139, accounts!$A$2:$A$86, accounts!$E$2:$E$86, 0)&gt;=100, "Mid-Market", TRUE, "SMB"))</f>
        <v>Enterprise</v>
      </c>
      <c r="I3139" s="1" t="str">
        <f t="array" ref="I3139">IF($F3139="", "", _xlfn.XLOOKUP($F3139,accounts!$A$2:$A$86,accounts!$F$2:$F$86, "Other"))</f>
        <v>United States</v>
      </c>
      <c r="J3139" s="1" t="s">
        <v>131</v>
      </c>
      <c r="K3139" s="3">
        <v>42868.0</v>
      </c>
      <c r="L3139" s="3">
        <v>42962.0</v>
      </c>
      <c r="M3139" s="1">
        <v>3290.0</v>
      </c>
    </row>
    <row r="3140">
      <c r="A3140" s="1" t="s">
        <v>3345</v>
      </c>
      <c r="B3140" s="1" t="s">
        <v>53</v>
      </c>
      <c r="C3140" s="1" t="str">
        <f t="array" ref="C3140">_xlfn.XLOOKUP($B3140, sales_teams!$A$2:$A$36, sales_teams!$B$2:$B$36)</f>
        <v>Rocco Neubert</v>
      </c>
      <c r="D3140" s="1" t="str">
        <f t="array" ref="D3140">_xlfn.XLOOKUP($B3140, sales_teams!$A$2:$A$36, sales_teams!$C$2:$C$36)</f>
        <v>East</v>
      </c>
      <c r="E3140" s="1" t="s">
        <v>194</v>
      </c>
      <c r="F3140" s="1" t="s">
        <v>169</v>
      </c>
      <c r="G3140" s="1" t="str">
        <f t="array" ref="G3140">IF($F3140="", "", _xlfn.XLOOKUP($F3140,accounts!$A$2:$A$86,accounts!$B$2:$B$86, "Other"))</f>
        <v>entertainment</v>
      </c>
      <c r="H3140" s="1" t="str">
        <f t="array" ref="H3140">IF($F3140="", "", IFS(_xlfn.XLOOKUP($F3140, accounts!$A$2:$A$86, accounts!$E$2:$E$86, 0)&gt;=1000, "Enterprise", _xlfn.XLOOKUP($F3140, accounts!$A$2:$A$86, accounts!$E$2:$E$86, 0)&gt;=100, "Mid-Market", TRUE, "SMB"))</f>
        <v>Enterprise</v>
      </c>
      <c r="I3140" s="1" t="str">
        <f t="array" ref="I3140">IF($F3140="", "", _xlfn.XLOOKUP($F3140,accounts!$A$2:$A$86,accounts!$F$2:$F$86, "Other"))</f>
        <v>United States</v>
      </c>
      <c r="J3140" s="1" t="s">
        <v>192</v>
      </c>
      <c r="K3140" s="3">
        <v>42868.0</v>
      </c>
      <c r="L3140" s="3">
        <v>42956.0</v>
      </c>
      <c r="M3140" s="1">
        <v>0.0</v>
      </c>
    </row>
    <row r="3141">
      <c r="A3141" s="1" t="s">
        <v>3346</v>
      </c>
      <c r="B3141" s="1" t="s">
        <v>53</v>
      </c>
      <c r="C3141" s="1" t="str">
        <f t="array" ref="C3141">_xlfn.XLOOKUP($B3141, sales_teams!$A$2:$A$36, sales_teams!$B$2:$B$36)</f>
        <v>Rocco Neubert</v>
      </c>
      <c r="D3141" s="1" t="str">
        <f t="array" ref="D3141">_xlfn.XLOOKUP($B3141, sales_teams!$A$2:$A$36, sales_teams!$C$2:$C$36)</f>
        <v>East</v>
      </c>
      <c r="E3141" s="1" t="s">
        <v>188</v>
      </c>
      <c r="F3141" s="1" t="s">
        <v>81</v>
      </c>
      <c r="G3141" s="1" t="str">
        <f t="array" ref="G3141">IF($F3141="", "", _xlfn.XLOOKUP($F3141,accounts!$A$2:$A$86,accounts!$B$2:$B$86, "Other"))</f>
        <v>technology</v>
      </c>
      <c r="H3141" s="1" t="str">
        <f t="array" ref="H3141">IF($F3141="", "", IFS(_xlfn.XLOOKUP($F3141, accounts!$A$2:$A$86, accounts!$E$2:$E$86, 0)&gt;=1000, "Enterprise", _xlfn.XLOOKUP($F3141, accounts!$A$2:$A$86, accounts!$E$2:$E$86, 0)&gt;=100, "Mid-Market", TRUE, "SMB"))</f>
        <v>Enterprise</v>
      </c>
      <c r="I3141" s="1" t="str">
        <f t="array" ref="I3141">IF($F3141="", "", _xlfn.XLOOKUP($F3141,accounts!$A$2:$A$86,accounts!$F$2:$F$86, "Other"))</f>
        <v>United States</v>
      </c>
      <c r="J3141" s="1" t="s">
        <v>192</v>
      </c>
      <c r="K3141" s="3">
        <v>42868.0</v>
      </c>
      <c r="L3141" s="3">
        <v>42874.0</v>
      </c>
      <c r="M3141" s="1">
        <v>0.0</v>
      </c>
    </row>
    <row r="3142">
      <c r="A3142" s="1" t="s">
        <v>3347</v>
      </c>
      <c r="B3142" s="1" t="s">
        <v>53</v>
      </c>
      <c r="C3142" s="1" t="str">
        <f t="array" ref="C3142">_xlfn.XLOOKUP($B3142, sales_teams!$A$2:$A$36, sales_teams!$B$2:$B$36)</f>
        <v>Rocco Neubert</v>
      </c>
      <c r="D3142" s="1" t="str">
        <f t="array" ref="D3142">_xlfn.XLOOKUP($B3142, sales_teams!$A$2:$A$36, sales_teams!$C$2:$C$36)</f>
        <v>East</v>
      </c>
      <c r="E3142" s="1" t="s">
        <v>188</v>
      </c>
      <c r="F3142" s="1" t="s">
        <v>132</v>
      </c>
      <c r="G3142" s="1" t="str">
        <f t="array" ref="G3142">IF($F3142="", "", _xlfn.XLOOKUP($F3142,accounts!$A$2:$A$86,accounts!$B$2:$B$86, "Other"))</f>
        <v>marketing</v>
      </c>
      <c r="H3142" s="1" t="str">
        <f t="array" ref="H3142">IF($F3142="", "", IFS(_xlfn.XLOOKUP($F3142, accounts!$A$2:$A$86, accounts!$E$2:$E$86, 0)&gt;=1000, "Enterprise", _xlfn.XLOOKUP($F3142, accounts!$A$2:$A$86, accounts!$E$2:$E$86, 0)&gt;=100, "Mid-Market", TRUE, "SMB"))</f>
        <v>Enterprise</v>
      </c>
      <c r="I3142" s="1" t="str">
        <f t="array" ref="I3142">IF($F3142="", "", _xlfn.XLOOKUP($F3142,accounts!$A$2:$A$86,accounts!$F$2:$F$86, "Other"))</f>
        <v>Jordan</v>
      </c>
      <c r="J3142" s="1" t="s">
        <v>192</v>
      </c>
      <c r="K3142" s="3">
        <v>42868.0</v>
      </c>
      <c r="L3142" s="3">
        <v>42872.0</v>
      </c>
      <c r="M3142" s="1">
        <v>0.0</v>
      </c>
    </row>
    <row r="3143">
      <c r="A3143" s="1" t="s">
        <v>3348</v>
      </c>
      <c r="B3143" s="1" t="s">
        <v>94</v>
      </c>
      <c r="C3143" s="1" t="str">
        <f t="array" ref="C3143">_xlfn.XLOOKUP($B3143, sales_teams!$A$2:$A$36, sales_teams!$B$2:$B$36)</f>
        <v>Celia Rouche</v>
      </c>
      <c r="D3143" s="1" t="str">
        <f t="array" ref="D3143">_xlfn.XLOOKUP($B3143, sales_teams!$A$2:$A$36, sales_teams!$C$2:$C$36)</f>
        <v>West</v>
      </c>
      <c r="E3143" s="1" t="s">
        <v>179</v>
      </c>
      <c r="F3143" s="1" t="s">
        <v>85</v>
      </c>
      <c r="G3143" s="1" t="str">
        <f t="array" ref="G3143">IF($F3143="", "", _xlfn.XLOOKUP($F3143,accounts!$A$2:$A$86,accounts!$B$2:$B$86, "Other"))</f>
        <v>telecommunications</v>
      </c>
      <c r="H3143" s="1" t="str">
        <f t="array" ref="H3143">IF($F3143="", "", IFS(_xlfn.XLOOKUP($F3143, accounts!$A$2:$A$86, accounts!$E$2:$E$86, 0)&gt;=1000, "Enterprise", _xlfn.XLOOKUP($F3143, accounts!$A$2:$A$86, accounts!$E$2:$E$86, 0)&gt;=100, "Mid-Market", TRUE, "SMB"))</f>
        <v>Enterprise</v>
      </c>
      <c r="I3143" s="1" t="str">
        <f t="array" ref="I3143">IF($F3143="", "", _xlfn.XLOOKUP($F3143,accounts!$A$2:$A$86,accounts!$F$2:$F$86, "Other"))</f>
        <v>United States</v>
      </c>
      <c r="J3143" s="1" t="s">
        <v>131</v>
      </c>
      <c r="K3143" s="3">
        <v>42868.0</v>
      </c>
      <c r="L3143" s="3">
        <v>42991.0</v>
      </c>
      <c r="M3143" s="1">
        <v>54.0</v>
      </c>
    </row>
    <row r="3144">
      <c r="A3144" s="1" t="s">
        <v>3349</v>
      </c>
      <c r="B3144" s="1" t="s">
        <v>88</v>
      </c>
      <c r="C3144" s="1" t="str">
        <f t="array" ref="C3144">_xlfn.XLOOKUP($B3144, sales_teams!$A$2:$A$36, sales_teams!$B$2:$B$36)</f>
        <v>Celia Rouche</v>
      </c>
      <c r="D3144" s="1" t="str">
        <f t="array" ref="D3144">_xlfn.XLOOKUP($B3144, sales_teams!$A$2:$A$36, sales_teams!$C$2:$C$36)</f>
        <v>West</v>
      </c>
      <c r="E3144" s="1" t="s">
        <v>188</v>
      </c>
      <c r="F3144" s="1" t="s">
        <v>85</v>
      </c>
      <c r="G3144" s="1" t="str">
        <f t="array" ref="G3144">IF($F3144="", "", _xlfn.XLOOKUP($F3144,accounts!$A$2:$A$86,accounts!$B$2:$B$86, "Other"))</f>
        <v>telecommunications</v>
      </c>
      <c r="H3144" s="1" t="str">
        <f t="array" ref="H3144">IF($F3144="", "", IFS(_xlfn.XLOOKUP($F3144, accounts!$A$2:$A$86, accounts!$E$2:$E$86, 0)&gt;=1000, "Enterprise", _xlfn.XLOOKUP($F3144, accounts!$A$2:$A$86, accounts!$E$2:$E$86, 0)&gt;=100, "Mid-Market", TRUE, "SMB"))</f>
        <v>Enterprise</v>
      </c>
      <c r="I3144" s="1" t="str">
        <f t="array" ref="I3144">IF($F3144="", "", _xlfn.XLOOKUP($F3144,accounts!$A$2:$A$86,accounts!$F$2:$F$86, "Other"))</f>
        <v>United States</v>
      </c>
      <c r="J3144" s="1" t="s">
        <v>189</v>
      </c>
      <c r="K3144" s="3">
        <v>42868.0</v>
      </c>
    </row>
    <row r="3145">
      <c r="A3145" s="1" t="s">
        <v>3350</v>
      </c>
      <c r="B3145" s="1" t="s">
        <v>88</v>
      </c>
      <c r="C3145" s="1" t="str">
        <f t="array" ref="C3145">_xlfn.XLOOKUP($B3145, sales_teams!$A$2:$A$36, sales_teams!$B$2:$B$36)</f>
        <v>Celia Rouche</v>
      </c>
      <c r="D3145" s="1" t="str">
        <f t="array" ref="D3145">_xlfn.XLOOKUP($B3145, sales_teams!$A$2:$A$36, sales_teams!$C$2:$C$36)</f>
        <v>West</v>
      </c>
      <c r="E3145" s="1" t="s">
        <v>194</v>
      </c>
      <c r="F3145" s="1" t="s">
        <v>154</v>
      </c>
      <c r="G3145" s="1" t="str">
        <f t="array" ref="G3145">IF($F3145="", "", _xlfn.XLOOKUP($F3145,accounts!$A$2:$A$86,accounts!$B$2:$B$86, "Other"))</f>
        <v>retail</v>
      </c>
      <c r="H3145" s="1" t="str">
        <f t="array" ref="H3145">IF($F3145="", "", IFS(_xlfn.XLOOKUP($F3145, accounts!$A$2:$A$86, accounts!$E$2:$E$86, 0)&gt;=1000, "Enterprise", _xlfn.XLOOKUP($F3145, accounts!$A$2:$A$86, accounts!$E$2:$E$86, 0)&gt;=100, "Mid-Market", TRUE, "SMB"))</f>
        <v>Enterprise</v>
      </c>
      <c r="I3145" s="1" t="str">
        <f t="array" ref="I3145">IF($F3145="", "", _xlfn.XLOOKUP($F3145,accounts!$A$2:$A$86,accounts!$F$2:$F$86, "Other"))</f>
        <v>United States</v>
      </c>
      <c r="J3145" s="1" t="s">
        <v>131</v>
      </c>
      <c r="K3145" s="3">
        <v>42868.0</v>
      </c>
      <c r="L3145" s="3">
        <v>42872.0</v>
      </c>
      <c r="M3145" s="1">
        <v>4627.0</v>
      </c>
    </row>
    <row r="3146">
      <c r="A3146" s="1" t="s">
        <v>3351</v>
      </c>
      <c r="B3146" s="1" t="s">
        <v>99</v>
      </c>
      <c r="C3146" s="1" t="str">
        <f t="array" ref="C3146">_xlfn.XLOOKUP($B3146, sales_teams!$A$2:$A$36, sales_teams!$B$2:$B$36)</f>
        <v>Summer Sewald</v>
      </c>
      <c r="D3146" s="1" t="str">
        <f t="array" ref="D3146">_xlfn.XLOOKUP($B3146, sales_teams!$A$2:$A$36, sales_teams!$C$2:$C$36)</f>
        <v>West</v>
      </c>
      <c r="E3146" s="1" t="s">
        <v>181</v>
      </c>
      <c r="F3146" s="1" t="s">
        <v>115</v>
      </c>
      <c r="G3146" s="1" t="str">
        <f t="array" ref="G3146">IF($F3146="", "", _xlfn.XLOOKUP($F3146,accounts!$A$2:$A$86,accounts!$B$2:$B$86, "Other"))</f>
        <v>services</v>
      </c>
      <c r="H3146" s="1" t="str">
        <f t="array" ref="H3146">IF($F3146="", "", IFS(_xlfn.XLOOKUP($F3146, accounts!$A$2:$A$86, accounts!$E$2:$E$86, 0)&gt;=1000, "Enterprise", _xlfn.XLOOKUP($F3146, accounts!$A$2:$A$86, accounts!$E$2:$E$86, 0)&gt;=100, "Mid-Market", TRUE, "SMB"))</f>
        <v>Enterprise</v>
      </c>
      <c r="I3146" s="1" t="str">
        <f t="array" ref="I3146">IF($F3146="", "", _xlfn.XLOOKUP($F3146,accounts!$A$2:$A$86,accounts!$F$2:$F$86, "Other"))</f>
        <v>United States</v>
      </c>
      <c r="J3146" s="1" t="s">
        <v>192</v>
      </c>
      <c r="K3146" s="3">
        <v>42868.0</v>
      </c>
      <c r="L3146" s="3">
        <v>42969.0</v>
      </c>
      <c r="M3146" s="1">
        <v>0.0</v>
      </c>
    </row>
    <row r="3147">
      <c r="A3147" s="1" t="s">
        <v>3352</v>
      </c>
      <c r="B3147" s="1" t="s">
        <v>19</v>
      </c>
      <c r="C3147" s="1" t="str">
        <f t="array" ref="C3147">_xlfn.XLOOKUP($B3147, sales_teams!$A$2:$A$36, sales_teams!$B$2:$B$36)</f>
        <v>Melvin Marxen</v>
      </c>
      <c r="D3147" s="1" t="str">
        <f t="array" ref="D3147">_xlfn.XLOOKUP($B3147, sales_teams!$A$2:$A$36, sales_teams!$C$2:$C$36)</f>
        <v>Central</v>
      </c>
      <c r="E3147" s="1" t="s">
        <v>148</v>
      </c>
      <c r="F3147" s="1" t="s">
        <v>56</v>
      </c>
      <c r="G3147" s="1" t="str">
        <f t="array" ref="G3147">IF($F3147="", "", _xlfn.XLOOKUP($F3147,accounts!$A$2:$A$86,accounts!$B$2:$B$86, "Other"))</f>
        <v>software</v>
      </c>
      <c r="H3147" s="1" t="str">
        <f t="array" ref="H3147">IF($F3147="", "", IFS(_xlfn.XLOOKUP($F3147, accounts!$A$2:$A$86, accounts!$E$2:$E$86, 0)&gt;=1000, "Enterprise", _xlfn.XLOOKUP($F3147, accounts!$A$2:$A$86, accounts!$E$2:$E$86, 0)&gt;=100, "Mid-Market", TRUE, "SMB"))</f>
        <v>Enterprise</v>
      </c>
      <c r="I3147" s="1" t="str">
        <f t="array" ref="I3147">IF($F3147="", "", _xlfn.XLOOKUP($F3147,accounts!$A$2:$A$86,accounts!$F$2:$F$86, "Other"))</f>
        <v>United States</v>
      </c>
      <c r="J3147" s="1" t="s">
        <v>131</v>
      </c>
      <c r="K3147" s="3">
        <v>42868.0</v>
      </c>
      <c r="L3147" s="3">
        <v>42984.0</v>
      </c>
      <c r="M3147" s="1">
        <v>5625.0</v>
      </c>
    </row>
    <row r="3148">
      <c r="A3148" s="1" t="s">
        <v>3353</v>
      </c>
      <c r="B3148" s="1" t="s">
        <v>17</v>
      </c>
      <c r="C3148" s="1" t="str">
        <f t="array" ref="C3148">_xlfn.XLOOKUP($B3148, sales_teams!$A$2:$A$36, sales_teams!$B$2:$B$36)</f>
        <v>Dustin Brinkmann</v>
      </c>
      <c r="D3148" s="1" t="str">
        <f t="array" ref="D3148">_xlfn.XLOOKUP($B3148, sales_teams!$A$2:$A$36, sales_teams!$C$2:$C$36)</f>
        <v>Central</v>
      </c>
      <c r="E3148" s="1" t="s">
        <v>181</v>
      </c>
      <c r="F3148" s="1" t="s">
        <v>106</v>
      </c>
      <c r="G3148" s="1" t="str">
        <f t="array" ref="G3148">IF($F3148="", "", _xlfn.XLOOKUP($F3148,accounts!$A$2:$A$86,accounts!$B$2:$B$86, "Other"))</f>
        <v>retail</v>
      </c>
      <c r="H3148" s="1" t="str">
        <f t="array" ref="H3148">IF($F3148="", "", IFS(_xlfn.XLOOKUP($F3148, accounts!$A$2:$A$86, accounts!$E$2:$E$86, 0)&gt;=1000, "Enterprise", _xlfn.XLOOKUP($F3148, accounts!$A$2:$A$86, accounts!$E$2:$E$86, 0)&gt;=100, "Mid-Market", TRUE, "SMB"))</f>
        <v>Enterprise</v>
      </c>
      <c r="I3148" s="1" t="str">
        <f t="array" ref="I3148">IF($F3148="", "", _xlfn.XLOOKUP($F3148,accounts!$A$2:$A$86,accounts!$F$2:$F$86, "Other"))</f>
        <v>Italy</v>
      </c>
      <c r="J3148" s="1" t="s">
        <v>192</v>
      </c>
      <c r="K3148" s="3">
        <v>42868.0</v>
      </c>
      <c r="L3148" s="3">
        <v>42870.0</v>
      </c>
      <c r="M3148" s="1">
        <v>0.0</v>
      </c>
    </row>
    <row r="3149">
      <c r="A3149" s="1" t="s">
        <v>3354</v>
      </c>
      <c r="B3149" s="1" t="s">
        <v>92</v>
      </c>
      <c r="C3149" s="1" t="str">
        <f t="array" ref="C3149">_xlfn.XLOOKUP($B3149, sales_teams!$A$2:$A$36, sales_teams!$B$2:$B$36)</f>
        <v>Celia Rouche</v>
      </c>
      <c r="D3149" s="1" t="str">
        <f t="array" ref="D3149">_xlfn.XLOOKUP($B3149, sales_teams!$A$2:$A$36, sales_teams!$C$2:$C$36)</f>
        <v>West</v>
      </c>
      <c r="E3149" s="1" t="s">
        <v>179</v>
      </c>
      <c r="F3149" s="1" t="s">
        <v>154</v>
      </c>
      <c r="G3149" s="1" t="str">
        <f t="array" ref="G3149">IF($F3149="", "", _xlfn.XLOOKUP($F3149,accounts!$A$2:$A$86,accounts!$B$2:$B$86, "Other"))</f>
        <v>retail</v>
      </c>
      <c r="H3149" s="1" t="str">
        <f t="array" ref="H3149">IF($F3149="", "", IFS(_xlfn.XLOOKUP($F3149, accounts!$A$2:$A$86, accounts!$E$2:$E$86, 0)&gt;=1000, "Enterprise", _xlfn.XLOOKUP($F3149, accounts!$A$2:$A$86, accounts!$E$2:$E$86, 0)&gt;=100, "Mid-Market", TRUE, "SMB"))</f>
        <v>Enterprise</v>
      </c>
      <c r="I3149" s="1" t="str">
        <f t="array" ref="I3149">IF($F3149="", "", _xlfn.XLOOKUP($F3149,accounts!$A$2:$A$86,accounts!$F$2:$F$86, "Other"))</f>
        <v>United States</v>
      </c>
      <c r="J3149" s="1" t="s">
        <v>131</v>
      </c>
      <c r="K3149" s="3">
        <v>42868.0</v>
      </c>
      <c r="L3149" s="3">
        <v>42970.0</v>
      </c>
      <c r="M3149" s="1">
        <v>57.0</v>
      </c>
    </row>
    <row r="3150">
      <c r="A3150" s="1" t="s">
        <v>3355</v>
      </c>
      <c r="B3150" s="1" t="s">
        <v>28</v>
      </c>
      <c r="C3150" s="1" t="str">
        <f t="array" ref="C3150">_xlfn.XLOOKUP($B3150, sales_teams!$A$2:$A$36, sales_teams!$B$2:$B$36)</f>
        <v>Melvin Marxen</v>
      </c>
      <c r="D3150" s="1" t="str">
        <f t="array" ref="D3150">_xlfn.XLOOKUP($B3150, sales_teams!$A$2:$A$36, sales_teams!$C$2:$C$36)</f>
        <v>Central</v>
      </c>
      <c r="E3150" s="1" t="s">
        <v>109</v>
      </c>
      <c r="F3150" s="1" t="s">
        <v>82</v>
      </c>
      <c r="G3150" s="1" t="str">
        <f t="array" ref="G3150">IF($F3150="", "", _xlfn.XLOOKUP($F3150,accounts!$A$2:$A$86,accounts!$B$2:$B$86, "Other"))</f>
        <v>software</v>
      </c>
      <c r="H3150" s="1" t="str">
        <f t="array" ref="H3150">IF($F3150="", "", IFS(_xlfn.XLOOKUP($F3150, accounts!$A$2:$A$86, accounts!$E$2:$E$86, 0)&gt;=1000, "Enterprise", _xlfn.XLOOKUP($F3150, accounts!$A$2:$A$86, accounts!$E$2:$E$86, 0)&gt;=100, "Mid-Market", TRUE, "SMB"))</f>
        <v>Enterprise</v>
      </c>
      <c r="I3150" s="1" t="str">
        <f t="array" ref="I3150">IF($F3150="", "", _xlfn.XLOOKUP($F3150,accounts!$A$2:$A$86,accounts!$F$2:$F$86, "Other"))</f>
        <v>United States</v>
      </c>
      <c r="J3150" s="1" t="s">
        <v>192</v>
      </c>
      <c r="K3150" s="3">
        <v>42868.0</v>
      </c>
      <c r="L3150" s="3">
        <v>42971.0</v>
      </c>
      <c r="M3150" s="1">
        <v>0.0</v>
      </c>
    </row>
    <row r="3151">
      <c r="A3151" s="1" t="s">
        <v>3356</v>
      </c>
      <c r="B3151" s="1" t="s">
        <v>65</v>
      </c>
      <c r="C3151" s="1" t="str">
        <f t="array" ref="C3151">_xlfn.XLOOKUP($B3151, sales_teams!$A$2:$A$36, sales_teams!$B$2:$B$36)</f>
        <v>Celia Rouche</v>
      </c>
      <c r="D3151" s="1" t="str">
        <f t="array" ref="D3151">_xlfn.XLOOKUP($B3151, sales_teams!$A$2:$A$36, sales_teams!$C$2:$C$36)</f>
        <v>West</v>
      </c>
      <c r="E3151" s="1" t="s">
        <v>109</v>
      </c>
      <c r="F3151" s="1" t="s">
        <v>154</v>
      </c>
      <c r="G3151" s="1" t="str">
        <f t="array" ref="G3151">IF($F3151="", "", _xlfn.XLOOKUP($F3151,accounts!$A$2:$A$86,accounts!$B$2:$B$86, "Other"))</f>
        <v>retail</v>
      </c>
      <c r="H3151" s="1" t="str">
        <f t="array" ref="H3151">IF($F3151="", "", IFS(_xlfn.XLOOKUP($F3151, accounts!$A$2:$A$86, accounts!$E$2:$E$86, 0)&gt;=1000, "Enterprise", _xlfn.XLOOKUP($F3151, accounts!$A$2:$A$86, accounts!$E$2:$E$86, 0)&gt;=100, "Mid-Market", TRUE, "SMB"))</f>
        <v>Enterprise</v>
      </c>
      <c r="I3151" s="1" t="str">
        <f t="array" ref="I3151">IF($F3151="", "", _xlfn.XLOOKUP($F3151,accounts!$A$2:$A$86,accounts!$F$2:$F$86, "Other"))</f>
        <v>United States</v>
      </c>
      <c r="J3151" s="1" t="s">
        <v>131</v>
      </c>
      <c r="K3151" s="3">
        <v>42868.0</v>
      </c>
      <c r="L3151" s="3">
        <v>42948.0</v>
      </c>
      <c r="M3151" s="1">
        <v>1032.0</v>
      </c>
    </row>
    <row r="3152">
      <c r="A3152" s="1" t="s">
        <v>3357</v>
      </c>
      <c r="B3152" s="1" t="s">
        <v>41</v>
      </c>
      <c r="C3152" s="1" t="str">
        <f t="array" ref="C3152">_xlfn.XLOOKUP($B3152, sales_teams!$A$2:$A$36, sales_teams!$B$2:$B$36)</f>
        <v>Cara Losch</v>
      </c>
      <c r="D3152" s="1" t="str">
        <f t="array" ref="D3152">_xlfn.XLOOKUP($B3152, sales_teams!$A$2:$A$36, sales_teams!$C$2:$C$36)</f>
        <v>East</v>
      </c>
      <c r="E3152" s="1" t="s">
        <v>181</v>
      </c>
      <c r="F3152" s="1" t="s">
        <v>141</v>
      </c>
      <c r="G3152" s="1" t="str">
        <f t="array" ref="G3152">IF($F3152="", "", _xlfn.XLOOKUP($F3152,accounts!$A$2:$A$86,accounts!$B$2:$B$86, "Other"))</f>
        <v>finance</v>
      </c>
      <c r="H3152" s="1" t="str">
        <f t="array" ref="H3152">IF($F3152="", "", IFS(_xlfn.XLOOKUP($F3152, accounts!$A$2:$A$86, accounts!$E$2:$E$86, 0)&gt;=1000, "Enterprise", _xlfn.XLOOKUP($F3152, accounts!$A$2:$A$86, accounts!$E$2:$E$86, 0)&gt;=100, "Mid-Market", TRUE, "SMB"))</f>
        <v>Mid-Market</v>
      </c>
      <c r="I3152" s="1" t="str">
        <f t="array" ref="I3152">IF($F3152="", "", _xlfn.XLOOKUP($F3152,accounts!$A$2:$A$86,accounts!$F$2:$F$86, "Other"))</f>
        <v>United States</v>
      </c>
      <c r="J3152" s="1" t="s">
        <v>131</v>
      </c>
      <c r="K3152" s="3">
        <v>42868.0</v>
      </c>
      <c r="L3152" s="3">
        <v>42872.0</v>
      </c>
      <c r="M3152" s="1">
        <v>567.0</v>
      </c>
    </row>
    <row r="3153">
      <c r="A3153" s="1" t="s">
        <v>3358</v>
      </c>
      <c r="B3153" s="1" t="s">
        <v>15</v>
      </c>
      <c r="C3153" s="1" t="str">
        <f t="array" ref="C3153">_xlfn.XLOOKUP($B3153, sales_teams!$A$2:$A$36, sales_teams!$B$2:$B$36)</f>
        <v>Dustin Brinkmann</v>
      </c>
      <c r="D3153" s="1" t="str">
        <f t="array" ref="D3153">_xlfn.XLOOKUP($B3153, sales_teams!$A$2:$A$36, sales_teams!$C$2:$C$36)</f>
        <v>Central</v>
      </c>
      <c r="E3153" s="1" t="s">
        <v>179</v>
      </c>
      <c r="F3153" s="1" t="s">
        <v>82</v>
      </c>
      <c r="G3153" s="1" t="str">
        <f t="array" ref="G3153">IF($F3153="", "", _xlfn.XLOOKUP($F3153,accounts!$A$2:$A$86,accounts!$B$2:$B$86, "Other"))</f>
        <v>software</v>
      </c>
      <c r="H3153" s="1" t="str">
        <f t="array" ref="H3153">IF($F3153="", "", IFS(_xlfn.XLOOKUP($F3153, accounts!$A$2:$A$86, accounts!$E$2:$E$86, 0)&gt;=1000, "Enterprise", _xlfn.XLOOKUP($F3153, accounts!$A$2:$A$86, accounts!$E$2:$E$86, 0)&gt;=100, "Mid-Market", TRUE, "SMB"))</f>
        <v>Enterprise</v>
      </c>
      <c r="I3153" s="1" t="str">
        <f t="array" ref="I3153">IF($F3153="", "", _xlfn.XLOOKUP($F3153,accounts!$A$2:$A$86,accounts!$F$2:$F$86, "Other"))</f>
        <v>United States</v>
      </c>
      <c r="J3153" s="1" t="s">
        <v>131</v>
      </c>
      <c r="K3153" s="3">
        <v>42868.0</v>
      </c>
      <c r="L3153" s="3">
        <v>42874.0</v>
      </c>
      <c r="M3153" s="1">
        <v>58.0</v>
      </c>
    </row>
    <row r="3154">
      <c r="A3154" s="1" t="s">
        <v>3359</v>
      </c>
      <c r="B3154" s="1" t="s">
        <v>7</v>
      </c>
      <c r="C3154" s="1" t="str">
        <f t="array" ref="C3154">_xlfn.XLOOKUP($B3154, sales_teams!$A$2:$A$36, sales_teams!$B$2:$B$36)</f>
        <v>Dustin Brinkmann</v>
      </c>
      <c r="D3154" s="1" t="str">
        <f t="array" ref="D3154">_xlfn.XLOOKUP($B3154, sales_teams!$A$2:$A$36, sales_teams!$C$2:$C$36)</f>
        <v>Central</v>
      </c>
      <c r="E3154" s="1" t="s">
        <v>194</v>
      </c>
      <c r="F3154" s="1" t="s">
        <v>113</v>
      </c>
      <c r="G3154" s="1" t="str">
        <f t="array" ref="G3154">IF($F3154="", "", _xlfn.XLOOKUP($F3154,accounts!$A$2:$A$86,accounts!$B$2:$B$86, "Other"))</f>
        <v>telecommunications</v>
      </c>
      <c r="H3154" s="1" t="str">
        <f t="array" ref="H3154">IF($F3154="", "", IFS(_xlfn.XLOOKUP($F3154, accounts!$A$2:$A$86, accounts!$E$2:$E$86, 0)&gt;=1000, "Enterprise", _xlfn.XLOOKUP($F3154, accounts!$A$2:$A$86, accounts!$E$2:$E$86, 0)&gt;=100, "Mid-Market", TRUE, "SMB"))</f>
        <v>Mid-Market</v>
      </c>
      <c r="I3154" s="1" t="str">
        <f t="array" ref="I3154">IF($F3154="", "", _xlfn.XLOOKUP($F3154,accounts!$A$2:$A$86,accounts!$F$2:$F$86, "Other"))</f>
        <v>United States</v>
      </c>
      <c r="J3154" s="1" t="s">
        <v>192</v>
      </c>
      <c r="K3154" s="3">
        <v>42869.0</v>
      </c>
      <c r="L3154" s="3">
        <v>42972.0</v>
      </c>
      <c r="M3154" s="1">
        <v>0.0</v>
      </c>
    </row>
    <row r="3155">
      <c r="A3155" s="1" t="s">
        <v>3360</v>
      </c>
      <c r="B3155" s="1" t="s">
        <v>7</v>
      </c>
      <c r="C3155" s="1" t="str">
        <f t="array" ref="C3155">_xlfn.XLOOKUP($B3155, sales_teams!$A$2:$A$36, sales_teams!$B$2:$B$36)</f>
        <v>Dustin Brinkmann</v>
      </c>
      <c r="D3155" s="1" t="str">
        <f t="array" ref="D3155">_xlfn.XLOOKUP($B3155, sales_teams!$A$2:$A$36, sales_teams!$C$2:$C$36)</f>
        <v>Central</v>
      </c>
      <c r="E3155" s="1" t="s">
        <v>179</v>
      </c>
      <c r="F3155" s="1" t="s">
        <v>150</v>
      </c>
      <c r="G3155" s="1" t="str">
        <f t="array" ref="G3155">IF($F3155="", "", _xlfn.XLOOKUP($F3155,accounts!$A$2:$A$86,accounts!$B$2:$B$86, "Other"))</f>
        <v>technology</v>
      </c>
      <c r="H3155" s="1" t="str">
        <f t="array" ref="H3155">IF($F3155="", "", IFS(_xlfn.XLOOKUP($F3155, accounts!$A$2:$A$86, accounts!$E$2:$E$86, 0)&gt;=1000, "Enterprise", _xlfn.XLOOKUP($F3155, accounts!$A$2:$A$86, accounts!$E$2:$E$86, 0)&gt;=100, "Mid-Market", TRUE, "SMB"))</f>
        <v>Enterprise</v>
      </c>
      <c r="I3155" s="1" t="str">
        <f t="array" ref="I3155">IF($F3155="", "", _xlfn.XLOOKUP($F3155,accounts!$A$2:$A$86,accounts!$F$2:$F$86, "Other"))</f>
        <v>United States</v>
      </c>
      <c r="J3155" s="1" t="s">
        <v>131</v>
      </c>
      <c r="K3155" s="3">
        <v>42869.0</v>
      </c>
      <c r="L3155" s="3">
        <v>42877.0</v>
      </c>
      <c r="M3155" s="1">
        <v>50.0</v>
      </c>
    </row>
    <row r="3156">
      <c r="A3156" s="1" t="s">
        <v>3361</v>
      </c>
      <c r="B3156" s="1" t="s">
        <v>57</v>
      </c>
      <c r="C3156" s="1" t="str">
        <f t="array" ref="C3156">_xlfn.XLOOKUP($B3156, sales_teams!$A$2:$A$36, sales_teams!$B$2:$B$36)</f>
        <v>Rocco Neubert</v>
      </c>
      <c r="D3156" s="1" t="str">
        <f t="array" ref="D3156">_xlfn.XLOOKUP($B3156, sales_teams!$A$2:$A$36, sales_teams!$C$2:$C$36)</f>
        <v>East</v>
      </c>
      <c r="E3156" s="1" t="s">
        <v>188</v>
      </c>
      <c r="F3156" s="1" t="s">
        <v>164</v>
      </c>
      <c r="G3156" s="1" t="str">
        <f t="array" ref="G3156">IF($F3156="", "", _xlfn.XLOOKUP($F3156,accounts!$A$2:$A$86,accounts!$B$2:$B$86, "Other"))</f>
        <v>retail</v>
      </c>
      <c r="H3156" s="1" t="str">
        <f t="array" ref="H3156">IF($F3156="", "", IFS(_xlfn.XLOOKUP($F3156, accounts!$A$2:$A$86, accounts!$E$2:$E$86, 0)&gt;=1000, "Enterprise", _xlfn.XLOOKUP($F3156, accounts!$A$2:$A$86, accounts!$E$2:$E$86, 0)&gt;=100, "Mid-Market", TRUE, "SMB"))</f>
        <v>Mid-Market</v>
      </c>
      <c r="I3156" s="1" t="str">
        <f t="array" ref="I3156">IF($F3156="", "", _xlfn.XLOOKUP($F3156,accounts!$A$2:$A$86,accounts!$F$2:$F$86, "Other"))</f>
        <v>United States</v>
      </c>
      <c r="J3156" s="1" t="s">
        <v>189</v>
      </c>
      <c r="K3156" s="3">
        <v>42869.0</v>
      </c>
    </row>
    <row r="3157">
      <c r="A3157" s="1" t="s">
        <v>3362</v>
      </c>
      <c r="B3157" s="1" t="s">
        <v>52</v>
      </c>
      <c r="C3157" s="1" t="str">
        <f t="array" ref="C3157">_xlfn.XLOOKUP($B3157, sales_teams!$A$2:$A$36, sales_teams!$B$2:$B$36)</f>
        <v>Rocco Neubert</v>
      </c>
      <c r="D3157" s="1" t="str">
        <f t="array" ref="D3157">_xlfn.XLOOKUP($B3157, sales_teams!$A$2:$A$36, sales_teams!$C$2:$C$36)</f>
        <v>East</v>
      </c>
      <c r="E3157" s="1" t="s">
        <v>109</v>
      </c>
      <c r="G3157" s="1" t="str">
        <f t="array" ref="G3157">IF($F3157="", "", _xlfn.XLOOKUP($F3157,accounts!$A$2:$A$86,accounts!$B$2:$B$86, "Other"))</f>
        <v/>
      </c>
      <c r="H3157" s="1" t="str">
        <f t="array" ref="H3157">IF($F3157="", "", IFS(_xlfn.XLOOKUP($F3157, accounts!$A$2:$A$86, accounts!$E$2:$E$86, 0)&gt;=1000, "Enterprise", _xlfn.XLOOKUP($F3157, accounts!$A$2:$A$86, accounts!$E$2:$E$86, 0)&gt;=100, "Mid-Market", TRUE, "SMB"))</f>
        <v/>
      </c>
      <c r="I3157" s="1" t="str">
        <f t="array" ref="I3157">IF($F3157="", "", _xlfn.XLOOKUP($F3157,accounts!$A$2:$A$86,accounts!$F$2:$F$86, "Other"))</f>
        <v/>
      </c>
      <c r="J3157" s="1" t="s">
        <v>189</v>
      </c>
      <c r="K3157" s="3">
        <v>42869.0</v>
      </c>
    </row>
    <row r="3158">
      <c r="A3158" s="1" t="s">
        <v>3363</v>
      </c>
      <c r="B3158" s="1" t="s">
        <v>52</v>
      </c>
      <c r="C3158" s="1" t="str">
        <f t="array" ref="C3158">_xlfn.XLOOKUP($B3158, sales_teams!$A$2:$A$36, sales_teams!$B$2:$B$36)</f>
        <v>Rocco Neubert</v>
      </c>
      <c r="D3158" s="1" t="str">
        <f t="array" ref="D3158">_xlfn.XLOOKUP($B3158, sales_teams!$A$2:$A$36, sales_teams!$C$2:$C$36)</f>
        <v>East</v>
      </c>
      <c r="E3158" s="1" t="s">
        <v>181</v>
      </c>
      <c r="F3158" s="1" t="s">
        <v>132</v>
      </c>
      <c r="G3158" s="1" t="str">
        <f t="array" ref="G3158">IF($F3158="", "", _xlfn.XLOOKUP($F3158,accounts!$A$2:$A$86,accounts!$B$2:$B$86, "Other"))</f>
        <v>marketing</v>
      </c>
      <c r="H3158" s="1" t="str">
        <f t="array" ref="H3158">IF($F3158="", "", IFS(_xlfn.XLOOKUP($F3158, accounts!$A$2:$A$86, accounts!$E$2:$E$86, 0)&gt;=1000, "Enterprise", _xlfn.XLOOKUP($F3158, accounts!$A$2:$A$86, accounts!$E$2:$E$86, 0)&gt;=100, "Mid-Market", TRUE, "SMB"))</f>
        <v>Enterprise</v>
      </c>
      <c r="I3158" s="1" t="str">
        <f t="array" ref="I3158">IF($F3158="", "", _xlfn.XLOOKUP($F3158,accounts!$A$2:$A$86,accounts!$F$2:$F$86, "Other"))</f>
        <v>Jordan</v>
      </c>
      <c r="J3158" s="1" t="s">
        <v>192</v>
      </c>
      <c r="K3158" s="3">
        <v>42869.0</v>
      </c>
      <c r="L3158" s="3">
        <v>42949.0</v>
      </c>
      <c r="M3158" s="1">
        <v>0.0</v>
      </c>
    </row>
    <row r="3159">
      <c r="A3159" s="1" t="s">
        <v>3364</v>
      </c>
      <c r="B3159" s="1" t="s">
        <v>48</v>
      </c>
      <c r="C3159" s="1" t="str">
        <f t="array" ref="C3159">_xlfn.XLOOKUP($B3159, sales_teams!$A$2:$A$36, sales_teams!$B$2:$B$36)</f>
        <v>Rocco Neubert</v>
      </c>
      <c r="D3159" s="1" t="str">
        <f t="array" ref="D3159">_xlfn.XLOOKUP($B3159, sales_teams!$A$2:$A$36, sales_teams!$C$2:$C$36)</f>
        <v>East</v>
      </c>
      <c r="E3159" s="1" t="s">
        <v>181</v>
      </c>
      <c r="F3159" s="1" t="s">
        <v>43</v>
      </c>
      <c r="G3159" s="1" t="str">
        <f t="array" ref="G3159">IF($F3159="", "", _xlfn.XLOOKUP($F3159,accounts!$A$2:$A$86,accounts!$B$2:$B$86, "Other"))</f>
        <v>software</v>
      </c>
      <c r="H3159" s="1" t="str">
        <f t="array" ref="H3159">IF($F3159="", "", IFS(_xlfn.XLOOKUP($F3159, accounts!$A$2:$A$86, accounts!$E$2:$E$86, 0)&gt;=1000, "Enterprise", _xlfn.XLOOKUP($F3159, accounts!$A$2:$A$86, accounts!$E$2:$E$86, 0)&gt;=100, "Mid-Market", TRUE, "SMB"))</f>
        <v>Enterprise</v>
      </c>
      <c r="I3159" s="1" t="str">
        <f t="array" ref="I3159">IF($F3159="", "", _xlfn.XLOOKUP($F3159,accounts!$A$2:$A$86,accounts!$F$2:$F$86, "Other"))</f>
        <v>United States</v>
      </c>
      <c r="J3159" s="1" t="s">
        <v>192</v>
      </c>
      <c r="K3159" s="3">
        <v>42869.0</v>
      </c>
      <c r="L3159" s="3">
        <v>42887.0</v>
      </c>
      <c r="M3159" s="1">
        <v>0.0</v>
      </c>
    </row>
    <row r="3160">
      <c r="A3160" s="1" t="s">
        <v>3365</v>
      </c>
      <c r="B3160" s="1" t="s">
        <v>30</v>
      </c>
      <c r="C3160" s="1" t="str">
        <f t="array" ref="C3160">_xlfn.XLOOKUP($B3160, sales_teams!$A$2:$A$36, sales_teams!$B$2:$B$36)</f>
        <v>Melvin Marxen</v>
      </c>
      <c r="D3160" s="1" t="str">
        <f t="array" ref="D3160">_xlfn.XLOOKUP($B3160, sales_teams!$A$2:$A$36, sales_teams!$C$2:$C$36)</f>
        <v>Central</v>
      </c>
      <c r="E3160" s="1" t="s">
        <v>179</v>
      </c>
      <c r="F3160" s="1" t="s">
        <v>113</v>
      </c>
      <c r="G3160" s="1" t="str">
        <f t="array" ref="G3160">IF($F3160="", "", _xlfn.XLOOKUP($F3160,accounts!$A$2:$A$86,accounts!$B$2:$B$86, "Other"))</f>
        <v>telecommunications</v>
      </c>
      <c r="H3160" s="1" t="str">
        <f t="array" ref="H3160">IF($F3160="", "", IFS(_xlfn.XLOOKUP($F3160, accounts!$A$2:$A$86, accounts!$E$2:$E$86, 0)&gt;=1000, "Enterprise", _xlfn.XLOOKUP($F3160, accounts!$A$2:$A$86, accounts!$E$2:$E$86, 0)&gt;=100, "Mid-Market", TRUE, "SMB"))</f>
        <v>Mid-Market</v>
      </c>
      <c r="I3160" s="1" t="str">
        <f t="array" ref="I3160">IF($F3160="", "", _xlfn.XLOOKUP($F3160,accounts!$A$2:$A$86,accounts!$F$2:$F$86, "Other"))</f>
        <v>United States</v>
      </c>
      <c r="J3160" s="1" t="s">
        <v>131</v>
      </c>
      <c r="K3160" s="3">
        <v>42869.0</v>
      </c>
      <c r="L3160" s="3">
        <v>42910.0</v>
      </c>
      <c r="M3160" s="1">
        <v>59.0</v>
      </c>
    </row>
    <row r="3161">
      <c r="A3161" s="1" t="s">
        <v>3366</v>
      </c>
      <c r="B3161" s="1" t="s">
        <v>53</v>
      </c>
      <c r="C3161" s="1" t="str">
        <f t="array" ref="C3161">_xlfn.XLOOKUP($B3161, sales_teams!$A$2:$A$36, sales_teams!$B$2:$B$36)</f>
        <v>Rocco Neubert</v>
      </c>
      <c r="D3161" s="1" t="str">
        <f t="array" ref="D3161">_xlfn.XLOOKUP($B3161, sales_teams!$A$2:$A$36, sales_teams!$C$2:$C$36)</f>
        <v>East</v>
      </c>
      <c r="E3161" s="1" t="s">
        <v>194</v>
      </c>
      <c r="F3161" s="1" t="s">
        <v>166</v>
      </c>
      <c r="G3161" s="1" t="str">
        <f t="array" ref="G3161">IF($F3161="", "", _xlfn.XLOOKUP($F3161,accounts!$A$2:$A$86,accounts!$B$2:$B$86, "Other"))</f>
        <v>finance</v>
      </c>
      <c r="H3161" s="1" t="str">
        <f t="array" ref="H3161">IF($F3161="", "", IFS(_xlfn.XLOOKUP($F3161, accounts!$A$2:$A$86, accounts!$E$2:$E$86, 0)&gt;=1000, "Enterprise", _xlfn.XLOOKUP($F3161, accounts!$A$2:$A$86, accounts!$E$2:$E$86, 0)&gt;=100, "Mid-Market", TRUE, "SMB"))</f>
        <v>Enterprise</v>
      </c>
      <c r="I3161" s="1" t="str">
        <f t="array" ref="I3161">IF($F3161="", "", _xlfn.XLOOKUP($F3161,accounts!$A$2:$A$86,accounts!$F$2:$F$86, "Other"))</f>
        <v>United States</v>
      </c>
      <c r="J3161" s="1" t="s">
        <v>192</v>
      </c>
      <c r="K3161" s="3">
        <v>42869.0</v>
      </c>
      <c r="L3161" s="3">
        <v>42961.0</v>
      </c>
      <c r="M3161" s="1">
        <v>0.0</v>
      </c>
    </row>
    <row r="3162">
      <c r="A3162" s="1" t="s">
        <v>3367</v>
      </c>
      <c r="B3162" s="1" t="s">
        <v>53</v>
      </c>
      <c r="C3162" s="1" t="str">
        <f t="array" ref="C3162">_xlfn.XLOOKUP($B3162, sales_teams!$A$2:$A$36, sales_teams!$B$2:$B$36)</f>
        <v>Rocco Neubert</v>
      </c>
      <c r="D3162" s="1" t="str">
        <f t="array" ref="D3162">_xlfn.XLOOKUP($B3162, sales_teams!$A$2:$A$36, sales_teams!$C$2:$C$36)</f>
        <v>East</v>
      </c>
      <c r="E3162" s="1" t="s">
        <v>181</v>
      </c>
      <c r="F3162" s="1" t="s">
        <v>40</v>
      </c>
      <c r="G3162" s="1" t="str">
        <f t="array" ref="G3162">IF($F3162="", "", _xlfn.XLOOKUP($F3162,accounts!$A$2:$A$86,accounts!$B$2:$B$86, "Other"))</f>
        <v>technology</v>
      </c>
      <c r="H3162" s="1" t="str">
        <f t="array" ref="H3162">IF($F3162="", "", IFS(_xlfn.XLOOKUP($F3162, accounts!$A$2:$A$86, accounts!$E$2:$E$86, 0)&gt;=1000, "Enterprise", _xlfn.XLOOKUP($F3162, accounts!$A$2:$A$86, accounts!$E$2:$E$86, 0)&gt;=100, "Mid-Market", TRUE, "SMB"))</f>
        <v>Enterprise</v>
      </c>
      <c r="I3162" s="1" t="str">
        <f t="array" ref="I3162">IF($F3162="", "", _xlfn.XLOOKUP($F3162,accounts!$A$2:$A$86,accounts!$F$2:$F$86, "Other"))</f>
        <v>United States</v>
      </c>
      <c r="J3162" s="1" t="s">
        <v>131</v>
      </c>
      <c r="K3162" s="3">
        <v>42869.0</v>
      </c>
      <c r="L3162" s="3">
        <v>42953.0</v>
      </c>
      <c r="M3162" s="1">
        <v>525.0</v>
      </c>
    </row>
    <row r="3163">
      <c r="A3163" s="1" t="s">
        <v>3368</v>
      </c>
      <c r="B3163" s="1" t="s">
        <v>99</v>
      </c>
      <c r="C3163" s="1" t="str">
        <f t="array" ref="C3163">_xlfn.XLOOKUP($B3163, sales_teams!$A$2:$A$36, sales_teams!$B$2:$B$36)</f>
        <v>Summer Sewald</v>
      </c>
      <c r="D3163" s="1" t="str">
        <f t="array" ref="D3163">_xlfn.XLOOKUP($B3163, sales_teams!$A$2:$A$36, sales_teams!$C$2:$C$36)</f>
        <v>West</v>
      </c>
      <c r="E3163" s="1" t="s">
        <v>194</v>
      </c>
      <c r="F3163" s="1" t="s">
        <v>126</v>
      </c>
      <c r="G3163" s="1" t="str">
        <f t="array" ref="G3163">IF($F3163="", "", _xlfn.XLOOKUP($F3163,accounts!$A$2:$A$86,accounts!$B$2:$B$86, "Other"))</f>
        <v>retail</v>
      </c>
      <c r="H3163" s="1" t="str">
        <f t="array" ref="H3163">IF($F3163="", "", IFS(_xlfn.XLOOKUP($F3163, accounts!$A$2:$A$86, accounts!$E$2:$E$86, 0)&gt;=1000, "Enterprise", _xlfn.XLOOKUP($F3163, accounts!$A$2:$A$86, accounts!$E$2:$E$86, 0)&gt;=100, "Mid-Market", TRUE, "SMB"))</f>
        <v>Enterprise</v>
      </c>
      <c r="I3163" s="1" t="str">
        <f t="array" ref="I3163">IF($F3163="", "", _xlfn.XLOOKUP($F3163,accounts!$A$2:$A$86,accounts!$F$2:$F$86, "Other"))</f>
        <v>United States</v>
      </c>
      <c r="J3163" s="1" t="s">
        <v>189</v>
      </c>
      <c r="K3163" s="3">
        <v>42869.0</v>
      </c>
    </row>
    <row r="3164">
      <c r="A3164" s="1" t="s">
        <v>3369</v>
      </c>
      <c r="B3164" s="1" t="s">
        <v>99</v>
      </c>
      <c r="C3164" s="1" t="str">
        <f t="array" ref="C3164">_xlfn.XLOOKUP($B3164, sales_teams!$A$2:$A$36, sales_teams!$B$2:$B$36)</f>
        <v>Summer Sewald</v>
      </c>
      <c r="D3164" s="1" t="str">
        <f t="array" ref="D3164">_xlfn.XLOOKUP($B3164, sales_teams!$A$2:$A$36, sales_teams!$C$2:$C$36)</f>
        <v>West</v>
      </c>
      <c r="E3164" s="1" t="s">
        <v>194</v>
      </c>
      <c r="F3164" s="1" t="s">
        <v>154</v>
      </c>
      <c r="G3164" s="1" t="str">
        <f t="array" ref="G3164">IF($F3164="", "", _xlfn.XLOOKUP($F3164,accounts!$A$2:$A$86,accounts!$B$2:$B$86, "Other"))</f>
        <v>retail</v>
      </c>
      <c r="H3164" s="1" t="str">
        <f t="array" ref="H3164">IF($F3164="", "", IFS(_xlfn.XLOOKUP($F3164, accounts!$A$2:$A$86, accounts!$E$2:$E$86, 0)&gt;=1000, "Enterprise", _xlfn.XLOOKUP($F3164, accounts!$A$2:$A$86, accounts!$E$2:$E$86, 0)&gt;=100, "Mid-Market", TRUE, "SMB"))</f>
        <v>Enterprise</v>
      </c>
      <c r="I3164" s="1" t="str">
        <f t="array" ref="I3164">IF($F3164="", "", _xlfn.XLOOKUP($F3164,accounts!$A$2:$A$86,accounts!$F$2:$F$86, "Other"))</f>
        <v>United States</v>
      </c>
      <c r="J3164" s="1" t="s">
        <v>131</v>
      </c>
      <c r="K3164" s="3">
        <v>42869.0</v>
      </c>
      <c r="L3164" s="3">
        <v>42949.0</v>
      </c>
      <c r="M3164" s="1">
        <v>5525.0</v>
      </c>
    </row>
    <row r="3165">
      <c r="A3165" s="1" t="s">
        <v>3370</v>
      </c>
      <c r="B3165" s="1" t="s">
        <v>107</v>
      </c>
      <c r="C3165" s="1" t="str">
        <f t="array" ref="C3165">_xlfn.XLOOKUP($B3165, sales_teams!$A$2:$A$36, sales_teams!$B$2:$B$36)</f>
        <v>Summer Sewald</v>
      </c>
      <c r="D3165" s="1" t="str">
        <f t="array" ref="D3165">_xlfn.XLOOKUP($B3165, sales_teams!$A$2:$A$36, sales_teams!$C$2:$C$36)</f>
        <v>West</v>
      </c>
      <c r="E3165" s="1" t="s">
        <v>181</v>
      </c>
      <c r="G3165" s="1" t="str">
        <f t="array" ref="G3165">IF($F3165="", "", _xlfn.XLOOKUP($F3165,accounts!$A$2:$A$86,accounts!$B$2:$B$86, "Other"))</f>
        <v/>
      </c>
      <c r="H3165" s="1" t="str">
        <f t="array" ref="H3165">IF($F3165="", "", IFS(_xlfn.XLOOKUP($F3165, accounts!$A$2:$A$86, accounts!$E$2:$E$86, 0)&gt;=1000, "Enterprise", _xlfn.XLOOKUP($F3165, accounts!$A$2:$A$86, accounts!$E$2:$E$86, 0)&gt;=100, "Mid-Market", TRUE, "SMB"))</f>
        <v/>
      </c>
      <c r="I3165" s="1" t="str">
        <f t="array" ref="I3165">IF($F3165="", "", _xlfn.XLOOKUP($F3165,accounts!$A$2:$A$86,accounts!$F$2:$F$86, "Other"))</f>
        <v/>
      </c>
      <c r="J3165" s="1" t="s">
        <v>189</v>
      </c>
      <c r="K3165" s="3">
        <v>42869.0</v>
      </c>
    </row>
    <row r="3166">
      <c r="A3166" s="1" t="s">
        <v>3371</v>
      </c>
      <c r="B3166" s="1" t="s">
        <v>107</v>
      </c>
      <c r="C3166" s="1" t="str">
        <f t="array" ref="C3166">_xlfn.XLOOKUP($B3166, sales_teams!$A$2:$A$36, sales_teams!$B$2:$B$36)</f>
        <v>Summer Sewald</v>
      </c>
      <c r="D3166" s="1" t="str">
        <f t="array" ref="D3166">_xlfn.XLOOKUP($B3166, sales_teams!$A$2:$A$36, sales_teams!$C$2:$C$36)</f>
        <v>West</v>
      </c>
      <c r="E3166" s="1" t="s">
        <v>109</v>
      </c>
      <c r="F3166" s="1" t="s">
        <v>141</v>
      </c>
      <c r="G3166" s="1" t="str">
        <f t="array" ref="G3166">IF($F3166="", "", _xlfn.XLOOKUP($F3166,accounts!$A$2:$A$86,accounts!$B$2:$B$86, "Other"))</f>
        <v>finance</v>
      </c>
      <c r="H3166" s="1" t="str">
        <f t="array" ref="H3166">IF($F3166="", "", IFS(_xlfn.XLOOKUP($F3166, accounts!$A$2:$A$86, accounts!$E$2:$E$86, 0)&gt;=1000, "Enterprise", _xlfn.XLOOKUP($F3166, accounts!$A$2:$A$86, accounts!$E$2:$E$86, 0)&gt;=100, "Mid-Market", TRUE, "SMB"))</f>
        <v>Mid-Market</v>
      </c>
      <c r="I3166" s="1" t="str">
        <f t="array" ref="I3166">IF($F3166="", "", _xlfn.XLOOKUP($F3166,accounts!$A$2:$A$86,accounts!$F$2:$F$86, "Other"))</f>
        <v>United States</v>
      </c>
      <c r="J3166" s="1" t="s">
        <v>189</v>
      </c>
      <c r="K3166" s="3">
        <v>42869.0</v>
      </c>
    </row>
    <row r="3167">
      <c r="A3167" s="1" t="s">
        <v>3372</v>
      </c>
      <c r="B3167" s="1" t="s">
        <v>107</v>
      </c>
      <c r="C3167" s="1" t="str">
        <f t="array" ref="C3167">_xlfn.XLOOKUP($B3167, sales_teams!$A$2:$A$36, sales_teams!$B$2:$B$36)</f>
        <v>Summer Sewald</v>
      </c>
      <c r="D3167" s="1" t="str">
        <f t="array" ref="D3167">_xlfn.XLOOKUP($B3167, sales_teams!$A$2:$A$36, sales_teams!$C$2:$C$36)</f>
        <v>West</v>
      </c>
      <c r="E3167" s="1" t="s">
        <v>181</v>
      </c>
      <c r="F3167" s="1" t="s">
        <v>176</v>
      </c>
      <c r="G3167" s="1" t="str">
        <f t="array" ref="G3167">IF($F3167="", "", _xlfn.XLOOKUP($F3167,accounts!$A$2:$A$86,accounts!$B$2:$B$86, "Other"))</f>
        <v>entertainment</v>
      </c>
      <c r="H3167" s="1" t="str">
        <f t="array" ref="H3167">IF($F3167="", "", IFS(_xlfn.XLOOKUP($F3167, accounts!$A$2:$A$86, accounts!$E$2:$E$86, 0)&gt;=1000, "Enterprise", _xlfn.XLOOKUP($F3167, accounts!$A$2:$A$86, accounts!$E$2:$E$86, 0)&gt;=100, "Mid-Market", TRUE, "SMB"))</f>
        <v>Mid-Market</v>
      </c>
      <c r="I3167" s="1" t="str">
        <f t="array" ref="I3167">IF($F3167="", "", _xlfn.XLOOKUP($F3167,accounts!$A$2:$A$86,accounts!$F$2:$F$86, "Other"))</f>
        <v>United States</v>
      </c>
      <c r="J3167" s="1" t="s">
        <v>131</v>
      </c>
      <c r="K3167" s="3">
        <v>42869.0</v>
      </c>
      <c r="L3167" s="3">
        <v>42883.0</v>
      </c>
      <c r="M3167" s="1">
        <v>628.0</v>
      </c>
    </row>
    <row r="3168">
      <c r="A3168" s="1" t="s">
        <v>3373</v>
      </c>
      <c r="B3168" s="1" t="s">
        <v>107</v>
      </c>
      <c r="C3168" s="1" t="str">
        <f t="array" ref="C3168">_xlfn.XLOOKUP($B3168, sales_teams!$A$2:$A$36, sales_teams!$B$2:$B$36)</f>
        <v>Summer Sewald</v>
      </c>
      <c r="D3168" s="1" t="str">
        <f t="array" ref="D3168">_xlfn.XLOOKUP($B3168, sales_teams!$A$2:$A$36, sales_teams!$C$2:$C$36)</f>
        <v>West</v>
      </c>
      <c r="E3168" s="1" t="s">
        <v>109</v>
      </c>
      <c r="F3168" s="1" t="s">
        <v>119</v>
      </c>
      <c r="G3168" s="1" t="str">
        <f t="array" ref="G3168">IF($F3168="", "", _xlfn.XLOOKUP($F3168,accounts!$A$2:$A$86,accounts!$B$2:$B$86, "Other"))</f>
        <v>technology</v>
      </c>
      <c r="H3168" s="1" t="str">
        <f t="array" ref="H3168">IF($F3168="", "", IFS(_xlfn.XLOOKUP($F3168, accounts!$A$2:$A$86, accounts!$E$2:$E$86, 0)&gt;=1000, "Enterprise", _xlfn.XLOOKUP($F3168, accounts!$A$2:$A$86, accounts!$E$2:$E$86, 0)&gt;=100, "Mid-Market", TRUE, "SMB"))</f>
        <v>Enterprise</v>
      </c>
      <c r="I3168" s="1" t="str">
        <f t="array" ref="I3168">IF($F3168="", "", _xlfn.XLOOKUP($F3168,accounts!$A$2:$A$86,accounts!$F$2:$F$86, "Other"))</f>
        <v>Korea</v>
      </c>
      <c r="J3168" s="1" t="s">
        <v>131</v>
      </c>
      <c r="K3168" s="3">
        <v>42869.0</v>
      </c>
      <c r="L3168" s="3">
        <v>42877.0</v>
      </c>
      <c r="M3168" s="1">
        <v>902.0</v>
      </c>
    </row>
    <row r="3169">
      <c r="A3169" s="1" t="s">
        <v>3374</v>
      </c>
      <c r="B3169" s="1" t="s">
        <v>28</v>
      </c>
      <c r="C3169" s="1" t="str">
        <f t="array" ref="C3169">_xlfn.XLOOKUP($B3169, sales_teams!$A$2:$A$36, sales_teams!$B$2:$B$36)</f>
        <v>Melvin Marxen</v>
      </c>
      <c r="D3169" s="1" t="str">
        <f t="array" ref="D3169">_xlfn.XLOOKUP($B3169, sales_teams!$A$2:$A$36, sales_teams!$C$2:$C$36)</f>
        <v>Central</v>
      </c>
      <c r="E3169" s="1" t="s">
        <v>109</v>
      </c>
      <c r="F3169" s="1" t="s">
        <v>155</v>
      </c>
      <c r="G3169" s="1" t="str">
        <f t="array" ref="G3169">IF($F3169="", "", _xlfn.XLOOKUP($F3169,accounts!$A$2:$A$86,accounts!$B$2:$B$86, "Other"))</f>
        <v>finance</v>
      </c>
      <c r="H3169" s="1" t="str">
        <f t="array" ref="H3169">IF($F3169="", "", IFS(_xlfn.XLOOKUP($F3169, accounts!$A$2:$A$86, accounts!$E$2:$E$86, 0)&gt;=1000, "Enterprise", _xlfn.XLOOKUP($F3169, accounts!$A$2:$A$86, accounts!$E$2:$E$86, 0)&gt;=100, "Mid-Market", TRUE, "SMB"))</f>
        <v>Enterprise</v>
      </c>
      <c r="I3169" s="1" t="str">
        <f t="array" ref="I3169">IF($F3169="", "", _xlfn.XLOOKUP($F3169,accounts!$A$2:$A$86,accounts!$F$2:$F$86, "Other"))</f>
        <v>United States</v>
      </c>
      <c r="J3169" s="1" t="s">
        <v>131</v>
      </c>
      <c r="K3169" s="3">
        <v>42869.0</v>
      </c>
      <c r="L3169" s="3">
        <v>42893.0</v>
      </c>
      <c r="M3169" s="1">
        <v>1064.0</v>
      </c>
    </row>
    <row r="3170">
      <c r="A3170" s="1" t="s">
        <v>3375</v>
      </c>
      <c r="B3170" s="1" t="s">
        <v>54</v>
      </c>
      <c r="C3170" s="1" t="str">
        <f t="array" ref="C3170">_xlfn.XLOOKUP($B3170, sales_teams!$A$2:$A$36, sales_teams!$B$2:$B$36)</f>
        <v>Rocco Neubert</v>
      </c>
      <c r="D3170" s="1" t="str">
        <f t="array" ref="D3170">_xlfn.XLOOKUP($B3170, sales_teams!$A$2:$A$36, sales_teams!$C$2:$C$36)</f>
        <v>East</v>
      </c>
      <c r="E3170" s="1" t="s">
        <v>194</v>
      </c>
      <c r="F3170" s="1" t="s">
        <v>177</v>
      </c>
      <c r="G3170" s="1" t="str">
        <f t="array" ref="G3170">IF($F3170="", "", _xlfn.XLOOKUP($F3170,accounts!$A$2:$A$86,accounts!$B$2:$B$86, "Other"))</f>
        <v>software</v>
      </c>
      <c r="H3170" s="1" t="str">
        <f t="array" ref="H3170">IF($F3170="", "", IFS(_xlfn.XLOOKUP($F3170, accounts!$A$2:$A$86, accounts!$E$2:$E$86, 0)&gt;=1000, "Enterprise", _xlfn.XLOOKUP($F3170, accounts!$A$2:$A$86, accounts!$E$2:$E$86, 0)&gt;=100, "Mid-Market", TRUE, "SMB"))</f>
        <v>Enterprise</v>
      </c>
      <c r="I3170" s="1" t="str">
        <f t="array" ref="I3170">IF($F3170="", "", _xlfn.XLOOKUP($F3170,accounts!$A$2:$A$86,accounts!$F$2:$F$86, "Other"))</f>
        <v>United States</v>
      </c>
      <c r="J3170" s="1" t="s">
        <v>131</v>
      </c>
      <c r="K3170" s="3">
        <v>42869.0</v>
      </c>
      <c r="L3170" s="3">
        <v>42967.0</v>
      </c>
      <c r="M3170" s="1">
        <v>6346.0</v>
      </c>
    </row>
    <row r="3171">
      <c r="A3171" s="1" t="s">
        <v>3376</v>
      </c>
      <c r="B3171" s="1" t="s">
        <v>54</v>
      </c>
      <c r="C3171" s="1" t="str">
        <f t="array" ref="C3171">_xlfn.XLOOKUP($B3171, sales_teams!$A$2:$A$36, sales_teams!$B$2:$B$36)</f>
        <v>Rocco Neubert</v>
      </c>
      <c r="D3171" s="1" t="str">
        <f t="array" ref="D3171">_xlfn.XLOOKUP($B3171, sales_teams!$A$2:$A$36, sales_teams!$C$2:$C$36)</f>
        <v>East</v>
      </c>
      <c r="E3171" s="1" t="s">
        <v>188</v>
      </c>
      <c r="F3171" s="1" t="s">
        <v>169</v>
      </c>
      <c r="G3171" s="1" t="str">
        <f t="array" ref="G3171">IF($F3171="", "", _xlfn.XLOOKUP($F3171,accounts!$A$2:$A$86,accounts!$B$2:$B$86, "Other"))</f>
        <v>entertainment</v>
      </c>
      <c r="H3171" s="1" t="str">
        <f t="array" ref="H3171">IF($F3171="", "", IFS(_xlfn.XLOOKUP($F3171, accounts!$A$2:$A$86, accounts!$E$2:$E$86, 0)&gt;=1000, "Enterprise", _xlfn.XLOOKUP($F3171, accounts!$A$2:$A$86, accounts!$E$2:$E$86, 0)&gt;=100, "Mid-Market", TRUE, "SMB"))</f>
        <v>Enterprise</v>
      </c>
      <c r="I3171" s="1" t="str">
        <f t="array" ref="I3171">IF($F3171="", "", _xlfn.XLOOKUP($F3171,accounts!$A$2:$A$86,accounts!$F$2:$F$86, "Other"))</f>
        <v>United States</v>
      </c>
      <c r="J3171" s="1" t="s">
        <v>131</v>
      </c>
      <c r="K3171" s="3">
        <v>42869.0</v>
      </c>
      <c r="L3171" s="3">
        <v>42879.0</v>
      </c>
      <c r="M3171" s="1">
        <v>3089.0</v>
      </c>
    </row>
    <row r="3172">
      <c r="A3172" s="1" t="s">
        <v>3377</v>
      </c>
      <c r="B3172" s="1" t="s">
        <v>65</v>
      </c>
      <c r="C3172" s="1" t="str">
        <f t="array" ref="C3172">_xlfn.XLOOKUP($B3172, sales_teams!$A$2:$A$36, sales_teams!$B$2:$B$36)</f>
        <v>Celia Rouche</v>
      </c>
      <c r="D3172" s="1" t="str">
        <f t="array" ref="D3172">_xlfn.XLOOKUP($B3172, sales_teams!$A$2:$A$36, sales_teams!$C$2:$C$36)</f>
        <v>West</v>
      </c>
      <c r="E3172" s="1" t="s">
        <v>188</v>
      </c>
      <c r="F3172" s="1" t="s">
        <v>87</v>
      </c>
      <c r="G3172" s="1" t="str">
        <f t="array" ref="G3172">IF($F3172="", "", _xlfn.XLOOKUP($F3172,accounts!$A$2:$A$86,accounts!$B$2:$B$86, "Other"))</f>
        <v>telecommunications</v>
      </c>
      <c r="H3172" s="1" t="str">
        <f t="array" ref="H3172">IF($F3172="", "", IFS(_xlfn.XLOOKUP($F3172, accounts!$A$2:$A$86, accounts!$E$2:$E$86, 0)&gt;=1000, "Enterprise", _xlfn.XLOOKUP($F3172, accounts!$A$2:$A$86, accounts!$E$2:$E$86, 0)&gt;=100, "Mid-Market", TRUE, "SMB"))</f>
        <v>Enterprise</v>
      </c>
      <c r="I3172" s="1" t="str">
        <f t="array" ref="I3172">IF($F3172="", "", _xlfn.XLOOKUP($F3172,accounts!$A$2:$A$86,accounts!$F$2:$F$86, "Other"))</f>
        <v>United States</v>
      </c>
      <c r="J3172" s="1" t="s">
        <v>131</v>
      </c>
      <c r="K3172" s="3">
        <v>42869.0</v>
      </c>
      <c r="L3172" s="3">
        <v>42873.0</v>
      </c>
      <c r="M3172" s="1">
        <v>3484.0</v>
      </c>
    </row>
    <row r="3173">
      <c r="A3173" s="1" t="s">
        <v>3378</v>
      </c>
      <c r="B3173" s="1" t="s">
        <v>15</v>
      </c>
      <c r="C3173" s="1" t="str">
        <f t="array" ref="C3173">_xlfn.XLOOKUP($B3173, sales_teams!$A$2:$A$36, sales_teams!$B$2:$B$36)</f>
        <v>Dustin Brinkmann</v>
      </c>
      <c r="D3173" s="1" t="str">
        <f t="array" ref="D3173">_xlfn.XLOOKUP($B3173, sales_teams!$A$2:$A$36, sales_teams!$C$2:$C$36)</f>
        <v>Central</v>
      </c>
      <c r="E3173" s="1" t="s">
        <v>179</v>
      </c>
      <c r="F3173" s="1" t="s">
        <v>122</v>
      </c>
      <c r="G3173" s="1" t="str">
        <f t="array" ref="G3173">IF($F3173="", "", _xlfn.XLOOKUP($F3173,accounts!$A$2:$A$86,accounts!$B$2:$B$86, "Other"))</f>
        <v>medical</v>
      </c>
      <c r="H3173" s="1" t="str">
        <f t="array" ref="H3173">IF($F3173="", "", IFS(_xlfn.XLOOKUP($F3173, accounts!$A$2:$A$86, accounts!$E$2:$E$86, 0)&gt;=1000, "Enterprise", _xlfn.XLOOKUP($F3173, accounts!$A$2:$A$86, accounts!$E$2:$E$86, 0)&gt;=100, "Mid-Market", TRUE, "SMB"))</f>
        <v>Enterprise</v>
      </c>
      <c r="I3173" s="1" t="str">
        <f t="array" ref="I3173">IF($F3173="", "", _xlfn.XLOOKUP($F3173,accounts!$A$2:$A$86,accounts!$F$2:$F$86, "Other"))</f>
        <v>United States</v>
      </c>
      <c r="J3173" s="1" t="s">
        <v>192</v>
      </c>
      <c r="K3173" s="3">
        <v>42869.0</v>
      </c>
      <c r="L3173" s="3">
        <v>42971.0</v>
      </c>
      <c r="M3173" s="1">
        <v>0.0</v>
      </c>
    </row>
    <row r="3174">
      <c r="A3174" s="1" t="s">
        <v>3379</v>
      </c>
      <c r="B3174" s="1" t="s">
        <v>15</v>
      </c>
      <c r="C3174" s="1" t="str">
        <f t="array" ref="C3174">_xlfn.XLOOKUP($B3174, sales_teams!$A$2:$A$36, sales_teams!$B$2:$B$36)</f>
        <v>Dustin Brinkmann</v>
      </c>
      <c r="D3174" s="1" t="str">
        <f t="array" ref="D3174">_xlfn.XLOOKUP($B3174, sales_teams!$A$2:$A$36, sales_teams!$C$2:$C$36)</f>
        <v>Central</v>
      </c>
      <c r="E3174" s="1" t="s">
        <v>179</v>
      </c>
      <c r="F3174" s="1" t="s">
        <v>150</v>
      </c>
      <c r="G3174" s="1" t="str">
        <f t="array" ref="G3174">IF($F3174="", "", _xlfn.XLOOKUP($F3174,accounts!$A$2:$A$86,accounts!$B$2:$B$86, "Other"))</f>
        <v>technology</v>
      </c>
      <c r="H3174" s="1" t="str">
        <f t="array" ref="H3174">IF($F3174="", "", IFS(_xlfn.XLOOKUP($F3174, accounts!$A$2:$A$86, accounts!$E$2:$E$86, 0)&gt;=1000, "Enterprise", _xlfn.XLOOKUP($F3174, accounts!$A$2:$A$86, accounts!$E$2:$E$86, 0)&gt;=100, "Mid-Market", TRUE, "SMB"))</f>
        <v>Enterprise</v>
      </c>
      <c r="I3174" s="1" t="str">
        <f t="array" ref="I3174">IF($F3174="", "", _xlfn.XLOOKUP($F3174,accounts!$A$2:$A$86,accounts!$F$2:$F$86, "Other"))</f>
        <v>United States</v>
      </c>
      <c r="J3174" s="1" t="s">
        <v>192</v>
      </c>
      <c r="K3174" s="3">
        <v>42869.0</v>
      </c>
      <c r="L3174" s="3">
        <v>42953.0</v>
      </c>
      <c r="M3174" s="1">
        <v>0.0</v>
      </c>
    </row>
    <row r="3175">
      <c r="A3175" s="1" t="s">
        <v>3380</v>
      </c>
      <c r="B3175" s="1" t="s">
        <v>15</v>
      </c>
      <c r="C3175" s="1" t="str">
        <f t="array" ref="C3175">_xlfn.XLOOKUP($B3175, sales_teams!$A$2:$A$36, sales_teams!$B$2:$B$36)</f>
        <v>Dustin Brinkmann</v>
      </c>
      <c r="D3175" s="1" t="str">
        <f t="array" ref="D3175">_xlfn.XLOOKUP($B3175, sales_teams!$A$2:$A$36, sales_teams!$C$2:$C$36)</f>
        <v>Central</v>
      </c>
      <c r="E3175" s="1" t="s">
        <v>179</v>
      </c>
      <c r="F3175" s="1" t="s">
        <v>25</v>
      </c>
      <c r="G3175" s="1" t="str">
        <f t="array" ref="G3175">IF($F3175="", "", _xlfn.XLOOKUP($F3175,accounts!$A$2:$A$86,accounts!$B$2:$B$86, "Other"))</f>
        <v>medical</v>
      </c>
      <c r="H3175" s="1" t="str">
        <f t="array" ref="H3175">IF($F3175="", "", IFS(_xlfn.XLOOKUP($F3175, accounts!$A$2:$A$86, accounts!$E$2:$E$86, 0)&gt;=1000, "Enterprise", _xlfn.XLOOKUP($F3175, accounts!$A$2:$A$86, accounts!$E$2:$E$86, 0)&gt;=100, "Mid-Market", TRUE, "SMB"))</f>
        <v>Enterprise</v>
      </c>
      <c r="I3175" s="1" t="str">
        <f t="array" ref="I3175">IF($F3175="", "", _xlfn.XLOOKUP($F3175,accounts!$A$2:$A$86,accounts!$F$2:$F$86, "Other"))</f>
        <v>Kenya</v>
      </c>
      <c r="J3175" s="1" t="s">
        <v>131</v>
      </c>
      <c r="K3175" s="3">
        <v>42869.0</v>
      </c>
      <c r="L3175" s="3">
        <v>42871.0</v>
      </c>
      <c r="M3175" s="1">
        <v>68.0</v>
      </c>
    </row>
    <row r="3176">
      <c r="A3176" s="1" t="s">
        <v>3381</v>
      </c>
      <c r="B3176" s="1" t="s">
        <v>60</v>
      </c>
      <c r="C3176" s="1" t="str">
        <f t="array" ref="C3176">_xlfn.XLOOKUP($B3176, sales_teams!$A$2:$A$36, sales_teams!$B$2:$B$36)</f>
        <v>Celia Rouche</v>
      </c>
      <c r="D3176" s="1" t="str">
        <f t="array" ref="D3176">_xlfn.XLOOKUP($B3176, sales_teams!$A$2:$A$36, sales_teams!$C$2:$C$36)</f>
        <v>West</v>
      </c>
      <c r="E3176" s="1" t="s">
        <v>181</v>
      </c>
      <c r="G3176" s="1" t="str">
        <f t="array" ref="G3176">IF($F3176="", "", _xlfn.XLOOKUP($F3176,accounts!$A$2:$A$86,accounts!$B$2:$B$86, "Other"))</f>
        <v/>
      </c>
      <c r="H3176" s="1" t="str">
        <f t="array" ref="H3176">IF($F3176="", "", IFS(_xlfn.XLOOKUP($F3176, accounts!$A$2:$A$86, accounts!$E$2:$E$86, 0)&gt;=1000, "Enterprise", _xlfn.XLOOKUP($F3176, accounts!$A$2:$A$86, accounts!$E$2:$E$86, 0)&gt;=100, "Mid-Market", TRUE, "SMB"))</f>
        <v/>
      </c>
      <c r="I3176" s="1" t="str">
        <f t="array" ref="I3176">IF($F3176="", "", _xlfn.XLOOKUP($F3176,accounts!$A$2:$A$86,accounts!$F$2:$F$86, "Other"))</f>
        <v/>
      </c>
      <c r="J3176" s="1" t="s">
        <v>189</v>
      </c>
      <c r="K3176" s="3">
        <v>42869.0</v>
      </c>
    </row>
    <row r="3177">
      <c r="A3177" s="1" t="s">
        <v>3382</v>
      </c>
      <c r="B3177" s="1" t="s">
        <v>60</v>
      </c>
      <c r="C3177" s="1" t="str">
        <f t="array" ref="C3177">_xlfn.XLOOKUP($B3177, sales_teams!$A$2:$A$36, sales_teams!$B$2:$B$36)</f>
        <v>Celia Rouche</v>
      </c>
      <c r="D3177" s="1" t="str">
        <f t="array" ref="D3177">_xlfn.XLOOKUP($B3177, sales_teams!$A$2:$A$36, sales_teams!$C$2:$C$36)</f>
        <v>West</v>
      </c>
      <c r="E3177" s="1" t="s">
        <v>181</v>
      </c>
      <c r="F3177" s="1" t="s">
        <v>84</v>
      </c>
      <c r="G3177" s="1" t="str">
        <f t="array" ref="G3177">IF($F3177="", "", _xlfn.XLOOKUP($F3177,accounts!$A$2:$A$86,accounts!$B$2:$B$86, "Other"))</f>
        <v>retail</v>
      </c>
      <c r="H3177" s="1" t="str">
        <f t="array" ref="H3177">IF($F3177="", "", IFS(_xlfn.XLOOKUP($F3177, accounts!$A$2:$A$86, accounts!$E$2:$E$86, 0)&gt;=1000, "Enterprise", _xlfn.XLOOKUP($F3177, accounts!$A$2:$A$86, accounts!$E$2:$E$86, 0)&gt;=100, "Mid-Market", TRUE, "SMB"))</f>
        <v>Enterprise</v>
      </c>
      <c r="I3177" s="1" t="str">
        <f t="array" ref="I3177">IF($F3177="", "", _xlfn.XLOOKUP($F3177,accounts!$A$2:$A$86,accounts!$F$2:$F$86, "Other"))</f>
        <v>United States</v>
      </c>
      <c r="J3177" s="1" t="s">
        <v>131</v>
      </c>
      <c r="K3177" s="3">
        <v>42869.0</v>
      </c>
      <c r="L3177" s="3">
        <v>42963.0</v>
      </c>
      <c r="M3177" s="1">
        <v>575.0</v>
      </c>
    </row>
    <row r="3178">
      <c r="A3178" s="1" t="s">
        <v>3383</v>
      </c>
      <c r="B3178" s="1" t="s">
        <v>34</v>
      </c>
      <c r="C3178" s="1" t="str">
        <f t="array" ref="C3178">_xlfn.XLOOKUP($B3178, sales_teams!$A$2:$A$36, sales_teams!$B$2:$B$36)</f>
        <v>Cara Losch</v>
      </c>
      <c r="D3178" s="1" t="str">
        <f t="array" ref="D3178">_xlfn.XLOOKUP($B3178, sales_teams!$A$2:$A$36, sales_teams!$C$2:$C$36)</f>
        <v>East</v>
      </c>
      <c r="E3178" s="1" t="s">
        <v>188</v>
      </c>
      <c r="F3178" s="1" t="s">
        <v>169</v>
      </c>
      <c r="G3178" s="1" t="str">
        <f t="array" ref="G3178">IF($F3178="", "", _xlfn.XLOOKUP($F3178,accounts!$A$2:$A$86,accounts!$B$2:$B$86, "Other"))</f>
        <v>entertainment</v>
      </c>
      <c r="H3178" s="1" t="str">
        <f t="array" ref="H3178">IF($F3178="", "", IFS(_xlfn.XLOOKUP($F3178, accounts!$A$2:$A$86, accounts!$E$2:$E$86, 0)&gt;=1000, "Enterprise", _xlfn.XLOOKUP($F3178, accounts!$A$2:$A$86, accounts!$E$2:$E$86, 0)&gt;=100, "Mid-Market", TRUE, "SMB"))</f>
        <v>Enterprise</v>
      </c>
      <c r="I3178" s="1" t="str">
        <f t="array" ref="I3178">IF($F3178="", "", _xlfn.XLOOKUP($F3178,accounts!$A$2:$A$86,accounts!$F$2:$F$86, "Other"))</f>
        <v>United States</v>
      </c>
      <c r="J3178" s="1" t="s">
        <v>131</v>
      </c>
      <c r="K3178" s="3">
        <v>42869.0</v>
      </c>
      <c r="L3178" s="3">
        <v>42872.0</v>
      </c>
      <c r="M3178" s="1">
        <v>3720.0</v>
      </c>
    </row>
    <row r="3179">
      <c r="A3179" s="1" t="s">
        <v>3384</v>
      </c>
      <c r="B3179" s="1" t="s">
        <v>45</v>
      </c>
      <c r="C3179" s="1" t="str">
        <f t="array" ref="C3179">_xlfn.XLOOKUP($B3179, sales_teams!$A$2:$A$36, sales_teams!$B$2:$B$36)</f>
        <v>Cara Losch</v>
      </c>
      <c r="D3179" s="1" t="str">
        <f t="array" ref="D3179">_xlfn.XLOOKUP($B3179, sales_teams!$A$2:$A$36, sales_teams!$C$2:$C$36)</f>
        <v>East</v>
      </c>
      <c r="E3179" s="1" t="s">
        <v>148</v>
      </c>
      <c r="G3179" s="1" t="str">
        <f t="array" ref="G3179">IF($F3179="", "", _xlfn.XLOOKUP($F3179,accounts!$A$2:$A$86,accounts!$B$2:$B$86, "Other"))</f>
        <v/>
      </c>
      <c r="H3179" s="1" t="str">
        <f t="array" ref="H3179">IF($F3179="", "", IFS(_xlfn.XLOOKUP($F3179, accounts!$A$2:$A$86, accounts!$E$2:$E$86, 0)&gt;=1000, "Enterprise", _xlfn.XLOOKUP($F3179, accounts!$A$2:$A$86, accounts!$E$2:$E$86, 0)&gt;=100, "Mid-Market", TRUE, "SMB"))</f>
        <v/>
      </c>
      <c r="I3179" s="1" t="str">
        <f t="array" ref="I3179">IF($F3179="", "", _xlfn.XLOOKUP($F3179,accounts!$A$2:$A$86,accounts!$F$2:$F$86, "Other"))</f>
        <v/>
      </c>
      <c r="J3179" s="1" t="s">
        <v>189</v>
      </c>
      <c r="K3179" s="3">
        <v>42869.0</v>
      </c>
    </row>
    <row r="3180">
      <c r="A3180" s="1" t="s">
        <v>3385</v>
      </c>
      <c r="B3180" s="1" t="s">
        <v>105</v>
      </c>
      <c r="C3180" s="1" t="str">
        <f t="array" ref="C3180">_xlfn.XLOOKUP($B3180, sales_teams!$A$2:$A$36, sales_teams!$B$2:$B$36)</f>
        <v>Summer Sewald</v>
      </c>
      <c r="D3180" s="1" t="str">
        <f t="array" ref="D3180">_xlfn.XLOOKUP($B3180, sales_teams!$A$2:$A$36, sales_teams!$C$2:$C$36)</f>
        <v>West</v>
      </c>
      <c r="E3180" s="1" t="s">
        <v>194</v>
      </c>
      <c r="F3180" s="1" t="s">
        <v>119</v>
      </c>
      <c r="G3180" s="1" t="str">
        <f t="array" ref="G3180">IF($F3180="", "", _xlfn.XLOOKUP($F3180,accounts!$A$2:$A$86,accounts!$B$2:$B$86, "Other"))</f>
        <v>technology</v>
      </c>
      <c r="H3180" s="1" t="str">
        <f t="array" ref="H3180">IF($F3180="", "", IFS(_xlfn.XLOOKUP($F3180, accounts!$A$2:$A$86, accounts!$E$2:$E$86, 0)&gt;=1000, "Enterprise", _xlfn.XLOOKUP($F3180, accounts!$A$2:$A$86, accounts!$E$2:$E$86, 0)&gt;=100, "Mid-Market", TRUE, "SMB"))</f>
        <v>Enterprise</v>
      </c>
      <c r="I3180" s="1" t="str">
        <f t="array" ref="I3180">IF($F3180="", "", _xlfn.XLOOKUP($F3180,accounts!$A$2:$A$86,accounts!$F$2:$F$86, "Other"))</f>
        <v>Korea</v>
      </c>
      <c r="J3180" s="1" t="s">
        <v>192</v>
      </c>
      <c r="K3180" s="3">
        <v>42869.0</v>
      </c>
      <c r="L3180" s="3">
        <v>42882.0</v>
      </c>
      <c r="M3180" s="1">
        <v>0.0</v>
      </c>
    </row>
    <row r="3181">
      <c r="A3181" s="1" t="s">
        <v>3386</v>
      </c>
      <c r="B3181" s="1" t="s">
        <v>52</v>
      </c>
      <c r="C3181" s="1" t="str">
        <f t="array" ref="C3181">_xlfn.XLOOKUP($B3181, sales_teams!$A$2:$A$36, sales_teams!$B$2:$B$36)</f>
        <v>Rocco Neubert</v>
      </c>
      <c r="D3181" s="1" t="str">
        <f t="array" ref="D3181">_xlfn.XLOOKUP($B3181, sales_teams!$A$2:$A$36, sales_teams!$C$2:$C$36)</f>
        <v>East</v>
      </c>
      <c r="E3181" s="1" t="s">
        <v>188</v>
      </c>
      <c r="F3181" s="1" t="s">
        <v>59</v>
      </c>
      <c r="G3181" s="1" t="str">
        <f t="array" ref="G3181">IF($F3181="", "", _xlfn.XLOOKUP($F3181,accounts!$A$2:$A$86,accounts!$B$2:$B$86, "Other"))</f>
        <v>medical</v>
      </c>
      <c r="H3181" s="1" t="str">
        <f t="array" ref="H3181">IF($F3181="", "", IFS(_xlfn.XLOOKUP($F3181, accounts!$A$2:$A$86, accounts!$E$2:$E$86, 0)&gt;=1000, "Enterprise", _xlfn.XLOOKUP($F3181, accounts!$A$2:$A$86, accounts!$E$2:$E$86, 0)&gt;=100, "Mid-Market", TRUE, "SMB"))</f>
        <v>SMB</v>
      </c>
      <c r="I3181" s="1" t="str">
        <f t="array" ref="I3181">IF($F3181="", "", _xlfn.XLOOKUP($F3181,accounts!$A$2:$A$86,accounts!$F$2:$F$86, "Other"))</f>
        <v>United States</v>
      </c>
      <c r="J3181" s="1" t="s">
        <v>189</v>
      </c>
      <c r="K3181" s="3">
        <v>42870.0</v>
      </c>
    </row>
    <row r="3182">
      <c r="A3182" s="1" t="s">
        <v>3387</v>
      </c>
      <c r="B3182" s="1" t="s">
        <v>52</v>
      </c>
      <c r="C3182" s="1" t="str">
        <f t="array" ref="C3182">_xlfn.XLOOKUP($B3182, sales_teams!$A$2:$A$36, sales_teams!$B$2:$B$36)</f>
        <v>Rocco Neubert</v>
      </c>
      <c r="D3182" s="1" t="str">
        <f t="array" ref="D3182">_xlfn.XLOOKUP($B3182, sales_teams!$A$2:$A$36, sales_teams!$C$2:$C$36)</f>
        <v>East</v>
      </c>
      <c r="E3182" s="1" t="s">
        <v>109</v>
      </c>
      <c r="F3182" s="1" t="s">
        <v>40</v>
      </c>
      <c r="G3182" s="1" t="str">
        <f t="array" ref="G3182">IF($F3182="", "", _xlfn.XLOOKUP($F3182,accounts!$A$2:$A$86,accounts!$B$2:$B$86, "Other"))</f>
        <v>technology</v>
      </c>
      <c r="H3182" s="1" t="str">
        <f t="array" ref="H3182">IF($F3182="", "", IFS(_xlfn.XLOOKUP($F3182, accounts!$A$2:$A$86, accounts!$E$2:$E$86, 0)&gt;=1000, "Enterprise", _xlfn.XLOOKUP($F3182, accounts!$A$2:$A$86, accounts!$E$2:$E$86, 0)&gt;=100, "Mid-Market", TRUE, "SMB"))</f>
        <v>Enterprise</v>
      </c>
      <c r="I3182" s="1" t="str">
        <f t="array" ref="I3182">IF($F3182="", "", _xlfn.XLOOKUP($F3182,accounts!$A$2:$A$86,accounts!$F$2:$F$86, "Other"))</f>
        <v>United States</v>
      </c>
      <c r="J3182" s="1" t="s">
        <v>131</v>
      </c>
      <c r="K3182" s="3">
        <v>42870.0</v>
      </c>
      <c r="L3182" s="3">
        <v>42913.0</v>
      </c>
      <c r="M3182" s="1">
        <v>1078.0</v>
      </c>
    </row>
    <row r="3183">
      <c r="A3183" s="1" t="s">
        <v>3388</v>
      </c>
      <c r="B3183" s="1" t="s">
        <v>52</v>
      </c>
      <c r="C3183" s="1" t="str">
        <f t="array" ref="C3183">_xlfn.XLOOKUP($B3183, sales_teams!$A$2:$A$36, sales_teams!$B$2:$B$36)</f>
        <v>Rocco Neubert</v>
      </c>
      <c r="D3183" s="1" t="str">
        <f t="array" ref="D3183">_xlfn.XLOOKUP($B3183, sales_teams!$A$2:$A$36, sales_teams!$C$2:$C$36)</f>
        <v>East</v>
      </c>
      <c r="E3183" s="1" t="s">
        <v>148</v>
      </c>
      <c r="F3183" s="1" t="s">
        <v>159</v>
      </c>
      <c r="G3183" s="1" t="str">
        <f t="array" ref="G3183">IF($F3183="", "", _xlfn.XLOOKUP($F3183,accounts!$A$2:$A$86,accounts!$B$2:$B$86, "Other"))</f>
        <v>retail</v>
      </c>
      <c r="H3183" s="1" t="str">
        <f t="array" ref="H3183">IF($F3183="", "", IFS(_xlfn.XLOOKUP($F3183, accounts!$A$2:$A$86, accounts!$E$2:$E$86, 0)&gt;=1000, "Enterprise", _xlfn.XLOOKUP($F3183, accounts!$A$2:$A$86, accounts!$E$2:$E$86, 0)&gt;=100, "Mid-Market", TRUE, "SMB"))</f>
        <v>Mid-Market</v>
      </c>
      <c r="I3183" s="1" t="str">
        <f t="array" ref="I3183">IF($F3183="", "", _xlfn.XLOOKUP($F3183,accounts!$A$2:$A$86,accounts!$F$2:$F$86, "Other"))</f>
        <v>Romania</v>
      </c>
      <c r="J3183" s="1" t="s">
        <v>131</v>
      </c>
      <c r="K3183" s="3">
        <v>42870.0</v>
      </c>
      <c r="L3183" s="3">
        <v>42878.0</v>
      </c>
      <c r="M3183" s="1">
        <v>3717.0</v>
      </c>
    </row>
    <row r="3184">
      <c r="A3184" s="1" t="s">
        <v>3389</v>
      </c>
      <c r="B3184" s="1" t="s">
        <v>12</v>
      </c>
      <c r="C3184" s="1" t="str">
        <f t="array" ref="C3184">_xlfn.XLOOKUP($B3184, sales_teams!$A$2:$A$36, sales_teams!$B$2:$B$36)</f>
        <v>Dustin Brinkmann</v>
      </c>
      <c r="D3184" s="1" t="str">
        <f t="array" ref="D3184">_xlfn.XLOOKUP($B3184, sales_teams!$A$2:$A$36, sales_teams!$C$2:$C$36)</f>
        <v>Central</v>
      </c>
      <c r="E3184" s="1" t="s">
        <v>109</v>
      </c>
      <c r="F3184" s="1" t="s">
        <v>119</v>
      </c>
      <c r="G3184" s="1" t="str">
        <f t="array" ref="G3184">IF($F3184="", "", _xlfn.XLOOKUP($F3184,accounts!$A$2:$A$86,accounts!$B$2:$B$86, "Other"))</f>
        <v>technology</v>
      </c>
      <c r="H3184" s="1" t="str">
        <f t="array" ref="H3184">IF($F3184="", "", IFS(_xlfn.XLOOKUP($F3184, accounts!$A$2:$A$86, accounts!$E$2:$E$86, 0)&gt;=1000, "Enterprise", _xlfn.XLOOKUP($F3184, accounts!$A$2:$A$86, accounts!$E$2:$E$86, 0)&gt;=100, "Mid-Market", TRUE, "SMB"))</f>
        <v>Enterprise</v>
      </c>
      <c r="I3184" s="1" t="str">
        <f t="array" ref="I3184">IF($F3184="", "", _xlfn.XLOOKUP($F3184,accounts!$A$2:$A$86,accounts!$F$2:$F$86, "Other"))</f>
        <v>Korea</v>
      </c>
      <c r="J3184" s="1" t="s">
        <v>131</v>
      </c>
      <c r="K3184" s="3">
        <v>42870.0</v>
      </c>
      <c r="L3184" s="3">
        <v>42885.0</v>
      </c>
      <c r="M3184" s="1">
        <v>1129.0</v>
      </c>
    </row>
    <row r="3185">
      <c r="A3185" s="1" t="s">
        <v>3390</v>
      </c>
      <c r="B3185" s="1" t="s">
        <v>48</v>
      </c>
      <c r="C3185" s="1" t="str">
        <f t="array" ref="C3185">_xlfn.XLOOKUP($B3185, sales_teams!$A$2:$A$36, sales_teams!$B$2:$B$36)</f>
        <v>Rocco Neubert</v>
      </c>
      <c r="D3185" s="1" t="str">
        <f t="array" ref="D3185">_xlfn.XLOOKUP($B3185, sales_teams!$A$2:$A$36, sales_teams!$C$2:$C$36)</f>
        <v>East</v>
      </c>
      <c r="E3185" s="1" t="s">
        <v>194</v>
      </c>
      <c r="F3185" s="1" t="s">
        <v>129</v>
      </c>
      <c r="G3185" s="1" t="str">
        <f t="array" ref="G3185">IF($F3185="", "", _xlfn.XLOOKUP($F3185,accounts!$A$2:$A$86,accounts!$B$2:$B$86, "Other"))</f>
        <v>medical</v>
      </c>
      <c r="H3185" s="1" t="str">
        <f t="array" ref="H3185">IF($F3185="", "", IFS(_xlfn.XLOOKUP($F3185, accounts!$A$2:$A$86, accounts!$E$2:$E$86, 0)&gt;=1000, "Enterprise", _xlfn.XLOOKUP($F3185, accounts!$A$2:$A$86, accounts!$E$2:$E$86, 0)&gt;=100, "Mid-Market", TRUE, "SMB"))</f>
        <v>Enterprise</v>
      </c>
      <c r="I3185" s="1" t="str">
        <f t="array" ref="I3185">IF($F3185="", "", _xlfn.XLOOKUP($F3185,accounts!$A$2:$A$86,accounts!$F$2:$F$86, "Other"))</f>
        <v>United States</v>
      </c>
      <c r="J3185" s="1" t="s">
        <v>189</v>
      </c>
      <c r="K3185" s="3">
        <v>42870.0</v>
      </c>
    </row>
    <row r="3186">
      <c r="A3186" s="1" t="s">
        <v>3391</v>
      </c>
      <c r="B3186" s="1" t="s">
        <v>48</v>
      </c>
      <c r="C3186" s="1" t="str">
        <f t="array" ref="C3186">_xlfn.XLOOKUP($B3186, sales_teams!$A$2:$A$36, sales_teams!$B$2:$B$36)</f>
        <v>Rocco Neubert</v>
      </c>
      <c r="D3186" s="1" t="str">
        <f t="array" ref="D3186">_xlfn.XLOOKUP($B3186, sales_teams!$A$2:$A$36, sales_teams!$C$2:$C$36)</f>
        <v>East</v>
      </c>
      <c r="E3186" s="1" t="s">
        <v>181</v>
      </c>
      <c r="F3186" s="1" t="s">
        <v>166</v>
      </c>
      <c r="G3186" s="1" t="str">
        <f t="array" ref="G3186">IF($F3186="", "", _xlfn.XLOOKUP($F3186,accounts!$A$2:$A$86,accounts!$B$2:$B$86, "Other"))</f>
        <v>finance</v>
      </c>
      <c r="H3186" s="1" t="str">
        <f t="array" ref="H3186">IF($F3186="", "", IFS(_xlfn.XLOOKUP($F3186, accounts!$A$2:$A$86, accounts!$E$2:$E$86, 0)&gt;=1000, "Enterprise", _xlfn.XLOOKUP($F3186, accounts!$A$2:$A$86, accounts!$E$2:$E$86, 0)&gt;=100, "Mid-Market", TRUE, "SMB"))</f>
        <v>Enterprise</v>
      </c>
      <c r="I3186" s="1" t="str">
        <f t="array" ref="I3186">IF($F3186="", "", _xlfn.XLOOKUP($F3186,accounts!$A$2:$A$86,accounts!$F$2:$F$86, "Other"))</f>
        <v>United States</v>
      </c>
      <c r="J3186" s="1" t="s">
        <v>131</v>
      </c>
      <c r="K3186" s="3">
        <v>42870.0</v>
      </c>
      <c r="L3186" s="3">
        <v>42993.0</v>
      </c>
      <c r="M3186" s="1">
        <v>536.0</v>
      </c>
    </row>
    <row r="3187">
      <c r="A3187" s="1" t="s">
        <v>3392</v>
      </c>
      <c r="B3187" s="1" t="s">
        <v>48</v>
      </c>
      <c r="C3187" s="1" t="str">
        <f t="array" ref="C3187">_xlfn.XLOOKUP($B3187, sales_teams!$A$2:$A$36, sales_teams!$B$2:$B$36)</f>
        <v>Rocco Neubert</v>
      </c>
      <c r="D3187" s="1" t="str">
        <f t="array" ref="D3187">_xlfn.XLOOKUP($B3187, sales_teams!$A$2:$A$36, sales_teams!$C$2:$C$36)</f>
        <v>East</v>
      </c>
      <c r="E3187" s="1" t="s">
        <v>148</v>
      </c>
      <c r="F3187" s="1" t="s">
        <v>14</v>
      </c>
      <c r="G3187" s="1" t="str">
        <f t="array" ref="G3187">IF($F3187="", "", _xlfn.XLOOKUP($F3187,accounts!$A$2:$A$86,accounts!$B$2:$B$86, "Other"))</f>
        <v>technology</v>
      </c>
      <c r="H3187" s="1" t="str">
        <f t="array" ref="H3187">IF($F3187="", "", IFS(_xlfn.XLOOKUP($F3187, accounts!$A$2:$A$86, accounts!$E$2:$E$86, 0)&gt;=1000, "Enterprise", _xlfn.XLOOKUP($F3187, accounts!$A$2:$A$86, accounts!$E$2:$E$86, 0)&gt;=100, "Mid-Market", TRUE, "SMB"))</f>
        <v>Enterprise</v>
      </c>
      <c r="I3187" s="1" t="str">
        <f t="array" ref="I3187">IF($F3187="", "", _xlfn.XLOOKUP($F3187,accounts!$A$2:$A$86,accounts!$F$2:$F$86, "Other"))</f>
        <v>United States</v>
      </c>
      <c r="J3187" s="1" t="s">
        <v>131</v>
      </c>
      <c r="K3187" s="3">
        <v>42870.0</v>
      </c>
      <c r="L3187" s="3">
        <v>42911.0</v>
      </c>
      <c r="M3187" s="1">
        <v>5857.0</v>
      </c>
    </row>
    <row r="3188">
      <c r="A3188" s="1" t="s">
        <v>3393</v>
      </c>
      <c r="B3188" s="1" t="s">
        <v>94</v>
      </c>
      <c r="C3188" s="1" t="str">
        <f t="array" ref="C3188">_xlfn.XLOOKUP($B3188, sales_teams!$A$2:$A$36, sales_teams!$B$2:$B$36)</f>
        <v>Celia Rouche</v>
      </c>
      <c r="D3188" s="1" t="str">
        <f t="array" ref="D3188">_xlfn.XLOOKUP($B3188, sales_teams!$A$2:$A$36, sales_teams!$C$2:$C$36)</f>
        <v>West</v>
      </c>
      <c r="E3188" s="1" t="s">
        <v>179</v>
      </c>
      <c r="G3188" s="1" t="str">
        <f t="array" ref="G3188">IF($F3188="", "", _xlfn.XLOOKUP($F3188,accounts!$A$2:$A$86,accounts!$B$2:$B$86, "Other"))</f>
        <v/>
      </c>
      <c r="H3188" s="1" t="str">
        <f t="array" ref="H3188">IF($F3188="", "", IFS(_xlfn.XLOOKUP($F3188, accounts!$A$2:$A$86, accounts!$E$2:$E$86, 0)&gt;=1000, "Enterprise", _xlfn.XLOOKUP($F3188, accounts!$A$2:$A$86, accounts!$E$2:$E$86, 0)&gt;=100, "Mid-Market", TRUE, "SMB"))</f>
        <v/>
      </c>
      <c r="I3188" s="1" t="str">
        <f t="array" ref="I3188">IF($F3188="", "", _xlfn.XLOOKUP($F3188,accounts!$A$2:$A$86,accounts!$F$2:$F$86, "Other"))</f>
        <v/>
      </c>
      <c r="J3188" s="1" t="s">
        <v>189</v>
      </c>
      <c r="K3188" s="3">
        <v>42870.0</v>
      </c>
    </row>
    <row r="3189">
      <c r="A3189" s="1" t="s">
        <v>3394</v>
      </c>
      <c r="B3189" s="1" t="s">
        <v>88</v>
      </c>
      <c r="C3189" s="1" t="str">
        <f t="array" ref="C3189">_xlfn.XLOOKUP($B3189, sales_teams!$A$2:$A$36, sales_teams!$B$2:$B$36)</f>
        <v>Celia Rouche</v>
      </c>
      <c r="D3189" s="1" t="str">
        <f t="array" ref="D3189">_xlfn.XLOOKUP($B3189, sales_teams!$A$2:$A$36, sales_teams!$C$2:$C$36)</f>
        <v>West</v>
      </c>
      <c r="E3189" s="1" t="s">
        <v>179</v>
      </c>
      <c r="F3189" s="1" t="s">
        <v>36</v>
      </c>
      <c r="G3189" s="1" t="str">
        <f t="array" ref="G3189">IF($F3189="", "", _xlfn.XLOOKUP($F3189,accounts!$A$2:$A$86,accounts!$B$2:$B$86, "Other"))</f>
        <v>retail</v>
      </c>
      <c r="H3189" s="1" t="str">
        <f t="array" ref="H3189">IF($F3189="", "", IFS(_xlfn.XLOOKUP($F3189, accounts!$A$2:$A$86, accounts!$E$2:$E$86, 0)&gt;=1000, "Enterprise", _xlfn.XLOOKUP($F3189, accounts!$A$2:$A$86, accounts!$E$2:$E$86, 0)&gt;=100, "Mid-Market", TRUE, "SMB"))</f>
        <v>Enterprise</v>
      </c>
      <c r="I3189" s="1" t="str">
        <f t="array" ref="I3189">IF($F3189="", "", _xlfn.XLOOKUP($F3189,accounts!$A$2:$A$86,accounts!$F$2:$F$86, "Other"))</f>
        <v>United States</v>
      </c>
      <c r="J3189" s="1" t="s">
        <v>192</v>
      </c>
      <c r="K3189" s="3">
        <v>42870.0</v>
      </c>
      <c r="L3189" s="3">
        <v>42986.0</v>
      </c>
      <c r="M3189" s="1">
        <v>0.0</v>
      </c>
    </row>
    <row r="3190">
      <c r="A3190" s="1" t="s">
        <v>3395</v>
      </c>
      <c r="B3190" s="1" t="s">
        <v>102</v>
      </c>
      <c r="C3190" s="1" t="str">
        <f t="array" ref="C3190">_xlfn.XLOOKUP($B3190, sales_teams!$A$2:$A$36, sales_teams!$B$2:$B$36)</f>
        <v>Summer Sewald</v>
      </c>
      <c r="D3190" s="1" t="str">
        <f t="array" ref="D3190">_xlfn.XLOOKUP($B3190, sales_teams!$A$2:$A$36, sales_teams!$C$2:$C$36)</f>
        <v>West</v>
      </c>
      <c r="E3190" s="1" t="s">
        <v>181</v>
      </c>
      <c r="G3190" s="1" t="str">
        <f t="array" ref="G3190">IF($F3190="", "", _xlfn.XLOOKUP($F3190,accounts!$A$2:$A$86,accounts!$B$2:$B$86, "Other"))</f>
        <v/>
      </c>
      <c r="H3190" s="1" t="str">
        <f t="array" ref="H3190">IF($F3190="", "", IFS(_xlfn.XLOOKUP($F3190, accounts!$A$2:$A$86, accounts!$E$2:$E$86, 0)&gt;=1000, "Enterprise", _xlfn.XLOOKUP($F3190, accounts!$A$2:$A$86, accounts!$E$2:$E$86, 0)&gt;=100, "Mid-Market", TRUE, "SMB"))</f>
        <v/>
      </c>
      <c r="I3190" s="1" t="str">
        <f t="array" ref="I3190">IF($F3190="", "", _xlfn.XLOOKUP($F3190,accounts!$A$2:$A$86,accounts!$F$2:$F$86, "Other"))</f>
        <v/>
      </c>
      <c r="J3190" s="1" t="s">
        <v>189</v>
      </c>
      <c r="K3190" s="3">
        <v>42870.0</v>
      </c>
    </row>
    <row r="3191">
      <c r="A3191" s="1" t="s">
        <v>3396</v>
      </c>
      <c r="B3191" s="1" t="s">
        <v>102</v>
      </c>
      <c r="C3191" s="1" t="str">
        <f t="array" ref="C3191">_xlfn.XLOOKUP($B3191, sales_teams!$A$2:$A$36, sales_teams!$B$2:$B$36)</f>
        <v>Summer Sewald</v>
      </c>
      <c r="D3191" s="1" t="str">
        <f t="array" ref="D3191">_xlfn.XLOOKUP($B3191, sales_teams!$A$2:$A$36, sales_teams!$C$2:$C$36)</f>
        <v>West</v>
      </c>
      <c r="E3191" s="1" t="s">
        <v>181</v>
      </c>
      <c r="F3191" s="1" t="s">
        <v>170</v>
      </c>
      <c r="G3191" s="1" t="str">
        <f t="array" ref="G3191">IF($F3191="", "", _xlfn.XLOOKUP($F3191,accounts!$A$2:$A$86,accounts!$B$2:$B$86, "Other"))</f>
        <v>employment</v>
      </c>
      <c r="H3191" s="1" t="str">
        <f t="array" ref="H3191">IF($F3191="", "", IFS(_xlfn.XLOOKUP($F3191, accounts!$A$2:$A$86, accounts!$E$2:$E$86, 0)&gt;=1000, "Enterprise", _xlfn.XLOOKUP($F3191, accounts!$A$2:$A$86, accounts!$E$2:$E$86, 0)&gt;=100, "Mid-Market", TRUE, "SMB"))</f>
        <v>Enterprise</v>
      </c>
      <c r="I3191" s="1" t="str">
        <f t="array" ref="I3191">IF($F3191="", "", _xlfn.XLOOKUP($F3191,accounts!$A$2:$A$86,accounts!$F$2:$F$86, "Other"))</f>
        <v>United States</v>
      </c>
      <c r="J3191" s="1" t="s">
        <v>131</v>
      </c>
      <c r="K3191" s="3">
        <v>42870.0</v>
      </c>
      <c r="L3191" s="3">
        <v>42880.0</v>
      </c>
      <c r="M3191" s="1">
        <v>549.0</v>
      </c>
    </row>
    <row r="3192">
      <c r="A3192" s="1" t="s">
        <v>3397</v>
      </c>
      <c r="B3192" s="1" t="s">
        <v>17</v>
      </c>
      <c r="C3192" s="1" t="str">
        <f t="array" ref="C3192">_xlfn.XLOOKUP($B3192, sales_teams!$A$2:$A$36, sales_teams!$B$2:$B$36)</f>
        <v>Dustin Brinkmann</v>
      </c>
      <c r="D3192" s="1" t="str">
        <f t="array" ref="D3192">_xlfn.XLOOKUP($B3192, sales_teams!$A$2:$A$36, sales_teams!$C$2:$C$36)</f>
        <v>Central</v>
      </c>
      <c r="E3192" s="1" t="s">
        <v>179</v>
      </c>
      <c r="F3192" s="1" t="s">
        <v>157</v>
      </c>
      <c r="G3192" s="1" t="str">
        <f t="array" ref="G3192">IF($F3192="", "", _xlfn.XLOOKUP($F3192,accounts!$A$2:$A$86,accounts!$B$2:$B$86, "Other"))</f>
        <v>retail</v>
      </c>
      <c r="H3192" s="1" t="str">
        <f t="array" ref="H3192">IF($F3192="", "", IFS(_xlfn.XLOOKUP($F3192, accounts!$A$2:$A$86, accounts!$E$2:$E$86, 0)&gt;=1000, "Enterprise", _xlfn.XLOOKUP($F3192, accounts!$A$2:$A$86, accounts!$E$2:$E$86, 0)&gt;=100, "Mid-Market", TRUE, "SMB"))</f>
        <v>Enterprise</v>
      </c>
      <c r="I3192" s="1" t="str">
        <f t="array" ref="I3192">IF($F3192="", "", _xlfn.XLOOKUP($F3192,accounts!$A$2:$A$86,accounts!$F$2:$F$86, "Other"))</f>
        <v>Belgium</v>
      </c>
      <c r="J3192" s="1" t="s">
        <v>131</v>
      </c>
      <c r="K3192" s="3">
        <v>42870.0</v>
      </c>
      <c r="L3192" s="3">
        <v>42985.0</v>
      </c>
      <c r="M3192" s="1">
        <v>61.0</v>
      </c>
    </row>
    <row r="3193">
      <c r="A3193" s="1" t="s">
        <v>3398</v>
      </c>
      <c r="B3193" s="1" t="s">
        <v>92</v>
      </c>
      <c r="C3193" s="1" t="str">
        <f t="array" ref="C3193">_xlfn.XLOOKUP($B3193, sales_teams!$A$2:$A$36, sales_teams!$B$2:$B$36)</f>
        <v>Celia Rouche</v>
      </c>
      <c r="D3193" s="1" t="str">
        <f t="array" ref="D3193">_xlfn.XLOOKUP($B3193, sales_teams!$A$2:$A$36, sales_teams!$C$2:$C$36)</f>
        <v>West</v>
      </c>
      <c r="E3193" s="1" t="s">
        <v>194</v>
      </c>
      <c r="F3193" s="1" t="s">
        <v>151</v>
      </c>
      <c r="G3193" s="1" t="str">
        <f t="array" ref="G3193">IF($F3193="", "", _xlfn.XLOOKUP($F3193,accounts!$A$2:$A$86,accounts!$B$2:$B$86, "Other"))</f>
        <v>software</v>
      </c>
      <c r="H3193" s="1" t="str">
        <f t="array" ref="H3193">IF($F3193="", "", IFS(_xlfn.XLOOKUP($F3193, accounts!$A$2:$A$86, accounts!$E$2:$E$86, 0)&gt;=1000, "Enterprise", _xlfn.XLOOKUP($F3193, accounts!$A$2:$A$86, accounts!$E$2:$E$86, 0)&gt;=100, "Mid-Market", TRUE, "SMB"))</f>
        <v>Enterprise</v>
      </c>
      <c r="I3193" s="1" t="str">
        <f t="array" ref="I3193">IF($F3193="", "", _xlfn.XLOOKUP($F3193,accounts!$A$2:$A$86,accounts!$F$2:$F$86, "Other"))</f>
        <v>United States</v>
      </c>
      <c r="J3193" s="1" t="s">
        <v>192</v>
      </c>
      <c r="K3193" s="3">
        <v>42870.0</v>
      </c>
      <c r="L3193" s="3">
        <v>42954.0</v>
      </c>
      <c r="M3193" s="1">
        <v>0.0</v>
      </c>
    </row>
    <row r="3194">
      <c r="A3194" s="1" t="s">
        <v>3399</v>
      </c>
      <c r="B3194" s="1" t="s">
        <v>24</v>
      </c>
      <c r="C3194" s="1" t="str">
        <f t="array" ref="C3194">_xlfn.XLOOKUP($B3194, sales_teams!$A$2:$A$36, sales_teams!$B$2:$B$36)</f>
        <v>Melvin Marxen</v>
      </c>
      <c r="D3194" s="1" t="str">
        <f t="array" ref="D3194">_xlfn.XLOOKUP($B3194, sales_teams!$A$2:$A$36, sales_teams!$C$2:$C$36)</f>
        <v>Central</v>
      </c>
      <c r="E3194" s="1" t="s">
        <v>179</v>
      </c>
      <c r="F3194" s="1" t="s">
        <v>164</v>
      </c>
      <c r="G3194" s="1" t="str">
        <f t="array" ref="G3194">IF($F3194="", "", _xlfn.XLOOKUP($F3194,accounts!$A$2:$A$86,accounts!$B$2:$B$86, "Other"))</f>
        <v>retail</v>
      </c>
      <c r="H3194" s="1" t="str">
        <f t="array" ref="H3194">IF($F3194="", "", IFS(_xlfn.XLOOKUP($F3194, accounts!$A$2:$A$86, accounts!$E$2:$E$86, 0)&gt;=1000, "Enterprise", _xlfn.XLOOKUP($F3194, accounts!$A$2:$A$86, accounts!$E$2:$E$86, 0)&gt;=100, "Mid-Market", TRUE, "SMB"))</f>
        <v>Mid-Market</v>
      </c>
      <c r="I3194" s="1" t="str">
        <f t="array" ref="I3194">IF($F3194="", "", _xlfn.XLOOKUP($F3194,accounts!$A$2:$A$86,accounts!$F$2:$F$86, "Other"))</f>
        <v>United States</v>
      </c>
      <c r="J3194" s="1" t="s">
        <v>192</v>
      </c>
      <c r="K3194" s="3">
        <v>42870.0</v>
      </c>
      <c r="L3194" s="3">
        <v>42957.0</v>
      </c>
      <c r="M3194" s="1">
        <v>0.0</v>
      </c>
    </row>
    <row r="3195">
      <c r="A3195" s="1" t="s">
        <v>3400</v>
      </c>
      <c r="B3195" s="1" t="s">
        <v>24</v>
      </c>
      <c r="C3195" s="1" t="str">
        <f t="array" ref="C3195">_xlfn.XLOOKUP($B3195, sales_teams!$A$2:$A$36, sales_teams!$B$2:$B$36)</f>
        <v>Melvin Marxen</v>
      </c>
      <c r="D3195" s="1" t="str">
        <f t="array" ref="D3195">_xlfn.XLOOKUP($B3195, sales_teams!$A$2:$A$36, sales_teams!$C$2:$C$36)</f>
        <v>Central</v>
      </c>
      <c r="E3195" s="1" t="s">
        <v>188</v>
      </c>
      <c r="F3195" s="1" t="s">
        <v>47</v>
      </c>
      <c r="G3195" s="1" t="str">
        <f t="array" ref="G3195">IF($F3195="", "", _xlfn.XLOOKUP($F3195,accounts!$A$2:$A$86,accounts!$B$2:$B$86, "Other"))</f>
        <v>retail</v>
      </c>
      <c r="H3195" s="1" t="str">
        <f t="array" ref="H3195">IF($F3195="", "", IFS(_xlfn.XLOOKUP($F3195, accounts!$A$2:$A$86, accounts!$E$2:$E$86, 0)&gt;=1000, "Enterprise", _xlfn.XLOOKUP($F3195, accounts!$A$2:$A$86, accounts!$E$2:$E$86, 0)&gt;=100, "Mid-Market", TRUE, "SMB"))</f>
        <v>Enterprise</v>
      </c>
      <c r="I3195" s="1" t="str">
        <f t="array" ref="I3195">IF($F3195="", "", _xlfn.XLOOKUP($F3195,accounts!$A$2:$A$86,accounts!$F$2:$F$86, "Other"))</f>
        <v>United States</v>
      </c>
      <c r="J3195" s="1" t="s">
        <v>192</v>
      </c>
      <c r="K3195" s="3">
        <v>42870.0</v>
      </c>
      <c r="L3195" s="3">
        <v>42968.0</v>
      </c>
      <c r="M3195" s="1">
        <v>0.0</v>
      </c>
    </row>
    <row r="3196">
      <c r="A3196" s="1" t="s">
        <v>3401</v>
      </c>
      <c r="B3196" s="1" t="s">
        <v>107</v>
      </c>
      <c r="C3196" s="1" t="str">
        <f t="array" ref="C3196">_xlfn.XLOOKUP($B3196, sales_teams!$A$2:$A$36, sales_teams!$B$2:$B$36)</f>
        <v>Summer Sewald</v>
      </c>
      <c r="D3196" s="1" t="str">
        <f t="array" ref="D3196">_xlfn.XLOOKUP($B3196, sales_teams!$A$2:$A$36, sales_teams!$C$2:$C$36)</f>
        <v>West</v>
      </c>
      <c r="E3196" s="1" t="s">
        <v>181</v>
      </c>
      <c r="F3196" s="1" t="s">
        <v>84</v>
      </c>
      <c r="G3196" s="1" t="str">
        <f t="array" ref="G3196">IF($F3196="", "", _xlfn.XLOOKUP($F3196,accounts!$A$2:$A$86,accounts!$B$2:$B$86, "Other"))</f>
        <v>retail</v>
      </c>
      <c r="H3196" s="1" t="str">
        <f t="array" ref="H3196">IF($F3196="", "", IFS(_xlfn.XLOOKUP($F3196, accounts!$A$2:$A$86, accounts!$E$2:$E$86, 0)&gt;=1000, "Enterprise", _xlfn.XLOOKUP($F3196, accounts!$A$2:$A$86, accounts!$E$2:$E$86, 0)&gt;=100, "Mid-Market", TRUE, "SMB"))</f>
        <v>Enterprise</v>
      </c>
      <c r="I3196" s="1" t="str">
        <f t="array" ref="I3196">IF($F3196="", "", _xlfn.XLOOKUP($F3196,accounts!$A$2:$A$86,accounts!$F$2:$F$86, "Other"))</f>
        <v>United States</v>
      </c>
      <c r="J3196" s="1" t="s">
        <v>192</v>
      </c>
      <c r="K3196" s="3">
        <v>42870.0</v>
      </c>
      <c r="L3196" s="3">
        <v>42960.0</v>
      </c>
      <c r="M3196" s="1">
        <v>0.0</v>
      </c>
    </row>
    <row r="3197">
      <c r="A3197" s="1" t="s">
        <v>3402</v>
      </c>
      <c r="B3197" s="1" t="s">
        <v>107</v>
      </c>
      <c r="C3197" s="1" t="str">
        <f t="array" ref="C3197">_xlfn.XLOOKUP($B3197, sales_teams!$A$2:$A$36, sales_teams!$B$2:$B$36)</f>
        <v>Summer Sewald</v>
      </c>
      <c r="D3197" s="1" t="str">
        <f t="array" ref="D3197">_xlfn.XLOOKUP($B3197, sales_teams!$A$2:$A$36, sales_teams!$C$2:$C$36)</f>
        <v>West</v>
      </c>
      <c r="E3197" s="1" t="s">
        <v>109</v>
      </c>
      <c r="F3197" s="1" t="s">
        <v>36</v>
      </c>
      <c r="G3197" s="1" t="str">
        <f t="array" ref="G3197">IF($F3197="", "", _xlfn.XLOOKUP($F3197,accounts!$A$2:$A$86,accounts!$B$2:$B$86, "Other"))</f>
        <v>retail</v>
      </c>
      <c r="H3197" s="1" t="str">
        <f t="array" ref="H3197">IF($F3197="", "", IFS(_xlfn.XLOOKUP($F3197, accounts!$A$2:$A$86, accounts!$E$2:$E$86, 0)&gt;=1000, "Enterprise", _xlfn.XLOOKUP($F3197, accounts!$A$2:$A$86, accounts!$E$2:$E$86, 0)&gt;=100, "Mid-Market", TRUE, "SMB"))</f>
        <v>Enterprise</v>
      </c>
      <c r="I3197" s="1" t="str">
        <f t="array" ref="I3197">IF($F3197="", "", _xlfn.XLOOKUP($F3197,accounts!$A$2:$A$86,accounts!$F$2:$F$86, "Other"))</f>
        <v>United States</v>
      </c>
      <c r="J3197" s="1" t="s">
        <v>131</v>
      </c>
      <c r="K3197" s="3">
        <v>42870.0</v>
      </c>
      <c r="L3197" s="3">
        <v>42988.0</v>
      </c>
      <c r="M3197" s="1">
        <v>1101.0</v>
      </c>
    </row>
    <row r="3198">
      <c r="A3198" s="1" t="s">
        <v>3403</v>
      </c>
      <c r="B3198" s="1" t="s">
        <v>28</v>
      </c>
      <c r="C3198" s="1" t="str">
        <f t="array" ref="C3198">_xlfn.XLOOKUP($B3198, sales_teams!$A$2:$A$36, sales_teams!$B$2:$B$36)</f>
        <v>Melvin Marxen</v>
      </c>
      <c r="D3198" s="1" t="str">
        <f t="array" ref="D3198">_xlfn.XLOOKUP($B3198, sales_teams!$A$2:$A$36, sales_teams!$C$2:$C$36)</f>
        <v>Central</v>
      </c>
      <c r="E3198" s="1" t="s">
        <v>181</v>
      </c>
      <c r="F3198" s="1" t="s">
        <v>78</v>
      </c>
      <c r="G3198" s="1" t="str">
        <f t="array" ref="G3198">IF($F3198="", "", _xlfn.XLOOKUP($F3198,accounts!$A$2:$A$86,accounts!$B$2:$B$86, "Other"))</f>
        <v>marketing</v>
      </c>
      <c r="H3198" s="1" t="str">
        <f t="array" ref="H3198">IF($F3198="", "", IFS(_xlfn.XLOOKUP($F3198, accounts!$A$2:$A$86, accounts!$E$2:$E$86, 0)&gt;=1000, "Enterprise", _xlfn.XLOOKUP($F3198, accounts!$A$2:$A$86, accounts!$E$2:$E$86, 0)&gt;=100, "Mid-Market", TRUE, "SMB"))</f>
        <v>Enterprise</v>
      </c>
      <c r="I3198" s="1" t="str">
        <f t="array" ref="I3198">IF($F3198="", "", _xlfn.XLOOKUP($F3198,accounts!$A$2:$A$86,accounts!$F$2:$F$86, "Other"))</f>
        <v>United States</v>
      </c>
      <c r="J3198" s="1" t="s">
        <v>192</v>
      </c>
      <c r="K3198" s="3">
        <v>42870.0</v>
      </c>
      <c r="L3198" s="3">
        <v>42958.0</v>
      </c>
      <c r="M3198" s="1">
        <v>0.0</v>
      </c>
    </row>
    <row r="3199">
      <c r="A3199" s="1" t="s">
        <v>3404</v>
      </c>
      <c r="B3199" s="1" t="s">
        <v>28</v>
      </c>
      <c r="C3199" s="1" t="str">
        <f t="array" ref="C3199">_xlfn.XLOOKUP($B3199, sales_teams!$A$2:$A$36, sales_teams!$B$2:$B$36)</f>
        <v>Melvin Marxen</v>
      </c>
      <c r="D3199" s="1" t="str">
        <f t="array" ref="D3199">_xlfn.XLOOKUP($B3199, sales_teams!$A$2:$A$36, sales_teams!$C$2:$C$36)</f>
        <v>Central</v>
      </c>
      <c r="E3199" s="1" t="s">
        <v>181</v>
      </c>
      <c r="F3199" s="1" t="s">
        <v>82</v>
      </c>
      <c r="G3199" s="1" t="str">
        <f t="array" ref="G3199">IF($F3199="", "", _xlfn.XLOOKUP($F3199,accounts!$A$2:$A$86,accounts!$B$2:$B$86, "Other"))</f>
        <v>software</v>
      </c>
      <c r="H3199" s="1" t="str">
        <f t="array" ref="H3199">IF($F3199="", "", IFS(_xlfn.XLOOKUP($F3199, accounts!$A$2:$A$86, accounts!$E$2:$E$86, 0)&gt;=1000, "Enterprise", _xlfn.XLOOKUP($F3199, accounts!$A$2:$A$86, accounts!$E$2:$E$86, 0)&gt;=100, "Mid-Market", TRUE, "SMB"))</f>
        <v>Enterprise</v>
      </c>
      <c r="I3199" s="1" t="str">
        <f t="array" ref="I3199">IF($F3199="", "", _xlfn.XLOOKUP($F3199,accounts!$A$2:$A$86,accounts!$F$2:$F$86, "Other"))</f>
        <v>United States</v>
      </c>
      <c r="J3199" s="1" t="s">
        <v>131</v>
      </c>
      <c r="K3199" s="3">
        <v>42870.0</v>
      </c>
      <c r="L3199" s="3">
        <v>42913.0</v>
      </c>
      <c r="M3199" s="1">
        <v>603.0</v>
      </c>
    </row>
    <row r="3200">
      <c r="A3200" s="1" t="s">
        <v>3405</v>
      </c>
      <c r="B3200" s="1" t="s">
        <v>28</v>
      </c>
      <c r="C3200" s="1" t="str">
        <f t="array" ref="C3200">_xlfn.XLOOKUP($B3200, sales_teams!$A$2:$A$36, sales_teams!$B$2:$B$36)</f>
        <v>Melvin Marxen</v>
      </c>
      <c r="D3200" s="1" t="str">
        <f t="array" ref="D3200">_xlfn.XLOOKUP($B3200, sales_teams!$A$2:$A$36, sales_teams!$C$2:$C$36)</f>
        <v>Central</v>
      </c>
      <c r="E3200" s="1" t="s">
        <v>181</v>
      </c>
      <c r="F3200" s="1" t="s">
        <v>78</v>
      </c>
      <c r="G3200" s="1" t="str">
        <f t="array" ref="G3200">IF($F3200="", "", _xlfn.XLOOKUP($F3200,accounts!$A$2:$A$86,accounts!$B$2:$B$86, "Other"))</f>
        <v>marketing</v>
      </c>
      <c r="H3200" s="1" t="str">
        <f t="array" ref="H3200">IF($F3200="", "", IFS(_xlfn.XLOOKUP($F3200, accounts!$A$2:$A$86, accounts!$E$2:$E$86, 0)&gt;=1000, "Enterprise", _xlfn.XLOOKUP($F3200, accounts!$A$2:$A$86, accounts!$E$2:$E$86, 0)&gt;=100, "Mid-Market", TRUE, "SMB"))</f>
        <v>Enterprise</v>
      </c>
      <c r="I3200" s="1" t="str">
        <f t="array" ref="I3200">IF($F3200="", "", _xlfn.XLOOKUP($F3200,accounts!$A$2:$A$86,accounts!$F$2:$F$86, "Other"))</f>
        <v>United States</v>
      </c>
      <c r="J3200" s="1" t="s">
        <v>131</v>
      </c>
      <c r="K3200" s="3">
        <v>42870.0</v>
      </c>
      <c r="L3200" s="3">
        <v>42983.0</v>
      </c>
      <c r="M3200" s="1">
        <v>545.0</v>
      </c>
    </row>
    <row r="3201">
      <c r="A3201" s="1" t="s">
        <v>3406</v>
      </c>
      <c r="B3201" s="1" t="s">
        <v>54</v>
      </c>
      <c r="C3201" s="1" t="str">
        <f t="array" ref="C3201">_xlfn.XLOOKUP($B3201, sales_teams!$A$2:$A$36, sales_teams!$B$2:$B$36)</f>
        <v>Rocco Neubert</v>
      </c>
      <c r="D3201" s="1" t="str">
        <f t="array" ref="D3201">_xlfn.XLOOKUP($B3201, sales_teams!$A$2:$A$36, sales_teams!$C$2:$C$36)</f>
        <v>East</v>
      </c>
      <c r="E3201" s="1" t="s">
        <v>188</v>
      </c>
      <c r="F3201" s="1" t="s">
        <v>167</v>
      </c>
      <c r="G3201" s="1" t="str">
        <f t="array" ref="G3201">IF($F3201="", "", _xlfn.XLOOKUP($F3201,accounts!$A$2:$A$86,accounts!$B$2:$B$86, "Other"))</f>
        <v>finance</v>
      </c>
      <c r="H3201" s="1" t="str">
        <f t="array" ref="H3201">IF($F3201="", "", IFS(_xlfn.XLOOKUP($F3201, accounts!$A$2:$A$86, accounts!$E$2:$E$86, 0)&gt;=1000, "Enterprise", _xlfn.XLOOKUP($F3201, accounts!$A$2:$A$86, accounts!$E$2:$E$86, 0)&gt;=100, "Mid-Market", TRUE, "SMB"))</f>
        <v>Mid-Market</v>
      </c>
      <c r="I3201" s="1" t="str">
        <f t="array" ref="I3201">IF($F3201="", "", _xlfn.XLOOKUP($F3201,accounts!$A$2:$A$86,accounts!$F$2:$F$86, "Other"))</f>
        <v>United States</v>
      </c>
      <c r="J3201" s="1" t="s">
        <v>192</v>
      </c>
      <c r="K3201" s="3">
        <v>42870.0</v>
      </c>
      <c r="L3201" s="3">
        <v>42885.0</v>
      </c>
      <c r="M3201" s="1">
        <v>0.0</v>
      </c>
    </row>
    <row r="3202">
      <c r="A3202" s="1" t="s">
        <v>3407</v>
      </c>
      <c r="B3202" s="1" t="s">
        <v>65</v>
      </c>
      <c r="C3202" s="1" t="str">
        <f t="array" ref="C3202">_xlfn.XLOOKUP($B3202, sales_teams!$A$2:$A$36, sales_teams!$B$2:$B$36)</f>
        <v>Celia Rouche</v>
      </c>
      <c r="D3202" s="1" t="str">
        <f t="array" ref="D3202">_xlfn.XLOOKUP($B3202, sales_teams!$A$2:$A$36, sales_teams!$C$2:$C$36)</f>
        <v>West</v>
      </c>
      <c r="E3202" s="1" t="s">
        <v>188</v>
      </c>
      <c r="G3202" s="1" t="str">
        <f t="array" ref="G3202">IF($F3202="", "", _xlfn.XLOOKUP($F3202,accounts!$A$2:$A$86,accounts!$B$2:$B$86, "Other"))</f>
        <v/>
      </c>
      <c r="H3202" s="1" t="str">
        <f t="array" ref="H3202">IF($F3202="", "", IFS(_xlfn.XLOOKUP($F3202, accounts!$A$2:$A$86, accounts!$E$2:$E$86, 0)&gt;=1000, "Enterprise", _xlfn.XLOOKUP($F3202, accounts!$A$2:$A$86, accounts!$E$2:$E$86, 0)&gt;=100, "Mid-Market", TRUE, "SMB"))</f>
        <v/>
      </c>
      <c r="I3202" s="1" t="str">
        <f t="array" ref="I3202">IF($F3202="", "", _xlfn.XLOOKUP($F3202,accounts!$A$2:$A$86,accounts!$F$2:$F$86, "Other"))</f>
        <v/>
      </c>
      <c r="J3202" s="1" t="s">
        <v>189</v>
      </c>
      <c r="K3202" s="3">
        <v>42870.0</v>
      </c>
    </row>
    <row r="3203">
      <c r="A3203" s="1" t="s">
        <v>3408</v>
      </c>
      <c r="B3203" s="1" t="s">
        <v>41</v>
      </c>
      <c r="C3203" s="1" t="str">
        <f t="array" ref="C3203">_xlfn.XLOOKUP($B3203, sales_teams!$A$2:$A$36, sales_teams!$B$2:$B$36)</f>
        <v>Cara Losch</v>
      </c>
      <c r="D3203" s="1" t="str">
        <f t="array" ref="D3203">_xlfn.XLOOKUP($B3203, sales_teams!$A$2:$A$36, sales_teams!$C$2:$C$36)</f>
        <v>East</v>
      </c>
      <c r="E3203" s="1" t="s">
        <v>194</v>
      </c>
      <c r="F3203" s="1" t="s">
        <v>171</v>
      </c>
      <c r="G3203" s="1" t="str">
        <f t="array" ref="G3203">IF($F3203="", "", _xlfn.XLOOKUP($F3203,accounts!$A$2:$A$86,accounts!$B$2:$B$86, "Other"))</f>
        <v>retail</v>
      </c>
      <c r="H3203" s="1" t="str">
        <f t="array" ref="H3203">IF($F3203="", "", IFS(_xlfn.XLOOKUP($F3203, accounts!$A$2:$A$86, accounts!$E$2:$E$86, 0)&gt;=1000, "Enterprise", _xlfn.XLOOKUP($F3203, accounts!$A$2:$A$86, accounts!$E$2:$E$86, 0)&gt;=100, "Mid-Market", TRUE, "SMB"))</f>
        <v>Enterprise</v>
      </c>
      <c r="I3203" s="1" t="str">
        <f t="array" ref="I3203">IF($F3203="", "", _xlfn.XLOOKUP($F3203,accounts!$A$2:$A$86,accounts!$F$2:$F$86, "Other"))</f>
        <v>United States</v>
      </c>
      <c r="J3203" s="1" t="s">
        <v>192</v>
      </c>
      <c r="K3203" s="3">
        <v>42870.0</v>
      </c>
      <c r="L3203" s="3">
        <v>42881.0</v>
      </c>
      <c r="M3203" s="1">
        <v>0.0</v>
      </c>
    </row>
    <row r="3204">
      <c r="A3204" s="1" t="s">
        <v>3409</v>
      </c>
      <c r="B3204" s="1" t="s">
        <v>60</v>
      </c>
      <c r="C3204" s="1" t="str">
        <f t="array" ref="C3204">_xlfn.XLOOKUP($B3204, sales_teams!$A$2:$A$36, sales_teams!$B$2:$B$36)</f>
        <v>Celia Rouche</v>
      </c>
      <c r="D3204" s="1" t="str">
        <f t="array" ref="D3204">_xlfn.XLOOKUP($B3204, sales_teams!$A$2:$A$36, sales_teams!$C$2:$C$36)</f>
        <v>West</v>
      </c>
      <c r="E3204" s="1" t="s">
        <v>109</v>
      </c>
      <c r="F3204" s="1" t="s">
        <v>84</v>
      </c>
      <c r="G3204" s="1" t="str">
        <f t="array" ref="G3204">IF($F3204="", "", _xlfn.XLOOKUP($F3204,accounts!$A$2:$A$86,accounts!$B$2:$B$86, "Other"))</f>
        <v>retail</v>
      </c>
      <c r="H3204" s="1" t="str">
        <f t="array" ref="H3204">IF($F3204="", "", IFS(_xlfn.XLOOKUP($F3204, accounts!$A$2:$A$86, accounts!$E$2:$E$86, 0)&gt;=1000, "Enterprise", _xlfn.XLOOKUP($F3204, accounts!$A$2:$A$86, accounts!$E$2:$E$86, 0)&gt;=100, "Mid-Market", TRUE, "SMB"))</f>
        <v>Enterprise</v>
      </c>
      <c r="I3204" s="1" t="str">
        <f t="array" ref="I3204">IF($F3204="", "", _xlfn.XLOOKUP($F3204,accounts!$A$2:$A$86,accounts!$F$2:$F$86, "Other"))</f>
        <v>United States</v>
      </c>
      <c r="J3204" s="1" t="s">
        <v>131</v>
      </c>
      <c r="K3204" s="3">
        <v>42870.0</v>
      </c>
      <c r="L3204" s="3">
        <v>42972.0</v>
      </c>
      <c r="M3204" s="1">
        <v>959.0</v>
      </c>
    </row>
    <row r="3205">
      <c r="A3205" s="1" t="s">
        <v>3410</v>
      </c>
      <c r="B3205" s="1" t="s">
        <v>60</v>
      </c>
      <c r="C3205" s="1" t="str">
        <f t="array" ref="C3205">_xlfn.XLOOKUP($B3205, sales_teams!$A$2:$A$36, sales_teams!$B$2:$B$36)</f>
        <v>Celia Rouche</v>
      </c>
      <c r="D3205" s="1" t="str">
        <f t="array" ref="D3205">_xlfn.XLOOKUP($B3205, sales_teams!$A$2:$A$36, sales_teams!$C$2:$C$36)</f>
        <v>West</v>
      </c>
      <c r="E3205" s="1" t="s">
        <v>109</v>
      </c>
      <c r="F3205" s="1" t="s">
        <v>127</v>
      </c>
      <c r="G3205" s="1" t="str">
        <f t="array" ref="G3205">IF($F3205="", "", _xlfn.XLOOKUP($F3205,accounts!$A$2:$A$86,accounts!$B$2:$B$86, "Other"))</f>
        <v>technology</v>
      </c>
      <c r="H3205" s="1" t="str">
        <f t="array" ref="H3205">IF($F3205="", "", IFS(_xlfn.XLOOKUP($F3205, accounts!$A$2:$A$86, accounts!$E$2:$E$86, 0)&gt;=1000, "Enterprise", _xlfn.XLOOKUP($F3205, accounts!$A$2:$A$86, accounts!$E$2:$E$86, 0)&gt;=100, "Mid-Market", TRUE, "SMB"))</f>
        <v>Enterprise</v>
      </c>
      <c r="I3205" s="1" t="str">
        <f t="array" ref="I3205">IF($F3205="", "", _xlfn.XLOOKUP($F3205,accounts!$A$2:$A$86,accounts!$F$2:$F$86, "Other"))</f>
        <v>United States</v>
      </c>
      <c r="J3205" s="1" t="s">
        <v>131</v>
      </c>
      <c r="K3205" s="3">
        <v>42870.0</v>
      </c>
      <c r="L3205" s="3">
        <v>42889.0</v>
      </c>
      <c r="M3205" s="1">
        <v>1208.0</v>
      </c>
    </row>
    <row r="3206">
      <c r="A3206" s="1" t="s">
        <v>3411</v>
      </c>
      <c r="B3206" s="1" t="s">
        <v>60</v>
      </c>
      <c r="C3206" s="1" t="str">
        <f t="array" ref="C3206">_xlfn.XLOOKUP($B3206, sales_teams!$A$2:$A$36, sales_teams!$B$2:$B$36)</f>
        <v>Celia Rouche</v>
      </c>
      <c r="D3206" s="1" t="str">
        <f t="array" ref="D3206">_xlfn.XLOOKUP($B3206, sales_teams!$A$2:$A$36, sales_teams!$C$2:$C$36)</f>
        <v>West</v>
      </c>
      <c r="E3206" s="1" t="s">
        <v>148</v>
      </c>
      <c r="F3206" s="1" t="s">
        <v>114</v>
      </c>
      <c r="G3206" s="1" t="str">
        <f t="array" ref="G3206">IF($F3206="", "", _xlfn.XLOOKUP($F3206,accounts!$A$2:$A$86,accounts!$B$2:$B$86, "Other"))</f>
        <v>marketing</v>
      </c>
      <c r="H3206" s="1" t="str">
        <f t="array" ref="H3206">IF($F3206="", "", IFS(_xlfn.XLOOKUP($F3206, accounts!$A$2:$A$86, accounts!$E$2:$E$86, 0)&gt;=1000, "Enterprise", _xlfn.XLOOKUP($F3206, accounts!$A$2:$A$86, accounts!$E$2:$E$86, 0)&gt;=100, "Mid-Market", TRUE, "SMB"))</f>
        <v>Enterprise</v>
      </c>
      <c r="I3206" s="1" t="str">
        <f t="array" ref="I3206">IF($F3206="", "", _xlfn.XLOOKUP($F3206,accounts!$A$2:$A$86,accounts!$F$2:$F$86, "Other"))</f>
        <v>United States</v>
      </c>
      <c r="J3206" s="1" t="s">
        <v>131</v>
      </c>
      <c r="K3206" s="3">
        <v>42870.0</v>
      </c>
      <c r="L3206" s="3">
        <v>42966.0</v>
      </c>
      <c r="M3206" s="1">
        <v>4246.0</v>
      </c>
    </row>
    <row r="3207">
      <c r="A3207" s="1" t="s">
        <v>3412</v>
      </c>
      <c r="B3207" s="1" t="s">
        <v>34</v>
      </c>
      <c r="C3207" s="1" t="str">
        <f t="array" ref="C3207">_xlfn.XLOOKUP($B3207, sales_teams!$A$2:$A$36, sales_teams!$B$2:$B$36)</f>
        <v>Cara Losch</v>
      </c>
      <c r="D3207" s="1" t="str">
        <f t="array" ref="D3207">_xlfn.XLOOKUP($B3207, sales_teams!$A$2:$A$36, sales_teams!$C$2:$C$36)</f>
        <v>East</v>
      </c>
      <c r="E3207" s="1" t="s">
        <v>188</v>
      </c>
      <c r="F3207" s="1" t="s">
        <v>177</v>
      </c>
      <c r="G3207" s="1" t="str">
        <f t="array" ref="G3207">IF($F3207="", "", _xlfn.XLOOKUP($F3207,accounts!$A$2:$A$86,accounts!$B$2:$B$86, "Other"))</f>
        <v>software</v>
      </c>
      <c r="H3207" s="1" t="str">
        <f t="array" ref="H3207">IF($F3207="", "", IFS(_xlfn.XLOOKUP($F3207, accounts!$A$2:$A$86, accounts!$E$2:$E$86, 0)&gt;=1000, "Enterprise", _xlfn.XLOOKUP($F3207, accounts!$A$2:$A$86, accounts!$E$2:$E$86, 0)&gt;=100, "Mid-Market", TRUE, "SMB"))</f>
        <v>Enterprise</v>
      </c>
      <c r="I3207" s="1" t="str">
        <f t="array" ref="I3207">IF($F3207="", "", _xlfn.XLOOKUP($F3207,accounts!$A$2:$A$86,accounts!$F$2:$F$86, "Other"))</f>
        <v>United States</v>
      </c>
      <c r="J3207" s="1" t="s">
        <v>131</v>
      </c>
      <c r="K3207" s="3">
        <v>42870.0</v>
      </c>
      <c r="L3207" s="3">
        <v>43004.0</v>
      </c>
      <c r="M3207" s="1">
        <v>3061.0</v>
      </c>
    </row>
    <row r="3208">
      <c r="A3208" s="1" t="s">
        <v>3413</v>
      </c>
      <c r="B3208" s="1" t="s">
        <v>105</v>
      </c>
      <c r="C3208" s="1" t="str">
        <f t="array" ref="C3208">_xlfn.XLOOKUP($B3208, sales_teams!$A$2:$A$36, sales_teams!$B$2:$B$36)</f>
        <v>Summer Sewald</v>
      </c>
      <c r="D3208" s="1" t="str">
        <f t="array" ref="D3208">_xlfn.XLOOKUP($B3208, sales_teams!$A$2:$A$36, sales_teams!$C$2:$C$36)</f>
        <v>West</v>
      </c>
      <c r="E3208" s="1" t="s">
        <v>148</v>
      </c>
      <c r="F3208" s="1" t="s">
        <v>147</v>
      </c>
      <c r="G3208" s="1" t="str">
        <f t="array" ref="G3208">IF($F3208="", "", _xlfn.XLOOKUP($F3208,accounts!$A$2:$A$86,accounts!$B$2:$B$86, "Other"))</f>
        <v>telecommunications</v>
      </c>
      <c r="H3208" s="1" t="str">
        <f t="array" ref="H3208">IF($F3208="", "", IFS(_xlfn.XLOOKUP($F3208, accounts!$A$2:$A$86, accounts!$E$2:$E$86, 0)&gt;=1000, "Enterprise", _xlfn.XLOOKUP($F3208, accounts!$A$2:$A$86, accounts!$E$2:$E$86, 0)&gt;=100, "Mid-Market", TRUE, "SMB"))</f>
        <v>Enterprise</v>
      </c>
      <c r="I3208" s="1" t="str">
        <f t="array" ref="I3208">IF($F3208="", "", _xlfn.XLOOKUP($F3208,accounts!$A$2:$A$86,accounts!$F$2:$F$86, "Other"))</f>
        <v>United States</v>
      </c>
      <c r="J3208" s="1" t="s">
        <v>192</v>
      </c>
      <c r="K3208" s="3">
        <v>42870.0</v>
      </c>
      <c r="L3208" s="3">
        <v>42907.0</v>
      </c>
      <c r="M3208" s="1">
        <v>0.0</v>
      </c>
    </row>
    <row r="3209">
      <c r="A3209" s="1" t="s">
        <v>3414</v>
      </c>
      <c r="B3209" s="1" t="s">
        <v>52</v>
      </c>
      <c r="C3209" s="1" t="str">
        <f t="array" ref="C3209">_xlfn.XLOOKUP($B3209, sales_teams!$A$2:$A$36, sales_teams!$B$2:$B$36)</f>
        <v>Rocco Neubert</v>
      </c>
      <c r="D3209" s="1" t="str">
        <f t="array" ref="D3209">_xlfn.XLOOKUP($B3209, sales_teams!$A$2:$A$36, sales_teams!$C$2:$C$36)</f>
        <v>East</v>
      </c>
      <c r="E3209" s="1" t="s">
        <v>148</v>
      </c>
      <c r="F3209" s="1" t="s">
        <v>59</v>
      </c>
      <c r="G3209" s="1" t="str">
        <f t="array" ref="G3209">IF($F3209="", "", _xlfn.XLOOKUP($F3209,accounts!$A$2:$A$86,accounts!$B$2:$B$86, "Other"))</f>
        <v>medical</v>
      </c>
      <c r="H3209" s="1" t="str">
        <f t="array" ref="H3209">IF($F3209="", "", IFS(_xlfn.XLOOKUP($F3209, accounts!$A$2:$A$86, accounts!$E$2:$E$86, 0)&gt;=1000, "Enterprise", _xlfn.XLOOKUP($F3209, accounts!$A$2:$A$86, accounts!$E$2:$E$86, 0)&gt;=100, "Mid-Market", TRUE, "SMB"))</f>
        <v>SMB</v>
      </c>
      <c r="I3209" s="1" t="str">
        <f t="array" ref="I3209">IF($F3209="", "", _xlfn.XLOOKUP($F3209,accounts!$A$2:$A$86,accounts!$F$2:$F$86, "Other"))</f>
        <v>United States</v>
      </c>
      <c r="J3209" s="1" t="s">
        <v>192</v>
      </c>
      <c r="K3209" s="3">
        <v>42871.0</v>
      </c>
      <c r="L3209" s="3">
        <v>42960.0</v>
      </c>
      <c r="M3209" s="1">
        <v>0.0</v>
      </c>
    </row>
    <row r="3210">
      <c r="A3210" s="1" t="s">
        <v>3415</v>
      </c>
      <c r="B3210" s="1" t="s">
        <v>39</v>
      </c>
      <c r="C3210" s="1" t="str">
        <f t="array" ref="C3210">_xlfn.XLOOKUP($B3210, sales_teams!$A$2:$A$36, sales_teams!$B$2:$B$36)</f>
        <v>Cara Losch</v>
      </c>
      <c r="D3210" s="1" t="str">
        <f t="array" ref="D3210">_xlfn.XLOOKUP($B3210, sales_teams!$A$2:$A$36, sales_teams!$C$2:$C$36)</f>
        <v>East</v>
      </c>
      <c r="E3210" s="1" t="s">
        <v>188</v>
      </c>
      <c r="G3210" s="1" t="str">
        <f t="array" ref="G3210">IF($F3210="", "", _xlfn.XLOOKUP($F3210,accounts!$A$2:$A$86,accounts!$B$2:$B$86, "Other"))</f>
        <v/>
      </c>
      <c r="H3210" s="1" t="str">
        <f t="array" ref="H3210">IF($F3210="", "", IFS(_xlfn.XLOOKUP($F3210, accounts!$A$2:$A$86, accounts!$E$2:$E$86, 0)&gt;=1000, "Enterprise", _xlfn.XLOOKUP($F3210, accounts!$A$2:$A$86, accounts!$E$2:$E$86, 0)&gt;=100, "Mid-Market", TRUE, "SMB"))</f>
        <v/>
      </c>
      <c r="I3210" s="1" t="str">
        <f t="array" ref="I3210">IF($F3210="", "", _xlfn.XLOOKUP($F3210,accounts!$A$2:$A$86,accounts!$F$2:$F$86, "Other"))</f>
        <v/>
      </c>
      <c r="J3210" s="1" t="s">
        <v>189</v>
      </c>
      <c r="K3210" s="3">
        <v>42871.0</v>
      </c>
    </row>
    <row r="3211">
      <c r="A3211" s="1" t="s">
        <v>3416</v>
      </c>
      <c r="B3211" s="1" t="s">
        <v>53</v>
      </c>
      <c r="C3211" s="1" t="str">
        <f t="array" ref="C3211">_xlfn.XLOOKUP($B3211, sales_teams!$A$2:$A$36, sales_teams!$B$2:$B$36)</f>
        <v>Rocco Neubert</v>
      </c>
      <c r="D3211" s="1" t="str">
        <f t="array" ref="D3211">_xlfn.XLOOKUP($B3211, sales_teams!$A$2:$A$36, sales_teams!$C$2:$C$36)</f>
        <v>East</v>
      </c>
      <c r="E3211" s="1" t="s">
        <v>188</v>
      </c>
      <c r="F3211" s="1" t="s">
        <v>55</v>
      </c>
      <c r="G3211" s="1" t="str">
        <f t="array" ref="G3211">IF($F3211="", "", _xlfn.XLOOKUP($F3211,accounts!$A$2:$A$86,accounts!$B$2:$B$86, "Other"))</f>
        <v>entertainment</v>
      </c>
      <c r="H3211" s="1" t="str">
        <f t="array" ref="H3211">IF($F3211="", "", IFS(_xlfn.XLOOKUP($F3211, accounts!$A$2:$A$86, accounts!$E$2:$E$86, 0)&gt;=1000, "Enterprise", _xlfn.XLOOKUP($F3211, accounts!$A$2:$A$86, accounts!$E$2:$E$86, 0)&gt;=100, "Mid-Market", TRUE, "SMB"))</f>
        <v>Enterprise</v>
      </c>
      <c r="I3211" s="1" t="str">
        <f t="array" ref="I3211">IF($F3211="", "", _xlfn.XLOOKUP($F3211,accounts!$A$2:$A$86,accounts!$F$2:$F$86, "Other"))</f>
        <v>United States</v>
      </c>
      <c r="J3211" s="1" t="s">
        <v>131</v>
      </c>
      <c r="K3211" s="3">
        <v>42871.0</v>
      </c>
      <c r="L3211" s="3">
        <v>42960.0</v>
      </c>
      <c r="M3211" s="1">
        <v>3351.0</v>
      </c>
    </row>
    <row r="3212">
      <c r="A3212" s="1" t="s">
        <v>3417</v>
      </c>
      <c r="B3212" s="1" t="s">
        <v>94</v>
      </c>
      <c r="C3212" s="1" t="str">
        <f t="array" ref="C3212">_xlfn.XLOOKUP($B3212, sales_teams!$A$2:$A$36, sales_teams!$B$2:$B$36)</f>
        <v>Celia Rouche</v>
      </c>
      <c r="D3212" s="1" t="str">
        <f t="array" ref="D3212">_xlfn.XLOOKUP($B3212, sales_teams!$A$2:$A$36, sales_teams!$C$2:$C$36)</f>
        <v>West</v>
      </c>
      <c r="E3212" s="1" t="s">
        <v>181</v>
      </c>
      <c r="G3212" s="1" t="str">
        <f t="array" ref="G3212">IF($F3212="", "", _xlfn.XLOOKUP($F3212,accounts!$A$2:$A$86,accounts!$B$2:$B$86, "Other"))</f>
        <v/>
      </c>
      <c r="H3212" s="1" t="str">
        <f t="array" ref="H3212">IF($F3212="", "", IFS(_xlfn.XLOOKUP($F3212, accounts!$A$2:$A$86, accounts!$E$2:$E$86, 0)&gt;=1000, "Enterprise", _xlfn.XLOOKUP($F3212, accounts!$A$2:$A$86, accounts!$E$2:$E$86, 0)&gt;=100, "Mid-Market", TRUE, "SMB"))</f>
        <v/>
      </c>
      <c r="I3212" s="1" t="str">
        <f t="array" ref="I3212">IF($F3212="", "", _xlfn.XLOOKUP($F3212,accounts!$A$2:$A$86,accounts!$F$2:$F$86, "Other"))</f>
        <v/>
      </c>
      <c r="J3212" s="1" t="s">
        <v>189</v>
      </c>
      <c r="K3212" s="3">
        <v>42871.0</v>
      </c>
    </row>
    <row r="3213">
      <c r="A3213" s="1" t="s">
        <v>3418</v>
      </c>
      <c r="B3213" s="1" t="s">
        <v>88</v>
      </c>
      <c r="C3213" s="1" t="str">
        <f t="array" ref="C3213">_xlfn.XLOOKUP($B3213, sales_teams!$A$2:$A$36, sales_teams!$B$2:$B$36)</f>
        <v>Celia Rouche</v>
      </c>
      <c r="D3213" s="1" t="str">
        <f t="array" ref="D3213">_xlfn.XLOOKUP($B3213, sales_teams!$A$2:$A$36, sales_teams!$C$2:$C$36)</f>
        <v>West</v>
      </c>
      <c r="E3213" s="1" t="s">
        <v>188</v>
      </c>
      <c r="F3213" s="1" t="s">
        <v>119</v>
      </c>
      <c r="G3213" s="1" t="str">
        <f t="array" ref="G3213">IF($F3213="", "", _xlfn.XLOOKUP($F3213,accounts!$A$2:$A$86,accounts!$B$2:$B$86, "Other"))</f>
        <v>technology</v>
      </c>
      <c r="H3213" s="1" t="str">
        <f t="array" ref="H3213">IF($F3213="", "", IFS(_xlfn.XLOOKUP($F3213, accounts!$A$2:$A$86, accounts!$E$2:$E$86, 0)&gt;=1000, "Enterprise", _xlfn.XLOOKUP($F3213, accounts!$A$2:$A$86, accounts!$E$2:$E$86, 0)&gt;=100, "Mid-Market", TRUE, "SMB"))</f>
        <v>Enterprise</v>
      </c>
      <c r="I3213" s="1" t="str">
        <f t="array" ref="I3213">IF($F3213="", "", _xlfn.XLOOKUP($F3213,accounts!$A$2:$A$86,accounts!$F$2:$F$86, "Other"))</f>
        <v>Korea</v>
      </c>
      <c r="J3213" s="1" t="s">
        <v>131</v>
      </c>
      <c r="K3213" s="3">
        <v>42871.0</v>
      </c>
      <c r="L3213" s="3">
        <v>42885.0</v>
      </c>
      <c r="M3213" s="1">
        <v>3153.0</v>
      </c>
    </row>
    <row r="3214">
      <c r="A3214" s="1" t="s">
        <v>3419</v>
      </c>
      <c r="B3214" s="1" t="s">
        <v>99</v>
      </c>
      <c r="C3214" s="1" t="str">
        <f t="array" ref="C3214">_xlfn.XLOOKUP($B3214, sales_teams!$A$2:$A$36, sales_teams!$B$2:$B$36)</f>
        <v>Summer Sewald</v>
      </c>
      <c r="D3214" s="1" t="str">
        <f t="array" ref="D3214">_xlfn.XLOOKUP($B3214, sales_teams!$A$2:$A$36, sales_teams!$C$2:$C$36)</f>
        <v>West</v>
      </c>
      <c r="E3214" s="1" t="s">
        <v>109</v>
      </c>
      <c r="F3214" s="1" t="s">
        <v>127</v>
      </c>
      <c r="G3214" s="1" t="str">
        <f t="array" ref="G3214">IF($F3214="", "", _xlfn.XLOOKUP($F3214,accounts!$A$2:$A$86,accounts!$B$2:$B$86, "Other"))</f>
        <v>technology</v>
      </c>
      <c r="H3214" s="1" t="str">
        <f t="array" ref="H3214">IF($F3214="", "", IFS(_xlfn.XLOOKUP($F3214, accounts!$A$2:$A$86, accounts!$E$2:$E$86, 0)&gt;=1000, "Enterprise", _xlfn.XLOOKUP($F3214, accounts!$A$2:$A$86, accounts!$E$2:$E$86, 0)&gt;=100, "Mid-Market", TRUE, "SMB"))</f>
        <v>Enterprise</v>
      </c>
      <c r="I3214" s="1" t="str">
        <f t="array" ref="I3214">IF($F3214="", "", _xlfn.XLOOKUP($F3214,accounts!$A$2:$A$86,accounts!$F$2:$F$86, "Other"))</f>
        <v>United States</v>
      </c>
      <c r="J3214" s="1" t="s">
        <v>192</v>
      </c>
      <c r="K3214" s="3">
        <v>42871.0</v>
      </c>
      <c r="L3214" s="3">
        <v>42875.0</v>
      </c>
      <c r="M3214" s="1">
        <v>0.0</v>
      </c>
    </row>
    <row r="3215">
      <c r="A3215" s="1" t="s">
        <v>3420</v>
      </c>
      <c r="B3215" s="1" t="s">
        <v>99</v>
      </c>
      <c r="C3215" s="1" t="str">
        <f t="array" ref="C3215">_xlfn.XLOOKUP($B3215, sales_teams!$A$2:$A$36, sales_teams!$B$2:$B$36)</f>
        <v>Summer Sewald</v>
      </c>
      <c r="D3215" s="1" t="str">
        <f t="array" ref="D3215">_xlfn.XLOOKUP($B3215, sales_teams!$A$2:$A$36, sales_teams!$C$2:$C$36)</f>
        <v>West</v>
      </c>
      <c r="E3215" s="1" t="s">
        <v>194</v>
      </c>
      <c r="F3215" s="1" t="s">
        <v>124</v>
      </c>
      <c r="G3215" s="1" t="str">
        <f t="array" ref="G3215">IF($F3215="", "", _xlfn.XLOOKUP($F3215,accounts!$A$2:$A$86,accounts!$B$2:$B$86, "Other"))</f>
        <v>retail</v>
      </c>
      <c r="H3215" s="1" t="str">
        <f t="array" ref="H3215">IF($F3215="", "", IFS(_xlfn.XLOOKUP($F3215, accounts!$A$2:$A$86, accounts!$E$2:$E$86, 0)&gt;=1000, "Enterprise", _xlfn.XLOOKUP($F3215, accounts!$A$2:$A$86, accounts!$E$2:$E$86, 0)&gt;=100, "Mid-Market", TRUE, "SMB"))</f>
        <v>Enterprise</v>
      </c>
      <c r="I3215" s="1" t="str">
        <f t="array" ref="I3215">IF($F3215="", "", _xlfn.XLOOKUP($F3215,accounts!$A$2:$A$86,accounts!$F$2:$F$86, "Other"))</f>
        <v>United States</v>
      </c>
      <c r="J3215" s="1" t="s">
        <v>192</v>
      </c>
      <c r="K3215" s="3">
        <v>42871.0</v>
      </c>
      <c r="L3215" s="3">
        <v>42882.0</v>
      </c>
      <c r="M3215" s="1">
        <v>0.0</v>
      </c>
    </row>
    <row r="3216">
      <c r="A3216" s="1" t="s">
        <v>3421</v>
      </c>
      <c r="B3216" s="1" t="s">
        <v>104</v>
      </c>
      <c r="C3216" s="1" t="str">
        <f t="array" ref="C3216">_xlfn.XLOOKUP($B3216, sales_teams!$A$2:$A$36, sales_teams!$B$2:$B$36)</f>
        <v>Summer Sewald</v>
      </c>
      <c r="D3216" s="1" t="str">
        <f t="array" ref="D3216">_xlfn.XLOOKUP($B3216, sales_teams!$A$2:$A$36, sales_teams!$C$2:$C$36)</f>
        <v>West</v>
      </c>
      <c r="E3216" s="1" t="s">
        <v>181</v>
      </c>
      <c r="F3216" s="1" t="s">
        <v>119</v>
      </c>
      <c r="G3216" s="1" t="str">
        <f t="array" ref="G3216">IF($F3216="", "", _xlfn.XLOOKUP($F3216,accounts!$A$2:$A$86,accounts!$B$2:$B$86, "Other"))</f>
        <v>technology</v>
      </c>
      <c r="H3216" s="1" t="str">
        <f t="array" ref="H3216">IF($F3216="", "", IFS(_xlfn.XLOOKUP($F3216, accounts!$A$2:$A$86, accounts!$E$2:$E$86, 0)&gt;=1000, "Enterprise", _xlfn.XLOOKUP($F3216, accounts!$A$2:$A$86, accounts!$E$2:$E$86, 0)&gt;=100, "Mid-Market", TRUE, "SMB"))</f>
        <v>Enterprise</v>
      </c>
      <c r="I3216" s="1" t="str">
        <f t="array" ref="I3216">IF($F3216="", "", _xlfn.XLOOKUP($F3216,accounts!$A$2:$A$86,accounts!$F$2:$F$86, "Other"))</f>
        <v>Korea</v>
      </c>
      <c r="J3216" s="1" t="s">
        <v>192</v>
      </c>
      <c r="K3216" s="3">
        <v>42871.0</v>
      </c>
      <c r="L3216" s="3">
        <v>42969.0</v>
      </c>
      <c r="M3216" s="1">
        <v>0.0</v>
      </c>
    </row>
    <row r="3217">
      <c r="A3217" s="1" t="s">
        <v>3422</v>
      </c>
      <c r="B3217" s="1" t="s">
        <v>104</v>
      </c>
      <c r="C3217" s="1" t="str">
        <f t="array" ref="C3217">_xlfn.XLOOKUP($B3217, sales_teams!$A$2:$A$36, sales_teams!$B$2:$B$36)</f>
        <v>Summer Sewald</v>
      </c>
      <c r="D3217" s="1" t="str">
        <f t="array" ref="D3217">_xlfn.XLOOKUP($B3217, sales_teams!$A$2:$A$36, sales_teams!$C$2:$C$36)</f>
        <v>West</v>
      </c>
      <c r="E3217" s="1" t="s">
        <v>181</v>
      </c>
      <c r="F3217" s="1" t="s">
        <v>119</v>
      </c>
      <c r="G3217" s="1" t="str">
        <f t="array" ref="G3217">IF($F3217="", "", _xlfn.XLOOKUP($F3217,accounts!$A$2:$A$86,accounts!$B$2:$B$86, "Other"))</f>
        <v>technology</v>
      </c>
      <c r="H3217" s="1" t="str">
        <f t="array" ref="H3217">IF($F3217="", "", IFS(_xlfn.XLOOKUP($F3217, accounts!$A$2:$A$86, accounts!$E$2:$E$86, 0)&gt;=1000, "Enterprise", _xlfn.XLOOKUP($F3217, accounts!$A$2:$A$86, accounts!$E$2:$E$86, 0)&gt;=100, "Mid-Market", TRUE, "SMB"))</f>
        <v>Enterprise</v>
      </c>
      <c r="I3217" s="1" t="str">
        <f t="array" ref="I3217">IF($F3217="", "", _xlfn.XLOOKUP($F3217,accounts!$A$2:$A$86,accounts!$F$2:$F$86, "Other"))</f>
        <v>Korea</v>
      </c>
      <c r="J3217" s="1" t="s">
        <v>131</v>
      </c>
      <c r="K3217" s="3">
        <v>42871.0</v>
      </c>
      <c r="L3217" s="3">
        <v>42892.0</v>
      </c>
      <c r="M3217" s="1">
        <v>533.0</v>
      </c>
    </row>
    <row r="3218">
      <c r="A3218" s="1" t="s">
        <v>3423</v>
      </c>
      <c r="B3218" s="1" t="s">
        <v>17</v>
      </c>
      <c r="C3218" s="1" t="str">
        <f t="array" ref="C3218">_xlfn.XLOOKUP($B3218, sales_teams!$A$2:$A$36, sales_teams!$B$2:$B$36)</f>
        <v>Dustin Brinkmann</v>
      </c>
      <c r="D3218" s="1" t="str">
        <f t="array" ref="D3218">_xlfn.XLOOKUP($B3218, sales_teams!$A$2:$A$36, sales_teams!$C$2:$C$36)</f>
        <v>Central</v>
      </c>
      <c r="E3218" s="1" t="s">
        <v>181</v>
      </c>
      <c r="F3218" s="1" t="s">
        <v>29</v>
      </c>
      <c r="G3218" s="1" t="str">
        <f t="array" ref="G3218">IF($F3218="", "", _xlfn.XLOOKUP($F3218,accounts!$A$2:$A$86,accounts!$B$2:$B$86, "Other"))</f>
        <v>medical</v>
      </c>
      <c r="H3218" s="1" t="str">
        <f t="array" ref="H3218">IF($F3218="", "", IFS(_xlfn.XLOOKUP($F3218, accounts!$A$2:$A$86, accounts!$E$2:$E$86, 0)&gt;=1000, "Enterprise", _xlfn.XLOOKUP($F3218, accounts!$A$2:$A$86, accounts!$E$2:$E$86, 0)&gt;=100, "Mid-Market", TRUE, "SMB"))</f>
        <v>Enterprise</v>
      </c>
      <c r="I3218" s="1" t="str">
        <f t="array" ref="I3218">IF($F3218="", "", _xlfn.XLOOKUP($F3218,accounts!$A$2:$A$86,accounts!$F$2:$F$86, "Other"))</f>
        <v>Philipines</v>
      </c>
      <c r="J3218" s="1" t="s">
        <v>192</v>
      </c>
      <c r="K3218" s="3">
        <v>42871.0</v>
      </c>
      <c r="L3218" s="3">
        <v>42971.0</v>
      </c>
      <c r="M3218" s="1">
        <v>0.0</v>
      </c>
    </row>
    <row r="3219">
      <c r="A3219" s="1" t="s">
        <v>3424</v>
      </c>
      <c r="B3219" s="1" t="s">
        <v>17</v>
      </c>
      <c r="C3219" s="1" t="str">
        <f t="array" ref="C3219">_xlfn.XLOOKUP($B3219, sales_teams!$A$2:$A$36, sales_teams!$B$2:$B$36)</f>
        <v>Dustin Brinkmann</v>
      </c>
      <c r="D3219" s="1" t="str">
        <f t="array" ref="D3219">_xlfn.XLOOKUP($B3219, sales_teams!$A$2:$A$36, sales_teams!$C$2:$C$36)</f>
        <v>Central</v>
      </c>
      <c r="E3219" s="1" t="s">
        <v>179</v>
      </c>
      <c r="F3219" s="1" t="s">
        <v>106</v>
      </c>
      <c r="G3219" s="1" t="str">
        <f t="array" ref="G3219">IF($F3219="", "", _xlfn.XLOOKUP($F3219,accounts!$A$2:$A$86,accounts!$B$2:$B$86, "Other"))</f>
        <v>retail</v>
      </c>
      <c r="H3219" s="1" t="str">
        <f t="array" ref="H3219">IF($F3219="", "", IFS(_xlfn.XLOOKUP($F3219, accounts!$A$2:$A$86, accounts!$E$2:$E$86, 0)&gt;=1000, "Enterprise", _xlfn.XLOOKUP($F3219, accounts!$A$2:$A$86, accounts!$E$2:$E$86, 0)&gt;=100, "Mid-Market", TRUE, "SMB"))</f>
        <v>Enterprise</v>
      </c>
      <c r="I3219" s="1" t="str">
        <f t="array" ref="I3219">IF($F3219="", "", _xlfn.XLOOKUP($F3219,accounts!$A$2:$A$86,accounts!$F$2:$F$86, "Other"))</f>
        <v>Italy</v>
      </c>
      <c r="J3219" s="1" t="s">
        <v>131</v>
      </c>
      <c r="K3219" s="3">
        <v>42871.0</v>
      </c>
      <c r="L3219" s="3">
        <v>42887.0</v>
      </c>
      <c r="M3219" s="1">
        <v>56.0</v>
      </c>
    </row>
    <row r="3220">
      <c r="A3220" s="1" t="s">
        <v>3425</v>
      </c>
      <c r="B3220" s="1" t="s">
        <v>24</v>
      </c>
      <c r="C3220" s="1" t="str">
        <f t="array" ref="C3220">_xlfn.XLOOKUP($B3220, sales_teams!$A$2:$A$36, sales_teams!$B$2:$B$36)</f>
        <v>Melvin Marxen</v>
      </c>
      <c r="D3220" s="1" t="str">
        <f t="array" ref="D3220">_xlfn.XLOOKUP($B3220, sales_teams!$A$2:$A$36, sales_teams!$C$2:$C$36)</f>
        <v>Central</v>
      </c>
      <c r="E3220" s="1" t="s">
        <v>109</v>
      </c>
      <c r="F3220" s="1" t="s">
        <v>156</v>
      </c>
      <c r="G3220" s="1" t="str">
        <f t="array" ref="G3220">IF($F3220="", "", _xlfn.XLOOKUP($F3220,accounts!$A$2:$A$86,accounts!$B$2:$B$86, "Other"))</f>
        <v>employment</v>
      </c>
      <c r="H3220" s="1" t="str">
        <f t="array" ref="H3220">IF($F3220="", "", IFS(_xlfn.XLOOKUP($F3220, accounts!$A$2:$A$86, accounts!$E$2:$E$86, 0)&gt;=1000, "Enterprise", _xlfn.XLOOKUP($F3220, accounts!$A$2:$A$86, accounts!$E$2:$E$86, 0)&gt;=100, "Mid-Market", TRUE, "SMB"))</f>
        <v>Mid-Market</v>
      </c>
      <c r="I3220" s="1" t="str">
        <f t="array" ref="I3220">IF($F3220="", "", _xlfn.XLOOKUP($F3220,accounts!$A$2:$A$86,accounts!$F$2:$F$86, "Other"))</f>
        <v>United States</v>
      </c>
      <c r="J3220" s="1" t="s">
        <v>192</v>
      </c>
      <c r="K3220" s="3">
        <v>42871.0</v>
      </c>
      <c r="L3220" s="3">
        <v>42879.0</v>
      </c>
      <c r="M3220" s="1">
        <v>0.0</v>
      </c>
    </row>
    <row r="3221">
      <c r="A3221" s="1" t="s">
        <v>3426</v>
      </c>
      <c r="B3221" s="1" t="s">
        <v>107</v>
      </c>
      <c r="C3221" s="1" t="str">
        <f t="array" ref="C3221">_xlfn.XLOOKUP($B3221, sales_teams!$A$2:$A$36, sales_teams!$B$2:$B$36)</f>
        <v>Summer Sewald</v>
      </c>
      <c r="D3221" s="1" t="str">
        <f t="array" ref="D3221">_xlfn.XLOOKUP($B3221, sales_teams!$A$2:$A$36, sales_teams!$C$2:$C$36)</f>
        <v>West</v>
      </c>
      <c r="E3221" s="1" t="s">
        <v>181</v>
      </c>
      <c r="F3221" s="1" t="s">
        <v>91</v>
      </c>
      <c r="G3221" s="1" t="str">
        <f t="array" ref="G3221">IF($F3221="", "", _xlfn.XLOOKUP($F3221,accounts!$A$2:$A$86,accounts!$B$2:$B$86, "Other"))</f>
        <v>employment</v>
      </c>
      <c r="H3221" s="1" t="str">
        <f t="array" ref="H3221">IF($F3221="", "", IFS(_xlfn.XLOOKUP($F3221, accounts!$A$2:$A$86, accounts!$E$2:$E$86, 0)&gt;=1000, "Enterprise", _xlfn.XLOOKUP($F3221, accounts!$A$2:$A$86, accounts!$E$2:$E$86, 0)&gt;=100, "Mid-Market", TRUE, "SMB"))</f>
        <v>Enterprise</v>
      </c>
      <c r="I3221" s="1" t="str">
        <f t="array" ref="I3221">IF($F3221="", "", _xlfn.XLOOKUP($F3221,accounts!$A$2:$A$86,accounts!$F$2:$F$86, "Other"))</f>
        <v>United States</v>
      </c>
      <c r="J3221" s="1" t="s">
        <v>131</v>
      </c>
      <c r="K3221" s="3">
        <v>42871.0</v>
      </c>
      <c r="L3221" s="3">
        <v>42951.0</v>
      </c>
      <c r="M3221" s="1">
        <v>522.0</v>
      </c>
    </row>
    <row r="3222">
      <c r="A3222" s="1" t="s">
        <v>3427</v>
      </c>
      <c r="B3222" s="1" t="s">
        <v>65</v>
      </c>
      <c r="C3222" s="1" t="str">
        <f t="array" ref="C3222">_xlfn.XLOOKUP($B3222, sales_teams!$A$2:$A$36, sales_teams!$B$2:$B$36)</f>
        <v>Celia Rouche</v>
      </c>
      <c r="D3222" s="1" t="str">
        <f t="array" ref="D3222">_xlfn.XLOOKUP($B3222, sales_teams!$A$2:$A$36, sales_teams!$C$2:$C$36)</f>
        <v>West</v>
      </c>
      <c r="E3222" s="1" t="s">
        <v>109</v>
      </c>
      <c r="G3222" s="1" t="str">
        <f t="array" ref="G3222">IF($F3222="", "", _xlfn.XLOOKUP($F3222,accounts!$A$2:$A$86,accounts!$B$2:$B$86, "Other"))</f>
        <v/>
      </c>
      <c r="H3222" s="1" t="str">
        <f t="array" ref="H3222">IF($F3222="", "", IFS(_xlfn.XLOOKUP($F3222, accounts!$A$2:$A$86, accounts!$E$2:$E$86, 0)&gt;=1000, "Enterprise", _xlfn.XLOOKUP($F3222, accounts!$A$2:$A$86, accounts!$E$2:$E$86, 0)&gt;=100, "Mid-Market", TRUE, "SMB"))</f>
        <v/>
      </c>
      <c r="I3222" s="1" t="str">
        <f t="array" ref="I3222">IF($F3222="", "", _xlfn.XLOOKUP($F3222,accounts!$A$2:$A$86,accounts!$F$2:$F$86, "Other"))</f>
        <v/>
      </c>
      <c r="J3222" s="1" t="s">
        <v>189</v>
      </c>
      <c r="K3222" s="3">
        <v>42871.0</v>
      </c>
    </row>
    <row r="3223">
      <c r="A3223" s="1" t="s">
        <v>3428</v>
      </c>
      <c r="B3223" s="1" t="s">
        <v>65</v>
      </c>
      <c r="C3223" s="1" t="str">
        <f t="array" ref="C3223">_xlfn.XLOOKUP($B3223, sales_teams!$A$2:$A$36, sales_teams!$B$2:$B$36)</f>
        <v>Celia Rouche</v>
      </c>
      <c r="D3223" s="1" t="str">
        <f t="array" ref="D3223">_xlfn.XLOOKUP($B3223, sales_teams!$A$2:$A$36, sales_teams!$C$2:$C$36)</f>
        <v>West</v>
      </c>
      <c r="E3223" s="1" t="s">
        <v>179</v>
      </c>
      <c r="F3223" s="1" t="s">
        <v>114</v>
      </c>
      <c r="G3223" s="1" t="str">
        <f t="array" ref="G3223">IF($F3223="", "", _xlfn.XLOOKUP($F3223,accounts!$A$2:$A$86,accounts!$B$2:$B$86, "Other"))</f>
        <v>marketing</v>
      </c>
      <c r="H3223" s="1" t="str">
        <f t="array" ref="H3223">IF($F3223="", "", IFS(_xlfn.XLOOKUP($F3223, accounts!$A$2:$A$86, accounts!$E$2:$E$86, 0)&gt;=1000, "Enterprise", _xlfn.XLOOKUP($F3223, accounts!$A$2:$A$86, accounts!$E$2:$E$86, 0)&gt;=100, "Mid-Market", TRUE, "SMB"))</f>
        <v>Enterprise</v>
      </c>
      <c r="I3223" s="1" t="str">
        <f t="array" ref="I3223">IF($F3223="", "", _xlfn.XLOOKUP($F3223,accounts!$A$2:$A$86,accounts!$F$2:$F$86, "Other"))</f>
        <v>United States</v>
      </c>
      <c r="J3223" s="1" t="s">
        <v>131</v>
      </c>
      <c r="K3223" s="3">
        <v>42871.0</v>
      </c>
      <c r="L3223" s="3">
        <v>42967.0</v>
      </c>
      <c r="M3223" s="1">
        <v>54.0</v>
      </c>
    </row>
    <row r="3224">
      <c r="A3224" s="1" t="s">
        <v>3429</v>
      </c>
      <c r="B3224" s="1" t="s">
        <v>41</v>
      </c>
      <c r="C3224" s="1" t="str">
        <f t="array" ref="C3224">_xlfn.XLOOKUP($B3224, sales_teams!$A$2:$A$36, sales_teams!$B$2:$B$36)</f>
        <v>Cara Losch</v>
      </c>
      <c r="D3224" s="1" t="str">
        <f t="array" ref="D3224">_xlfn.XLOOKUP($B3224, sales_teams!$A$2:$A$36, sales_teams!$C$2:$C$36)</f>
        <v>East</v>
      </c>
      <c r="E3224" s="1" t="s">
        <v>181</v>
      </c>
      <c r="G3224" s="1" t="str">
        <f t="array" ref="G3224">IF($F3224="", "", _xlfn.XLOOKUP($F3224,accounts!$A$2:$A$86,accounts!$B$2:$B$86, "Other"))</f>
        <v/>
      </c>
      <c r="H3224" s="1" t="str">
        <f t="array" ref="H3224">IF($F3224="", "", IFS(_xlfn.XLOOKUP($F3224, accounts!$A$2:$A$86, accounts!$E$2:$E$86, 0)&gt;=1000, "Enterprise", _xlfn.XLOOKUP($F3224, accounts!$A$2:$A$86, accounts!$E$2:$E$86, 0)&gt;=100, "Mid-Market", TRUE, "SMB"))</f>
        <v/>
      </c>
      <c r="I3224" s="1" t="str">
        <f t="array" ref="I3224">IF($F3224="", "", _xlfn.XLOOKUP($F3224,accounts!$A$2:$A$86,accounts!$F$2:$F$86, "Other"))</f>
        <v/>
      </c>
      <c r="J3224" s="1" t="s">
        <v>189</v>
      </c>
      <c r="K3224" s="3">
        <v>42871.0</v>
      </c>
    </row>
    <row r="3225">
      <c r="A3225" s="1" t="s">
        <v>3430</v>
      </c>
      <c r="B3225" s="1" t="s">
        <v>60</v>
      </c>
      <c r="C3225" s="1" t="str">
        <f t="array" ref="C3225">_xlfn.XLOOKUP($B3225, sales_teams!$A$2:$A$36, sales_teams!$B$2:$B$36)</f>
        <v>Celia Rouche</v>
      </c>
      <c r="D3225" s="1" t="str">
        <f t="array" ref="D3225">_xlfn.XLOOKUP($B3225, sales_teams!$A$2:$A$36, sales_teams!$C$2:$C$36)</f>
        <v>West</v>
      </c>
      <c r="E3225" s="1" t="s">
        <v>188</v>
      </c>
      <c r="F3225" s="1" t="s">
        <v>118</v>
      </c>
      <c r="G3225" s="1" t="str">
        <f t="array" ref="G3225">IF($F3225="", "", _xlfn.XLOOKUP($F3225,accounts!$A$2:$A$86,accounts!$B$2:$B$86, "Other"))</f>
        <v>services</v>
      </c>
      <c r="H3225" s="1" t="str">
        <f t="array" ref="H3225">IF($F3225="", "", IFS(_xlfn.XLOOKUP($F3225, accounts!$A$2:$A$86, accounts!$E$2:$E$86, 0)&gt;=1000, "Enterprise", _xlfn.XLOOKUP($F3225, accounts!$A$2:$A$86, accounts!$E$2:$E$86, 0)&gt;=100, "Mid-Market", TRUE, "SMB"))</f>
        <v>Enterprise</v>
      </c>
      <c r="I3225" s="1" t="str">
        <f t="array" ref="I3225">IF($F3225="", "", _xlfn.XLOOKUP($F3225,accounts!$A$2:$A$86,accounts!$F$2:$F$86, "Other"))</f>
        <v>United States</v>
      </c>
      <c r="J3225" s="1" t="s">
        <v>192</v>
      </c>
      <c r="K3225" s="3">
        <v>42871.0</v>
      </c>
      <c r="L3225" s="3">
        <v>42882.0</v>
      </c>
      <c r="M3225" s="1">
        <v>0.0</v>
      </c>
    </row>
    <row r="3226">
      <c r="A3226" s="1" t="s">
        <v>3431</v>
      </c>
      <c r="B3226" s="1" t="s">
        <v>60</v>
      </c>
      <c r="C3226" s="1" t="str">
        <f t="array" ref="C3226">_xlfn.XLOOKUP($B3226, sales_teams!$A$2:$A$36, sales_teams!$B$2:$B$36)</f>
        <v>Celia Rouche</v>
      </c>
      <c r="D3226" s="1" t="str">
        <f t="array" ref="D3226">_xlfn.XLOOKUP($B3226, sales_teams!$A$2:$A$36, sales_teams!$C$2:$C$36)</f>
        <v>West</v>
      </c>
      <c r="E3226" s="1" t="s">
        <v>148</v>
      </c>
      <c r="F3226" s="1" t="s">
        <v>147</v>
      </c>
      <c r="G3226" s="1" t="str">
        <f t="array" ref="G3226">IF($F3226="", "", _xlfn.XLOOKUP($F3226,accounts!$A$2:$A$86,accounts!$B$2:$B$86, "Other"))</f>
        <v>telecommunications</v>
      </c>
      <c r="H3226" s="1" t="str">
        <f t="array" ref="H3226">IF($F3226="", "", IFS(_xlfn.XLOOKUP($F3226, accounts!$A$2:$A$86, accounts!$E$2:$E$86, 0)&gt;=1000, "Enterprise", _xlfn.XLOOKUP($F3226, accounts!$A$2:$A$86, accounts!$E$2:$E$86, 0)&gt;=100, "Mid-Market", TRUE, "SMB"))</f>
        <v>Enterprise</v>
      </c>
      <c r="I3226" s="1" t="str">
        <f t="array" ref="I3226">IF($F3226="", "", _xlfn.XLOOKUP($F3226,accounts!$A$2:$A$86,accounts!$F$2:$F$86, "Other"))</f>
        <v>United States</v>
      </c>
      <c r="J3226" s="1" t="s">
        <v>131</v>
      </c>
      <c r="K3226" s="3">
        <v>42871.0</v>
      </c>
      <c r="L3226" s="3">
        <v>42985.0</v>
      </c>
      <c r="M3226" s="1">
        <v>5154.0</v>
      </c>
    </row>
    <row r="3227">
      <c r="A3227" s="1" t="s">
        <v>3432</v>
      </c>
      <c r="B3227" s="1" t="s">
        <v>34</v>
      </c>
      <c r="C3227" s="1" t="str">
        <f t="array" ref="C3227">_xlfn.XLOOKUP($B3227, sales_teams!$A$2:$A$36, sales_teams!$B$2:$B$36)</f>
        <v>Cara Losch</v>
      </c>
      <c r="D3227" s="1" t="str">
        <f t="array" ref="D3227">_xlfn.XLOOKUP($B3227, sales_teams!$A$2:$A$36, sales_teams!$C$2:$C$36)</f>
        <v>East</v>
      </c>
      <c r="E3227" s="1" t="s">
        <v>179</v>
      </c>
      <c r="F3227" s="1" t="s">
        <v>14</v>
      </c>
      <c r="G3227" s="1" t="str">
        <f t="array" ref="G3227">IF($F3227="", "", _xlfn.XLOOKUP($F3227,accounts!$A$2:$A$86,accounts!$B$2:$B$86, "Other"))</f>
        <v>technology</v>
      </c>
      <c r="H3227" s="1" t="str">
        <f t="array" ref="H3227">IF($F3227="", "", IFS(_xlfn.XLOOKUP($F3227, accounts!$A$2:$A$86, accounts!$E$2:$E$86, 0)&gt;=1000, "Enterprise", _xlfn.XLOOKUP($F3227, accounts!$A$2:$A$86, accounts!$E$2:$E$86, 0)&gt;=100, "Mid-Market", TRUE, "SMB"))</f>
        <v>Enterprise</v>
      </c>
      <c r="I3227" s="1" t="str">
        <f t="array" ref="I3227">IF($F3227="", "", _xlfn.XLOOKUP($F3227,accounts!$A$2:$A$86,accounts!$F$2:$F$86, "Other"))</f>
        <v>United States</v>
      </c>
      <c r="J3227" s="1" t="s">
        <v>192</v>
      </c>
      <c r="K3227" s="3">
        <v>42871.0</v>
      </c>
      <c r="L3227" s="3">
        <v>42963.0</v>
      </c>
      <c r="M3227" s="1">
        <v>0.0</v>
      </c>
    </row>
    <row r="3228">
      <c r="A3228" s="1" t="s">
        <v>3433</v>
      </c>
      <c r="B3228" s="1" t="s">
        <v>45</v>
      </c>
      <c r="C3228" s="1" t="str">
        <f t="array" ref="C3228">_xlfn.XLOOKUP($B3228, sales_teams!$A$2:$A$36, sales_teams!$B$2:$B$36)</f>
        <v>Cara Losch</v>
      </c>
      <c r="D3228" s="1" t="str">
        <f t="array" ref="D3228">_xlfn.XLOOKUP($B3228, sales_teams!$A$2:$A$36, sales_teams!$C$2:$C$36)</f>
        <v>East</v>
      </c>
      <c r="E3228" s="1" t="s">
        <v>188</v>
      </c>
      <c r="F3228" s="1" t="s">
        <v>103</v>
      </c>
      <c r="G3228" s="1" t="str">
        <f t="array" ref="G3228">IF($F3228="", "", _xlfn.XLOOKUP($F3228,accounts!$A$2:$A$86,accounts!$B$2:$B$86, "Other"))</f>
        <v>retail</v>
      </c>
      <c r="H3228" s="1" t="str">
        <f t="array" ref="H3228">IF($F3228="", "", IFS(_xlfn.XLOOKUP($F3228, accounts!$A$2:$A$86, accounts!$E$2:$E$86, 0)&gt;=1000, "Enterprise", _xlfn.XLOOKUP($F3228, accounts!$A$2:$A$86, accounts!$E$2:$E$86, 0)&gt;=100, "Mid-Market", TRUE, "SMB"))</f>
        <v>Enterprise</v>
      </c>
      <c r="I3228" s="1" t="str">
        <f t="array" ref="I3228">IF($F3228="", "", _xlfn.XLOOKUP($F3228,accounts!$A$2:$A$86,accounts!$F$2:$F$86, "Other"))</f>
        <v>United States</v>
      </c>
      <c r="J3228" s="1" t="s">
        <v>131</v>
      </c>
      <c r="K3228" s="3">
        <v>42871.0</v>
      </c>
      <c r="L3228" s="3">
        <v>42994.0</v>
      </c>
      <c r="M3228" s="1">
        <v>3483.0</v>
      </c>
    </row>
    <row r="3229">
      <c r="A3229" s="1" t="s">
        <v>3434</v>
      </c>
      <c r="B3229" s="1" t="s">
        <v>52</v>
      </c>
      <c r="C3229" s="1" t="str">
        <f t="array" ref="C3229">_xlfn.XLOOKUP($B3229, sales_teams!$A$2:$A$36, sales_teams!$B$2:$B$36)</f>
        <v>Rocco Neubert</v>
      </c>
      <c r="D3229" s="1" t="str">
        <f t="array" ref="D3229">_xlfn.XLOOKUP($B3229, sales_teams!$A$2:$A$36, sales_teams!$C$2:$C$36)</f>
        <v>East</v>
      </c>
      <c r="E3229" s="1" t="s">
        <v>109</v>
      </c>
      <c r="G3229" s="1" t="str">
        <f t="array" ref="G3229">IF($F3229="", "", _xlfn.XLOOKUP($F3229,accounts!$A$2:$A$86,accounts!$B$2:$B$86, "Other"))</f>
        <v/>
      </c>
      <c r="H3229" s="1" t="str">
        <f t="array" ref="H3229">IF($F3229="", "", IFS(_xlfn.XLOOKUP($F3229, accounts!$A$2:$A$86, accounts!$E$2:$E$86, 0)&gt;=1000, "Enterprise", _xlfn.XLOOKUP($F3229, accounts!$A$2:$A$86, accounts!$E$2:$E$86, 0)&gt;=100, "Mid-Market", TRUE, "SMB"))</f>
        <v/>
      </c>
      <c r="I3229" s="1" t="str">
        <f t="array" ref="I3229">IF($F3229="", "", _xlfn.XLOOKUP($F3229,accounts!$A$2:$A$86,accounts!$F$2:$F$86, "Other"))</f>
        <v/>
      </c>
      <c r="J3229" s="1" t="s">
        <v>189</v>
      </c>
      <c r="K3229" s="3">
        <v>42872.0</v>
      </c>
    </row>
    <row r="3230">
      <c r="A3230" s="1" t="s">
        <v>3435</v>
      </c>
      <c r="B3230" s="1" t="s">
        <v>52</v>
      </c>
      <c r="C3230" s="1" t="str">
        <f t="array" ref="C3230">_xlfn.XLOOKUP($B3230, sales_teams!$A$2:$A$36, sales_teams!$B$2:$B$36)</f>
        <v>Rocco Neubert</v>
      </c>
      <c r="D3230" s="1" t="str">
        <f t="array" ref="D3230">_xlfn.XLOOKUP($B3230, sales_teams!$A$2:$A$36, sales_teams!$C$2:$C$36)</f>
        <v>East</v>
      </c>
      <c r="E3230" s="1" t="s">
        <v>179</v>
      </c>
      <c r="F3230" s="1" t="s">
        <v>43</v>
      </c>
      <c r="G3230" s="1" t="str">
        <f t="array" ref="G3230">IF($F3230="", "", _xlfn.XLOOKUP($F3230,accounts!$A$2:$A$86,accounts!$B$2:$B$86, "Other"))</f>
        <v>software</v>
      </c>
      <c r="H3230" s="1" t="str">
        <f t="array" ref="H3230">IF($F3230="", "", IFS(_xlfn.XLOOKUP($F3230, accounts!$A$2:$A$86, accounts!$E$2:$E$86, 0)&gt;=1000, "Enterprise", _xlfn.XLOOKUP($F3230, accounts!$A$2:$A$86, accounts!$E$2:$E$86, 0)&gt;=100, "Mid-Market", TRUE, "SMB"))</f>
        <v>Enterprise</v>
      </c>
      <c r="I3230" s="1" t="str">
        <f t="array" ref="I3230">IF($F3230="", "", _xlfn.XLOOKUP($F3230,accounts!$A$2:$A$86,accounts!$F$2:$F$86, "Other"))</f>
        <v>United States</v>
      </c>
      <c r="J3230" s="1" t="s">
        <v>192</v>
      </c>
      <c r="K3230" s="3">
        <v>42872.0</v>
      </c>
      <c r="L3230" s="3">
        <v>42880.0</v>
      </c>
      <c r="M3230" s="1">
        <v>0.0</v>
      </c>
    </row>
    <row r="3231">
      <c r="A3231" s="1" t="s">
        <v>3436</v>
      </c>
      <c r="B3231" s="1" t="s">
        <v>30</v>
      </c>
      <c r="C3231" s="1" t="str">
        <f t="array" ref="C3231">_xlfn.XLOOKUP($B3231, sales_teams!$A$2:$A$36, sales_teams!$B$2:$B$36)</f>
        <v>Melvin Marxen</v>
      </c>
      <c r="D3231" s="1" t="str">
        <f t="array" ref="D3231">_xlfn.XLOOKUP($B3231, sales_teams!$A$2:$A$36, sales_teams!$C$2:$C$36)</f>
        <v>Central</v>
      </c>
      <c r="E3231" s="1" t="s">
        <v>109</v>
      </c>
      <c r="F3231" s="1" t="s">
        <v>89</v>
      </c>
      <c r="G3231" s="1" t="str">
        <f t="array" ref="G3231">IF($F3231="", "", _xlfn.XLOOKUP($F3231,accounts!$A$2:$A$86,accounts!$B$2:$B$86, "Other"))</f>
        <v>finance</v>
      </c>
      <c r="H3231" s="1" t="str">
        <f t="array" ref="H3231">IF($F3231="", "", IFS(_xlfn.XLOOKUP($F3231, accounts!$A$2:$A$86, accounts!$E$2:$E$86, 0)&gt;=1000, "Enterprise", _xlfn.XLOOKUP($F3231, accounts!$A$2:$A$86, accounts!$E$2:$E$86, 0)&gt;=100, "Mid-Market", TRUE, "SMB"))</f>
        <v>Enterprise</v>
      </c>
      <c r="I3231" s="1" t="str">
        <f t="array" ref="I3231">IF($F3231="", "", _xlfn.XLOOKUP($F3231,accounts!$A$2:$A$86,accounts!$F$2:$F$86, "Other"))</f>
        <v>United States</v>
      </c>
      <c r="J3231" s="1" t="s">
        <v>131</v>
      </c>
      <c r="K3231" s="3">
        <v>42872.0</v>
      </c>
      <c r="L3231" s="3">
        <v>42958.0</v>
      </c>
      <c r="M3231" s="1">
        <v>1110.0</v>
      </c>
    </row>
    <row r="3232">
      <c r="A3232" s="1" t="s">
        <v>3437</v>
      </c>
      <c r="B3232" s="1" t="s">
        <v>53</v>
      </c>
      <c r="C3232" s="1" t="str">
        <f t="array" ref="C3232">_xlfn.XLOOKUP($B3232, sales_teams!$A$2:$A$36, sales_teams!$B$2:$B$36)</f>
        <v>Rocco Neubert</v>
      </c>
      <c r="D3232" s="1" t="str">
        <f t="array" ref="D3232">_xlfn.XLOOKUP($B3232, sales_teams!$A$2:$A$36, sales_teams!$C$2:$C$36)</f>
        <v>East</v>
      </c>
      <c r="E3232" s="1" t="s">
        <v>181</v>
      </c>
      <c r="F3232" s="1" t="s">
        <v>166</v>
      </c>
      <c r="G3232" s="1" t="str">
        <f t="array" ref="G3232">IF($F3232="", "", _xlfn.XLOOKUP($F3232,accounts!$A$2:$A$86,accounts!$B$2:$B$86, "Other"))</f>
        <v>finance</v>
      </c>
      <c r="H3232" s="1" t="str">
        <f t="array" ref="H3232">IF($F3232="", "", IFS(_xlfn.XLOOKUP($F3232, accounts!$A$2:$A$86, accounts!$E$2:$E$86, 0)&gt;=1000, "Enterprise", _xlfn.XLOOKUP($F3232, accounts!$A$2:$A$86, accounts!$E$2:$E$86, 0)&gt;=100, "Mid-Market", TRUE, "SMB"))</f>
        <v>Enterprise</v>
      </c>
      <c r="I3232" s="1" t="str">
        <f t="array" ref="I3232">IF($F3232="", "", _xlfn.XLOOKUP($F3232,accounts!$A$2:$A$86,accounts!$F$2:$F$86, "Other"))</f>
        <v>United States</v>
      </c>
      <c r="J3232" s="1" t="s">
        <v>131</v>
      </c>
      <c r="K3232" s="3">
        <v>42872.0</v>
      </c>
      <c r="L3232" s="3">
        <v>42882.0</v>
      </c>
      <c r="M3232" s="1">
        <v>441.0</v>
      </c>
    </row>
    <row r="3233">
      <c r="A3233" s="1" t="s">
        <v>3438</v>
      </c>
      <c r="B3233" s="1" t="s">
        <v>94</v>
      </c>
      <c r="C3233" s="1" t="str">
        <f t="array" ref="C3233">_xlfn.XLOOKUP($B3233, sales_teams!$A$2:$A$36, sales_teams!$B$2:$B$36)</f>
        <v>Celia Rouche</v>
      </c>
      <c r="D3233" s="1" t="str">
        <f t="array" ref="D3233">_xlfn.XLOOKUP($B3233, sales_teams!$A$2:$A$36, sales_teams!$C$2:$C$36)</f>
        <v>West</v>
      </c>
      <c r="E3233" s="1" t="s">
        <v>194</v>
      </c>
      <c r="G3233" s="1" t="str">
        <f t="array" ref="G3233">IF($F3233="", "", _xlfn.XLOOKUP($F3233,accounts!$A$2:$A$86,accounts!$B$2:$B$86, "Other"))</f>
        <v/>
      </c>
      <c r="H3233" s="1" t="str">
        <f t="array" ref="H3233">IF($F3233="", "", IFS(_xlfn.XLOOKUP($F3233, accounts!$A$2:$A$86, accounts!$E$2:$E$86, 0)&gt;=1000, "Enterprise", _xlfn.XLOOKUP($F3233, accounts!$A$2:$A$86, accounts!$E$2:$E$86, 0)&gt;=100, "Mid-Market", TRUE, "SMB"))</f>
        <v/>
      </c>
      <c r="I3233" s="1" t="str">
        <f t="array" ref="I3233">IF($F3233="", "", _xlfn.XLOOKUP($F3233,accounts!$A$2:$A$86,accounts!$F$2:$F$86, "Other"))</f>
        <v/>
      </c>
      <c r="J3233" s="1" t="s">
        <v>189</v>
      </c>
      <c r="K3233" s="3">
        <v>42872.0</v>
      </c>
    </row>
    <row r="3234">
      <c r="A3234" s="1" t="s">
        <v>3439</v>
      </c>
      <c r="B3234" s="1" t="s">
        <v>94</v>
      </c>
      <c r="C3234" s="1" t="str">
        <f t="array" ref="C3234">_xlfn.XLOOKUP($B3234, sales_teams!$A$2:$A$36, sales_teams!$B$2:$B$36)</f>
        <v>Celia Rouche</v>
      </c>
      <c r="D3234" s="1" t="str">
        <f t="array" ref="D3234">_xlfn.XLOOKUP($B3234, sales_teams!$A$2:$A$36, sales_teams!$C$2:$C$36)</f>
        <v>West</v>
      </c>
      <c r="E3234" s="1" t="s">
        <v>181</v>
      </c>
      <c r="F3234" s="1" t="s">
        <v>119</v>
      </c>
      <c r="G3234" s="1" t="str">
        <f t="array" ref="G3234">IF($F3234="", "", _xlfn.XLOOKUP($F3234,accounts!$A$2:$A$86,accounts!$B$2:$B$86, "Other"))</f>
        <v>technology</v>
      </c>
      <c r="H3234" s="1" t="str">
        <f t="array" ref="H3234">IF($F3234="", "", IFS(_xlfn.XLOOKUP($F3234, accounts!$A$2:$A$86, accounts!$E$2:$E$86, 0)&gt;=1000, "Enterprise", _xlfn.XLOOKUP($F3234, accounts!$A$2:$A$86, accounts!$E$2:$E$86, 0)&gt;=100, "Mid-Market", TRUE, "SMB"))</f>
        <v>Enterprise</v>
      </c>
      <c r="I3234" s="1" t="str">
        <f t="array" ref="I3234">IF($F3234="", "", _xlfn.XLOOKUP($F3234,accounts!$A$2:$A$86,accounts!$F$2:$F$86, "Other"))</f>
        <v>Korea</v>
      </c>
      <c r="J3234" s="1" t="s">
        <v>131</v>
      </c>
      <c r="K3234" s="3">
        <v>42872.0</v>
      </c>
      <c r="L3234" s="3">
        <v>42955.0</v>
      </c>
      <c r="M3234" s="1">
        <v>553.0</v>
      </c>
    </row>
    <row r="3235">
      <c r="A3235" s="1" t="s">
        <v>3440</v>
      </c>
      <c r="B3235" s="1" t="s">
        <v>88</v>
      </c>
      <c r="C3235" s="1" t="str">
        <f t="array" ref="C3235">_xlfn.XLOOKUP($B3235, sales_teams!$A$2:$A$36, sales_teams!$B$2:$B$36)</f>
        <v>Celia Rouche</v>
      </c>
      <c r="D3235" s="1" t="str">
        <f t="array" ref="D3235">_xlfn.XLOOKUP($B3235, sales_teams!$A$2:$A$36, sales_teams!$C$2:$C$36)</f>
        <v>West</v>
      </c>
      <c r="E3235" s="1" t="s">
        <v>188</v>
      </c>
      <c r="F3235" s="1" t="s">
        <v>151</v>
      </c>
      <c r="G3235" s="1" t="str">
        <f t="array" ref="G3235">IF($F3235="", "", _xlfn.XLOOKUP($F3235,accounts!$A$2:$A$86,accounts!$B$2:$B$86, "Other"))</f>
        <v>software</v>
      </c>
      <c r="H3235" s="1" t="str">
        <f t="array" ref="H3235">IF($F3235="", "", IFS(_xlfn.XLOOKUP($F3235, accounts!$A$2:$A$86, accounts!$E$2:$E$86, 0)&gt;=1000, "Enterprise", _xlfn.XLOOKUP($F3235, accounts!$A$2:$A$86, accounts!$E$2:$E$86, 0)&gt;=100, "Mid-Market", TRUE, "SMB"))</f>
        <v>Enterprise</v>
      </c>
      <c r="I3235" s="1" t="str">
        <f t="array" ref="I3235">IF($F3235="", "", _xlfn.XLOOKUP($F3235,accounts!$A$2:$A$86,accounts!$F$2:$F$86, "Other"))</f>
        <v>United States</v>
      </c>
      <c r="J3235" s="1" t="s">
        <v>131</v>
      </c>
      <c r="K3235" s="3">
        <v>42872.0</v>
      </c>
      <c r="L3235" s="3">
        <v>42890.0</v>
      </c>
      <c r="M3235" s="1">
        <v>3624.0</v>
      </c>
    </row>
    <row r="3236">
      <c r="A3236" s="1" t="s">
        <v>3441</v>
      </c>
      <c r="B3236" s="1" t="s">
        <v>19</v>
      </c>
      <c r="C3236" s="1" t="str">
        <f t="array" ref="C3236">_xlfn.XLOOKUP($B3236, sales_teams!$A$2:$A$36, sales_teams!$B$2:$B$36)</f>
        <v>Melvin Marxen</v>
      </c>
      <c r="D3236" s="1" t="str">
        <f t="array" ref="D3236">_xlfn.XLOOKUP($B3236, sales_teams!$A$2:$A$36, sales_teams!$C$2:$C$36)</f>
        <v>Central</v>
      </c>
      <c r="E3236" s="1" t="s">
        <v>181</v>
      </c>
      <c r="F3236" s="1" t="s">
        <v>106</v>
      </c>
      <c r="G3236" s="1" t="str">
        <f t="array" ref="G3236">IF($F3236="", "", _xlfn.XLOOKUP($F3236,accounts!$A$2:$A$86,accounts!$B$2:$B$86, "Other"))</f>
        <v>retail</v>
      </c>
      <c r="H3236" s="1" t="str">
        <f t="array" ref="H3236">IF($F3236="", "", IFS(_xlfn.XLOOKUP($F3236, accounts!$A$2:$A$86, accounts!$E$2:$E$86, 0)&gt;=1000, "Enterprise", _xlfn.XLOOKUP($F3236, accounts!$A$2:$A$86, accounts!$E$2:$E$86, 0)&gt;=100, "Mid-Market", TRUE, "SMB"))</f>
        <v>Enterprise</v>
      </c>
      <c r="I3236" s="1" t="str">
        <f t="array" ref="I3236">IF($F3236="", "", _xlfn.XLOOKUP($F3236,accounts!$A$2:$A$86,accounts!$F$2:$F$86, "Other"))</f>
        <v>Italy</v>
      </c>
      <c r="J3236" s="1" t="s">
        <v>192</v>
      </c>
      <c r="K3236" s="3">
        <v>42872.0</v>
      </c>
      <c r="L3236" s="3">
        <v>42886.0</v>
      </c>
      <c r="M3236" s="1">
        <v>0.0</v>
      </c>
    </row>
    <row r="3237">
      <c r="A3237" s="1" t="s">
        <v>3442</v>
      </c>
      <c r="B3237" s="1" t="s">
        <v>104</v>
      </c>
      <c r="C3237" s="1" t="str">
        <f t="array" ref="C3237">_xlfn.XLOOKUP($B3237, sales_teams!$A$2:$A$36, sales_teams!$B$2:$B$36)</f>
        <v>Summer Sewald</v>
      </c>
      <c r="D3237" s="1" t="str">
        <f t="array" ref="D3237">_xlfn.XLOOKUP($B3237, sales_teams!$A$2:$A$36, sales_teams!$C$2:$C$36)</f>
        <v>West</v>
      </c>
      <c r="E3237" s="1" t="s">
        <v>148</v>
      </c>
      <c r="F3237" s="1" t="s">
        <v>85</v>
      </c>
      <c r="G3237" s="1" t="str">
        <f t="array" ref="G3237">IF($F3237="", "", _xlfn.XLOOKUP($F3237,accounts!$A$2:$A$86,accounts!$B$2:$B$86, "Other"))</f>
        <v>telecommunications</v>
      </c>
      <c r="H3237" s="1" t="str">
        <f t="array" ref="H3237">IF($F3237="", "", IFS(_xlfn.XLOOKUP($F3237, accounts!$A$2:$A$86, accounts!$E$2:$E$86, 0)&gt;=1000, "Enterprise", _xlfn.XLOOKUP($F3237, accounts!$A$2:$A$86, accounts!$E$2:$E$86, 0)&gt;=100, "Mid-Market", TRUE, "SMB"))</f>
        <v>Enterprise</v>
      </c>
      <c r="I3237" s="1" t="str">
        <f t="array" ref="I3237">IF($F3237="", "", _xlfn.XLOOKUP($F3237,accounts!$A$2:$A$86,accounts!$F$2:$F$86, "Other"))</f>
        <v>United States</v>
      </c>
      <c r="J3237" s="1" t="s">
        <v>192</v>
      </c>
      <c r="K3237" s="3">
        <v>42872.0</v>
      </c>
      <c r="L3237" s="3">
        <v>42969.0</v>
      </c>
      <c r="M3237" s="1">
        <v>0.0</v>
      </c>
    </row>
    <row r="3238">
      <c r="A3238" s="1" t="s">
        <v>3443</v>
      </c>
      <c r="B3238" s="1" t="s">
        <v>102</v>
      </c>
      <c r="C3238" s="1" t="str">
        <f t="array" ref="C3238">_xlfn.XLOOKUP($B3238, sales_teams!$A$2:$A$36, sales_teams!$B$2:$B$36)</f>
        <v>Summer Sewald</v>
      </c>
      <c r="D3238" s="1" t="str">
        <f t="array" ref="D3238">_xlfn.XLOOKUP($B3238, sales_teams!$A$2:$A$36, sales_teams!$C$2:$C$36)</f>
        <v>West</v>
      </c>
      <c r="E3238" s="1" t="s">
        <v>188</v>
      </c>
      <c r="F3238" s="1" t="s">
        <v>168</v>
      </c>
      <c r="G3238" s="1" t="str">
        <f t="array" ref="G3238">IF($F3238="", "", _xlfn.XLOOKUP($F3238,accounts!$A$2:$A$86,accounts!$B$2:$B$86, "Other"))</f>
        <v>finance</v>
      </c>
      <c r="H3238" s="1" t="str">
        <f t="array" ref="H3238">IF($F3238="", "", IFS(_xlfn.XLOOKUP($F3238, accounts!$A$2:$A$86, accounts!$E$2:$E$86, 0)&gt;=1000, "Enterprise", _xlfn.XLOOKUP($F3238, accounts!$A$2:$A$86, accounts!$E$2:$E$86, 0)&gt;=100, "Mid-Market", TRUE, "SMB"))</f>
        <v>Enterprise</v>
      </c>
      <c r="I3238" s="1" t="str">
        <f t="array" ref="I3238">IF($F3238="", "", _xlfn.XLOOKUP($F3238,accounts!$A$2:$A$86,accounts!$F$2:$F$86, "Other"))</f>
        <v>United States</v>
      </c>
      <c r="J3238" s="1" t="s">
        <v>189</v>
      </c>
      <c r="K3238" s="3">
        <v>42872.0</v>
      </c>
    </row>
    <row r="3239">
      <c r="A3239" s="1" t="s">
        <v>3444</v>
      </c>
      <c r="B3239" s="1" t="s">
        <v>17</v>
      </c>
      <c r="C3239" s="1" t="str">
        <f t="array" ref="C3239">_xlfn.XLOOKUP($B3239, sales_teams!$A$2:$A$36, sales_teams!$B$2:$B$36)</f>
        <v>Dustin Brinkmann</v>
      </c>
      <c r="D3239" s="1" t="str">
        <f t="array" ref="D3239">_xlfn.XLOOKUP($B3239, sales_teams!$A$2:$A$36, sales_teams!$C$2:$C$36)</f>
        <v>Central</v>
      </c>
      <c r="E3239" s="1" t="s">
        <v>179</v>
      </c>
      <c r="F3239" s="1" t="s">
        <v>76</v>
      </c>
      <c r="G3239" s="1" t="str">
        <f t="array" ref="G3239">IF($F3239="", "", _xlfn.XLOOKUP($F3239,accounts!$A$2:$A$86,accounts!$B$2:$B$86, "Other"))</f>
        <v>marketing</v>
      </c>
      <c r="H3239" s="1" t="str">
        <f t="array" ref="H3239">IF($F3239="", "", IFS(_xlfn.XLOOKUP($F3239, accounts!$A$2:$A$86, accounts!$E$2:$E$86, 0)&gt;=1000, "Enterprise", _xlfn.XLOOKUP($F3239, accounts!$A$2:$A$86, accounts!$E$2:$E$86, 0)&gt;=100, "Mid-Market", TRUE, "SMB"))</f>
        <v>Enterprise</v>
      </c>
      <c r="I3239" s="1" t="str">
        <f t="array" ref="I3239">IF($F3239="", "", _xlfn.XLOOKUP($F3239,accounts!$A$2:$A$86,accounts!$F$2:$F$86, "Other"))</f>
        <v>United States</v>
      </c>
      <c r="J3239" s="1" t="s">
        <v>192</v>
      </c>
      <c r="K3239" s="3">
        <v>42872.0</v>
      </c>
      <c r="L3239" s="3">
        <v>42955.0</v>
      </c>
      <c r="M3239" s="1">
        <v>0.0</v>
      </c>
    </row>
    <row r="3240">
      <c r="A3240" s="1" t="s">
        <v>3445</v>
      </c>
      <c r="B3240" s="1" t="s">
        <v>92</v>
      </c>
      <c r="C3240" s="1" t="str">
        <f t="array" ref="C3240">_xlfn.XLOOKUP($B3240, sales_teams!$A$2:$A$36, sales_teams!$B$2:$B$36)</f>
        <v>Celia Rouche</v>
      </c>
      <c r="D3240" s="1" t="str">
        <f t="array" ref="D3240">_xlfn.XLOOKUP($B3240, sales_teams!$A$2:$A$36, sales_teams!$C$2:$C$36)</f>
        <v>West</v>
      </c>
      <c r="E3240" s="1" t="s">
        <v>148</v>
      </c>
      <c r="F3240" s="1" t="s">
        <v>129</v>
      </c>
      <c r="G3240" s="1" t="str">
        <f t="array" ref="G3240">IF($F3240="", "", _xlfn.XLOOKUP($F3240,accounts!$A$2:$A$86,accounts!$B$2:$B$86, "Other"))</f>
        <v>medical</v>
      </c>
      <c r="H3240" s="1" t="str">
        <f t="array" ref="H3240">IF($F3240="", "", IFS(_xlfn.XLOOKUP($F3240, accounts!$A$2:$A$86, accounts!$E$2:$E$86, 0)&gt;=1000, "Enterprise", _xlfn.XLOOKUP($F3240, accounts!$A$2:$A$86, accounts!$E$2:$E$86, 0)&gt;=100, "Mid-Market", TRUE, "SMB"))</f>
        <v>Enterprise</v>
      </c>
      <c r="I3240" s="1" t="str">
        <f t="array" ref="I3240">IF($F3240="", "", _xlfn.XLOOKUP($F3240,accounts!$A$2:$A$86,accounts!$F$2:$F$86, "Other"))</f>
        <v>United States</v>
      </c>
      <c r="J3240" s="1" t="s">
        <v>189</v>
      </c>
      <c r="K3240" s="3">
        <v>42872.0</v>
      </c>
    </row>
    <row r="3241">
      <c r="A3241" s="1" t="s">
        <v>3446</v>
      </c>
      <c r="B3241" s="1" t="s">
        <v>92</v>
      </c>
      <c r="C3241" s="1" t="str">
        <f t="array" ref="C3241">_xlfn.XLOOKUP($B3241, sales_teams!$A$2:$A$36, sales_teams!$B$2:$B$36)</f>
        <v>Celia Rouche</v>
      </c>
      <c r="D3241" s="1" t="str">
        <f t="array" ref="D3241">_xlfn.XLOOKUP($B3241, sales_teams!$A$2:$A$36, sales_teams!$C$2:$C$36)</f>
        <v>West</v>
      </c>
      <c r="E3241" s="1" t="s">
        <v>148</v>
      </c>
      <c r="F3241" s="1" t="s">
        <v>127</v>
      </c>
      <c r="G3241" s="1" t="str">
        <f t="array" ref="G3241">IF($F3241="", "", _xlfn.XLOOKUP($F3241,accounts!$A$2:$A$86,accounts!$B$2:$B$86, "Other"))</f>
        <v>technology</v>
      </c>
      <c r="H3241" s="1" t="str">
        <f t="array" ref="H3241">IF($F3241="", "", IFS(_xlfn.XLOOKUP($F3241, accounts!$A$2:$A$86, accounts!$E$2:$E$86, 0)&gt;=1000, "Enterprise", _xlfn.XLOOKUP($F3241, accounts!$A$2:$A$86, accounts!$E$2:$E$86, 0)&gt;=100, "Mid-Market", TRUE, "SMB"))</f>
        <v>Enterprise</v>
      </c>
      <c r="I3241" s="1" t="str">
        <f t="array" ref="I3241">IF($F3241="", "", _xlfn.XLOOKUP($F3241,accounts!$A$2:$A$86,accounts!$F$2:$F$86, "Other"))</f>
        <v>United States</v>
      </c>
      <c r="J3241" s="1" t="s">
        <v>192</v>
      </c>
      <c r="K3241" s="3">
        <v>42872.0</v>
      </c>
      <c r="L3241" s="3">
        <v>42959.0</v>
      </c>
      <c r="M3241" s="1">
        <v>0.0</v>
      </c>
    </row>
    <row r="3242">
      <c r="A3242" s="1" t="s">
        <v>3447</v>
      </c>
      <c r="B3242" s="1" t="s">
        <v>92</v>
      </c>
      <c r="C3242" s="1" t="str">
        <f t="array" ref="C3242">_xlfn.XLOOKUP($B3242, sales_teams!$A$2:$A$36, sales_teams!$B$2:$B$36)</f>
        <v>Celia Rouche</v>
      </c>
      <c r="D3242" s="1" t="str">
        <f t="array" ref="D3242">_xlfn.XLOOKUP($B3242, sales_teams!$A$2:$A$36, sales_teams!$C$2:$C$36)</f>
        <v>West</v>
      </c>
      <c r="E3242" s="1" t="s">
        <v>179</v>
      </c>
      <c r="F3242" s="1" t="s">
        <v>124</v>
      </c>
      <c r="G3242" s="1" t="str">
        <f t="array" ref="G3242">IF($F3242="", "", _xlfn.XLOOKUP($F3242,accounts!$A$2:$A$86,accounts!$B$2:$B$86, "Other"))</f>
        <v>retail</v>
      </c>
      <c r="H3242" s="1" t="str">
        <f t="array" ref="H3242">IF($F3242="", "", IFS(_xlfn.XLOOKUP($F3242, accounts!$A$2:$A$86, accounts!$E$2:$E$86, 0)&gt;=1000, "Enterprise", _xlfn.XLOOKUP($F3242, accounts!$A$2:$A$86, accounts!$E$2:$E$86, 0)&gt;=100, "Mid-Market", TRUE, "SMB"))</f>
        <v>Enterprise</v>
      </c>
      <c r="I3242" s="1" t="str">
        <f t="array" ref="I3242">IF($F3242="", "", _xlfn.XLOOKUP($F3242,accounts!$A$2:$A$86,accounts!$F$2:$F$86, "Other"))</f>
        <v>United States</v>
      </c>
      <c r="J3242" s="1" t="s">
        <v>192</v>
      </c>
      <c r="K3242" s="3">
        <v>42872.0</v>
      </c>
      <c r="L3242" s="3">
        <v>42965.0</v>
      </c>
      <c r="M3242" s="1">
        <v>0.0</v>
      </c>
    </row>
    <row r="3243">
      <c r="A3243" s="1" t="s">
        <v>3448</v>
      </c>
      <c r="B3243" s="1" t="s">
        <v>92</v>
      </c>
      <c r="C3243" s="1" t="str">
        <f t="array" ref="C3243">_xlfn.XLOOKUP($B3243, sales_teams!$A$2:$A$36, sales_teams!$B$2:$B$36)</f>
        <v>Celia Rouche</v>
      </c>
      <c r="D3243" s="1" t="str">
        <f t="array" ref="D3243">_xlfn.XLOOKUP($B3243, sales_teams!$A$2:$A$36, sales_teams!$C$2:$C$36)</f>
        <v>West</v>
      </c>
      <c r="E3243" s="1" t="s">
        <v>148</v>
      </c>
      <c r="F3243" s="1" t="s">
        <v>142</v>
      </c>
      <c r="G3243" s="1" t="str">
        <f t="array" ref="G3243">IF($F3243="", "", _xlfn.XLOOKUP($F3243,accounts!$A$2:$A$86,accounts!$B$2:$B$86, "Other"))</f>
        <v>retail</v>
      </c>
      <c r="H3243" s="1" t="str">
        <f t="array" ref="H3243">IF($F3243="", "", IFS(_xlfn.XLOOKUP($F3243, accounts!$A$2:$A$86, accounts!$E$2:$E$86, 0)&gt;=1000, "Enterprise", _xlfn.XLOOKUP($F3243, accounts!$A$2:$A$86, accounts!$E$2:$E$86, 0)&gt;=100, "Mid-Market", TRUE, "SMB"))</f>
        <v>Enterprise</v>
      </c>
      <c r="I3243" s="1" t="str">
        <f t="array" ref="I3243">IF($F3243="", "", _xlfn.XLOOKUP($F3243,accounts!$A$2:$A$86,accounts!$F$2:$F$86, "Other"))</f>
        <v>United States</v>
      </c>
      <c r="J3243" s="1" t="s">
        <v>131</v>
      </c>
      <c r="K3243" s="3">
        <v>42872.0</v>
      </c>
      <c r="L3243" s="3">
        <v>42965.0</v>
      </c>
      <c r="M3243" s="1">
        <v>4644.0</v>
      </c>
    </row>
    <row r="3244">
      <c r="A3244" s="1" t="s">
        <v>3449</v>
      </c>
      <c r="B3244" s="1" t="s">
        <v>41</v>
      </c>
      <c r="C3244" s="1" t="str">
        <f t="array" ref="C3244">_xlfn.XLOOKUP($B3244, sales_teams!$A$2:$A$36, sales_teams!$B$2:$B$36)</f>
        <v>Cara Losch</v>
      </c>
      <c r="D3244" s="1" t="str">
        <f t="array" ref="D3244">_xlfn.XLOOKUP($B3244, sales_teams!$A$2:$A$36, sales_teams!$C$2:$C$36)</f>
        <v>East</v>
      </c>
      <c r="E3244" s="1" t="s">
        <v>179</v>
      </c>
      <c r="F3244" s="1" t="s">
        <v>166</v>
      </c>
      <c r="G3244" s="1" t="str">
        <f t="array" ref="G3244">IF($F3244="", "", _xlfn.XLOOKUP($F3244,accounts!$A$2:$A$86,accounts!$B$2:$B$86, "Other"))</f>
        <v>finance</v>
      </c>
      <c r="H3244" s="1" t="str">
        <f t="array" ref="H3244">IF($F3244="", "", IFS(_xlfn.XLOOKUP($F3244, accounts!$A$2:$A$86, accounts!$E$2:$E$86, 0)&gt;=1000, "Enterprise", _xlfn.XLOOKUP($F3244, accounts!$A$2:$A$86, accounts!$E$2:$E$86, 0)&gt;=100, "Mid-Market", TRUE, "SMB"))</f>
        <v>Enterprise</v>
      </c>
      <c r="I3244" s="1" t="str">
        <f t="array" ref="I3244">IF($F3244="", "", _xlfn.XLOOKUP($F3244,accounts!$A$2:$A$86,accounts!$F$2:$F$86, "Other"))</f>
        <v>United States</v>
      </c>
      <c r="J3244" s="1" t="s">
        <v>192</v>
      </c>
      <c r="K3244" s="3">
        <v>42872.0</v>
      </c>
      <c r="L3244" s="3">
        <v>42884.0</v>
      </c>
      <c r="M3244" s="1">
        <v>0.0</v>
      </c>
    </row>
    <row r="3245">
      <c r="A3245" s="1" t="s">
        <v>3450</v>
      </c>
      <c r="B3245" s="1" t="s">
        <v>15</v>
      </c>
      <c r="C3245" s="1" t="str">
        <f t="array" ref="C3245">_xlfn.XLOOKUP($B3245, sales_teams!$A$2:$A$36, sales_teams!$B$2:$B$36)</f>
        <v>Dustin Brinkmann</v>
      </c>
      <c r="D3245" s="1" t="str">
        <f t="array" ref="D3245">_xlfn.XLOOKUP($B3245, sales_teams!$A$2:$A$36, sales_teams!$C$2:$C$36)</f>
        <v>Central</v>
      </c>
      <c r="E3245" s="1" t="s">
        <v>179</v>
      </c>
      <c r="F3245" s="1" t="s">
        <v>56</v>
      </c>
      <c r="G3245" s="1" t="str">
        <f t="array" ref="G3245">IF($F3245="", "", _xlfn.XLOOKUP($F3245,accounts!$A$2:$A$86,accounts!$B$2:$B$86, "Other"))</f>
        <v>software</v>
      </c>
      <c r="H3245" s="1" t="str">
        <f t="array" ref="H3245">IF($F3245="", "", IFS(_xlfn.XLOOKUP($F3245, accounts!$A$2:$A$86, accounts!$E$2:$E$86, 0)&gt;=1000, "Enterprise", _xlfn.XLOOKUP($F3245, accounts!$A$2:$A$86, accounts!$E$2:$E$86, 0)&gt;=100, "Mid-Market", TRUE, "SMB"))</f>
        <v>Enterprise</v>
      </c>
      <c r="I3245" s="1" t="str">
        <f t="array" ref="I3245">IF($F3245="", "", _xlfn.XLOOKUP($F3245,accounts!$A$2:$A$86,accounts!$F$2:$F$86, "Other"))</f>
        <v>United States</v>
      </c>
      <c r="J3245" s="1" t="s">
        <v>131</v>
      </c>
      <c r="K3245" s="3">
        <v>42872.0</v>
      </c>
      <c r="L3245" s="3">
        <v>42998.0</v>
      </c>
      <c r="M3245" s="1">
        <v>51.0</v>
      </c>
    </row>
    <row r="3246">
      <c r="A3246" s="1" t="s">
        <v>3451</v>
      </c>
      <c r="B3246" s="1" t="s">
        <v>60</v>
      </c>
      <c r="C3246" s="1" t="str">
        <f t="array" ref="C3246">_xlfn.XLOOKUP($B3246, sales_teams!$A$2:$A$36, sales_teams!$B$2:$B$36)</f>
        <v>Celia Rouche</v>
      </c>
      <c r="D3246" s="1" t="str">
        <f t="array" ref="D3246">_xlfn.XLOOKUP($B3246, sales_teams!$A$2:$A$36, sales_teams!$C$2:$C$36)</f>
        <v>West</v>
      </c>
      <c r="E3246" s="1" t="s">
        <v>148</v>
      </c>
      <c r="F3246" s="1" t="s">
        <v>97</v>
      </c>
      <c r="G3246" s="1" t="str">
        <f t="array" ref="G3246">IF($F3246="", "", _xlfn.XLOOKUP($F3246,accounts!$A$2:$A$86,accounts!$B$2:$B$86, "Other"))</f>
        <v>finance</v>
      </c>
      <c r="H3246" s="1" t="str">
        <f t="array" ref="H3246">IF($F3246="", "", IFS(_xlfn.XLOOKUP($F3246, accounts!$A$2:$A$86, accounts!$E$2:$E$86, 0)&gt;=1000, "Enterprise", _xlfn.XLOOKUP($F3246, accounts!$A$2:$A$86, accounts!$E$2:$E$86, 0)&gt;=100, "Mid-Market", TRUE, "SMB"))</f>
        <v>Mid-Market</v>
      </c>
      <c r="I3246" s="1" t="str">
        <f t="array" ref="I3246">IF($F3246="", "", _xlfn.XLOOKUP($F3246,accounts!$A$2:$A$86,accounts!$F$2:$F$86, "Other"))</f>
        <v>United States</v>
      </c>
      <c r="J3246" s="1" t="s">
        <v>131</v>
      </c>
      <c r="K3246" s="3">
        <v>42872.0</v>
      </c>
      <c r="L3246" s="3">
        <v>42986.0</v>
      </c>
      <c r="M3246" s="1">
        <v>4573.0</v>
      </c>
    </row>
    <row r="3247">
      <c r="A3247" s="1" t="s">
        <v>3452</v>
      </c>
      <c r="B3247" s="1" t="s">
        <v>34</v>
      </c>
      <c r="C3247" s="1" t="str">
        <f t="array" ref="C3247">_xlfn.XLOOKUP($B3247, sales_teams!$A$2:$A$36, sales_teams!$B$2:$B$36)</f>
        <v>Cara Losch</v>
      </c>
      <c r="D3247" s="1" t="str">
        <f t="array" ref="D3247">_xlfn.XLOOKUP($B3247, sales_teams!$A$2:$A$36, sales_teams!$C$2:$C$36)</f>
        <v>East</v>
      </c>
      <c r="E3247" s="1" t="s">
        <v>188</v>
      </c>
      <c r="F3247" s="1" t="s">
        <v>153</v>
      </c>
      <c r="G3247" s="1" t="str">
        <f t="array" ref="G3247">IF($F3247="", "", _xlfn.XLOOKUP($F3247,accounts!$A$2:$A$86,accounts!$B$2:$B$86, "Other"))</f>
        <v>medical</v>
      </c>
      <c r="H3247" s="1" t="str">
        <f t="array" ref="H3247">IF($F3247="", "", IFS(_xlfn.XLOOKUP($F3247, accounts!$A$2:$A$86, accounts!$E$2:$E$86, 0)&gt;=1000, "Enterprise", _xlfn.XLOOKUP($F3247, accounts!$A$2:$A$86, accounts!$E$2:$E$86, 0)&gt;=100, "Mid-Market", TRUE, "SMB"))</f>
        <v>Enterprise</v>
      </c>
      <c r="I3247" s="1" t="str">
        <f t="array" ref="I3247">IF($F3247="", "", _xlfn.XLOOKUP($F3247,accounts!$A$2:$A$86,accounts!$F$2:$F$86, "Other"))</f>
        <v>United States</v>
      </c>
      <c r="J3247" s="1" t="s">
        <v>131</v>
      </c>
      <c r="K3247" s="3">
        <v>42872.0</v>
      </c>
      <c r="L3247" s="3">
        <v>42948.0</v>
      </c>
      <c r="M3247" s="1">
        <v>3033.0</v>
      </c>
    </row>
    <row r="3248">
      <c r="A3248" s="1" t="s">
        <v>3453</v>
      </c>
      <c r="B3248" s="1" t="s">
        <v>105</v>
      </c>
      <c r="C3248" s="1" t="str">
        <f t="array" ref="C3248">_xlfn.XLOOKUP($B3248, sales_teams!$A$2:$A$36, sales_teams!$B$2:$B$36)</f>
        <v>Summer Sewald</v>
      </c>
      <c r="D3248" s="1" t="str">
        <f t="array" ref="D3248">_xlfn.XLOOKUP($B3248, sales_teams!$A$2:$A$36, sales_teams!$C$2:$C$36)</f>
        <v>West</v>
      </c>
      <c r="E3248" s="1" t="s">
        <v>179</v>
      </c>
      <c r="F3248" s="1" t="s">
        <v>118</v>
      </c>
      <c r="G3248" s="1" t="str">
        <f t="array" ref="G3248">IF($F3248="", "", _xlfn.XLOOKUP($F3248,accounts!$A$2:$A$86,accounts!$B$2:$B$86, "Other"))</f>
        <v>services</v>
      </c>
      <c r="H3248" s="1" t="str">
        <f t="array" ref="H3248">IF($F3248="", "", IFS(_xlfn.XLOOKUP($F3248, accounts!$A$2:$A$86, accounts!$E$2:$E$86, 0)&gt;=1000, "Enterprise", _xlfn.XLOOKUP($F3248, accounts!$A$2:$A$86, accounts!$E$2:$E$86, 0)&gt;=100, "Mid-Market", TRUE, "SMB"))</f>
        <v>Enterprise</v>
      </c>
      <c r="I3248" s="1" t="str">
        <f t="array" ref="I3248">IF($F3248="", "", _xlfn.XLOOKUP($F3248,accounts!$A$2:$A$86,accounts!$F$2:$F$86, "Other"))</f>
        <v>United States</v>
      </c>
      <c r="J3248" s="1" t="s">
        <v>192</v>
      </c>
      <c r="K3248" s="3">
        <v>42872.0</v>
      </c>
      <c r="L3248" s="3">
        <v>42881.0</v>
      </c>
      <c r="M3248" s="1">
        <v>0.0</v>
      </c>
    </row>
    <row r="3249">
      <c r="A3249" s="1" t="s">
        <v>3454</v>
      </c>
      <c r="B3249" s="1" t="s">
        <v>7</v>
      </c>
      <c r="C3249" s="1" t="str">
        <f t="array" ref="C3249">_xlfn.XLOOKUP($B3249, sales_teams!$A$2:$A$36, sales_teams!$B$2:$B$36)</f>
        <v>Dustin Brinkmann</v>
      </c>
      <c r="D3249" s="1" t="str">
        <f t="array" ref="D3249">_xlfn.XLOOKUP($B3249, sales_teams!$A$2:$A$36, sales_teams!$C$2:$C$36)</f>
        <v>Central</v>
      </c>
      <c r="E3249" s="1" t="s">
        <v>179</v>
      </c>
      <c r="F3249" s="1" t="s">
        <v>136</v>
      </c>
      <c r="G3249" s="1" t="str">
        <f t="array" ref="G3249">IF($F3249="", "", _xlfn.XLOOKUP($F3249,accounts!$A$2:$A$86,accounts!$B$2:$B$86, "Other"))</f>
        <v>services</v>
      </c>
      <c r="H3249" s="1" t="str">
        <f t="array" ref="H3249">IF($F3249="", "", IFS(_xlfn.XLOOKUP($F3249, accounts!$A$2:$A$86, accounts!$E$2:$E$86, 0)&gt;=1000, "Enterprise", _xlfn.XLOOKUP($F3249, accounts!$A$2:$A$86, accounts!$E$2:$E$86, 0)&gt;=100, "Mid-Market", TRUE, "SMB"))</f>
        <v>Enterprise</v>
      </c>
      <c r="I3249" s="1" t="str">
        <f t="array" ref="I3249">IF($F3249="", "", _xlfn.XLOOKUP($F3249,accounts!$A$2:$A$86,accounts!$F$2:$F$86, "Other"))</f>
        <v>United States</v>
      </c>
      <c r="J3249" s="1" t="s">
        <v>192</v>
      </c>
      <c r="K3249" s="3">
        <v>42873.0</v>
      </c>
      <c r="L3249" s="3">
        <v>42879.0</v>
      </c>
      <c r="M3249" s="1">
        <v>0.0</v>
      </c>
    </row>
    <row r="3250">
      <c r="A3250" s="1" t="s">
        <v>3455</v>
      </c>
      <c r="B3250" s="1" t="s">
        <v>7</v>
      </c>
      <c r="C3250" s="1" t="str">
        <f t="array" ref="C3250">_xlfn.XLOOKUP($B3250, sales_teams!$A$2:$A$36, sales_teams!$B$2:$B$36)</f>
        <v>Dustin Brinkmann</v>
      </c>
      <c r="D3250" s="1" t="str">
        <f t="array" ref="D3250">_xlfn.XLOOKUP($B3250, sales_teams!$A$2:$A$36, sales_teams!$C$2:$C$36)</f>
        <v>Central</v>
      </c>
      <c r="E3250" s="1" t="s">
        <v>179</v>
      </c>
      <c r="F3250" s="1" t="s">
        <v>149</v>
      </c>
      <c r="G3250" s="1" t="str">
        <f t="array" ref="G3250">IF($F3250="", "", _xlfn.XLOOKUP($F3250,accounts!$A$2:$A$86,accounts!$B$2:$B$86, "Other"))</f>
        <v>medical</v>
      </c>
      <c r="H3250" s="1" t="str">
        <f t="array" ref="H3250">IF($F3250="", "", IFS(_xlfn.XLOOKUP($F3250, accounts!$A$2:$A$86, accounts!$E$2:$E$86, 0)&gt;=1000, "Enterprise", _xlfn.XLOOKUP($F3250, accounts!$A$2:$A$86, accounts!$E$2:$E$86, 0)&gt;=100, "Mid-Market", TRUE, "SMB"))</f>
        <v>Enterprise</v>
      </c>
      <c r="I3250" s="1" t="str">
        <f t="array" ref="I3250">IF($F3250="", "", _xlfn.XLOOKUP($F3250,accounts!$A$2:$A$86,accounts!$F$2:$F$86, "Other"))</f>
        <v>United States</v>
      </c>
      <c r="J3250" s="1" t="s">
        <v>131</v>
      </c>
      <c r="K3250" s="3">
        <v>42873.0</v>
      </c>
      <c r="L3250" s="3">
        <v>42888.0</v>
      </c>
      <c r="M3250" s="1">
        <v>58.0</v>
      </c>
    </row>
    <row r="3251">
      <c r="A3251" s="1" t="s">
        <v>3456</v>
      </c>
      <c r="B3251" s="1" t="s">
        <v>7</v>
      </c>
      <c r="C3251" s="1" t="str">
        <f t="array" ref="C3251">_xlfn.XLOOKUP($B3251, sales_teams!$A$2:$A$36, sales_teams!$B$2:$B$36)</f>
        <v>Dustin Brinkmann</v>
      </c>
      <c r="D3251" s="1" t="str">
        <f t="array" ref="D3251">_xlfn.XLOOKUP($B3251, sales_teams!$A$2:$A$36, sales_teams!$C$2:$C$36)</f>
        <v>Central</v>
      </c>
      <c r="E3251" s="1" t="s">
        <v>179</v>
      </c>
      <c r="F3251" s="1" t="s">
        <v>157</v>
      </c>
      <c r="G3251" s="1" t="str">
        <f t="array" ref="G3251">IF($F3251="", "", _xlfn.XLOOKUP($F3251,accounts!$A$2:$A$86,accounts!$B$2:$B$86, "Other"))</f>
        <v>retail</v>
      </c>
      <c r="H3251" s="1" t="str">
        <f t="array" ref="H3251">IF($F3251="", "", IFS(_xlfn.XLOOKUP($F3251, accounts!$A$2:$A$86, accounts!$E$2:$E$86, 0)&gt;=1000, "Enterprise", _xlfn.XLOOKUP($F3251, accounts!$A$2:$A$86, accounts!$E$2:$E$86, 0)&gt;=100, "Mid-Market", TRUE, "SMB"))</f>
        <v>Enterprise</v>
      </c>
      <c r="I3251" s="1" t="str">
        <f t="array" ref="I3251">IF($F3251="", "", _xlfn.XLOOKUP($F3251,accounts!$A$2:$A$86,accounts!$F$2:$F$86, "Other"))</f>
        <v>Belgium</v>
      </c>
      <c r="J3251" s="1" t="s">
        <v>131</v>
      </c>
      <c r="K3251" s="3">
        <v>42873.0</v>
      </c>
      <c r="L3251" s="3">
        <v>42993.0</v>
      </c>
      <c r="M3251" s="1">
        <v>51.0</v>
      </c>
    </row>
    <row r="3252">
      <c r="A3252" s="1" t="s">
        <v>3457</v>
      </c>
      <c r="B3252" s="1" t="s">
        <v>52</v>
      </c>
      <c r="C3252" s="1" t="str">
        <f t="array" ref="C3252">_xlfn.XLOOKUP($B3252, sales_teams!$A$2:$A$36, sales_teams!$B$2:$B$36)</f>
        <v>Rocco Neubert</v>
      </c>
      <c r="D3252" s="1" t="str">
        <f t="array" ref="D3252">_xlfn.XLOOKUP($B3252, sales_teams!$A$2:$A$36, sales_teams!$C$2:$C$36)</f>
        <v>East</v>
      </c>
      <c r="E3252" s="1" t="s">
        <v>148</v>
      </c>
      <c r="F3252" s="1" t="s">
        <v>55</v>
      </c>
      <c r="G3252" s="1" t="str">
        <f t="array" ref="G3252">IF($F3252="", "", _xlfn.XLOOKUP($F3252,accounts!$A$2:$A$86,accounts!$B$2:$B$86, "Other"))</f>
        <v>entertainment</v>
      </c>
      <c r="H3252" s="1" t="str">
        <f t="array" ref="H3252">IF($F3252="", "", IFS(_xlfn.XLOOKUP($F3252, accounts!$A$2:$A$86, accounts!$E$2:$E$86, 0)&gt;=1000, "Enterprise", _xlfn.XLOOKUP($F3252, accounts!$A$2:$A$86, accounts!$E$2:$E$86, 0)&gt;=100, "Mid-Market", TRUE, "SMB"))</f>
        <v>Enterprise</v>
      </c>
      <c r="I3252" s="1" t="str">
        <f t="array" ref="I3252">IF($F3252="", "", _xlfn.XLOOKUP($F3252,accounts!$A$2:$A$86,accounts!$F$2:$F$86, "Other"))</f>
        <v>United States</v>
      </c>
      <c r="J3252" s="1" t="s">
        <v>131</v>
      </c>
      <c r="K3252" s="3">
        <v>42873.0</v>
      </c>
      <c r="L3252" s="3">
        <v>42949.0</v>
      </c>
      <c r="M3252" s="1">
        <v>4873.0</v>
      </c>
    </row>
    <row r="3253">
      <c r="A3253" s="1" t="s">
        <v>3458</v>
      </c>
      <c r="B3253" s="1" t="s">
        <v>39</v>
      </c>
      <c r="C3253" s="1" t="str">
        <f t="array" ref="C3253">_xlfn.XLOOKUP($B3253, sales_teams!$A$2:$A$36, sales_teams!$B$2:$B$36)</f>
        <v>Cara Losch</v>
      </c>
      <c r="D3253" s="1" t="str">
        <f t="array" ref="D3253">_xlfn.XLOOKUP($B3253, sales_teams!$A$2:$A$36, sales_teams!$C$2:$C$36)</f>
        <v>East</v>
      </c>
      <c r="E3253" s="1" t="s">
        <v>181</v>
      </c>
      <c r="F3253" s="1" t="s">
        <v>81</v>
      </c>
      <c r="G3253" s="1" t="str">
        <f t="array" ref="G3253">IF($F3253="", "", _xlfn.XLOOKUP($F3253,accounts!$A$2:$A$86,accounts!$B$2:$B$86, "Other"))</f>
        <v>technology</v>
      </c>
      <c r="H3253" s="1" t="str">
        <f t="array" ref="H3253">IF($F3253="", "", IFS(_xlfn.XLOOKUP($F3253, accounts!$A$2:$A$86, accounts!$E$2:$E$86, 0)&gt;=1000, "Enterprise", _xlfn.XLOOKUP($F3253, accounts!$A$2:$A$86, accounts!$E$2:$E$86, 0)&gt;=100, "Mid-Market", TRUE, "SMB"))</f>
        <v>Enterprise</v>
      </c>
      <c r="I3253" s="1" t="str">
        <f t="array" ref="I3253">IF($F3253="", "", _xlfn.XLOOKUP($F3253,accounts!$A$2:$A$86,accounts!$F$2:$F$86, "Other"))</f>
        <v>United States</v>
      </c>
      <c r="J3253" s="1" t="s">
        <v>189</v>
      </c>
      <c r="K3253" s="3">
        <v>42873.0</v>
      </c>
    </row>
    <row r="3254">
      <c r="A3254" s="1" t="s">
        <v>3459</v>
      </c>
      <c r="B3254" s="1" t="s">
        <v>30</v>
      </c>
      <c r="C3254" s="1" t="str">
        <f t="array" ref="C3254">_xlfn.XLOOKUP($B3254, sales_teams!$A$2:$A$36, sales_teams!$B$2:$B$36)</f>
        <v>Melvin Marxen</v>
      </c>
      <c r="D3254" s="1" t="str">
        <f t="array" ref="D3254">_xlfn.XLOOKUP($B3254, sales_teams!$A$2:$A$36, sales_teams!$C$2:$C$36)</f>
        <v>Central</v>
      </c>
      <c r="E3254" s="1" t="s">
        <v>148</v>
      </c>
      <c r="F3254" s="1" t="s">
        <v>122</v>
      </c>
      <c r="G3254" s="1" t="str">
        <f t="array" ref="G3254">IF($F3254="", "", _xlfn.XLOOKUP($F3254,accounts!$A$2:$A$86,accounts!$B$2:$B$86, "Other"))</f>
        <v>medical</v>
      </c>
      <c r="H3254" s="1" t="str">
        <f t="array" ref="H3254">IF($F3254="", "", IFS(_xlfn.XLOOKUP($F3254, accounts!$A$2:$A$86, accounts!$E$2:$E$86, 0)&gt;=1000, "Enterprise", _xlfn.XLOOKUP($F3254, accounts!$A$2:$A$86, accounts!$E$2:$E$86, 0)&gt;=100, "Mid-Market", TRUE, "SMB"))</f>
        <v>Enterprise</v>
      </c>
      <c r="I3254" s="1" t="str">
        <f t="array" ref="I3254">IF($F3254="", "", _xlfn.XLOOKUP($F3254,accounts!$A$2:$A$86,accounts!$F$2:$F$86, "Other"))</f>
        <v>United States</v>
      </c>
      <c r="J3254" s="1" t="s">
        <v>131</v>
      </c>
      <c r="K3254" s="3">
        <v>42873.0</v>
      </c>
      <c r="L3254" s="3">
        <v>42893.0</v>
      </c>
      <c r="M3254" s="1">
        <v>4606.0</v>
      </c>
    </row>
    <row r="3255">
      <c r="A3255" s="1" t="s">
        <v>3460</v>
      </c>
      <c r="B3255" s="1" t="s">
        <v>53</v>
      </c>
      <c r="C3255" s="1" t="str">
        <f t="array" ref="C3255">_xlfn.XLOOKUP($B3255, sales_teams!$A$2:$A$36, sales_teams!$B$2:$B$36)</f>
        <v>Rocco Neubert</v>
      </c>
      <c r="D3255" s="1" t="str">
        <f t="array" ref="D3255">_xlfn.XLOOKUP($B3255, sales_teams!$A$2:$A$36, sales_teams!$C$2:$C$36)</f>
        <v>East</v>
      </c>
      <c r="E3255" s="1" t="s">
        <v>109</v>
      </c>
      <c r="F3255" s="1" t="s">
        <v>123</v>
      </c>
      <c r="G3255" s="1" t="str">
        <f t="array" ref="G3255">IF($F3255="", "", _xlfn.XLOOKUP($F3255,accounts!$A$2:$A$86,accounts!$B$2:$B$86, "Other"))</f>
        <v>technology</v>
      </c>
      <c r="H3255" s="1" t="str">
        <f t="array" ref="H3255">IF($F3255="", "", IFS(_xlfn.XLOOKUP($F3255, accounts!$A$2:$A$86, accounts!$E$2:$E$86, 0)&gt;=1000, "Enterprise", _xlfn.XLOOKUP($F3255, accounts!$A$2:$A$86, accounts!$E$2:$E$86, 0)&gt;=100, "Mid-Market", TRUE, "SMB"))</f>
        <v>Enterprise</v>
      </c>
      <c r="I3255" s="1" t="str">
        <f t="array" ref="I3255">IF($F3255="", "", _xlfn.XLOOKUP($F3255,accounts!$A$2:$A$86,accounts!$F$2:$F$86, "Other"))</f>
        <v>United States</v>
      </c>
      <c r="J3255" s="1" t="s">
        <v>131</v>
      </c>
      <c r="K3255" s="3">
        <v>42873.0</v>
      </c>
      <c r="L3255" s="3">
        <v>42983.0</v>
      </c>
      <c r="M3255" s="1">
        <v>995.0</v>
      </c>
    </row>
    <row r="3256">
      <c r="A3256" s="1" t="s">
        <v>3461</v>
      </c>
      <c r="B3256" s="1" t="s">
        <v>53</v>
      </c>
      <c r="C3256" s="1" t="str">
        <f t="array" ref="C3256">_xlfn.XLOOKUP($B3256, sales_teams!$A$2:$A$36, sales_teams!$B$2:$B$36)</f>
        <v>Rocco Neubert</v>
      </c>
      <c r="D3256" s="1" t="str">
        <f t="array" ref="D3256">_xlfn.XLOOKUP($B3256, sales_teams!$A$2:$A$36, sales_teams!$C$2:$C$36)</f>
        <v>East</v>
      </c>
      <c r="E3256" s="1" t="s">
        <v>148</v>
      </c>
      <c r="F3256" s="1" t="s">
        <v>166</v>
      </c>
      <c r="G3256" s="1" t="str">
        <f t="array" ref="G3256">IF($F3256="", "", _xlfn.XLOOKUP($F3256,accounts!$A$2:$A$86,accounts!$B$2:$B$86, "Other"))</f>
        <v>finance</v>
      </c>
      <c r="H3256" s="1" t="str">
        <f t="array" ref="H3256">IF($F3256="", "", IFS(_xlfn.XLOOKUP($F3256, accounts!$A$2:$A$86, accounts!$E$2:$E$86, 0)&gt;=1000, "Enterprise", _xlfn.XLOOKUP($F3256, accounts!$A$2:$A$86, accounts!$E$2:$E$86, 0)&gt;=100, "Mid-Market", TRUE, "SMB"))</f>
        <v>Enterprise</v>
      </c>
      <c r="I3256" s="1" t="str">
        <f t="array" ref="I3256">IF($F3256="", "", _xlfn.XLOOKUP($F3256,accounts!$A$2:$A$86,accounts!$F$2:$F$86, "Other"))</f>
        <v>United States</v>
      </c>
      <c r="J3256" s="1" t="s">
        <v>131</v>
      </c>
      <c r="K3256" s="3">
        <v>42873.0</v>
      </c>
      <c r="L3256" s="3">
        <v>42957.0</v>
      </c>
      <c r="M3256" s="1">
        <v>4581.0</v>
      </c>
    </row>
    <row r="3257">
      <c r="A3257" s="1" t="s">
        <v>3462</v>
      </c>
      <c r="B3257" s="1" t="s">
        <v>42</v>
      </c>
      <c r="C3257" s="1" t="str">
        <f t="array" ref="C3257">_xlfn.XLOOKUP($B3257, sales_teams!$A$2:$A$36, sales_teams!$B$2:$B$36)</f>
        <v>Cara Losch</v>
      </c>
      <c r="D3257" s="1" t="str">
        <f t="array" ref="D3257">_xlfn.XLOOKUP($B3257, sales_teams!$A$2:$A$36, sales_teams!$C$2:$C$36)</f>
        <v>East</v>
      </c>
      <c r="E3257" s="1" t="s">
        <v>148</v>
      </c>
      <c r="F3257" s="1" t="s">
        <v>55</v>
      </c>
      <c r="G3257" s="1" t="str">
        <f t="array" ref="G3257">IF($F3257="", "", _xlfn.XLOOKUP($F3257,accounts!$A$2:$A$86,accounts!$B$2:$B$86, "Other"))</f>
        <v>entertainment</v>
      </c>
      <c r="H3257" s="1" t="str">
        <f t="array" ref="H3257">IF($F3257="", "", IFS(_xlfn.XLOOKUP($F3257, accounts!$A$2:$A$86, accounts!$E$2:$E$86, 0)&gt;=1000, "Enterprise", _xlfn.XLOOKUP($F3257, accounts!$A$2:$A$86, accounts!$E$2:$E$86, 0)&gt;=100, "Mid-Market", TRUE, "SMB"))</f>
        <v>Enterprise</v>
      </c>
      <c r="I3257" s="1" t="str">
        <f t="array" ref="I3257">IF($F3257="", "", _xlfn.XLOOKUP($F3257,accounts!$A$2:$A$86,accounts!$F$2:$F$86, "Other"))</f>
        <v>United States</v>
      </c>
      <c r="J3257" s="1" t="s">
        <v>131</v>
      </c>
      <c r="K3257" s="3">
        <v>42873.0</v>
      </c>
      <c r="L3257" s="3">
        <v>42961.0</v>
      </c>
      <c r="M3257" s="1">
        <v>4671.0</v>
      </c>
    </row>
    <row r="3258">
      <c r="A3258" s="1" t="s">
        <v>3463</v>
      </c>
      <c r="B3258" s="1" t="s">
        <v>88</v>
      </c>
      <c r="C3258" s="1" t="str">
        <f t="array" ref="C3258">_xlfn.XLOOKUP($B3258, sales_teams!$A$2:$A$36, sales_teams!$B$2:$B$36)</f>
        <v>Celia Rouche</v>
      </c>
      <c r="D3258" s="1" t="str">
        <f t="array" ref="D3258">_xlfn.XLOOKUP($B3258, sales_teams!$A$2:$A$36, sales_teams!$C$2:$C$36)</f>
        <v>West</v>
      </c>
      <c r="E3258" s="1" t="s">
        <v>194</v>
      </c>
      <c r="F3258" s="1" t="s">
        <v>95</v>
      </c>
      <c r="G3258" s="1" t="str">
        <f t="array" ref="G3258">IF($F3258="", "", _xlfn.XLOOKUP($F3258,accounts!$A$2:$A$86,accounts!$B$2:$B$86, "Other"))</f>
        <v>finance</v>
      </c>
      <c r="H3258" s="1" t="str">
        <f t="array" ref="H3258">IF($F3258="", "", IFS(_xlfn.XLOOKUP($F3258, accounts!$A$2:$A$86, accounts!$E$2:$E$86, 0)&gt;=1000, "Enterprise", _xlfn.XLOOKUP($F3258, accounts!$A$2:$A$86, accounts!$E$2:$E$86, 0)&gt;=100, "Mid-Market", TRUE, "SMB"))</f>
        <v>Enterprise</v>
      </c>
      <c r="I3258" s="1" t="str">
        <f t="array" ref="I3258">IF($F3258="", "", _xlfn.XLOOKUP($F3258,accounts!$A$2:$A$86,accounts!$F$2:$F$86, "Other"))</f>
        <v>United States</v>
      </c>
      <c r="J3258" s="1" t="s">
        <v>189</v>
      </c>
      <c r="K3258" s="3">
        <v>42873.0</v>
      </c>
    </row>
    <row r="3259">
      <c r="A3259" s="1" t="s">
        <v>3464</v>
      </c>
      <c r="B3259" s="1" t="s">
        <v>88</v>
      </c>
      <c r="C3259" s="1" t="str">
        <f t="array" ref="C3259">_xlfn.XLOOKUP($B3259, sales_teams!$A$2:$A$36, sales_teams!$B$2:$B$36)</f>
        <v>Celia Rouche</v>
      </c>
      <c r="D3259" s="1" t="str">
        <f t="array" ref="D3259">_xlfn.XLOOKUP($B3259, sales_teams!$A$2:$A$36, sales_teams!$C$2:$C$36)</f>
        <v>West</v>
      </c>
      <c r="E3259" s="1" t="s">
        <v>188</v>
      </c>
      <c r="G3259" s="1" t="str">
        <f t="array" ref="G3259">IF($F3259="", "", _xlfn.XLOOKUP($F3259,accounts!$A$2:$A$86,accounts!$B$2:$B$86, "Other"))</f>
        <v/>
      </c>
      <c r="H3259" s="1" t="str">
        <f t="array" ref="H3259">IF($F3259="", "", IFS(_xlfn.XLOOKUP($F3259, accounts!$A$2:$A$86, accounts!$E$2:$E$86, 0)&gt;=1000, "Enterprise", _xlfn.XLOOKUP($F3259, accounts!$A$2:$A$86, accounts!$E$2:$E$86, 0)&gt;=100, "Mid-Market", TRUE, "SMB"))</f>
        <v/>
      </c>
      <c r="I3259" s="1" t="str">
        <f t="array" ref="I3259">IF($F3259="", "", _xlfn.XLOOKUP($F3259,accounts!$A$2:$A$86,accounts!$F$2:$F$86, "Other"))</f>
        <v/>
      </c>
      <c r="J3259" s="1" t="s">
        <v>189</v>
      </c>
      <c r="K3259" s="3">
        <v>42873.0</v>
      </c>
    </row>
    <row r="3260">
      <c r="A3260" s="1" t="s">
        <v>3465</v>
      </c>
      <c r="B3260" s="1" t="s">
        <v>99</v>
      </c>
      <c r="C3260" s="1" t="str">
        <f t="array" ref="C3260">_xlfn.XLOOKUP($B3260, sales_teams!$A$2:$A$36, sales_teams!$B$2:$B$36)</f>
        <v>Summer Sewald</v>
      </c>
      <c r="D3260" s="1" t="str">
        <f t="array" ref="D3260">_xlfn.XLOOKUP($B3260, sales_teams!$A$2:$A$36, sales_teams!$C$2:$C$36)</f>
        <v>West</v>
      </c>
      <c r="E3260" s="1" t="s">
        <v>194</v>
      </c>
      <c r="F3260" s="1" t="s">
        <v>81</v>
      </c>
      <c r="G3260" s="1" t="str">
        <f t="array" ref="G3260">IF($F3260="", "", _xlfn.XLOOKUP($F3260,accounts!$A$2:$A$86,accounts!$B$2:$B$86, "Other"))</f>
        <v>technology</v>
      </c>
      <c r="H3260" s="1" t="str">
        <f t="array" ref="H3260">IF($F3260="", "", IFS(_xlfn.XLOOKUP($F3260, accounts!$A$2:$A$86, accounts!$E$2:$E$86, 0)&gt;=1000, "Enterprise", _xlfn.XLOOKUP($F3260, accounts!$A$2:$A$86, accounts!$E$2:$E$86, 0)&gt;=100, "Mid-Market", TRUE, "SMB"))</f>
        <v>Enterprise</v>
      </c>
      <c r="I3260" s="1" t="str">
        <f t="array" ref="I3260">IF($F3260="", "", _xlfn.XLOOKUP($F3260,accounts!$A$2:$A$86,accounts!$F$2:$F$86, "Other"))</f>
        <v>United States</v>
      </c>
      <c r="J3260" s="1" t="s">
        <v>189</v>
      </c>
      <c r="K3260" s="3">
        <v>42873.0</v>
      </c>
    </row>
    <row r="3261">
      <c r="A3261" s="1" t="s">
        <v>3466</v>
      </c>
      <c r="B3261" s="1" t="s">
        <v>99</v>
      </c>
      <c r="C3261" s="1" t="str">
        <f t="array" ref="C3261">_xlfn.XLOOKUP($B3261, sales_teams!$A$2:$A$36, sales_teams!$B$2:$B$36)</f>
        <v>Summer Sewald</v>
      </c>
      <c r="D3261" s="1" t="str">
        <f t="array" ref="D3261">_xlfn.XLOOKUP($B3261, sales_teams!$A$2:$A$36, sales_teams!$C$2:$C$36)</f>
        <v>West</v>
      </c>
      <c r="E3261" s="1" t="s">
        <v>194</v>
      </c>
      <c r="G3261" s="1" t="str">
        <f t="array" ref="G3261">IF($F3261="", "", _xlfn.XLOOKUP($F3261,accounts!$A$2:$A$86,accounts!$B$2:$B$86, "Other"))</f>
        <v/>
      </c>
      <c r="H3261" s="1" t="str">
        <f t="array" ref="H3261">IF($F3261="", "", IFS(_xlfn.XLOOKUP($F3261, accounts!$A$2:$A$86, accounts!$E$2:$E$86, 0)&gt;=1000, "Enterprise", _xlfn.XLOOKUP($F3261, accounts!$A$2:$A$86, accounts!$E$2:$E$86, 0)&gt;=100, "Mid-Market", TRUE, "SMB"))</f>
        <v/>
      </c>
      <c r="I3261" s="1" t="str">
        <f t="array" ref="I3261">IF($F3261="", "", _xlfn.XLOOKUP($F3261,accounts!$A$2:$A$86,accounts!$F$2:$F$86, "Other"))</f>
        <v/>
      </c>
      <c r="J3261" s="1" t="s">
        <v>189</v>
      </c>
      <c r="K3261" s="3">
        <v>42873.0</v>
      </c>
    </row>
    <row r="3262">
      <c r="A3262" s="1" t="s">
        <v>3467</v>
      </c>
      <c r="B3262" s="1" t="s">
        <v>102</v>
      </c>
      <c r="C3262" s="1" t="str">
        <f t="array" ref="C3262">_xlfn.XLOOKUP($B3262, sales_teams!$A$2:$A$36, sales_teams!$B$2:$B$36)</f>
        <v>Summer Sewald</v>
      </c>
      <c r="D3262" s="1" t="str">
        <f t="array" ref="D3262">_xlfn.XLOOKUP($B3262, sales_teams!$A$2:$A$36, sales_teams!$C$2:$C$36)</f>
        <v>West</v>
      </c>
      <c r="E3262" s="1" t="s">
        <v>109</v>
      </c>
      <c r="F3262" s="1" t="s">
        <v>117</v>
      </c>
      <c r="G3262" s="1" t="str">
        <f t="array" ref="G3262">IF($F3262="", "", _xlfn.XLOOKUP($F3262,accounts!$A$2:$A$86,accounts!$B$2:$B$86, "Other"))</f>
        <v>retail</v>
      </c>
      <c r="H3262" s="1" t="str">
        <f t="array" ref="H3262">IF($F3262="", "", IFS(_xlfn.XLOOKUP($F3262, accounts!$A$2:$A$86, accounts!$E$2:$E$86, 0)&gt;=1000, "Enterprise", _xlfn.XLOOKUP($F3262, accounts!$A$2:$A$86, accounts!$E$2:$E$86, 0)&gt;=100, "Mid-Market", TRUE, "SMB"))</f>
        <v>Mid-Market</v>
      </c>
      <c r="I3262" s="1" t="str">
        <f t="array" ref="I3262">IF($F3262="", "", _xlfn.XLOOKUP($F3262,accounts!$A$2:$A$86,accounts!$F$2:$F$86, "Other"))</f>
        <v>United States</v>
      </c>
      <c r="J3262" s="1" t="s">
        <v>189</v>
      </c>
      <c r="K3262" s="3">
        <v>42873.0</v>
      </c>
    </row>
    <row r="3263">
      <c r="A3263" s="1" t="s">
        <v>3468</v>
      </c>
      <c r="B3263" s="1" t="s">
        <v>92</v>
      </c>
      <c r="C3263" s="1" t="str">
        <f t="array" ref="C3263">_xlfn.XLOOKUP($B3263, sales_teams!$A$2:$A$36, sales_teams!$B$2:$B$36)</f>
        <v>Celia Rouche</v>
      </c>
      <c r="D3263" s="1" t="str">
        <f t="array" ref="D3263">_xlfn.XLOOKUP($B3263, sales_teams!$A$2:$A$36, sales_teams!$C$2:$C$36)</f>
        <v>West</v>
      </c>
      <c r="E3263" s="1" t="s">
        <v>242</v>
      </c>
      <c r="G3263" s="1" t="str">
        <f t="array" ref="G3263">IF($F3263="", "", _xlfn.XLOOKUP($F3263,accounts!$A$2:$A$86,accounts!$B$2:$B$86, "Other"))</f>
        <v/>
      </c>
      <c r="H3263" s="1" t="str">
        <f t="array" ref="H3263">IF($F3263="", "", IFS(_xlfn.XLOOKUP($F3263, accounts!$A$2:$A$86, accounts!$E$2:$E$86, 0)&gt;=1000, "Enterprise", _xlfn.XLOOKUP($F3263, accounts!$A$2:$A$86, accounts!$E$2:$E$86, 0)&gt;=100, "Mid-Market", TRUE, "SMB"))</f>
        <v/>
      </c>
      <c r="I3263" s="1" t="str">
        <f t="array" ref="I3263">IF($F3263="", "", _xlfn.XLOOKUP($F3263,accounts!$A$2:$A$86,accounts!$F$2:$F$86, "Other"))</f>
        <v/>
      </c>
      <c r="J3263" s="1" t="s">
        <v>189</v>
      </c>
      <c r="K3263" s="3">
        <v>42873.0</v>
      </c>
    </row>
    <row r="3264">
      <c r="A3264" s="1" t="s">
        <v>3469</v>
      </c>
      <c r="B3264" s="1" t="s">
        <v>24</v>
      </c>
      <c r="C3264" s="1" t="str">
        <f t="array" ref="C3264">_xlfn.XLOOKUP($B3264, sales_teams!$A$2:$A$36, sales_teams!$B$2:$B$36)</f>
        <v>Melvin Marxen</v>
      </c>
      <c r="D3264" s="1" t="str">
        <f t="array" ref="D3264">_xlfn.XLOOKUP($B3264, sales_teams!$A$2:$A$36, sales_teams!$C$2:$C$36)</f>
        <v>Central</v>
      </c>
      <c r="E3264" s="1" t="s">
        <v>179</v>
      </c>
      <c r="F3264" s="1" t="s">
        <v>29</v>
      </c>
      <c r="G3264" s="1" t="str">
        <f t="array" ref="G3264">IF($F3264="", "", _xlfn.XLOOKUP($F3264,accounts!$A$2:$A$86,accounts!$B$2:$B$86, "Other"))</f>
        <v>medical</v>
      </c>
      <c r="H3264" s="1" t="str">
        <f t="array" ref="H3264">IF($F3264="", "", IFS(_xlfn.XLOOKUP($F3264, accounts!$A$2:$A$86, accounts!$E$2:$E$86, 0)&gt;=1000, "Enterprise", _xlfn.XLOOKUP($F3264, accounts!$A$2:$A$86, accounts!$E$2:$E$86, 0)&gt;=100, "Mid-Market", TRUE, "SMB"))</f>
        <v>Enterprise</v>
      </c>
      <c r="I3264" s="1" t="str">
        <f t="array" ref="I3264">IF($F3264="", "", _xlfn.XLOOKUP($F3264,accounts!$A$2:$A$86,accounts!$F$2:$F$86, "Other"))</f>
        <v>Philipines</v>
      </c>
      <c r="J3264" s="1" t="s">
        <v>192</v>
      </c>
      <c r="K3264" s="3">
        <v>42873.0</v>
      </c>
      <c r="L3264" s="3">
        <v>42988.0</v>
      </c>
      <c r="M3264" s="1">
        <v>0.0</v>
      </c>
    </row>
    <row r="3265">
      <c r="A3265" s="1" t="s">
        <v>3470</v>
      </c>
      <c r="B3265" s="1" t="s">
        <v>24</v>
      </c>
      <c r="C3265" s="1" t="str">
        <f t="array" ref="C3265">_xlfn.XLOOKUP($B3265, sales_teams!$A$2:$A$36, sales_teams!$B$2:$B$36)</f>
        <v>Melvin Marxen</v>
      </c>
      <c r="D3265" s="1" t="str">
        <f t="array" ref="D3265">_xlfn.XLOOKUP($B3265, sales_teams!$A$2:$A$36, sales_teams!$C$2:$C$36)</f>
        <v>Central</v>
      </c>
      <c r="E3265" s="1" t="s">
        <v>194</v>
      </c>
      <c r="F3265" s="1" t="s">
        <v>79</v>
      </c>
      <c r="G3265" s="1" t="str">
        <f t="array" ref="G3265">IF($F3265="", "", _xlfn.XLOOKUP($F3265,accounts!$A$2:$A$86,accounts!$B$2:$B$86, "Other"))</f>
        <v>entertainment</v>
      </c>
      <c r="H3265" s="1" t="str">
        <f t="array" ref="H3265">IF($F3265="", "", IFS(_xlfn.XLOOKUP($F3265, accounts!$A$2:$A$86, accounts!$E$2:$E$86, 0)&gt;=1000, "Enterprise", _xlfn.XLOOKUP($F3265, accounts!$A$2:$A$86, accounts!$E$2:$E$86, 0)&gt;=100, "Mid-Market", TRUE, "SMB"))</f>
        <v>Mid-Market</v>
      </c>
      <c r="I3265" s="1" t="str">
        <f t="array" ref="I3265">IF($F3265="", "", _xlfn.XLOOKUP($F3265,accounts!$A$2:$A$86,accounts!$F$2:$F$86, "Other"))</f>
        <v>United States</v>
      </c>
      <c r="J3265" s="1" t="s">
        <v>131</v>
      </c>
      <c r="K3265" s="3">
        <v>42873.0</v>
      </c>
      <c r="L3265" s="3">
        <v>42897.0</v>
      </c>
      <c r="M3265" s="1">
        <v>5241.0</v>
      </c>
    </row>
    <row r="3266">
      <c r="A3266" s="1" t="s">
        <v>3471</v>
      </c>
      <c r="B3266" s="1" t="s">
        <v>107</v>
      </c>
      <c r="C3266" s="1" t="str">
        <f t="array" ref="C3266">_xlfn.XLOOKUP($B3266, sales_teams!$A$2:$A$36, sales_teams!$B$2:$B$36)</f>
        <v>Summer Sewald</v>
      </c>
      <c r="D3266" s="1" t="str">
        <f t="array" ref="D3266">_xlfn.XLOOKUP($B3266, sales_teams!$A$2:$A$36, sales_teams!$C$2:$C$36)</f>
        <v>West</v>
      </c>
      <c r="E3266" s="1" t="s">
        <v>109</v>
      </c>
      <c r="F3266" s="1" t="s">
        <v>134</v>
      </c>
      <c r="G3266" s="1" t="str">
        <f t="array" ref="G3266">IF($F3266="", "", _xlfn.XLOOKUP($F3266,accounts!$A$2:$A$86,accounts!$B$2:$B$86, "Other"))</f>
        <v>services</v>
      </c>
      <c r="H3266" s="1" t="str">
        <f t="array" ref="H3266">IF($F3266="", "", IFS(_xlfn.XLOOKUP($F3266, accounts!$A$2:$A$86, accounts!$E$2:$E$86, 0)&gt;=1000, "Enterprise", _xlfn.XLOOKUP($F3266, accounts!$A$2:$A$86, accounts!$E$2:$E$86, 0)&gt;=100, "Mid-Market", TRUE, "SMB"))</f>
        <v>Enterprise</v>
      </c>
      <c r="I3266" s="1" t="str">
        <f t="array" ref="I3266">IF($F3266="", "", _xlfn.XLOOKUP($F3266,accounts!$A$2:$A$86,accounts!$F$2:$F$86, "Other"))</f>
        <v>Brazil</v>
      </c>
      <c r="J3266" s="1" t="s">
        <v>131</v>
      </c>
      <c r="K3266" s="3">
        <v>42873.0</v>
      </c>
      <c r="L3266" s="3">
        <v>42877.0</v>
      </c>
      <c r="M3266" s="1">
        <v>1082.0</v>
      </c>
    </row>
    <row r="3267">
      <c r="A3267" s="1" t="s">
        <v>3472</v>
      </c>
      <c r="B3267" s="1" t="s">
        <v>28</v>
      </c>
      <c r="C3267" s="1" t="str">
        <f t="array" ref="C3267">_xlfn.XLOOKUP($B3267, sales_teams!$A$2:$A$36, sales_teams!$B$2:$B$36)</f>
        <v>Melvin Marxen</v>
      </c>
      <c r="D3267" s="1" t="str">
        <f t="array" ref="D3267">_xlfn.XLOOKUP($B3267, sales_teams!$A$2:$A$36, sales_teams!$C$2:$C$36)</f>
        <v>Central</v>
      </c>
      <c r="E3267" s="1" t="s">
        <v>181</v>
      </c>
      <c r="F3267" s="1" t="s">
        <v>150</v>
      </c>
      <c r="G3267" s="1" t="str">
        <f t="array" ref="G3267">IF($F3267="", "", _xlfn.XLOOKUP($F3267,accounts!$A$2:$A$86,accounts!$B$2:$B$86, "Other"))</f>
        <v>technology</v>
      </c>
      <c r="H3267" s="1" t="str">
        <f t="array" ref="H3267">IF($F3267="", "", IFS(_xlfn.XLOOKUP($F3267, accounts!$A$2:$A$86, accounts!$E$2:$E$86, 0)&gt;=1000, "Enterprise", _xlfn.XLOOKUP($F3267, accounts!$A$2:$A$86, accounts!$E$2:$E$86, 0)&gt;=100, "Mid-Market", TRUE, "SMB"))</f>
        <v>Enterprise</v>
      </c>
      <c r="I3267" s="1" t="str">
        <f t="array" ref="I3267">IF($F3267="", "", _xlfn.XLOOKUP($F3267,accounts!$A$2:$A$86,accounts!$F$2:$F$86, "Other"))</f>
        <v>United States</v>
      </c>
      <c r="J3267" s="1" t="s">
        <v>131</v>
      </c>
      <c r="K3267" s="3">
        <v>42873.0</v>
      </c>
      <c r="L3267" s="3">
        <v>42891.0</v>
      </c>
      <c r="M3267" s="1">
        <v>616.0</v>
      </c>
    </row>
    <row r="3268">
      <c r="A3268" s="1" t="s">
        <v>3473</v>
      </c>
      <c r="B3268" s="1" t="s">
        <v>65</v>
      </c>
      <c r="C3268" s="1" t="str">
        <f t="array" ref="C3268">_xlfn.XLOOKUP($B3268, sales_teams!$A$2:$A$36, sales_teams!$B$2:$B$36)</f>
        <v>Celia Rouche</v>
      </c>
      <c r="D3268" s="1" t="str">
        <f t="array" ref="D3268">_xlfn.XLOOKUP($B3268, sales_teams!$A$2:$A$36, sales_teams!$C$2:$C$36)</f>
        <v>West</v>
      </c>
      <c r="E3268" s="1" t="s">
        <v>179</v>
      </c>
      <c r="G3268" s="1" t="str">
        <f t="array" ref="G3268">IF($F3268="", "", _xlfn.XLOOKUP($F3268,accounts!$A$2:$A$86,accounts!$B$2:$B$86, "Other"))</f>
        <v/>
      </c>
      <c r="H3268" s="1" t="str">
        <f t="array" ref="H3268">IF($F3268="", "", IFS(_xlfn.XLOOKUP($F3268, accounts!$A$2:$A$86, accounts!$E$2:$E$86, 0)&gt;=1000, "Enterprise", _xlfn.XLOOKUP($F3268, accounts!$A$2:$A$86, accounts!$E$2:$E$86, 0)&gt;=100, "Mid-Market", TRUE, "SMB"))</f>
        <v/>
      </c>
      <c r="I3268" s="1" t="str">
        <f t="array" ref="I3268">IF($F3268="", "", _xlfn.XLOOKUP($F3268,accounts!$A$2:$A$86,accounts!$F$2:$F$86, "Other"))</f>
        <v/>
      </c>
      <c r="J3268" s="1" t="s">
        <v>189</v>
      </c>
      <c r="K3268" s="3">
        <v>42873.0</v>
      </c>
    </row>
    <row r="3269">
      <c r="A3269" s="1" t="s">
        <v>3474</v>
      </c>
      <c r="B3269" s="1" t="s">
        <v>41</v>
      </c>
      <c r="C3269" s="1" t="str">
        <f t="array" ref="C3269">_xlfn.XLOOKUP($B3269, sales_teams!$A$2:$A$36, sales_teams!$B$2:$B$36)</f>
        <v>Cara Losch</v>
      </c>
      <c r="D3269" s="1" t="str">
        <f t="array" ref="D3269">_xlfn.XLOOKUP($B3269, sales_teams!$A$2:$A$36, sales_teams!$C$2:$C$36)</f>
        <v>East</v>
      </c>
      <c r="E3269" s="1" t="s">
        <v>179</v>
      </c>
      <c r="F3269" s="1" t="s">
        <v>173</v>
      </c>
      <c r="G3269" s="1" t="str">
        <f t="array" ref="G3269">IF($F3269="", "", _xlfn.XLOOKUP($F3269,accounts!$A$2:$A$86,accounts!$B$2:$B$86, "Other"))</f>
        <v>technology</v>
      </c>
      <c r="H3269" s="1" t="str">
        <f t="array" ref="H3269">IF($F3269="", "", IFS(_xlfn.XLOOKUP($F3269, accounts!$A$2:$A$86, accounts!$E$2:$E$86, 0)&gt;=1000, "Enterprise", _xlfn.XLOOKUP($F3269, accounts!$A$2:$A$86, accounts!$E$2:$E$86, 0)&gt;=100, "Mid-Market", TRUE, "SMB"))</f>
        <v>Mid-Market</v>
      </c>
      <c r="I3269" s="1" t="str">
        <f t="array" ref="I3269">IF($F3269="", "", _xlfn.XLOOKUP($F3269,accounts!$A$2:$A$86,accounts!$F$2:$F$86, "Other"))</f>
        <v>China</v>
      </c>
      <c r="J3269" s="1" t="s">
        <v>192</v>
      </c>
      <c r="K3269" s="3">
        <v>42873.0</v>
      </c>
      <c r="L3269" s="3">
        <v>42961.0</v>
      </c>
      <c r="M3269" s="1">
        <v>0.0</v>
      </c>
    </row>
    <row r="3270">
      <c r="A3270" s="1" t="s">
        <v>3475</v>
      </c>
      <c r="B3270" s="1" t="s">
        <v>15</v>
      </c>
      <c r="C3270" s="1" t="str">
        <f t="array" ref="C3270">_xlfn.XLOOKUP($B3270, sales_teams!$A$2:$A$36, sales_teams!$B$2:$B$36)</f>
        <v>Dustin Brinkmann</v>
      </c>
      <c r="D3270" s="1" t="str">
        <f t="array" ref="D3270">_xlfn.XLOOKUP($B3270, sales_teams!$A$2:$A$36, sales_teams!$C$2:$C$36)</f>
        <v>Central</v>
      </c>
      <c r="E3270" s="1" t="s">
        <v>179</v>
      </c>
      <c r="F3270" s="1" t="s">
        <v>89</v>
      </c>
      <c r="G3270" s="1" t="str">
        <f t="array" ref="G3270">IF($F3270="", "", _xlfn.XLOOKUP($F3270,accounts!$A$2:$A$86,accounts!$B$2:$B$86, "Other"))</f>
        <v>finance</v>
      </c>
      <c r="H3270" s="1" t="str">
        <f t="array" ref="H3270">IF($F3270="", "", IFS(_xlfn.XLOOKUP($F3270, accounts!$A$2:$A$86, accounts!$E$2:$E$86, 0)&gt;=1000, "Enterprise", _xlfn.XLOOKUP($F3270, accounts!$A$2:$A$86, accounts!$E$2:$E$86, 0)&gt;=100, "Mid-Market", TRUE, "SMB"))</f>
        <v>Enterprise</v>
      </c>
      <c r="I3270" s="1" t="str">
        <f t="array" ref="I3270">IF($F3270="", "", _xlfn.XLOOKUP($F3270,accounts!$A$2:$A$86,accounts!$F$2:$F$86, "Other"))</f>
        <v>United States</v>
      </c>
      <c r="J3270" s="1" t="s">
        <v>192</v>
      </c>
      <c r="K3270" s="3">
        <v>42873.0</v>
      </c>
      <c r="L3270" s="3">
        <v>42879.0</v>
      </c>
      <c r="M3270" s="1">
        <v>0.0</v>
      </c>
    </row>
    <row r="3271">
      <c r="A3271" s="1" t="s">
        <v>3476</v>
      </c>
      <c r="B3271" s="1" t="s">
        <v>45</v>
      </c>
      <c r="C3271" s="1" t="str">
        <f t="array" ref="C3271">_xlfn.XLOOKUP($B3271, sales_teams!$A$2:$A$36, sales_teams!$B$2:$B$36)</f>
        <v>Cara Losch</v>
      </c>
      <c r="D3271" s="1" t="str">
        <f t="array" ref="D3271">_xlfn.XLOOKUP($B3271, sales_teams!$A$2:$A$36, sales_teams!$C$2:$C$36)</f>
        <v>East</v>
      </c>
      <c r="E3271" s="1" t="s">
        <v>179</v>
      </c>
      <c r="G3271" s="1" t="str">
        <f t="array" ref="G3271">IF($F3271="", "", _xlfn.XLOOKUP($F3271,accounts!$A$2:$A$86,accounts!$B$2:$B$86, "Other"))</f>
        <v/>
      </c>
      <c r="H3271" s="1" t="str">
        <f t="array" ref="H3271">IF($F3271="", "", IFS(_xlfn.XLOOKUP($F3271, accounts!$A$2:$A$86, accounts!$E$2:$E$86, 0)&gt;=1000, "Enterprise", _xlfn.XLOOKUP($F3271, accounts!$A$2:$A$86, accounts!$E$2:$E$86, 0)&gt;=100, "Mid-Market", TRUE, "SMB"))</f>
        <v/>
      </c>
      <c r="I3271" s="1" t="str">
        <f t="array" ref="I3271">IF($F3271="", "", _xlfn.XLOOKUP($F3271,accounts!$A$2:$A$86,accounts!$F$2:$F$86, "Other"))</f>
        <v/>
      </c>
      <c r="J3271" s="1" t="s">
        <v>189</v>
      </c>
      <c r="K3271" s="3">
        <v>42873.0</v>
      </c>
    </row>
    <row r="3272">
      <c r="A3272" s="1" t="s">
        <v>3477</v>
      </c>
      <c r="B3272" s="1" t="s">
        <v>105</v>
      </c>
      <c r="C3272" s="1" t="str">
        <f t="array" ref="C3272">_xlfn.XLOOKUP($B3272, sales_teams!$A$2:$A$36, sales_teams!$B$2:$B$36)</f>
        <v>Summer Sewald</v>
      </c>
      <c r="D3272" s="1" t="str">
        <f t="array" ref="D3272">_xlfn.XLOOKUP($B3272, sales_teams!$A$2:$A$36, sales_teams!$C$2:$C$36)</f>
        <v>West</v>
      </c>
      <c r="E3272" s="1" t="s">
        <v>181</v>
      </c>
      <c r="G3272" s="1" t="str">
        <f t="array" ref="G3272">IF($F3272="", "", _xlfn.XLOOKUP($F3272,accounts!$A$2:$A$86,accounts!$B$2:$B$86, "Other"))</f>
        <v/>
      </c>
      <c r="H3272" s="1" t="str">
        <f t="array" ref="H3272">IF($F3272="", "", IFS(_xlfn.XLOOKUP($F3272, accounts!$A$2:$A$86, accounts!$E$2:$E$86, 0)&gt;=1000, "Enterprise", _xlfn.XLOOKUP($F3272, accounts!$A$2:$A$86, accounts!$E$2:$E$86, 0)&gt;=100, "Mid-Market", TRUE, "SMB"))</f>
        <v/>
      </c>
      <c r="I3272" s="1" t="str">
        <f t="array" ref="I3272">IF($F3272="", "", _xlfn.XLOOKUP($F3272,accounts!$A$2:$A$86,accounts!$F$2:$F$86, "Other"))</f>
        <v/>
      </c>
      <c r="J3272" s="1" t="s">
        <v>189</v>
      </c>
      <c r="K3272" s="3">
        <v>42873.0</v>
      </c>
    </row>
    <row r="3273">
      <c r="A3273" s="1" t="s">
        <v>3478</v>
      </c>
      <c r="B3273" s="1" t="s">
        <v>105</v>
      </c>
      <c r="C3273" s="1" t="str">
        <f t="array" ref="C3273">_xlfn.XLOOKUP($B3273, sales_teams!$A$2:$A$36, sales_teams!$B$2:$B$36)</f>
        <v>Summer Sewald</v>
      </c>
      <c r="D3273" s="1" t="str">
        <f t="array" ref="D3273">_xlfn.XLOOKUP($B3273, sales_teams!$A$2:$A$36, sales_teams!$C$2:$C$36)</f>
        <v>West</v>
      </c>
      <c r="E3273" s="1" t="s">
        <v>181</v>
      </c>
      <c r="F3273" s="1" t="s">
        <v>170</v>
      </c>
      <c r="G3273" s="1" t="str">
        <f t="array" ref="G3273">IF($F3273="", "", _xlfn.XLOOKUP($F3273,accounts!$A$2:$A$86,accounts!$B$2:$B$86, "Other"))</f>
        <v>employment</v>
      </c>
      <c r="H3273" s="1" t="str">
        <f t="array" ref="H3273">IF($F3273="", "", IFS(_xlfn.XLOOKUP($F3273, accounts!$A$2:$A$86, accounts!$E$2:$E$86, 0)&gt;=1000, "Enterprise", _xlfn.XLOOKUP($F3273, accounts!$A$2:$A$86, accounts!$E$2:$E$86, 0)&gt;=100, "Mid-Market", TRUE, "SMB"))</f>
        <v>Enterprise</v>
      </c>
      <c r="I3273" s="1" t="str">
        <f t="array" ref="I3273">IF($F3273="", "", _xlfn.XLOOKUP($F3273,accounts!$A$2:$A$86,accounts!$F$2:$F$86, "Other"))</f>
        <v>United States</v>
      </c>
      <c r="J3273" s="1" t="s">
        <v>192</v>
      </c>
      <c r="K3273" s="3">
        <v>42873.0</v>
      </c>
      <c r="L3273" s="3">
        <v>42911.0</v>
      </c>
      <c r="M3273" s="1">
        <v>0.0</v>
      </c>
    </row>
    <row r="3274">
      <c r="A3274" s="1" t="s">
        <v>3479</v>
      </c>
      <c r="B3274" s="1" t="s">
        <v>105</v>
      </c>
      <c r="C3274" s="1" t="str">
        <f t="array" ref="C3274">_xlfn.XLOOKUP($B3274, sales_teams!$A$2:$A$36, sales_teams!$B$2:$B$36)</f>
        <v>Summer Sewald</v>
      </c>
      <c r="D3274" s="1" t="str">
        <f t="array" ref="D3274">_xlfn.XLOOKUP($B3274, sales_teams!$A$2:$A$36, sales_teams!$C$2:$C$36)</f>
        <v>West</v>
      </c>
      <c r="E3274" s="1" t="s">
        <v>179</v>
      </c>
      <c r="F3274" s="1" t="s">
        <v>130</v>
      </c>
      <c r="G3274" s="1" t="str">
        <f t="array" ref="G3274">IF($F3274="", "", _xlfn.XLOOKUP($F3274,accounts!$A$2:$A$86,accounts!$B$2:$B$86, "Other"))</f>
        <v>medical</v>
      </c>
      <c r="H3274" s="1" t="str">
        <f t="array" ref="H3274">IF($F3274="", "", IFS(_xlfn.XLOOKUP($F3274, accounts!$A$2:$A$86, accounts!$E$2:$E$86, 0)&gt;=1000, "Enterprise", _xlfn.XLOOKUP($F3274, accounts!$A$2:$A$86, accounts!$E$2:$E$86, 0)&gt;=100, "Mid-Market", TRUE, "SMB"))</f>
        <v>Enterprise</v>
      </c>
      <c r="I3274" s="1" t="str">
        <f t="array" ref="I3274">IF($F3274="", "", _xlfn.XLOOKUP($F3274,accounts!$A$2:$A$86,accounts!$F$2:$F$86, "Other"))</f>
        <v>United States</v>
      </c>
      <c r="J3274" s="1" t="s">
        <v>192</v>
      </c>
      <c r="K3274" s="3">
        <v>42873.0</v>
      </c>
      <c r="L3274" s="3">
        <v>42878.0</v>
      </c>
      <c r="M3274" s="1">
        <v>0.0</v>
      </c>
    </row>
    <row r="3275">
      <c r="A3275" s="1" t="s">
        <v>3480</v>
      </c>
      <c r="B3275" s="1" t="s">
        <v>105</v>
      </c>
      <c r="C3275" s="1" t="str">
        <f t="array" ref="C3275">_xlfn.XLOOKUP($B3275, sales_teams!$A$2:$A$36, sales_teams!$B$2:$B$36)</f>
        <v>Summer Sewald</v>
      </c>
      <c r="D3275" s="1" t="str">
        <f t="array" ref="D3275">_xlfn.XLOOKUP($B3275, sales_teams!$A$2:$A$36, sales_teams!$C$2:$C$36)</f>
        <v>West</v>
      </c>
      <c r="E3275" s="1" t="s">
        <v>148</v>
      </c>
      <c r="F3275" s="1" t="s">
        <v>59</v>
      </c>
      <c r="G3275" s="1" t="str">
        <f t="array" ref="G3275">IF($F3275="", "", _xlfn.XLOOKUP($F3275,accounts!$A$2:$A$86,accounts!$B$2:$B$86, "Other"))</f>
        <v>medical</v>
      </c>
      <c r="H3275" s="1" t="str">
        <f t="array" ref="H3275">IF($F3275="", "", IFS(_xlfn.XLOOKUP($F3275, accounts!$A$2:$A$86, accounts!$E$2:$E$86, 0)&gt;=1000, "Enterprise", _xlfn.XLOOKUP($F3275, accounts!$A$2:$A$86, accounts!$E$2:$E$86, 0)&gt;=100, "Mid-Market", TRUE, "SMB"))</f>
        <v>SMB</v>
      </c>
      <c r="I3275" s="1" t="str">
        <f t="array" ref="I3275">IF($F3275="", "", _xlfn.XLOOKUP($F3275,accounts!$A$2:$A$86,accounts!$F$2:$F$86, "Other"))</f>
        <v>United States</v>
      </c>
      <c r="J3275" s="1" t="s">
        <v>131</v>
      </c>
      <c r="K3275" s="3">
        <v>42873.0</v>
      </c>
      <c r="L3275" s="3">
        <v>42889.0</v>
      </c>
      <c r="M3275" s="1">
        <v>4642.0</v>
      </c>
    </row>
    <row r="3276">
      <c r="A3276" s="1" t="s">
        <v>3481</v>
      </c>
      <c r="B3276" s="1" t="s">
        <v>7</v>
      </c>
      <c r="C3276" s="1" t="str">
        <f t="array" ref="C3276">_xlfn.XLOOKUP($B3276, sales_teams!$A$2:$A$36, sales_teams!$B$2:$B$36)</f>
        <v>Dustin Brinkmann</v>
      </c>
      <c r="D3276" s="1" t="str">
        <f t="array" ref="D3276">_xlfn.XLOOKUP($B3276, sales_teams!$A$2:$A$36, sales_teams!$C$2:$C$36)</f>
        <v>Central</v>
      </c>
      <c r="E3276" s="1" t="s">
        <v>179</v>
      </c>
      <c r="F3276" s="1" t="s">
        <v>29</v>
      </c>
      <c r="G3276" s="1" t="str">
        <f t="array" ref="G3276">IF($F3276="", "", _xlfn.XLOOKUP($F3276,accounts!$A$2:$A$86,accounts!$B$2:$B$86, "Other"))</f>
        <v>medical</v>
      </c>
      <c r="H3276" s="1" t="str">
        <f t="array" ref="H3276">IF($F3276="", "", IFS(_xlfn.XLOOKUP($F3276, accounts!$A$2:$A$86, accounts!$E$2:$E$86, 0)&gt;=1000, "Enterprise", _xlfn.XLOOKUP($F3276, accounts!$A$2:$A$86, accounts!$E$2:$E$86, 0)&gt;=100, "Mid-Market", TRUE, "SMB"))</f>
        <v>Enterprise</v>
      </c>
      <c r="I3276" s="1" t="str">
        <f t="array" ref="I3276">IF($F3276="", "", _xlfn.XLOOKUP($F3276,accounts!$A$2:$A$86,accounts!$F$2:$F$86, "Other"))</f>
        <v>Philipines</v>
      </c>
      <c r="J3276" s="1" t="s">
        <v>131</v>
      </c>
      <c r="K3276" s="3">
        <v>42874.0</v>
      </c>
      <c r="L3276" s="3">
        <v>42913.0</v>
      </c>
      <c r="M3276" s="1">
        <v>63.0</v>
      </c>
    </row>
    <row r="3277">
      <c r="A3277" s="1" t="s">
        <v>3482</v>
      </c>
      <c r="B3277" s="1" t="s">
        <v>57</v>
      </c>
      <c r="C3277" s="1" t="str">
        <f t="array" ref="C3277">_xlfn.XLOOKUP($B3277, sales_teams!$A$2:$A$36, sales_teams!$B$2:$B$36)</f>
        <v>Rocco Neubert</v>
      </c>
      <c r="D3277" s="1" t="str">
        <f t="array" ref="D3277">_xlfn.XLOOKUP($B3277, sales_teams!$A$2:$A$36, sales_teams!$C$2:$C$36)</f>
        <v>East</v>
      </c>
      <c r="E3277" s="1" t="s">
        <v>188</v>
      </c>
      <c r="F3277" s="1" t="s">
        <v>127</v>
      </c>
      <c r="G3277" s="1" t="str">
        <f t="array" ref="G3277">IF($F3277="", "", _xlfn.XLOOKUP($F3277,accounts!$A$2:$A$86,accounts!$B$2:$B$86, "Other"))</f>
        <v>technology</v>
      </c>
      <c r="H3277" s="1" t="str">
        <f t="array" ref="H3277">IF($F3277="", "", IFS(_xlfn.XLOOKUP($F3277, accounts!$A$2:$A$86, accounts!$E$2:$E$86, 0)&gt;=1000, "Enterprise", _xlfn.XLOOKUP($F3277, accounts!$A$2:$A$86, accounts!$E$2:$E$86, 0)&gt;=100, "Mid-Market", TRUE, "SMB"))</f>
        <v>Enterprise</v>
      </c>
      <c r="I3277" s="1" t="str">
        <f t="array" ref="I3277">IF($F3277="", "", _xlfn.XLOOKUP($F3277,accounts!$A$2:$A$86,accounts!$F$2:$F$86, "Other"))</f>
        <v>United States</v>
      </c>
      <c r="J3277" s="1" t="s">
        <v>192</v>
      </c>
      <c r="K3277" s="3">
        <v>42874.0</v>
      </c>
      <c r="L3277" s="3">
        <v>42875.0</v>
      </c>
      <c r="M3277" s="1">
        <v>0.0</v>
      </c>
    </row>
    <row r="3278">
      <c r="A3278" s="1" t="s">
        <v>3483</v>
      </c>
      <c r="B3278" s="1" t="s">
        <v>52</v>
      </c>
      <c r="C3278" s="1" t="str">
        <f t="array" ref="C3278">_xlfn.XLOOKUP($B3278, sales_teams!$A$2:$A$36, sales_teams!$B$2:$B$36)</f>
        <v>Rocco Neubert</v>
      </c>
      <c r="D3278" s="1" t="str">
        <f t="array" ref="D3278">_xlfn.XLOOKUP($B3278, sales_teams!$A$2:$A$36, sales_teams!$C$2:$C$36)</f>
        <v>East</v>
      </c>
      <c r="E3278" s="1" t="s">
        <v>109</v>
      </c>
      <c r="F3278" s="1" t="s">
        <v>173</v>
      </c>
      <c r="G3278" s="1" t="str">
        <f t="array" ref="G3278">IF($F3278="", "", _xlfn.XLOOKUP($F3278,accounts!$A$2:$A$86,accounts!$B$2:$B$86, "Other"))</f>
        <v>technology</v>
      </c>
      <c r="H3278" s="1" t="str">
        <f t="array" ref="H3278">IF($F3278="", "", IFS(_xlfn.XLOOKUP($F3278, accounts!$A$2:$A$86, accounts!$E$2:$E$86, 0)&gt;=1000, "Enterprise", _xlfn.XLOOKUP($F3278, accounts!$A$2:$A$86, accounts!$E$2:$E$86, 0)&gt;=100, "Mid-Market", TRUE, "SMB"))</f>
        <v>Mid-Market</v>
      </c>
      <c r="I3278" s="1" t="str">
        <f t="array" ref="I3278">IF($F3278="", "", _xlfn.XLOOKUP($F3278,accounts!$A$2:$A$86,accounts!$F$2:$F$86, "Other"))</f>
        <v>China</v>
      </c>
      <c r="J3278" s="1" t="s">
        <v>192</v>
      </c>
      <c r="K3278" s="3">
        <v>42874.0</v>
      </c>
      <c r="L3278" s="3">
        <v>42887.0</v>
      </c>
      <c r="M3278" s="1">
        <v>0.0</v>
      </c>
    </row>
    <row r="3279">
      <c r="A3279" s="1" t="s">
        <v>3484</v>
      </c>
      <c r="B3279" s="1" t="s">
        <v>52</v>
      </c>
      <c r="C3279" s="1" t="str">
        <f t="array" ref="C3279">_xlfn.XLOOKUP($B3279, sales_teams!$A$2:$A$36, sales_teams!$B$2:$B$36)</f>
        <v>Rocco Neubert</v>
      </c>
      <c r="D3279" s="1" t="str">
        <f t="array" ref="D3279">_xlfn.XLOOKUP($B3279, sales_teams!$A$2:$A$36, sales_teams!$C$2:$C$36)</f>
        <v>East</v>
      </c>
      <c r="E3279" s="1" t="s">
        <v>109</v>
      </c>
      <c r="F3279" s="1" t="s">
        <v>22</v>
      </c>
      <c r="G3279" s="1" t="str">
        <f t="array" ref="G3279">IF($F3279="", "", _xlfn.XLOOKUP($F3279,accounts!$A$2:$A$86,accounts!$B$2:$B$86, "Other"))</f>
        <v>medical</v>
      </c>
      <c r="H3279" s="1" t="str">
        <f t="array" ref="H3279">IF($F3279="", "", IFS(_xlfn.XLOOKUP($F3279, accounts!$A$2:$A$86, accounts!$E$2:$E$86, 0)&gt;=1000, "Enterprise", _xlfn.XLOOKUP($F3279, accounts!$A$2:$A$86, accounts!$E$2:$E$86, 0)&gt;=100, "Mid-Market", TRUE, "SMB"))</f>
        <v>Mid-Market</v>
      </c>
      <c r="I3279" s="1" t="str">
        <f t="array" ref="I3279">IF($F3279="", "", _xlfn.XLOOKUP($F3279,accounts!$A$2:$A$86,accounts!$F$2:$F$86, "Other"))</f>
        <v>United States</v>
      </c>
      <c r="J3279" s="1" t="s">
        <v>131</v>
      </c>
      <c r="K3279" s="3">
        <v>42874.0</v>
      </c>
      <c r="L3279" s="3">
        <v>42966.0</v>
      </c>
      <c r="M3279" s="1">
        <v>1131.0</v>
      </c>
    </row>
    <row r="3280">
      <c r="A3280" s="1" t="s">
        <v>3485</v>
      </c>
      <c r="B3280" s="1" t="s">
        <v>39</v>
      </c>
      <c r="C3280" s="1" t="str">
        <f t="array" ref="C3280">_xlfn.XLOOKUP($B3280, sales_teams!$A$2:$A$36, sales_teams!$B$2:$B$36)</f>
        <v>Cara Losch</v>
      </c>
      <c r="D3280" s="1" t="str">
        <f t="array" ref="D3280">_xlfn.XLOOKUP($B3280, sales_teams!$A$2:$A$36, sales_teams!$C$2:$C$36)</f>
        <v>East</v>
      </c>
      <c r="E3280" s="1" t="s">
        <v>181</v>
      </c>
      <c r="F3280" s="1" t="s">
        <v>98</v>
      </c>
      <c r="G3280" s="1" t="str">
        <f t="array" ref="G3280">IF($F3280="", "", _xlfn.XLOOKUP($F3280,accounts!$A$2:$A$86,accounts!$B$2:$B$86, "Other"))</f>
        <v>retail</v>
      </c>
      <c r="H3280" s="1" t="str">
        <f t="array" ref="H3280">IF($F3280="", "", IFS(_xlfn.XLOOKUP($F3280, accounts!$A$2:$A$86, accounts!$E$2:$E$86, 0)&gt;=1000, "Enterprise", _xlfn.XLOOKUP($F3280, accounts!$A$2:$A$86, accounts!$E$2:$E$86, 0)&gt;=100, "Mid-Market", TRUE, "SMB"))</f>
        <v>Enterprise</v>
      </c>
      <c r="I3280" s="1" t="str">
        <f t="array" ref="I3280">IF($F3280="", "", _xlfn.XLOOKUP($F3280,accounts!$A$2:$A$86,accounts!$F$2:$F$86, "Other"))</f>
        <v>Japan</v>
      </c>
      <c r="J3280" s="1" t="s">
        <v>131</v>
      </c>
      <c r="K3280" s="3">
        <v>42874.0</v>
      </c>
      <c r="L3280" s="3">
        <v>42982.0</v>
      </c>
      <c r="M3280" s="1">
        <v>503.0</v>
      </c>
    </row>
    <row r="3281">
      <c r="A3281" s="1" t="s">
        <v>3486</v>
      </c>
      <c r="B3281" s="1" t="s">
        <v>39</v>
      </c>
      <c r="C3281" s="1" t="str">
        <f t="array" ref="C3281">_xlfn.XLOOKUP($B3281, sales_teams!$A$2:$A$36, sales_teams!$B$2:$B$36)</f>
        <v>Cara Losch</v>
      </c>
      <c r="D3281" s="1" t="str">
        <f t="array" ref="D3281">_xlfn.XLOOKUP($B3281, sales_teams!$A$2:$A$36, sales_teams!$C$2:$C$36)</f>
        <v>East</v>
      </c>
      <c r="E3281" s="1" t="s">
        <v>181</v>
      </c>
      <c r="F3281" s="1" t="s">
        <v>55</v>
      </c>
      <c r="G3281" s="1" t="str">
        <f t="array" ref="G3281">IF($F3281="", "", _xlfn.XLOOKUP($F3281,accounts!$A$2:$A$86,accounts!$B$2:$B$86, "Other"))</f>
        <v>entertainment</v>
      </c>
      <c r="H3281" s="1" t="str">
        <f t="array" ref="H3281">IF($F3281="", "", IFS(_xlfn.XLOOKUP($F3281, accounts!$A$2:$A$86, accounts!$E$2:$E$86, 0)&gt;=1000, "Enterprise", _xlfn.XLOOKUP($F3281, accounts!$A$2:$A$86, accounts!$E$2:$E$86, 0)&gt;=100, "Mid-Market", TRUE, "SMB"))</f>
        <v>Enterprise</v>
      </c>
      <c r="I3281" s="1" t="str">
        <f t="array" ref="I3281">IF($F3281="", "", _xlfn.XLOOKUP($F3281,accounts!$A$2:$A$86,accounts!$F$2:$F$86, "Other"))</f>
        <v>United States</v>
      </c>
      <c r="J3281" s="1" t="s">
        <v>131</v>
      </c>
      <c r="K3281" s="3">
        <v>42874.0</v>
      </c>
      <c r="L3281" s="3">
        <v>42950.0</v>
      </c>
      <c r="M3281" s="1">
        <v>516.0</v>
      </c>
    </row>
    <row r="3282">
      <c r="A3282" s="1" t="s">
        <v>3487</v>
      </c>
      <c r="B3282" s="1" t="s">
        <v>48</v>
      </c>
      <c r="C3282" s="1" t="str">
        <f t="array" ref="C3282">_xlfn.XLOOKUP($B3282, sales_teams!$A$2:$A$36, sales_teams!$B$2:$B$36)</f>
        <v>Rocco Neubert</v>
      </c>
      <c r="D3282" s="1" t="str">
        <f t="array" ref="D3282">_xlfn.XLOOKUP($B3282, sales_teams!$A$2:$A$36, sales_teams!$C$2:$C$36)</f>
        <v>East</v>
      </c>
      <c r="E3282" s="1" t="s">
        <v>181</v>
      </c>
      <c r="F3282" s="1" t="s">
        <v>132</v>
      </c>
      <c r="G3282" s="1" t="str">
        <f t="array" ref="G3282">IF($F3282="", "", _xlfn.XLOOKUP($F3282,accounts!$A$2:$A$86,accounts!$B$2:$B$86, "Other"))</f>
        <v>marketing</v>
      </c>
      <c r="H3282" s="1" t="str">
        <f t="array" ref="H3282">IF($F3282="", "", IFS(_xlfn.XLOOKUP($F3282, accounts!$A$2:$A$86, accounts!$E$2:$E$86, 0)&gt;=1000, "Enterprise", _xlfn.XLOOKUP($F3282, accounts!$A$2:$A$86, accounts!$E$2:$E$86, 0)&gt;=100, "Mid-Market", TRUE, "SMB"))</f>
        <v>Enterprise</v>
      </c>
      <c r="I3282" s="1" t="str">
        <f t="array" ref="I3282">IF($F3282="", "", _xlfn.XLOOKUP($F3282,accounts!$A$2:$A$86,accounts!$F$2:$F$86, "Other"))</f>
        <v>Jordan</v>
      </c>
      <c r="J3282" s="1" t="s">
        <v>131</v>
      </c>
      <c r="K3282" s="3">
        <v>42874.0</v>
      </c>
      <c r="L3282" s="3">
        <v>42979.0</v>
      </c>
      <c r="M3282" s="1">
        <v>592.0</v>
      </c>
    </row>
    <row r="3283">
      <c r="A3283" s="1" t="s">
        <v>3488</v>
      </c>
      <c r="B3283" s="1" t="s">
        <v>30</v>
      </c>
      <c r="C3283" s="1" t="str">
        <f t="array" ref="C3283">_xlfn.XLOOKUP($B3283, sales_teams!$A$2:$A$36, sales_teams!$B$2:$B$36)</f>
        <v>Melvin Marxen</v>
      </c>
      <c r="D3283" s="1" t="str">
        <f t="array" ref="D3283">_xlfn.XLOOKUP($B3283, sales_teams!$A$2:$A$36, sales_teams!$C$2:$C$36)</f>
        <v>Central</v>
      </c>
      <c r="E3283" s="1" t="s">
        <v>148</v>
      </c>
      <c r="F3283" s="1" t="s">
        <v>164</v>
      </c>
      <c r="G3283" s="1" t="str">
        <f t="array" ref="G3283">IF($F3283="", "", _xlfn.XLOOKUP($F3283,accounts!$A$2:$A$86,accounts!$B$2:$B$86, "Other"))</f>
        <v>retail</v>
      </c>
      <c r="H3283" s="1" t="str">
        <f t="array" ref="H3283">IF($F3283="", "", IFS(_xlfn.XLOOKUP($F3283, accounts!$A$2:$A$86, accounts!$E$2:$E$86, 0)&gt;=1000, "Enterprise", _xlfn.XLOOKUP($F3283, accounts!$A$2:$A$86, accounts!$E$2:$E$86, 0)&gt;=100, "Mid-Market", TRUE, "SMB"))</f>
        <v>Mid-Market</v>
      </c>
      <c r="I3283" s="1" t="str">
        <f t="array" ref="I3283">IF($F3283="", "", _xlfn.XLOOKUP($F3283,accounts!$A$2:$A$86,accounts!$F$2:$F$86, "Other"))</f>
        <v>United States</v>
      </c>
      <c r="J3283" s="1" t="s">
        <v>192</v>
      </c>
      <c r="K3283" s="3">
        <v>42874.0</v>
      </c>
      <c r="L3283" s="3">
        <v>42974.0</v>
      </c>
      <c r="M3283" s="1">
        <v>0.0</v>
      </c>
    </row>
    <row r="3284">
      <c r="A3284" s="1" t="s">
        <v>3489</v>
      </c>
      <c r="B3284" s="1" t="s">
        <v>30</v>
      </c>
      <c r="C3284" s="1" t="str">
        <f t="array" ref="C3284">_xlfn.XLOOKUP($B3284, sales_teams!$A$2:$A$36, sales_teams!$B$2:$B$36)</f>
        <v>Melvin Marxen</v>
      </c>
      <c r="D3284" s="1" t="str">
        <f t="array" ref="D3284">_xlfn.XLOOKUP($B3284, sales_teams!$A$2:$A$36, sales_teams!$C$2:$C$36)</f>
        <v>Central</v>
      </c>
      <c r="E3284" s="1" t="s">
        <v>148</v>
      </c>
      <c r="F3284" s="1" t="s">
        <v>136</v>
      </c>
      <c r="G3284" s="1" t="str">
        <f t="array" ref="G3284">IF($F3284="", "", _xlfn.XLOOKUP($F3284,accounts!$A$2:$A$86,accounts!$B$2:$B$86, "Other"))</f>
        <v>services</v>
      </c>
      <c r="H3284" s="1" t="str">
        <f t="array" ref="H3284">IF($F3284="", "", IFS(_xlfn.XLOOKUP($F3284, accounts!$A$2:$A$86, accounts!$E$2:$E$86, 0)&gt;=1000, "Enterprise", _xlfn.XLOOKUP($F3284, accounts!$A$2:$A$86, accounts!$E$2:$E$86, 0)&gt;=100, "Mid-Market", TRUE, "SMB"))</f>
        <v>Enterprise</v>
      </c>
      <c r="I3284" s="1" t="str">
        <f t="array" ref="I3284">IF($F3284="", "", _xlfn.XLOOKUP($F3284,accounts!$A$2:$A$86,accounts!$F$2:$F$86, "Other"))</f>
        <v>United States</v>
      </c>
      <c r="J3284" s="1" t="s">
        <v>131</v>
      </c>
      <c r="K3284" s="3">
        <v>42874.0</v>
      </c>
      <c r="L3284" s="3">
        <v>42989.0</v>
      </c>
      <c r="M3284" s="1">
        <v>4914.0</v>
      </c>
    </row>
    <row r="3285">
      <c r="A3285" s="1" t="s">
        <v>3490</v>
      </c>
      <c r="B3285" s="1" t="s">
        <v>53</v>
      </c>
      <c r="C3285" s="1" t="str">
        <f t="array" ref="C3285">_xlfn.XLOOKUP($B3285, sales_teams!$A$2:$A$36, sales_teams!$B$2:$B$36)</f>
        <v>Rocco Neubert</v>
      </c>
      <c r="D3285" s="1" t="str">
        <f t="array" ref="D3285">_xlfn.XLOOKUP($B3285, sales_teams!$A$2:$A$36, sales_teams!$C$2:$C$36)</f>
        <v>East</v>
      </c>
      <c r="E3285" s="1" t="s">
        <v>181</v>
      </c>
      <c r="F3285" s="1" t="s">
        <v>59</v>
      </c>
      <c r="G3285" s="1" t="str">
        <f t="array" ref="G3285">IF($F3285="", "", _xlfn.XLOOKUP($F3285,accounts!$A$2:$A$86,accounts!$B$2:$B$86, "Other"))</f>
        <v>medical</v>
      </c>
      <c r="H3285" s="1" t="str">
        <f t="array" ref="H3285">IF($F3285="", "", IFS(_xlfn.XLOOKUP($F3285, accounts!$A$2:$A$86, accounts!$E$2:$E$86, 0)&gt;=1000, "Enterprise", _xlfn.XLOOKUP($F3285, accounts!$A$2:$A$86, accounts!$E$2:$E$86, 0)&gt;=100, "Mid-Market", TRUE, "SMB"))</f>
        <v>SMB</v>
      </c>
      <c r="I3285" s="1" t="str">
        <f t="array" ref="I3285">IF($F3285="", "", _xlfn.XLOOKUP($F3285,accounts!$A$2:$A$86,accounts!$F$2:$F$86, "Other"))</f>
        <v>United States</v>
      </c>
      <c r="J3285" s="1" t="s">
        <v>131</v>
      </c>
      <c r="K3285" s="3">
        <v>42874.0</v>
      </c>
      <c r="L3285" s="3">
        <v>42887.0</v>
      </c>
      <c r="M3285" s="1">
        <v>564.0</v>
      </c>
    </row>
    <row r="3286">
      <c r="A3286" s="1" t="s">
        <v>3491</v>
      </c>
      <c r="B3286" s="1" t="s">
        <v>94</v>
      </c>
      <c r="C3286" s="1" t="str">
        <f t="array" ref="C3286">_xlfn.XLOOKUP($B3286, sales_teams!$A$2:$A$36, sales_teams!$B$2:$B$36)</f>
        <v>Celia Rouche</v>
      </c>
      <c r="D3286" s="1" t="str">
        <f t="array" ref="D3286">_xlfn.XLOOKUP($B3286, sales_teams!$A$2:$A$36, sales_teams!$C$2:$C$36)</f>
        <v>West</v>
      </c>
      <c r="E3286" s="1" t="s">
        <v>179</v>
      </c>
      <c r="F3286" s="1" t="s">
        <v>125</v>
      </c>
      <c r="G3286" s="1" t="str">
        <f t="array" ref="G3286">IF($F3286="", "", _xlfn.XLOOKUP($F3286,accounts!$A$2:$A$86,accounts!$B$2:$B$86, "Other"))</f>
        <v>software</v>
      </c>
      <c r="H3286" s="1" t="str">
        <f t="array" ref="H3286">IF($F3286="", "", IFS(_xlfn.XLOOKUP($F3286, accounts!$A$2:$A$86, accounts!$E$2:$E$86, 0)&gt;=1000, "Enterprise", _xlfn.XLOOKUP($F3286, accounts!$A$2:$A$86, accounts!$E$2:$E$86, 0)&gt;=100, "Mid-Market", TRUE, "SMB"))</f>
        <v>Enterprise</v>
      </c>
      <c r="I3286" s="1" t="str">
        <f t="array" ref="I3286">IF($F3286="", "", _xlfn.XLOOKUP($F3286,accounts!$A$2:$A$86,accounts!$F$2:$F$86, "Other"))</f>
        <v>United States</v>
      </c>
      <c r="J3286" s="1" t="s">
        <v>192</v>
      </c>
      <c r="K3286" s="3">
        <v>42874.0</v>
      </c>
      <c r="L3286" s="3">
        <v>42882.0</v>
      </c>
      <c r="M3286" s="1">
        <v>0.0</v>
      </c>
    </row>
    <row r="3287">
      <c r="A3287" s="1" t="s">
        <v>3492</v>
      </c>
      <c r="B3287" s="1" t="s">
        <v>88</v>
      </c>
      <c r="C3287" s="1" t="str">
        <f t="array" ref="C3287">_xlfn.XLOOKUP($B3287, sales_teams!$A$2:$A$36, sales_teams!$B$2:$B$36)</f>
        <v>Celia Rouche</v>
      </c>
      <c r="D3287" s="1" t="str">
        <f t="array" ref="D3287">_xlfn.XLOOKUP($B3287, sales_teams!$A$2:$A$36, sales_teams!$C$2:$C$36)</f>
        <v>West</v>
      </c>
      <c r="E3287" s="1" t="s">
        <v>109</v>
      </c>
      <c r="F3287" s="1" t="s">
        <v>97</v>
      </c>
      <c r="G3287" s="1" t="str">
        <f t="array" ref="G3287">IF($F3287="", "", _xlfn.XLOOKUP($F3287,accounts!$A$2:$A$86,accounts!$B$2:$B$86, "Other"))</f>
        <v>finance</v>
      </c>
      <c r="H3287" s="1" t="str">
        <f t="array" ref="H3287">IF($F3287="", "", IFS(_xlfn.XLOOKUP($F3287, accounts!$A$2:$A$86, accounts!$E$2:$E$86, 0)&gt;=1000, "Enterprise", _xlfn.XLOOKUP($F3287, accounts!$A$2:$A$86, accounts!$E$2:$E$86, 0)&gt;=100, "Mid-Market", TRUE, "SMB"))</f>
        <v>Mid-Market</v>
      </c>
      <c r="I3287" s="1" t="str">
        <f t="array" ref="I3287">IF($F3287="", "", _xlfn.XLOOKUP($F3287,accounts!$A$2:$A$86,accounts!$F$2:$F$86, "Other"))</f>
        <v>United States</v>
      </c>
      <c r="J3287" s="1" t="s">
        <v>131</v>
      </c>
      <c r="K3287" s="3">
        <v>42874.0</v>
      </c>
      <c r="L3287" s="3">
        <v>42887.0</v>
      </c>
      <c r="M3287" s="1">
        <v>964.0</v>
      </c>
    </row>
    <row r="3288">
      <c r="A3288" s="1" t="s">
        <v>3493</v>
      </c>
      <c r="B3288" s="1" t="s">
        <v>19</v>
      </c>
      <c r="C3288" s="1" t="str">
        <f t="array" ref="C3288">_xlfn.XLOOKUP($B3288, sales_teams!$A$2:$A$36, sales_teams!$B$2:$B$36)</f>
        <v>Melvin Marxen</v>
      </c>
      <c r="D3288" s="1" t="str">
        <f t="array" ref="D3288">_xlfn.XLOOKUP($B3288, sales_teams!$A$2:$A$36, sales_teams!$C$2:$C$36)</f>
        <v>Central</v>
      </c>
      <c r="E3288" s="1" t="s">
        <v>148</v>
      </c>
      <c r="F3288" s="1" t="s">
        <v>150</v>
      </c>
      <c r="G3288" s="1" t="str">
        <f t="array" ref="G3288">IF($F3288="", "", _xlfn.XLOOKUP($F3288,accounts!$A$2:$A$86,accounts!$B$2:$B$86, "Other"))</f>
        <v>technology</v>
      </c>
      <c r="H3288" s="1" t="str">
        <f t="array" ref="H3288">IF($F3288="", "", IFS(_xlfn.XLOOKUP($F3288, accounts!$A$2:$A$86, accounts!$E$2:$E$86, 0)&gt;=1000, "Enterprise", _xlfn.XLOOKUP($F3288, accounts!$A$2:$A$86, accounts!$E$2:$E$86, 0)&gt;=100, "Mid-Market", TRUE, "SMB"))</f>
        <v>Enterprise</v>
      </c>
      <c r="I3288" s="1" t="str">
        <f t="array" ref="I3288">IF($F3288="", "", _xlfn.XLOOKUP($F3288,accounts!$A$2:$A$86,accounts!$F$2:$F$86, "Other"))</f>
        <v>United States</v>
      </c>
      <c r="J3288" s="1" t="s">
        <v>192</v>
      </c>
      <c r="K3288" s="3">
        <v>42874.0</v>
      </c>
      <c r="L3288" s="3">
        <v>42987.0</v>
      </c>
      <c r="M3288" s="1">
        <v>0.0</v>
      </c>
    </row>
    <row r="3289">
      <c r="A3289" s="1" t="s">
        <v>3494</v>
      </c>
      <c r="B3289" s="1" t="s">
        <v>19</v>
      </c>
      <c r="C3289" s="1" t="str">
        <f t="array" ref="C3289">_xlfn.XLOOKUP($B3289, sales_teams!$A$2:$A$36, sales_teams!$B$2:$B$36)</f>
        <v>Melvin Marxen</v>
      </c>
      <c r="D3289" s="1" t="str">
        <f t="array" ref="D3289">_xlfn.XLOOKUP($B3289, sales_teams!$A$2:$A$36, sales_teams!$C$2:$C$36)</f>
        <v>Central</v>
      </c>
      <c r="E3289" s="1" t="s">
        <v>181</v>
      </c>
      <c r="F3289" s="1" t="s">
        <v>95</v>
      </c>
      <c r="G3289" s="1" t="str">
        <f t="array" ref="G3289">IF($F3289="", "", _xlfn.XLOOKUP($F3289,accounts!$A$2:$A$86,accounts!$B$2:$B$86, "Other"))</f>
        <v>finance</v>
      </c>
      <c r="H3289" s="1" t="str">
        <f t="array" ref="H3289">IF($F3289="", "", IFS(_xlfn.XLOOKUP($F3289, accounts!$A$2:$A$86, accounts!$E$2:$E$86, 0)&gt;=1000, "Enterprise", _xlfn.XLOOKUP($F3289, accounts!$A$2:$A$86, accounts!$E$2:$E$86, 0)&gt;=100, "Mid-Market", TRUE, "SMB"))</f>
        <v>Enterprise</v>
      </c>
      <c r="I3289" s="1" t="str">
        <f t="array" ref="I3289">IF($F3289="", "", _xlfn.XLOOKUP($F3289,accounts!$A$2:$A$86,accounts!$F$2:$F$86, "Other"))</f>
        <v>United States</v>
      </c>
      <c r="J3289" s="1" t="s">
        <v>131</v>
      </c>
      <c r="K3289" s="3">
        <v>42874.0</v>
      </c>
      <c r="L3289" s="3">
        <v>42888.0</v>
      </c>
      <c r="M3289" s="1">
        <v>583.0</v>
      </c>
    </row>
    <row r="3290">
      <c r="A3290" s="1" t="s">
        <v>3495</v>
      </c>
      <c r="B3290" s="1" t="s">
        <v>104</v>
      </c>
      <c r="C3290" s="1" t="str">
        <f t="array" ref="C3290">_xlfn.XLOOKUP($B3290, sales_teams!$A$2:$A$36, sales_teams!$B$2:$B$36)</f>
        <v>Summer Sewald</v>
      </c>
      <c r="D3290" s="1" t="str">
        <f t="array" ref="D3290">_xlfn.XLOOKUP($B3290, sales_teams!$A$2:$A$36, sales_teams!$C$2:$C$36)</f>
        <v>West</v>
      </c>
      <c r="E3290" s="1" t="s">
        <v>181</v>
      </c>
      <c r="F3290" s="1" t="s">
        <v>110</v>
      </c>
      <c r="G3290" s="1" t="str">
        <f t="array" ref="G3290">IF($F3290="", "", _xlfn.XLOOKUP($F3290,accounts!$A$2:$A$86,accounts!$B$2:$B$86, "Other"))</f>
        <v>technology</v>
      </c>
      <c r="H3290" s="1" t="str">
        <f t="array" ref="H3290">IF($F3290="", "", IFS(_xlfn.XLOOKUP($F3290, accounts!$A$2:$A$86, accounts!$E$2:$E$86, 0)&gt;=1000, "Enterprise", _xlfn.XLOOKUP($F3290, accounts!$A$2:$A$86, accounts!$E$2:$E$86, 0)&gt;=100, "Mid-Market", TRUE, "SMB"))</f>
        <v>Enterprise</v>
      </c>
      <c r="I3290" s="1" t="str">
        <f t="array" ref="I3290">IF($F3290="", "", _xlfn.XLOOKUP($F3290,accounts!$A$2:$A$86,accounts!$F$2:$F$86, "Other"))</f>
        <v>Norway</v>
      </c>
      <c r="J3290" s="1" t="s">
        <v>189</v>
      </c>
      <c r="K3290" s="3">
        <v>42874.0</v>
      </c>
    </row>
    <row r="3291">
      <c r="A3291" s="1" t="s">
        <v>3496</v>
      </c>
      <c r="B3291" s="1" t="s">
        <v>102</v>
      </c>
      <c r="C3291" s="1" t="str">
        <f t="array" ref="C3291">_xlfn.XLOOKUP($B3291, sales_teams!$A$2:$A$36, sales_teams!$B$2:$B$36)</f>
        <v>Summer Sewald</v>
      </c>
      <c r="D3291" s="1" t="str">
        <f t="array" ref="D3291">_xlfn.XLOOKUP($B3291, sales_teams!$A$2:$A$36, sales_teams!$C$2:$C$36)</f>
        <v>West</v>
      </c>
      <c r="E3291" s="1" t="s">
        <v>109</v>
      </c>
      <c r="G3291" s="1" t="str">
        <f t="array" ref="G3291">IF($F3291="", "", _xlfn.XLOOKUP($F3291,accounts!$A$2:$A$86,accounts!$B$2:$B$86, "Other"))</f>
        <v/>
      </c>
      <c r="H3291" s="1" t="str">
        <f t="array" ref="H3291">IF($F3291="", "", IFS(_xlfn.XLOOKUP($F3291, accounts!$A$2:$A$86, accounts!$E$2:$E$86, 0)&gt;=1000, "Enterprise", _xlfn.XLOOKUP($F3291, accounts!$A$2:$A$86, accounts!$E$2:$E$86, 0)&gt;=100, "Mid-Market", TRUE, "SMB"))</f>
        <v/>
      </c>
      <c r="I3291" s="1" t="str">
        <f t="array" ref="I3291">IF($F3291="", "", _xlfn.XLOOKUP($F3291,accounts!$A$2:$A$86,accounts!$F$2:$F$86, "Other"))</f>
        <v/>
      </c>
      <c r="J3291" s="1" t="s">
        <v>189</v>
      </c>
      <c r="K3291" s="3">
        <v>42874.0</v>
      </c>
    </row>
    <row r="3292">
      <c r="A3292" s="1" t="s">
        <v>3497</v>
      </c>
      <c r="B3292" s="1" t="s">
        <v>17</v>
      </c>
      <c r="C3292" s="1" t="str">
        <f t="array" ref="C3292">_xlfn.XLOOKUP($B3292, sales_teams!$A$2:$A$36, sales_teams!$B$2:$B$36)</f>
        <v>Dustin Brinkmann</v>
      </c>
      <c r="D3292" s="1" t="str">
        <f t="array" ref="D3292">_xlfn.XLOOKUP($B3292, sales_teams!$A$2:$A$36, sales_teams!$C$2:$C$36)</f>
        <v>Central</v>
      </c>
      <c r="E3292" s="1" t="s">
        <v>181</v>
      </c>
      <c r="F3292" s="1" t="s">
        <v>149</v>
      </c>
      <c r="G3292" s="1" t="str">
        <f t="array" ref="G3292">IF($F3292="", "", _xlfn.XLOOKUP($F3292,accounts!$A$2:$A$86,accounts!$B$2:$B$86, "Other"))</f>
        <v>medical</v>
      </c>
      <c r="H3292" s="1" t="str">
        <f t="array" ref="H3292">IF($F3292="", "", IFS(_xlfn.XLOOKUP($F3292, accounts!$A$2:$A$86, accounts!$E$2:$E$86, 0)&gt;=1000, "Enterprise", _xlfn.XLOOKUP($F3292, accounts!$A$2:$A$86, accounts!$E$2:$E$86, 0)&gt;=100, "Mid-Market", TRUE, "SMB"))</f>
        <v>Enterprise</v>
      </c>
      <c r="I3292" s="1" t="str">
        <f t="array" ref="I3292">IF($F3292="", "", _xlfn.XLOOKUP($F3292,accounts!$A$2:$A$86,accounts!$F$2:$F$86, "Other"))</f>
        <v>United States</v>
      </c>
      <c r="J3292" s="1" t="s">
        <v>131</v>
      </c>
      <c r="K3292" s="3">
        <v>42874.0</v>
      </c>
      <c r="L3292" s="3">
        <v>42962.0</v>
      </c>
      <c r="M3292" s="1">
        <v>440.0</v>
      </c>
    </row>
    <row r="3293">
      <c r="A3293" s="1" t="s">
        <v>3498</v>
      </c>
      <c r="B3293" s="1" t="s">
        <v>18</v>
      </c>
      <c r="C3293" s="1" t="str">
        <f t="array" ref="C3293">_xlfn.XLOOKUP($B3293, sales_teams!$A$2:$A$36, sales_teams!$B$2:$B$36)</f>
        <v>Dustin Brinkmann</v>
      </c>
      <c r="D3293" s="1" t="str">
        <f t="array" ref="D3293">_xlfn.XLOOKUP($B3293, sales_teams!$A$2:$A$36, sales_teams!$C$2:$C$36)</f>
        <v>Central</v>
      </c>
      <c r="E3293" s="1" t="s">
        <v>179</v>
      </c>
      <c r="F3293" s="1" t="s">
        <v>78</v>
      </c>
      <c r="G3293" s="1" t="str">
        <f t="array" ref="G3293">IF($F3293="", "", _xlfn.XLOOKUP($F3293,accounts!$A$2:$A$86,accounts!$B$2:$B$86, "Other"))</f>
        <v>marketing</v>
      </c>
      <c r="H3293" s="1" t="str">
        <f t="array" ref="H3293">IF($F3293="", "", IFS(_xlfn.XLOOKUP($F3293, accounts!$A$2:$A$86, accounts!$E$2:$E$86, 0)&gt;=1000, "Enterprise", _xlfn.XLOOKUP($F3293, accounts!$A$2:$A$86, accounts!$E$2:$E$86, 0)&gt;=100, "Mid-Market", TRUE, "SMB"))</f>
        <v>Enterprise</v>
      </c>
      <c r="I3293" s="1" t="str">
        <f t="array" ref="I3293">IF($F3293="", "", _xlfn.XLOOKUP($F3293,accounts!$A$2:$A$86,accounts!$F$2:$F$86, "Other"))</f>
        <v>United States</v>
      </c>
      <c r="J3293" s="1" t="s">
        <v>131</v>
      </c>
      <c r="K3293" s="3">
        <v>42874.0</v>
      </c>
      <c r="L3293" s="3">
        <v>42978.0</v>
      </c>
      <c r="M3293" s="1">
        <v>58.0</v>
      </c>
    </row>
    <row r="3294">
      <c r="A3294" s="1" t="s">
        <v>3499</v>
      </c>
      <c r="B3294" s="1" t="s">
        <v>54</v>
      </c>
      <c r="C3294" s="1" t="str">
        <f t="array" ref="C3294">_xlfn.XLOOKUP($B3294, sales_teams!$A$2:$A$36, sales_teams!$B$2:$B$36)</f>
        <v>Rocco Neubert</v>
      </c>
      <c r="D3294" s="1" t="str">
        <f t="array" ref="D3294">_xlfn.XLOOKUP($B3294, sales_teams!$A$2:$A$36, sales_teams!$C$2:$C$36)</f>
        <v>East</v>
      </c>
      <c r="E3294" s="1" t="s">
        <v>109</v>
      </c>
      <c r="F3294" s="1" t="s">
        <v>121</v>
      </c>
      <c r="G3294" s="1" t="str">
        <f t="array" ref="G3294">IF($F3294="", "", _xlfn.XLOOKUP($F3294,accounts!$A$2:$A$86,accounts!$B$2:$B$86, "Other"))</f>
        <v>telecommunications</v>
      </c>
      <c r="H3294" s="1" t="str">
        <f t="array" ref="H3294">IF($F3294="", "", IFS(_xlfn.XLOOKUP($F3294, accounts!$A$2:$A$86, accounts!$E$2:$E$86, 0)&gt;=1000, "Enterprise", _xlfn.XLOOKUP($F3294, accounts!$A$2:$A$86, accounts!$E$2:$E$86, 0)&gt;=100, "Mid-Market", TRUE, "SMB"))</f>
        <v>Enterprise</v>
      </c>
      <c r="I3294" s="1" t="str">
        <f t="array" ref="I3294">IF($F3294="", "", _xlfn.XLOOKUP($F3294,accounts!$A$2:$A$86,accounts!$F$2:$F$86, "Other"))</f>
        <v>United States</v>
      </c>
      <c r="J3294" s="1" t="s">
        <v>131</v>
      </c>
      <c r="K3294" s="3">
        <v>42874.0</v>
      </c>
      <c r="L3294" s="3">
        <v>42881.0</v>
      </c>
      <c r="M3294" s="1">
        <v>1093.0</v>
      </c>
    </row>
    <row r="3295">
      <c r="A3295" s="1" t="s">
        <v>3500</v>
      </c>
      <c r="B3295" s="1" t="s">
        <v>34</v>
      </c>
      <c r="C3295" s="1" t="str">
        <f t="array" ref="C3295">_xlfn.XLOOKUP($B3295, sales_teams!$A$2:$A$36, sales_teams!$B$2:$B$36)</f>
        <v>Cara Losch</v>
      </c>
      <c r="D3295" s="1" t="str">
        <f t="array" ref="D3295">_xlfn.XLOOKUP($B3295, sales_teams!$A$2:$A$36, sales_teams!$C$2:$C$36)</f>
        <v>East</v>
      </c>
      <c r="E3295" s="1" t="s">
        <v>188</v>
      </c>
      <c r="G3295" s="1" t="str">
        <f t="array" ref="G3295">IF($F3295="", "", _xlfn.XLOOKUP($F3295,accounts!$A$2:$A$86,accounts!$B$2:$B$86, "Other"))</f>
        <v/>
      </c>
      <c r="H3295" s="1" t="str">
        <f t="array" ref="H3295">IF($F3295="", "", IFS(_xlfn.XLOOKUP($F3295, accounts!$A$2:$A$86, accounts!$E$2:$E$86, 0)&gt;=1000, "Enterprise", _xlfn.XLOOKUP($F3295, accounts!$A$2:$A$86, accounts!$E$2:$E$86, 0)&gt;=100, "Mid-Market", TRUE, "SMB"))</f>
        <v/>
      </c>
      <c r="I3295" s="1" t="str">
        <f t="array" ref="I3295">IF($F3295="", "", _xlfn.XLOOKUP($F3295,accounts!$A$2:$A$86,accounts!$F$2:$F$86, "Other"))</f>
        <v/>
      </c>
      <c r="J3295" s="1" t="s">
        <v>189</v>
      </c>
      <c r="K3295" s="3">
        <v>42874.0</v>
      </c>
    </row>
    <row r="3296">
      <c r="A3296" s="1" t="s">
        <v>3501</v>
      </c>
      <c r="B3296" s="1" t="s">
        <v>34</v>
      </c>
      <c r="C3296" s="1" t="str">
        <f t="array" ref="C3296">_xlfn.XLOOKUP($B3296, sales_teams!$A$2:$A$36, sales_teams!$B$2:$B$36)</f>
        <v>Cara Losch</v>
      </c>
      <c r="D3296" s="1" t="str">
        <f t="array" ref="D3296">_xlfn.XLOOKUP($B3296, sales_teams!$A$2:$A$36, sales_teams!$C$2:$C$36)</f>
        <v>East</v>
      </c>
      <c r="E3296" s="1" t="s">
        <v>109</v>
      </c>
      <c r="F3296" s="1" t="s">
        <v>81</v>
      </c>
      <c r="G3296" s="1" t="str">
        <f t="array" ref="G3296">IF($F3296="", "", _xlfn.XLOOKUP($F3296,accounts!$A$2:$A$86,accounts!$B$2:$B$86, "Other"))</f>
        <v>technology</v>
      </c>
      <c r="H3296" s="1" t="str">
        <f t="array" ref="H3296">IF($F3296="", "", IFS(_xlfn.XLOOKUP($F3296, accounts!$A$2:$A$86, accounts!$E$2:$E$86, 0)&gt;=1000, "Enterprise", _xlfn.XLOOKUP($F3296, accounts!$A$2:$A$86, accounts!$E$2:$E$86, 0)&gt;=100, "Mid-Market", TRUE, "SMB"))</f>
        <v>Enterprise</v>
      </c>
      <c r="I3296" s="1" t="str">
        <f t="array" ref="I3296">IF($F3296="", "", _xlfn.XLOOKUP($F3296,accounts!$A$2:$A$86,accounts!$F$2:$F$86, "Other"))</f>
        <v>United States</v>
      </c>
      <c r="J3296" s="1" t="s">
        <v>192</v>
      </c>
      <c r="K3296" s="3">
        <v>42874.0</v>
      </c>
      <c r="L3296" s="3">
        <v>42959.0</v>
      </c>
      <c r="M3296" s="1">
        <v>0.0</v>
      </c>
    </row>
    <row r="3297">
      <c r="A3297" s="1" t="s">
        <v>3502</v>
      </c>
      <c r="B3297" s="1" t="s">
        <v>7</v>
      </c>
      <c r="C3297" s="1" t="str">
        <f t="array" ref="C3297">_xlfn.XLOOKUP($B3297, sales_teams!$A$2:$A$36, sales_teams!$B$2:$B$36)</f>
        <v>Dustin Brinkmann</v>
      </c>
      <c r="D3297" s="1" t="str">
        <f t="array" ref="D3297">_xlfn.XLOOKUP($B3297, sales_teams!$A$2:$A$36, sales_teams!$C$2:$C$36)</f>
        <v>Central</v>
      </c>
      <c r="E3297" s="1" t="s">
        <v>188</v>
      </c>
      <c r="F3297" s="1" t="s">
        <v>145</v>
      </c>
      <c r="G3297" s="1" t="str">
        <f t="array" ref="G3297">IF($F3297="", "", _xlfn.XLOOKUP($F3297,accounts!$A$2:$A$86,accounts!$B$2:$B$86, "Other"))</f>
        <v>technology</v>
      </c>
      <c r="H3297" s="1" t="str">
        <f t="array" ref="H3297">IF($F3297="", "", IFS(_xlfn.XLOOKUP($F3297, accounts!$A$2:$A$86, accounts!$E$2:$E$86, 0)&gt;=1000, "Enterprise", _xlfn.XLOOKUP($F3297, accounts!$A$2:$A$86, accounts!$E$2:$E$86, 0)&gt;=100, "Mid-Market", TRUE, "SMB"))</f>
        <v>Enterprise</v>
      </c>
      <c r="I3297" s="1" t="str">
        <f t="array" ref="I3297">IF($F3297="", "", _xlfn.XLOOKUP($F3297,accounts!$A$2:$A$86,accounts!$F$2:$F$86, "Other"))</f>
        <v>Panama</v>
      </c>
      <c r="J3297" s="1" t="s">
        <v>192</v>
      </c>
      <c r="K3297" s="3">
        <v>42875.0</v>
      </c>
      <c r="L3297" s="3">
        <v>42948.0</v>
      </c>
      <c r="M3297" s="1">
        <v>0.0</v>
      </c>
    </row>
    <row r="3298">
      <c r="A3298" s="1" t="s">
        <v>3503</v>
      </c>
      <c r="B3298" s="1" t="s">
        <v>57</v>
      </c>
      <c r="C3298" s="1" t="str">
        <f t="array" ref="C3298">_xlfn.XLOOKUP($B3298, sales_teams!$A$2:$A$36, sales_teams!$B$2:$B$36)</f>
        <v>Rocco Neubert</v>
      </c>
      <c r="D3298" s="1" t="str">
        <f t="array" ref="D3298">_xlfn.XLOOKUP($B3298, sales_teams!$A$2:$A$36, sales_teams!$C$2:$C$36)</f>
        <v>East</v>
      </c>
      <c r="E3298" s="1" t="s">
        <v>194</v>
      </c>
      <c r="G3298" s="1" t="str">
        <f t="array" ref="G3298">IF($F3298="", "", _xlfn.XLOOKUP($F3298,accounts!$A$2:$A$86,accounts!$B$2:$B$86, "Other"))</f>
        <v/>
      </c>
      <c r="H3298" s="1" t="str">
        <f t="array" ref="H3298">IF($F3298="", "", IFS(_xlfn.XLOOKUP($F3298, accounts!$A$2:$A$86, accounts!$E$2:$E$86, 0)&gt;=1000, "Enterprise", _xlfn.XLOOKUP($F3298, accounts!$A$2:$A$86, accounts!$E$2:$E$86, 0)&gt;=100, "Mid-Market", TRUE, "SMB"))</f>
        <v/>
      </c>
      <c r="I3298" s="1" t="str">
        <f t="array" ref="I3298">IF($F3298="", "", _xlfn.XLOOKUP($F3298,accounts!$A$2:$A$86,accounts!$F$2:$F$86, "Other"))</f>
        <v/>
      </c>
      <c r="J3298" s="1" t="s">
        <v>189</v>
      </c>
      <c r="K3298" s="3">
        <v>42875.0</v>
      </c>
    </row>
    <row r="3299">
      <c r="A3299" s="1" t="s">
        <v>3504</v>
      </c>
      <c r="B3299" s="1" t="s">
        <v>57</v>
      </c>
      <c r="C3299" s="1" t="str">
        <f t="array" ref="C3299">_xlfn.XLOOKUP($B3299, sales_teams!$A$2:$A$36, sales_teams!$B$2:$B$36)</f>
        <v>Rocco Neubert</v>
      </c>
      <c r="D3299" s="1" t="str">
        <f t="array" ref="D3299">_xlfn.XLOOKUP($B3299, sales_teams!$A$2:$A$36, sales_teams!$C$2:$C$36)</f>
        <v>East</v>
      </c>
      <c r="E3299" s="1" t="s">
        <v>181</v>
      </c>
      <c r="F3299" s="1" t="s">
        <v>173</v>
      </c>
      <c r="G3299" s="1" t="str">
        <f t="array" ref="G3299">IF($F3299="", "", _xlfn.XLOOKUP($F3299,accounts!$A$2:$A$86,accounts!$B$2:$B$86, "Other"))</f>
        <v>technology</v>
      </c>
      <c r="H3299" s="1" t="str">
        <f t="array" ref="H3299">IF($F3299="", "", IFS(_xlfn.XLOOKUP($F3299, accounts!$A$2:$A$86, accounts!$E$2:$E$86, 0)&gt;=1000, "Enterprise", _xlfn.XLOOKUP($F3299, accounts!$A$2:$A$86, accounts!$E$2:$E$86, 0)&gt;=100, "Mid-Market", TRUE, "SMB"))</f>
        <v>Mid-Market</v>
      </c>
      <c r="I3299" s="1" t="str">
        <f t="array" ref="I3299">IF($F3299="", "", _xlfn.XLOOKUP($F3299,accounts!$A$2:$A$86,accounts!$F$2:$F$86, "Other"))</f>
        <v>China</v>
      </c>
      <c r="J3299" s="1" t="s">
        <v>131</v>
      </c>
      <c r="K3299" s="3">
        <v>42875.0</v>
      </c>
      <c r="L3299" s="3">
        <v>42882.0</v>
      </c>
      <c r="M3299" s="1">
        <v>529.0</v>
      </c>
    </row>
    <row r="3300">
      <c r="A3300" s="1" t="s">
        <v>3505</v>
      </c>
      <c r="B3300" s="1" t="s">
        <v>52</v>
      </c>
      <c r="C3300" s="1" t="str">
        <f t="array" ref="C3300">_xlfn.XLOOKUP($B3300, sales_teams!$A$2:$A$36, sales_teams!$B$2:$B$36)</f>
        <v>Rocco Neubert</v>
      </c>
      <c r="D3300" s="1" t="str">
        <f t="array" ref="D3300">_xlfn.XLOOKUP($B3300, sales_teams!$A$2:$A$36, sales_teams!$C$2:$C$36)</f>
        <v>East</v>
      </c>
      <c r="E3300" s="1" t="s">
        <v>148</v>
      </c>
      <c r="F3300" s="1" t="s">
        <v>159</v>
      </c>
      <c r="G3300" s="1" t="str">
        <f t="array" ref="G3300">IF($F3300="", "", _xlfn.XLOOKUP($F3300,accounts!$A$2:$A$86,accounts!$B$2:$B$86, "Other"))</f>
        <v>retail</v>
      </c>
      <c r="H3300" s="1" t="str">
        <f t="array" ref="H3300">IF($F3300="", "", IFS(_xlfn.XLOOKUP($F3300, accounts!$A$2:$A$86, accounts!$E$2:$E$86, 0)&gt;=1000, "Enterprise", _xlfn.XLOOKUP($F3300, accounts!$A$2:$A$86, accounts!$E$2:$E$86, 0)&gt;=100, "Mid-Market", TRUE, "SMB"))</f>
        <v>Mid-Market</v>
      </c>
      <c r="I3300" s="1" t="str">
        <f t="array" ref="I3300">IF($F3300="", "", _xlfn.XLOOKUP($F3300,accounts!$A$2:$A$86,accounts!$F$2:$F$86, "Other"))</f>
        <v>Romania</v>
      </c>
      <c r="J3300" s="1" t="s">
        <v>131</v>
      </c>
      <c r="K3300" s="3">
        <v>42875.0</v>
      </c>
      <c r="L3300" s="3">
        <v>42879.0</v>
      </c>
      <c r="M3300" s="1">
        <v>4839.0</v>
      </c>
    </row>
    <row r="3301">
      <c r="A3301" s="1" t="s">
        <v>3506</v>
      </c>
      <c r="B3301" s="1" t="s">
        <v>39</v>
      </c>
      <c r="C3301" s="1" t="str">
        <f t="array" ref="C3301">_xlfn.XLOOKUP($B3301, sales_teams!$A$2:$A$36, sales_teams!$B$2:$B$36)</f>
        <v>Cara Losch</v>
      </c>
      <c r="D3301" s="1" t="str">
        <f t="array" ref="D3301">_xlfn.XLOOKUP($B3301, sales_teams!$A$2:$A$36, sales_teams!$C$2:$C$36)</f>
        <v>East</v>
      </c>
      <c r="E3301" s="1" t="s">
        <v>148</v>
      </c>
      <c r="G3301" s="1" t="str">
        <f t="array" ref="G3301">IF($F3301="", "", _xlfn.XLOOKUP($F3301,accounts!$A$2:$A$86,accounts!$B$2:$B$86, "Other"))</f>
        <v/>
      </c>
      <c r="H3301" s="1" t="str">
        <f t="array" ref="H3301">IF($F3301="", "", IFS(_xlfn.XLOOKUP($F3301, accounts!$A$2:$A$86, accounts!$E$2:$E$86, 0)&gt;=1000, "Enterprise", _xlfn.XLOOKUP($F3301, accounts!$A$2:$A$86, accounts!$E$2:$E$86, 0)&gt;=100, "Mid-Market", TRUE, "SMB"))</f>
        <v/>
      </c>
      <c r="I3301" s="1" t="str">
        <f t="array" ref="I3301">IF($F3301="", "", _xlfn.XLOOKUP($F3301,accounts!$A$2:$A$86,accounts!$F$2:$F$86, "Other"))</f>
        <v/>
      </c>
      <c r="J3301" s="1" t="s">
        <v>189</v>
      </c>
      <c r="K3301" s="3">
        <v>42875.0</v>
      </c>
    </row>
    <row r="3302">
      <c r="A3302" s="1" t="s">
        <v>3507</v>
      </c>
      <c r="B3302" s="1" t="s">
        <v>30</v>
      </c>
      <c r="C3302" s="1" t="str">
        <f t="array" ref="C3302">_xlfn.XLOOKUP($B3302, sales_teams!$A$2:$A$36, sales_teams!$B$2:$B$36)</f>
        <v>Melvin Marxen</v>
      </c>
      <c r="D3302" s="1" t="str">
        <f t="array" ref="D3302">_xlfn.XLOOKUP($B3302, sales_teams!$A$2:$A$36, sales_teams!$C$2:$C$36)</f>
        <v>Central</v>
      </c>
      <c r="E3302" s="1" t="s">
        <v>148</v>
      </c>
      <c r="F3302" s="1" t="s">
        <v>47</v>
      </c>
      <c r="G3302" s="1" t="str">
        <f t="array" ref="G3302">IF($F3302="", "", _xlfn.XLOOKUP($F3302,accounts!$A$2:$A$86,accounts!$B$2:$B$86, "Other"))</f>
        <v>retail</v>
      </c>
      <c r="H3302" s="1" t="str">
        <f t="array" ref="H3302">IF($F3302="", "", IFS(_xlfn.XLOOKUP($F3302, accounts!$A$2:$A$86, accounts!$E$2:$E$86, 0)&gt;=1000, "Enterprise", _xlfn.XLOOKUP($F3302, accounts!$A$2:$A$86, accounts!$E$2:$E$86, 0)&gt;=100, "Mid-Market", TRUE, "SMB"))</f>
        <v>Enterprise</v>
      </c>
      <c r="I3302" s="1" t="str">
        <f t="array" ref="I3302">IF($F3302="", "", _xlfn.XLOOKUP($F3302,accounts!$A$2:$A$86,accounts!$F$2:$F$86, "Other"))</f>
        <v>United States</v>
      </c>
      <c r="J3302" s="1" t="s">
        <v>131</v>
      </c>
      <c r="K3302" s="3">
        <v>42875.0</v>
      </c>
      <c r="L3302" s="3">
        <v>43005.0</v>
      </c>
      <c r="M3302" s="1">
        <v>5961.0</v>
      </c>
    </row>
    <row r="3303">
      <c r="A3303" s="1" t="s">
        <v>3508</v>
      </c>
      <c r="B3303" s="1" t="s">
        <v>30</v>
      </c>
      <c r="C3303" s="1" t="str">
        <f t="array" ref="C3303">_xlfn.XLOOKUP($B3303, sales_teams!$A$2:$A$36, sales_teams!$B$2:$B$36)</f>
        <v>Melvin Marxen</v>
      </c>
      <c r="D3303" s="1" t="str">
        <f t="array" ref="D3303">_xlfn.XLOOKUP($B3303, sales_teams!$A$2:$A$36, sales_teams!$C$2:$C$36)</f>
        <v>Central</v>
      </c>
      <c r="E3303" s="1" t="s">
        <v>148</v>
      </c>
      <c r="F3303" s="1" t="s">
        <v>113</v>
      </c>
      <c r="G3303" s="1" t="str">
        <f t="array" ref="G3303">IF($F3303="", "", _xlfn.XLOOKUP($F3303,accounts!$A$2:$A$86,accounts!$B$2:$B$86, "Other"))</f>
        <v>telecommunications</v>
      </c>
      <c r="H3303" s="1" t="str">
        <f t="array" ref="H3303">IF($F3303="", "", IFS(_xlfn.XLOOKUP($F3303, accounts!$A$2:$A$86, accounts!$E$2:$E$86, 0)&gt;=1000, "Enterprise", _xlfn.XLOOKUP($F3303, accounts!$A$2:$A$86, accounts!$E$2:$E$86, 0)&gt;=100, "Mid-Market", TRUE, "SMB"))</f>
        <v>Mid-Market</v>
      </c>
      <c r="I3303" s="1" t="str">
        <f t="array" ref="I3303">IF($F3303="", "", _xlfn.XLOOKUP($F3303,accounts!$A$2:$A$86,accounts!$F$2:$F$86, "Other"))</f>
        <v>United States</v>
      </c>
      <c r="J3303" s="1" t="s">
        <v>131</v>
      </c>
      <c r="K3303" s="3">
        <v>42875.0</v>
      </c>
      <c r="L3303" s="3">
        <v>42956.0</v>
      </c>
      <c r="M3303" s="1">
        <v>5647.0</v>
      </c>
    </row>
    <row r="3304">
      <c r="A3304" s="1" t="s">
        <v>3509</v>
      </c>
      <c r="B3304" s="1" t="s">
        <v>30</v>
      </c>
      <c r="C3304" s="1" t="str">
        <f t="array" ref="C3304">_xlfn.XLOOKUP($B3304, sales_teams!$A$2:$A$36, sales_teams!$B$2:$B$36)</f>
        <v>Melvin Marxen</v>
      </c>
      <c r="D3304" s="1" t="str">
        <f t="array" ref="D3304">_xlfn.XLOOKUP($B3304, sales_teams!$A$2:$A$36, sales_teams!$C$2:$C$36)</f>
        <v>Central</v>
      </c>
      <c r="E3304" s="1" t="s">
        <v>179</v>
      </c>
      <c r="F3304" s="1" t="s">
        <v>164</v>
      </c>
      <c r="G3304" s="1" t="str">
        <f t="array" ref="G3304">IF($F3304="", "", _xlfn.XLOOKUP($F3304,accounts!$A$2:$A$86,accounts!$B$2:$B$86, "Other"))</f>
        <v>retail</v>
      </c>
      <c r="H3304" s="1" t="str">
        <f t="array" ref="H3304">IF($F3304="", "", IFS(_xlfn.XLOOKUP($F3304, accounts!$A$2:$A$86, accounts!$E$2:$E$86, 0)&gt;=1000, "Enterprise", _xlfn.XLOOKUP($F3304, accounts!$A$2:$A$86, accounts!$E$2:$E$86, 0)&gt;=100, "Mid-Market", TRUE, "SMB"))</f>
        <v>Mid-Market</v>
      </c>
      <c r="I3304" s="1" t="str">
        <f t="array" ref="I3304">IF($F3304="", "", _xlfn.XLOOKUP($F3304,accounts!$A$2:$A$86,accounts!$F$2:$F$86, "Other"))</f>
        <v>United States</v>
      </c>
      <c r="J3304" s="1" t="s">
        <v>131</v>
      </c>
      <c r="K3304" s="3">
        <v>42875.0</v>
      </c>
      <c r="L3304" s="3">
        <v>42965.0</v>
      </c>
      <c r="M3304" s="1">
        <v>56.0</v>
      </c>
    </row>
    <row r="3305">
      <c r="A3305" s="1" t="s">
        <v>3510</v>
      </c>
      <c r="B3305" s="1" t="s">
        <v>53</v>
      </c>
      <c r="C3305" s="1" t="str">
        <f t="array" ref="C3305">_xlfn.XLOOKUP($B3305, sales_teams!$A$2:$A$36, sales_teams!$B$2:$B$36)</f>
        <v>Rocco Neubert</v>
      </c>
      <c r="D3305" s="1" t="str">
        <f t="array" ref="D3305">_xlfn.XLOOKUP($B3305, sales_teams!$A$2:$A$36, sales_teams!$C$2:$C$36)</f>
        <v>East</v>
      </c>
      <c r="E3305" s="1" t="s">
        <v>181</v>
      </c>
      <c r="F3305" s="1" t="s">
        <v>173</v>
      </c>
      <c r="G3305" s="1" t="str">
        <f t="array" ref="G3305">IF($F3305="", "", _xlfn.XLOOKUP($F3305,accounts!$A$2:$A$86,accounts!$B$2:$B$86, "Other"))</f>
        <v>technology</v>
      </c>
      <c r="H3305" s="1" t="str">
        <f t="array" ref="H3305">IF($F3305="", "", IFS(_xlfn.XLOOKUP($F3305, accounts!$A$2:$A$86, accounts!$E$2:$E$86, 0)&gt;=1000, "Enterprise", _xlfn.XLOOKUP($F3305, accounts!$A$2:$A$86, accounts!$E$2:$E$86, 0)&gt;=100, "Mid-Market", TRUE, "SMB"))</f>
        <v>Mid-Market</v>
      </c>
      <c r="I3305" s="1" t="str">
        <f t="array" ref="I3305">IF($F3305="", "", _xlfn.XLOOKUP($F3305,accounts!$A$2:$A$86,accounts!$F$2:$F$86, "Other"))</f>
        <v>China</v>
      </c>
      <c r="J3305" s="1" t="s">
        <v>192</v>
      </c>
      <c r="K3305" s="3">
        <v>42875.0</v>
      </c>
      <c r="L3305" s="3">
        <v>42952.0</v>
      </c>
      <c r="M3305" s="1">
        <v>0.0</v>
      </c>
    </row>
    <row r="3306">
      <c r="A3306" s="1" t="s">
        <v>3511</v>
      </c>
      <c r="B3306" s="1" t="s">
        <v>53</v>
      </c>
      <c r="C3306" s="1" t="str">
        <f t="array" ref="C3306">_xlfn.XLOOKUP($B3306, sales_teams!$A$2:$A$36, sales_teams!$B$2:$B$36)</f>
        <v>Rocco Neubert</v>
      </c>
      <c r="D3306" s="1" t="str">
        <f t="array" ref="D3306">_xlfn.XLOOKUP($B3306, sales_teams!$A$2:$A$36, sales_teams!$C$2:$C$36)</f>
        <v>East</v>
      </c>
      <c r="E3306" s="1" t="s">
        <v>148</v>
      </c>
      <c r="F3306" s="1" t="s">
        <v>125</v>
      </c>
      <c r="G3306" s="1" t="str">
        <f t="array" ref="G3306">IF($F3306="", "", _xlfn.XLOOKUP($F3306,accounts!$A$2:$A$86,accounts!$B$2:$B$86, "Other"))</f>
        <v>software</v>
      </c>
      <c r="H3306" s="1" t="str">
        <f t="array" ref="H3306">IF($F3306="", "", IFS(_xlfn.XLOOKUP($F3306, accounts!$A$2:$A$86, accounts!$E$2:$E$86, 0)&gt;=1000, "Enterprise", _xlfn.XLOOKUP($F3306, accounts!$A$2:$A$86, accounts!$E$2:$E$86, 0)&gt;=100, "Mid-Market", TRUE, "SMB"))</f>
        <v>Enterprise</v>
      </c>
      <c r="I3306" s="1" t="str">
        <f t="array" ref="I3306">IF($F3306="", "", _xlfn.XLOOKUP($F3306,accounts!$A$2:$A$86,accounts!$F$2:$F$86, "Other"))</f>
        <v>United States</v>
      </c>
      <c r="J3306" s="1" t="s">
        <v>192</v>
      </c>
      <c r="K3306" s="3">
        <v>42875.0</v>
      </c>
      <c r="L3306" s="3">
        <v>42953.0</v>
      </c>
      <c r="M3306" s="1">
        <v>0.0</v>
      </c>
    </row>
    <row r="3307">
      <c r="A3307" s="1" t="s">
        <v>3512</v>
      </c>
      <c r="B3307" s="1" t="s">
        <v>42</v>
      </c>
      <c r="C3307" s="1" t="str">
        <f t="array" ref="C3307">_xlfn.XLOOKUP($B3307, sales_teams!$A$2:$A$36, sales_teams!$B$2:$B$36)</f>
        <v>Cara Losch</v>
      </c>
      <c r="D3307" s="1" t="str">
        <f t="array" ref="D3307">_xlfn.XLOOKUP($B3307, sales_teams!$A$2:$A$36, sales_teams!$C$2:$C$36)</f>
        <v>East</v>
      </c>
      <c r="E3307" s="1" t="s">
        <v>181</v>
      </c>
      <c r="F3307" s="1" t="s">
        <v>125</v>
      </c>
      <c r="G3307" s="1" t="str">
        <f t="array" ref="G3307">IF($F3307="", "", _xlfn.XLOOKUP($F3307,accounts!$A$2:$A$86,accounts!$B$2:$B$86, "Other"))</f>
        <v>software</v>
      </c>
      <c r="H3307" s="1" t="str">
        <f t="array" ref="H3307">IF($F3307="", "", IFS(_xlfn.XLOOKUP($F3307, accounts!$A$2:$A$86, accounts!$E$2:$E$86, 0)&gt;=1000, "Enterprise", _xlfn.XLOOKUP($F3307, accounts!$A$2:$A$86, accounts!$E$2:$E$86, 0)&gt;=100, "Mid-Market", TRUE, "SMB"))</f>
        <v>Enterprise</v>
      </c>
      <c r="I3307" s="1" t="str">
        <f t="array" ref="I3307">IF($F3307="", "", _xlfn.XLOOKUP($F3307,accounts!$A$2:$A$86,accounts!$F$2:$F$86, "Other"))</f>
        <v>United States</v>
      </c>
      <c r="J3307" s="1" t="s">
        <v>131</v>
      </c>
      <c r="K3307" s="3">
        <v>42875.0</v>
      </c>
      <c r="L3307" s="3">
        <v>42965.0</v>
      </c>
      <c r="M3307" s="1">
        <v>492.0</v>
      </c>
    </row>
    <row r="3308">
      <c r="A3308" s="1" t="s">
        <v>3513</v>
      </c>
      <c r="B3308" s="1" t="s">
        <v>26</v>
      </c>
      <c r="C3308" s="1" t="str">
        <f t="array" ref="C3308">_xlfn.XLOOKUP($B3308, sales_teams!$A$2:$A$36, sales_teams!$B$2:$B$36)</f>
        <v>Melvin Marxen</v>
      </c>
      <c r="D3308" s="1" t="str">
        <f t="array" ref="D3308">_xlfn.XLOOKUP($B3308, sales_teams!$A$2:$A$36, sales_teams!$C$2:$C$36)</f>
        <v>Central</v>
      </c>
      <c r="E3308" s="1" t="s">
        <v>179</v>
      </c>
      <c r="F3308" s="1" t="s">
        <v>156</v>
      </c>
      <c r="G3308" s="1" t="str">
        <f t="array" ref="G3308">IF($F3308="", "", _xlfn.XLOOKUP($F3308,accounts!$A$2:$A$86,accounts!$B$2:$B$86, "Other"))</f>
        <v>employment</v>
      </c>
      <c r="H3308" s="1" t="str">
        <f t="array" ref="H3308">IF($F3308="", "", IFS(_xlfn.XLOOKUP($F3308, accounts!$A$2:$A$86, accounts!$E$2:$E$86, 0)&gt;=1000, "Enterprise", _xlfn.XLOOKUP($F3308, accounts!$A$2:$A$86, accounts!$E$2:$E$86, 0)&gt;=100, "Mid-Market", TRUE, "SMB"))</f>
        <v>Mid-Market</v>
      </c>
      <c r="I3308" s="1" t="str">
        <f t="array" ref="I3308">IF($F3308="", "", _xlfn.XLOOKUP($F3308,accounts!$A$2:$A$86,accounts!$F$2:$F$86, "Other"))</f>
        <v>United States</v>
      </c>
      <c r="J3308" s="1" t="s">
        <v>131</v>
      </c>
      <c r="K3308" s="3">
        <v>42875.0</v>
      </c>
      <c r="L3308" s="3">
        <v>42978.0</v>
      </c>
      <c r="M3308" s="1">
        <v>68.0</v>
      </c>
    </row>
    <row r="3309">
      <c r="A3309" s="1" t="s">
        <v>3514</v>
      </c>
      <c r="B3309" s="1" t="s">
        <v>88</v>
      </c>
      <c r="C3309" s="1" t="str">
        <f t="array" ref="C3309">_xlfn.XLOOKUP($B3309, sales_teams!$A$2:$A$36, sales_teams!$B$2:$B$36)</f>
        <v>Celia Rouche</v>
      </c>
      <c r="D3309" s="1" t="str">
        <f t="array" ref="D3309">_xlfn.XLOOKUP($B3309, sales_teams!$A$2:$A$36, sales_teams!$C$2:$C$36)</f>
        <v>West</v>
      </c>
      <c r="E3309" s="1" t="s">
        <v>188</v>
      </c>
      <c r="F3309" s="1" t="s">
        <v>117</v>
      </c>
      <c r="G3309" s="1" t="str">
        <f t="array" ref="G3309">IF($F3309="", "", _xlfn.XLOOKUP($F3309,accounts!$A$2:$A$86,accounts!$B$2:$B$86, "Other"))</f>
        <v>retail</v>
      </c>
      <c r="H3309" s="1" t="str">
        <f t="array" ref="H3309">IF($F3309="", "", IFS(_xlfn.XLOOKUP($F3309, accounts!$A$2:$A$86, accounts!$E$2:$E$86, 0)&gt;=1000, "Enterprise", _xlfn.XLOOKUP($F3309, accounts!$A$2:$A$86, accounts!$E$2:$E$86, 0)&gt;=100, "Mid-Market", TRUE, "SMB"))</f>
        <v>Mid-Market</v>
      </c>
      <c r="I3309" s="1" t="str">
        <f t="array" ref="I3309">IF($F3309="", "", _xlfn.XLOOKUP($F3309,accounts!$A$2:$A$86,accounts!$F$2:$F$86, "Other"))</f>
        <v>United States</v>
      </c>
      <c r="J3309" s="1" t="s">
        <v>131</v>
      </c>
      <c r="K3309" s="3">
        <v>42875.0</v>
      </c>
      <c r="L3309" s="3">
        <v>42992.0</v>
      </c>
      <c r="M3309" s="1">
        <v>3728.0</v>
      </c>
    </row>
    <row r="3310">
      <c r="A3310" s="1" t="s">
        <v>3515</v>
      </c>
      <c r="B3310" s="1" t="s">
        <v>104</v>
      </c>
      <c r="C3310" s="1" t="str">
        <f t="array" ref="C3310">_xlfn.XLOOKUP($B3310, sales_teams!$A$2:$A$36, sales_teams!$B$2:$B$36)</f>
        <v>Summer Sewald</v>
      </c>
      <c r="D3310" s="1" t="str">
        <f t="array" ref="D3310">_xlfn.XLOOKUP($B3310, sales_teams!$A$2:$A$36, sales_teams!$C$2:$C$36)</f>
        <v>West</v>
      </c>
      <c r="E3310" s="1" t="s">
        <v>109</v>
      </c>
      <c r="F3310" s="1" t="s">
        <v>143</v>
      </c>
      <c r="G3310" s="1" t="str">
        <f t="array" ref="G3310">IF($F3310="", "", _xlfn.XLOOKUP($F3310,accounts!$A$2:$A$86,accounts!$B$2:$B$86, "Other"))</f>
        <v>entertainment</v>
      </c>
      <c r="H3310" s="1" t="str">
        <f t="array" ref="H3310">IF($F3310="", "", IFS(_xlfn.XLOOKUP($F3310, accounts!$A$2:$A$86, accounts!$E$2:$E$86, 0)&gt;=1000, "Enterprise", _xlfn.XLOOKUP($F3310, accounts!$A$2:$A$86, accounts!$E$2:$E$86, 0)&gt;=100, "Mid-Market", TRUE, "SMB"))</f>
        <v>Mid-Market</v>
      </c>
      <c r="I3310" s="1" t="str">
        <f t="array" ref="I3310">IF($F3310="", "", _xlfn.XLOOKUP($F3310,accounts!$A$2:$A$86,accounts!$F$2:$F$86, "Other"))</f>
        <v>United States</v>
      </c>
      <c r="J3310" s="1" t="s">
        <v>131</v>
      </c>
      <c r="K3310" s="3">
        <v>42875.0</v>
      </c>
      <c r="L3310" s="3">
        <v>42991.0</v>
      </c>
      <c r="M3310" s="1">
        <v>1082.0</v>
      </c>
    </row>
    <row r="3311">
      <c r="A3311" s="1" t="s">
        <v>3516</v>
      </c>
      <c r="B3311" s="1" t="s">
        <v>102</v>
      </c>
      <c r="C3311" s="1" t="str">
        <f t="array" ref="C3311">_xlfn.XLOOKUP($B3311, sales_teams!$A$2:$A$36, sales_teams!$B$2:$B$36)</f>
        <v>Summer Sewald</v>
      </c>
      <c r="D3311" s="1" t="str">
        <f t="array" ref="D3311">_xlfn.XLOOKUP($B3311, sales_teams!$A$2:$A$36, sales_teams!$C$2:$C$36)</f>
        <v>West</v>
      </c>
      <c r="E3311" s="1" t="s">
        <v>109</v>
      </c>
      <c r="F3311" s="1" t="s">
        <v>118</v>
      </c>
      <c r="G3311" s="1" t="str">
        <f t="array" ref="G3311">IF($F3311="", "", _xlfn.XLOOKUP($F3311,accounts!$A$2:$A$86,accounts!$B$2:$B$86, "Other"))</f>
        <v>services</v>
      </c>
      <c r="H3311" s="1" t="str">
        <f t="array" ref="H3311">IF($F3311="", "", IFS(_xlfn.XLOOKUP($F3311, accounts!$A$2:$A$86, accounts!$E$2:$E$86, 0)&gt;=1000, "Enterprise", _xlfn.XLOOKUP($F3311, accounts!$A$2:$A$86, accounts!$E$2:$E$86, 0)&gt;=100, "Mid-Market", TRUE, "SMB"))</f>
        <v>Enterprise</v>
      </c>
      <c r="I3311" s="1" t="str">
        <f t="array" ref="I3311">IF($F3311="", "", _xlfn.XLOOKUP($F3311,accounts!$A$2:$A$86,accounts!$F$2:$F$86, "Other"))</f>
        <v>United States</v>
      </c>
      <c r="J3311" s="1" t="s">
        <v>192</v>
      </c>
      <c r="K3311" s="3">
        <v>42875.0</v>
      </c>
      <c r="L3311" s="3">
        <v>42968.0</v>
      </c>
      <c r="M3311" s="1">
        <v>0.0</v>
      </c>
    </row>
    <row r="3312">
      <c r="A3312" s="1" t="s">
        <v>3517</v>
      </c>
      <c r="B3312" s="1" t="s">
        <v>17</v>
      </c>
      <c r="C3312" s="1" t="str">
        <f t="array" ref="C3312">_xlfn.XLOOKUP($B3312, sales_teams!$A$2:$A$36, sales_teams!$B$2:$B$36)</f>
        <v>Dustin Brinkmann</v>
      </c>
      <c r="D3312" s="1" t="str">
        <f t="array" ref="D3312">_xlfn.XLOOKUP($B3312, sales_teams!$A$2:$A$36, sales_teams!$C$2:$C$36)</f>
        <v>Central</v>
      </c>
      <c r="E3312" s="1" t="s">
        <v>181</v>
      </c>
      <c r="F3312" s="1" t="s">
        <v>95</v>
      </c>
      <c r="G3312" s="1" t="str">
        <f t="array" ref="G3312">IF($F3312="", "", _xlfn.XLOOKUP($F3312,accounts!$A$2:$A$86,accounts!$B$2:$B$86, "Other"))</f>
        <v>finance</v>
      </c>
      <c r="H3312" s="1" t="str">
        <f t="array" ref="H3312">IF($F3312="", "", IFS(_xlfn.XLOOKUP($F3312, accounts!$A$2:$A$86, accounts!$E$2:$E$86, 0)&gt;=1000, "Enterprise", _xlfn.XLOOKUP($F3312, accounts!$A$2:$A$86, accounts!$E$2:$E$86, 0)&gt;=100, "Mid-Market", TRUE, "SMB"))</f>
        <v>Enterprise</v>
      </c>
      <c r="I3312" s="1" t="str">
        <f t="array" ref="I3312">IF($F3312="", "", _xlfn.XLOOKUP($F3312,accounts!$A$2:$A$86,accounts!$F$2:$F$86, "Other"))</f>
        <v>United States</v>
      </c>
      <c r="J3312" s="1" t="s">
        <v>131</v>
      </c>
      <c r="K3312" s="3">
        <v>42875.0</v>
      </c>
      <c r="L3312" s="3">
        <v>42952.0</v>
      </c>
      <c r="M3312" s="1">
        <v>557.0</v>
      </c>
    </row>
    <row r="3313">
      <c r="A3313" s="1" t="s">
        <v>3518</v>
      </c>
      <c r="B3313" s="1" t="s">
        <v>28</v>
      </c>
      <c r="C3313" s="1" t="str">
        <f t="array" ref="C3313">_xlfn.XLOOKUP($B3313, sales_teams!$A$2:$A$36, sales_teams!$B$2:$B$36)</f>
        <v>Melvin Marxen</v>
      </c>
      <c r="D3313" s="1" t="str">
        <f t="array" ref="D3313">_xlfn.XLOOKUP($B3313, sales_teams!$A$2:$A$36, sales_teams!$C$2:$C$36)</f>
        <v>Central</v>
      </c>
      <c r="E3313" s="1" t="s">
        <v>179</v>
      </c>
      <c r="F3313" s="1" t="s">
        <v>82</v>
      </c>
      <c r="G3313" s="1" t="str">
        <f t="array" ref="G3313">IF($F3313="", "", _xlfn.XLOOKUP($F3313,accounts!$A$2:$A$86,accounts!$B$2:$B$86, "Other"))</f>
        <v>software</v>
      </c>
      <c r="H3313" s="1" t="str">
        <f t="array" ref="H3313">IF($F3313="", "", IFS(_xlfn.XLOOKUP($F3313, accounts!$A$2:$A$86, accounts!$E$2:$E$86, 0)&gt;=1000, "Enterprise", _xlfn.XLOOKUP($F3313, accounts!$A$2:$A$86, accounts!$E$2:$E$86, 0)&gt;=100, "Mid-Market", TRUE, "SMB"))</f>
        <v>Enterprise</v>
      </c>
      <c r="I3313" s="1" t="str">
        <f t="array" ref="I3313">IF($F3313="", "", _xlfn.XLOOKUP($F3313,accounts!$A$2:$A$86,accounts!$F$2:$F$86, "Other"))</f>
        <v>United States</v>
      </c>
      <c r="J3313" s="1" t="s">
        <v>131</v>
      </c>
      <c r="K3313" s="3">
        <v>42875.0</v>
      </c>
      <c r="L3313" s="3">
        <v>42956.0</v>
      </c>
      <c r="M3313" s="1">
        <v>60.0</v>
      </c>
    </row>
    <row r="3314">
      <c r="A3314" s="1" t="s">
        <v>3519</v>
      </c>
      <c r="B3314" s="1" t="s">
        <v>15</v>
      </c>
      <c r="C3314" s="1" t="str">
        <f t="array" ref="C3314">_xlfn.XLOOKUP($B3314, sales_teams!$A$2:$A$36, sales_teams!$B$2:$B$36)</f>
        <v>Dustin Brinkmann</v>
      </c>
      <c r="D3314" s="1" t="str">
        <f t="array" ref="D3314">_xlfn.XLOOKUP($B3314, sales_teams!$A$2:$A$36, sales_teams!$C$2:$C$36)</f>
        <v>Central</v>
      </c>
      <c r="E3314" s="1" t="s">
        <v>194</v>
      </c>
      <c r="F3314" s="1" t="s">
        <v>152</v>
      </c>
      <c r="G3314" s="1" t="str">
        <f t="array" ref="G3314">IF($F3314="", "", _xlfn.XLOOKUP($F3314,accounts!$A$2:$A$86,accounts!$B$2:$B$86, "Other"))</f>
        <v>marketing</v>
      </c>
      <c r="H3314" s="1" t="str">
        <f t="array" ref="H3314">IF($F3314="", "", IFS(_xlfn.XLOOKUP($F3314, accounts!$A$2:$A$86, accounts!$E$2:$E$86, 0)&gt;=1000, "Enterprise", _xlfn.XLOOKUP($F3314, accounts!$A$2:$A$86, accounts!$E$2:$E$86, 0)&gt;=100, "Mid-Market", TRUE, "SMB"))</f>
        <v>Mid-Market</v>
      </c>
      <c r="I3314" s="1" t="str">
        <f t="array" ref="I3314">IF($F3314="", "", _xlfn.XLOOKUP($F3314,accounts!$A$2:$A$86,accounts!$F$2:$F$86, "Other"))</f>
        <v>United States</v>
      </c>
      <c r="J3314" s="1" t="s">
        <v>131</v>
      </c>
      <c r="K3314" s="3">
        <v>42875.0</v>
      </c>
      <c r="L3314" s="3">
        <v>42880.0</v>
      </c>
      <c r="M3314" s="1">
        <v>5046.0</v>
      </c>
    </row>
    <row r="3315">
      <c r="A3315" s="1" t="s">
        <v>3520</v>
      </c>
      <c r="B3315" s="1" t="s">
        <v>15</v>
      </c>
      <c r="C3315" s="1" t="str">
        <f t="array" ref="C3315">_xlfn.XLOOKUP($B3315, sales_teams!$A$2:$A$36, sales_teams!$B$2:$B$36)</f>
        <v>Dustin Brinkmann</v>
      </c>
      <c r="D3315" s="1" t="str">
        <f t="array" ref="D3315">_xlfn.XLOOKUP($B3315, sales_teams!$A$2:$A$36, sales_teams!$C$2:$C$36)</f>
        <v>Central</v>
      </c>
      <c r="E3315" s="1" t="s">
        <v>179</v>
      </c>
      <c r="F3315" s="1" t="s">
        <v>113</v>
      </c>
      <c r="G3315" s="1" t="str">
        <f t="array" ref="G3315">IF($F3315="", "", _xlfn.XLOOKUP($F3315,accounts!$A$2:$A$86,accounts!$B$2:$B$86, "Other"))</f>
        <v>telecommunications</v>
      </c>
      <c r="H3315" s="1" t="str">
        <f t="array" ref="H3315">IF($F3315="", "", IFS(_xlfn.XLOOKUP($F3315, accounts!$A$2:$A$86, accounts!$E$2:$E$86, 0)&gt;=1000, "Enterprise", _xlfn.XLOOKUP($F3315, accounts!$A$2:$A$86, accounts!$E$2:$E$86, 0)&gt;=100, "Mid-Market", TRUE, "SMB"))</f>
        <v>Mid-Market</v>
      </c>
      <c r="I3315" s="1" t="str">
        <f t="array" ref="I3315">IF($F3315="", "", _xlfn.XLOOKUP($F3315,accounts!$A$2:$A$86,accounts!$F$2:$F$86, "Other"))</f>
        <v>United States</v>
      </c>
      <c r="J3315" s="1" t="s">
        <v>131</v>
      </c>
      <c r="K3315" s="3">
        <v>42875.0</v>
      </c>
      <c r="L3315" s="3">
        <v>42951.0</v>
      </c>
      <c r="M3315" s="1">
        <v>53.0</v>
      </c>
    </row>
    <row r="3316">
      <c r="A3316" s="1" t="s">
        <v>3521</v>
      </c>
      <c r="B3316" s="1" t="s">
        <v>15</v>
      </c>
      <c r="C3316" s="1" t="str">
        <f t="array" ref="C3316">_xlfn.XLOOKUP($B3316, sales_teams!$A$2:$A$36, sales_teams!$B$2:$B$36)</f>
        <v>Dustin Brinkmann</v>
      </c>
      <c r="D3316" s="1" t="str">
        <f t="array" ref="D3316">_xlfn.XLOOKUP($B3316, sales_teams!$A$2:$A$36, sales_teams!$C$2:$C$36)</f>
        <v>Central</v>
      </c>
      <c r="E3316" s="1" t="s">
        <v>188</v>
      </c>
      <c r="F3316" s="1" t="s">
        <v>155</v>
      </c>
      <c r="G3316" s="1" t="str">
        <f t="array" ref="G3316">IF($F3316="", "", _xlfn.XLOOKUP($F3316,accounts!$A$2:$A$86,accounts!$B$2:$B$86, "Other"))</f>
        <v>finance</v>
      </c>
      <c r="H3316" s="1" t="str">
        <f t="array" ref="H3316">IF($F3316="", "", IFS(_xlfn.XLOOKUP($F3316, accounts!$A$2:$A$86, accounts!$E$2:$E$86, 0)&gt;=1000, "Enterprise", _xlfn.XLOOKUP($F3316, accounts!$A$2:$A$86, accounts!$E$2:$E$86, 0)&gt;=100, "Mid-Market", TRUE, "SMB"))</f>
        <v>Enterprise</v>
      </c>
      <c r="I3316" s="1" t="str">
        <f t="array" ref="I3316">IF($F3316="", "", _xlfn.XLOOKUP($F3316,accounts!$A$2:$A$86,accounts!$F$2:$F$86, "Other"))</f>
        <v>United States</v>
      </c>
      <c r="J3316" s="1" t="s">
        <v>131</v>
      </c>
      <c r="K3316" s="3">
        <v>42875.0</v>
      </c>
      <c r="L3316" s="3">
        <v>42896.0</v>
      </c>
      <c r="M3316" s="1">
        <v>2807.0</v>
      </c>
    </row>
    <row r="3317">
      <c r="A3317" s="1" t="s">
        <v>3522</v>
      </c>
      <c r="B3317" s="1" t="s">
        <v>60</v>
      </c>
      <c r="C3317" s="1" t="str">
        <f t="array" ref="C3317">_xlfn.XLOOKUP($B3317, sales_teams!$A$2:$A$36, sales_teams!$B$2:$B$36)</f>
        <v>Celia Rouche</v>
      </c>
      <c r="D3317" s="1" t="str">
        <f t="array" ref="D3317">_xlfn.XLOOKUP($B3317, sales_teams!$A$2:$A$36, sales_teams!$C$2:$C$36)</f>
        <v>West</v>
      </c>
      <c r="E3317" s="1" t="s">
        <v>148</v>
      </c>
      <c r="F3317" s="1" t="s">
        <v>142</v>
      </c>
      <c r="G3317" s="1" t="str">
        <f t="array" ref="G3317">IF($F3317="", "", _xlfn.XLOOKUP($F3317,accounts!$A$2:$A$86,accounts!$B$2:$B$86, "Other"))</f>
        <v>retail</v>
      </c>
      <c r="H3317" s="1" t="str">
        <f t="array" ref="H3317">IF($F3317="", "", IFS(_xlfn.XLOOKUP($F3317, accounts!$A$2:$A$86, accounts!$E$2:$E$86, 0)&gt;=1000, "Enterprise", _xlfn.XLOOKUP($F3317, accounts!$A$2:$A$86, accounts!$E$2:$E$86, 0)&gt;=100, "Mid-Market", TRUE, "SMB"))</f>
        <v>Enterprise</v>
      </c>
      <c r="I3317" s="1" t="str">
        <f t="array" ref="I3317">IF($F3317="", "", _xlfn.XLOOKUP($F3317,accounts!$A$2:$A$86,accounts!$F$2:$F$86, "Other"))</f>
        <v>United States</v>
      </c>
      <c r="J3317" s="1" t="s">
        <v>192</v>
      </c>
      <c r="K3317" s="3">
        <v>42875.0</v>
      </c>
      <c r="L3317" s="3">
        <v>42970.0</v>
      </c>
      <c r="M3317" s="1">
        <v>0.0</v>
      </c>
    </row>
    <row r="3318">
      <c r="A3318" s="1" t="s">
        <v>3523</v>
      </c>
      <c r="B3318" s="1" t="s">
        <v>105</v>
      </c>
      <c r="C3318" s="1" t="str">
        <f t="array" ref="C3318">_xlfn.XLOOKUP($B3318, sales_teams!$A$2:$A$36, sales_teams!$B$2:$B$36)</f>
        <v>Summer Sewald</v>
      </c>
      <c r="D3318" s="1" t="str">
        <f t="array" ref="D3318">_xlfn.XLOOKUP($B3318, sales_teams!$A$2:$A$36, sales_teams!$C$2:$C$36)</f>
        <v>West</v>
      </c>
      <c r="E3318" s="1" t="s">
        <v>148</v>
      </c>
      <c r="F3318" s="1" t="s">
        <v>143</v>
      </c>
      <c r="G3318" s="1" t="str">
        <f t="array" ref="G3318">IF($F3318="", "", _xlfn.XLOOKUP($F3318,accounts!$A$2:$A$86,accounts!$B$2:$B$86, "Other"))</f>
        <v>entertainment</v>
      </c>
      <c r="H3318" s="1" t="str">
        <f t="array" ref="H3318">IF($F3318="", "", IFS(_xlfn.XLOOKUP($F3318, accounts!$A$2:$A$86, accounts!$E$2:$E$86, 0)&gt;=1000, "Enterprise", _xlfn.XLOOKUP($F3318, accounts!$A$2:$A$86, accounts!$E$2:$E$86, 0)&gt;=100, "Mid-Market", TRUE, "SMB"))</f>
        <v>Mid-Market</v>
      </c>
      <c r="I3318" s="1" t="str">
        <f t="array" ref="I3318">IF($F3318="", "", _xlfn.XLOOKUP($F3318,accounts!$A$2:$A$86,accounts!$F$2:$F$86, "Other"))</f>
        <v>United States</v>
      </c>
      <c r="J3318" s="1" t="s">
        <v>192</v>
      </c>
      <c r="K3318" s="3">
        <v>42875.0</v>
      </c>
      <c r="L3318" s="3">
        <v>42885.0</v>
      </c>
      <c r="M3318" s="1">
        <v>0.0</v>
      </c>
    </row>
    <row r="3319">
      <c r="A3319" s="1" t="s">
        <v>3524</v>
      </c>
      <c r="B3319" s="1" t="s">
        <v>7</v>
      </c>
      <c r="C3319" s="1" t="str">
        <f t="array" ref="C3319">_xlfn.XLOOKUP($B3319, sales_teams!$A$2:$A$36, sales_teams!$B$2:$B$36)</f>
        <v>Dustin Brinkmann</v>
      </c>
      <c r="D3319" s="1" t="str">
        <f t="array" ref="D3319">_xlfn.XLOOKUP($B3319, sales_teams!$A$2:$A$36, sales_teams!$C$2:$C$36)</f>
        <v>Central</v>
      </c>
      <c r="E3319" s="1" t="s">
        <v>181</v>
      </c>
      <c r="F3319" s="1" t="s">
        <v>29</v>
      </c>
      <c r="G3319" s="1" t="str">
        <f t="array" ref="G3319">IF($F3319="", "", _xlfn.XLOOKUP($F3319,accounts!$A$2:$A$86,accounts!$B$2:$B$86, "Other"))</f>
        <v>medical</v>
      </c>
      <c r="H3319" s="1" t="str">
        <f t="array" ref="H3319">IF($F3319="", "", IFS(_xlfn.XLOOKUP($F3319, accounts!$A$2:$A$86, accounts!$E$2:$E$86, 0)&gt;=1000, "Enterprise", _xlfn.XLOOKUP($F3319, accounts!$A$2:$A$86, accounts!$E$2:$E$86, 0)&gt;=100, "Mid-Market", TRUE, "SMB"))</f>
        <v>Enterprise</v>
      </c>
      <c r="I3319" s="1" t="str">
        <f t="array" ref="I3319">IF($F3319="", "", _xlfn.XLOOKUP($F3319,accounts!$A$2:$A$86,accounts!$F$2:$F$86, "Other"))</f>
        <v>Philipines</v>
      </c>
      <c r="J3319" s="1" t="s">
        <v>131</v>
      </c>
      <c r="K3319" s="3">
        <v>42876.0</v>
      </c>
      <c r="L3319" s="3">
        <v>42958.0</v>
      </c>
      <c r="M3319" s="1">
        <v>475.0</v>
      </c>
    </row>
    <row r="3320">
      <c r="A3320" s="1" t="s">
        <v>3525</v>
      </c>
      <c r="B3320" s="1" t="s">
        <v>7</v>
      </c>
      <c r="C3320" s="1" t="str">
        <f t="array" ref="C3320">_xlfn.XLOOKUP($B3320, sales_teams!$A$2:$A$36, sales_teams!$B$2:$B$36)</f>
        <v>Dustin Brinkmann</v>
      </c>
      <c r="D3320" s="1" t="str">
        <f t="array" ref="D3320">_xlfn.XLOOKUP($B3320, sales_teams!$A$2:$A$36, sales_teams!$C$2:$C$36)</f>
        <v>Central</v>
      </c>
      <c r="E3320" s="1" t="s">
        <v>188</v>
      </c>
      <c r="F3320" s="1" t="s">
        <v>149</v>
      </c>
      <c r="G3320" s="1" t="str">
        <f t="array" ref="G3320">IF($F3320="", "", _xlfn.XLOOKUP($F3320,accounts!$A$2:$A$86,accounts!$B$2:$B$86, "Other"))</f>
        <v>medical</v>
      </c>
      <c r="H3320" s="1" t="str">
        <f t="array" ref="H3320">IF($F3320="", "", IFS(_xlfn.XLOOKUP($F3320, accounts!$A$2:$A$86, accounts!$E$2:$E$86, 0)&gt;=1000, "Enterprise", _xlfn.XLOOKUP($F3320, accounts!$A$2:$A$86, accounts!$E$2:$E$86, 0)&gt;=100, "Mid-Market", TRUE, "SMB"))</f>
        <v>Enterprise</v>
      </c>
      <c r="I3320" s="1" t="str">
        <f t="array" ref="I3320">IF($F3320="", "", _xlfn.XLOOKUP($F3320,accounts!$A$2:$A$86,accounts!$F$2:$F$86, "Other"))</f>
        <v>United States</v>
      </c>
      <c r="J3320" s="1" t="s">
        <v>131</v>
      </c>
      <c r="K3320" s="3">
        <v>42876.0</v>
      </c>
      <c r="L3320" s="3">
        <v>42950.0</v>
      </c>
      <c r="M3320" s="1">
        <v>3031.0</v>
      </c>
    </row>
    <row r="3321">
      <c r="A3321" s="1" t="s">
        <v>3526</v>
      </c>
      <c r="B3321" s="1" t="s">
        <v>57</v>
      </c>
      <c r="C3321" s="1" t="str">
        <f t="array" ref="C3321">_xlfn.XLOOKUP($B3321, sales_teams!$A$2:$A$36, sales_teams!$B$2:$B$36)</f>
        <v>Rocco Neubert</v>
      </c>
      <c r="D3321" s="1" t="str">
        <f t="array" ref="D3321">_xlfn.XLOOKUP($B3321, sales_teams!$A$2:$A$36, sales_teams!$C$2:$C$36)</f>
        <v>East</v>
      </c>
      <c r="E3321" s="1" t="s">
        <v>179</v>
      </c>
      <c r="F3321" s="1" t="s">
        <v>140</v>
      </c>
      <c r="G3321" s="1" t="str">
        <f t="array" ref="G3321">IF($F3321="", "", _xlfn.XLOOKUP($F3321,accounts!$A$2:$A$86,accounts!$B$2:$B$86, "Other"))</f>
        <v>employment</v>
      </c>
      <c r="H3321" s="1" t="str">
        <f t="array" ref="H3321">IF($F3321="", "", IFS(_xlfn.XLOOKUP($F3321, accounts!$A$2:$A$86, accounts!$E$2:$E$86, 0)&gt;=1000, "Enterprise", _xlfn.XLOOKUP($F3321, accounts!$A$2:$A$86, accounts!$E$2:$E$86, 0)&gt;=100, "Mid-Market", TRUE, "SMB"))</f>
        <v>Enterprise</v>
      </c>
      <c r="I3321" s="1" t="str">
        <f t="array" ref="I3321">IF($F3321="", "", _xlfn.XLOOKUP($F3321,accounts!$A$2:$A$86,accounts!$F$2:$F$86, "Other"))</f>
        <v>United States</v>
      </c>
      <c r="J3321" s="1" t="s">
        <v>131</v>
      </c>
      <c r="K3321" s="3">
        <v>42876.0</v>
      </c>
      <c r="L3321" s="3">
        <v>42956.0</v>
      </c>
      <c r="M3321" s="1">
        <v>53.0</v>
      </c>
    </row>
    <row r="3322">
      <c r="A3322" s="1" t="s">
        <v>3527</v>
      </c>
      <c r="B3322" s="1" t="s">
        <v>52</v>
      </c>
      <c r="C3322" s="1" t="str">
        <f t="array" ref="C3322">_xlfn.XLOOKUP($B3322, sales_teams!$A$2:$A$36, sales_teams!$B$2:$B$36)</f>
        <v>Rocco Neubert</v>
      </c>
      <c r="D3322" s="1" t="str">
        <f t="array" ref="D3322">_xlfn.XLOOKUP($B3322, sales_teams!$A$2:$A$36, sales_teams!$C$2:$C$36)</f>
        <v>East</v>
      </c>
      <c r="E3322" s="1" t="s">
        <v>109</v>
      </c>
      <c r="F3322" s="1" t="s">
        <v>169</v>
      </c>
      <c r="G3322" s="1" t="str">
        <f t="array" ref="G3322">IF($F3322="", "", _xlfn.XLOOKUP($F3322,accounts!$A$2:$A$86,accounts!$B$2:$B$86, "Other"))</f>
        <v>entertainment</v>
      </c>
      <c r="H3322" s="1" t="str">
        <f t="array" ref="H3322">IF($F3322="", "", IFS(_xlfn.XLOOKUP($F3322, accounts!$A$2:$A$86, accounts!$E$2:$E$86, 0)&gt;=1000, "Enterprise", _xlfn.XLOOKUP($F3322, accounts!$A$2:$A$86, accounts!$E$2:$E$86, 0)&gt;=100, "Mid-Market", TRUE, "SMB"))</f>
        <v>Enterprise</v>
      </c>
      <c r="I3322" s="1" t="str">
        <f t="array" ref="I3322">IF($F3322="", "", _xlfn.XLOOKUP($F3322,accounts!$A$2:$A$86,accounts!$F$2:$F$86, "Other"))</f>
        <v>United States</v>
      </c>
      <c r="J3322" s="1" t="s">
        <v>131</v>
      </c>
      <c r="K3322" s="3">
        <v>42876.0</v>
      </c>
      <c r="L3322" s="3">
        <v>42890.0</v>
      </c>
      <c r="M3322" s="1">
        <v>1112.0</v>
      </c>
    </row>
    <row r="3323">
      <c r="A3323" s="1" t="s">
        <v>3528</v>
      </c>
      <c r="B3323" s="1" t="s">
        <v>39</v>
      </c>
      <c r="C3323" s="1" t="str">
        <f t="array" ref="C3323">_xlfn.XLOOKUP($B3323, sales_teams!$A$2:$A$36, sales_teams!$B$2:$B$36)</f>
        <v>Cara Losch</v>
      </c>
      <c r="D3323" s="1" t="str">
        <f t="array" ref="D3323">_xlfn.XLOOKUP($B3323, sales_teams!$A$2:$A$36, sales_teams!$C$2:$C$36)</f>
        <v>East</v>
      </c>
      <c r="E3323" s="1" t="s">
        <v>181</v>
      </c>
      <c r="F3323" s="1" t="s">
        <v>165</v>
      </c>
      <c r="G3323" s="1" t="str">
        <f t="array" ref="G3323">IF($F3323="", "", _xlfn.XLOOKUP($F3323,accounts!$A$2:$A$86,accounts!$B$2:$B$86, "Other"))</f>
        <v>telecommunications</v>
      </c>
      <c r="H3323" s="1" t="str">
        <f t="array" ref="H3323">IF($F3323="", "", IFS(_xlfn.XLOOKUP($F3323, accounts!$A$2:$A$86, accounts!$E$2:$E$86, 0)&gt;=1000, "Enterprise", _xlfn.XLOOKUP($F3323, accounts!$A$2:$A$86, accounts!$E$2:$E$86, 0)&gt;=100, "Mid-Market", TRUE, "SMB"))</f>
        <v>Enterprise</v>
      </c>
      <c r="I3323" s="1" t="str">
        <f t="array" ref="I3323">IF($F3323="", "", _xlfn.XLOOKUP($F3323,accounts!$A$2:$A$86,accounts!$F$2:$F$86, "Other"))</f>
        <v>United States</v>
      </c>
      <c r="J3323" s="1" t="s">
        <v>189</v>
      </c>
      <c r="K3323" s="3">
        <v>42876.0</v>
      </c>
    </row>
    <row r="3324">
      <c r="A3324" s="1" t="s">
        <v>3529</v>
      </c>
      <c r="B3324" s="1" t="s">
        <v>48</v>
      </c>
      <c r="C3324" s="1" t="str">
        <f t="array" ref="C3324">_xlfn.XLOOKUP($B3324, sales_teams!$A$2:$A$36, sales_teams!$B$2:$B$36)</f>
        <v>Rocco Neubert</v>
      </c>
      <c r="D3324" s="1" t="str">
        <f t="array" ref="D3324">_xlfn.XLOOKUP($B3324, sales_teams!$A$2:$A$36, sales_teams!$C$2:$C$36)</f>
        <v>East</v>
      </c>
      <c r="E3324" s="1" t="s">
        <v>148</v>
      </c>
      <c r="F3324" s="1" t="s">
        <v>171</v>
      </c>
      <c r="G3324" s="1" t="str">
        <f t="array" ref="G3324">IF($F3324="", "", _xlfn.XLOOKUP($F3324,accounts!$A$2:$A$86,accounts!$B$2:$B$86, "Other"))</f>
        <v>retail</v>
      </c>
      <c r="H3324" s="1" t="str">
        <f t="array" ref="H3324">IF($F3324="", "", IFS(_xlfn.XLOOKUP($F3324, accounts!$A$2:$A$86, accounts!$E$2:$E$86, 0)&gt;=1000, "Enterprise", _xlfn.XLOOKUP($F3324, accounts!$A$2:$A$86, accounts!$E$2:$E$86, 0)&gt;=100, "Mid-Market", TRUE, "SMB"))</f>
        <v>Enterprise</v>
      </c>
      <c r="I3324" s="1" t="str">
        <f t="array" ref="I3324">IF($F3324="", "", _xlfn.XLOOKUP($F3324,accounts!$A$2:$A$86,accounts!$F$2:$F$86, "Other"))</f>
        <v>United States</v>
      </c>
      <c r="J3324" s="1" t="s">
        <v>131</v>
      </c>
      <c r="K3324" s="3">
        <v>42876.0</v>
      </c>
      <c r="L3324" s="3">
        <v>42989.0</v>
      </c>
      <c r="M3324" s="1">
        <v>4491.0</v>
      </c>
    </row>
    <row r="3325">
      <c r="A3325" s="1" t="s">
        <v>3530</v>
      </c>
      <c r="B3325" s="1" t="s">
        <v>94</v>
      </c>
      <c r="C3325" s="1" t="str">
        <f t="array" ref="C3325">_xlfn.XLOOKUP($B3325, sales_teams!$A$2:$A$36, sales_teams!$B$2:$B$36)</f>
        <v>Celia Rouche</v>
      </c>
      <c r="D3325" s="1" t="str">
        <f t="array" ref="D3325">_xlfn.XLOOKUP($B3325, sales_teams!$A$2:$A$36, sales_teams!$C$2:$C$36)</f>
        <v>West</v>
      </c>
      <c r="E3325" s="1" t="s">
        <v>181</v>
      </c>
      <c r="F3325" s="1" t="s">
        <v>36</v>
      </c>
      <c r="G3325" s="1" t="str">
        <f t="array" ref="G3325">IF($F3325="", "", _xlfn.XLOOKUP($F3325,accounts!$A$2:$A$86,accounts!$B$2:$B$86, "Other"))</f>
        <v>retail</v>
      </c>
      <c r="H3325" s="1" t="str">
        <f t="array" ref="H3325">IF($F3325="", "", IFS(_xlfn.XLOOKUP($F3325, accounts!$A$2:$A$86, accounts!$E$2:$E$86, 0)&gt;=1000, "Enterprise", _xlfn.XLOOKUP($F3325, accounts!$A$2:$A$86, accounts!$E$2:$E$86, 0)&gt;=100, "Mid-Market", TRUE, "SMB"))</f>
        <v>Enterprise</v>
      </c>
      <c r="I3325" s="1" t="str">
        <f t="array" ref="I3325">IF($F3325="", "", _xlfn.XLOOKUP($F3325,accounts!$A$2:$A$86,accounts!$F$2:$F$86, "Other"))</f>
        <v>United States</v>
      </c>
      <c r="J3325" s="1" t="s">
        <v>131</v>
      </c>
      <c r="K3325" s="3">
        <v>42876.0</v>
      </c>
      <c r="L3325" s="3">
        <v>42892.0</v>
      </c>
      <c r="M3325" s="1">
        <v>562.0</v>
      </c>
    </row>
    <row r="3326">
      <c r="A3326" s="1" t="s">
        <v>3531</v>
      </c>
      <c r="B3326" s="1" t="s">
        <v>99</v>
      </c>
      <c r="C3326" s="1" t="str">
        <f t="array" ref="C3326">_xlfn.XLOOKUP($B3326, sales_teams!$A$2:$A$36, sales_teams!$B$2:$B$36)</f>
        <v>Summer Sewald</v>
      </c>
      <c r="D3326" s="1" t="str">
        <f t="array" ref="D3326">_xlfn.XLOOKUP($B3326, sales_teams!$A$2:$A$36, sales_teams!$C$2:$C$36)</f>
        <v>West</v>
      </c>
      <c r="E3326" s="1" t="s">
        <v>181</v>
      </c>
      <c r="F3326" s="1" t="s">
        <v>147</v>
      </c>
      <c r="G3326" s="1" t="str">
        <f t="array" ref="G3326">IF($F3326="", "", _xlfn.XLOOKUP($F3326,accounts!$A$2:$A$86,accounts!$B$2:$B$86, "Other"))</f>
        <v>telecommunications</v>
      </c>
      <c r="H3326" s="1" t="str">
        <f t="array" ref="H3326">IF($F3326="", "", IFS(_xlfn.XLOOKUP($F3326, accounts!$A$2:$A$86, accounts!$E$2:$E$86, 0)&gt;=1000, "Enterprise", _xlfn.XLOOKUP($F3326, accounts!$A$2:$A$86, accounts!$E$2:$E$86, 0)&gt;=100, "Mid-Market", TRUE, "SMB"))</f>
        <v>Enterprise</v>
      </c>
      <c r="I3326" s="1" t="str">
        <f t="array" ref="I3326">IF($F3326="", "", _xlfn.XLOOKUP($F3326,accounts!$A$2:$A$86,accounts!$F$2:$F$86, "Other"))</f>
        <v>United States</v>
      </c>
      <c r="J3326" s="1" t="s">
        <v>131</v>
      </c>
      <c r="K3326" s="3">
        <v>42876.0</v>
      </c>
      <c r="L3326" s="3">
        <v>42890.0</v>
      </c>
      <c r="M3326" s="1">
        <v>593.0</v>
      </c>
    </row>
    <row r="3327">
      <c r="A3327" s="1" t="s">
        <v>3532</v>
      </c>
      <c r="B3327" s="1" t="s">
        <v>19</v>
      </c>
      <c r="C3327" s="1" t="str">
        <f t="array" ref="C3327">_xlfn.XLOOKUP($B3327, sales_teams!$A$2:$A$36, sales_teams!$B$2:$B$36)</f>
        <v>Melvin Marxen</v>
      </c>
      <c r="D3327" s="1" t="str">
        <f t="array" ref="D3327">_xlfn.XLOOKUP($B3327, sales_teams!$A$2:$A$36, sales_teams!$C$2:$C$36)</f>
        <v>Central</v>
      </c>
      <c r="E3327" s="1" t="s">
        <v>148</v>
      </c>
      <c r="F3327" s="1" t="s">
        <v>119</v>
      </c>
      <c r="G3327" s="1" t="str">
        <f t="array" ref="G3327">IF($F3327="", "", _xlfn.XLOOKUP($F3327,accounts!$A$2:$A$86,accounts!$B$2:$B$86, "Other"))</f>
        <v>technology</v>
      </c>
      <c r="H3327" s="1" t="str">
        <f t="array" ref="H3327">IF($F3327="", "", IFS(_xlfn.XLOOKUP($F3327, accounts!$A$2:$A$86, accounts!$E$2:$E$86, 0)&gt;=1000, "Enterprise", _xlfn.XLOOKUP($F3327, accounts!$A$2:$A$86, accounts!$E$2:$E$86, 0)&gt;=100, "Mid-Market", TRUE, "SMB"))</f>
        <v>Enterprise</v>
      </c>
      <c r="I3327" s="1" t="str">
        <f t="array" ref="I3327">IF($F3327="", "", _xlfn.XLOOKUP($F3327,accounts!$A$2:$A$86,accounts!$F$2:$F$86, "Other"))</f>
        <v>Korea</v>
      </c>
      <c r="J3327" s="1" t="s">
        <v>131</v>
      </c>
      <c r="K3327" s="3">
        <v>42876.0</v>
      </c>
      <c r="L3327" s="3">
        <v>42977.0</v>
      </c>
      <c r="M3327" s="1">
        <v>4606.0</v>
      </c>
    </row>
    <row r="3328">
      <c r="A3328" s="1" t="s">
        <v>3533</v>
      </c>
      <c r="B3328" s="1" t="s">
        <v>104</v>
      </c>
      <c r="C3328" s="1" t="str">
        <f t="array" ref="C3328">_xlfn.XLOOKUP($B3328, sales_teams!$A$2:$A$36, sales_teams!$B$2:$B$36)</f>
        <v>Summer Sewald</v>
      </c>
      <c r="D3328" s="1" t="str">
        <f t="array" ref="D3328">_xlfn.XLOOKUP($B3328, sales_teams!$A$2:$A$36, sales_teams!$C$2:$C$36)</f>
        <v>West</v>
      </c>
      <c r="E3328" s="1" t="s">
        <v>109</v>
      </c>
      <c r="F3328" s="1" t="s">
        <v>85</v>
      </c>
      <c r="G3328" s="1" t="str">
        <f t="array" ref="G3328">IF($F3328="", "", _xlfn.XLOOKUP($F3328,accounts!$A$2:$A$86,accounts!$B$2:$B$86, "Other"))</f>
        <v>telecommunications</v>
      </c>
      <c r="H3328" s="1" t="str">
        <f t="array" ref="H3328">IF($F3328="", "", IFS(_xlfn.XLOOKUP($F3328, accounts!$A$2:$A$86, accounts!$E$2:$E$86, 0)&gt;=1000, "Enterprise", _xlfn.XLOOKUP($F3328, accounts!$A$2:$A$86, accounts!$E$2:$E$86, 0)&gt;=100, "Mid-Market", TRUE, "SMB"))</f>
        <v>Enterprise</v>
      </c>
      <c r="I3328" s="1" t="str">
        <f t="array" ref="I3328">IF($F3328="", "", _xlfn.XLOOKUP($F3328,accounts!$A$2:$A$86,accounts!$F$2:$F$86, "Other"))</f>
        <v>United States</v>
      </c>
      <c r="J3328" s="1" t="s">
        <v>131</v>
      </c>
      <c r="K3328" s="3">
        <v>42876.0</v>
      </c>
      <c r="L3328" s="3">
        <v>42958.0</v>
      </c>
      <c r="M3328" s="1">
        <v>1100.0</v>
      </c>
    </row>
    <row r="3329">
      <c r="A3329" s="1" t="s">
        <v>3534</v>
      </c>
      <c r="B3329" s="1" t="s">
        <v>104</v>
      </c>
      <c r="C3329" s="1" t="str">
        <f t="array" ref="C3329">_xlfn.XLOOKUP($B3329, sales_teams!$A$2:$A$36, sales_teams!$B$2:$B$36)</f>
        <v>Summer Sewald</v>
      </c>
      <c r="D3329" s="1" t="str">
        <f t="array" ref="D3329">_xlfn.XLOOKUP($B3329, sales_teams!$A$2:$A$36, sales_teams!$C$2:$C$36)</f>
        <v>West</v>
      </c>
      <c r="E3329" s="1" t="s">
        <v>109</v>
      </c>
      <c r="F3329" s="1" t="s">
        <v>151</v>
      </c>
      <c r="G3329" s="1" t="str">
        <f t="array" ref="G3329">IF($F3329="", "", _xlfn.XLOOKUP($F3329,accounts!$A$2:$A$86,accounts!$B$2:$B$86, "Other"))</f>
        <v>software</v>
      </c>
      <c r="H3329" s="1" t="str">
        <f t="array" ref="H3329">IF($F3329="", "", IFS(_xlfn.XLOOKUP($F3329, accounts!$A$2:$A$86, accounts!$E$2:$E$86, 0)&gt;=1000, "Enterprise", _xlfn.XLOOKUP($F3329, accounts!$A$2:$A$86, accounts!$E$2:$E$86, 0)&gt;=100, "Mid-Market", TRUE, "SMB"))</f>
        <v>Enterprise</v>
      </c>
      <c r="I3329" s="1" t="str">
        <f t="array" ref="I3329">IF($F3329="", "", _xlfn.XLOOKUP($F3329,accounts!$A$2:$A$86,accounts!$F$2:$F$86, "Other"))</f>
        <v>United States</v>
      </c>
      <c r="J3329" s="1" t="s">
        <v>131</v>
      </c>
      <c r="K3329" s="3">
        <v>42876.0</v>
      </c>
      <c r="L3329" s="3">
        <v>42965.0</v>
      </c>
      <c r="M3329" s="1">
        <v>1198.0</v>
      </c>
    </row>
    <row r="3330">
      <c r="A3330" s="1" t="s">
        <v>3535</v>
      </c>
      <c r="B3330" s="1" t="s">
        <v>102</v>
      </c>
      <c r="C3330" s="1" t="str">
        <f t="array" ref="C3330">_xlfn.XLOOKUP($B3330, sales_teams!$A$2:$A$36, sales_teams!$B$2:$B$36)</f>
        <v>Summer Sewald</v>
      </c>
      <c r="D3330" s="1" t="str">
        <f t="array" ref="D3330">_xlfn.XLOOKUP($B3330, sales_teams!$A$2:$A$36, sales_teams!$C$2:$C$36)</f>
        <v>West</v>
      </c>
      <c r="E3330" s="1" t="s">
        <v>181</v>
      </c>
      <c r="G3330" s="1" t="str">
        <f t="array" ref="G3330">IF($F3330="", "", _xlfn.XLOOKUP($F3330,accounts!$A$2:$A$86,accounts!$B$2:$B$86, "Other"))</f>
        <v/>
      </c>
      <c r="H3330" s="1" t="str">
        <f t="array" ref="H3330">IF($F3330="", "", IFS(_xlfn.XLOOKUP($F3330, accounts!$A$2:$A$86, accounts!$E$2:$E$86, 0)&gt;=1000, "Enterprise", _xlfn.XLOOKUP($F3330, accounts!$A$2:$A$86, accounts!$E$2:$E$86, 0)&gt;=100, "Mid-Market", TRUE, "SMB"))</f>
        <v/>
      </c>
      <c r="I3330" s="1" t="str">
        <f t="array" ref="I3330">IF($F3330="", "", _xlfn.XLOOKUP($F3330,accounts!$A$2:$A$86,accounts!$F$2:$F$86, "Other"))</f>
        <v/>
      </c>
      <c r="J3330" s="1" t="s">
        <v>189</v>
      </c>
      <c r="K3330" s="3">
        <v>42876.0</v>
      </c>
    </row>
    <row r="3331">
      <c r="A3331" s="1" t="s">
        <v>3536</v>
      </c>
      <c r="B3331" s="1" t="s">
        <v>102</v>
      </c>
      <c r="C3331" s="1" t="str">
        <f t="array" ref="C3331">_xlfn.XLOOKUP($B3331, sales_teams!$A$2:$A$36, sales_teams!$B$2:$B$36)</f>
        <v>Summer Sewald</v>
      </c>
      <c r="D3331" s="1" t="str">
        <f t="array" ref="D3331">_xlfn.XLOOKUP($B3331, sales_teams!$A$2:$A$36, sales_teams!$C$2:$C$36)</f>
        <v>West</v>
      </c>
      <c r="E3331" s="1" t="s">
        <v>194</v>
      </c>
      <c r="G3331" s="1" t="str">
        <f t="array" ref="G3331">IF($F3331="", "", _xlfn.XLOOKUP($F3331,accounts!$A$2:$A$86,accounts!$B$2:$B$86, "Other"))</f>
        <v/>
      </c>
      <c r="H3331" s="1" t="str">
        <f t="array" ref="H3331">IF($F3331="", "", IFS(_xlfn.XLOOKUP($F3331, accounts!$A$2:$A$86, accounts!$E$2:$E$86, 0)&gt;=1000, "Enterprise", _xlfn.XLOOKUP($F3331, accounts!$A$2:$A$86, accounts!$E$2:$E$86, 0)&gt;=100, "Mid-Market", TRUE, "SMB"))</f>
        <v/>
      </c>
      <c r="I3331" s="1" t="str">
        <f t="array" ref="I3331">IF($F3331="", "", _xlfn.XLOOKUP($F3331,accounts!$A$2:$A$86,accounts!$F$2:$F$86, "Other"))</f>
        <v/>
      </c>
      <c r="J3331" s="1" t="s">
        <v>189</v>
      </c>
      <c r="K3331" s="3">
        <v>42876.0</v>
      </c>
    </row>
    <row r="3332">
      <c r="A3332" s="1" t="s">
        <v>3537</v>
      </c>
      <c r="B3332" s="1" t="s">
        <v>17</v>
      </c>
      <c r="C3332" s="1" t="str">
        <f t="array" ref="C3332">_xlfn.XLOOKUP($B3332, sales_teams!$A$2:$A$36, sales_teams!$B$2:$B$36)</f>
        <v>Dustin Brinkmann</v>
      </c>
      <c r="D3332" s="1" t="str">
        <f t="array" ref="D3332">_xlfn.XLOOKUP($B3332, sales_teams!$A$2:$A$36, sales_teams!$C$2:$C$36)</f>
        <v>Central</v>
      </c>
      <c r="E3332" s="1" t="s">
        <v>188</v>
      </c>
      <c r="F3332" s="1" t="s">
        <v>82</v>
      </c>
      <c r="G3332" s="1" t="str">
        <f t="array" ref="G3332">IF($F3332="", "", _xlfn.XLOOKUP($F3332,accounts!$A$2:$A$86,accounts!$B$2:$B$86, "Other"))</f>
        <v>software</v>
      </c>
      <c r="H3332" s="1" t="str">
        <f t="array" ref="H3332">IF($F3332="", "", IFS(_xlfn.XLOOKUP($F3332, accounts!$A$2:$A$86, accounts!$E$2:$E$86, 0)&gt;=1000, "Enterprise", _xlfn.XLOOKUP($F3332, accounts!$A$2:$A$86, accounts!$E$2:$E$86, 0)&gt;=100, "Mid-Market", TRUE, "SMB"))</f>
        <v>Enterprise</v>
      </c>
      <c r="I3332" s="1" t="str">
        <f t="array" ref="I3332">IF($F3332="", "", _xlfn.XLOOKUP($F3332,accounts!$A$2:$A$86,accounts!$F$2:$F$86, "Other"))</f>
        <v>United States</v>
      </c>
      <c r="J3332" s="1" t="s">
        <v>131</v>
      </c>
      <c r="K3332" s="3">
        <v>42876.0</v>
      </c>
      <c r="L3332" s="3">
        <v>42967.0</v>
      </c>
      <c r="M3332" s="1">
        <v>3250.0</v>
      </c>
    </row>
    <row r="3333">
      <c r="A3333" s="1" t="s">
        <v>3538</v>
      </c>
      <c r="B3333" s="1" t="s">
        <v>24</v>
      </c>
      <c r="C3333" s="1" t="str">
        <f t="array" ref="C3333">_xlfn.XLOOKUP($B3333, sales_teams!$A$2:$A$36, sales_teams!$B$2:$B$36)</f>
        <v>Melvin Marxen</v>
      </c>
      <c r="D3333" s="1" t="str">
        <f t="array" ref="D3333">_xlfn.XLOOKUP($B3333, sales_teams!$A$2:$A$36, sales_teams!$C$2:$C$36)</f>
        <v>Central</v>
      </c>
      <c r="E3333" s="1" t="s">
        <v>188</v>
      </c>
      <c r="F3333" s="1" t="s">
        <v>165</v>
      </c>
      <c r="G3333" s="1" t="str">
        <f t="array" ref="G3333">IF($F3333="", "", _xlfn.XLOOKUP($F3333,accounts!$A$2:$A$86,accounts!$B$2:$B$86, "Other"))</f>
        <v>telecommunications</v>
      </c>
      <c r="H3333" s="1" t="str">
        <f t="array" ref="H3333">IF($F3333="", "", IFS(_xlfn.XLOOKUP($F3333, accounts!$A$2:$A$86, accounts!$E$2:$E$86, 0)&gt;=1000, "Enterprise", _xlfn.XLOOKUP($F3333, accounts!$A$2:$A$86, accounts!$E$2:$E$86, 0)&gt;=100, "Mid-Market", TRUE, "SMB"))</f>
        <v>Enterprise</v>
      </c>
      <c r="I3333" s="1" t="str">
        <f t="array" ref="I3333">IF($F3333="", "", _xlfn.XLOOKUP($F3333,accounts!$A$2:$A$86,accounts!$F$2:$F$86, "Other"))</f>
        <v>United States</v>
      </c>
      <c r="J3333" s="1" t="s">
        <v>131</v>
      </c>
      <c r="K3333" s="3">
        <v>42876.0</v>
      </c>
      <c r="L3333" s="3">
        <v>42983.0</v>
      </c>
      <c r="M3333" s="1">
        <v>2785.0</v>
      </c>
    </row>
    <row r="3334">
      <c r="A3334" s="1" t="s">
        <v>3539</v>
      </c>
      <c r="B3334" s="1" t="s">
        <v>107</v>
      </c>
      <c r="C3334" s="1" t="str">
        <f t="array" ref="C3334">_xlfn.XLOOKUP($B3334, sales_teams!$A$2:$A$36, sales_teams!$B$2:$B$36)</f>
        <v>Summer Sewald</v>
      </c>
      <c r="D3334" s="1" t="str">
        <f t="array" ref="D3334">_xlfn.XLOOKUP($B3334, sales_teams!$A$2:$A$36, sales_teams!$C$2:$C$36)</f>
        <v>West</v>
      </c>
      <c r="E3334" s="1" t="s">
        <v>179</v>
      </c>
      <c r="F3334" s="1" t="s">
        <v>151</v>
      </c>
      <c r="G3334" s="1" t="str">
        <f t="array" ref="G3334">IF($F3334="", "", _xlfn.XLOOKUP($F3334,accounts!$A$2:$A$86,accounts!$B$2:$B$86, "Other"))</f>
        <v>software</v>
      </c>
      <c r="H3334" s="1" t="str">
        <f t="array" ref="H3334">IF($F3334="", "", IFS(_xlfn.XLOOKUP($F3334, accounts!$A$2:$A$86, accounts!$E$2:$E$86, 0)&gt;=1000, "Enterprise", _xlfn.XLOOKUP($F3334, accounts!$A$2:$A$86, accounts!$E$2:$E$86, 0)&gt;=100, "Mid-Market", TRUE, "SMB"))</f>
        <v>Enterprise</v>
      </c>
      <c r="I3334" s="1" t="str">
        <f t="array" ref="I3334">IF($F3334="", "", _xlfn.XLOOKUP($F3334,accounts!$A$2:$A$86,accounts!$F$2:$F$86, "Other"))</f>
        <v>United States</v>
      </c>
      <c r="J3334" s="1" t="s">
        <v>131</v>
      </c>
      <c r="K3334" s="3">
        <v>42876.0</v>
      </c>
      <c r="L3334" s="3">
        <v>42958.0</v>
      </c>
      <c r="M3334" s="1">
        <v>49.0</v>
      </c>
    </row>
    <row r="3335">
      <c r="A3335" s="1" t="s">
        <v>3540</v>
      </c>
      <c r="B3335" s="1" t="s">
        <v>18</v>
      </c>
      <c r="C3335" s="1" t="str">
        <f t="array" ref="C3335">_xlfn.XLOOKUP($B3335, sales_teams!$A$2:$A$36, sales_teams!$B$2:$B$36)</f>
        <v>Dustin Brinkmann</v>
      </c>
      <c r="D3335" s="1" t="str">
        <f t="array" ref="D3335">_xlfn.XLOOKUP($B3335, sales_teams!$A$2:$A$36, sales_teams!$C$2:$C$36)</f>
        <v>Central</v>
      </c>
      <c r="E3335" s="1" t="s">
        <v>188</v>
      </c>
      <c r="F3335" s="1" t="s">
        <v>78</v>
      </c>
      <c r="G3335" s="1" t="str">
        <f t="array" ref="G3335">IF($F3335="", "", _xlfn.XLOOKUP($F3335,accounts!$A$2:$A$86,accounts!$B$2:$B$86, "Other"))</f>
        <v>marketing</v>
      </c>
      <c r="H3335" s="1" t="str">
        <f t="array" ref="H3335">IF($F3335="", "", IFS(_xlfn.XLOOKUP($F3335, accounts!$A$2:$A$86, accounts!$E$2:$E$86, 0)&gt;=1000, "Enterprise", _xlfn.XLOOKUP($F3335, accounts!$A$2:$A$86, accounts!$E$2:$E$86, 0)&gt;=100, "Mid-Market", TRUE, "SMB"))</f>
        <v>Enterprise</v>
      </c>
      <c r="I3335" s="1" t="str">
        <f t="array" ref="I3335">IF($F3335="", "", _xlfn.XLOOKUP($F3335,accounts!$A$2:$A$86,accounts!$F$2:$F$86, "Other"))</f>
        <v>United States</v>
      </c>
      <c r="J3335" s="1" t="s">
        <v>192</v>
      </c>
      <c r="K3335" s="3">
        <v>42876.0</v>
      </c>
      <c r="L3335" s="3">
        <v>42880.0</v>
      </c>
      <c r="M3335" s="1">
        <v>0.0</v>
      </c>
    </row>
    <row r="3336">
      <c r="A3336" s="1" t="s">
        <v>3541</v>
      </c>
      <c r="B3336" s="1" t="s">
        <v>18</v>
      </c>
      <c r="C3336" s="1" t="str">
        <f t="array" ref="C3336">_xlfn.XLOOKUP($B3336, sales_teams!$A$2:$A$36, sales_teams!$B$2:$B$36)</f>
        <v>Dustin Brinkmann</v>
      </c>
      <c r="D3336" s="1" t="str">
        <f t="array" ref="D3336">_xlfn.XLOOKUP($B3336, sales_teams!$A$2:$A$36, sales_teams!$C$2:$C$36)</f>
        <v>Central</v>
      </c>
      <c r="E3336" s="1" t="s">
        <v>181</v>
      </c>
      <c r="F3336" s="1" t="s">
        <v>29</v>
      </c>
      <c r="G3336" s="1" t="str">
        <f t="array" ref="G3336">IF($F3336="", "", _xlfn.XLOOKUP($F3336,accounts!$A$2:$A$86,accounts!$B$2:$B$86, "Other"))</f>
        <v>medical</v>
      </c>
      <c r="H3336" s="1" t="str">
        <f t="array" ref="H3336">IF($F3336="", "", IFS(_xlfn.XLOOKUP($F3336, accounts!$A$2:$A$86, accounts!$E$2:$E$86, 0)&gt;=1000, "Enterprise", _xlfn.XLOOKUP($F3336, accounts!$A$2:$A$86, accounts!$E$2:$E$86, 0)&gt;=100, "Mid-Market", TRUE, "SMB"))</f>
        <v>Enterprise</v>
      </c>
      <c r="I3336" s="1" t="str">
        <f t="array" ref="I3336">IF($F3336="", "", _xlfn.XLOOKUP($F3336,accounts!$A$2:$A$86,accounts!$F$2:$F$86, "Other"))</f>
        <v>Philipines</v>
      </c>
      <c r="J3336" s="1" t="s">
        <v>131</v>
      </c>
      <c r="K3336" s="3">
        <v>42876.0</v>
      </c>
      <c r="L3336" s="3">
        <v>42993.0</v>
      </c>
      <c r="M3336" s="1">
        <v>547.0</v>
      </c>
    </row>
    <row r="3337">
      <c r="A3337" s="1" t="s">
        <v>3542</v>
      </c>
      <c r="B3337" s="1" t="s">
        <v>28</v>
      </c>
      <c r="C3337" s="1" t="str">
        <f t="array" ref="C3337">_xlfn.XLOOKUP($B3337, sales_teams!$A$2:$A$36, sales_teams!$B$2:$B$36)</f>
        <v>Melvin Marxen</v>
      </c>
      <c r="D3337" s="1" t="str">
        <f t="array" ref="D3337">_xlfn.XLOOKUP($B3337, sales_teams!$A$2:$A$36, sales_teams!$C$2:$C$36)</f>
        <v>Central</v>
      </c>
      <c r="E3337" s="1" t="s">
        <v>179</v>
      </c>
      <c r="F3337" s="1" t="s">
        <v>29</v>
      </c>
      <c r="G3337" s="1" t="str">
        <f t="array" ref="G3337">IF($F3337="", "", _xlfn.XLOOKUP($F3337,accounts!$A$2:$A$86,accounts!$B$2:$B$86, "Other"))</f>
        <v>medical</v>
      </c>
      <c r="H3337" s="1" t="str">
        <f t="array" ref="H3337">IF($F3337="", "", IFS(_xlfn.XLOOKUP($F3337, accounts!$A$2:$A$86, accounts!$E$2:$E$86, 0)&gt;=1000, "Enterprise", _xlfn.XLOOKUP($F3337, accounts!$A$2:$A$86, accounts!$E$2:$E$86, 0)&gt;=100, "Mid-Market", TRUE, "SMB"))</f>
        <v>Enterprise</v>
      </c>
      <c r="I3337" s="1" t="str">
        <f t="array" ref="I3337">IF($F3337="", "", _xlfn.XLOOKUP($F3337,accounts!$A$2:$A$86,accounts!$F$2:$F$86, "Other"))</f>
        <v>Philipines</v>
      </c>
      <c r="J3337" s="1" t="s">
        <v>131</v>
      </c>
      <c r="K3337" s="3">
        <v>42876.0</v>
      </c>
      <c r="L3337" s="3">
        <v>42948.0</v>
      </c>
      <c r="M3337" s="1">
        <v>57.0</v>
      </c>
    </row>
    <row r="3338">
      <c r="A3338" s="1" t="s">
        <v>3543</v>
      </c>
      <c r="B3338" s="1" t="s">
        <v>65</v>
      </c>
      <c r="C3338" s="1" t="str">
        <f t="array" ref="C3338">_xlfn.XLOOKUP($B3338, sales_teams!$A$2:$A$36, sales_teams!$B$2:$B$36)</f>
        <v>Celia Rouche</v>
      </c>
      <c r="D3338" s="1" t="str">
        <f t="array" ref="D3338">_xlfn.XLOOKUP($B3338, sales_teams!$A$2:$A$36, sales_teams!$C$2:$C$36)</f>
        <v>West</v>
      </c>
      <c r="E3338" s="1" t="s">
        <v>179</v>
      </c>
      <c r="F3338" s="1" t="s">
        <v>84</v>
      </c>
      <c r="G3338" s="1" t="str">
        <f t="array" ref="G3338">IF($F3338="", "", _xlfn.XLOOKUP($F3338,accounts!$A$2:$A$86,accounts!$B$2:$B$86, "Other"))</f>
        <v>retail</v>
      </c>
      <c r="H3338" s="1" t="str">
        <f t="array" ref="H3338">IF($F3338="", "", IFS(_xlfn.XLOOKUP($F3338, accounts!$A$2:$A$86, accounts!$E$2:$E$86, 0)&gt;=1000, "Enterprise", _xlfn.XLOOKUP($F3338, accounts!$A$2:$A$86, accounts!$E$2:$E$86, 0)&gt;=100, "Mid-Market", TRUE, "SMB"))</f>
        <v>Enterprise</v>
      </c>
      <c r="I3338" s="1" t="str">
        <f t="array" ref="I3338">IF($F3338="", "", _xlfn.XLOOKUP($F3338,accounts!$A$2:$A$86,accounts!$F$2:$F$86, "Other"))</f>
        <v>United States</v>
      </c>
      <c r="J3338" s="1" t="s">
        <v>192</v>
      </c>
      <c r="K3338" s="3">
        <v>42876.0</v>
      </c>
      <c r="L3338" s="3">
        <v>42955.0</v>
      </c>
      <c r="M3338" s="1">
        <v>0.0</v>
      </c>
    </row>
    <row r="3339">
      <c r="A3339" s="1" t="s">
        <v>3544</v>
      </c>
      <c r="B3339" s="1" t="s">
        <v>65</v>
      </c>
      <c r="C3339" s="1" t="str">
        <f t="array" ref="C3339">_xlfn.XLOOKUP($B3339, sales_teams!$A$2:$A$36, sales_teams!$B$2:$B$36)</f>
        <v>Celia Rouche</v>
      </c>
      <c r="D3339" s="1" t="str">
        <f t="array" ref="D3339">_xlfn.XLOOKUP($B3339, sales_teams!$A$2:$A$36, sales_teams!$C$2:$C$36)</f>
        <v>West</v>
      </c>
      <c r="E3339" s="1" t="s">
        <v>179</v>
      </c>
      <c r="F3339" s="1" t="s">
        <v>170</v>
      </c>
      <c r="G3339" s="1" t="str">
        <f t="array" ref="G3339">IF($F3339="", "", _xlfn.XLOOKUP($F3339,accounts!$A$2:$A$86,accounts!$B$2:$B$86, "Other"))</f>
        <v>employment</v>
      </c>
      <c r="H3339" s="1" t="str">
        <f t="array" ref="H3339">IF($F3339="", "", IFS(_xlfn.XLOOKUP($F3339, accounts!$A$2:$A$86, accounts!$E$2:$E$86, 0)&gt;=1000, "Enterprise", _xlfn.XLOOKUP($F3339, accounts!$A$2:$A$86, accounts!$E$2:$E$86, 0)&gt;=100, "Mid-Market", TRUE, "SMB"))</f>
        <v>Enterprise</v>
      </c>
      <c r="I3339" s="1" t="str">
        <f t="array" ref="I3339">IF($F3339="", "", _xlfn.XLOOKUP($F3339,accounts!$A$2:$A$86,accounts!$F$2:$F$86, "Other"))</f>
        <v>United States</v>
      </c>
      <c r="J3339" s="1" t="s">
        <v>192</v>
      </c>
      <c r="K3339" s="3">
        <v>42876.0</v>
      </c>
      <c r="L3339" s="3">
        <v>42953.0</v>
      </c>
      <c r="M3339" s="1">
        <v>0.0</v>
      </c>
    </row>
    <row r="3340">
      <c r="A3340" s="1" t="s">
        <v>3545</v>
      </c>
      <c r="B3340" s="1" t="s">
        <v>60</v>
      </c>
      <c r="C3340" s="1" t="str">
        <f t="array" ref="C3340">_xlfn.XLOOKUP($B3340, sales_teams!$A$2:$A$36, sales_teams!$B$2:$B$36)</f>
        <v>Celia Rouche</v>
      </c>
      <c r="D3340" s="1" t="str">
        <f t="array" ref="D3340">_xlfn.XLOOKUP($B3340, sales_teams!$A$2:$A$36, sales_teams!$C$2:$C$36)</f>
        <v>West</v>
      </c>
      <c r="E3340" s="1" t="s">
        <v>188</v>
      </c>
      <c r="F3340" s="1" t="s">
        <v>87</v>
      </c>
      <c r="G3340" s="1" t="str">
        <f t="array" ref="G3340">IF($F3340="", "", _xlfn.XLOOKUP($F3340,accounts!$A$2:$A$86,accounts!$B$2:$B$86, "Other"))</f>
        <v>telecommunications</v>
      </c>
      <c r="H3340" s="1" t="str">
        <f t="array" ref="H3340">IF($F3340="", "", IFS(_xlfn.XLOOKUP($F3340, accounts!$A$2:$A$86, accounts!$E$2:$E$86, 0)&gt;=1000, "Enterprise", _xlfn.XLOOKUP($F3340, accounts!$A$2:$A$86, accounts!$E$2:$E$86, 0)&gt;=100, "Mid-Market", TRUE, "SMB"))</f>
        <v>Enterprise</v>
      </c>
      <c r="I3340" s="1" t="str">
        <f t="array" ref="I3340">IF($F3340="", "", _xlfn.XLOOKUP($F3340,accounts!$A$2:$A$86,accounts!$F$2:$F$86, "Other"))</f>
        <v>United States</v>
      </c>
      <c r="J3340" s="1" t="s">
        <v>192</v>
      </c>
      <c r="K3340" s="3">
        <v>42876.0</v>
      </c>
      <c r="L3340" s="3">
        <v>42878.0</v>
      </c>
      <c r="M3340" s="1">
        <v>0.0</v>
      </c>
    </row>
    <row r="3341">
      <c r="A3341" s="1" t="s">
        <v>3546</v>
      </c>
      <c r="B3341" s="1" t="s">
        <v>60</v>
      </c>
      <c r="C3341" s="1" t="str">
        <f t="array" ref="C3341">_xlfn.XLOOKUP($B3341, sales_teams!$A$2:$A$36, sales_teams!$B$2:$B$36)</f>
        <v>Celia Rouche</v>
      </c>
      <c r="D3341" s="1" t="str">
        <f t="array" ref="D3341">_xlfn.XLOOKUP($B3341, sales_teams!$A$2:$A$36, sales_teams!$C$2:$C$36)</f>
        <v>West</v>
      </c>
      <c r="E3341" s="1" t="s">
        <v>181</v>
      </c>
      <c r="F3341" s="1" t="s">
        <v>50</v>
      </c>
      <c r="G3341" s="1" t="str">
        <f t="array" ref="G3341">IF($F3341="", "", _xlfn.XLOOKUP($F3341,accounts!$A$2:$A$86,accounts!$B$2:$B$86, "Other"))</f>
        <v>entertainment</v>
      </c>
      <c r="H3341" s="1" t="str">
        <f t="array" ref="H3341">IF($F3341="", "", IFS(_xlfn.XLOOKUP($F3341, accounts!$A$2:$A$86, accounts!$E$2:$E$86, 0)&gt;=1000, "Enterprise", _xlfn.XLOOKUP($F3341, accounts!$A$2:$A$86, accounts!$E$2:$E$86, 0)&gt;=100, "Mid-Market", TRUE, "SMB"))</f>
        <v>Enterprise</v>
      </c>
      <c r="I3341" s="1" t="str">
        <f t="array" ref="I3341">IF($F3341="", "", _xlfn.XLOOKUP($F3341,accounts!$A$2:$A$86,accounts!$F$2:$F$86, "Other"))</f>
        <v>United States</v>
      </c>
      <c r="J3341" s="1" t="s">
        <v>131</v>
      </c>
      <c r="K3341" s="3">
        <v>42876.0</v>
      </c>
      <c r="L3341" s="3">
        <v>42952.0</v>
      </c>
      <c r="M3341" s="1">
        <v>572.0</v>
      </c>
    </row>
    <row r="3342">
      <c r="A3342" s="1" t="s">
        <v>3547</v>
      </c>
      <c r="B3342" s="1" t="s">
        <v>34</v>
      </c>
      <c r="C3342" s="1" t="str">
        <f t="array" ref="C3342">_xlfn.XLOOKUP($B3342, sales_teams!$A$2:$A$36, sales_teams!$B$2:$B$36)</f>
        <v>Cara Losch</v>
      </c>
      <c r="D3342" s="1" t="str">
        <f t="array" ref="D3342">_xlfn.XLOOKUP($B3342, sales_teams!$A$2:$A$36, sales_teams!$C$2:$C$36)</f>
        <v>East</v>
      </c>
      <c r="E3342" s="1" t="s">
        <v>179</v>
      </c>
      <c r="F3342" s="1" t="s">
        <v>140</v>
      </c>
      <c r="G3342" s="1" t="str">
        <f t="array" ref="G3342">IF($F3342="", "", _xlfn.XLOOKUP($F3342,accounts!$A$2:$A$86,accounts!$B$2:$B$86, "Other"))</f>
        <v>employment</v>
      </c>
      <c r="H3342" s="1" t="str">
        <f t="array" ref="H3342">IF($F3342="", "", IFS(_xlfn.XLOOKUP($F3342, accounts!$A$2:$A$86, accounts!$E$2:$E$86, 0)&gt;=1000, "Enterprise", _xlfn.XLOOKUP($F3342, accounts!$A$2:$A$86, accounts!$E$2:$E$86, 0)&gt;=100, "Mid-Market", TRUE, "SMB"))</f>
        <v>Enterprise</v>
      </c>
      <c r="I3342" s="1" t="str">
        <f t="array" ref="I3342">IF($F3342="", "", _xlfn.XLOOKUP($F3342,accounts!$A$2:$A$86,accounts!$F$2:$F$86, "Other"))</f>
        <v>United States</v>
      </c>
      <c r="J3342" s="1" t="s">
        <v>131</v>
      </c>
      <c r="K3342" s="3">
        <v>42876.0</v>
      </c>
      <c r="L3342" s="3">
        <v>42896.0</v>
      </c>
      <c r="M3342" s="1">
        <v>48.0</v>
      </c>
    </row>
    <row r="3343">
      <c r="A3343" s="1" t="s">
        <v>3548</v>
      </c>
      <c r="B3343" s="1" t="s">
        <v>7</v>
      </c>
      <c r="C3343" s="1" t="str">
        <f t="array" ref="C3343">_xlfn.XLOOKUP($B3343, sales_teams!$A$2:$A$36, sales_teams!$B$2:$B$36)</f>
        <v>Dustin Brinkmann</v>
      </c>
      <c r="D3343" s="1" t="str">
        <f t="array" ref="D3343">_xlfn.XLOOKUP($B3343, sales_teams!$A$2:$A$36, sales_teams!$C$2:$C$36)</f>
        <v>Central</v>
      </c>
      <c r="E3343" s="1" t="s">
        <v>194</v>
      </c>
      <c r="F3343" s="1" t="s">
        <v>122</v>
      </c>
      <c r="G3343" s="1" t="str">
        <f t="array" ref="G3343">IF($F3343="", "", _xlfn.XLOOKUP($F3343,accounts!$A$2:$A$86,accounts!$B$2:$B$86, "Other"))</f>
        <v>medical</v>
      </c>
      <c r="H3343" s="1" t="str">
        <f t="array" ref="H3343">IF($F3343="", "", IFS(_xlfn.XLOOKUP($F3343, accounts!$A$2:$A$86, accounts!$E$2:$E$86, 0)&gt;=1000, "Enterprise", _xlfn.XLOOKUP($F3343, accounts!$A$2:$A$86, accounts!$E$2:$E$86, 0)&gt;=100, "Mid-Market", TRUE, "SMB"))</f>
        <v>Enterprise</v>
      </c>
      <c r="I3343" s="1" t="str">
        <f t="array" ref="I3343">IF($F3343="", "", _xlfn.XLOOKUP($F3343,accounts!$A$2:$A$86,accounts!$F$2:$F$86, "Other"))</f>
        <v>United States</v>
      </c>
      <c r="J3343" s="1" t="s">
        <v>192</v>
      </c>
      <c r="K3343" s="3">
        <v>42877.0</v>
      </c>
      <c r="L3343" s="3">
        <v>42886.0</v>
      </c>
      <c r="M3343" s="1">
        <v>0.0</v>
      </c>
    </row>
    <row r="3344">
      <c r="A3344" s="1" t="s">
        <v>3549</v>
      </c>
      <c r="B3344" s="1" t="s">
        <v>39</v>
      </c>
      <c r="C3344" s="1" t="str">
        <f t="array" ref="C3344">_xlfn.XLOOKUP($B3344, sales_teams!$A$2:$A$36, sales_teams!$B$2:$B$36)</f>
        <v>Cara Losch</v>
      </c>
      <c r="D3344" s="1" t="str">
        <f t="array" ref="D3344">_xlfn.XLOOKUP($B3344, sales_teams!$A$2:$A$36, sales_teams!$C$2:$C$36)</f>
        <v>East</v>
      </c>
      <c r="E3344" s="1" t="s">
        <v>109</v>
      </c>
      <c r="F3344" s="1" t="s">
        <v>117</v>
      </c>
      <c r="G3344" s="1" t="str">
        <f t="array" ref="G3344">IF($F3344="", "", _xlfn.XLOOKUP($F3344,accounts!$A$2:$A$86,accounts!$B$2:$B$86, "Other"))</f>
        <v>retail</v>
      </c>
      <c r="H3344" s="1" t="str">
        <f t="array" ref="H3344">IF($F3344="", "", IFS(_xlfn.XLOOKUP($F3344, accounts!$A$2:$A$86, accounts!$E$2:$E$86, 0)&gt;=1000, "Enterprise", _xlfn.XLOOKUP($F3344, accounts!$A$2:$A$86, accounts!$E$2:$E$86, 0)&gt;=100, "Mid-Market", TRUE, "SMB"))</f>
        <v>Mid-Market</v>
      </c>
      <c r="I3344" s="1" t="str">
        <f t="array" ref="I3344">IF($F3344="", "", _xlfn.XLOOKUP($F3344,accounts!$A$2:$A$86,accounts!$F$2:$F$86, "Other"))</f>
        <v>United States</v>
      </c>
      <c r="J3344" s="1" t="s">
        <v>189</v>
      </c>
      <c r="K3344" s="3">
        <v>42877.0</v>
      </c>
    </row>
    <row r="3345">
      <c r="A3345" s="1" t="s">
        <v>3550</v>
      </c>
      <c r="B3345" s="1" t="s">
        <v>48</v>
      </c>
      <c r="C3345" s="1" t="str">
        <f t="array" ref="C3345">_xlfn.XLOOKUP($B3345, sales_teams!$A$2:$A$36, sales_teams!$B$2:$B$36)</f>
        <v>Rocco Neubert</v>
      </c>
      <c r="D3345" s="1" t="str">
        <f t="array" ref="D3345">_xlfn.XLOOKUP($B3345, sales_teams!$A$2:$A$36, sales_teams!$C$2:$C$36)</f>
        <v>East</v>
      </c>
      <c r="E3345" s="1" t="s">
        <v>188</v>
      </c>
      <c r="G3345" s="1" t="str">
        <f t="array" ref="G3345">IF($F3345="", "", _xlfn.XLOOKUP($F3345,accounts!$A$2:$A$86,accounts!$B$2:$B$86, "Other"))</f>
        <v/>
      </c>
      <c r="H3345" s="1" t="str">
        <f t="array" ref="H3345">IF($F3345="", "", IFS(_xlfn.XLOOKUP($F3345, accounts!$A$2:$A$86, accounts!$E$2:$E$86, 0)&gt;=1000, "Enterprise", _xlfn.XLOOKUP($F3345, accounts!$A$2:$A$86, accounts!$E$2:$E$86, 0)&gt;=100, "Mid-Market", TRUE, "SMB"))</f>
        <v/>
      </c>
      <c r="I3345" s="1" t="str">
        <f t="array" ref="I3345">IF($F3345="", "", _xlfn.XLOOKUP($F3345,accounts!$A$2:$A$86,accounts!$F$2:$F$86, "Other"))</f>
        <v/>
      </c>
      <c r="J3345" s="1" t="s">
        <v>189</v>
      </c>
      <c r="K3345" s="3">
        <v>42877.0</v>
      </c>
    </row>
    <row r="3346">
      <c r="A3346" s="1" t="s">
        <v>3551</v>
      </c>
      <c r="B3346" s="1" t="s">
        <v>30</v>
      </c>
      <c r="C3346" s="1" t="str">
        <f t="array" ref="C3346">_xlfn.XLOOKUP($B3346, sales_teams!$A$2:$A$36, sales_teams!$B$2:$B$36)</f>
        <v>Melvin Marxen</v>
      </c>
      <c r="D3346" s="1" t="str">
        <f t="array" ref="D3346">_xlfn.XLOOKUP($B3346, sales_teams!$A$2:$A$36, sales_teams!$C$2:$C$36)</f>
        <v>Central</v>
      </c>
      <c r="E3346" s="1" t="s">
        <v>188</v>
      </c>
      <c r="F3346" s="1" t="s">
        <v>64</v>
      </c>
      <c r="G3346" s="1" t="str">
        <f t="array" ref="G3346">IF($F3346="", "", _xlfn.XLOOKUP($F3346,accounts!$A$2:$A$86,accounts!$B$2:$B$86, "Other"))</f>
        <v>technology</v>
      </c>
      <c r="H3346" s="1" t="str">
        <f t="array" ref="H3346">IF($F3346="", "", IFS(_xlfn.XLOOKUP($F3346, accounts!$A$2:$A$86, accounts!$E$2:$E$86, 0)&gt;=1000, "Enterprise", _xlfn.XLOOKUP($F3346, accounts!$A$2:$A$86, accounts!$E$2:$E$86, 0)&gt;=100, "Mid-Market", TRUE, "SMB"))</f>
        <v>Enterprise</v>
      </c>
      <c r="I3346" s="1" t="str">
        <f t="array" ref="I3346">IF($F3346="", "", _xlfn.XLOOKUP($F3346,accounts!$A$2:$A$86,accounts!$F$2:$F$86, "Other"))</f>
        <v>United States</v>
      </c>
      <c r="J3346" s="1" t="s">
        <v>192</v>
      </c>
      <c r="K3346" s="3">
        <v>42877.0</v>
      </c>
      <c r="L3346" s="3">
        <v>42986.0</v>
      </c>
      <c r="M3346" s="1">
        <v>0.0</v>
      </c>
    </row>
    <row r="3347">
      <c r="A3347" s="1" t="s">
        <v>3552</v>
      </c>
      <c r="B3347" s="1" t="s">
        <v>42</v>
      </c>
      <c r="C3347" s="1" t="str">
        <f t="array" ref="C3347">_xlfn.XLOOKUP($B3347, sales_teams!$A$2:$A$36, sales_teams!$B$2:$B$36)</f>
        <v>Cara Losch</v>
      </c>
      <c r="D3347" s="1" t="str">
        <f t="array" ref="D3347">_xlfn.XLOOKUP($B3347, sales_teams!$A$2:$A$36, sales_teams!$C$2:$C$36)</f>
        <v>East</v>
      </c>
      <c r="E3347" s="1" t="s">
        <v>181</v>
      </c>
      <c r="F3347" s="1" t="s">
        <v>125</v>
      </c>
      <c r="G3347" s="1" t="str">
        <f t="array" ref="G3347">IF($F3347="", "", _xlfn.XLOOKUP($F3347,accounts!$A$2:$A$86,accounts!$B$2:$B$86, "Other"))</f>
        <v>software</v>
      </c>
      <c r="H3347" s="1" t="str">
        <f t="array" ref="H3347">IF($F3347="", "", IFS(_xlfn.XLOOKUP($F3347, accounts!$A$2:$A$86, accounts!$E$2:$E$86, 0)&gt;=1000, "Enterprise", _xlfn.XLOOKUP($F3347, accounts!$A$2:$A$86, accounts!$E$2:$E$86, 0)&gt;=100, "Mid-Market", TRUE, "SMB"))</f>
        <v>Enterprise</v>
      </c>
      <c r="I3347" s="1" t="str">
        <f t="array" ref="I3347">IF($F3347="", "", _xlfn.XLOOKUP($F3347,accounts!$A$2:$A$86,accounts!$F$2:$F$86, "Other"))</f>
        <v>United States</v>
      </c>
      <c r="J3347" s="1" t="s">
        <v>131</v>
      </c>
      <c r="K3347" s="3">
        <v>42877.0</v>
      </c>
      <c r="L3347" s="3">
        <v>42892.0</v>
      </c>
      <c r="M3347" s="1">
        <v>555.0</v>
      </c>
    </row>
    <row r="3348">
      <c r="A3348" s="1" t="s">
        <v>3553</v>
      </c>
      <c r="B3348" s="1" t="s">
        <v>42</v>
      </c>
      <c r="C3348" s="1" t="str">
        <f t="array" ref="C3348">_xlfn.XLOOKUP($B3348, sales_teams!$A$2:$A$36, sales_teams!$B$2:$B$36)</f>
        <v>Cara Losch</v>
      </c>
      <c r="D3348" s="1" t="str">
        <f t="array" ref="D3348">_xlfn.XLOOKUP($B3348, sales_teams!$A$2:$A$36, sales_teams!$C$2:$C$36)</f>
        <v>East</v>
      </c>
      <c r="E3348" s="1" t="s">
        <v>181</v>
      </c>
      <c r="F3348" s="1" t="s">
        <v>127</v>
      </c>
      <c r="G3348" s="1" t="str">
        <f t="array" ref="G3348">IF($F3348="", "", _xlfn.XLOOKUP($F3348,accounts!$A$2:$A$86,accounts!$B$2:$B$86, "Other"))</f>
        <v>technology</v>
      </c>
      <c r="H3348" s="1" t="str">
        <f t="array" ref="H3348">IF($F3348="", "", IFS(_xlfn.XLOOKUP($F3348, accounts!$A$2:$A$86, accounts!$E$2:$E$86, 0)&gt;=1000, "Enterprise", _xlfn.XLOOKUP($F3348, accounts!$A$2:$A$86, accounts!$E$2:$E$86, 0)&gt;=100, "Mid-Market", TRUE, "SMB"))</f>
        <v>Enterprise</v>
      </c>
      <c r="I3348" s="1" t="str">
        <f t="array" ref="I3348">IF($F3348="", "", _xlfn.XLOOKUP($F3348,accounts!$A$2:$A$86,accounts!$F$2:$F$86, "Other"))</f>
        <v>United States</v>
      </c>
      <c r="J3348" s="1" t="s">
        <v>131</v>
      </c>
      <c r="K3348" s="3">
        <v>42877.0</v>
      </c>
      <c r="L3348" s="3">
        <v>42980.0</v>
      </c>
      <c r="M3348" s="1">
        <v>476.0</v>
      </c>
    </row>
    <row r="3349">
      <c r="A3349" s="1" t="s">
        <v>3554</v>
      </c>
      <c r="B3349" s="1" t="s">
        <v>88</v>
      </c>
      <c r="C3349" s="1" t="str">
        <f t="array" ref="C3349">_xlfn.XLOOKUP($B3349, sales_teams!$A$2:$A$36, sales_teams!$B$2:$B$36)</f>
        <v>Celia Rouche</v>
      </c>
      <c r="D3349" s="1" t="str">
        <f t="array" ref="D3349">_xlfn.XLOOKUP($B3349, sales_teams!$A$2:$A$36, sales_teams!$C$2:$C$36)</f>
        <v>West</v>
      </c>
      <c r="E3349" s="1" t="s">
        <v>188</v>
      </c>
      <c r="G3349" s="1" t="str">
        <f t="array" ref="G3349">IF($F3349="", "", _xlfn.XLOOKUP($F3349,accounts!$A$2:$A$86,accounts!$B$2:$B$86, "Other"))</f>
        <v/>
      </c>
      <c r="H3349" s="1" t="str">
        <f t="array" ref="H3349">IF($F3349="", "", IFS(_xlfn.XLOOKUP($F3349, accounts!$A$2:$A$86, accounts!$E$2:$E$86, 0)&gt;=1000, "Enterprise", _xlfn.XLOOKUP($F3349, accounts!$A$2:$A$86, accounts!$E$2:$E$86, 0)&gt;=100, "Mid-Market", TRUE, "SMB"))</f>
        <v/>
      </c>
      <c r="I3349" s="1" t="str">
        <f t="array" ref="I3349">IF($F3349="", "", _xlfn.XLOOKUP($F3349,accounts!$A$2:$A$86,accounts!$F$2:$F$86, "Other"))</f>
        <v/>
      </c>
      <c r="J3349" s="1" t="s">
        <v>189</v>
      </c>
      <c r="K3349" s="3">
        <v>42877.0</v>
      </c>
    </row>
    <row r="3350">
      <c r="A3350" s="1" t="s">
        <v>3555</v>
      </c>
      <c r="B3350" s="1" t="s">
        <v>99</v>
      </c>
      <c r="C3350" s="1" t="str">
        <f t="array" ref="C3350">_xlfn.XLOOKUP($B3350, sales_teams!$A$2:$A$36, sales_teams!$B$2:$B$36)</f>
        <v>Summer Sewald</v>
      </c>
      <c r="D3350" s="1" t="str">
        <f t="array" ref="D3350">_xlfn.XLOOKUP($B3350, sales_teams!$A$2:$A$36, sales_teams!$C$2:$C$36)</f>
        <v>West</v>
      </c>
      <c r="E3350" s="1" t="s">
        <v>109</v>
      </c>
      <c r="F3350" s="1" t="s">
        <v>129</v>
      </c>
      <c r="G3350" s="1" t="str">
        <f t="array" ref="G3350">IF($F3350="", "", _xlfn.XLOOKUP($F3350,accounts!$A$2:$A$86,accounts!$B$2:$B$86, "Other"))</f>
        <v>medical</v>
      </c>
      <c r="H3350" s="1" t="str">
        <f t="array" ref="H3350">IF($F3350="", "", IFS(_xlfn.XLOOKUP($F3350, accounts!$A$2:$A$86, accounts!$E$2:$E$86, 0)&gt;=1000, "Enterprise", _xlfn.XLOOKUP($F3350, accounts!$A$2:$A$86, accounts!$E$2:$E$86, 0)&gt;=100, "Mid-Market", TRUE, "SMB"))</f>
        <v>Enterprise</v>
      </c>
      <c r="I3350" s="1" t="str">
        <f t="array" ref="I3350">IF($F3350="", "", _xlfn.XLOOKUP($F3350,accounts!$A$2:$A$86,accounts!$F$2:$F$86, "Other"))</f>
        <v>United States</v>
      </c>
      <c r="J3350" s="1" t="s">
        <v>131</v>
      </c>
      <c r="K3350" s="3">
        <v>42877.0</v>
      </c>
      <c r="L3350" s="3">
        <v>42900.0</v>
      </c>
      <c r="M3350" s="1">
        <v>1090.0</v>
      </c>
    </row>
    <row r="3351">
      <c r="A3351" s="1" t="s">
        <v>3556</v>
      </c>
      <c r="B3351" s="1" t="s">
        <v>102</v>
      </c>
      <c r="C3351" s="1" t="str">
        <f t="array" ref="C3351">_xlfn.XLOOKUP($B3351, sales_teams!$A$2:$A$36, sales_teams!$B$2:$B$36)</f>
        <v>Summer Sewald</v>
      </c>
      <c r="D3351" s="1" t="str">
        <f t="array" ref="D3351">_xlfn.XLOOKUP($B3351, sales_teams!$A$2:$A$36, sales_teams!$C$2:$C$36)</f>
        <v>West</v>
      </c>
      <c r="E3351" s="1" t="s">
        <v>179</v>
      </c>
      <c r="F3351" s="1" t="s">
        <v>141</v>
      </c>
      <c r="G3351" s="1" t="str">
        <f t="array" ref="G3351">IF($F3351="", "", _xlfn.XLOOKUP($F3351,accounts!$A$2:$A$86,accounts!$B$2:$B$86, "Other"))</f>
        <v>finance</v>
      </c>
      <c r="H3351" s="1" t="str">
        <f t="array" ref="H3351">IF($F3351="", "", IFS(_xlfn.XLOOKUP($F3351, accounts!$A$2:$A$86, accounts!$E$2:$E$86, 0)&gt;=1000, "Enterprise", _xlfn.XLOOKUP($F3351, accounts!$A$2:$A$86, accounts!$E$2:$E$86, 0)&gt;=100, "Mid-Market", TRUE, "SMB"))</f>
        <v>Mid-Market</v>
      </c>
      <c r="I3351" s="1" t="str">
        <f t="array" ref="I3351">IF($F3351="", "", _xlfn.XLOOKUP($F3351,accounts!$A$2:$A$86,accounts!$F$2:$F$86, "Other"))</f>
        <v>United States</v>
      </c>
      <c r="J3351" s="1" t="s">
        <v>189</v>
      </c>
      <c r="K3351" s="3">
        <v>42877.0</v>
      </c>
    </row>
    <row r="3352">
      <c r="A3352" s="1" t="s">
        <v>3557</v>
      </c>
      <c r="B3352" s="1" t="s">
        <v>102</v>
      </c>
      <c r="C3352" s="1" t="str">
        <f t="array" ref="C3352">_xlfn.XLOOKUP($B3352, sales_teams!$A$2:$A$36, sales_teams!$B$2:$B$36)</f>
        <v>Summer Sewald</v>
      </c>
      <c r="D3352" s="1" t="str">
        <f t="array" ref="D3352">_xlfn.XLOOKUP($B3352, sales_teams!$A$2:$A$36, sales_teams!$C$2:$C$36)</f>
        <v>West</v>
      </c>
      <c r="E3352" s="1" t="s">
        <v>181</v>
      </c>
      <c r="F3352" s="1" t="s">
        <v>59</v>
      </c>
      <c r="G3352" s="1" t="str">
        <f t="array" ref="G3352">IF($F3352="", "", _xlfn.XLOOKUP($F3352,accounts!$A$2:$A$86,accounts!$B$2:$B$86, "Other"))</f>
        <v>medical</v>
      </c>
      <c r="H3352" s="1" t="str">
        <f t="array" ref="H3352">IF($F3352="", "", IFS(_xlfn.XLOOKUP($F3352, accounts!$A$2:$A$86, accounts!$E$2:$E$86, 0)&gt;=1000, "Enterprise", _xlfn.XLOOKUP($F3352, accounts!$A$2:$A$86, accounts!$E$2:$E$86, 0)&gt;=100, "Mid-Market", TRUE, "SMB"))</f>
        <v>SMB</v>
      </c>
      <c r="I3352" s="1" t="str">
        <f t="array" ref="I3352">IF($F3352="", "", _xlfn.XLOOKUP($F3352,accounts!$A$2:$A$86,accounts!$F$2:$F$86, "Other"))</f>
        <v>United States</v>
      </c>
      <c r="J3352" s="1" t="s">
        <v>131</v>
      </c>
      <c r="K3352" s="3">
        <v>42877.0</v>
      </c>
      <c r="L3352" s="3">
        <v>43003.0</v>
      </c>
      <c r="M3352" s="1">
        <v>584.0</v>
      </c>
    </row>
    <row r="3353">
      <c r="A3353" s="1" t="s">
        <v>3558</v>
      </c>
      <c r="B3353" s="1" t="s">
        <v>92</v>
      </c>
      <c r="C3353" s="1" t="str">
        <f t="array" ref="C3353">_xlfn.XLOOKUP($B3353, sales_teams!$A$2:$A$36, sales_teams!$B$2:$B$36)</f>
        <v>Celia Rouche</v>
      </c>
      <c r="D3353" s="1" t="str">
        <f t="array" ref="D3353">_xlfn.XLOOKUP($B3353, sales_teams!$A$2:$A$36, sales_teams!$C$2:$C$36)</f>
        <v>West</v>
      </c>
      <c r="E3353" s="1" t="s">
        <v>194</v>
      </c>
      <c r="G3353" s="1" t="str">
        <f t="array" ref="G3353">IF($F3353="", "", _xlfn.XLOOKUP($F3353,accounts!$A$2:$A$86,accounts!$B$2:$B$86, "Other"))</f>
        <v/>
      </c>
      <c r="H3353" s="1" t="str">
        <f t="array" ref="H3353">IF($F3353="", "", IFS(_xlfn.XLOOKUP($F3353, accounts!$A$2:$A$86, accounts!$E$2:$E$86, 0)&gt;=1000, "Enterprise", _xlfn.XLOOKUP($F3353, accounts!$A$2:$A$86, accounts!$E$2:$E$86, 0)&gt;=100, "Mid-Market", TRUE, "SMB"))</f>
        <v/>
      </c>
      <c r="I3353" s="1" t="str">
        <f t="array" ref="I3353">IF($F3353="", "", _xlfn.XLOOKUP($F3353,accounts!$A$2:$A$86,accounts!$F$2:$F$86, "Other"))</f>
        <v/>
      </c>
      <c r="J3353" s="1" t="s">
        <v>189</v>
      </c>
      <c r="K3353" s="3">
        <v>42877.0</v>
      </c>
    </row>
    <row r="3354">
      <c r="A3354" s="1" t="s">
        <v>3559</v>
      </c>
      <c r="B3354" s="1" t="s">
        <v>92</v>
      </c>
      <c r="C3354" s="1" t="str">
        <f t="array" ref="C3354">_xlfn.XLOOKUP($B3354, sales_teams!$A$2:$A$36, sales_teams!$B$2:$B$36)</f>
        <v>Celia Rouche</v>
      </c>
      <c r="D3354" s="1" t="str">
        <f t="array" ref="D3354">_xlfn.XLOOKUP($B3354, sales_teams!$A$2:$A$36, sales_teams!$C$2:$C$36)</f>
        <v>West</v>
      </c>
      <c r="E3354" s="1" t="s">
        <v>242</v>
      </c>
      <c r="F3354" s="1" t="s">
        <v>91</v>
      </c>
      <c r="G3354" s="1" t="str">
        <f t="array" ref="G3354">IF($F3354="", "", _xlfn.XLOOKUP($F3354,accounts!$A$2:$A$86,accounts!$B$2:$B$86, "Other"))</f>
        <v>employment</v>
      </c>
      <c r="H3354" s="1" t="str">
        <f t="array" ref="H3354">IF($F3354="", "", IFS(_xlfn.XLOOKUP($F3354, accounts!$A$2:$A$86, accounts!$E$2:$E$86, 0)&gt;=1000, "Enterprise", _xlfn.XLOOKUP($F3354, accounts!$A$2:$A$86, accounts!$E$2:$E$86, 0)&gt;=100, "Mid-Market", TRUE, "SMB"))</f>
        <v>Enterprise</v>
      </c>
      <c r="I3354" s="1" t="str">
        <f t="array" ref="I3354">IF($F3354="", "", _xlfn.XLOOKUP($F3354,accounts!$A$2:$A$86,accounts!$F$2:$F$86, "Other"))</f>
        <v>United States</v>
      </c>
      <c r="J3354" s="1" t="s">
        <v>131</v>
      </c>
      <c r="K3354" s="3">
        <v>42877.0</v>
      </c>
      <c r="L3354" s="3">
        <v>42961.0</v>
      </c>
      <c r="M3354" s="1">
        <v>24745.0</v>
      </c>
    </row>
    <row r="3355">
      <c r="A3355" s="1" t="s">
        <v>3560</v>
      </c>
      <c r="B3355" s="1" t="s">
        <v>107</v>
      </c>
      <c r="C3355" s="1" t="str">
        <f t="array" ref="C3355">_xlfn.XLOOKUP($B3355, sales_teams!$A$2:$A$36, sales_teams!$B$2:$B$36)</f>
        <v>Summer Sewald</v>
      </c>
      <c r="D3355" s="1" t="str">
        <f t="array" ref="D3355">_xlfn.XLOOKUP($B3355, sales_teams!$A$2:$A$36, sales_teams!$C$2:$C$36)</f>
        <v>West</v>
      </c>
      <c r="E3355" s="1" t="s">
        <v>109</v>
      </c>
      <c r="G3355" s="1" t="str">
        <f t="array" ref="G3355">IF($F3355="", "", _xlfn.XLOOKUP($F3355,accounts!$A$2:$A$86,accounts!$B$2:$B$86, "Other"))</f>
        <v/>
      </c>
      <c r="H3355" s="1" t="str">
        <f t="array" ref="H3355">IF($F3355="", "", IFS(_xlfn.XLOOKUP($F3355, accounts!$A$2:$A$86, accounts!$E$2:$E$86, 0)&gt;=1000, "Enterprise", _xlfn.XLOOKUP($F3355, accounts!$A$2:$A$86, accounts!$E$2:$E$86, 0)&gt;=100, "Mid-Market", TRUE, "SMB"))</f>
        <v/>
      </c>
      <c r="I3355" s="1" t="str">
        <f t="array" ref="I3355">IF($F3355="", "", _xlfn.XLOOKUP($F3355,accounts!$A$2:$A$86,accounts!$F$2:$F$86, "Other"))</f>
        <v/>
      </c>
      <c r="J3355" s="1" t="s">
        <v>189</v>
      </c>
      <c r="K3355" s="3">
        <v>42877.0</v>
      </c>
    </row>
    <row r="3356">
      <c r="A3356" s="1" t="s">
        <v>3561</v>
      </c>
      <c r="B3356" s="1" t="s">
        <v>54</v>
      </c>
      <c r="C3356" s="1" t="str">
        <f t="array" ref="C3356">_xlfn.XLOOKUP($B3356, sales_teams!$A$2:$A$36, sales_teams!$B$2:$B$36)</f>
        <v>Rocco Neubert</v>
      </c>
      <c r="D3356" s="1" t="str">
        <f t="array" ref="D3356">_xlfn.XLOOKUP($B3356, sales_teams!$A$2:$A$36, sales_teams!$C$2:$C$36)</f>
        <v>East</v>
      </c>
      <c r="E3356" s="1" t="s">
        <v>148</v>
      </c>
      <c r="F3356" s="1" t="s">
        <v>59</v>
      </c>
      <c r="G3356" s="1" t="str">
        <f t="array" ref="G3356">IF($F3356="", "", _xlfn.XLOOKUP($F3356,accounts!$A$2:$A$86,accounts!$B$2:$B$86, "Other"))</f>
        <v>medical</v>
      </c>
      <c r="H3356" s="1" t="str">
        <f t="array" ref="H3356">IF($F3356="", "", IFS(_xlfn.XLOOKUP($F3356, accounts!$A$2:$A$86, accounts!$E$2:$E$86, 0)&gt;=1000, "Enterprise", _xlfn.XLOOKUP($F3356, accounts!$A$2:$A$86, accounts!$E$2:$E$86, 0)&gt;=100, "Mid-Market", TRUE, "SMB"))</f>
        <v>SMB</v>
      </c>
      <c r="I3356" s="1" t="str">
        <f t="array" ref="I3356">IF($F3356="", "", _xlfn.XLOOKUP($F3356,accounts!$A$2:$A$86,accounts!$F$2:$F$86, "Other"))</f>
        <v>United States</v>
      </c>
      <c r="J3356" s="1" t="s">
        <v>192</v>
      </c>
      <c r="K3356" s="3">
        <v>42877.0</v>
      </c>
      <c r="L3356" s="3">
        <v>42880.0</v>
      </c>
      <c r="M3356" s="1">
        <v>0.0</v>
      </c>
    </row>
    <row r="3357">
      <c r="A3357" s="1" t="s">
        <v>3562</v>
      </c>
      <c r="B3357" s="1" t="s">
        <v>54</v>
      </c>
      <c r="C3357" s="1" t="str">
        <f t="array" ref="C3357">_xlfn.XLOOKUP($B3357, sales_teams!$A$2:$A$36, sales_teams!$B$2:$B$36)</f>
        <v>Rocco Neubert</v>
      </c>
      <c r="D3357" s="1" t="str">
        <f t="array" ref="D3357">_xlfn.XLOOKUP($B3357, sales_teams!$A$2:$A$36, sales_teams!$C$2:$C$36)</f>
        <v>East</v>
      </c>
      <c r="E3357" s="1" t="s">
        <v>181</v>
      </c>
      <c r="F3357" s="1" t="s">
        <v>177</v>
      </c>
      <c r="G3357" s="1" t="str">
        <f t="array" ref="G3357">IF($F3357="", "", _xlfn.XLOOKUP($F3357,accounts!$A$2:$A$86,accounts!$B$2:$B$86, "Other"))</f>
        <v>software</v>
      </c>
      <c r="H3357" s="1" t="str">
        <f t="array" ref="H3357">IF($F3357="", "", IFS(_xlfn.XLOOKUP($F3357, accounts!$A$2:$A$86, accounts!$E$2:$E$86, 0)&gt;=1000, "Enterprise", _xlfn.XLOOKUP($F3357, accounts!$A$2:$A$86, accounts!$E$2:$E$86, 0)&gt;=100, "Mid-Market", TRUE, "SMB"))</f>
        <v>Enterprise</v>
      </c>
      <c r="I3357" s="1" t="str">
        <f t="array" ref="I3357">IF($F3357="", "", _xlfn.XLOOKUP($F3357,accounts!$A$2:$A$86,accounts!$F$2:$F$86, "Other"))</f>
        <v>United States</v>
      </c>
      <c r="J3357" s="1" t="s">
        <v>131</v>
      </c>
      <c r="K3357" s="3">
        <v>42877.0</v>
      </c>
      <c r="L3357" s="3">
        <v>42882.0</v>
      </c>
      <c r="M3357" s="1">
        <v>512.0</v>
      </c>
    </row>
    <row r="3358">
      <c r="A3358" s="1" t="s">
        <v>3563</v>
      </c>
      <c r="B3358" s="1" t="s">
        <v>41</v>
      </c>
      <c r="C3358" s="1" t="str">
        <f t="array" ref="C3358">_xlfn.XLOOKUP($B3358, sales_teams!$A$2:$A$36, sales_teams!$B$2:$B$36)</f>
        <v>Cara Losch</v>
      </c>
      <c r="D3358" s="1" t="str">
        <f t="array" ref="D3358">_xlfn.XLOOKUP($B3358, sales_teams!$A$2:$A$36, sales_teams!$C$2:$C$36)</f>
        <v>East</v>
      </c>
      <c r="E3358" s="1" t="s">
        <v>148</v>
      </c>
      <c r="G3358" s="1" t="str">
        <f t="array" ref="G3358">IF($F3358="", "", _xlfn.XLOOKUP($F3358,accounts!$A$2:$A$86,accounts!$B$2:$B$86, "Other"))</f>
        <v/>
      </c>
      <c r="H3358" s="1" t="str">
        <f t="array" ref="H3358">IF($F3358="", "", IFS(_xlfn.XLOOKUP($F3358, accounts!$A$2:$A$86, accounts!$E$2:$E$86, 0)&gt;=1000, "Enterprise", _xlfn.XLOOKUP($F3358, accounts!$A$2:$A$86, accounts!$E$2:$E$86, 0)&gt;=100, "Mid-Market", TRUE, "SMB"))</f>
        <v/>
      </c>
      <c r="I3358" s="1" t="str">
        <f t="array" ref="I3358">IF($F3358="", "", _xlfn.XLOOKUP($F3358,accounts!$A$2:$A$86,accounts!$F$2:$F$86, "Other"))</f>
        <v/>
      </c>
      <c r="J3358" s="1" t="s">
        <v>189</v>
      </c>
      <c r="K3358" s="3">
        <v>42877.0</v>
      </c>
    </row>
    <row r="3359">
      <c r="A3359" s="1" t="s">
        <v>3564</v>
      </c>
      <c r="B3359" s="1" t="s">
        <v>60</v>
      </c>
      <c r="C3359" s="1" t="str">
        <f t="array" ref="C3359">_xlfn.XLOOKUP($B3359, sales_teams!$A$2:$A$36, sales_teams!$B$2:$B$36)</f>
        <v>Celia Rouche</v>
      </c>
      <c r="D3359" s="1" t="str">
        <f t="array" ref="D3359">_xlfn.XLOOKUP($B3359, sales_teams!$A$2:$A$36, sales_teams!$C$2:$C$36)</f>
        <v>West</v>
      </c>
      <c r="E3359" s="1" t="s">
        <v>179</v>
      </c>
      <c r="F3359" s="1" t="s">
        <v>176</v>
      </c>
      <c r="G3359" s="1" t="str">
        <f t="array" ref="G3359">IF($F3359="", "", _xlfn.XLOOKUP($F3359,accounts!$A$2:$A$86,accounts!$B$2:$B$86, "Other"))</f>
        <v>entertainment</v>
      </c>
      <c r="H3359" s="1" t="str">
        <f t="array" ref="H3359">IF($F3359="", "", IFS(_xlfn.XLOOKUP($F3359, accounts!$A$2:$A$86, accounts!$E$2:$E$86, 0)&gt;=1000, "Enterprise", _xlfn.XLOOKUP($F3359, accounts!$A$2:$A$86, accounts!$E$2:$E$86, 0)&gt;=100, "Mid-Market", TRUE, "SMB"))</f>
        <v>Mid-Market</v>
      </c>
      <c r="I3359" s="1" t="str">
        <f t="array" ref="I3359">IF($F3359="", "", _xlfn.XLOOKUP($F3359,accounts!$A$2:$A$86,accounts!$F$2:$F$86, "Other"))</f>
        <v>United States</v>
      </c>
      <c r="J3359" s="1" t="s">
        <v>131</v>
      </c>
      <c r="K3359" s="3">
        <v>42877.0</v>
      </c>
      <c r="L3359" s="3">
        <v>42893.0</v>
      </c>
      <c r="M3359" s="1">
        <v>60.0</v>
      </c>
    </row>
    <row r="3360">
      <c r="A3360" s="1" t="s">
        <v>3565</v>
      </c>
      <c r="B3360" s="1" t="s">
        <v>105</v>
      </c>
      <c r="C3360" s="1" t="str">
        <f t="array" ref="C3360">_xlfn.XLOOKUP($B3360, sales_teams!$A$2:$A$36, sales_teams!$B$2:$B$36)</f>
        <v>Summer Sewald</v>
      </c>
      <c r="D3360" s="1" t="str">
        <f t="array" ref="D3360">_xlfn.XLOOKUP($B3360, sales_teams!$A$2:$A$36, sales_teams!$C$2:$C$36)</f>
        <v>West</v>
      </c>
      <c r="E3360" s="1" t="s">
        <v>148</v>
      </c>
      <c r="F3360" s="1" t="s">
        <v>119</v>
      </c>
      <c r="G3360" s="1" t="str">
        <f t="array" ref="G3360">IF($F3360="", "", _xlfn.XLOOKUP($F3360,accounts!$A$2:$A$86,accounts!$B$2:$B$86, "Other"))</f>
        <v>technology</v>
      </c>
      <c r="H3360" s="1" t="str">
        <f t="array" ref="H3360">IF($F3360="", "", IFS(_xlfn.XLOOKUP($F3360, accounts!$A$2:$A$86, accounts!$E$2:$E$86, 0)&gt;=1000, "Enterprise", _xlfn.XLOOKUP($F3360, accounts!$A$2:$A$86, accounts!$E$2:$E$86, 0)&gt;=100, "Mid-Market", TRUE, "SMB"))</f>
        <v>Enterprise</v>
      </c>
      <c r="I3360" s="1" t="str">
        <f t="array" ref="I3360">IF($F3360="", "", _xlfn.XLOOKUP($F3360,accounts!$A$2:$A$86,accounts!$F$2:$F$86, "Other"))</f>
        <v>Korea</v>
      </c>
      <c r="J3360" s="1" t="s">
        <v>192</v>
      </c>
      <c r="K3360" s="3">
        <v>42877.0</v>
      </c>
      <c r="L3360" s="3">
        <v>42985.0</v>
      </c>
      <c r="M3360" s="1">
        <v>0.0</v>
      </c>
    </row>
    <row r="3361">
      <c r="A3361" s="1" t="s">
        <v>3566</v>
      </c>
      <c r="B3361" s="1" t="s">
        <v>105</v>
      </c>
      <c r="C3361" s="1" t="str">
        <f t="array" ref="C3361">_xlfn.XLOOKUP($B3361, sales_teams!$A$2:$A$36, sales_teams!$B$2:$B$36)</f>
        <v>Summer Sewald</v>
      </c>
      <c r="D3361" s="1" t="str">
        <f t="array" ref="D3361">_xlfn.XLOOKUP($B3361, sales_teams!$A$2:$A$36, sales_teams!$C$2:$C$36)</f>
        <v>West</v>
      </c>
      <c r="E3361" s="1" t="s">
        <v>109</v>
      </c>
      <c r="F3361" s="1" t="s">
        <v>75</v>
      </c>
      <c r="G3361" s="1" t="str">
        <f t="array" ref="G3361">IF($F3361="", "", _xlfn.XLOOKUP($F3361,accounts!$A$2:$A$86,accounts!$B$2:$B$86, "Other"))</f>
        <v>software</v>
      </c>
      <c r="H3361" s="1" t="str">
        <f t="array" ref="H3361">IF($F3361="", "", IFS(_xlfn.XLOOKUP($F3361, accounts!$A$2:$A$86, accounts!$E$2:$E$86, 0)&gt;=1000, "Enterprise", _xlfn.XLOOKUP($F3361, accounts!$A$2:$A$86, accounts!$E$2:$E$86, 0)&gt;=100, "Mid-Market", TRUE, "SMB"))</f>
        <v>SMB</v>
      </c>
      <c r="I3361" s="1" t="str">
        <f t="array" ref="I3361">IF($F3361="", "", _xlfn.XLOOKUP($F3361,accounts!$A$2:$A$86,accounts!$F$2:$F$86, "Other"))</f>
        <v>United States</v>
      </c>
      <c r="J3361" s="1" t="s">
        <v>131</v>
      </c>
      <c r="K3361" s="3">
        <v>42877.0</v>
      </c>
      <c r="L3361" s="3">
        <v>42955.0</v>
      </c>
      <c r="M3361" s="1">
        <v>1088.0</v>
      </c>
    </row>
    <row r="3362">
      <c r="A3362" s="1" t="s">
        <v>3567</v>
      </c>
      <c r="B3362" s="1" t="s">
        <v>57</v>
      </c>
      <c r="C3362" s="1" t="str">
        <f t="array" ref="C3362">_xlfn.XLOOKUP($B3362, sales_teams!$A$2:$A$36, sales_teams!$B$2:$B$36)</f>
        <v>Rocco Neubert</v>
      </c>
      <c r="D3362" s="1" t="str">
        <f t="array" ref="D3362">_xlfn.XLOOKUP($B3362, sales_teams!$A$2:$A$36, sales_teams!$C$2:$C$36)</f>
        <v>East</v>
      </c>
      <c r="E3362" s="1" t="s">
        <v>109</v>
      </c>
      <c r="G3362" s="1" t="str">
        <f t="array" ref="G3362">IF($F3362="", "", _xlfn.XLOOKUP($F3362,accounts!$A$2:$A$86,accounts!$B$2:$B$86, "Other"))</f>
        <v/>
      </c>
      <c r="H3362" s="1" t="str">
        <f t="array" ref="H3362">IF($F3362="", "", IFS(_xlfn.XLOOKUP($F3362, accounts!$A$2:$A$86, accounts!$E$2:$E$86, 0)&gt;=1000, "Enterprise", _xlfn.XLOOKUP($F3362, accounts!$A$2:$A$86, accounts!$E$2:$E$86, 0)&gt;=100, "Mid-Market", TRUE, "SMB"))</f>
        <v/>
      </c>
      <c r="I3362" s="1" t="str">
        <f t="array" ref="I3362">IF($F3362="", "", _xlfn.XLOOKUP($F3362,accounts!$A$2:$A$86,accounts!$F$2:$F$86, "Other"))</f>
        <v/>
      </c>
      <c r="J3362" s="1" t="s">
        <v>189</v>
      </c>
      <c r="K3362" s="3">
        <v>42878.0</v>
      </c>
    </row>
    <row r="3363">
      <c r="A3363" s="1" t="s">
        <v>3568</v>
      </c>
      <c r="B3363" s="1" t="s">
        <v>57</v>
      </c>
      <c r="C3363" s="1" t="str">
        <f t="array" ref="C3363">_xlfn.XLOOKUP($B3363, sales_teams!$A$2:$A$36, sales_teams!$B$2:$B$36)</f>
        <v>Rocco Neubert</v>
      </c>
      <c r="D3363" s="1" t="str">
        <f t="array" ref="D3363">_xlfn.XLOOKUP($B3363, sales_teams!$A$2:$A$36, sales_teams!$C$2:$C$36)</f>
        <v>East</v>
      </c>
      <c r="E3363" s="1" t="s">
        <v>194</v>
      </c>
      <c r="G3363" s="1" t="str">
        <f t="array" ref="G3363">IF($F3363="", "", _xlfn.XLOOKUP($F3363,accounts!$A$2:$A$86,accounts!$B$2:$B$86, "Other"))</f>
        <v/>
      </c>
      <c r="H3363" s="1" t="str">
        <f t="array" ref="H3363">IF($F3363="", "", IFS(_xlfn.XLOOKUP($F3363, accounts!$A$2:$A$86, accounts!$E$2:$E$86, 0)&gt;=1000, "Enterprise", _xlfn.XLOOKUP($F3363, accounts!$A$2:$A$86, accounts!$E$2:$E$86, 0)&gt;=100, "Mid-Market", TRUE, "SMB"))</f>
        <v/>
      </c>
      <c r="I3363" s="1" t="str">
        <f t="array" ref="I3363">IF($F3363="", "", _xlfn.XLOOKUP($F3363,accounts!$A$2:$A$86,accounts!$F$2:$F$86, "Other"))</f>
        <v/>
      </c>
      <c r="J3363" s="1" t="s">
        <v>189</v>
      </c>
      <c r="K3363" s="3">
        <v>42878.0</v>
      </c>
    </row>
    <row r="3364">
      <c r="A3364" s="1" t="s">
        <v>3569</v>
      </c>
      <c r="B3364" s="1" t="s">
        <v>52</v>
      </c>
      <c r="C3364" s="1" t="str">
        <f t="array" ref="C3364">_xlfn.XLOOKUP($B3364, sales_teams!$A$2:$A$36, sales_teams!$B$2:$B$36)</f>
        <v>Rocco Neubert</v>
      </c>
      <c r="D3364" s="1" t="str">
        <f t="array" ref="D3364">_xlfn.XLOOKUP($B3364, sales_teams!$A$2:$A$36, sales_teams!$C$2:$C$36)</f>
        <v>East</v>
      </c>
      <c r="E3364" s="1" t="s">
        <v>179</v>
      </c>
      <c r="G3364" s="1" t="str">
        <f t="array" ref="G3364">IF($F3364="", "", _xlfn.XLOOKUP($F3364,accounts!$A$2:$A$86,accounts!$B$2:$B$86, "Other"))</f>
        <v/>
      </c>
      <c r="H3364" s="1" t="str">
        <f t="array" ref="H3364">IF($F3364="", "", IFS(_xlfn.XLOOKUP($F3364, accounts!$A$2:$A$86, accounts!$E$2:$E$86, 0)&gt;=1000, "Enterprise", _xlfn.XLOOKUP($F3364, accounts!$A$2:$A$86, accounts!$E$2:$E$86, 0)&gt;=100, "Mid-Market", TRUE, "SMB"))</f>
        <v/>
      </c>
      <c r="I3364" s="1" t="str">
        <f t="array" ref="I3364">IF($F3364="", "", _xlfn.XLOOKUP($F3364,accounts!$A$2:$A$86,accounts!$F$2:$F$86, "Other"))</f>
        <v/>
      </c>
      <c r="J3364" s="1" t="s">
        <v>189</v>
      </c>
      <c r="K3364" s="3">
        <v>42878.0</v>
      </c>
    </row>
    <row r="3365">
      <c r="A3365" s="1" t="s">
        <v>3570</v>
      </c>
      <c r="B3365" s="1" t="s">
        <v>39</v>
      </c>
      <c r="C3365" s="1" t="str">
        <f t="array" ref="C3365">_xlfn.XLOOKUP($B3365, sales_teams!$A$2:$A$36, sales_teams!$B$2:$B$36)</f>
        <v>Cara Losch</v>
      </c>
      <c r="D3365" s="1" t="str">
        <f t="array" ref="D3365">_xlfn.XLOOKUP($B3365, sales_teams!$A$2:$A$36, sales_teams!$C$2:$C$36)</f>
        <v>East</v>
      </c>
      <c r="E3365" s="1" t="s">
        <v>181</v>
      </c>
      <c r="F3365" s="1" t="s">
        <v>163</v>
      </c>
      <c r="G3365" s="1" t="str">
        <f t="array" ref="G3365">IF($F3365="", "", _xlfn.XLOOKUP($F3365,accounts!$A$2:$A$86,accounts!$B$2:$B$86, "Other"))</f>
        <v>medical</v>
      </c>
      <c r="H3365" s="1" t="str">
        <f t="array" ref="H3365">IF($F3365="", "", IFS(_xlfn.XLOOKUP($F3365, accounts!$A$2:$A$86, accounts!$E$2:$E$86, 0)&gt;=1000, "Enterprise", _xlfn.XLOOKUP($F3365, accounts!$A$2:$A$86, accounts!$E$2:$E$86, 0)&gt;=100, "Mid-Market", TRUE, "SMB"))</f>
        <v>Mid-Market</v>
      </c>
      <c r="I3365" s="1" t="str">
        <f t="array" ref="I3365">IF($F3365="", "", _xlfn.XLOOKUP($F3365,accounts!$A$2:$A$86,accounts!$F$2:$F$86, "Other"))</f>
        <v>United States</v>
      </c>
      <c r="J3365" s="1" t="s">
        <v>131</v>
      </c>
      <c r="K3365" s="3">
        <v>42878.0</v>
      </c>
      <c r="L3365" s="3">
        <v>42881.0</v>
      </c>
      <c r="M3365" s="1">
        <v>463.0</v>
      </c>
    </row>
    <row r="3366">
      <c r="A3366" s="1" t="s">
        <v>3571</v>
      </c>
      <c r="B3366" s="1" t="s">
        <v>53</v>
      </c>
      <c r="C3366" s="1" t="str">
        <f t="array" ref="C3366">_xlfn.XLOOKUP($B3366, sales_teams!$A$2:$A$36, sales_teams!$B$2:$B$36)</f>
        <v>Rocco Neubert</v>
      </c>
      <c r="D3366" s="1" t="str">
        <f t="array" ref="D3366">_xlfn.XLOOKUP($B3366, sales_teams!$A$2:$A$36, sales_teams!$C$2:$C$36)</f>
        <v>East</v>
      </c>
      <c r="E3366" s="1" t="s">
        <v>109</v>
      </c>
      <c r="F3366" s="1" t="s">
        <v>103</v>
      </c>
      <c r="G3366" s="1" t="str">
        <f t="array" ref="G3366">IF($F3366="", "", _xlfn.XLOOKUP($F3366,accounts!$A$2:$A$86,accounts!$B$2:$B$86, "Other"))</f>
        <v>retail</v>
      </c>
      <c r="H3366" s="1" t="str">
        <f t="array" ref="H3366">IF($F3366="", "", IFS(_xlfn.XLOOKUP($F3366, accounts!$A$2:$A$86, accounts!$E$2:$E$86, 0)&gt;=1000, "Enterprise", _xlfn.XLOOKUP($F3366, accounts!$A$2:$A$86, accounts!$E$2:$E$86, 0)&gt;=100, "Mid-Market", TRUE, "SMB"))</f>
        <v>Enterprise</v>
      </c>
      <c r="I3366" s="1" t="str">
        <f t="array" ref="I3366">IF($F3366="", "", _xlfn.XLOOKUP($F3366,accounts!$A$2:$A$86,accounts!$F$2:$F$86, "Other"))</f>
        <v>United States</v>
      </c>
      <c r="J3366" s="1" t="s">
        <v>131</v>
      </c>
      <c r="K3366" s="3">
        <v>42878.0</v>
      </c>
      <c r="L3366" s="3">
        <v>42971.0</v>
      </c>
      <c r="M3366" s="1">
        <v>877.0</v>
      </c>
    </row>
    <row r="3367">
      <c r="A3367" s="1" t="s">
        <v>3572</v>
      </c>
      <c r="B3367" s="1" t="s">
        <v>26</v>
      </c>
      <c r="C3367" s="1" t="str">
        <f t="array" ref="C3367">_xlfn.XLOOKUP($B3367, sales_teams!$A$2:$A$36, sales_teams!$B$2:$B$36)</f>
        <v>Melvin Marxen</v>
      </c>
      <c r="D3367" s="1" t="str">
        <f t="array" ref="D3367">_xlfn.XLOOKUP($B3367, sales_teams!$A$2:$A$36, sales_teams!$C$2:$C$36)</f>
        <v>Central</v>
      </c>
      <c r="E3367" s="1" t="s">
        <v>188</v>
      </c>
      <c r="F3367" s="1" t="s">
        <v>119</v>
      </c>
      <c r="G3367" s="1" t="str">
        <f t="array" ref="G3367">IF($F3367="", "", _xlfn.XLOOKUP($F3367,accounts!$A$2:$A$86,accounts!$B$2:$B$86, "Other"))</f>
        <v>technology</v>
      </c>
      <c r="H3367" s="1" t="str">
        <f t="array" ref="H3367">IF($F3367="", "", IFS(_xlfn.XLOOKUP($F3367, accounts!$A$2:$A$86, accounts!$E$2:$E$86, 0)&gt;=1000, "Enterprise", _xlfn.XLOOKUP($F3367, accounts!$A$2:$A$86, accounts!$E$2:$E$86, 0)&gt;=100, "Mid-Market", TRUE, "SMB"))</f>
        <v>Enterprise</v>
      </c>
      <c r="I3367" s="1" t="str">
        <f t="array" ref="I3367">IF($F3367="", "", _xlfn.XLOOKUP($F3367,accounts!$A$2:$A$86,accounts!$F$2:$F$86, "Other"))</f>
        <v>Korea</v>
      </c>
      <c r="J3367" s="1" t="s">
        <v>131</v>
      </c>
      <c r="K3367" s="3">
        <v>42878.0</v>
      </c>
      <c r="L3367" s="3">
        <v>42971.0</v>
      </c>
      <c r="M3367" s="1">
        <v>3339.0</v>
      </c>
    </row>
    <row r="3368">
      <c r="A3368" s="1" t="s">
        <v>3573</v>
      </c>
      <c r="B3368" s="1" t="s">
        <v>99</v>
      </c>
      <c r="C3368" s="1" t="str">
        <f t="array" ref="C3368">_xlfn.XLOOKUP($B3368, sales_teams!$A$2:$A$36, sales_teams!$B$2:$B$36)</f>
        <v>Summer Sewald</v>
      </c>
      <c r="D3368" s="1" t="str">
        <f t="array" ref="D3368">_xlfn.XLOOKUP($B3368, sales_teams!$A$2:$A$36, sales_teams!$C$2:$C$36)</f>
        <v>West</v>
      </c>
      <c r="E3368" s="1" t="s">
        <v>109</v>
      </c>
      <c r="F3368" s="1" t="s">
        <v>59</v>
      </c>
      <c r="G3368" s="1" t="str">
        <f t="array" ref="G3368">IF($F3368="", "", _xlfn.XLOOKUP($F3368,accounts!$A$2:$A$86,accounts!$B$2:$B$86, "Other"))</f>
        <v>medical</v>
      </c>
      <c r="H3368" s="1" t="str">
        <f t="array" ref="H3368">IF($F3368="", "", IFS(_xlfn.XLOOKUP($F3368, accounts!$A$2:$A$86, accounts!$E$2:$E$86, 0)&gt;=1000, "Enterprise", _xlfn.XLOOKUP($F3368, accounts!$A$2:$A$86, accounts!$E$2:$E$86, 0)&gt;=100, "Mid-Market", TRUE, "SMB"))</f>
        <v>SMB</v>
      </c>
      <c r="I3368" s="1" t="str">
        <f t="array" ref="I3368">IF($F3368="", "", _xlfn.XLOOKUP($F3368,accounts!$A$2:$A$86,accounts!$F$2:$F$86, "Other"))</f>
        <v>United States</v>
      </c>
      <c r="J3368" s="1" t="s">
        <v>189</v>
      </c>
      <c r="K3368" s="3">
        <v>42878.0</v>
      </c>
    </row>
    <row r="3369">
      <c r="A3369" s="1" t="s">
        <v>3574</v>
      </c>
      <c r="B3369" s="1" t="s">
        <v>19</v>
      </c>
      <c r="C3369" s="1" t="str">
        <f t="array" ref="C3369">_xlfn.XLOOKUP($B3369, sales_teams!$A$2:$A$36, sales_teams!$B$2:$B$36)</f>
        <v>Melvin Marxen</v>
      </c>
      <c r="D3369" s="1" t="str">
        <f t="array" ref="D3369">_xlfn.XLOOKUP($B3369, sales_teams!$A$2:$A$36, sales_teams!$C$2:$C$36)</f>
        <v>Central</v>
      </c>
      <c r="E3369" s="1" t="s">
        <v>179</v>
      </c>
      <c r="F3369" s="1" t="s">
        <v>89</v>
      </c>
      <c r="G3369" s="1" t="str">
        <f t="array" ref="G3369">IF($F3369="", "", _xlfn.XLOOKUP($F3369,accounts!$A$2:$A$86,accounts!$B$2:$B$86, "Other"))</f>
        <v>finance</v>
      </c>
      <c r="H3369" s="1" t="str">
        <f t="array" ref="H3369">IF($F3369="", "", IFS(_xlfn.XLOOKUP($F3369, accounts!$A$2:$A$86, accounts!$E$2:$E$86, 0)&gt;=1000, "Enterprise", _xlfn.XLOOKUP($F3369, accounts!$A$2:$A$86, accounts!$E$2:$E$86, 0)&gt;=100, "Mid-Market", TRUE, "SMB"))</f>
        <v>Enterprise</v>
      </c>
      <c r="I3369" s="1" t="str">
        <f t="array" ref="I3369">IF($F3369="", "", _xlfn.XLOOKUP($F3369,accounts!$A$2:$A$86,accounts!$F$2:$F$86, "Other"))</f>
        <v>United States</v>
      </c>
      <c r="J3369" s="1" t="s">
        <v>192</v>
      </c>
      <c r="K3369" s="3">
        <v>42878.0</v>
      </c>
      <c r="L3369" s="3">
        <v>42883.0</v>
      </c>
      <c r="M3369" s="1">
        <v>0.0</v>
      </c>
    </row>
    <row r="3370">
      <c r="A3370" s="1" t="s">
        <v>3575</v>
      </c>
      <c r="B3370" s="1" t="s">
        <v>19</v>
      </c>
      <c r="C3370" s="1" t="str">
        <f t="array" ref="C3370">_xlfn.XLOOKUP($B3370, sales_teams!$A$2:$A$36, sales_teams!$B$2:$B$36)</f>
        <v>Melvin Marxen</v>
      </c>
      <c r="D3370" s="1" t="str">
        <f t="array" ref="D3370">_xlfn.XLOOKUP($B3370, sales_teams!$A$2:$A$36, sales_teams!$C$2:$C$36)</f>
        <v>Central</v>
      </c>
      <c r="E3370" s="1" t="s">
        <v>148</v>
      </c>
      <c r="F3370" s="1" t="s">
        <v>95</v>
      </c>
      <c r="G3370" s="1" t="str">
        <f t="array" ref="G3370">IF($F3370="", "", _xlfn.XLOOKUP($F3370,accounts!$A$2:$A$86,accounts!$B$2:$B$86, "Other"))</f>
        <v>finance</v>
      </c>
      <c r="H3370" s="1" t="str">
        <f t="array" ref="H3370">IF($F3370="", "", IFS(_xlfn.XLOOKUP($F3370, accounts!$A$2:$A$86, accounts!$E$2:$E$86, 0)&gt;=1000, "Enterprise", _xlfn.XLOOKUP($F3370, accounts!$A$2:$A$86, accounts!$E$2:$E$86, 0)&gt;=100, "Mid-Market", TRUE, "SMB"))</f>
        <v>Enterprise</v>
      </c>
      <c r="I3370" s="1" t="str">
        <f t="array" ref="I3370">IF($F3370="", "", _xlfn.XLOOKUP($F3370,accounts!$A$2:$A$86,accounts!$F$2:$F$86, "Other"))</f>
        <v>United States</v>
      </c>
      <c r="J3370" s="1" t="s">
        <v>131</v>
      </c>
      <c r="K3370" s="3">
        <v>42878.0</v>
      </c>
      <c r="L3370" s="3">
        <v>42967.0</v>
      </c>
      <c r="M3370" s="1">
        <v>4180.0</v>
      </c>
    </row>
    <row r="3371">
      <c r="A3371" s="1" t="s">
        <v>3576</v>
      </c>
      <c r="B3371" s="1" t="s">
        <v>102</v>
      </c>
      <c r="C3371" s="1" t="str">
        <f t="array" ref="C3371">_xlfn.XLOOKUP($B3371, sales_teams!$A$2:$A$36, sales_teams!$B$2:$B$36)</f>
        <v>Summer Sewald</v>
      </c>
      <c r="D3371" s="1" t="str">
        <f t="array" ref="D3371">_xlfn.XLOOKUP($B3371, sales_teams!$A$2:$A$36, sales_teams!$C$2:$C$36)</f>
        <v>West</v>
      </c>
      <c r="E3371" s="1" t="s">
        <v>109</v>
      </c>
      <c r="F3371" s="1" t="s">
        <v>129</v>
      </c>
      <c r="G3371" s="1" t="str">
        <f t="array" ref="G3371">IF($F3371="", "", _xlfn.XLOOKUP($F3371,accounts!$A$2:$A$86,accounts!$B$2:$B$86, "Other"))</f>
        <v>medical</v>
      </c>
      <c r="H3371" s="1" t="str">
        <f t="array" ref="H3371">IF($F3371="", "", IFS(_xlfn.XLOOKUP($F3371, accounts!$A$2:$A$86, accounts!$E$2:$E$86, 0)&gt;=1000, "Enterprise", _xlfn.XLOOKUP($F3371, accounts!$A$2:$A$86, accounts!$E$2:$E$86, 0)&gt;=100, "Mid-Market", TRUE, "SMB"))</f>
        <v>Enterprise</v>
      </c>
      <c r="I3371" s="1" t="str">
        <f t="array" ref="I3371">IF($F3371="", "", _xlfn.XLOOKUP($F3371,accounts!$A$2:$A$86,accounts!$F$2:$F$86, "Other"))</f>
        <v>United States</v>
      </c>
      <c r="J3371" s="1" t="s">
        <v>192</v>
      </c>
      <c r="K3371" s="3">
        <v>42878.0</v>
      </c>
      <c r="L3371" s="3">
        <v>42949.0</v>
      </c>
      <c r="M3371" s="1">
        <v>0.0</v>
      </c>
    </row>
    <row r="3372">
      <c r="A3372" s="1" t="s">
        <v>3577</v>
      </c>
      <c r="B3372" s="1" t="s">
        <v>92</v>
      </c>
      <c r="C3372" s="1" t="str">
        <f t="array" ref="C3372">_xlfn.XLOOKUP($B3372, sales_teams!$A$2:$A$36, sales_teams!$B$2:$B$36)</f>
        <v>Celia Rouche</v>
      </c>
      <c r="D3372" s="1" t="str">
        <f t="array" ref="D3372">_xlfn.XLOOKUP($B3372, sales_teams!$A$2:$A$36, sales_teams!$C$2:$C$36)</f>
        <v>West</v>
      </c>
      <c r="E3372" s="1" t="s">
        <v>181</v>
      </c>
      <c r="F3372" s="1" t="s">
        <v>118</v>
      </c>
      <c r="G3372" s="1" t="str">
        <f t="array" ref="G3372">IF($F3372="", "", _xlfn.XLOOKUP($F3372,accounts!$A$2:$A$86,accounts!$B$2:$B$86, "Other"))</f>
        <v>services</v>
      </c>
      <c r="H3372" s="1" t="str">
        <f t="array" ref="H3372">IF($F3372="", "", IFS(_xlfn.XLOOKUP($F3372, accounts!$A$2:$A$86, accounts!$E$2:$E$86, 0)&gt;=1000, "Enterprise", _xlfn.XLOOKUP($F3372, accounts!$A$2:$A$86, accounts!$E$2:$E$86, 0)&gt;=100, "Mid-Market", TRUE, "SMB"))</f>
        <v>Enterprise</v>
      </c>
      <c r="I3372" s="1" t="str">
        <f t="array" ref="I3372">IF($F3372="", "", _xlfn.XLOOKUP($F3372,accounts!$A$2:$A$86,accounts!$F$2:$F$86, "Other"))</f>
        <v>United States</v>
      </c>
      <c r="J3372" s="1" t="s">
        <v>192</v>
      </c>
      <c r="K3372" s="3">
        <v>42878.0</v>
      </c>
      <c r="L3372" s="3">
        <v>42881.0</v>
      </c>
      <c r="M3372" s="1">
        <v>0.0</v>
      </c>
    </row>
    <row r="3373">
      <c r="A3373" s="1" t="s">
        <v>3578</v>
      </c>
      <c r="B3373" s="1" t="s">
        <v>92</v>
      </c>
      <c r="C3373" s="1" t="str">
        <f t="array" ref="C3373">_xlfn.XLOOKUP($B3373, sales_teams!$A$2:$A$36, sales_teams!$B$2:$B$36)</f>
        <v>Celia Rouche</v>
      </c>
      <c r="D3373" s="1" t="str">
        <f t="array" ref="D3373">_xlfn.XLOOKUP($B3373, sales_teams!$A$2:$A$36, sales_teams!$C$2:$C$36)</f>
        <v>West</v>
      </c>
      <c r="E3373" s="1" t="s">
        <v>194</v>
      </c>
      <c r="F3373" s="1" t="s">
        <v>118</v>
      </c>
      <c r="G3373" s="1" t="str">
        <f t="array" ref="G3373">IF($F3373="", "", _xlfn.XLOOKUP($F3373,accounts!$A$2:$A$86,accounts!$B$2:$B$86, "Other"))</f>
        <v>services</v>
      </c>
      <c r="H3373" s="1" t="str">
        <f t="array" ref="H3373">IF($F3373="", "", IFS(_xlfn.XLOOKUP($F3373, accounts!$A$2:$A$86, accounts!$E$2:$E$86, 0)&gt;=1000, "Enterprise", _xlfn.XLOOKUP($F3373, accounts!$A$2:$A$86, accounts!$E$2:$E$86, 0)&gt;=100, "Mid-Market", TRUE, "SMB"))</f>
        <v>Enterprise</v>
      </c>
      <c r="I3373" s="1" t="str">
        <f t="array" ref="I3373">IF($F3373="", "", _xlfn.XLOOKUP($F3373,accounts!$A$2:$A$86,accounts!$F$2:$F$86, "Other"))</f>
        <v>United States</v>
      </c>
      <c r="J3373" s="1" t="s">
        <v>131</v>
      </c>
      <c r="K3373" s="3">
        <v>42878.0</v>
      </c>
      <c r="L3373" s="3">
        <v>42961.0</v>
      </c>
      <c r="M3373" s="1">
        <v>4642.0</v>
      </c>
    </row>
    <row r="3374">
      <c r="A3374" s="1" t="s">
        <v>3579</v>
      </c>
      <c r="B3374" s="1" t="s">
        <v>24</v>
      </c>
      <c r="C3374" s="1" t="str">
        <f t="array" ref="C3374">_xlfn.XLOOKUP($B3374, sales_teams!$A$2:$A$36, sales_teams!$B$2:$B$36)</f>
        <v>Melvin Marxen</v>
      </c>
      <c r="D3374" s="1" t="str">
        <f t="array" ref="D3374">_xlfn.XLOOKUP($B3374, sales_teams!$A$2:$A$36, sales_teams!$C$2:$C$36)</f>
        <v>Central</v>
      </c>
      <c r="E3374" s="1" t="s">
        <v>188</v>
      </c>
      <c r="F3374" s="1" t="s">
        <v>136</v>
      </c>
      <c r="G3374" s="1" t="str">
        <f t="array" ref="G3374">IF($F3374="", "", _xlfn.XLOOKUP($F3374,accounts!$A$2:$A$86,accounts!$B$2:$B$86, "Other"))</f>
        <v>services</v>
      </c>
      <c r="H3374" s="1" t="str">
        <f t="array" ref="H3374">IF($F3374="", "", IFS(_xlfn.XLOOKUP($F3374, accounts!$A$2:$A$86, accounts!$E$2:$E$86, 0)&gt;=1000, "Enterprise", _xlfn.XLOOKUP($F3374, accounts!$A$2:$A$86, accounts!$E$2:$E$86, 0)&gt;=100, "Mid-Market", TRUE, "SMB"))</f>
        <v>Enterprise</v>
      </c>
      <c r="I3374" s="1" t="str">
        <f t="array" ref="I3374">IF($F3374="", "", _xlfn.XLOOKUP($F3374,accounts!$A$2:$A$86,accounts!$F$2:$F$86, "Other"))</f>
        <v>United States</v>
      </c>
      <c r="J3374" s="1" t="s">
        <v>192</v>
      </c>
      <c r="K3374" s="3">
        <v>42878.0</v>
      </c>
      <c r="L3374" s="3">
        <v>42991.0</v>
      </c>
      <c r="M3374" s="1">
        <v>0.0</v>
      </c>
    </row>
    <row r="3375">
      <c r="A3375" s="1" t="s">
        <v>3580</v>
      </c>
      <c r="B3375" s="1" t="s">
        <v>28</v>
      </c>
      <c r="C3375" s="1" t="str">
        <f t="array" ref="C3375">_xlfn.XLOOKUP($B3375, sales_teams!$A$2:$A$36, sales_teams!$B$2:$B$36)</f>
        <v>Melvin Marxen</v>
      </c>
      <c r="D3375" s="1" t="str">
        <f t="array" ref="D3375">_xlfn.XLOOKUP($B3375, sales_teams!$A$2:$A$36, sales_teams!$C$2:$C$36)</f>
        <v>Central</v>
      </c>
      <c r="E3375" s="1" t="s">
        <v>181</v>
      </c>
      <c r="F3375" s="1" t="s">
        <v>110</v>
      </c>
      <c r="G3375" s="1" t="str">
        <f t="array" ref="G3375">IF($F3375="", "", _xlfn.XLOOKUP($F3375,accounts!$A$2:$A$86,accounts!$B$2:$B$86, "Other"))</f>
        <v>technology</v>
      </c>
      <c r="H3375" s="1" t="str">
        <f t="array" ref="H3375">IF($F3375="", "", IFS(_xlfn.XLOOKUP($F3375, accounts!$A$2:$A$86, accounts!$E$2:$E$86, 0)&gt;=1000, "Enterprise", _xlfn.XLOOKUP($F3375, accounts!$A$2:$A$86, accounts!$E$2:$E$86, 0)&gt;=100, "Mid-Market", TRUE, "SMB"))</f>
        <v>Enterprise</v>
      </c>
      <c r="I3375" s="1" t="str">
        <f t="array" ref="I3375">IF($F3375="", "", _xlfn.XLOOKUP($F3375,accounts!$A$2:$A$86,accounts!$F$2:$F$86, "Other"))</f>
        <v>Norway</v>
      </c>
      <c r="J3375" s="1" t="s">
        <v>131</v>
      </c>
      <c r="K3375" s="3">
        <v>42878.0</v>
      </c>
      <c r="L3375" s="3">
        <v>42986.0</v>
      </c>
      <c r="M3375" s="1">
        <v>578.0</v>
      </c>
    </row>
    <row r="3376">
      <c r="A3376" s="1" t="s">
        <v>3581</v>
      </c>
      <c r="B3376" s="1" t="s">
        <v>15</v>
      </c>
      <c r="C3376" s="1" t="str">
        <f t="array" ref="C3376">_xlfn.XLOOKUP($B3376, sales_teams!$A$2:$A$36, sales_teams!$B$2:$B$36)</f>
        <v>Dustin Brinkmann</v>
      </c>
      <c r="D3376" s="1" t="str">
        <f t="array" ref="D3376">_xlfn.XLOOKUP($B3376, sales_teams!$A$2:$A$36, sales_teams!$C$2:$C$36)</f>
        <v>Central</v>
      </c>
      <c r="E3376" s="1" t="s">
        <v>188</v>
      </c>
      <c r="F3376" s="1" t="s">
        <v>113</v>
      </c>
      <c r="G3376" s="1" t="str">
        <f t="array" ref="G3376">IF($F3376="", "", _xlfn.XLOOKUP($F3376,accounts!$A$2:$A$86,accounts!$B$2:$B$86, "Other"))</f>
        <v>telecommunications</v>
      </c>
      <c r="H3376" s="1" t="str">
        <f t="array" ref="H3376">IF($F3376="", "", IFS(_xlfn.XLOOKUP($F3376, accounts!$A$2:$A$86, accounts!$E$2:$E$86, 0)&gt;=1000, "Enterprise", _xlfn.XLOOKUP($F3376, accounts!$A$2:$A$86, accounts!$E$2:$E$86, 0)&gt;=100, "Mid-Market", TRUE, "SMB"))</f>
        <v>Mid-Market</v>
      </c>
      <c r="I3376" s="1" t="str">
        <f t="array" ref="I3376">IF($F3376="", "", _xlfn.XLOOKUP($F3376,accounts!$A$2:$A$86,accounts!$F$2:$F$86, "Other"))</f>
        <v>United States</v>
      </c>
      <c r="J3376" s="1" t="s">
        <v>131</v>
      </c>
      <c r="K3376" s="3">
        <v>42878.0</v>
      </c>
      <c r="L3376" s="3">
        <v>42958.0</v>
      </c>
      <c r="M3376" s="1">
        <v>3285.0</v>
      </c>
    </row>
    <row r="3377">
      <c r="A3377" s="1" t="s">
        <v>3582</v>
      </c>
      <c r="B3377" s="1" t="s">
        <v>60</v>
      </c>
      <c r="C3377" s="1" t="str">
        <f t="array" ref="C3377">_xlfn.XLOOKUP($B3377, sales_teams!$A$2:$A$36, sales_teams!$B$2:$B$36)</f>
        <v>Celia Rouche</v>
      </c>
      <c r="D3377" s="1" t="str">
        <f t="array" ref="D3377">_xlfn.XLOOKUP($B3377, sales_teams!$A$2:$A$36, sales_teams!$C$2:$C$36)</f>
        <v>West</v>
      </c>
      <c r="E3377" s="1" t="s">
        <v>179</v>
      </c>
      <c r="F3377" s="1" t="s">
        <v>142</v>
      </c>
      <c r="G3377" s="1" t="str">
        <f t="array" ref="G3377">IF($F3377="", "", _xlfn.XLOOKUP($F3377,accounts!$A$2:$A$86,accounts!$B$2:$B$86, "Other"))</f>
        <v>retail</v>
      </c>
      <c r="H3377" s="1" t="str">
        <f t="array" ref="H3377">IF($F3377="", "", IFS(_xlfn.XLOOKUP($F3377, accounts!$A$2:$A$86, accounts!$E$2:$E$86, 0)&gt;=1000, "Enterprise", _xlfn.XLOOKUP($F3377, accounts!$A$2:$A$86, accounts!$E$2:$E$86, 0)&gt;=100, "Mid-Market", TRUE, "SMB"))</f>
        <v>Enterprise</v>
      </c>
      <c r="I3377" s="1" t="str">
        <f t="array" ref="I3377">IF($F3377="", "", _xlfn.XLOOKUP($F3377,accounts!$A$2:$A$86,accounts!$F$2:$F$86, "Other"))</f>
        <v>United States</v>
      </c>
      <c r="J3377" s="1" t="s">
        <v>192</v>
      </c>
      <c r="K3377" s="3">
        <v>42878.0</v>
      </c>
      <c r="L3377" s="3">
        <v>42959.0</v>
      </c>
      <c r="M3377" s="1">
        <v>0.0</v>
      </c>
    </row>
    <row r="3378">
      <c r="A3378" s="1" t="s">
        <v>3583</v>
      </c>
      <c r="B3378" s="1" t="s">
        <v>34</v>
      </c>
      <c r="C3378" s="1" t="str">
        <f t="array" ref="C3378">_xlfn.XLOOKUP($B3378, sales_teams!$A$2:$A$36, sales_teams!$B$2:$B$36)</f>
        <v>Cara Losch</v>
      </c>
      <c r="D3378" s="1" t="str">
        <f t="array" ref="D3378">_xlfn.XLOOKUP($B3378, sales_teams!$A$2:$A$36, sales_teams!$C$2:$C$36)</f>
        <v>East</v>
      </c>
      <c r="E3378" s="1" t="s">
        <v>109</v>
      </c>
      <c r="F3378" s="1" t="s">
        <v>169</v>
      </c>
      <c r="G3378" s="1" t="str">
        <f t="array" ref="G3378">IF($F3378="", "", _xlfn.XLOOKUP($F3378,accounts!$A$2:$A$86,accounts!$B$2:$B$86, "Other"))</f>
        <v>entertainment</v>
      </c>
      <c r="H3378" s="1" t="str">
        <f t="array" ref="H3378">IF($F3378="", "", IFS(_xlfn.XLOOKUP($F3378, accounts!$A$2:$A$86, accounts!$E$2:$E$86, 0)&gt;=1000, "Enterprise", _xlfn.XLOOKUP($F3378, accounts!$A$2:$A$86, accounts!$E$2:$E$86, 0)&gt;=100, "Mid-Market", TRUE, "SMB"))</f>
        <v>Enterprise</v>
      </c>
      <c r="I3378" s="1" t="str">
        <f t="array" ref="I3378">IF($F3378="", "", _xlfn.XLOOKUP($F3378,accounts!$A$2:$A$86,accounts!$F$2:$F$86, "Other"))</f>
        <v>United States</v>
      </c>
      <c r="J3378" s="1" t="s">
        <v>192</v>
      </c>
      <c r="K3378" s="3">
        <v>42878.0</v>
      </c>
      <c r="L3378" s="3">
        <v>42976.0</v>
      </c>
      <c r="M3378" s="1">
        <v>0.0</v>
      </c>
    </row>
    <row r="3379">
      <c r="A3379" s="1" t="s">
        <v>3584</v>
      </c>
      <c r="B3379" s="1" t="s">
        <v>105</v>
      </c>
      <c r="C3379" s="1" t="str">
        <f t="array" ref="C3379">_xlfn.XLOOKUP($B3379, sales_teams!$A$2:$A$36, sales_teams!$B$2:$B$36)</f>
        <v>Summer Sewald</v>
      </c>
      <c r="D3379" s="1" t="str">
        <f t="array" ref="D3379">_xlfn.XLOOKUP($B3379, sales_teams!$A$2:$A$36, sales_teams!$C$2:$C$36)</f>
        <v>West</v>
      </c>
      <c r="E3379" s="1" t="s">
        <v>148</v>
      </c>
      <c r="F3379" s="1" t="s">
        <v>50</v>
      </c>
      <c r="G3379" s="1" t="str">
        <f t="array" ref="G3379">IF($F3379="", "", _xlfn.XLOOKUP($F3379,accounts!$A$2:$A$86,accounts!$B$2:$B$86, "Other"))</f>
        <v>entertainment</v>
      </c>
      <c r="H3379" s="1" t="str">
        <f t="array" ref="H3379">IF($F3379="", "", IFS(_xlfn.XLOOKUP($F3379, accounts!$A$2:$A$86, accounts!$E$2:$E$86, 0)&gt;=1000, "Enterprise", _xlfn.XLOOKUP($F3379, accounts!$A$2:$A$86, accounts!$E$2:$E$86, 0)&gt;=100, "Mid-Market", TRUE, "SMB"))</f>
        <v>Enterprise</v>
      </c>
      <c r="I3379" s="1" t="str">
        <f t="array" ref="I3379">IF($F3379="", "", _xlfn.XLOOKUP($F3379,accounts!$A$2:$A$86,accounts!$F$2:$F$86, "Other"))</f>
        <v>United States</v>
      </c>
      <c r="J3379" s="1" t="s">
        <v>131</v>
      </c>
      <c r="K3379" s="3">
        <v>42878.0</v>
      </c>
      <c r="L3379" s="3">
        <v>42886.0</v>
      </c>
      <c r="M3379" s="1">
        <v>5212.0</v>
      </c>
    </row>
    <row r="3380">
      <c r="A3380" s="1" t="s">
        <v>3585</v>
      </c>
      <c r="B3380" s="1" t="s">
        <v>52</v>
      </c>
      <c r="C3380" s="1" t="str">
        <f t="array" ref="C3380">_xlfn.XLOOKUP($B3380, sales_teams!$A$2:$A$36, sales_teams!$B$2:$B$36)</f>
        <v>Rocco Neubert</v>
      </c>
      <c r="D3380" s="1" t="str">
        <f t="array" ref="D3380">_xlfn.XLOOKUP($B3380, sales_teams!$A$2:$A$36, sales_teams!$C$2:$C$36)</f>
        <v>East</v>
      </c>
      <c r="E3380" s="1" t="s">
        <v>181</v>
      </c>
      <c r="F3380" s="1" t="s">
        <v>83</v>
      </c>
      <c r="G3380" s="1" t="str">
        <f t="array" ref="G3380">IF($F3380="", "", _xlfn.XLOOKUP($F3380,accounts!$A$2:$A$86,accounts!$B$2:$B$86, "Other"))</f>
        <v>marketing</v>
      </c>
      <c r="H3380" s="1" t="str">
        <f t="array" ref="H3380">IF($F3380="", "", IFS(_xlfn.XLOOKUP($F3380, accounts!$A$2:$A$86, accounts!$E$2:$E$86, 0)&gt;=1000, "Enterprise", _xlfn.XLOOKUP($F3380, accounts!$A$2:$A$86, accounts!$E$2:$E$86, 0)&gt;=100, "Mid-Market", TRUE, "SMB"))</f>
        <v>Enterprise</v>
      </c>
      <c r="I3380" s="1" t="str">
        <f t="array" ref="I3380">IF($F3380="", "", _xlfn.XLOOKUP($F3380,accounts!$A$2:$A$86,accounts!$F$2:$F$86, "Other"))</f>
        <v>United States</v>
      </c>
      <c r="J3380" s="1" t="s">
        <v>131</v>
      </c>
      <c r="K3380" s="3">
        <v>42879.0</v>
      </c>
      <c r="L3380" s="3">
        <v>43002.0</v>
      </c>
      <c r="M3380" s="1">
        <v>614.0</v>
      </c>
    </row>
    <row r="3381">
      <c r="A3381" s="1" t="s">
        <v>3586</v>
      </c>
      <c r="B3381" s="1" t="s">
        <v>52</v>
      </c>
      <c r="C3381" s="1" t="str">
        <f t="array" ref="C3381">_xlfn.XLOOKUP($B3381, sales_teams!$A$2:$A$36, sales_teams!$B$2:$B$36)</f>
        <v>Rocco Neubert</v>
      </c>
      <c r="D3381" s="1" t="str">
        <f t="array" ref="D3381">_xlfn.XLOOKUP($B3381, sales_teams!$A$2:$A$36, sales_teams!$C$2:$C$36)</f>
        <v>East</v>
      </c>
      <c r="E3381" s="1" t="s">
        <v>194</v>
      </c>
      <c r="F3381" s="1" t="s">
        <v>43</v>
      </c>
      <c r="G3381" s="1" t="str">
        <f t="array" ref="G3381">IF($F3381="", "", _xlfn.XLOOKUP($F3381,accounts!$A$2:$A$86,accounts!$B$2:$B$86, "Other"))</f>
        <v>software</v>
      </c>
      <c r="H3381" s="1" t="str">
        <f t="array" ref="H3381">IF($F3381="", "", IFS(_xlfn.XLOOKUP($F3381, accounts!$A$2:$A$86, accounts!$E$2:$E$86, 0)&gt;=1000, "Enterprise", _xlfn.XLOOKUP($F3381, accounts!$A$2:$A$86, accounts!$E$2:$E$86, 0)&gt;=100, "Mid-Market", TRUE, "SMB"))</f>
        <v>Enterprise</v>
      </c>
      <c r="I3381" s="1" t="str">
        <f t="array" ref="I3381">IF($F3381="", "", _xlfn.XLOOKUP($F3381,accounts!$A$2:$A$86,accounts!$F$2:$F$86, "Other"))</f>
        <v>United States</v>
      </c>
      <c r="J3381" s="1" t="s">
        <v>131</v>
      </c>
      <c r="K3381" s="3">
        <v>42879.0</v>
      </c>
      <c r="L3381" s="3">
        <v>42991.0</v>
      </c>
      <c r="M3381" s="1">
        <v>5778.0</v>
      </c>
    </row>
    <row r="3382">
      <c r="A3382" s="1" t="s">
        <v>3587</v>
      </c>
      <c r="B3382" s="1" t="s">
        <v>39</v>
      </c>
      <c r="C3382" s="1" t="str">
        <f t="array" ref="C3382">_xlfn.XLOOKUP($B3382, sales_teams!$A$2:$A$36, sales_teams!$B$2:$B$36)</f>
        <v>Cara Losch</v>
      </c>
      <c r="D3382" s="1" t="str">
        <f t="array" ref="D3382">_xlfn.XLOOKUP($B3382, sales_teams!$A$2:$A$36, sales_teams!$C$2:$C$36)</f>
        <v>East</v>
      </c>
      <c r="E3382" s="1" t="s">
        <v>181</v>
      </c>
      <c r="F3382" s="1" t="s">
        <v>129</v>
      </c>
      <c r="G3382" s="1" t="str">
        <f t="array" ref="G3382">IF($F3382="", "", _xlfn.XLOOKUP($F3382,accounts!$A$2:$A$86,accounts!$B$2:$B$86, "Other"))</f>
        <v>medical</v>
      </c>
      <c r="H3382" s="1" t="str">
        <f t="array" ref="H3382">IF($F3382="", "", IFS(_xlfn.XLOOKUP($F3382, accounts!$A$2:$A$86, accounts!$E$2:$E$86, 0)&gt;=1000, "Enterprise", _xlfn.XLOOKUP($F3382, accounts!$A$2:$A$86, accounts!$E$2:$E$86, 0)&gt;=100, "Mid-Market", TRUE, "SMB"))</f>
        <v>Enterprise</v>
      </c>
      <c r="I3382" s="1" t="str">
        <f t="array" ref="I3382">IF($F3382="", "", _xlfn.XLOOKUP($F3382,accounts!$A$2:$A$86,accounts!$F$2:$F$86, "Other"))</f>
        <v>United States</v>
      </c>
      <c r="J3382" s="1" t="s">
        <v>189</v>
      </c>
      <c r="K3382" s="3">
        <v>42879.0</v>
      </c>
    </row>
    <row r="3383">
      <c r="A3383" s="1" t="s">
        <v>3588</v>
      </c>
      <c r="B3383" s="1" t="s">
        <v>53</v>
      </c>
      <c r="C3383" s="1" t="str">
        <f t="array" ref="C3383">_xlfn.XLOOKUP($B3383, sales_teams!$A$2:$A$36, sales_teams!$B$2:$B$36)</f>
        <v>Rocco Neubert</v>
      </c>
      <c r="D3383" s="1" t="str">
        <f t="array" ref="D3383">_xlfn.XLOOKUP($B3383, sales_teams!$A$2:$A$36, sales_teams!$C$2:$C$36)</f>
        <v>East</v>
      </c>
      <c r="E3383" s="1" t="s">
        <v>188</v>
      </c>
      <c r="F3383" s="1" t="s">
        <v>43</v>
      </c>
      <c r="G3383" s="1" t="str">
        <f t="array" ref="G3383">IF($F3383="", "", _xlfn.XLOOKUP($F3383,accounts!$A$2:$A$86,accounts!$B$2:$B$86, "Other"))</f>
        <v>software</v>
      </c>
      <c r="H3383" s="1" t="str">
        <f t="array" ref="H3383">IF($F3383="", "", IFS(_xlfn.XLOOKUP($F3383, accounts!$A$2:$A$86, accounts!$E$2:$E$86, 0)&gt;=1000, "Enterprise", _xlfn.XLOOKUP($F3383, accounts!$A$2:$A$86, accounts!$E$2:$E$86, 0)&gt;=100, "Mid-Market", TRUE, "SMB"))</f>
        <v>Enterprise</v>
      </c>
      <c r="I3383" s="1" t="str">
        <f t="array" ref="I3383">IF($F3383="", "", _xlfn.XLOOKUP($F3383,accounts!$A$2:$A$86,accounts!$F$2:$F$86, "Other"))</f>
        <v>United States</v>
      </c>
      <c r="J3383" s="1" t="s">
        <v>131</v>
      </c>
      <c r="K3383" s="3">
        <v>42879.0</v>
      </c>
      <c r="L3383" s="3">
        <v>42988.0</v>
      </c>
      <c r="M3383" s="1">
        <v>3521.0</v>
      </c>
    </row>
    <row r="3384">
      <c r="A3384" s="1" t="s">
        <v>3589</v>
      </c>
      <c r="B3384" s="1" t="s">
        <v>94</v>
      </c>
      <c r="C3384" s="1" t="str">
        <f t="array" ref="C3384">_xlfn.XLOOKUP($B3384, sales_teams!$A$2:$A$36, sales_teams!$B$2:$B$36)</f>
        <v>Celia Rouche</v>
      </c>
      <c r="D3384" s="1" t="str">
        <f t="array" ref="D3384">_xlfn.XLOOKUP($B3384, sales_teams!$A$2:$A$36, sales_teams!$C$2:$C$36)</f>
        <v>West</v>
      </c>
      <c r="E3384" s="1" t="s">
        <v>148</v>
      </c>
      <c r="G3384" s="1" t="str">
        <f t="array" ref="G3384">IF($F3384="", "", _xlfn.XLOOKUP($F3384,accounts!$A$2:$A$86,accounts!$B$2:$B$86, "Other"))</f>
        <v/>
      </c>
      <c r="H3384" s="1" t="str">
        <f t="array" ref="H3384">IF($F3384="", "", IFS(_xlfn.XLOOKUP($F3384, accounts!$A$2:$A$86, accounts!$E$2:$E$86, 0)&gt;=1000, "Enterprise", _xlfn.XLOOKUP($F3384, accounts!$A$2:$A$86, accounts!$E$2:$E$86, 0)&gt;=100, "Mid-Market", TRUE, "SMB"))</f>
        <v/>
      </c>
      <c r="I3384" s="1" t="str">
        <f t="array" ref="I3384">IF($F3384="", "", _xlfn.XLOOKUP($F3384,accounts!$A$2:$A$86,accounts!$F$2:$F$86, "Other"))</f>
        <v/>
      </c>
      <c r="J3384" s="1" t="s">
        <v>189</v>
      </c>
      <c r="K3384" s="3">
        <v>42879.0</v>
      </c>
    </row>
    <row r="3385">
      <c r="A3385" s="1" t="s">
        <v>3590</v>
      </c>
      <c r="B3385" s="1" t="s">
        <v>42</v>
      </c>
      <c r="C3385" s="1" t="str">
        <f t="array" ref="C3385">_xlfn.XLOOKUP($B3385, sales_teams!$A$2:$A$36, sales_teams!$B$2:$B$36)</f>
        <v>Cara Losch</v>
      </c>
      <c r="D3385" s="1" t="str">
        <f t="array" ref="D3385">_xlfn.XLOOKUP($B3385, sales_teams!$A$2:$A$36, sales_teams!$C$2:$C$36)</f>
        <v>East</v>
      </c>
      <c r="E3385" s="1" t="s">
        <v>194</v>
      </c>
      <c r="F3385" s="1" t="s">
        <v>126</v>
      </c>
      <c r="G3385" s="1" t="str">
        <f t="array" ref="G3385">IF($F3385="", "", _xlfn.XLOOKUP($F3385,accounts!$A$2:$A$86,accounts!$B$2:$B$86, "Other"))</f>
        <v>retail</v>
      </c>
      <c r="H3385" s="1" t="str">
        <f t="array" ref="H3385">IF($F3385="", "", IFS(_xlfn.XLOOKUP($F3385, accounts!$A$2:$A$86, accounts!$E$2:$E$86, 0)&gt;=1000, "Enterprise", _xlfn.XLOOKUP($F3385, accounts!$A$2:$A$86, accounts!$E$2:$E$86, 0)&gt;=100, "Mid-Market", TRUE, "SMB"))</f>
        <v>Enterprise</v>
      </c>
      <c r="I3385" s="1" t="str">
        <f t="array" ref="I3385">IF($F3385="", "", _xlfn.XLOOKUP($F3385,accounts!$A$2:$A$86,accounts!$F$2:$F$86, "Other"))</f>
        <v>United States</v>
      </c>
      <c r="J3385" s="1" t="s">
        <v>192</v>
      </c>
      <c r="K3385" s="3">
        <v>42879.0</v>
      </c>
      <c r="L3385" s="3">
        <v>42999.0</v>
      </c>
      <c r="M3385" s="1">
        <v>0.0</v>
      </c>
    </row>
    <row r="3386">
      <c r="A3386" s="1" t="s">
        <v>3591</v>
      </c>
      <c r="B3386" s="1" t="s">
        <v>26</v>
      </c>
      <c r="C3386" s="1" t="str">
        <f t="array" ref="C3386">_xlfn.XLOOKUP($B3386, sales_teams!$A$2:$A$36, sales_teams!$B$2:$B$36)</f>
        <v>Melvin Marxen</v>
      </c>
      <c r="D3386" s="1" t="str">
        <f t="array" ref="D3386">_xlfn.XLOOKUP($B3386, sales_teams!$A$2:$A$36, sales_teams!$C$2:$C$36)</f>
        <v>Central</v>
      </c>
      <c r="E3386" s="1" t="s">
        <v>148</v>
      </c>
      <c r="F3386" s="1" t="s">
        <v>150</v>
      </c>
      <c r="G3386" s="1" t="str">
        <f t="array" ref="G3386">IF($F3386="", "", _xlfn.XLOOKUP($F3386,accounts!$A$2:$A$86,accounts!$B$2:$B$86, "Other"))</f>
        <v>technology</v>
      </c>
      <c r="H3386" s="1" t="str">
        <f t="array" ref="H3386">IF($F3386="", "", IFS(_xlfn.XLOOKUP($F3386, accounts!$A$2:$A$86, accounts!$E$2:$E$86, 0)&gt;=1000, "Enterprise", _xlfn.XLOOKUP($F3386, accounts!$A$2:$A$86, accounts!$E$2:$E$86, 0)&gt;=100, "Mid-Market", TRUE, "SMB"))</f>
        <v>Enterprise</v>
      </c>
      <c r="I3386" s="1" t="str">
        <f t="array" ref="I3386">IF($F3386="", "", _xlfn.XLOOKUP($F3386,accounts!$A$2:$A$86,accounts!$F$2:$F$86, "Other"))</f>
        <v>United States</v>
      </c>
      <c r="J3386" s="1" t="s">
        <v>131</v>
      </c>
      <c r="K3386" s="3">
        <v>42879.0</v>
      </c>
      <c r="L3386" s="3">
        <v>42953.0</v>
      </c>
      <c r="M3386" s="1">
        <v>5109.0</v>
      </c>
    </row>
    <row r="3387">
      <c r="A3387" s="1" t="s">
        <v>3592</v>
      </c>
      <c r="B3387" s="1" t="s">
        <v>99</v>
      </c>
      <c r="C3387" s="1" t="str">
        <f t="array" ref="C3387">_xlfn.XLOOKUP($B3387, sales_teams!$A$2:$A$36, sales_teams!$B$2:$B$36)</f>
        <v>Summer Sewald</v>
      </c>
      <c r="D3387" s="1" t="str">
        <f t="array" ref="D3387">_xlfn.XLOOKUP($B3387, sales_teams!$A$2:$A$36, sales_teams!$C$2:$C$36)</f>
        <v>West</v>
      </c>
      <c r="E3387" s="1" t="s">
        <v>194</v>
      </c>
      <c r="G3387" s="1" t="str">
        <f t="array" ref="G3387">IF($F3387="", "", _xlfn.XLOOKUP($F3387,accounts!$A$2:$A$86,accounts!$B$2:$B$86, "Other"))</f>
        <v/>
      </c>
      <c r="H3387" s="1" t="str">
        <f t="array" ref="H3387">IF($F3387="", "", IFS(_xlfn.XLOOKUP($F3387, accounts!$A$2:$A$86, accounts!$E$2:$E$86, 0)&gt;=1000, "Enterprise", _xlfn.XLOOKUP($F3387, accounts!$A$2:$A$86, accounts!$E$2:$E$86, 0)&gt;=100, "Mid-Market", TRUE, "SMB"))</f>
        <v/>
      </c>
      <c r="I3387" s="1" t="str">
        <f t="array" ref="I3387">IF($F3387="", "", _xlfn.XLOOKUP($F3387,accounts!$A$2:$A$86,accounts!$F$2:$F$86, "Other"))</f>
        <v/>
      </c>
      <c r="J3387" s="1" t="s">
        <v>189</v>
      </c>
      <c r="K3387" s="3">
        <v>42879.0</v>
      </c>
    </row>
    <row r="3388">
      <c r="A3388" s="1" t="s">
        <v>3593</v>
      </c>
      <c r="B3388" s="1" t="s">
        <v>99</v>
      </c>
      <c r="C3388" s="1" t="str">
        <f t="array" ref="C3388">_xlfn.XLOOKUP($B3388, sales_teams!$A$2:$A$36, sales_teams!$B$2:$B$36)</f>
        <v>Summer Sewald</v>
      </c>
      <c r="D3388" s="1" t="str">
        <f t="array" ref="D3388">_xlfn.XLOOKUP($B3388, sales_teams!$A$2:$A$36, sales_teams!$C$2:$C$36)</f>
        <v>West</v>
      </c>
      <c r="E3388" s="1" t="s">
        <v>181</v>
      </c>
      <c r="F3388" s="1" t="s">
        <v>80</v>
      </c>
      <c r="G3388" s="1" t="str">
        <f t="array" ref="G3388">IF($F3388="", "", _xlfn.XLOOKUP($F3388,accounts!$A$2:$A$86,accounts!$B$2:$B$86, "Other"))</f>
        <v>technology</v>
      </c>
      <c r="H3388" s="1" t="str">
        <f t="array" ref="H3388">IF($F3388="", "", IFS(_xlfn.XLOOKUP($F3388, accounts!$A$2:$A$86, accounts!$E$2:$E$86, 0)&gt;=1000, "Enterprise", _xlfn.XLOOKUP($F3388, accounts!$A$2:$A$86, accounts!$E$2:$E$86, 0)&gt;=100, "Mid-Market", TRUE, "SMB"))</f>
        <v>Enterprise</v>
      </c>
      <c r="I3388" s="1" t="str">
        <f t="array" ref="I3388">IF($F3388="", "", _xlfn.XLOOKUP($F3388,accounts!$A$2:$A$86,accounts!$F$2:$F$86, "Other"))</f>
        <v>United States</v>
      </c>
      <c r="J3388" s="1" t="s">
        <v>192</v>
      </c>
      <c r="K3388" s="3">
        <v>42879.0</v>
      </c>
      <c r="L3388" s="3">
        <v>42906.0</v>
      </c>
      <c r="M3388" s="1">
        <v>0.0</v>
      </c>
    </row>
    <row r="3389">
      <c r="A3389" s="1" t="s">
        <v>3594</v>
      </c>
      <c r="B3389" s="1" t="s">
        <v>99</v>
      </c>
      <c r="C3389" s="1" t="str">
        <f t="array" ref="C3389">_xlfn.XLOOKUP($B3389, sales_teams!$A$2:$A$36, sales_teams!$B$2:$B$36)</f>
        <v>Summer Sewald</v>
      </c>
      <c r="D3389" s="1" t="str">
        <f t="array" ref="D3389">_xlfn.XLOOKUP($B3389, sales_teams!$A$2:$A$36, sales_teams!$C$2:$C$36)</f>
        <v>West</v>
      </c>
      <c r="E3389" s="1" t="s">
        <v>194</v>
      </c>
      <c r="F3389" s="1" t="s">
        <v>130</v>
      </c>
      <c r="G3389" s="1" t="str">
        <f t="array" ref="G3389">IF($F3389="", "", _xlfn.XLOOKUP($F3389,accounts!$A$2:$A$86,accounts!$B$2:$B$86, "Other"))</f>
        <v>medical</v>
      </c>
      <c r="H3389" s="1" t="str">
        <f t="array" ref="H3389">IF($F3389="", "", IFS(_xlfn.XLOOKUP($F3389, accounts!$A$2:$A$86, accounts!$E$2:$E$86, 0)&gt;=1000, "Enterprise", _xlfn.XLOOKUP($F3389, accounts!$A$2:$A$86, accounts!$E$2:$E$86, 0)&gt;=100, "Mid-Market", TRUE, "SMB"))</f>
        <v>Enterprise</v>
      </c>
      <c r="I3389" s="1" t="str">
        <f t="array" ref="I3389">IF($F3389="", "", _xlfn.XLOOKUP($F3389,accounts!$A$2:$A$86,accounts!$F$2:$F$86, "Other"))</f>
        <v>United States</v>
      </c>
      <c r="J3389" s="1" t="s">
        <v>131</v>
      </c>
      <c r="K3389" s="3">
        <v>42879.0</v>
      </c>
      <c r="L3389" s="3">
        <v>42996.0</v>
      </c>
      <c r="M3389" s="1">
        <v>5190.0</v>
      </c>
    </row>
    <row r="3390">
      <c r="A3390" s="1" t="s">
        <v>3595</v>
      </c>
      <c r="B3390" s="1" t="s">
        <v>102</v>
      </c>
      <c r="C3390" s="1" t="str">
        <f t="array" ref="C3390">_xlfn.XLOOKUP($B3390, sales_teams!$A$2:$A$36, sales_teams!$B$2:$B$36)</f>
        <v>Summer Sewald</v>
      </c>
      <c r="D3390" s="1" t="str">
        <f t="array" ref="D3390">_xlfn.XLOOKUP($B3390, sales_teams!$A$2:$A$36, sales_teams!$C$2:$C$36)</f>
        <v>West</v>
      </c>
      <c r="E3390" s="1" t="s">
        <v>181</v>
      </c>
      <c r="F3390" s="1" t="s">
        <v>151</v>
      </c>
      <c r="G3390" s="1" t="str">
        <f t="array" ref="G3390">IF($F3390="", "", _xlfn.XLOOKUP($F3390,accounts!$A$2:$A$86,accounts!$B$2:$B$86, "Other"))</f>
        <v>software</v>
      </c>
      <c r="H3390" s="1" t="str">
        <f t="array" ref="H3390">IF($F3390="", "", IFS(_xlfn.XLOOKUP($F3390, accounts!$A$2:$A$86, accounts!$E$2:$E$86, 0)&gt;=1000, "Enterprise", _xlfn.XLOOKUP($F3390, accounts!$A$2:$A$86, accounts!$E$2:$E$86, 0)&gt;=100, "Mid-Market", TRUE, "SMB"))</f>
        <v>Enterprise</v>
      </c>
      <c r="I3390" s="1" t="str">
        <f t="array" ref="I3390">IF($F3390="", "", _xlfn.XLOOKUP($F3390,accounts!$A$2:$A$86,accounts!$F$2:$F$86, "Other"))</f>
        <v>United States</v>
      </c>
      <c r="J3390" s="1" t="s">
        <v>192</v>
      </c>
      <c r="K3390" s="3">
        <v>42879.0</v>
      </c>
      <c r="L3390" s="3">
        <v>42969.0</v>
      </c>
      <c r="M3390" s="1">
        <v>0.0</v>
      </c>
    </row>
    <row r="3391">
      <c r="A3391" s="1" t="s">
        <v>3596</v>
      </c>
      <c r="B3391" s="1" t="s">
        <v>102</v>
      </c>
      <c r="C3391" s="1" t="str">
        <f t="array" ref="C3391">_xlfn.XLOOKUP($B3391, sales_teams!$A$2:$A$36, sales_teams!$B$2:$B$36)</f>
        <v>Summer Sewald</v>
      </c>
      <c r="D3391" s="1" t="str">
        <f t="array" ref="D3391">_xlfn.XLOOKUP($B3391, sales_teams!$A$2:$A$36, sales_teams!$C$2:$C$36)</f>
        <v>West</v>
      </c>
      <c r="E3391" s="1" t="s">
        <v>148</v>
      </c>
      <c r="F3391" s="1" t="s">
        <v>176</v>
      </c>
      <c r="G3391" s="1" t="str">
        <f t="array" ref="G3391">IF($F3391="", "", _xlfn.XLOOKUP($F3391,accounts!$A$2:$A$86,accounts!$B$2:$B$86, "Other"))</f>
        <v>entertainment</v>
      </c>
      <c r="H3391" s="1" t="str">
        <f t="array" ref="H3391">IF($F3391="", "", IFS(_xlfn.XLOOKUP($F3391, accounts!$A$2:$A$86, accounts!$E$2:$E$86, 0)&gt;=1000, "Enterprise", _xlfn.XLOOKUP($F3391, accounts!$A$2:$A$86, accounts!$E$2:$E$86, 0)&gt;=100, "Mid-Market", TRUE, "SMB"))</f>
        <v>Mid-Market</v>
      </c>
      <c r="I3391" s="1" t="str">
        <f t="array" ref="I3391">IF($F3391="", "", _xlfn.XLOOKUP($F3391,accounts!$A$2:$A$86,accounts!$F$2:$F$86, "Other"))</f>
        <v>United States</v>
      </c>
      <c r="J3391" s="1" t="s">
        <v>192</v>
      </c>
      <c r="K3391" s="3">
        <v>42879.0</v>
      </c>
      <c r="L3391" s="3">
        <v>42960.0</v>
      </c>
      <c r="M3391" s="1">
        <v>0.0</v>
      </c>
    </row>
    <row r="3392">
      <c r="A3392" s="1" t="s">
        <v>3597</v>
      </c>
      <c r="B3392" s="1" t="s">
        <v>17</v>
      </c>
      <c r="C3392" s="1" t="str">
        <f t="array" ref="C3392">_xlfn.XLOOKUP($B3392, sales_teams!$A$2:$A$36, sales_teams!$B$2:$B$36)</f>
        <v>Dustin Brinkmann</v>
      </c>
      <c r="D3392" s="1" t="str">
        <f t="array" ref="D3392">_xlfn.XLOOKUP($B3392, sales_teams!$A$2:$A$36, sales_teams!$C$2:$C$36)</f>
        <v>Central</v>
      </c>
      <c r="E3392" s="1" t="s">
        <v>188</v>
      </c>
      <c r="F3392" s="1" t="s">
        <v>82</v>
      </c>
      <c r="G3392" s="1" t="str">
        <f t="array" ref="G3392">IF($F3392="", "", _xlfn.XLOOKUP($F3392,accounts!$A$2:$A$86,accounts!$B$2:$B$86, "Other"))</f>
        <v>software</v>
      </c>
      <c r="H3392" s="1" t="str">
        <f t="array" ref="H3392">IF($F3392="", "", IFS(_xlfn.XLOOKUP($F3392, accounts!$A$2:$A$86, accounts!$E$2:$E$86, 0)&gt;=1000, "Enterprise", _xlfn.XLOOKUP($F3392, accounts!$A$2:$A$86, accounts!$E$2:$E$86, 0)&gt;=100, "Mid-Market", TRUE, "SMB"))</f>
        <v>Enterprise</v>
      </c>
      <c r="I3392" s="1" t="str">
        <f t="array" ref="I3392">IF($F3392="", "", _xlfn.XLOOKUP($F3392,accounts!$A$2:$A$86,accounts!$F$2:$F$86, "Other"))</f>
        <v>United States</v>
      </c>
      <c r="J3392" s="1" t="s">
        <v>192</v>
      </c>
      <c r="K3392" s="3">
        <v>42879.0</v>
      </c>
      <c r="L3392" s="3">
        <v>42961.0</v>
      </c>
      <c r="M3392" s="1">
        <v>0.0</v>
      </c>
    </row>
    <row r="3393">
      <c r="A3393" s="1" t="s">
        <v>3598</v>
      </c>
      <c r="B3393" s="1" t="s">
        <v>92</v>
      </c>
      <c r="C3393" s="1" t="str">
        <f t="array" ref="C3393">_xlfn.XLOOKUP($B3393, sales_teams!$A$2:$A$36, sales_teams!$B$2:$B$36)</f>
        <v>Celia Rouche</v>
      </c>
      <c r="D3393" s="1" t="str">
        <f t="array" ref="D3393">_xlfn.XLOOKUP($B3393, sales_teams!$A$2:$A$36, sales_teams!$C$2:$C$36)</f>
        <v>West</v>
      </c>
      <c r="E3393" s="1" t="s">
        <v>188</v>
      </c>
      <c r="F3393" s="1" t="s">
        <v>170</v>
      </c>
      <c r="G3393" s="1" t="str">
        <f t="array" ref="G3393">IF($F3393="", "", _xlfn.XLOOKUP($F3393,accounts!$A$2:$A$86,accounts!$B$2:$B$86, "Other"))</f>
        <v>employment</v>
      </c>
      <c r="H3393" s="1" t="str">
        <f t="array" ref="H3393">IF($F3393="", "", IFS(_xlfn.XLOOKUP($F3393, accounts!$A$2:$A$86, accounts!$E$2:$E$86, 0)&gt;=1000, "Enterprise", _xlfn.XLOOKUP($F3393, accounts!$A$2:$A$86, accounts!$E$2:$E$86, 0)&gt;=100, "Mid-Market", TRUE, "SMB"))</f>
        <v>Enterprise</v>
      </c>
      <c r="I3393" s="1" t="str">
        <f t="array" ref="I3393">IF($F3393="", "", _xlfn.XLOOKUP($F3393,accounts!$A$2:$A$86,accounts!$F$2:$F$86, "Other"))</f>
        <v>United States</v>
      </c>
      <c r="J3393" s="1" t="s">
        <v>189</v>
      </c>
      <c r="K3393" s="3">
        <v>42879.0</v>
      </c>
    </row>
    <row r="3394">
      <c r="A3394" s="1" t="s">
        <v>3599</v>
      </c>
      <c r="B3394" s="1" t="s">
        <v>107</v>
      </c>
      <c r="C3394" s="1" t="str">
        <f t="array" ref="C3394">_xlfn.XLOOKUP($B3394, sales_teams!$A$2:$A$36, sales_teams!$B$2:$B$36)</f>
        <v>Summer Sewald</v>
      </c>
      <c r="D3394" s="1" t="str">
        <f t="array" ref="D3394">_xlfn.XLOOKUP($B3394, sales_teams!$A$2:$A$36, sales_teams!$C$2:$C$36)</f>
        <v>West</v>
      </c>
      <c r="E3394" s="1" t="s">
        <v>179</v>
      </c>
      <c r="G3394" s="1" t="str">
        <f t="array" ref="G3394">IF($F3394="", "", _xlfn.XLOOKUP($F3394,accounts!$A$2:$A$86,accounts!$B$2:$B$86, "Other"))</f>
        <v/>
      </c>
      <c r="H3394" s="1" t="str">
        <f t="array" ref="H3394">IF($F3394="", "", IFS(_xlfn.XLOOKUP($F3394, accounts!$A$2:$A$86, accounts!$E$2:$E$86, 0)&gt;=1000, "Enterprise", _xlfn.XLOOKUP($F3394, accounts!$A$2:$A$86, accounts!$E$2:$E$86, 0)&gt;=100, "Mid-Market", TRUE, "SMB"))</f>
        <v/>
      </c>
      <c r="I3394" s="1" t="str">
        <f t="array" ref="I3394">IF($F3394="", "", _xlfn.XLOOKUP($F3394,accounts!$A$2:$A$86,accounts!$F$2:$F$86, "Other"))</f>
        <v/>
      </c>
      <c r="J3394" s="1" t="s">
        <v>189</v>
      </c>
      <c r="K3394" s="3">
        <v>42879.0</v>
      </c>
    </row>
    <row r="3395">
      <c r="A3395" s="1" t="s">
        <v>3600</v>
      </c>
      <c r="B3395" s="1" t="s">
        <v>107</v>
      </c>
      <c r="C3395" s="1" t="str">
        <f t="array" ref="C3395">_xlfn.XLOOKUP($B3395, sales_teams!$A$2:$A$36, sales_teams!$B$2:$B$36)</f>
        <v>Summer Sewald</v>
      </c>
      <c r="D3395" s="1" t="str">
        <f t="array" ref="D3395">_xlfn.XLOOKUP($B3395, sales_teams!$A$2:$A$36, sales_teams!$C$2:$C$36)</f>
        <v>West</v>
      </c>
      <c r="E3395" s="1" t="s">
        <v>109</v>
      </c>
      <c r="F3395" s="1" t="s">
        <v>114</v>
      </c>
      <c r="G3395" s="1" t="str">
        <f t="array" ref="G3395">IF($F3395="", "", _xlfn.XLOOKUP($F3395,accounts!$A$2:$A$86,accounts!$B$2:$B$86, "Other"))</f>
        <v>marketing</v>
      </c>
      <c r="H3395" s="1" t="str">
        <f t="array" ref="H3395">IF($F3395="", "", IFS(_xlfn.XLOOKUP($F3395, accounts!$A$2:$A$86, accounts!$E$2:$E$86, 0)&gt;=1000, "Enterprise", _xlfn.XLOOKUP($F3395, accounts!$A$2:$A$86, accounts!$E$2:$E$86, 0)&gt;=100, "Mid-Market", TRUE, "SMB"))</f>
        <v>Enterprise</v>
      </c>
      <c r="I3395" s="1" t="str">
        <f t="array" ref="I3395">IF($F3395="", "", _xlfn.XLOOKUP($F3395,accounts!$A$2:$A$86,accounts!$F$2:$F$86, "Other"))</f>
        <v>United States</v>
      </c>
      <c r="J3395" s="1" t="s">
        <v>131</v>
      </c>
      <c r="K3395" s="3">
        <v>42879.0</v>
      </c>
      <c r="L3395" s="3">
        <v>43005.0</v>
      </c>
      <c r="M3395" s="1">
        <v>940.0</v>
      </c>
    </row>
    <row r="3396">
      <c r="A3396" s="1" t="s">
        <v>3601</v>
      </c>
      <c r="B3396" s="1" t="s">
        <v>28</v>
      </c>
      <c r="C3396" s="1" t="str">
        <f t="array" ref="C3396">_xlfn.XLOOKUP($B3396, sales_teams!$A$2:$A$36, sales_teams!$B$2:$B$36)</f>
        <v>Melvin Marxen</v>
      </c>
      <c r="D3396" s="1" t="str">
        <f t="array" ref="D3396">_xlfn.XLOOKUP($B3396, sales_teams!$A$2:$A$36, sales_teams!$C$2:$C$36)</f>
        <v>Central</v>
      </c>
      <c r="E3396" s="1" t="s">
        <v>148</v>
      </c>
      <c r="F3396" s="1" t="s">
        <v>76</v>
      </c>
      <c r="G3396" s="1" t="str">
        <f t="array" ref="G3396">IF($F3396="", "", _xlfn.XLOOKUP($F3396,accounts!$A$2:$A$86,accounts!$B$2:$B$86, "Other"))</f>
        <v>marketing</v>
      </c>
      <c r="H3396" s="1" t="str">
        <f t="array" ref="H3396">IF($F3396="", "", IFS(_xlfn.XLOOKUP($F3396, accounts!$A$2:$A$86, accounts!$E$2:$E$86, 0)&gt;=1000, "Enterprise", _xlfn.XLOOKUP($F3396, accounts!$A$2:$A$86, accounts!$E$2:$E$86, 0)&gt;=100, "Mid-Market", TRUE, "SMB"))</f>
        <v>Enterprise</v>
      </c>
      <c r="I3396" s="1" t="str">
        <f t="array" ref="I3396">IF($F3396="", "", _xlfn.XLOOKUP($F3396,accounts!$A$2:$A$86,accounts!$F$2:$F$86, "Other"))</f>
        <v>United States</v>
      </c>
      <c r="J3396" s="1" t="s">
        <v>192</v>
      </c>
      <c r="K3396" s="3">
        <v>42879.0</v>
      </c>
      <c r="L3396" s="3">
        <v>42973.0</v>
      </c>
      <c r="M3396" s="1">
        <v>0.0</v>
      </c>
    </row>
    <row r="3397">
      <c r="A3397" s="1" t="s">
        <v>3602</v>
      </c>
      <c r="B3397" s="1" t="s">
        <v>65</v>
      </c>
      <c r="C3397" s="1" t="str">
        <f t="array" ref="C3397">_xlfn.XLOOKUP($B3397, sales_teams!$A$2:$A$36, sales_teams!$B$2:$B$36)</f>
        <v>Celia Rouche</v>
      </c>
      <c r="D3397" s="1" t="str">
        <f t="array" ref="D3397">_xlfn.XLOOKUP($B3397, sales_teams!$A$2:$A$36, sales_teams!$C$2:$C$36)</f>
        <v>West</v>
      </c>
      <c r="E3397" s="1" t="s">
        <v>181</v>
      </c>
      <c r="F3397" s="1" t="s">
        <v>114</v>
      </c>
      <c r="G3397" s="1" t="str">
        <f t="array" ref="G3397">IF($F3397="", "", _xlfn.XLOOKUP($F3397,accounts!$A$2:$A$86,accounts!$B$2:$B$86, "Other"))</f>
        <v>marketing</v>
      </c>
      <c r="H3397" s="1" t="str">
        <f t="array" ref="H3397">IF($F3397="", "", IFS(_xlfn.XLOOKUP($F3397, accounts!$A$2:$A$86, accounts!$E$2:$E$86, 0)&gt;=1000, "Enterprise", _xlfn.XLOOKUP($F3397, accounts!$A$2:$A$86, accounts!$E$2:$E$86, 0)&gt;=100, "Mid-Market", TRUE, "SMB"))</f>
        <v>Enterprise</v>
      </c>
      <c r="I3397" s="1" t="str">
        <f t="array" ref="I3397">IF($F3397="", "", _xlfn.XLOOKUP($F3397,accounts!$A$2:$A$86,accounts!$F$2:$F$86, "Other"))</f>
        <v>United States</v>
      </c>
      <c r="J3397" s="1" t="s">
        <v>131</v>
      </c>
      <c r="K3397" s="3">
        <v>42879.0</v>
      </c>
      <c r="L3397" s="3">
        <v>42953.0</v>
      </c>
      <c r="M3397" s="1">
        <v>647.0</v>
      </c>
    </row>
    <row r="3398">
      <c r="A3398" s="1" t="s">
        <v>3603</v>
      </c>
      <c r="B3398" s="1" t="s">
        <v>60</v>
      </c>
      <c r="C3398" s="1" t="str">
        <f t="array" ref="C3398">_xlfn.XLOOKUP($B3398, sales_teams!$A$2:$A$36, sales_teams!$B$2:$B$36)</f>
        <v>Celia Rouche</v>
      </c>
      <c r="D3398" s="1" t="str">
        <f t="array" ref="D3398">_xlfn.XLOOKUP($B3398, sales_teams!$A$2:$A$36, sales_teams!$C$2:$C$36)</f>
        <v>West</v>
      </c>
      <c r="E3398" s="1" t="s">
        <v>194</v>
      </c>
      <c r="F3398" s="1" t="s">
        <v>59</v>
      </c>
      <c r="G3398" s="1" t="str">
        <f t="array" ref="G3398">IF($F3398="", "", _xlfn.XLOOKUP($F3398,accounts!$A$2:$A$86,accounts!$B$2:$B$86, "Other"))</f>
        <v>medical</v>
      </c>
      <c r="H3398" s="1" t="str">
        <f t="array" ref="H3398">IF($F3398="", "", IFS(_xlfn.XLOOKUP($F3398, accounts!$A$2:$A$86, accounts!$E$2:$E$86, 0)&gt;=1000, "Enterprise", _xlfn.XLOOKUP($F3398, accounts!$A$2:$A$86, accounts!$E$2:$E$86, 0)&gt;=100, "Mid-Market", TRUE, "SMB"))</f>
        <v>SMB</v>
      </c>
      <c r="I3398" s="1" t="str">
        <f t="array" ref="I3398">IF($F3398="", "", _xlfn.XLOOKUP($F3398,accounts!$A$2:$A$86,accounts!$F$2:$F$86, "Other"))</f>
        <v>United States</v>
      </c>
      <c r="J3398" s="1" t="s">
        <v>131</v>
      </c>
      <c r="K3398" s="3">
        <v>42879.0</v>
      </c>
      <c r="L3398" s="3">
        <v>42964.0</v>
      </c>
      <c r="M3398" s="1">
        <v>6206.0</v>
      </c>
    </row>
    <row r="3399">
      <c r="A3399" s="1" t="s">
        <v>3604</v>
      </c>
      <c r="B3399" s="1" t="s">
        <v>34</v>
      </c>
      <c r="C3399" s="1" t="str">
        <f t="array" ref="C3399">_xlfn.XLOOKUP($B3399, sales_teams!$A$2:$A$36, sales_teams!$B$2:$B$36)</f>
        <v>Cara Losch</v>
      </c>
      <c r="D3399" s="1" t="str">
        <f t="array" ref="D3399">_xlfn.XLOOKUP($B3399, sales_teams!$A$2:$A$36, sales_teams!$C$2:$C$36)</f>
        <v>East</v>
      </c>
      <c r="E3399" s="1" t="s">
        <v>188</v>
      </c>
      <c r="F3399" s="1" t="s">
        <v>55</v>
      </c>
      <c r="G3399" s="1" t="str">
        <f t="array" ref="G3399">IF($F3399="", "", _xlfn.XLOOKUP($F3399,accounts!$A$2:$A$86,accounts!$B$2:$B$86, "Other"))</f>
        <v>entertainment</v>
      </c>
      <c r="H3399" s="1" t="str">
        <f t="array" ref="H3399">IF($F3399="", "", IFS(_xlfn.XLOOKUP($F3399, accounts!$A$2:$A$86, accounts!$E$2:$E$86, 0)&gt;=1000, "Enterprise", _xlfn.XLOOKUP($F3399, accounts!$A$2:$A$86, accounts!$E$2:$E$86, 0)&gt;=100, "Mid-Market", TRUE, "SMB"))</f>
        <v>Enterprise</v>
      </c>
      <c r="I3399" s="1" t="str">
        <f t="array" ref="I3399">IF($F3399="", "", _xlfn.XLOOKUP($F3399,accounts!$A$2:$A$86,accounts!$F$2:$F$86, "Other"))</f>
        <v>United States</v>
      </c>
      <c r="J3399" s="1" t="s">
        <v>131</v>
      </c>
      <c r="K3399" s="3">
        <v>42879.0</v>
      </c>
      <c r="L3399" s="3">
        <v>42988.0</v>
      </c>
      <c r="M3399" s="1">
        <v>3158.0</v>
      </c>
    </row>
    <row r="3400">
      <c r="A3400" s="1" t="s">
        <v>3605</v>
      </c>
      <c r="B3400" s="1" t="s">
        <v>45</v>
      </c>
      <c r="C3400" s="1" t="str">
        <f t="array" ref="C3400">_xlfn.XLOOKUP($B3400, sales_teams!$A$2:$A$36, sales_teams!$B$2:$B$36)</f>
        <v>Cara Losch</v>
      </c>
      <c r="D3400" s="1" t="str">
        <f t="array" ref="D3400">_xlfn.XLOOKUP($B3400, sales_teams!$A$2:$A$36, sales_teams!$C$2:$C$36)</f>
        <v>East</v>
      </c>
      <c r="E3400" s="1" t="s">
        <v>188</v>
      </c>
      <c r="F3400" s="1" t="s">
        <v>83</v>
      </c>
      <c r="G3400" s="1" t="str">
        <f t="array" ref="G3400">IF($F3400="", "", _xlfn.XLOOKUP($F3400,accounts!$A$2:$A$86,accounts!$B$2:$B$86, "Other"))</f>
        <v>marketing</v>
      </c>
      <c r="H3400" s="1" t="str">
        <f t="array" ref="H3400">IF($F3400="", "", IFS(_xlfn.XLOOKUP($F3400, accounts!$A$2:$A$86, accounts!$E$2:$E$86, 0)&gt;=1000, "Enterprise", _xlfn.XLOOKUP($F3400, accounts!$A$2:$A$86, accounts!$E$2:$E$86, 0)&gt;=100, "Mid-Market", TRUE, "SMB"))</f>
        <v>Enterprise</v>
      </c>
      <c r="I3400" s="1" t="str">
        <f t="array" ref="I3400">IF($F3400="", "", _xlfn.XLOOKUP($F3400,accounts!$A$2:$A$86,accounts!$F$2:$F$86, "Other"))</f>
        <v>United States</v>
      </c>
      <c r="J3400" s="1" t="s">
        <v>131</v>
      </c>
      <c r="K3400" s="3">
        <v>42879.0</v>
      </c>
      <c r="L3400" s="3">
        <v>42966.0</v>
      </c>
      <c r="M3400" s="1">
        <v>2699.0</v>
      </c>
    </row>
    <row r="3401">
      <c r="A3401" s="1" t="s">
        <v>3606</v>
      </c>
      <c r="B3401" s="1" t="s">
        <v>7</v>
      </c>
      <c r="C3401" s="1" t="str">
        <f t="array" ref="C3401">_xlfn.XLOOKUP($B3401, sales_teams!$A$2:$A$36, sales_teams!$B$2:$B$36)</f>
        <v>Dustin Brinkmann</v>
      </c>
      <c r="D3401" s="1" t="str">
        <f t="array" ref="D3401">_xlfn.XLOOKUP($B3401, sales_teams!$A$2:$A$36, sales_teams!$C$2:$C$36)</f>
        <v>Central</v>
      </c>
      <c r="E3401" s="1" t="s">
        <v>179</v>
      </c>
      <c r="F3401" s="1" t="s">
        <v>79</v>
      </c>
      <c r="G3401" s="1" t="str">
        <f t="array" ref="G3401">IF($F3401="", "", _xlfn.XLOOKUP($F3401,accounts!$A$2:$A$86,accounts!$B$2:$B$86, "Other"))</f>
        <v>entertainment</v>
      </c>
      <c r="H3401" s="1" t="str">
        <f t="array" ref="H3401">IF($F3401="", "", IFS(_xlfn.XLOOKUP($F3401, accounts!$A$2:$A$86, accounts!$E$2:$E$86, 0)&gt;=1000, "Enterprise", _xlfn.XLOOKUP($F3401, accounts!$A$2:$A$86, accounts!$E$2:$E$86, 0)&gt;=100, "Mid-Market", TRUE, "SMB"))</f>
        <v>Mid-Market</v>
      </c>
      <c r="I3401" s="1" t="str">
        <f t="array" ref="I3401">IF($F3401="", "", _xlfn.XLOOKUP($F3401,accounts!$A$2:$A$86,accounts!$F$2:$F$86, "Other"))</f>
        <v>United States</v>
      </c>
      <c r="J3401" s="1" t="s">
        <v>192</v>
      </c>
      <c r="K3401" s="3">
        <v>42880.0</v>
      </c>
      <c r="L3401" s="3">
        <v>42960.0</v>
      </c>
      <c r="M3401" s="1">
        <v>0.0</v>
      </c>
    </row>
    <row r="3402">
      <c r="A3402" s="1" t="s">
        <v>3607</v>
      </c>
      <c r="B3402" s="1" t="s">
        <v>57</v>
      </c>
      <c r="C3402" s="1" t="str">
        <f t="array" ref="C3402">_xlfn.XLOOKUP($B3402, sales_teams!$A$2:$A$36, sales_teams!$B$2:$B$36)</f>
        <v>Rocco Neubert</v>
      </c>
      <c r="D3402" s="1" t="str">
        <f t="array" ref="D3402">_xlfn.XLOOKUP($B3402, sales_teams!$A$2:$A$36, sales_teams!$C$2:$C$36)</f>
        <v>East</v>
      </c>
      <c r="E3402" s="1" t="s">
        <v>109</v>
      </c>
      <c r="F3402" s="1" t="s">
        <v>144</v>
      </c>
      <c r="G3402" s="1" t="str">
        <f t="array" ref="G3402">IF($F3402="", "", _xlfn.XLOOKUP($F3402,accounts!$A$2:$A$86,accounts!$B$2:$B$86, "Other"))</f>
        <v>retail</v>
      </c>
      <c r="H3402" s="1" t="str">
        <f t="array" ref="H3402">IF($F3402="", "", IFS(_xlfn.XLOOKUP($F3402, accounts!$A$2:$A$86, accounts!$E$2:$E$86, 0)&gt;=1000, "Enterprise", _xlfn.XLOOKUP($F3402, accounts!$A$2:$A$86, accounts!$E$2:$E$86, 0)&gt;=100, "Mid-Market", TRUE, "SMB"))</f>
        <v>Enterprise</v>
      </c>
      <c r="I3402" s="1" t="str">
        <f t="array" ref="I3402">IF($F3402="", "", _xlfn.XLOOKUP($F3402,accounts!$A$2:$A$86,accounts!$F$2:$F$86, "Other"))</f>
        <v>United States</v>
      </c>
      <c r="J3402" s="1" t="s">
        <v>131</v>
      </c>
      <c r="K3402" s="3">
        <v>42880.0</v>
      </c>
      <c r="L3402" s="3">
        <v>42951.0</v>
      </c>
      <c r="M3402" s="1">
        <v>1302.0</v>
      </c>
    </row>
    <row r="3403">
      <c r="A3403" s="1" t="s">
        <v>3608</v>
      </c>
      <c r="B3403" s="1" t="s">
        <v>52</v>
      </c>
      <c r="C3403" s="1" t="str">
        <f t="array" ref="C3403">_xlfn.XLOOKUP($B3403, sales_teams!$A$2:$A$36, sales_teams!$B$2:$B$36)</f>
        <v>Rocco Neubert</v>
      </c>
      <c r="D3403" s="1" t="str">
        <f t="array" ref="D3403">_xlfn.XLOOKUP($B3403, sales_teams!$A$2:$A$36, sales_teams!$C$2:$C$36)</f>
        <v>East</v>
      </c>
      <c r="E3403" s="1" t="s">
        <v>188</v>
      </c>
      <c r="F3403" s="1" t="s">
        <v>32</v>
      </c>
      <c r="G3403" s="1" t="str">
        <f t="array" ref="G3403">IF($F3403="", "", _xlfn.XLOOKUP($F3403,accounts!$A$2:$A$86,accounts!$B$2:$B$86, "Other"))</f>
        <v>medical</v>
      </c>
      <c r="H3403" s="1" t="str">
        <f t="array" ref="H3403">IF($F3403="", "", IFS(_xlfn.XLOOKUP($F3403, accounts!$A$2:$A$86, accounts!$E$2:$E$86, 0)&gt;=1000, "Enterprise", _xlfn.XLOOKUP($F3403, accounts!$A$2:$A$86, accounts!$E$2:$E$86, 0)&gt;=100, "Mid-Market", TRUE, "SMB"))</f>
        <v>Enterprise</v>
      </c>
      <c r="I3403" s="1" t="str">
        <f t="array" ref="I3403">IF($F3403="", "", _xlfn.XLOOKUP($F3403,accounts!$A$2:$A$86,accounts!$F$2:$F$86, "Other"))</f>
        <v>United States</v>
      </c>
      <c r="J3403" s="1" t="s">
        <v>131</v>
      </c>
      <c r="K3403" s="3">
        <v>42880.0</v>
      </c>
      <c r="L3403" s="3">
        <v>42913.0</v>
      </c>
      <c r="M3403" s="1">
        <v>2993.0</v>
      </c>
    </row>
    <row r="3404">
      <c r="A3404" s="1" t="s">
        <v>3609</v>
      </c>
      <c r="B3404" s="1" t="s">
        <v>12</v>
      </c>
      <c r="C3404" s="1" t="str">
        <f t="array" ref="C3404">_xlfn.XLOOKUP($B3404, sales_teams!$A$2:$A$36, sales_teams!$B$2:$B$36)</f>
        <v>Dustin Brinkmann</v>
      </c>
      <c r="D3404" s="1" t="str">
        <f t="array" ref="D3404">_xlfn.XLOOKUP($B3404, sales_teams!$A$2:$A$36, sales_teams!$C$2:$C$36)</f>
        <v>Central</v>
      </c>
      <c r="E3404" s="1" t="s">
        <v>181</v>
      </c>
      <c r="F3404" s="1" t="s">
        <v>25</v>
      </c>
      <c r="G3404" s="1" t="str">
        <f t="array" ref="G3404">IF($F3404="", "", _xlfn.XLOOKUP($F3404,accounts!$A$2:$A$86,accounts!$B$2:$B$86, "Other"))</f>
        <v>medical</v>
      </c>
      <c r="H3404" s="1" t="str">
        <f t="array" ref="H3404">IF($F3404="", "", IFS(_xlfn.XLOOKUP($F3404, accounts!$A$2:$A$86, accounts!$E$2:$E$86, 0)&gt;=1000, "Enterprise", _xlfn.XLOOKUP($F3404, accounts!$A$2:$A$86, accounts!$E$2:$E$86, 0)&gt;=100, "Mid-Market", TRUE, "SMB"))</f>
        <v>Enterprise</v>
      </c>
      <c r="I3404" s="1" t="str">
        <f t="array" ref="I3404">IF($F3404="", "", _xlfn.XLOOKUP($F3404,accounts!$A$2:$A$86,accounts!$F$2:$F$86, "Other"))</f>
        <v>Kenya</v>
      </c>
      <c r="J3404" s="1" t="s">
        <v>131</v>
      </c>
      <c r="K3404" s="3">
        <v>42880.0</v>
      </c>
      <c r="L3404" s="3">
        <v>42891.0</v>
      </c>
      <c r="M3404" s="1">
        <v>460.0</v>
      </c>
    </row>
    <row r="3405">
      <c r="A3405" s="1" t="s">
        <v>3610</v>
      </c>
      <c r="B3405" s="1" t="s">
        <v>39</v>
      </c>
      <c r="C3405" s="1" t="str">
        <f t="array" ref="C3405">_xlfn.XLOOKUP($B3405, sales_teams!$A$2:$A$36, sales_teams!$B$2:$B$36)</f>
        <v>Cara Losch</v>
      </c>
      <c r="D3405" s="1" t="str">
        <f t="array" ref="D3405">_xlfn.XLOOKUP($B3405, sales_teams!$A$2:$A$36, sales_teams!$C$2:$C$36)</f>
        <v>East</v>
      </c>
      <c r="E3405" s="1" t="s">
        <v>194</v>
      </c>
      <c r="F3405" s="1" t="s">
        <v>78</v>
      </c>
      <c r="G3405" s="1" t="str">
        <f t="array" ref="G3405">IF($F3405="", "", _xlfn.XLOOKUP($F3405,accounts!$A$2:$A$86,accounts!$B$2:$B$86, "Other"))</f>
        <v>marketing</v>
      </c>
      <c r="H3405" s="1" t="str">
        <f t="array" ref="H3405">IF($F3405="", "", IFS(_xlfn.XLOOKUP($F3405, accounts!$A$2:$A$86, accounts!$E$2:$E$86, 0)&gt;=1000, "Enterprise", _xlfn.XLOOKUP($F3405, accounts!$A$2:$A$86, accounts!$E$2:$E$86, 0)&gt;=100, "Mid-Market", TRUE, "SMB"))</f>
        <v>Enterprise</v>
      </c>
      <c r="I3405" s="1" t="str">
        <f t="array" ref="I3405">IF($F3405="", "", _xlfn.XLOOKUP($F3405,accounts!$A$2:$A$86,accounts!$F$2:$F$86, "Other"))</f>
        <v>United States</v>
      </c>
      <c r="J3405" s="1" t="s">
        <v>189</v>
      </c>
      <c r="K3405" s="3">
        <v>42880.0</v>
      </c>
    </row>
    <row r="3406">
      <c r="A3406" s="1" t="s">
        <v>3611</v>
      </c>
      <c r="B3406" s="1" t="s">
        <v>39</v>
      </c>
      <c r="C3406" s="1" t="str">
        <f t="array" ref="C3406">_xlfn.XLOOKUP($B3406, sales_teams!$A$2:$A$36, sales_teams!$B$2:$B$36)</f>
        <v>Cara Losch</v>
      </c>
      <c r="D3406" s="1" t="str">
        <f t="array" ref="D3406">_xlfn.XLOOKUP($B3406, sales_teams!$A$2:$A$36, sales_teams!$C$2:$C$36)</f>
        <v>East</v>
      </c>
      <c r="E3406" s="1" t="s">
        <v>181</v>
      </c>
      <c r="F3406" s="1" t="s">
        <v>127</v>
      </c>
      <c r="G3406" s="1" t="str">
        <f t="array" ref="G3406">IF($F3406="", "", _xlfn.XLOOKUP($F3406,accounts!$A$2:$A$86,accounts!$B$2:$B$86, "Other"))</f>
        <v>technology</v>
      </c>
      <c r="H3406" s="1" t="str">
        <f t="array" ref="H3406">IF($F3406="", "", IFS(_xlfn.XLOOKUP($F3406, accounts!$A$2:$A$86, accounts!$E$2:$E$86, 0)&gt;=1000, "Enterprise", _xlfn.XLOOKUP($F3406, accounts!$A$2:$A$86, accounts!$E$2:$E$86, 0)&gt;=100, "Mid-Market", TRUE, "SMB"))</f>
        <v>Enterprise</v>
      </c>
      <c r="I3406" s="1" t="str">
        <f t="array" ref="I3406">IF($F3406="", "", _xlfn.XLOOKUP($F3406,accounts!$A$2:$A$86,accounts!$F$2:$F$86, "Other"))</f>
        <v>United States</v>
      </c>
      <c r="J3406" s="1" t="s">
        <v>131</v>
      </c>
      <c r="K3406" s="3">
        <v>42880.0</v>
      </c>
      <c r="L3406" s="3">
        <v>43003.0</v>
      </c>
      <c r="M3406" s="1">
        <v>616.0</v>
      </c>
    </row>
    <row r="3407">
      <c r="A3407" s="1" t="s">
        <v>3612</v>
      </c>
      <c r="B3407" s="1" t="s">
        <v>30</v>
      </c>
      <c r="C3407" s="1" t="str">
        <f t="array" ref="C3407">_xlfn.XLOOKUP($B3407, sales_teams!$A$2:$A$36, sales_teams!$B$2:$B$36)</f>
        <v>Melvin Marxen</v>
      </c>
      <c r="D3407" s="1" t="str">
        <f t="array" ref="D3407">_xlfn.XLOOKUP($B3407, sales_teams!$A$2:$A$36, sales_teams!$C$2:$C$36)</f>
        <v>Central</v>
      </c>
      <c r="E3407" s="1" t="s">
        <v>188</v>
      </c>
      <c r="F3407" s="1" t="s">
        <v>152</v>
      </c>
      <c r="G3407" s="1" t="str">
        <f t="array" ref="G3407">IF($F3407="", "", _xlfn.XLOOKUP($F3407,accounts!$A$2:$A$86,accounts!$B$2:$B$86, "Other"))</f>
        <v>marketing</v>
      </c>
      <c r="H3407" s="1" t="str">
        <f t="array" ref="H3407">IF($F3407="", "", IFS(_xlfn.XLOOKUP($F3407, accounts!$A$2:$A$86, accounts!$E$2:$E$86, 0)&gt;=1000, "Enterprise", _xlfn.XLOOKUP($F3407, accounts!$A$2:$A$86, accounts!$E$2:$E$86, 0)&gt;=100, "Mid-Market", TRUE, "SMB"))</f>
        <v>Mid-Market</v>
      </c>
      <c r="I3407" s="1" t="str">
        <f t="array" ref="I3407">IF($F3407="", "", _xlfn.XLOOKUP($F3407,accounts!$A$2:$A$86,accounts!$F$2:$F$86, "Other"))</f>
        <v>United States</v>
      </c>
      <c r="J3407" s="1" t="s">
        <v>192</v>
      </c>
      <c r="K3407" s="3">
        <v>42880.0</v>
      </c>
      <c r="L3407" s="3">
        <v>42954.0</v>
      </c>
      <c r="M3407" s="1">
        <v>0.0</v>
      </c>
    </row>
    <row r="3408">
      <c r="A3408" s="1" t="s">
        <v>3613</v>
      </c>
      <c r="B3408" s="1" t="s">
        <v>30</v>
      </c>
      <c r="C3408" s="1" t="str">
        <f t="array" ref="C3408">_xlfn.XLOOKUP($B3408, sales_teams!$A$2:$A$36, sales_teams!$B$2:$B$36)</f>
        <v>Melvin Marxen</v>
      </c>
      <c r="D3408" s="1" t="str">
        <f t="array" ref="D3408">_xlfn.XLOOKUP($B3408, sales_teams!$A$2:$A$36, sales_teams!$C$2:$C$36)</f>
        <v>Central</v>
      </c>
      <c r="E3408" s="1" t="s">
        <v>148</v>
      </c>
      <c r="F3408" s="1" t="s">
        <v>110</v>
      </c>
      <c r="G3408" s="1" t="str">
        <f t="array" ref="G3408">IF($F3408="", "", _xlfn.XLOOKUP($F3408,accounts!$A$2:$A$86,accounts!$B$2:$B$86, "Other"))</f>
        <v>technology</v>
      </c>
      <c r="H3408" s="1" t="str">
        <f t="array" ref="H3408">IF($F3408="", "", IFS(_xlfn.XLOOKUP($F3408, accounts!$A$2:$A$86, accounts!$E$2:$E$86, 0)&gt;=1000, "Enterprise", _xlfn.XLOOKUP($F3408, accounts!$A$2:$A$86, accounts!$E$2:$E$86, 0)&gt;=100, "Mid-Market", TRUE, "SMB"))</f>
        <v>Enterprise</v>
      </c>
      <c r="I3408" s="1" t="str">
        <f t="array" ref="I3408">IF($F3408="", "", _xlfn.XLOOKUP($F3408,accounts!$A$2:$A$86,accounts!$F$2:$F$86, "Other"))</f>
        <v>Norway</v>
      </c>
      <c r="J3408" s="1" t="s">
        <v>131</v>
      </c>
      <c r="K3408" s="3">
        <v>42880.0</v>
      </c>
      <c r="L3408" s="3">
        <v>42961.0</v>
      </c>
      <c r="M3408" s="1">
        <v>4270.0</v>
      </c>
    </row>
    <row r="3409">
      <c r="A3409" s="1" t="s">
        <v>3614</v>
      </c>
      <c r="B3409" s="1" t="s">
        <v>53</v>
      </c>
      <c r="C3409" s="1" t="str">
        <f t="array" ref="C3409">_xlfn.XLOOKUP($B3409, sales_teams!$A$2:$A$36, sales_teams!$B$2:$B$36)</f>
        <v>Rocco Neubert</v>
      </c>
      <c r="D3409" s="1" t="str">
        <f t="array" ref="D3409">_xlfn.XLOOKUP($B3409, sales_teams!$A$2:$A$36, sales_teams!$C$2:$C$36)</f>
        <v>East</v>
      </c>
      <c r="E3409" s="1" t="s">
        <v>148</v>
      </c>
      <c r="F3409" s="1" t="s">
        <v>140</v>
      </c>
      <c r="G3409" s="1" t="str">
        <f t="array" ref="G3409">IF($F3409="", "", _xlfn.XLOOKUP($F3409,accounts!$A$2:$A$86,accounts!$B$2:$B$86, "Other"))</f>
        <v>employment</v>
      </c>
      <c r="H3409" s="1" t="str">
        <f t="array" ref="H3409">IF($F3409="", "", IFS(_xlfn.XLOOKUP($F3409, accounts!$A$2:$A$86, accounts!$E$2:$E$86, 0)&gt;=1000, "Enterprise", _xlfn.XLOOKUP($F3409, accounts!$A$2:$A$86, accounts!$E$2:$E$86, 0)&gt;=100, "Mid-Market", TRUE, "SMB"))</f>
        <v>Enterprise</v>
      </c>
      <c r="I3409" s="1" t="str">
        <f t="array" ref="I3409">IF($F3409="", "", _xlfn.XLOOKUP($F3409,accounts!$A$2:$A$86,accounts!$F$2:$F$86, "Other"))</f>
        <v>United States</v>
      </c>
      <c r="J3409" s="1" t="s">
        <v>192</v>
      </c>
      <c r="K3409" s="3">
        <v>42880.0</v>
      </c>
      <c r="L3409" s="3">
        <v>42968.0</v>
      </c>
      <c r="M3409" s="1">
        <v>0.0</v>
      </c>
    </row>
    <row r="3410">
      <c r="A3410" s="1" t="s">
        <v>3615</v>
      </c>
      <c r="B3410" s="1" t="s">
        <v>26</v>
      </c>
      <c r="C3410" s="1" t="str">
        <f t="array" ref="C3410">_xlfn.XLOOKUP($B3410, sales_teams!$A$2:$A$36, sales_teams!$B$2:$B$36)</f>
        <v>Melvin Marxen</v>
      </c>
      <c r="D3410" s="1" t="str">
        <f t="array" ref="D3410">_xlfn.XLOOKUP($B3410, sales_teams!$A$2:$A$36, sales_teams!$C$2:$C$36)</f>
        <v>Central</v>
      </c>
      <c r="E3410" s="1" t="s">
        <v>148</v>
      </c>
      <c r="F3410" s="1" t="s">
        <v>165</v>
      </c>
      <c r="G3410" s="1" t="str">
        <f t="array" ref="G3410">IF($F3410="", "", _xlfn.XLOOKUP($F3410,accounts!$A$2:$A$86,accounts!$B$2:$B$86, "Other"))</f>
        <v>telecommunications</v>
      </c>
      <c r="H3410" s="1" t="str">
        <f t="array" ref="H3410">IF($F3410="", "", IFS(_xlfn.XLOOKUP($F3410, accounts!$A$2:$A$86, accounts!$E$2:$E$86, 0)&gt;=1000, "Enterprise", _xlfn.XLOOKUP($F3410, accounts!$A$2:$A$86, accounts!$E$2:$E$86, 0)&gt;=100, "Mid-Market", TRUE, "SMB"))</f>
        <v>Enterprise</v>
      </c>
      <c r="I3410" s="1" t="str">
        <f t="array" ref="I3410">IF($F3410="", "", _xlfn.XLOOKUP($F3410,accounts!$A$2:$A$86,accounts!$F$2:$F$86, "Other"))</f>
        <v>United States</v>
      </c>
      <c r="J3410" s="1" t="s">
        <v>131</v>
      </c>
      <c r="K3410" s="3">
        <v>42880.0</v>
      </c>
      <c r="L3410" s="3">
        <v>42969.0</v>
      </c>
      <c r="M3410" s="1">
        <v>4787.0</v>
      </c>
    </row>
    <row r="3411">
      <c r="A3411" s="1" t="s">
        <v>3616</v>
      </c>
      <c r="B3411" s="1" t="s">
        <v>88</v>
      </c>
      <c r="C3411" s="1" t="str">
        <f t="array" ref="C3411">_xlfn.XLOOKUP($B3411, sales_teams!$A$2:$A$36, sales_teams!$B$2:$B$36)</f>
        <v>Celia Rouche</v>
      </c>
      <c r="D3411" s="1" t="str">
        <f t="array" ref="D3411">_xlfn.XLOOKUP($B3411, sales_teams!$A$2:$A$36, sales_teams!$C$2:$C$36)</f>
        <v>West</v>
      </c>
      <c r="E3411" s="1" t="s">
        <v>188</v>
      </c>
      <c r="G3411" s="1" t="str">
        <f t="array" ref="G3411">IF($F3411="", "", _xlfn.XLOOKUP($F3411,accounts!$A$2:$A$86,accounts!$B$2:$B$86, "Other"))</f>
        <v/>
      </c>
      <c r="H3411" s="1" t="str">
        <f t="array" ref="H3411">IF($F3411="", "", IFS(_xlfn.XLOOKUP($F3411, accounts!$A$2:$A$86, accounts!$E$2:$E$86, 0)&gt;=1000, "Enterprise", _xlfn.XLOOKUP($F3411, accounts!$A$2:$A$86, accounts!$E$2:$E$86, 0)&gt;=100, "Mid-Market", TRUE, "SMB"))</f>
        <v/>
      </c>
      <c r="I3411" s="1" t="str">
        <f t="array" ref="I3411">IF($F3411="", "", _xlfn.XLOOKUP($F3411,accounts!$A$2:$A$86,accounts!$F$2:$F$86, "Other"))</f>
        <v/>
      </c>
      <c r="J3411" s="1" t="s">
        <v>189</v>
      </c>
      <c r="K3411" s="3">
        <v>42880.0</v>
      </c>
    </row>
    <row r="3412">
      <c r="A3412" s="1" t="s">
        <v>3617</v>
      </c>
      <c r="B3412" s="1" t="s">
        <v>19</v>
      </c>
      <c r="C3412" s="1" t="str">
        <f t="array" ref="C3412">_xlfn.XLOOKUP($B3412, sales_teams!$A$2:$A$36, sales_teams!$B$2:$B$36)</f>
        <v>Melvin Marxen</v>
      </c>
      <c r="D3412" s="1" t="str">
        <f t="array" ref="D3412">_xlfn.XLOOKUP($B3412, sales_teams!$A$2:$A$36, sales_teams!$C$2:$C$36)</f>
        <v>Central</v>
      </c>
      <c r="E3412" s="1" t="s">
        <v>181</v>
      </c>
      <c r="F3412" s="1" t="s">
        <v>156</v>
      </c>
      <c r="G3412" s="1" t="str">
        <f t="array" ref="G3412">IF($F3412="", "", _xlfn.XLOOKUP($F3412,accounts!$A$2:$A$86,accounts!$B$2:$B$86, "Other"))</f>
        <v>employment</v>
      </c>
      <c r="H3412" s="1" t="str">
        <f t="array" ref="H3412">IF($F3412="", "", IFS(_xlfn.XLOOKUP($F3412, accounts!$A$2:$A$86, accounts!$E$2:$E$86, 0)&gt;=1000, "Enterprise", _xlfn.XLOOKUP($F3412, accounts!$A$2:$A$86, accounts!$E$2:$E$86, 0)&gt;=100, "Mid-Market", TRUE, "SMB"))</f>
        <v>Mid-Market</v>
      </c>
      <c r="I3412" s="1" t="str">
        <f t="array" ref="I3412">IF($F3412="", "", _xlfn.XLOOKUP($F3412,accounts!$A$2:$A$86,accounts!$F$2:$F$86, "Other"))</f>
        <v>United States</v>
      </c>
      <c r="J3412" s="1" t="s">
        <v>192</v>
      </c>
      <c r="K3412" s="3">
        <v>42880.0</v>
      </c>
      <c r="L3412" s="3">
        <v>42975.0</v>
      </c>
      <c r="M3412" s="1">
        <v>0.0</v>
      </c>
    </row>
    <row r="3413">
      <c r="A3413" s="1" t="s">
        <v>3618</v>
      </c>
      <c r="B3413" s="1" t="s">
        <v>19</v>
      </c>
      <c r="C3413" s="1" t="str">
        <f t="array" ref="C3413">_xlfn.XLOOKUP($B3413, sales_teams!$A$2:$A$36, sales_teams!$B$2:$B$36)</f>
        <v>Melvin Marxen</v>
      </c>
      <c r="D3413" s="1" t="str">
        <f t="array" ref="D3413">_xlfn.XLOOKUP($B3413, sales_teams!$A$2:$A$36, sales_teams!$C$2:$C$36)</f>
        <v>Central</v>
      </c>
      <c r="E3413" s="1" t="s">
        <v>179</v>
      </c>
      <c r="F3413" s="1" t="s">
        <v>119</v>
      </c>
      <c r="G3413" s="1" t="str">
        <f t="array" ref="G3413">IF($F3413="", "", _xlfn.XLOOKUP($F3413,accounts!$A$2:$A$86,accounts!$B$2:$B$86, "Other"))</f>
        <v>technology</v>
      </c>
      <c r="H3413" s="1" t="str">
        <f t="array" ref="H3413">IF($F3413="", "", IFS(_xlfn.XLOOKUP($F3413, accounts!$A$2:$A$86, accounts!$E$2:$E$86, 0)&gt;=1000, "Enterprise", _xlfn.XLOOKUP($F3413, accounts!$A$2:$A$86, accounts!$E$2:$E$86, 0)&gt;=100, "Mid-Market", TRUE, "SMB"))</f>
        <v>Enterprise</v>
      </c>
      <c r="I3413" s="1" t="str">
        <f t="array" ref="I3413">IF($F3413="", "", _xlfn.XLOOKUP($F3413,accounts!$A$2:$A$86,accounts!$F$2:$F$86, "Other"))</f>
        <v>Korea</v>
      </c>
      <c r="J3413" s="1" t="s">
        <v>131</v>
      </c>
      <c r="K3413" s="3">
        <v>42880.0</v>
      </c>
      <c r="L3413" s="3">
        <v>42886.0</v>
      </c>
      <c r="M3413" s="1">
        <v>55.0</v>
      </c>
    </row>
    <row r="3414">
      <c r="A3414" s="1" t="s">
        <v>3619</v>
      </c>
      <c r="B3414" s="1" t="s">
        <v>19</v>
      </c>
      <c r="C3414" s="1" t="str">
        <f t="array" ref="C3414">_xlfn.XLOOKUP($B3414, sales_teams!$A$2:$A$36, sales_teams!$B$2:$B$36)</f>
        <v>Melvin Marxen</v>
      </c>
      <c r="D3414" s="1" t="str">
        <f t="array" ref="D3414">_xlfn.XLOOKUP($B3414, sales_teams!$A$2:$A$36, sales_teams!$C$2:$C$36)</f>
        <v>Central</v>
      </c>
      <c r="E3414" s="1" t="s">
        <v>188</v>
      </c>
      <c r="F3414" s="1" t="s">
        <v>95</v>
      </c>
      <c r="G3414" s="1" t="str">
        <f t="array" ref="G3414">IF($F3414="", "", _xlfn.XLOOKUP($F3414,accounts!$A$2:$A$86,accounts!$B$2:$B$86, "Other"))</f>
        <v>finance</v>
      </c>
      <c r="H3414" s="1" t="str">
        <f t="array" ref="H3414">IF($F3414="", "", IFS(_xlfn.XLOOKUP($F3414, accounts!$A$2:$A$86, accounts!$E$2:$E$86, 0)&gt;=1000, "Enterprise", _xlfn.XLOOKUP($F3414, accounts!$A$2:$A$86, accounts!$E$2:$E$86, 0)&gt;=100, "Mid-Market", TRUE, "SMB"))</f>
        <v>Enterprise</v>
      </c>
      <c r="I3414" s="1" t="str">
        <f t="array" ref="I3414">IF($F3414="", "", _xlfn.XLOOKUP($F3414,accounts!$A$2:$A$86,accounts!$F$2:$F$86, "Other"))</f>
        <v>United States</v>
      </c>
      <c r="J3414" s="1" t="s">
        <v>131</v>
      </c>
      <c r="K3414" s="3">
        <v>42880.0</v>
      </c>
      <c r="L3414" s="3">
        <v>42956.0</v>
      </c>
      <c r="M3414" s="1">
        <v>3808.0</v>
      </c>
    </row>
    <row r="3415">
      <c r="A3415" s="1" t="s">
        <v>3620</v>
      </c>
      <c r="B3415" s="1" t="s">
        <v>102</v>
      </c>
      <c r="C3415" s="1" t="str">
        <f t="array" ref="C3415">_xlfn.XLOOKUP($B3415, sales_teams!$A$2:$A$36, sales_teams!$B$2:$B$36)</f>
        <v>Summer Sewald</v>
      </c>
      <c r="D3415" s="1" t="str">
        <f t="array" ref="D3415">_xlfn.XLOOKUP($B3415, sales_teams!$A$2:$A$36, sales_teams!$C$2:$C$36)</f>
        <v>West</v>
      </c>
      <c r="E3415" s="1" t="s">
        <v>148</v>
      </c>
      <c r="G3415" s="1" t="str">
        <f t="array" ref="G3415">IF($F3415="", "", _xlfn.XLOOKUP($F3415,accounts!$A$2:$A$86,accounts!$B$2:$B$86, "Other"))</f>
        <v/>
      </c>
      <c r="H3415" s="1" t="str">
        <f t="array" ref="H3415">IF($F3415="", "", IFS(_xlfn.XLOOKUP($F3415, accounts!$A$2:$A$86, accounts!$E$2:$E$86, 0)&gt;=1000, "Enterprise", _xlfn.XLOOKUP($F3415, accounts!$A$2:$A$86, accounts!$E$2:$E$86, 0)&gt;=100, "Mid-Market", TRUE, "SMB"))</f>
        <v/>
      </c>
      <c r="I3415" s="1" t="str">
        <f t="array" ref="I3415">IF($F3415="", "", _xlfn.XLOOKUP($F3415,accounts!$A$2:$A$86,accounts!$F$2:$F$86, "Other"))</f>
        <v/>
      </c>
      <c r="J3415" s="1" t="s">
        <v>189</v>
      </c>
      <c r="K3415" s="3">
        <v>42880.0</v>
      </c>
    </row>
    <row r="3416">
      <c r="A3416" s="1" t="s">
        <v>3621</v>
      </c>
      <c r="B3416" s="1" t="s">
        <v>17</v>
      </c>
      <c r="C3416" s="1" t="str">
        <f t="array" ref="C3416">_xlfn.XLOOKUP($B3416, sales_teams!$A$2:$A$36, sales_teams!$B$2:$B$36)</f>
        <v>Dustin Brinkmann</v>
      </c>
      <c r="D3416" s="1" t="str">
        <f t="array" ref="D3416">_xlfn.XLOOKUP($B3416, sales_teams!$A$2:$A$36, sales_teams!$C$2:$C$36)</f>
        <v>Central</v>
      </c>
      <c r="E3416" s="1" t="s">
        <v>181</v>
      </c>
      <c r="F3416" s="1" t="s">
        <v>150</v>
      </c>
      <c r="G3416" s="1" t="str">
        <f t="array" ref="G3416">IF($F3416="", "", _xlfn.XLOOKUP($F3416,accounts!$A$2:$A$86,accounts!$B$2:$B$86, "Other"))</f>
        <v>technology</v>
      </c>
      <c r="H3416" s="1" t="str">
        <f t="array" ref="H3416">IF($F3416="", "", IFS(_xlfn.XLOOKUP($F3416, accounts!$A$2:$A$86, accounts!$E$2:$E$86, 0)&gt;=1000, "Enterprise", _xlfn.XLOOKUP($F3416, accounts!$A$2:$A$86, accounts!$E$2:$E$86, 0)&gt;=100, "Mid-Market", TRUE, "SMB"))</f>
        <v>Enterprise</v>
      </c>
      <c r="I3416" s="1" t="str">
        <f t="array" ref="I3416">IF($F3416="", "", _xlfn.XLOOKUP($F3416,accounts!$A$2:$A$86,accounts!$F$2:$F$86, "Other"))</f>
        <v>United States</v>
      </c>
      <c r="J3416" s="1" t="s">
        <v>131</v>
      </c>
      <c r="K3416" s="3">
        <v>42880.0</v>
      </c>
      <c r="L3416" s="3">
        <v>43001.0</v>
      </c>
      <c r="M3416" s="1">
        <v>483.0</v>
      </c>
    </row>
    <row r="3417">
      <c r="A3417" s="1" t="s">
        <v>3622</v>
      </c>
      <c r="B3417" s="1" t="s">
        <v>17</v>
      </c>
      <c r="C3417" s="1" t="str">
        <f t="array" ref="C3417">_xlfn.XLOOKUP($B3417, sales_teams!$A$2:$A$36, sales_teams!$B$2:$B$36)</f>
        <v>Dustin Brinkmann</v>
      </c>
      <c r="D3417" s="1" t="str">
        <f t="array" ref="D3417">_xlfn.XLOOKUP($B3417, sales_teams!$A$2:$A$36, sales_teams!$C$2:$C$36)</f>
        <v>Central</v>
      </c>
      <c r="E3417" s="1" t="s">
        <v>188</v>
      </c>
      <c r="F3417" s="1" t="s">
        <v>136</v>
      </c>
      <c r="G3417" s="1" t="str">
        <f t="array" ref="G3417">IF($F3417="", "", _xlfn.XLOOKUP($F3417,accounts!$A$2:$A$86,accounts!$B$2:$B$86, "Other"))</f>
        <v>services</v>
      </c>
      <c r="H3417" s="1" t="str">
        <f t="array" ref="H3417">IF($F3417="", "", IFS(_xlfn.XLOOKUP($F3417, accounts!$A$2:$A$86, accounts!$E$2:$E$86, 0)&gt;=1000, "Enterprise", _xlfn.XLOOKUP($F3417, accounts!$A$2:$A$86, accounts!$E$2:$E$86, 0)&gt;=100, "Mid-Market", TRUE, "SMB"))</f>
        <v>Enterprise</v>
      </c>
      <c r="I3417" s="1" t="str">
        <f t="array" ref="I3417">IF($F3417="", "", _xlfn.XLOOKUP($F3417,accounts!$A$2:$A$86,accounts!$F$2:$F$86, "Other"))</f>
        <v>United States</v>
      </c>
      <c r="J3417" s="1" t="s">
        <v>131</v>
      </c>
      <c r="K3417" s="3">
        <v>42880.0</v>
      </c>
      <c r="L3417" s="3">
        <v>42994.0</v>
      </c>
      <c r="M3417" s="1">
        <v>3727.0</v>
      </c>
    </row>
    <row r="3418">
      <c r="A3418" s="1" t="s">
        <v>3623</v>
      </c>
      <c r="B3418" s="1" t="s">
        <v>92</v>
      </c>
      <c r="C3418" s="1" t="str">
        <f t="array" ref="C3418">_xlfn.XLOOKUP($B3418, sales_teams!$A$2:$A$36, sales_teams!$B$2:$B$36)</f>
        <v>Celia Rouche</v>
      </c>
      <c r="D3418" s="1" t="str">
        <f t="array" ref="D3418">_xlfn.XLOOKUP($B3418, sales_teams!$A$2:$A$36, sales_teams!$C$2:$C$36)</f>
        <v>West</v>
      </c>
      <c r="E3418" s="1" t="s">
        <v>148</v>
      </c>
      <c r="F3418" s="1" t="s">
        <v>85</v>
      </c>
      <c r="G3418" s="1" t="str">
        <f t="array" ref="G3418">IF($F3418="", "", _xlfn.XLOOKUP($F3418,accounts!$A$2:$A$86,accounts!$B$2:$B$86, "Other"))</f>
        <v>telecommunications</v>
      </c>
      <c r="H3418" s="1" t="str">
        <f t="array" ref="H3418">IF($F3418="", "", IFS(_xlfn.XLOOKUP($F3418, accounts!$A$2:$A$86, accounts!$E$2:$E$86, 0)&gt;=1000, "Enterprise", _xlfn.XLOOKUP($F3418, accounts!$A$2:$A$86, accounts!$E$2:$E$86, 0)&gt;=100, "Mid-Market", TRUE, "SMB"))</f>
        <v>Enterprise</v>
      </c>
      <c r="I3418" s="1" t="str">
        <f t="array" ref="I3418">IF($F3418="", "", _xlfn.XLOOKUP($F3418,accounts!$A$2:$A$86,accounts!$F$2:$F$86, "Other"))</f>
        <v>United States</v>
      </c>
      <c r="J3418" s="1" t="s">
        <v>131</v>
      </c>
      <c r="K3418" s="3">
        <v>42880.0</v>
      </c>
      <c r="L3418" s="3">
        <v>42961.0</v>
      </c>
      <c r="M3418" s="1">
        <v>4738.0</v>
      </c>
    </row>
    <row r="3419">
      <c r="A3419" s="1" t="s">
        <v>3624</v>
      </c>
      <c r="B3419" s="1" t="s">
        <v>24</v>
      </c>
      <c r="C3419" s="1" t="str">
        <f t="array" ref="C3419">_xlfn.XLOOKUP($B3419, sales_teams!$A$2:$A$36, sales_teams!$B$2:$B$36)</f>
        <v>Melvin Marxen</v>
      </c>
      <c r="D3419" s="1" t="str">
        <f t="array" ref="D3419">_xlfn.XLOOKUP($B3419, sales_teams!$A$2:$A$36, sales_teams!$C$2:$C$36)</f>
        <v>Central</v>
      </c>
      <c r="E3419" s="1" t="s">
        <v>109</v>
      </c>
      <c r="F3419" s="1" t="s">
        <v>149</v>
      </c>
      <c r="G3419" s="1" t="str">
        <f t="array" ref="G3419">IF($F3419="", "", _xlfn.XLOOKUP($F3419,accounts!$A$2:$A$86,accounts!$B$2:$B$86, "Other"))</f>
        <v>medical</v>
      </c>
      <c r="H3419" s="1" t="str">
        <f t="array" ref="H3419">IF($F3419="", "", IFS(_xlfn.XLOOKUP($F3419, accounts!$A$2:$A$86, accounts!$E$2:$E$86, 0)&gt;=1000, "Enterprise", _xlfn.XLOOKUP($F3419, accounts!$A$2:$A$86, accounts!$E$2:$E$86, 0)&gt;=100, "Mid-Market", TRUE, "SMB"))</f>
        <v>Enterprise</v>
      </c>
      <c r="I3419" s="1" t="str">
        <f t="array" ref="I3419">IF($F3419="", "", _xlfn.XLOOKUP($F3419,accounts!$A$2:$A$86,accounts!$F$2:$F$86, "Other"))</f>
        <v>United States</v>
      </c>
      <c r="J3419" s="1" t="s">
        <v>131</v>
      </c>
      <c r="K3419" s="3">
        <v>42880.0</v>
      </c>
      <c r="L3419" s="3">
        <v>42951.0</v>
      </c>
      <c r="M3419" s="1">
        <v>1275.0</v>
      </c>
    </row>
    <row r="3420">
      <c r="A3420" s="1" t="s">
        <v>3625</v>
      </c>
      <c r="B3420" s="1" t="s">
        <v>24</v>
      </c>
      <c r="C3420" s="1" t="str">
        <f t="array" ref="C3420">_xlfn.XLOOKUP($B3420, sales_teams!$A$2:$A$36, sales_teams!$B$2:$B$36)</f>
        <v>Melvin Marxen</v>
      </c>
      <c r="D3420" s="1" t="str">
        <f t="array" ref="D3420">_xlfn.XLOOKUP($B3420, sales_teams!$A$2:$A$36, sales_teams!$C$2:$C$36)</f>
        <v>Central</v>
      </c>
      <c r="E3420" s="1" t="s">
        <v>188</v>
      </c>
      <c r="F3420" s="1" t="s">
        <v>165</v>
      </c>
      <c r="G3420" s="1" t="str">
        <f t="array" ref="G3420">IF($F3420="", "", _xlfn.XLOOKUP($F3420,accounts!$A$2:$A$86,accounts!$B$2:$B$86, "Other"))</f>
        <v>telecommunications</v>
      </c>
      <c r="H3420" s="1" t="str">
        <f t="array" ref="H3420">IF($F3420="", "", IFS(_xlfn.XLOOKUP($F3420, accounts!$A$2:$A$86, accounts!$E$2:$E$86, 0)&gt;=1000, "Enterprise", _xlfn.XLOOKUP($F3420, accounts!$A$2:$A$86, accounts!$E$2:$E$86, 0)&gt;=100, "Mid-Market", TRUE, "SMB"))</f>
        <v>Enterprise</v>
      </c>
      <c r="I3420" s="1" t="str">
        <f t="array" ref="I3420">IF($F3420="", "", _xlfn.XLOOKUP($F3420,accounts!$A$2:$A$86,accounts!$F$2:$F$86, "Other"))</f>
        <v>United States</v>
      </c>
      <c r="J3420" s="1" t="s">
        <v>131</v>
      </c>
      <c r="K3420" s="3">
        <v>42880.0</v>
      </c>
      <c r="L3420" s="3">
        <v>42966.0</v>
      </c>
      <c r="M3420" s="1">
        <v>3428.0</v>
      </c>
    </row>
    <row r="3421">
      <c r="A3421" s="1" t="s">
        <v>3626</v>
      </c>
      <c r="B3421" s="1" t="s">
        <v>18</v>
      </c>
      <c r="C3421" s="1" t="str">
        <f t="array" ref="C3421">_xlfn.XLOOKUP($B3421, sales_teams!$A$2:$A$36, sales_teams!$B$2:$B$36)</f>
        <v>Dustin Brinkmann</v>
      </c>
      <c r="D3421" s="1" t="str">
        <f t="array" ref="D3421">_xlfn.XLOOKUP($B3421, sales_teams!$A$2:$A$36, sales_teams!$C$2:$C$36)</f>
        <v>Central</v>
      </c>
      <c r="E3421" s="1" t="s">
        <v>179</v>
      </c>
      <c r="F3421" s="1" t="s">
        <v>64</v>
      </c>
      <c r="G3421" s="1" t="str">
        <f t="array" ref="G3421">IF($F3421="", "", _xlfn.XLOOKUP($F3421,accounts!$A$2:$A$86,accounts!$B$2:$B$86, "Other"))</f>
        <v>technology</v>
      </c>
      <c r="H3421" s="1" t="str">
        <f t="array" ref="H3421">IF($F3421="", "", IFS(_xlfn.XLOOKUP($F3421, accounts!$A$2:$A$86, accounts!$E$2:$E$86, 0)&gt;=1000, "Enterprise", _xlfn.XLOOKUP($F3421, accounts!$A$2:$A$86, accounts!$E$2:$E$86, 0)&gt;=100, "Mid-Market", TRUE, "SMB"))</f>
        <v>Enterprise</v>
      </c>
      <c r="I3421" s="1" t="str">
        <f t="array" ref="I3421">IF($F3421="", "", _xlfn.XLOOKUP($F3421,accounts!$A$2:$A$86,accounts!$F$2:$F$86, "Other"))</f>
        <v>United States</v>
      </c>
      <c r="J3421" s="1" t="s">
        <v>192</v>
      </c>
      <c r="K3421" s="3">
        <v>42880.0</v>
      </c>
      <c r="L3421" s="3">
        <v>42989.0</v>
      </c>
      <c r="M3421" s="1">
        <v>0.0</v>
      </c>
    </row>
    <row r="3422">
      <c r="A3422" s="1" t="s">
        <v>3627</v>
      </c>
      <c r="B3422" s="1" t="s">
        <v>54</v>
      </c>
      <c r="C3422" s="1" t="str">
        <f t="array" ref="C3422">_xlfn.XLOOKUP($B3422, sales_teams!$A$2:$A$36, sales_teams!$B$2:$B$36)</f>
        <v>Rocco Neubert</v>
      </c>
      <c r="D3422" s="1" t="str">
        <f t="array" ref="D3422">_xlfn.XLOOKUP($B3422, sales_teams!$A$2:$A$36, sales_teams!$C$2:$C$36)</f>
        <v>East</v>
      </c>
      <c r="E3422" s="1" t="s">
        <v>148</v>
      </c>
      <c r="F3422" s="1" t="s">
        <v>132</v>
      </c>
      <c r="G3422" s="1" t="str">
        <f t="array" ref="G3422">IF($F3422="", "", _xlfn.XLOOKUP($F3422,accounts!$A$2:$A$86,accounts!$B$2:$B$86, "Other"))</f>
        <v>marketing</v>
      </c>
      <c r="H3422" s="1" t="str">
        <f t="array" ref="H3422">IF($F3422="", "", IFS(_xlfn.XLOOKUP($F3422, accounts!$A$2:$A$86, accounts!$E$2:$E$86, 0)&gt;=1000, "Enterprise", _xlfn.XLOOKUP($F3422, accounts!$A$2:$A$86, accounts!$E$2:$E$86, 0)&gt;=100, "Mid-Market", TRUE, "SMB"))</f>
        <v>Enterprise</v>
      </c>
      <c r="I3422" s="1" t="str">
        <f t="array" ref="I3422">IF($F3422="", "", _xlfn.XLOOKUP($F3422,accounts!$A$2:$A$86,accounts!$F$2:$F$86, "Other"))</f>
        <v>Jordan</v>
      </c>
      <c r="J3422" s="1" t="s">
        <v>131</v>
      </c>
      <c r="K3422" s="3">
        <v>42880.0</v>
      </c>
      <c r="L3422" s="3">
        <v>42893.0</v>
      </c>
      <c r="M3422" s="1">
        <v>5420.0</v>
      </c>
    </row>
    <row r="3423">
      <c r="A3423" s="1" t="s">
        <v>3628</v>
      </c>
      <c r="B3423" s="1" t="s">
        <v>65</v>
      </c>
      <c r="C3423" s="1" t="str">
        <f t="array" ref="C3423">_xlfn.XLOOKUP($B3423, sales_teams!$A$2:$A$36, sales_teams!$B$2:$B$36)</f>
        <v>Celia Rouche</v>
      </c>
      <c r="D3423" s="1" t="str">
        <f t="array" ref="D3423">_xlfn.XLOOKUP($B3423, sales_teams!$A$2:$A$36, sales_teams!$C$2:$C$36)</f>
        <v>West</v>
      </c>
      <c r="E3423" s="1" t="s">
        <v>179</v>
      </c>
      <c r="F3423" s="1" t="s">
        <v>75</v>
      </c>
      <c r="G3423" s="1" t="str">
        <f t="array" ref="G3423">IF($F3423="", "", _xlfn.XLOOKUP($F3423,accounts!$A$2:$A$86,accounts!$B$2:$B$86, "Other"))</f>
        <v>software</v>
      </c>
      <c r="H3423" s="1" t="str">
        <f t="array" ref="H3423">IF($F3423="", "", IFS(_xlfn.XLOOKUP($F3423, accounts!$A$2:$A$86, accounts!$E$2:$E$86, 0)&gt;=1000, "Enterprise", _xlfn.XLOOKUP($F3423, accounts!$A$2:$A$86, accounts!$E$2:$E$86, 0)&gt;=100, "Mid-Market", TRUE, "SMB"))</f>
        <v>SMB</v>
      </c>
      <c r="I3423" s="1" t="str">
        <f t="array" ref="I3423">IF($F3423="", "", _xlfn.XLOOKUP($F3423,accounts!$A$2:$A$86,accounts!$F$2:$F$86, "Other"))</f>
        <v>United States</v>
      </c>
      <c r="J3423" s="1" t="s">
        <v>192</v>
      </c>
      <c r="K3423" s="3">
        <v>42880.0</v>
      </c>
      <c r="L3423" s="3">
        <v>42975.0</v>
      </c>
      <c r="M3423" s="1">
        <v>0.0</v>
      </c>
    </row>
    <row r="3424">
      <c r="A3424" s="1" t="s">
        <v>3629</v>
      </c>
      <c r="B3424" s="1" t="s">
        <v>15</v>
      </c>
      <c r="C3424" s="1" t="str">
        <f t="array" ref="C3424">_xlfn.XLOOKUP($B3424, sales_teams!$A$2:$A$36, sales_teams!$B$2:$B$36)</f>
        <v>Dustin Brinkmann</v>
      </c>
      <c r="D3424" s="1" t="str">
        <f t="array" ref="D3424">_xlfn.XLOOKUP($B3424, sales_teams!$A$2:$A$36, sales_teams!$C$2:$C$36)</f>
        <v>Central</v>
      </c>
      <c r="E3424" s="1" t="s">
        <v>179</v>
      </c>
      <c r="F3424" s="1" t="s">
        <v>82</v>
      </c>
      <c r="G3424" s="1" t="str">
        <f t="array" ref="G3424">IF($F3424="", "", _xlfn.XLOOKUP($F3424,accounts!$A$2:$A$86,accounts!$B$2:$B$86, "Other"))</f>
        <v>software</v>
      </c>
      <c r="H3424" s="1" t="str">
        <f t="array" ref="H3424">IF($F3424="", "", IFS(_xlfn.XLOOKUP($F3424, accounts!$A$2:$A$86, accounts!$E$2:$E$86, 0)&gt;=1000, "Enterprise", _xlfn.XLOOKUP($F3424, accounts!$A$2:$A$86, accounts!$E$2:$E$86, 0)&gt;=100, "Mid-Market", TRUE, "SMB"))</f>
        <v>Enterprise</v>
      </c>
      <c r="I3424" s="1" t="str">
        <f t="array" ref="I3424">IF($F3424="", "", _xlfn.XLOOKUP($F3424,accounts!$A$2:$A$86,accounts!$F$2:$F$86, "Other"))</f>
        <v>United States</v>
      </c>
      <c r="J3424" s="1" t="s">
        <v>131</v>
      </c>
      <c r="K3424" s="3">
        <v>42880.0</v>
      </c>
      <c r="L3424" s="3">
        <v>42897.0</v>
      </c>
      <c r="M3424" s="1">
        <v>59.0</v>
      </c>
    </row>
    <row r="3425">
      <c r="A3425" s="1" t="s">
        <v>3630</v>
      </c>
      <c r="B3425" s="1" t="s">
        <v>60</v>
      </c>
      <c r="C3425" s="1" t="str">
        <f t="array" ref="C3425">_xlfn.XLOOKUP($B3425, sales_teams!$A$2:$A$36, sales_teams!$B$2:$B$36)</f>
        <v>Celia Rouche</v>
      </c>
      <c r="D3425" s="1" t="str">
        <f t="array" ref="D3425">_xlfn.XLOOKUP($B3425, sales_teams!$A$2:$A$36, sales_teams!$C$2:$C$36)</f>
        <v>West</v>
      </c>
      <c r="E3425" s="1" t="s">
        <v>194</v>
      </c>
      <c r="F3425" s="1" t="s">
        <v>154</v>
      </c>
      <c r="G3425" s="1" t="str">
        <f t="array" ref="G3425">IF($F3425="", "", _xlfn.XLOOKUP($F3425,accounts!$A$2:$A$86,accounts!$B$2:$B$86, "Other"))</f>
        <v>retail</v>
      </c>
      <c r="H3425" s="1" t="str">
        <f t="array" ref="H3425">IF($F3425="", "", IFS(_xlfn.XLOOKUP($F3425, accounts!$A$2:$A$86, accounts!$E$2:$E$86, 0)&gt;=1000, "Enterprise", _xlfn.XLOOKUP($F3425, accounts!$A$2:$A$86, accounts!$E$2:$E$86, 0)&gt;=100, "Mid-Market", TRUE, "SMB"))</f>
        <v>Enterprise</v>
      </c>
      <c r="I3425" s="1" t="str">
        <f t="array" ref="I3425">IF($F3425="", "", _xlfn.XLOOKUP($F3425,accounts!$A$2:$A$86,accounts!$F$2:$F$86, "Other"))</f>
        <v>United States</v>
      </c>
      <c r="J3425" s="1" t="s">
        <v>189</v>
      </c>
      <c r="K3425" s="3">
        <v>42880.0</v>
      </c>
    </row>
    <row r="3426">
      <c r="A3426" s="1" t="s">
        <v>3631</v>
      </c>
      <c r="B3426" s="1" t="s">
        <v>60</v>
      </c>
      <c r="C3426" s="1" t="str">
        <f t="array" ref="C3426">_xlfn.XLOOKUP($B3426, sales_teams!$A$2:$A$36, sales_teams!$B$2:$B$36)</f>
        <v>Celia Rouche</v>
      </c>
      <c r="D3426" s="1" t="str">
        <f t="array" ref="D3426">_xlfn.XLOOKUP($B3426, sales_teams!$A$2:$A$36, sales_teams!$C$2:$C$36)</f>
        <v>West</v>
      </c>
      <c r="E3426" s="1" t="s">
        <v>179</v>
      </c>
      <c r="F3426" s="1" t="s">
        <v>106</v>
      </c>
      <c r="G3426" s="1" t="str">
        <f t="array" ref="G3426">IF($F3426="", "", _xlfn.XLOOKUP($F3426,accounts!$A$2:$A$86,accounts!$B$2:$B$86, "Other"))</f>
        <v>retail</v>
      </c>
      <c r="H3426" s="1" t="str">
        <f t="array" ref="H3426">IF($F3426="", "", IFS(_xlfn.XLOOKUP($F3426, accounts!$A$2:$A$86, accounts!$E$2:$E$86, 0)&gt;=1000, "Enterprise", _xlfn.XLOOKUP($F3426, accounts!$A$2:$A$86, accounts!$E$2:$E$86, 0)&gt;=100, "Mid-Market", TRUE, "SMB"))</f>
        <v>Enterprise</v>
      </c>
      <c r="I3426" s="1" t="str">
        <f t="array" ref="I3426">IF($F3426="", "", _xlfn.XLOOKUP($F3426,accounts!$A$2:$A$86,accounts!$F$2:$F$86, "Other"))</f>
        <v>Italy</v>
      </c>
      <c r="J3426" s="1" t="s">
        <v>189</v>
      </c>
      <c r="K3426" s="3">
        <v>42880.0</v>
      </c>
    </row>
    <row r="3427">
      <c r="A3427" s="1" t="s">
        <v>3632</v>
      </c>
      <c r="B3427" s="1" t="s">
        <v>7</v>
      </c>
      <c r="C3427" s="1" t="str">
        <f t="array" ref="C3427">_xlfn.XLOOKUP($B3427, sales_teams!$A$2:$A$36, sales_teams!$B$2:$B$36)</f>
        <v>Dustin Brinkmann</v>
      </c>
      <c r="D3427" s="1" t="str">
        <f t="array" ref="D3427">_xlfn.XLOOKUP($B3427, sales_teams!$A$2:$A$36, sales_teams!$C$2:$C$36)</f>
        <v>Central</v>
      </c>
      <c r="E3427" s="1" t="s">
        <v>109</v>
      </c>
      <c r="F3427" s="1" t="s">
        <v>82</v>
      </c>
      <c r="G3427" s="1" t="str">
        <f t="array" ref="G3427">IF($F3427="", "", _xlfn.XLOOKUP($F3427,accounts!$A$2:$A$86,accounts!$B$2:$B$86, "Other"))</f>
        <v>software</v>
      </c>
      <c r="H3427" s="1" t="str">
        <f t="array" ref="H3427">IF($F3427="", "", IFS(_xlfn.XLOOKUP($F3427, accounts!$A$2:$A$86, accounts!$E$2:$E$86, 0)&gt;=1000, "Enterprise", _xlfn.XLOOKUP($F3427, accounts!$A$2:$A$86, accounts!$E$2:$E$86, 0)&gt;=100, "Mid-Market", TRUE, "SMB"))</f>
        <v>Enterprise</v>
      </c>
      <c r="I3427" s="1" t="str">
        <f t="array" ref="I3427">IF($F3427="", "", _xlfn.XLOOKUP($F3427,accounts!$A$2:$A$86,accounts!$F$2:$F$86, "Other"))</f>
        <v>United States</v>
      </c>
      <c r="J3427" s="1" t="s">
        <v>192</v>
      </c>
      <c r="K3427" s="3">
        <v>42881.0</v>
      </c>
      <c r="L3427" s="3">
        <v>42962.0</v>
      </c>
      <c r="M3427" s="1">
        <v>0.0</v>
      </c>
    </row>
    <row r="3428">
      <c r="A3428" s="1" t="s">
        <v>3633</v>
      </c>
      <c r="B3428" s="1" t="s">
        <v>7</v>
      </c>
      <c r="C3428" s="1" t="str">
        <f t="array" ref="C3428">_xlfn.XLOOKUP($B3428, sales_teams!$A$2:$A$36, sales_teams!$B$2:$B$36)</f>
        <v>Dustin Brinkmann</v>
      </c>
      <c r="D3428" s="1" t="str">
        <f t="array" ref="D3428">_xlfn.XLOOKUP($B3428, sales_teams!$A$2:$A$36, sales_teams!$C$2:$C$36)</f>
        <v>Central</v>
      </c>
      <c r="E3428" s="1" t="s">
        <v>188</v>
      </c>
      <c r="F3428" s="1" t="s">
        <v>145</v>
      </c>
      <c r="G3428" s="1" t="str">
        <f t="array" ref="G3428">IF($F3428="", "", _xlfn.XLOOKUP($F3428,accounts!$A$2:$A$86,accounts!$B$2:$B$86, "Other"))</f>
        <v>technology</v>
      </c>
      <c r="H3428" s="1" t="str">
        <f t="array" ref="H3428">IF($F3428="", "", IFS(_xlfn.XLOOKUP($F3428, accounts!$A$2:$A$86, accounts!$E$2:$E$86, 0)&gt;=1000, "Enterprise", _xlfn.XLOOKUP($F3428, accounts!$A$2:$A$86, accounts!$E$2:$E$86, 0)&gt;=100, "Mid-Market", TRUE, "SMB"))</f>
        <v>Enterprise</v>
      </c>
      <c r="I3428" s="1" t="str">
        <f t="array" ref="I3428">IF($F3428="", "", _xlfn.XLOOKUP($F3428,accounts!$A$2:$A$86,accounts!$F$2:$F$86, "Other"))</f>
        <v>Panama</v>
      </c>
      <c r="J3428" s="1" t="s">
        <v>192</v>
      </c>
      <c r="K3428" s="3">
        <v>42881.0</v>
      </c>
      <c r="L3428" s="3">
        <v>42966.0</v>
      </c>
      <c r="M3428" s="1">
        <v>0.0</v>
      </c>
    </row>
    <row r="3429">
      <c r="A3429" s="1" t="s">
        <v>3634</v>
      </c>
      <c r="B3429" s="1" t="s">
        <v>57</v>
      </c>
      <c r="C3429" s="1" t="str">
        <f t="array" ref="C3429">_xlfn.XLOOKUP($B3429, sales_teams!$A$2:$A$36, sales_teams!$B$2:$B$36)</f>
        <v>Rocco Neubert</v>
      </c>
      <c r="D3429" s="1" t="str">
        <f t="array" ref="D3429">_xlfn.XLOOKUP($B3429, sales_teams!$A$2:$A$36, sales_teams!$C$2:$C$36)</f>
        <v>East</v>
      </c>
      <c r="E3429" s="1" t="s">
        <v>188</v>
      </c>
      <c r="G3429" s="1" t="str">
        <f t="array" ref="G3429">IF($F3429="", "", _xlfn.XLOOKUP($F3429,accounts!$A$2:$A$86,accounts!$B$2:$B$86, "Other"))</f>
        <v/>
      </c>
      <c r="H3429" s="1" t="str">
        <f t="array" ref="H3429">IF($F3429="", "", IFS(_xlfn.XLOOKUP($F3429, accounts!$A$2:$A$86, accounts!$E$2:$E$86, 0)&gt;=1000, "Enterprise", _xlfn.XLOOKUP($F3429, accounts!$A$2:$A$86, accounts!$E$2:$E$86, 0)&gt;=100, "Mid-Market", TRUE, "SMB"))</f>
        <v/>
      </c>
      <c r="I3429" s="1" t="str">
        <f t="array" ref="I3429">IF($F3429="", "", _xlfn.XLOOKUP($F3429,accounts!$A$2:$A$86,accounts!$F$2:$F$86, "Other"))</f>
        <v/>
      </c>
      <c r="J3429" s="1" t="s">
        <v>189</v>
      </c>
      <c r="K3429" s="3">
        <v>42881.0</v>
      </c>
    </row>
    <row r="3430">
      <c r="A3430" s="1" t="s">
        <v>3635</v>
      </c>
      <c r="B3430" s="1" t="s">
        <v>57</v>
      </c>
      <c r="C3430" s="1" t="str">
        <f t="array" ref="C3430">_xlfn.XLOOKUP($B3430, sales_teams!$A$2:$A$36, sales_teams!$B$2:$B$36)</f>
        <v>Rocco Neubert</v>
      </c>
      <c r="D3430" s="1" t="str">
        <f t="array" ref="D3430">_xlfn.XLOOKUP($B3430, sales_teams!$A$2:$A$36, sales_teams!$C$2:$C$36)</f>
        <v>East</v>
      </c>
      <c r="E3430" s="1" t="s">
        <v>181</v>
      </c>
      <c r="F3430" s="1" t="s">
        <v>153</v>
      </c>
      <c r="G3430" s="1" t="str">
        <f t="array" ref="G3430">IF($F3430="", "", _xlfn.XLOOKUP($F3430,accounts!$A$2:$A$86,accounts!$B$2:$B$86, "Other"))</f>
        <v>medical</v>
      </c>
      <c r="H3430" s="1" t="str">
        <f t="array" ref="H3430">IF($F3430="", "", IFS(_xlfn.XLOOKUP($F3430, accounts!$A$2:$A$86, accounts!$E$2:$E$86, 0)&gt;=1000, "Enterprise", _xlfn.XLOOKUP($F3430, accounts!$A$2:$A$86, accounts!$E$2:$E$86, 0)&gt;=100, "Mid-Market", TRUE, "SMB"))</f>
        <v>Enterprise</v>
      </c>
      <c r="I3430" s="1" t="str">
        <f t="array" ref="I3430">IF($F3430="", "", _xlfn.XLOOKUP($F3430,accounts!$A$2:$A$86,accounts!$F$2:$F$86, "Other"))</f>
        <v>United States</v>
      </c>
      <c r="J3430" s="1" t="s">
        <v>131</v>
      </c>
      <c r="K3430" s="3">
        <v>42881.0</v>
      </c>
      <c r="L3430" s="3">
        <v>42993.0</v>
      </c>
      <c r="M3430" s="1">
        <v>561.0</v>
      </c>
    </row>
    <row r="3431">
      <c r="A3431" s="1" t="s">
        <v>3636</v>
      </c>
      <c r="B3431" s="1" t="s">
        <v>57</v>
      </c>
      <c r="C3431" s="1" t="str">
        <f t="array" ref="C3431">_xlfn.XLOOKUP($B3431, sales_teams!$A$2:$A$36, sales_teams!$B$2:$B$36)</f>
        <v>Rocco Neubert</v>
      </c>
      <c r="D3431" s="1" t="str">
        <f t="array" ref="D3431">_xlfn.XLOOKUP($B3431, sales_teams!$A$2:$A$36, sales_teams!$C$2:$C$36)</f>
        <v>East</v>
      </c>
      <c r="E3431" s="1" t="s">
        <v>109</v>
      </c>
      <c r="F3431" s="1" t="s">
        <v>172</v>
      </c>
      <c r="G3431" s="1" t="str">
        <f t="array" ref="G3431">IF($F3431="", "", _xlfn.XLOOKUP($F3431,accounts!$A$2:$A$86,accounts!$B$2:$B$86, "Other"))</f>
        <v>retail</v>
      </c>
      <c r="H3431" s="1" t="str">
        <f t="array" ref="H3431">IF($F3431="", "", IFS(_xlfn.XLOOKUP($F3431, accounts!$A$2:$A$86, accounts!$E$2:$E$86, 0)&gt;=1000, "Enterprise", _xlfn.XLOOKUP($F3431, accounts!$A$2:$A$86, accounts!$E$2:$E$86, 0)&gt;=100, "Mid-Market", TRUE, "SMB"))</f>
        <v>Mid-Market</v>
      </c>
      <c r="I3431" s="1" t="str">
        <f t="array" ref="I3431">IF($F3431="", "", _xlfn.XLOOKUP($F3431,accounts!$A$2:$A$86,accounts!$F$2:$F$86, "Other"))</f>
        <v>United States</v>
      </c>
      <c r="J3431" s="1" t="s">
        <v>131</v>
      </c>
      <c r="K3431" s="3">
        <v>42881.0</v>
      </c>
      <c r="L3431" s="3">
        <v>42957.0</v>
      </c>
      <c r="M3431" s="1">
        <v>1354.0</v>
      </c>
    </row>
    <row r="3432">
      <c r="A3432" s="1" t="s">
        <v>3637</v>
      </c>
      <c r="B3432" s="1" t="s">
        <v>52</v>
      </c>
      <c r="C3432" s="1" t="str">
        <f t="array" ref="C3432">_xlfn.XLOOKUP($B3432, sales_teams!$A$2:$A$36, sales_teams!$B$2:$B$36)</f>
        <v>Rocco Neubert</v>
      </c>
      <c r="D3432" s="1" t="str">
        <f t="array" ref="D3432">_xlfn.XLOOKUP($B3432, sales_teams!$A$2:$A$36, sales_teams!$C$2:$C$36)</f>
        <v>East</v>
      </c>
      <c r="E3432" s="1" t="s">
        <v>179</v>
      </c>
      <c r="F3432" s="1" t="s">
        <v>163</v>
      </c>
      <c r="G3432" s="1" t="str">
        <f t="array" ref="G3432">IF($F3432="", "", _xlfn.XLOOKUP($F3432,accounts!$A$2:$A$86,accounts!$B$2:$B$86, "Other"))</f>
        <v>medical</v>
      </c>
      <c r="H3432" s="1" t="str">
        <f t="array" ref="H3432">IF($F3432="", "", IFS(_xlfn.XLOOKUP($F3432, accounts!$A$2:$A$86, accounts!$E$2:$E$86, 0)&gt;=1000, "Enterprise", _xlfn.XLOOKUP($F3432, accounts!$A$2:$A$86, accounts!$E$2:$E$86, 0)&gt;=100, "Mid-Market", TRUE, "SMB"))</f>
        <v>Mid-Market</v>
      </c>
      <c r="I3432" s="1" t="str">
        <f t="array" ref="I3432">IF($F3432="", "", _xlfn.XLOOKUP($F3432,accounts!$A$2:$A$86,accounts!$F$2:$F$86, "Other"))</f>
        <v>United States</v>
      </c>
      <c r="J3432" s="1" t="s">
        <v>131</v>
      </c>
      <c r="K3432" s="3">
        <v>42881.0</v>
      </c>
      <c r="L3432" s="3">
        <v>42996.0</v>
      </c>
      <c r="M3432" s="1">
        <v>44.0</v>
      </c>
    </row>
    <row r="3433">
      <c r="A3433" s="1" t="s">
        <v>3638</v>
      </c>
      <c r="B3433" s="1" t="s">
        <v>39</v>
      </c>
      <c r="C3433" s="1" t="str">
        <f t="array" ref="C3433">_xlfn.XLOOKUP($B3433, sales_teams!$A$2:$A$36, sales_teams!$B$2:$B$36)</f>
        <v>Cara Losch</v>
      </c>
      <c r="D3433" s="1" t="str">
        <f t="array" ref="D3433">_xlfn.XLOOKUP($B3433, sales_teams!$A$2:$A$36, sales_teams!$C$2:$C$36)</f>
        <v>East</v>
      </c>
      <c r="E3433" s="1" t="s">
        <v>181</v>
      </c>
      <c r="F3433" s="1" t="s">
        <v>132</v>
      </c>
      <c r="G3433" s="1" t="str">
        <f t="array" ref="G3433">IF($F3433="", "", _xlfn.XLOOKUP($F3433,accounts!$A$2:$A$86,accounts!$B$2:$B$86, "Other"))</f>
        <v>marketing</v>
      </c>
      <c r="H3433" s="1" t="str">
        <f t="array" ref="H3433">IF($F3433="", "", IFS(_xlfn.XLOOKUP($F3433, accounts!$A$2:$A$86, accounts!$E$2:$E$86, 0)&gt;=1000, "Enterprise", _xlfn.XLOOKUP($F3433, accounts!$A$2:$A$86, accounts!$E$2:$E$86, 0)&gt;=100, "Mid-Market", TRUE, "SMB"))</f>
        <v>Enterprise</v>
      </c>
      <c r="I3433" s="1" t="str">
        <f t="array" ref="I3433">IF($F3433="", "", _xlfn.XLOOKUP($F3433,accounts!$A$2:$A$86,accounts!$F$2:$F$86, "Other"))</f>
        <v>Jordan</v>
      </c>
      <c r="J3433" s="1" t="s">
        <v>131</v>
      </c>
      <c r="K3433" s="3">
        <v>42881.0</v>
      </c>
      <c r="L3433" s="3">
        <v>42996.0</v>
      </c>
      <c r="M3433" s="1">
        <v>560.0</v>
      </c>
    </row>
    <row r="3434">
      <c r="A3434" s="1" t="s">
        <v>3639</v>
      </c>
      <c r="B3434" s="1" t="s">
        <v>39</v>
      </c>
      <c r="C3434" s="1" t="str">
        <f t="array" ref="C3434">_xlfn.XLOOKUP($B3434, sales_teams!$A$2:$A$36, sales_teams!$B$2:$B$36)</f>
        <v>Cara Losch</v>
      </c>
      <c r="D3434" s="1" t="str">
        <f t="array" ref="D3434">_xlfn.XLOOKUP($B3434, sales_teams!$A$2:$A$36, sales_teams!$C$2:$C$36)</f>
        <v>East</v>
      </c>
      <c r="E3434" s="1" t="s">
        <v>148</v>
      </c>
      <c r="F3434" s="1" t="s">
        <v>81</v>
      </c>
      <c r="G3434" s="1" t="str">
        <f t="array" ref="G3434">IF($F3434="", "", _xlfn.XLOOKUP($F3434,accounts!$A$2:$A$86,accounts!$B$2:$B$86, "Other"))</f>
        <v>technology</v>
      </c>
      <c r="H3434" s="1" t="str">
        <f t="array" ref="H3434">IF($F3434="", "", IFS(_xlfn.XLOOKUP($F3434, accounts!$A$2:$A$86, accounts!$E$2:$E$86, 0)&gt;=1000, "Enterprise", _xlfn.XLOOKUP($F3434, accounts!$A$2:$A$86, accounts!$E$2:$E$86, 0)&gt;=100, "Mid-Market", TRUE, "SMB"))</f>
        <v>Enterprise</v>
      </c>
      <c r="I3434" s="1" t="str">
        <f t="array" ref="I3434">IF($F3434="", "", _xlfn.XLOOKUP($F3434,accounts!$A$2:$A$86,accounts!$F$2:$F$86, "Other"))</f>
        <v>United States</v>
      </c>
      <c r="J3434" s="1" t="s">
        <v>131</v>
      </c>
      <c r="K3434" s="3">
        <v>42881.0</v>
      </c>
      <c r="L3434" s="3">
        <v>42895.0</v>
      </c>
      <c r="M3434" s="1">
        <v>5324.0</v>
      </c>
    </row>
    <row r="3435">
      <c r="A3435" s="1" t="s">
        <v>3640</v>
      </c>
      <c r="B3435" s="1" t="s">
        <v>88</v>
      </c>
      <c r="C3435" s="1" t="str">
        <f t="array" ref="C3435">_xlfn.XLOOKUP($B3435, sales_teams!$A$2:$A$36, sales_teams!$B$2:$B$36)</f>
        <v>Celia Rouche</v>
      </c>
      <c r="D3435" s="1" t="str">
        <f t="array" ref="D3435">_xlfn.XLOOKUP($B3435, sales_teams!$A$2:$A$36, sales_teams!$C$2:$C$36)</f>
        <v>West</v>
      </c>
      <c r="E3435" s="1" t="s">
        <v>188</v>
      </c>
      <c r="G3435" s="1" t="str">
        <f t="array" ref="G3435">IF($F3435="", "", _xlfn.XLOOKUP($F3435,accounts!$A$2:$A$86,accounts!$B$2:$B$86, "Other"))</f>
        <v/>
      </c>
      <c r="H3435" s="1" t="str">
        <f t="array" ref="H3435">IF($F3435="", "", IFS(_xlfn.XLOOKUP($F3435, accounts!$A$2:$A$86, accounts!$E$2:$E$86, 0)&gt;=1000, "Enterprise", _xlfn.XLOOKUP($F3435, accounts!$A$2:$A$86, accounts!$E$2:$E$86, 0)&gt;=100, "Mid-Market", TRUE, "SMB"))</f>
        <v/>
      </c>
      <c r="I3435" s="1" t="str">
        <f t="array" ref="I3435">IF($F3435="", "", _xlfn.XLOOKUP($F3435,accounts!$A$2:$A$86,accounts!$F$2:$F$86, "Other"))</f>
        <v/>
      </c>
      <c r="J3435" s="1" t="s">
        <v>189</v>
      </c>
      <c r="K3435" s="3">
        <v>42881.0</v>
      </c>
    </row>
    <row r="3436">
      <c r="A3436" s="1" t="s">
        <v>3641</v>
      </c>
      <c r="B3436" s="1" t="s">
        <v>88</v>
      </c>
      <c r="C3436" s="1" t="str">
        <f t="array" ref="C3436">_xlfn.XLOOKUP($B3436, sales_teams!$A$2:$A$36, sales_teams!$B$2:$B$36)</f>
        <v>Celia Rouche</v>
      </c>
      <c r="D3436" s="1" t="str">
        <f t="array" ref="D3436">_xlfn.XLOOKUP($B3436, sales_teams!$A$2:$A$36, sales_teams!$C$2:$C$36)</f>
        <v>West</v>
      </c>
      <c r="E3436" s="1" t="s">
        <v>188</v>
      </c>
      <c r="G3436" s="1" t="str">
        <f t="array" ref="G3436">IF($F3436="", "", _xlfn.XLOOKUP($F3436,accounts!$A$2:$A$86,accounts!$B$2:$B$86, "Other"))</f>
        <v/>
      </c>
      <c r="H3436" s="1" t="str">
        <f t="array" ref="H3436">IF($F3436="", "", IFS(_xlfn.XLOOKUP($F3436, accounts!$A$2:$A$86, accounts!$E$2:$E$86, 0)&gt;=1000, "Enterprise", _xlfn.XLOOKUP($F3436, accounts!$A$2:$A$86, accounts!$E$2:$E$86, 0)&gt;=100, "Mid-Market", TRUE, "SMB"))</f>
        <v/>
      </c>
      <c r="I3436" s="1" t="str">
        <f t="array" ref="I3436">IF($F3436="", "", _xlfn.XLOOKUP($F3436,accounts!$A$2:$A$86,accounts!$F$2:$F$86, "Other"))</f>
        <v/>
      </c>
      <c r="J3436" s="1" t="s">
        <v>189</v>
      </c>
      <c r="K3436" s="3">
        <v>42881.0</v>
      </c>
    </row>
    <row r="3437">
      <c r="A3437" s="1" t="s">
        <v>3642</v>
      </c>
      <c r="B3437" s="1" t="s">
        <v>99</v>
      </c>
      <c r="C3437" s="1" t="str">
        <f t="array" ref="C3437">_xlfn.XLOOKUP($B3437, sales_teams!$A$2:$A$36, sales_teams!$B$2:$B$36)</f>
        <v>Summer Sewald</v>
      </c>
      <c r="D3437" s="1" t="str">
        <f t="array" ref="D3437">_xlfn.XLOOKUP($B3437, sales_teams!$A$2:$A$36, sales_teams!$C$2:$C$36)</f>
        <v>West</v>
      </c>
      <c r="E3437" s="1" t="s">
        <v>109</v>
      </c>
      <c r="F3437" s="1" t="s">
        <v>176</v>
      </c>
      <c r="G3437" s="1" t="str">
        <f t="array" ref="G3437">IF($F3437="", "", _xlfn.XLOOKUP($F3437,accounts!$A$2:$A$86,accounts!$B$2:$B$86, "Other"))</f>
        <v>entertainment</v>
      </c>
      <c r="H3437" s="1" t="str">
        <f t="array" ref="H3437">IF($F3437="", "", IFS(_xlfn.XLOOKUP($F3437, accounts!$A$2:$A$86, accounts!$E$2:$E$86, 0)&gt;=1000, "Enterprise", _xlfn.XLOOKUP($F3437, accounts!$A$2:$A$86, accounts!$E$2:$E$86, 0)&gt;=100, "Mid-Market", TRUE, "SMB"))</f>
        <v>Mid-Market</v>
      </c>
      <c r="I3437" s="1" t="str">
        <f t="array" ref="I3437">IF($F3437="", "", _xlfn.XLOOKUP($F3437,accounts!$A$2:$A$86,accounts!$F$2:$F$86, "Other"))</f>
        <v>United States</v>
      </c>
      <c r="J3437" s="1" t="s">
        <v>189</v>
      </c>
      <c r="K3437" s="3">
        <v>42881.0</v>
      </c>
    </row>
    <row r="3438">
      <c r="A3438" s="1" t="s">
        <v>3643</v>
      </c>
      <c r="B3438" s="1" t="s">
        <v>104</v>
      </c>
      <c r="C3438" s="1" t="str">
        <f t="array" ref="C3438">_xlfn.XLOOKUP($B3438, sales_teams!$A$2:$A$36, sales_teams!$B$2:$B$36)</f>
        <v>Summer Sewald</v>
      </c>
      <c r="D3438" s="1" t="str">
        <f t="array" ref="D3438">_xlfn.XLOOKUP($B3438, sales_teams!$A$2:$A$36, sales_teams!$C$2:$C$36)</f>
        <v>West</v>
      </c>
      <c r="E3438" s="1" t="s">
        <v>148</v>
      </c>
      <c r="F3438" s="1" t="s">
        <v>64</v>
      </c>
      <c r="G3438" s="1" t="str">
        <f t="array" ref="G3438">IF($F3438="", "", _xlfn.XLOOKUP($F3438,accounts!$A$2:$A$86,accounts!$B$2:$B$86, "Other"))</f>
        <v>technology</v>
      </c>
      <c r="H3438" s="1" t="str">
        <f t="array" ref="H3438">IF($F3438="", "", IFS(_xlfn.XLOOKUP($F3438, accounts!$A$2:$A$86, accounts!$E$2:$E$86, 0)&gt;=1000, "Enterprise", _xlfn.XLOOKUP($F3438, accounts!$A$2:$A$86, accounts!$E$2:$E$86, 0)&gt;=100, "Mid-Market", TRUE, "SMB"))</f>
        <v>Enterprise</v>
      </c>
      <c r="I3438" s="1" t="str">
        <f t="array" ref="I3438">IF($F3438="", "", _xlfn.XLOOKUP($F3438,accounts!$A$2:$A$86,accounts!$F$2:$F$86, "Other"))</f>
        <v>United States</v>
      </c>
      <c r="J3438" s="1" t="s">
        <v>189</v>
      </c>
      <c r="K3438" s="3">
        <v>42881.0</v>
      </c>
    </row>
    <row r="3439">
      <c r="A3439" s="1" t="s">
        <v>3644</v>
      </c>
      <c r="B3439" s="1" t="s">
        <v>104</v>
      </c>
      <c r="C3439" s="1" t="str">
        <f t="array" ref="C3439">_xlfn.XLOOKUP($B3439, sales_teams!$A$2:$A$36, sales_teams!$B$2:$B$36)</f>
        <v>Summer Sewald</v>
      </c>
      <c r="D3439" s="1" t="str">
        <f t="array" ref="D3439">_xlfn.XLOOKUP($B3439, sales_teams!$A$2:$A$36, sales_teams!$C$2:$C$36)</f>
        <v>West</v>
      </c>
      <c r="E3439" s="1" t="s">
        <v>148</v>
      </c>
      <c r="F3439" s="1" t="s">
        <v>85</v>
      </c>
      <c r="G3439" s="1" t="str">
        <f t="array" ref="G3439">IF($F3439="", "", _xlfn.XLOOKUP($F3439,accounts!$A$2:$A$86,accounts!$B$2:$B$86, "Other"))</f>
        <v>telecommunications</v>
      </c>
      <c r="H3439" s="1" t="str">
        <f t="array" ref="H3439">IF($F3439="", "", IFS(_xlfn.XLOOKUP($F3439, accounts!$A$2:$A$86, accounts!$E$2:$E$86, 0)&gt;=1000, "Enterprise", _xlfn.XLOOKUP($F3439, accounts!$A$2:$A$86, accounts!$E$2:$E$86, 0)&gt;=100, "Mid-Market", TRUE, "SMB"))</f>
        <v>Enterprise</v>
      </c>
      <c r="I3439" s="1" t="str">
        <f t="array" ref="I3439">IF($F3439="", "", _xlfn.XLOOKUP($F3439,accounts!$A$2:$A$86,accounts!$F$2:$F$86, "Other"))</f>
        <v>United States</v>
      </c>
      <c r="J3439" s="1" t="s">
        <v>131</v>
      </c>
      <c r="K3439" s="3">
        <v>42881.0</v>
      </c>
      <c r="L3439" s="3">
        <v>43001.0</v>
      </c>
      <c r="M3439" s="1">
        <v>4924.0</v>
      </c>
    </row>
    <row r="3440">
      <c r="A3440" s="1" t="s">
        <v>3645</v>
      </c>
      <c r="B3440" s="1" t="s">
        <v>102</v>
      </c>
      <c r="C3440" s="1" t="str">
        <f t="array" ref="C3440">_xlfn.XLOOKUP($B3440, sales_teams!$A$2:$A$36, sales_teams!$B$2:$B$36)</f>
        <v>Summer Sewald</v>
      </c>
      <c r="D3440" s="1" t="str">
        <f t="array" ref="D3440">_xlfn.XLOOKUP($B3440, sales_teams!$A$2:$A$36, sales_teams!$C$2:$C$36)</f>
        <v>West</v>
      </c>
      <c r="E3440" s="1" t="s">
        <v>181</v>
      </c>
      <c r="F3440" s="1" t="s">
        <v>97</v>
      </c>
      <c r="G3440" s="1" t="str">
        <f t="array" ref="G3440">IF($F3440="", "", _xlfn.XLOOKUP($F3440,accounts!$A$2:$A$86,accounts!$B$2:$B$86, "Other"))</f>
        <v>finance</v>
      </c>
      <c r="H3440" s="1" t="str">
        <f t="array" ref="H3440">IF($F3440="", "", IFS(_xlfn.XLOOKUP($F3440, accounts!$A$2:$A$86, accounts!$E$2:$E$86, 0)&gt;=1000, "Enterprise", _xlfn.XLOOKUP($F3440, accounts!$A$2:$A$86, accounts!$E$2:$E$86, 0)&gt;=100, "Mid-Market", TRUE, "SMB"))</f>
        <v>Mid-Market</v>
      </c>
      <c r="I3440" s="1" t="str">
        <f t="array" ref="I3440">IF($F3440="", "", _xlfn.XLOOKUP($F3440,accounts!$A$2:$A$86,accounts!$F$2:$F$86, "Other"))</f>
        <v>United States</v>
      </c>
      <c r="J3440" s="1" t="s">
        <v>131</v>
      </c>
      <c r="K3440" s="3">
        <v>42881.0</v>
      </c>
      <c r="L3440" s="3">
        <v>42954.0</v>
      </c>
      <c r="M3440" s="1">
        <v>571.0</v>
      </c>
    </row>
    <row r="3441">
      <c r="A3441" s="1" t="s">
        <v>3646</v>
      </c>
      <c r="B3441" s="1" t="s">
        <v>102</v>
      </c>
      <c r="C3441" s="1" t="str">
        <f t="array" ref="C3441">_xlfn.XLOOKUP($B3441, sales_teams!$A$2:$A$36, sales_teams!$B$2:$B$36)</f>
        <v>Summer Sewald</v>
      </c>
      <c r="D3441" s="1" t="str">
        <f t="array" ref="D3441">_xlfn.XLOOKUP($B3441, sales_teams!$A$2:$A$36, sales_teams!$C$2:$C$36)</f>
        <v>West</v>
      </c>
      <c r="E3441" s="1" t="s">
        <v>188</v>
      </c>
      <c r="F3441" s="1" t="s">
        <v>127</v>
      </c>
      <c r="G3441" s="1" t="str">
        <f t="array" ref="G3441">IF($F3441="", "", _xlfn.XLOOKUP($F3441,accounts!$A$2:$A$86,accounts!$B$2:$B$86, "Other"))</f>
        <v>technology</v>
      </c>
      <c r="H3441" s="1" t="str">
        <f t="array" ref="H3441">IF($F3441="", "", IFS(_xlfn.XLOOKUP($F3441, accounts!$A$2:$A$86, accounts!$E$2:$E$86, 0)&gt;=1000, "Enterprise", _xlfn.XLOOKUP($F3441, accounts!$A$2:$A$86, accounts!$E$2:$E$86, 0)&gt;=100, "Mid-Market", TRUE, "SMB"))</f>
        <v>Enterprise</v>
      </c>
      <c r="I3441" s="1" t="str">
        <f t="array" ref="I3441">IF($F3441="", "", _xlfn.XLOOKUP($F3441,accounts!$A$2:$A$86,accounts!$F$2:$F$86, "Other"))</f>
        <v>United States</v>
      </c>
      <c r="J3441" s="1" t="s">
        <v>131</v>
      </c>
      <c r="K3441" s="3">
        <v>42881.0</v>
      </c>
      <c r="L3441" s="3">
        <v>42959.0</v>
      </c>
      <c r="M3441" s="1">
        <v>4022.0</v>
      </c>
    </row>
    <row r="3442">
      <c r="A3442" s="1" t="s">
        <v>3647</v>
      </c>
      <c r="B3442" s="1" t="s">
        <v>17</v>
      </c>
      <c r="C3442" s="1" t="str">
        <f t="array" ref="C3442">_xlfn.XLOOKUP($B3442, sales_teams!$A$2:$A$36, sales_teams!$B$2:$B$36)</f>
        <v>Dustin Brinkmann</v>
      </c>
      <c r="D3442" s="1" t="str">
        <f t="array" ref="D3442">_xlfn.XLOOKUP($B3442, sales_teams!$A$2:$A$36, sales_teams!$C$2:$C$36)</f>
        <v>Central</v>
      </c>
      <c r="E3442" s="1" t="s">
        <v>181</v>
      </c>
      <c r="F3442" s="1" t="s">
        <v>150</v>
      </c>
      <c r="G3442" s="1" t="str">
        <f t="array" ref="G3442">IF($F3442="", "", _xlfn.XLOOKUP($F3442,accounts!$A$2:$A$86,accounts!$B$2:$B$86, "Other"))</f>
        <v>technology</v>
      </c>
      <c r="H3442" s="1" t="str">
        <f t="array" ref="H3442">IF($F3442="", "", IFS(_xlfn.XLOOKUP($F3442, accounts!$A$2:$A$86, accounts!$E$2:$E$86, 0)&gt;=1000, "Enterprise", _xlfn.XLOOKUP($F3442, accounts!$A$2:$A$86, accounts!$E$2:$E$86, 0)&gt;=100, "Mid-Market", TRUE, "SMB"))</f>
        <v>Enterprise</v>
      </c>
      <c r="I3442" s="1" t="str">
        <f t="array" ref="I3442">IF($F3442="", "", _xlfn.XLOOKUP($F3442,accounts!$A$2:$A$86,accounts!$F$2:$F$86, "Other"))</f>
        <v>United States</v>
      </c>
      <c r="J3442" s="1" t="s">
        <v>192</v>
      </c>
      <c r="K3442" s="3">
        <v>42881.0</v>
      </c>
      <c r="L3442" s="3">
        <v>42959.0</v>
      </c>
      <c r="M3442" s="1">
        <v>0.0</v>
      </c>
    </row>
    <row r="3443">
      <c r="A3443" s="1" t="s">
        <v>3648</v>
      </c>
      <c r="B3443" s="1" t="s">
        <v>107</v>
      </c>
      <c r="C3443" s="1" t="str">
        <f t="array" ref="C3443">_xlfn.XLOOKUP($B3443, sales_teams!$A$2:$A$36, sales_teams!$B$2:$B$36)</f>
        <v>Summer Sewald</v>
      </c>
      <c r="D3443" s="1" t="str">
        <f t="array" ref="D3443">_xlfn.XLOOKUP($B3443, sales_teams!$A$2:$A$36, sales_teams!$C$2:$C$36)</f>
        <v>West</v>
      </c>
      <c r="E3443" s="1" t="s">
        <v>179</v>
      </c>
      <c r="F3443" s="1" t="s">
        <v>117</v>
      </c>
      <c r="G3443" s="1" t="str">
        <f t="array" ref="G3443">IF($F3443="", "", _xlfn.XLOOKUP($F3443,accounts!$A$2:$A$86,accounts!$B$2:$B$86, "Other"))</f>
        <v>retail</v>
      </c>
      <c r="H3443" s="1" t="str">
        <f t="array" ref="H3443">IF($F3443="", "", IFS(_xlfn.XLOOKUP($F3443, accounts!$A$2:$A$86, accounts!$E$2:$E$86, 0)&gt;=1000, "Enterprise", _xlfn.XLOOKUP($F3443, accounts!$A$2:$A$86, accounts!$E$2:$E$86, 0)&gt;=100, "Mid-Market", TRUE, "SMB"))</f>
        <v>Mid-Market</v>
      </c>
      <c r="I3443" s="1" t="str">
        <f t="array" ref="I3443">IF($F3443="", "", _xlfn.XLOOKUP($F3443,accounts!$A$2:$A$86,accounts!$F$2:$F$86, "Other"))</f>
        <v>United States</v>
      </c>
      <c r="J3443" s="1" t="s">
        <v>192</v>
      </c>
      <c r="K3443" s="3">
        <v>42881.0</v>
      </c>
      <c r="L3443" s="3">
        <v>42969.0</v>
      </c>
      <c r="M3443" s="1">
        <v>0.0</v>
      </c>
    </row>
    <row r="3444">
      <c r="A3444" s="1" t="s">
        <v>3649</v>
      </c>
      <c r="B3444" s="1" t="s">
        <v>107</v>
      </c>
      <c r="C3444" s="1" t="str">
        <f t="array" ref="C3444">_xlfn.XLOOKUP($B3444, sales_teams!$A$2:$A$36, sales_teams!$B$2:$B$36)</f>
        <v>Summer Sewald</v>
      </c>
      <c r="D3444" s="1" t="str">
        <f t="array" ref="D3444">_xlfn.XLOOKUP($B3444, sales_teams!$A$2:$A$36, sales_teams!$C$2:$C$36)</f>
        <v>West</v>
      </c>
      <c r="E3444" s="1" t="s">
        <v>109</v>
      </c>
      <c r="F3444" s="1" t="s">
        <v>85</v>
      </c>
      <c r="G3444" s="1" t="str">
        <f t="array" ref="G3444">IF($F3444="", "", _xlfn.XLOOKUP($F3444,accounts!$A$2:$A$86,accounts!$B$2:$B$86, "Other"))</f>
        <v>telecommunications</v>
      </c>
      <c r="H3444" s="1" t="str">
        <f t="array" ref="H3444">IF($F3444="", "", IFS(_xlfn.XLOOKUP($F3444, accounts!$A$2:$A$86, accounts!$E$2:$E$86, 0)&gt;=1000, "Enterprise", _xlfn.XLOOKUP($F3444, accounts!$A$2:$A$86, accounts!$E$2:$E$86, 0)&gt;=100, "Mid-Market", TRUE, "SMB"))</f>
        <v>Enterprise</v>
      </c>
      <c r="I3444" s="1" t="str">
        <f t="array" ref="I3444">IF($F3444="", "", _xlfn.XLOOKUP($F3444,accounts!$A$2:$A$86,accounts!$F$2:$F$86, "Other"))</f>
        <v>United States</v>
      </c>
      <c r="J3444" s="1" t="s">
        <v>131</v>
      </c>
      <c r="K3444" s="3">
        <v>42881.0</v>
      </c>
      <c r="L3444" s="3">
        <v>42898.0</v>
      </c>
      <c r="M3444" s="1">
        <v>1030.0</v>
      </c>
    </row>
    <row r="3445">
      <c r="A3445" s="1" t="s">
        <v>3650</v>
      </c>
      <c r="B3445" s="1" t="s">
        <v>18</v>
      </c>
      <c r="C3445" s="1" t="str">
        <f t="array" ref="C3445">_xlfn.XLOOKUP($B3445, sales_teams!$A$2:$A$36, sales_teams!$B$2:$B$36)</f>
        <v>Dustin Brinkmann</v>
      </c>
      <c r="D3445" s="1" t="str">
        <f t="array" ref="D3445">_xlfn.XLOOKUP($B3445, sales_teams!$A$2:$A$36, sales_teams!$C$2:$C$36)</f>
        <v>Central</v>
      </c>
      <c r="E3445" s="1" t="s">
        <v>188</v>
      </c>
      <c r="F3445" s="1" t="s">
        <v>29</v>
      </c>
      <c r="G3445" s="1" t="str">
        <f t="array" ref="G3445">IF($F3445="", "", _xlfn.XLOOKUP($F3445,accounts!$A$2:$A$86,accounts!$B$2:$B$86, "Other"))</f>
        <v>medical</v>
      </c>
      <c r="H3445" s="1" t="str">
        <f t="array" ref="H3445">IF($F3445="", "", IFS(_xlfn.XLOOKUP($F3445, accounts!$A$2:$A$86, accounts!$E$2:$E$86, 0)&gt;=1000, "Enterprise", _xlfn.XLOOKUP($F3445, accounts!$A$2:$A$86, accounts!$E$2:$E$86, 0)&gt;=100, "Mid-Market", TRUE, "SMB"))</f>
        <v>Enterprise</v>
      </c>
      <c r="I3445" s="1" t="str">
        <f t="array" ref="I3445">IF($F3445="", "", _xlfn.XLOOKUP($F3445,accounts!$A$2:$A$86,accounts!$F$2:$F$86, "Other"))</f>
        <v>Philipines</v>
      </c>
      <c r="J3445" s="1" t="s">
        <v>192</v>
      </c>
      <c r="K3445" s="3">
        <v>42881.0</v>
      </c>
      <c r="L3445" s="3">
        <v>42956.0</v>
      </c>
      <c r="M3445" s="1">
        <v>0.0</v>
      </c>
    </row>
    <row r="3446">
      <c r="A3446" s="1" t="s">
        <v>3651</v>
      </c>
      <c r="B3446" s="1" t="s">
        <v>28</v>
      </c>
      <c r="C3446" s="1" t="str">
        <f t="array" ref="C3446">_xlfn.XLOOKUP($B3446, sales_teams!$A$2:$A$36, sales_teams!$B$2:$B$36)</f>
        <v>Melvin Marxen</v>
      </c>
      <c r="D3446" s="1" t="str">
        <f t="array" ref="D3446">_xlfn.XLOOKUP($B3446, sales_teams!$A$2:$A$36, sales_teams!$C$2:$C$36)</f>
        <v>Central</v>
      </c>
      <c r="E3446" s="1" t="s">
        <v>179</v>
      </c>
      <c r="F3446" s="1" t="s">
        <v>157</v>
      </c>
      <c r="G3446" s="1" t="str">
        <f t="array" ref="G3446">IF($F3446="", "", _xlfn.XLOOKUP($F3446,accounts!$A$2:$A$86,accounts!$B$2:$B$86, "Other"))</f>
        <v>retail</v>
      </c>
      <c r="H3446" s="1" t="str">
        <f t="array" ref="H3446">IF($F3446="", "", IFS(_xlfn.XLOOKUP($F3446, accounts!$A$2:$A$86, accounts!$E$2:$E$86, 0)&gt;=1000, "Enterprise", _xlfn.XLOOKUP($F3446, accounts!$A$2:$A$86, accounts!$E$2:$E$86, 0)&gt;=100, "Mid-Market", TRUE, "SMB"))</f>
        <v>Enterprise</v>
      </c>
      <c r="I3446" s="1" t="str">
        <f t="array" ref="I3446">IF($F3446="", "", _xlfn.XLOOKUP($F3446,accounts!$A$2:$A$86,accounts!$F$2:$F$86, "Other"))</f>
        <v>Belgium</v>
      </c>
      <c r="J3446" s="1" t="s">
        <v>192</v>
      </c>
      <c r="K3446" s="3">
        <v>42881.0</v>
      </c>
      <c r="L3446" s="3">
        <v>42886.0</v>
      </c>
      <c r="M3446" s="1">
        <v>0.0</v>
      </c>
    </row>
    <row r="3447">
      <c r="A3447" s="1" t="s">
        <v>3652</v>
      </c>
      <c r="B3447" s="1" t="s">
        <v>15</v>
      </c>
      <c r="C3447" s="1" t="str">
        <f t="array" ref="C3447">_xlfn.XLOOKUP($B3447, sales_teams!$A$2:$A$36, sales_teams!$B$2:$B$36)</f>
        <v>Dustin Brinkmann</v>
      </c>
      <c r="D3447" s="1" t="str">
        <f t="array" ref="D3447">_xlfn.XLOOKUP($B3447, sales_teams!$A$2:$A$36, sales_teams!$C$2:$C$36)</f>
        <v>Central</v>
      </c>
      <c r="E3447" s="1" t="s">
        <v>179</v>
      </c>
      <c r="F3447" s="1" t="s">
        <v>56</v>
      </c>
      <c r="G3447" s="1" t="str">
        <f t="array" ref="G3447">IF($F3447="", "", _xlfn.XLOOKUP($F3447,accounts!$A$2:$A$86,accounts!$B$2:$B$86, "Other"))</f>
        <v>software</v>
      </c>
      <c r="H3447" s="1" t="str">
        <f t="array" ref="H3447">IF($F3447="", "", IFS(_xlfn.XLOOKUP($F3447, accounts!$A$2:$A$86, accounts!$E$2:$E$86, 0)&gt;=1000, "Enterprise", _xlfn.XLOOKUP($F3447, accounts!$A$2:$A$86, accounts!$E$2:$E$86, 0)&gt;=100, "Mid-Market", TRUE, "SMB"))</f>
        <v>Enterprise</v>
      </c>
      <c r="I3447" s="1" t="str">
        <f t="array" ref="I3447">IF($F3447="", "", _xlfn.XLOOKUP($F3447,accounts!$A$2:$A$86,accounts!$F$2:$F$86, "Other"))</f>
        <v>United States</v>
      </c>
      <c r="J3447" s="1" t="s">
        <v>192</v>
      </c>
      <c r="K3447" s="3">
        <v>42881.0</v>
      </c>
      <c r="L3447" s="3">
        <v>42987.0</v>
      </c>
      <c r="M3447" s="1">
        <v>0.0</v>
      </c>
    </row>
    <row r="3448">
      <c r="A3448" s="1" t="s">
        <v>3653</v>
      </c>
      <c r="B3448" s="1" t="s">
        <v>60</v>
      </c>
      <c r="C3448" s="1" t="str">
        <f t="array" ref="C3448">_xlfn.XLOOKUP($B3448, sales_teams!$A$2:$A$36, sales_teams!$B$2:$B$36)</f>
        <v>Celia Rouche</v>
      </c>
      <c r="D3448" s="1" t="str">
        <f t="array" ref="D3448">_xlfn.XLOOKUP($B3448, sales_teams!$A$2:$A$36, sales_teams!$C$2:$C$36)</f>
        <v>West</v>
      </c>
      <c r="E3448" s="1" t="s">
        <v>181</v>
      </c>
      <c r="F3448" s="1" t="s">
        <v>118</v>
      </c>
      <c r="G3448" s="1" t="str">
        <f t="array" ref="G3448">IF($F3448="", "", _xlfn.XLOOKUP($F3448,accounts!$A$2:$A$86,accounts!$B$2:$B$86, "Other"))</f>
        <v>services</v>
      </c>
      <c r="H3448" s="1" t="str">
        <f t="array" ref="H3448">IF($F3448="", "", IFS(_xlfn.XLOOKUP($F3448, accounts!$A$2:$A$86, accounts!$E$2:$E$86, 0)&gt;=1000, "Enterprise", _xlfn.XLOOKUP($F3448, accounts!$A$2:$A$86, accounts!$E$2:$E$86, 0)&gt;=100, "Mid-Market", TRUE, "SMB"))</f>
        <v>Enterprise</v>
      </c>
      <c r="I3448" s="1" t="str">
        <f t="array" ref="I3448">IF($F3448="", "", _xlfn.XLOOKUP($F3448,accounts!$A$2:$A$86,accounts!$F$2:$F$86, "Other"))</f>
        <v>United States</v>
      </c>
      <c r="J3448" s="1" t="s">
        <v>192</v>
      </c>
      <c r="K3448" s="3">
        <v>42881.0</v>
      </c>
      <c r="L3448" s="3">
        <v>42950.0</v>
      </c>
      <c r="M3448" s="1">
        <v>0.0</v>
      </c>
    </row>
    <row r="3449">
      <c r="A3449" s="1" t="s">
        <v>3654</v>
      </c>
      <c r="B3449" s="1" t="s">
        <v>60</v>
      </c>
      <c r="C3449" s="1" t="str">
        <f t="array" ref="C3449">_xlfn.XLOOKUP($B3449, sales_teams!$A$2:$A$36, sales_teams!$B$2:$B$36)</f>
        <v>Celia Rouche</v>
      </c>
      <c r="D3449" s="1" t="str">
        <f t="array" ref="D3449">_xlfn.XLOOKUP($B3449, sales_teams!$A$2:$A$36, sales_teams!$C$2:$C$36)</f>
        <v>West</v>
      </c>
      <c r="E3449" s="1" t="s">
        <v>148</v>
      </c>
      <c r="F3449" s="1" t="s">
        <v>125</v>
      </c>
      <c r="G3449" s="1" t="str">
        <f t="array" ref="G3449">IF($F3449="", "", _xlfn.XLOOKUP($F3449,accounts!$A$2:$A$86,accounts!$B$2:$B$86, "Other"))</f>
        <v>software</v>
      </c>
      <c r="H3449" s="1" t="str">
        <f t="array" ref="H3449">IF($F3449="", "", IFS(_xlfn.XLOOKUP($F3449, accounts!$A$2:$A$86, accounts!$E$2:$E$86, 0)&gt;=1000, "Enterprise", _xlfn.XLOOKUP($F3449, accounts!$A$2:$A$86, accounts!$E$2:$E$86, 0)&gt;=100, "Mid-Market", TRUE, "SMB"))</f>
        <v>Enterprise</v>
      </c>
      <c r="I3449" s="1" t="str">
        <f t="array" ref="I3449">IF($F3449="", "", _xlfn.XLOOKUP($F3449,accounts!$A$2:$A$86,accounts!$F$2:$F$86, "Other"))</f>
        <v>United States</v>
      </c>
      <c r="J3449" s="1" t="s">
        <v>131</v>
      </c>
      <c r="K3449" s="3">
        <v>42881.0</v>
      </c>
      <c r="L3449" s="3">
        <v>42999.0</v>
      </c>
      <c r="M3449" s="1">
        <v>5074.0</v>
      </c>
    </row>
    <row r="3450">
      <c r="A3450" s="1" t="s">
        <v>3655</v>
      </c>
      <c r="B3450" s="1" t="s">
        <v>34</v>
      </c>
      <c r="C3450" s="1" t="str">
        <f t="array" ref="C3450">_xlfn.XLOOKUP($B3450, sales_teams!$A$2:$A$36, sales_teams!$B$2:$B$36)</f>
        <v>Cara Losch</v>
      </c>
      <c r="D3450" s="1" t="str">
        <f t="array" ref="D3450">_xlfn.XLOOKUP($B3450, sales_teams!$A$2:$A$36, sales_teams!$C$2:$C$36)</f>
        <v>East</v>
      </c>
      <c r="E3450" s="1" t="s">
        <v>179</v>
      </c>
      <c r="F3450" s="1" t="s">
        <v>176</v>
      </c>
      <c r="G3450" s="1" t="str">
        <f t="array" ref="G3450">IF($F3450="", "", _xlfn.XLOOKUP($F3450,accounts!$A$2:$A$86,accounts!$B$2:$B$86, "Other"))</f>
        <v>entertainment</v>
      </c>
      <c r="H3450" s="1" t="str">
        <f t="array" ref="H3450">IF($F3450="", "", IFS(_xlfn.XLOOKUP($F3450, accounts!$A$2:$A$86, accounts!$E$2:$E$86, 0)&gt;=1000, "Enterprise", _xlfn.XLOOKUP($F3450, accounts!$A$2:$A$86, accounts!$E$2:$E$86, 0)&gt;=100, "Mid-Market", TRUE, "SMB"))</f>
        <v>Mid-Market</v>
      </c>
      <c r="I3450" s="1" t="str">
        <f t="array" ref="I3450">IF($F3450="", "", _xlfn.XLOOKUP($F3450,accounts!$A$2:$A$86,accounts!$F$2:$F$86, "Other"))</f>
        <v>United States</v>
      </c>
      <c r="J3450" s="1" t="s">
        <v>189</v>
      </c>
      <c r="K3450" s="3">
        <v>42881.0</v>
      </c>
    </row>
    <row r="3451">
      <c r="A3451" s="1" t="s">
        <v>3656</v>
      </c>
      <c r="B3451" s="1" t="s">
        <v>45</v>
      </c>
      <c r="C3451" s="1" t="str">
        <f t="array" ref="C3451">_xlfn.XLOOKUP($B3451, sales_teams!$A$2:$A$36, sales_teams!$B$2:$B$36)</f>
        <v>Cara Losch</v>
      </c>
      <c r="D3451" s="1" t="str">
        <f t="array" ref="D3451">_xlfn.XLOOKUP($B3451, sales_teams!$A$2:$A$36, sales_teams!$C$2:$C$36)</f>
        <v>East</v>
      </c>
      <c r="E3451" s="1" t="s">
        <v>194</v>
      </c>
      <c r="F3451" s="1" t="s">
        <v>167</v>
      </c>
      <c r="G3451" s="1" t="str">
        <f t="array" ref="G3451">IF($F3451="", "", _xlfn.XLOOKUP($F3451,accounts!$A$2:$A$86,accounts!$B$2:$B$86, "Other"))</f>
        <v>finance</v>
      </c>
      <c r="H3451" s="1" t="str">
        <f t="array" ref="H3451">IF($F3451="", "", IFS(_xlfn.XLOOKUP($F3451, accounts!$A$2:$A$86, accounts!$E$2:$E$86, 0)&gt;=1000, "Enterprise", _xlfn.XLOOKUP($F3451, accounts!$A$2:$A$86, accounts!$E$2:$E$86, 0)&gt;=100, "Mid-Market", TRUE, "SMB"))</f>
        <v>Mid-Market</v>
      </c>
      <c r="I3451" s="1" t="str">
        <f t="array" ref="I3451">IF($F3451="", "", _xlfn.XLOOKUP($F3451,accounts!$A$2:$A$86,accounts!$F$2:$F$86, "Other"))</f>
        <v>United States</v>
      </c>
      <c r="J3451" s="1" t="s">
        <v>131</v>
      </c>
      <c r="K3451" s="3">
        <v>42881.0</v>
      </c>
      <c r="L3451" s="3">
        <v>43001.0</v>
      </c>
      <c r="M3451" s="1">
        <v>5198.0</v>
      </c>
    </row>
    <row r="3452">
      <c r="A3452" s="1" t="s">
        <v>3657</v>
      </c>
      <c r="B3452" s="1" t="s">
        <v>105</v>
      </c>
      <c r="C3452" s="1" t="str">
        <f t="array" ref="C3452">_xlfn.XLOOKUP($B3452, sales_teams!$A$2:$A$36, sales_teams!$B$2:$B$36)</f>
        <v>Summer Sewald</v>
      </c>
      <c r="D3452" s="1" t="str">
        <f t="array" ref="D3452">_xlfn.XLOOKUP($B3452, sales_teams!$A$2:$A$36, sales_teams!$C$2:$C$36)</f>
        <v>West</v>
      </c>
      <c r="E3452" s="1" t="s">
        <v>181</v>
      </c>
      <c r="G3452" s="1" t="str">
        <f t="array" ref="G3452">IF($F3452="", "", _xlfn.XLOOKUP($F3452,accounts!$A$2:$A$86,accounts!$B$2:$B$86, "Other"))</f>
        <v/>
      </c>
      <c r="H3452" s="1" t="str">
        <f t="array" ref="H3452">IF($F3452="", "", IFS(_xlfn.XLOOKUP($F3452, accounts!$A$2:$A$86, accounts!$E$2:$E$86, 0)&gt;=1000, "Enterprise", _xlfn.XLOOKUP($F3452, accounts!$A$2:$A$86, accounts!$E$2:$E$86, 0)&gt;=100, "Mid-Market", TRUE, "SMB"))</f>
        <v/>
      </c>
      <c r="I3452" s="1" t="str">
        <f t="array" ref="I3452">IF($F3452="", "", _xlfn.XLOOKUP($F3452,accounts!$A$2:$A$86,accounts!$F$2:$F$86, "Other"))</f>
        <v/>
      </c>
      <c r="J3452" s="1" t="s">
        <v>189</v>
      </c>
      <c r="K3452" s="3">
        <v>42881.0</v>
      </c>
    </row>
    <row r="3453">
      <c r="A3453" s="1" t="s">
        <v>3658</v>
      </c>
      <c r="B3453" s="1" t="s">
        <v>105</v>
      </c>
      <c r="C3453" s="1" t="str">
        <f t="array" ref="C3453">_xlfn.XLOOKUP($B3453, sales_teams!$A$2:$A$36, sales_teams!$B$2:$B$36)</f>
        <v>Summer Sewald</v>
      </c>
      <c r="D3453" s="1" t="str">
        <f t="array" ref="D3453">_xlfn.XLOOKUP($B3453, sales_teams!$A$2:$A$36, sales_teams!$C$2:$C$36)</f>
        <v>West</v>
      </c>
      <c r="E3453" s="1" t="s">
        <v>194</v>
      </c>
      <c r="F3453" s="1" t="s">
        <v>85</v>
      </c>
      <c r="G3453" s="1" t="str">
        <f t="array" ref="G3453">IF($F3453="", "", _xlfn.XLOOKUP($F3453,accounts!$A$2:$A$86,accounts!$B$2:$B$86, "Other"))</f>
        <v>telecommunications</v>
      </c>
      <c r="H3453" s="1" t="str">
        <f t="array" ref="H3453">IF($F3453="", "", IFS(_xlfn.XLOOKUP($F3453, accounts!$A$2:$A$86, accounts!$E$2:$E$86, 0)&gt;=1000, "Enterprise", _xlfn.XLOOKUP($F3453, accounts!$A$2:$A$86, accounts!$E$2:$E$86, 0)&gt;=100, "Mid-Market", TRUE, "SMB"))</f>
        <v>Enterprise</v>
      </c>
      <c r="I3453" s="1" t="str">
        <f t="array" ref="I3453">IF($F3453="", "", _xlfn.XLOOKUP($F3453,accounts!$A$2:$A$86,accounts!$F$2:$F$86, "Other"))</f>
        <v>United States</v>
      </c>
      <c r="J3453" s="1" t="s">
        <v>192</v>
      </c>
      <c r="K3453" s="3">
        <v>42881.0</v>
      </c>
      <c r="L3453" s="3">
        <v>42984.0</v>
      </c>
      <c r="M3453" s="1">
        <v>0.0</v>
      </c>
    </row>
    <row r="3454">
      <c r="A3454" s="1" t="s">
        <v>3659</v>
      </c>
      <c r="B3454" s="1" t="s">
        <v>7</v>
      </c>
      <c r="C3454" s="1" t="str">
        <f t="array" ref="C3454">_xlfn.XLOOKUP($B3454, sales_teams!$A$2:$A$36, sales_teams!$B$2:$B$36)</f>
        <v>Dustin Brinkmann</v>
      </c>
      <c r="D3454" s="1" t="str">
        <f t="array" ref="D3454">_xlfn.XLOOKUP($B3454, sales_teams!$A$2:$A$36, sales_teams!$C$2:$C$36)</f>
        <v>Central</v>
      </c>
      <c r="E3454" s="1" t="s">
        <v>179</v>
      </c>
      <c r="F3454" s="1" t="s">
        <v>25</v>
      </c>
      <c r="G3454" s="1" t="str">
        <f t="array" ref="G3454">IF($F3454="", "", _xlfn.XLOOKUP($F3454,accounts!$A$2:$A$86,accounts!$B$2:$B$86, "Other"))</f>
        <v>medical</v>
      </c>
      <c r="H3454" s="1" t="str">
        <f t="array" ref="H3454">IF($F3454="", "", IFS(_xlfn.XLOOKUP($F3454, accounts!$A$2:$A$86, accounts!$E$2:$E$86, 0)&gt;=1000, "Enterprise", _xlfn.XLOOKUP($F3454, accounts!$A$2:$A$86, accounts!$E$2:$E$86, 0)&gt;=100, "Mid-Market", TRUE, "SMB"))</f>
        <v>Enterprise</v>
      </c>
      <c r="I3454" s="1" t="str">
        <f t="array" ref="I3454">IF($F3454="", "", _xlfn.XLOOKUP($F3454,accounts!$A$2:$A$86,accounts!$F$2:$F$86, "Other"))</f>
        <v>Kenya</v>
      </c>
      <c r="J3454" s="1" t="s">
        <v>192</v>
      </c>
      <c r="K3454" s="3">
        <v>42882.0</v>
      </c>
      <c r="L3454" s="3">
        <v>42971.0</v>
      </c>
      <c r="M3454" s="1">
        <v>0.0</v>
      </c>
    </row>
    <row r="3455">
      <c r="A3455" s="1" t="s">
        <v>3660</v>
      </c>
      <c r="B3455" s="1" t="s">
        <v>7</v>
      </c>
      <c r="C3455" s="1" t="str">
        <f t="array" ref="C3455">_xlfn.XLOOKUP($B3455, sales_teams!$A$2:$A$36, sales_teams!$B$2:$B$36)</f>
        <v>Dustin Brinkmann</v>
      </c>
      <c r="D3455" s="1" t="str">
        <f t="array" ref="D3455">_xlfn.XLOOKUP($B3455, sales_teams!$A$2:$A$36, sales_teams!$C$2:$C$36)</f>
        <v>Central</v>
      </c>
      <c r="E3455" s="1" t="s">
        <v>181</v>
      </c>
      <c r="F3455" s="1" t="s">
        <v>64</v>
      </c>
      <c r="G3455" s="1" t="str">
        <f t="array" ref="G3455">IF($F3455="", "", _xlfn.XLOOKUP($F3455,accounts!$A$2:$A$86,accounts!$B$2:$B$86, "Other"))</f>
        <v>technology</v>
      </c>
      <c r="H3455" s="1" t="str">
        <f t="array" ref="H3455">IF($F3455="", "", IFS(_xlfn.XLOOKUP($F3455, accounts!$A$2:$A$86, accounts!$E$2:$E$86, 0)&gt;=1000, "Enterprise", _xlfn.XLOOKUP($F3455, accounts!$A$2:$A$86, accounts!$E$2:$E$86, 0)&gt;=100, "Mid-Market", TRUE, "SMB"))</f>
        <v>Enterprise</v>
      </c>
      <c r="I3455" s="1" t="str">
        <f t="array" ref="I3455">IF($F3455="", "", _xlfn.XLOOKUP($F3455,accounts!$A$2:$A$86,accounts!$F$2:$F$86, "Other"))</f>
        <v>United States</v>
      </c>
      <c r="J3455" s="1" t="s">
        <v>131</v>
      </c>
      <c r="K3455" s="3">
        <v>42882.0</v>
      </c>
      <c r="L3455" s="3">
        <v>42981.0</v>
      </c>
      <c r="M3455" s="1">
        <v>576.0</v>
      </c>
    </row>
    <row r="3456">
      <c r="A3456" s="1" t="s">
        <v>3661</v>
      </c>
      <c r="B3456" s="1" t="s">
        <v>7</v>
      </c>
      <c r="C3456" s="1" t="str">
        <f t="array" ref="C3456">_xlfn.XLOOKUP($B3456, sales_teams!$A$2:$A$36, sales_teams!$B$2:$B$36)</f>
        <v>Dustin Brinkmann</v>
      </c>
      <c r="D3456" s="1" t="str">
        <f t="array" ref="D3456">_xlfn.XLOOKUP($B3456, sales_teams!$A$2:$A$36, sales_teams!$C$2:$C$36)</f>
        <v>Central</v>
      </c>
      <c r="E3456" s="1" t="s">
        <v>179</v>
      </c>
      <c r="F3456" s="1" t="s">
        <v>155</v>
      </c>
      <c r="G3456" s="1" t="str">
        <f t="array" ref="G3456">IF($F3456="", "", _xlfn.XLOOKUP($F3456,accounts!$A$2:$A$86,accounts!$B$2:$B$86, "Other"))</f>
        <v>finance</v>
      </c>
      <c r="H3456" s="1" t="str">
        <f t="array" ref="H3456">IF($F3456="", "", IFS(_xlfn.XLOOKUP($F3456, accounts!$A$2:$A$86, accounts!$E$2:$E$86, 0)&gt;=1000, "Enterprise", _xlfn.XLOOKUP($F3456, accounts!$A$2:$A$86, accounts!$E$2:$E$86, 0)&gt;=100, "Mid-Market", TRUE, "SMB"))</f>
        <v>Enterprise</v>
      </c>
      <c r="I3456" s="1" t="str">
        <f t="array" ref="I3456">IF($F3456="", "", _xlfn.XLOOKUP($F3456,accounts!$A$2:$A$86,accounts!$F$2:$F$86, "Other"))</f>
        <v>United States</v>
      </c>
      <c r="J3456" s="1" t="s">
        <v>131</v>
      </c>
      <c r="K3456" s="3">
        <v>42882.0</v>
      </c>
      <c r="L3456" s="3">
        <v>42968.0</v>
      </c>
      <c r="M3456" s="1">
        <v>57.0</v>
      </c>
    </row>
    <row r="3457">
      <c r="A3457" s="1" t="s">
        <v>3662</v>
      </c>
      <c r="B3457" s="1" t="s">
        <v>52</v>
      </c>
      <c r="C3457" s="1" t="str">
        <f t="array" ref="C3457">_xlfn.XLOOKUP($B3457, sales_teams!$A$2:$A$36, sales_teams!$B$2:$B$36)</f>
        <v>Rocco Neubert</v>
      </c>
      <c r="D3457" s="1" t="str">
        <f t="array" ref="D3457">_xlfn.XLOOKUP($B3457, sales_teams!$A$2:$A$36, sales_teams!$C$2:$C$36)</f>
        <v>East</v>
      </c>
      <c r="E3457" s="1" t="s">
        <v>148</v>
      </c>
      <c r="F3457" s="1" t="s">
        <v>127</v>
      </c>
      <c r="G3457" s="1" t="str">
        <f t="array" ref="G3457">IF($F3457="", "", _xlfn.XLOOKUP($F3457,accounts!$A$2:$A$86,accounts!$B$2:$B$86, "Other"))</f>
        <v>technology</v>
      </c>
      <c r="H3457" s="1" t="str">
        <f t="array" ref="H3457">IF($F3457="", "", IFS(_xlfn.XLOOKUP($F3457, accounts!$A$2:$A$86, accounts!$E$2:$E$86, 0)&gt;=1000, "Enterprise", _xlfn.XLOOKUP($F3457, accounts!$A$2:$A$86, accounts!$E$2:$E$86, 0)&gt;=100, "Mid-Market", TRUE, "SMB"))</f>
        <v>Enterprise</v>
      </c>
      <c r="I3457" s="1" t="str">
        <f t="array" ref="I3457">IF($F3457="", "", _xlfn.XLOOKUP($F3457,accounts!$A$2:$A$86,accounts!$F$2:$F$86, "Other"))</f>
        <v>United States</v>
      </c>
      <c r="J3457" s="1" t="s">
        <v>192</v>
      </c>
      <c r="K3457" s="3">
        <v>42882.0</v>
      </c>
      <c r="L3457" s="3">
        <v>42961.0</v>
      </c>
      <c r="M3457" s="1">
        <v>0.0</v>
      </c>
    </row>
    <row r="3458">
      <c r="A3458" s="1" t="s">
        <v>3663</v>
      </c>
      <c r="B3458" s="1" t="s">
        <v>12</v>
      </c>
      <c r="C3458" s="1" t="str">
        <f t="array" ref="C3458">_xlfn.XLOOKUP($B3458, sales_teams!$A$2:$A$36, sales_teams!$B$2:$B$36)</f>
        <v>Dustin Brinkmann</v>
      </c>
      <c r="D3458" s="1" t="str">
        <f t="array" ref="D3458">_xlfn.XLOOKUP($B3458, sales_teams!$A$2:$A$36, sales_teams!$C$2:$C$36)</f>
        <v>Central</v>
      </c>
      <c r="E3458" s="1" t="s">
        <v>188</v>
      </c>
      <c r="F3458" s="1" t="s">
        <v>59</v>
      </c>
      <c r="G3458" s="1" t="str">
        <f t="array" ref="G3458">IF($F3458="", "", _xlfn.XLOOKUP($F3458,accounts!$A$2:$A$86,accounts!$B$2:$B$86, "Other"))</f>
        <v>medical</v>
      </c>
      <c r="H3458" s="1" t="str">
        <f t="array" ref="H3458">IF($F3458="", "", IFS(_xlfn.XLOOKUP($F3458, accounts!$A$2:$A$86, accounts!$E$2:$E$86, 0)&gt;=1000, "Enterprise", _xlfn.XLOOKUP($F3458, accounts!$A$2:$A$86, accounts!$E$2:$E$86, 0)&gt;=100, "Mid-Market", TRUE, "SMB"))</f>
        <v>SMB</v>
      </c>
      <c r="I3458" s="1" t="str">
        <f t="array" ref="I3458">IF($F3458="", "", _xlfn.XLOOKUP($F3458,accounts!$A$2:$A$86,accounts!$F$2:$F$86, "Other"))</f>
        <v>United States</v>
      </c>
      <c r="J3458" s="1" t="s">
        <v>192</v>
      </c>
      <c r="K3458" s="3">
        <v>42882.0</v>
      </c>
      <c r="L3458" s="3">
        <v>42891.0</v>
      </c>
      <c r="M3458" s="1">
        <v>0.0</v>
      </c>
    </row>
    <row r="3459">
      <c r="A3459" s="1" t="s">
        <v>3664</v>
      </c>
      <c r="B3459" s="1" t="s">
        <v>48</v>
      </c>
      <c r="C3459" s="1" t="str">
        <f t="array" ref="C3459">_xlfn.XLOOKUP($B3459, sales_teams!$A$2:$A$36, sales_teams!$B$2:$B$36)</f>
        <v>Rocco Neubert</v>
      </c>
      <c r="D3459" s="1" t="str">
        <f t="array" ref="D3459">_xlfn.XLOOKUP($B3459, sales_teams!$A$2:$A$36, sales_teams!$C$2:$C$36)</f>
        <v>East</v>
      </c>
      <c r="E3459" s="1" t="s">
        <v>148</v>
      </c>
      <c r="F3459" s="1" t="s">
        <v>82</v>
      </c>
      <c r="G3459" s="1" t="str">
        <f t="array" ref="G3459">IF($F3459="", "", _xlfn.XLOOKUP($F3459,accounts!$A$2:$A$86,accounts!$B$2:$B$86, "Other"))</f>
        <v>software</v>
      </c>
      <c r="H3459" s="1" t="str">
        <f t="array" ref="H3459">IF($F3459="", "", IFS(_xlfn.XLOOKUP($F3459, accounts!$A$2:$A$86, accounts!$E$2:$E$86, 0)&gt;=1000, "Enterprise", _xlfn.XLOOKUP($F3459, accounts!$A$2:$A$86, accounts!$E$2:$E$86, 0)&gt;=100, "Mid-Market", TRUE, "SMB"))</f>
        <v>Enterprise</v>
      </c>
      <c r="I3459" s="1" t="str">
        <f t="array" ref="I3459">IF($F3459="", "", _xlfn.XLOOKUP($F3459,accounts!$A$2:$A$86,accounts!$F$2:$F$86, "Other"))</f>
        <v>United States</v>
      </c>
      <c r="J3459" s="1" t="s">
        <v>189</v>
      </c>
      <c r="K3459" s="3">
        <v>42882.0</v>
      </c>
    </row>
    <row r="3460">
      <c r="A3460" s="1" t="s">
        <v>3665</v>
      </c>
      <c r="B3460" s="1" t="s">
        <v>48</v>
      </c>
      <c r="C3460" s="1" t="str">
        <f t="array" ref="C3460">_xlfn.XLOOKUP($B3460, sales_teams!$A$2:$A$36, sales_teams!$B$2:$B$36)</f>
        <v>Rocco Neubert</v>
      </c>
      <c r="D3460" s="1" t="str">
        <f t="array" ref="D3460">_xlfn.XLOOKUP($B3460, sales_teams!$A$2:$A$36, sales_teams!$C$2:$C$36)</f>
        <v>East</v>
      </c>
      <c r="E3460" s="1" t="s">
        <v>148</v>
      </c>
      <c r="G3460" s="1" t="str">
        <f t="array" ref="G3460">IF($F3460="", "", _xlfn.XLOOKUP($F3460,accounts!$A$2:$A$86,accounts!$B$2:$B$86, "Other"))</f>
        <v/>
      </c>
      <c r="H3460" s="1" t="str">
        <f t="array" ref="H3460">IF($F3460="", "", IFS(_xlfn.XLOOKUP($F3460, accounts!$A$2:$A$86, accounts!$E$2:$E$86, 0)&gt;=1000, "Enterprise", _xlfn.XLOOKUP($F3460, accounts!$A$2:$A$86, accounts!$E$2:$E$86, 0)&gt;=100, "Mid-Market", TRUE, "SMB"))</f>
        <v/>
      </c>
      <c r="I3460" s="1" t="str">
        <f t="array" ref="I3460">IF($F3460="", "", _xlfn.XLOOKUP($F3460,accounts!$A$2:$A$86,accounts!$F$2:$F$86, "Other"))</f>
        <v/>
      </c>
      <c r="J3460" s="1" t="s">
        <v>189</v>
      </c>
      <c r="K3460" s="3">
        <v>42882.0</v>
      </c>
    </row>
    <row r="3461">
      <c r="A3461" s="1" t="s">
        <v>3666</v>
      </c>
      <c r="B3461" s="1" t="s">
        <v>30</v>
      </c>
      <c r="C3461" s="1" t="str">
        <f t="array" ref="C3461">_xlfn.XLOOKUP($B3461, sales_teams!$A$2:$A$36, sales_teams!$B$2:$B$36)</f>
        <v>Melvin Marxen</v>
      </c>
      <c r="D3461" s="1" t="str">
        <f t="array" ref="D3461">_xlfn.XLOOKUP($B3461, sales_teams!$A$2:$A$36, sales_teams!$C$2:$C$36)</f>
        <v>Central</v>
      </c>
      <c r="E3461" s="1" t="s">
        <v>148</v>
      </c>
      <c r="F3461" s="1" t="s">
        <v>56</v>
      </c>
      <c r="G3461" s="1" t="str">
        <f t="array" ref="G3461">IF($F3461="", "", _xlfn.XLOOKUP($F3461,accounts!$A$2:$A$86,accounts!$B$2:$B$86, "Other"))</f>
        <v>software</v>
      </c>
      <c r="H3461" s="1" t="str">
        <f t="array" ref="H3461">IF($F3461="", "", IFS(_xlfn.XLOOKUP($F3461, accounts!$A$2:$A$86, accounts!$E$2:$E$86, 0)&gt;=1000, "Enterprise", _xlfn.XLOOKUP($F3461, accounts!$A$2:$A$86, accounts!$E$2:$E$86, 0)&gt;=100, "Mid-Market", TRUE, "SMB"))</f>
        <v>Enterprise</v>
      </c>
      <c r="I3461" s="1" t="str">
        <f t="array" ref="I3461">IF($F3461="", "", _xlfn.XLOOKUP($F3461,accounts!$A$2:$A$86,accounts!$F$2:$F$86, "Other"))</f>
        <v>United States</v>
      </c>
      <c r="J3461" s="1" t="s">
        <v>192</v>
      </c>
      <c r="K3461" s="3">
        <v>42882.0</v>
      </c>
      <c r="L3461" s="3">
        <v>42965.0</v>
      </c>
      <c r="M3461" s="1">
        <v>0.0</v>
      </c>
    </row>
    <row r="3462">
      <c r="A3462" s="1" t="s">
        <v>3667</v>
      </c>
      <c r="B3462" s="1" t="s">
        <v>30</v>
      </c>
      <c r="C3462" s="1" t="str">
        <f t="array" ref="C3462">_xlfn.XLOOKUP($B3462, sales_teams!$A$2:$A$36, sales_teams!$B$2:$B$36)</f>
        <v>Melvin Marxen</v>
      </c>
      <c r="D3462" s="1" t="str">
        <f t="array" ref="D3462">_xlfn.XLOOKUP($B3462, sales_teams!$A$2:$A$36, sales_teams!$C$2:$C$36)</f>
        <v>Central</v>
      </c>
      <c r="E3462" s="1" t="s">
        <v>148</v>
      </c>
      <c r="F3462" s="1" t="s">
        <v>152</v>
      </c>
      <c r="G3462" s="1" t="str">
        <f t="array" ref="G3462">IF($F3462="", "", _xlfn.XLOOKUP($F3462,accounts!$A$2:$A$86,accounts!$B$2:$B$86, "Other"))</f>
        <v>marketing</v>
      </c>
      <c r="H3462" s="1" t="str">
        <f t="array" ref="H3462">IF($F3462="", "", IFS(_xlfn.XLOOKUP($F3462, accounts!$A$2:$A$86, accounts!$E$2:$E$86, 0)&gt;=1000, "Enterprise", _xlfn.XLOOKUP($F3462, accounts!$A$2:$A$86, accounts!$E$2:$E$86, 0)&gt;=100, "Mid-Market", TRUE, "SMB"))</f>
        <v>Mid-Market</v>
      </c>
      <c r="I3462" s="1" t="str">
        <f t="array" ref="I3462">IF($F3462="", "", _xlfn.XLOOKUP($F3462,accounts!$A$2:$A$86,accounts!$F$2:$F$86, "Other"))</f>
        <v>United States</v>
      </c>
      <c r="J3462" s="1" t="s">
        <v>131</v>
      </c>
      <c r="K3462" s="3">
        <v>42882.0</v>
      </c>
      <c r="L3462" s="3">
        <v>42969.0</v>
      </c>
      <c r="M3462" s="1">
        <v>4432.0</v>
      </c>
    </row>
    <row r="3463">
      <c r="A3463" s="1" t="s">
        <v>3668</v>
      </c>
      <c r="B3463" s="1" t="s">
        <v>53</v>
      </c>
      <c r="C3463" s="1" t="str">
        <f t="array" ref="C3463">_xlfn.XLOOKUP($B3463, sales_teams!$A$2:$A$36, sales_teams!$B$2:$B$36)</f>
        <v>Rocco Neubert</v>
      </c>
      <c r="D3463" s="1" t="str">
        <f t="array" ref="D3463">_xlfn.XLOOKUP($B3463, sales_teams!$A$2:$A$36, sales_teams!$C$2:$C$36)</f>
        <v>East</v>
      </c>
      <c r="E3463" s="1" t="s">
        <v>181</v>
      </c>
      <c r="F3463" s="1" t="s">
        <v>126</v>
      </c>
      <c r="G3463" s="1" t="str">
        <f t="array" ref="G3463">IF($F3463="", "", _xlfn.XLOOKUP($F3463,accounts!$A$2:$A$86,accounts!$B$2:$B$86, "Other"))</f>
        <v>retail</v>
      </c>
      <c r="H3463" s="1" t="str">
        <f t="array" ref="H3463">IF($F3463="", "", IFS(_xlfn.XLOOKUP($F3463, accounts!$A$2:$A$86, accounts!$E$2:$E$86, 0)&gt;=1000, "Enterprise", _xlfn.XLOOKUP($F3463, accounts!$A$2:$A$86, accounts!$E$2:$E$86, 0)&gt;=100, "Mid-Market", TRUE, "SMB"))</f>
        <v>Enterprise</v>
      </c>
      <c r="I3463" s="1" t="str">
        <f t="array" ref="I3463">IF($F3463="", "", _xlfn.XLOOKUP($F3463,accounts!$A$2:$A$86,accounts!$F$2:$F$86, "Other"))</f>
        <v>United States</v>
      </c>
      <c r="J3463" s="1" t="s">
        <v>131</v>
      </c>
      <c r="K3463" s="3">
        <v>42882.0</v>
      </c>
      <c r="L3463" s="3">
        <v>42980.0</v>
      </c>
      <c r="M3463" s="1">
        <v>481.0</v>
      </c>
    </row>
    <row r="3464">
      <c r="A3464" s="1" t="s">
        <v>3669</v>
      </c>
      <c r="B3464" s="1" t="s">
        <v>99</v>
      </c>
      <c r="C3464" s="1" t="str">
        <f t="array" ref="C3464">_xlfn.XLOOKUP($B3464, sales_teams!$A$2:$A$36, sales_teams!$B$2:$B$36)</f>
        <v>Summer Sewald</v>
      </c>
      <c r="D3464" s="1" t="str">
        <f t="array" ref="D3464">_xlfn.XLOOKUP($B3464, sales_teams!$A$2:$A$36, sales_teams!$C$2:$C$36)</f>
        <v>West</v>
      </c>
      <c r="E3464" s="1" t="s">
        <v>194</v>
      </c>
      <c r="F3464" s="1" t="s">
        <v>170</v>
      </c>
      <c r="G3464" s="1" t="str">
        <f t="array" ref="G3464">IF($F3464="", "", _xlfn.XLOOKUP($F3464,accounts!$A$2:$A$86,accounts!$B$2:$B$86, "Other"))</f>
        <v>employment</v>
      </c>
      <c r="H3464" s="1" t="str">
        <f t="array" ref="H3464">IF($F3464="", "", IFS(_xlfn.XLOOKUP($F3464, accounts!$A$2:$A$86, accounts!$E$2:$E$86, 0)&gt;=1000, "Enterprise", _xlfn.XLOOKUP($F3464, accounts!$A$2:$A$86, accounts!$E$2:$E$86, 0)&gt;=100, "Mid-Market", TRUE, "SMB"))</f>
        <v>Enterprise</v>
      </c>
      <c r="I3464" s="1" t="str">
        <f t="array" ref="I3464">IF($F3464="", "", _xlfn.XLOOKUP($F3464,accounts!$A$2:$A$86,accounts!$F$2:$F$86, "Other"))</f>
        <v>United States</v>
      </c>
      <c r="J3464" s="1" t="s">
        <v>192</v>
      </c>
      <c r="K3464" s="3">
        <v>42882.0</v>
      </c>
      <c r="L3464" s="3">
        <v>42969.0</v>
      </c>
      <c r="M3464" s="1">
        <v>0.0</v>
      </c>
    </row>
    <row r="3465">
      <c r="A3465" s="1" t="s">
        <v>3670</v>
      </c>
      <c r="B3465" s="1" t="s">
        <v>99</v>
      </c>
      <c r="C3465" s="1" t="str">
        <f t="array" ref="C3465">_xlfn.XLOOKUP($B3465, sales_teams!$A$2:$A$36, sales_teams!$B$2:$B$36)</f>
        <v>Summer Sewald</v>
      </c>
      <c r="D3465" s="1" t="str">
        <f t="array" ref="D3465">_xlfn.XLOOKUP($B3465, sales_teams!$A$2:$A$36, sales_teams!$C$2:$C$36)</f>
        <v>West</v>
      </c>
      <c r="E3465" s="1" t="s">
        <v>148</v>
      </c>
      <c r="F3465" s="1" t="s">
        <v>137</v>
      </c>
      <c r="G3465" s="1" t="str">
        <f t="array" ref="G3465">IF($F3465="", "", _xlfn.XLOOKUP($F3465,accounts!$A$2:$A$86,accounts!$B$2:$B$86, "Other"))</f>
        <v>services</v>
      </c>
      <c r="H3465" s="1" t="str">
        <f t="array" ref="H3465">IF($F3465="", "", IFS(_xlfn.XLOOKUP($F3465, accounts!$A$2:$A$86, accounts!$E$2:$E$86, 0)&gt;=1000, "Enterprise", _xlfn.XLOOKUP($F3465, accounts!$A$2:$A$86, accounts!$E$2:$E$86, 0)&gt;=100, "Mid-Market", TRUE, "SMB"))</f>
        <v>Enterprise</v>
      </c>
      <c r="I3465" s="1" t="str">
        <f t="array" ref="I3465">IF($F3465="", "", _xlfn.XLOOKUP($F3465,accounts!$A$2:$A$86,accounts!$F$2:$F$86, "Other"))</f>
        <v>Germany</v>
      </c>
      <c r="J3465" s="1" t="s">
        <v>131</v>
      </c>
      <c r="K3465" s="3">
        <v>42882.0</v>
      </c>
      <c r="L3465" s="3">
        <v>42975.0</v>
      </c>
      <c r="M3465" s="1">
        <v>5293.0</v>
      </c>
    </row>
    <row r="3466">
      <c r="A3466" s="1" t="s">
        <v>3671</v>
      </c>
      <c r="B3466" s="1" t="s">
        <v>19</v>
      </c>
      <c r="C3466" s="1" t="str">
        <f t="array" ref="C3466">_xlfn.XLOOKUP($B3466, sales_teams!$A$2:$A$36, sales_teams!$B$2:$B$36)</f>
        <v>Melvin Marxen</v>
      </c>
      <c r="D3466" s="1" t="str">
        <f t="array" ref="D3466">_xlfn.XLOOKUP($B3466, sales_teams!$A$2:$A$36, sales_teams!$C$2:$C$36)</f>
        <v>Central</v>
      </c>
      <c r="E3466" s="1" t="s">
        <v>148</v>
      </c>
      <c r="F3466" s="1" t="s">
        <v>56</v>
      </c>
      <c r="G3466" s="1" t="str">
        <f t="array" ref="G3466">IF($F3466="", "", _xlfn.XLOOKUP($F3466,accounts!$A$2:$A$86,accounts!$B$2:$B$86, "Other"))</f>
        <v>software</v>
      </c>
      <c r="H3466" s="1" t="str">
        <f t="array" ref="H3466">IF($F3466="", "", IFS(_xlfn.XLOOKUP($F3466, accounts!$A$2:$A$86, accounts!$E$2:$E$86, 0)&gt;=1000, "Enterprise", _xlfn.XLOOKUP($F3466, accounts!$A$2:$A$86, accounts!$E$2:$E$86, 0)&gt;=100, "Mid-Market", TRUE, "SMB"))</f>
        <v>Enterprise</v>
      </c>
      <c r="I3466" s="1" t="str">
        <f t="array" ref="I3466">IF($F3466="", "", _xlfn.XLOOKUP($F3466,accounts!$A$2:$A$86,accounts!$F$2:$F$86, "Other"))</f>
        <v>United States</v>
      </c>
      <c r="J3466" s="1" t="s">
        <v>192</v>
      </c>
      <c r="K3466" s="3">
        <v>42882.0</v>
      </c>
      <c r="L3466" s="3">
        <v>42953.0</v>
      </c>
      <c r="M3466" s="1">
        <v>0.0</v>
      </c>
    </row>
    <row r="3467">
      <c r="A3467" s="1" t="s">
        <v>3672</v>
      </c>
      <c r="B3467" s="1" t="s">
        <v>19</v>
      </c>
      <c r="C3467" s="1" t="str">
        <f t="array" ref="C3467">_xlfn.XLOOKUP($B3467, sales_teams!$A$2:$A$36, sales_teams!$B$2:$B$36)</f>
        <v>Melvin Marxen</v>
      </c>
      <c r="D3467" s="1" t="str">
        <f t="array" ref="D3467">_xlfn.XLOOKUP($B3467, sales_teams!$A$2:$A$36, sales_teams!$C$2:$C$36)</f>
        <v>Central</v>
      </c>
      <c r="E3467" s="1" t="s">
        <v>194</v>
      </c>
      <c r="F3467" s="1" t="s">
        <v>119</v>
      </c>
      <c r="G3467" s="1" t="str">
        <f t="array" ref="G3467">IF($F3467="", "", _xlfn.XLOOKUP($F3467,accounts!$A$2:$A$86,accounts!$B$2:$B$86, "Other"))</f>
        <v>technology</v>
      </c>
      <c r="H3467" s="1" t="str">
        <f t="array" ref="H3467">IF($F3467="", "", IFS(_xlfn.XLOOKUP($F3467, accounts!$A$2:$A$86, accounts!$E$2:$E$86, 0)&gt;=1000, "Enterprise", _xlfn.XLOOKUP($F3467, accounts!$A$2:$A$86, accounts!$E$2:$E$86, 0)&gt;=100, "Mid-Market", TRUE, "SMB"))</f>
        <v>Enterprise</v>
      </c>
      <c r="I3467" s="1" t="str">
        <f t="array" ref="I3467">IF($F3467="", "", _xlfn.XLOOKUP($F3467,accounts!$A$2:$A$86,accounts!$F$2:$F$86, "Other"))</f>
        <v>Korea</v>
      </c>
      <c r="J3467" s="1" t="s">
        <v>131</v>
      </c>
      <c r="K3467" s="3">
        <v>42882.0</v>
      </c>
      <c r="L3467" s="3">
        <v>42964.0</v>
      </c>
      <c r="M3467" s="1">
        <v>5769.0</v>
      </c>
    </row>
    <row r="3468">
      <c r="A3468" s="1" t="s">
        <v>3673</v>
      </c>
      <c r="B3468" s="1" t="s">
        <v>19</v>
      </c>
      <c r="C3468" s="1" t="str">
        <f t="array" ref="C3468">_xlfn.XLOOKUP($B3468, sales_teams!$A$2:$A$36, sales_teams!$B$2:$B$36)</f>
        <v>Melvin Marxen</v>
      </c>
      <c r="D3468" s="1" t="str">
        <f t="array" ref="D3468">_xlfn.XLOOKUP($B3468, sales_teams!$A$2:$A$36, sales_teams!$C$2:$C$36)</f>
        <v>Central</v>
      </c>
      <c r="E3468" s="1" t="s">
        <v>148</v>
      </c>
      <c r="F3468" s="1" t="s">
        <v>110</v>
      </c>
      <c r="G3468" s="1" t="str">
        <f t="array" ref="G3468">IF($F3468="", "", _xlfn.XLOOKUP($F3468,accounts!$A$2:$A$86,accounts!$B$2:$B$86, "Other"))</f>
        <v>technology</v>
      </c>
      <c r="H3468" s="1" t="str">
        <f t="array" ref="H3468">IF($F3468="", "", IFS(_xlfn.XLOOKUP($F3468, accounts!$A$2:$A$86, accounts!$E$2:$E$86, 0)&gt;=1000, "Enterprise", _xlfn.XLOOKUP($F3468, accounts!$A$2:$A$86, accounts!$E$2:$E$86, 0)&gt;=100, "Mid-Market", TRUE, "SMB"))</f>
        <v>Enterprise</v>
      </c>
      <c r="I3468" s="1" t="str">
        <f t="array" ref="I3468">IF($F3468="", "", _xlfn.XLOOKUP($F3468,accounts!$A$2:$A$86,accounts!$F$2:$F$86, "Other"))</f>
        <v>Norway</v>
      </c>
      <c r="J3468" s="1" t="s">
        <v>131</v>
      </c>
      <c r="K3468" s="3">
        <v>42882.0</v>
      </c>
      <c r="L3468" s="3">
        <v>42980.0</v>
      </c>
      <c r="M3468" s="1">
        <v>4929.0</v>
      </c>
    </row>
    <row r="3469">
      <c r="A3469" s="1" t="s">
        <v>3674</v>
      </c>
      <c r="B3469" s="1" t="s">
        <v>19</v>
      </c>
      <c r="C3469" s="1" t="str">
        <f t="array" ref="C3469">_xlfn.XLOOKUP($B3469, sales_teams!$A$2:$A$36, sales_teams!$B$2:$B$36)</f>
        <v>Melvin Marxen</v>
      </c>
      <c r="D3469" s="1" t="str">
        <f t="array" ref="D3469">_xlfn.XLOOKUP($B3469, sales_teams!$A$2:$A$36, sales_teams!$C$2:$C$36)</f>
        <v>Central</v>
      </c>
      <c r="E3469" s="1" t="s">
        <v>148</v>
      </c>
      <c r="F3469" s="1" t="s">
        <v>150</v>
      </c>
      <c r="G3469" s="1" t="str">
        <f t="array" ref="G3469">IF($F3469="", "", _xlfn.XLOOKUP($F3469,accounts!$A$2:$A$86,accounts!$B$2:$B$86, "Other"))</f>
        <v>technology</v>
      </c>
      <c r="H3469" s="1" t="str">
        <f t="array" ref="H3469">IF($F3469="", "", IFS(_xlfn.XLOOKUP($F3469, accounts!$A$2:$A$86, accounts!$E$2:$E$86, 0)&gt;=1000, "Enterprise", _xlfn.XLOOKUP($F3469, accounts!$A$2:$A$86, accounts!$E$2:$E$86, 0)&gt;=100, "Mid-Market", TRUE, "SMB"))</f>
        <v>Enterprise</v>
      </c>
      <c r="I3469" s="1" t="str">
        <f t="array" ref="I3469">IF($F3469="", "", _xlfn.XLOOKUP($F3469,accounts!$A$2:$A$86,accounts!$F$2:$F$86, "Other"))</f>
        <v>United States</v>
      </c>
      <c r="J3469" s="1" t="s">
        <v>131</v>
      </c>
      <c r="K3469" s="3">
        <v>42882.0</v>
      </c>
      <c r="L3469" s="3">
        <v>42952.0</v>
      </c>
      <c r="M3469" s="1">
        <v>4924.0</v>
      </c>
    </row>
    <row r="3470">
      <c r="A3470" s="1" t="s">
        <v>3675</v>
      </c>
      <c r="B3470" s="1" t="s">
        <v>104</v>
      </c>
      <c r="C3470" s="1" t="str">
        <f t="array" ref="C3470">_xlfn.XLOOKUP($B3470, sales_teams!$A$2:$A$36, sales_teams!$B$2:$B$36)</f>
        <v>Summer Sewald</v>
      </c>
      <c r="D3470" s="1" t="str">
        <f t="array" ref="D3470">_xlfn.XLOOKUP($B3470, sales_teams!$A$2:$A$36, sales_teams!$C$2:$C$36)</f>
        <v>West</v>
      </c>
      <c r="E3470" s="1" t="s">
        <v>109</v>
      </c>
      <c r="F3470" s="1" t="s">
        <v>36</v>
      </c>
      <c r="G3470" s="1" t="str">
        <f t="array" ref="G3470">IF($F3470="", "", _xlfn.XLOOKUP($F3470,accounts!$A$2:$A$86,accounts!$B$2:$B$86, "Other"))</f>
        <v>retail</v>
      </c>
      <c r="H3470" s="1" t="str">
        <f t="array" ref="H3470">IF($F3470="", "", IFS(_xlfn.XLOOKUP($F3470, accounts!$A$2:$A$86, accounts!$E$2:$E$86, 0)&gt;=1000, "Enterprise", _xlfn.XLOOKUP($F3470, accounts!$A$2:$A$86, accounts!$E$2:$E$86, 0)&gt;=100, "Mid-Market", TRUE, "SMB"))</f>
        <v>Enterprise</v>
      </c>
      <c r="I3470" s="1" t="str">
        <f t="array" ref="I3470">IF($F3470="", "", _xlfn.XLOOKUP($F3470,accounts!$A$2:$A$86,accounts!$F$2:$F$86, "Other"))</f>
        <v>United States</v>
      </c>
      <c r="J3470" s="1" t="s">
        <v>192</v>
      </c>
      <c r="K3470" s="3">
        <v>42882.0</v>
      </c>
      <c r="L3470" s="3">
        <v>42961.0</v>
      </c>
      <c r="M3470" s="1">
        <v>0.0</v>
      </c>
    </row>
    <row r="3471">
      <c r="A3471" s="1" t="s">
        <v>3676</v>
      </c>
      <c r="B3471" s="1" t="s">
        <v>102</v>
      </c>
      <c r="C3471" s="1" t="str">
        <f t="array" ref="C3471">_xlfn.XLOOKUP($B3471, sales_teams!$A$2:$A$36, sales_teams!$B$2:$B$36)</f>
        <v>Summer Sewald</v>
      </c>
      <c r="D3471" s="1" t="str">
        <f t="array" ref="D3471">_xlfn.XLOOKUP($B3471, sales_teams!$A$2:$A$36, sales_teams!$C$2:$C$36)</f>
        <v>West</v>
      </c>
      <c r="E3471" s="1" t="s">
        <v>194</v>
      </c>
      <c r="F3471" s="1" t="s">
        <v>85</v>
      </c>
      <c r="G3471" s="1" t="str">
        <f t="array" ref="G3471">IF($F3471="", "", _xlfn.XLOOKUP($F3471,accounts!$A$2:$A$86,accounts!$B$2:$B$86, "Other"))</f>
        <v>telecommunications</v>
      </c>
      <c r="H3471" s="1" t="str">
        <f t="array" ref="H3471">IF($F3471="", "", IFS(_xlfn.XLOOKUP($F3471, accounts!$A$2:$A$86, accounts!$E$2:$E$86, 0)&gt;=1000, "Enterprise", _xlfn.XLOOKUP($F3471, accounts!$A$2:$A$86, accounts!$E$2:$E$86, 0)&gt;=100, "Mid-Market", TRUE, "SMB"))</f>
        <v>Enterprise</v>
      </c>
      <c r="I3471" s="1" t="str">
        <f t="array" ref="I3471">IF($F3471="", "", _xlfn.XLOOKUP($F3471,accounts!$A$2:$A$86,accounts!$F$2:$F$86, "Other"))</f>
        <v>United States</v>
      </c>
      <c r="J3471" s="1" t="s">
        <v>131</v>
      </c>
      <c r="K3471" s="3">
        <v>42882.0</v>
      </c>
      <c r="L3471" s="3">
        <v>42951.0</v>
      </c>
      <c r="M3471" s="1">
        <v>5312.0</v>
      </c>
    </row>
    <row r="3472">
      <c r="A3472" s="1" t="s">
        <v>3677</v>
      </c>
      <c r="B3472" s="1" t="s">
        <v>102</v>
      </c>
      <c r="C3472" s="1" t="str">
        <f t="array" ref="C3472">_xlfn.XLOOKUP($B3472, sales_teams!$A$2:$A$36, sales_teams!$B$2:$B$36)</f>
        <v>Summer Sewald</v>
      </c>
      <c r="D3472" s="1" t="str">
        <f t="array" ref="D3472">_xlfn.XLOOKUP($B3472, sales_teams!$A$2:$A$36, sales_teams!$C$2:$C$36)</f>
        <v>West</v>
      </c>
      <c r="E3472" s="1" t="s">
        <v>179</v>
      </c>
      <c r="F3472" s="1" t="s">
        <v>134</v>
      </c>
      <c r="G3472" s="1" t="str">
        <f t="array" ref="G3472">IF($F3472="", "", _xlfn.XLOOKUP($F3472,accounts!$A$2:$A$86,accounts!$B$2:$B$86, "Other"))</f>
        <v>services</v>
      </c>
      <c r="H3472" s="1" t="str">
        <f t="array" ref="H3472">IF($F3472="", "", IFS(_xlfn.XLOOKUP($F3472, accounts!$A$2:$A$86, accounts!$E$2:$E$86, 0)&gt;=1000, "Enterprise", _xlfn.XLOOKUP($F3472, accounts!$A$2:$A$86, accounts!$E$2:$E$86, 0)&gt;=100, "Mid-Market", TRUE, "SMB"))</f>
        <v>Enterprise</v>
      </c>
      <c r="I3472" s="1" t="str">
        <f t="array" ref="I3472">IF($F3472="", "", _xlfn.XLOOKUP($F3472,accounts!$A$2:$A$86,accounts!$F$2:$F$86, "Other"))</f>
        <v>Brazil</v>
      </c>
      <c r="J3472" s="1" t="s">
        <v>131</v>
      </c>
      <c r="K3472" s="3">
        <v>42882.0</v>
      </c>
      <c r="L3472" s="3">
        <v>42893.0</v>
      </c>
      <c r="M3472" s="1">
        <v>66.0</v>
      </c>
    </row>
    <row r="3473">
      <c r="A3473" s="1" t="s">
        <v>3678</v>
      </c>
      <c r="B3473" s="1" t="s">
        <v>24</v>
      </c>
      <c r="C3473" s="1" t="str">
        <f t="array" ref="C3473">_xlfn.XLOOKUP($B3473, sales_teams!$A$2:$A$36, sales_teams!$B$2:$B$36)</f>
        <v>Melvin Marxen</v>
      </c>
      <c r="D3473" s="1" t="str">
        <f t="array" ref="D3473">_xlfn.XLOOKUP($B3473, sales_teams!$A$2:$A$36, sales_teams!$C$2:$C$36)</f>
        <v>Central</v>
      </c>
      <c r="E3473" s="1" t="s">
        <v>109</v>
      </c>
      <c r="F3473" s="1" t="s">
        <v>164</v>
      </c>
      <c r="G3473" s="1" t="str">
        <f t="array" ref="G3473">IF($F3473="", "", _xlfn.XLOOKUP($F3473,accounts!$A$2:$A$86,accounts!$B$2:$B$86, "Other"))</f>
        <v>retail</v>
      </c>
      <c r="H3473" s="1" t="str">
        <f t="array" ref="H3473">IF($F3473="", "", IFS(_xlfn.XLOOKUP($F3473, accounts!$A$2:$A$86, accounts!$E$2:$E$86, 0)&gt;=1000, "Enterprise", _xlfn.XLOOKUP($F3473, accounts!$A$2:$A$86, accounts!$E$2:$E$86, 0)&gt;=100, "Mid-Market", TRUE, "SMB"))</f>
        <v>Mid-Market</v>
      </c>
      <c r="I3473" s="1" t="str">
        <f t="array" ref="I3473">IF($F3473="", "", _xlfn.XLOOKUP($F3473,accounts!$A$2:$A$86,accounts!$F$2:$F$86, "Other"))</f>
        <v>United States</v>
      </c>
      <c r="J3473" s="1" t="s">
        <v>131</v>
      </c>
      <c r="K3473" s="3">
        <v>42882.0</v>
      </c>
      <c r="L3473" s="3">
        <v>42904.0</v>
      </c>
      <c r="M3473" s="1">
        <v>1115.0</v>
      </c>
    </row>
    <row r="3474">
      <c r="A3474" s="1" t="s">
        <v>3679</v>
      </c>
      <c r="B3474" s="1" t="s">
        <v>24</v>
      </c>
      <c r="C3474" s="1" t="str">
        <f t="array" ref="C3474">_xlfn.XLOOKUP($B3474, sales_teams!$A$2:$A$36, sales_teams!$B$2:$B$36)</f>
        <v>Melvin Marxen</v>
      </c>
      <c r="D3474" s="1" t="str">
        <f t="array" ref="D3474">_xlfn.XLOOKUP($B3474, sales_teams!$A$2:$A$36, sales_teams!$C$2:$C$36)</f>
        <v>Central</v>
      </c>
      <c r="E3474" s="1" t="s">
        <v>188</v>
      </c>
      <c r="F3474" s="1" t="s">
        <v>64</v>
      </c>
      <c r="G3474" s="1" t="str">
        <f t="array" ref="G3474">IF($F3474="", "", _xlfn.XLOOKUP($F3474,accounts!$A$2:$A$86,accounts!$B$2:$B$86, "Other"))</f>
        <v>technology</v>
      </c>
      <c r="H3474" s="1" t="str">
        <f t="array" ref="H3474">IF($F3474="", "", IFS(_xlfn.XLOOKUP($F3474, accounts!$A$2:$A$86, accounts!$E$2:$E$86, 0)&gt;=1000, "Enterprise", _xlfn.XLOOKUP($F3474, accounts!$A$2:$A$86, accounts!$E$2:$E$86, 0)&gt;=100, "Mid-Market", TRUE, "SMB"))</f>
        <v>Enterprise</v>
      </c>
      <c r="I3474" s="1" t="str">
        <f t="array" ref="I3474">IF($F3474="", "", _xlfn.XLOOKUP($F3474,accounts!$A$2:$A$86,accounts!$F$2:$F$86, "Other"))</f>
        <v>United States</v>
      </c>
      <c r="J3474" s="1" t="s">
        <v>131</v>
      </c>
      <c r="K3474" s="3">
        <v>42882.0</v>
      </c>
      <c r="L3474" s="3">
        <v>42970.0</v>
      </c>
      <c r="M3474" s="1">
        <v>3407.0</v>
      </c>
    </row>
    <row r="3475">
      <c r="A3475" s="1" t="s">
        <v>3680</v>
      </c>
      <c r="B3475" s="1" t="s">
        <v>28</v>
      </c>
      <c r="C3475" s="1" t="str">
        <f t="array" ref="C3475">_xlfn.XLOOKUP($B3475, sales_teams!$A$2:$A$36, sales_teams!$B$2:$B$36)</f>
        <v>Melvin Marxen</v>
      </c>
      <c r="D3475" s="1" t="str">
        <f t="array" ref="D3475">_xlfn.XLOOKUP($B3475, sales_teams!$A$2:$A$36, sales_teams!$C$2:$C$36)</f>
        <v>Central</v>
      </c>
      <c r="E3475" s="1" t="s">
        <v>181</v>
      </c>
      <c r="F3475" s="1" t="s">
        <v>47</v>
      </c>
      <c r="G3475" s="1" t="str">
        <f t="array" ref="G3475">IF($F3475="", "", _xlfn.XLOOKUP($F3475,accounts!$A$2:$A$86,accounts!$B$2:$B$86, "Other"))</f>
        <v>retail</v>
      </c>
      <c r="H3475" s="1" t="str">
        <f t="array" ref="H3475">IF($F3475="", "", IFS(_xlfn.XLOOKUP($F3475, accounts!$A$2:$A$86, accounts!$E$2:$E$86, 0)&gt;=1000, "Enterprise", _xlfn.XLOOKUP($F3475, accounts!$A$2:$A$86, accounts!$E$2:$E$86, 0)&gt;=100, "Mid-Market", TRUE, "SMB"))</f>
        <v>Enterprise</v>
      </c>
      <c r="I3475" s="1" t="str">
        <f t="array" ref="I3475">IF($F3475="", "", _xlfn.XLOOKUP($F3475,accounts!$A$2:$A$86,accounts!$F$2:$F$86, "Other"))</f>
        <v>United States</v>
      </c>
      <c r="J3475" s="1" t="s">
        <v>131</v>
      </c>
      <c r="K3475" s="3">
        <v>42882.0</v>
      </c>
      <c r="L3475" s="3">
        <v>42981.0</v>
      </c>
      <c r="M3475" s="1">
        <v>540.0</v>
      </c>
    </row>
    <row r="3476">
      <c r="A3476" s="1" t="s">
        <v>3681</v>
      </c>
      <c r="B3476" s="1" t="s">
        <v>54</v>
      </c>
      <c r="C3476" s="1" t="str">
        <f t="array" ref="C3476">_xlfn.XLOOKUP($B3476, sales_teams!$A$2:$A$36, sales_teams!$B$2:$B$36)</f>
        <v>Rocco Neubert</v>
      </c>
      <c r="D3476" s="1" t="str">
        <f t="array" ref="D3476">_xlfn.XLOOKUP($B3476, sales_teams!$A$2:$A$36, sales_teams!$C$2:$C$36)</f>
        <v>East</v>
      </c>
      <c r="E3476" s="1" t="s">
        <v>109</v>
      </c>
      <c r="F3476" s="1" t="s">
        <v>14</v>
      </c>
      <c r="G3476" s="1" t="str">
        <f t="array" ref="G3476">IF($F3476="", "", _xlfn.XLOOKUP($F3476,accounts!$A$2:$A$86,accounts!$B$2:$B$86, "Other"))</f>
        <v>technology</v>
      </c>
      <c r="H3476" s="1" t="str">
        <f t="array" ref="H3476">IF($F3476="", "", IFS(_xlfn.XLOOKUP($F3476, accounts!$A$2:$A$86, accounts!$E$2:$E$86, 0)&gt;=1000, "Enterprise", _xlfn.XLOOKUP($F3476, accounts!$A$2:$A$86, accounts!$E$2:$E$86, 0)&gt;=100, "Mid-Market", TRUE, "SMB"))</f>
        <v>Enterprise</v>
      </c>
      <c r="I3476" s="1" t="str">
        <f t="array" ref="I3476">IF($F3476="", "", _xlfn.XLOOKUP($F3476,accounts!$A$2:$A$86,accounts!$F$2:$F$86, "Other"))</f>
        <v>United States</v>
      </c>
      <c r="J3476" s="1" t="s">
        <v>131</v>
      </c>
      <c r="K3476" s="3">
        <v>42882.0</v>
      </c>
      <c r="L3476" s="3">
        <v>42982.0</v>
      </c>
      <c r="M3476" s="1">
        <v>1095.0</v>
      </c>
    </row>
    <row r="3477">
      <c r="A3477" s="1" t="s">
        <v>3682</v>
      </c>
      <c r="B3477" s="1" t="s">
        <v>54</v>
      </c>
      <c r="C3477" s="1" t="str">
        <f t="array" ref="C3477">_xlfn.XLOOKUP($B3477, sales_teams!$A$2:$A$36, sales_teams!$B$2:$B$36)</f>
        <v>Rocco Neubert</v>
      </c>
      <c r="D3477" s="1" t="str">
        <f t="array" ref="D3477">_xlfn.XLOOKUP($B3477, sales_teams!$A$2:$A$36, sales_teams!$C$2:$C$36)</f>
        <v>East</v>
      </c>
      <c r="E3477" s="1" t="s">
        <v>109</v>
      </c>
      <c r="F3477" s="1" t="s">
        <v>153</v>
      </c>
      <c r="G3477" s="1" t="str">
        <f t="array" ref="G3477">IF($F3477="", "", _xlfn.XLOOKUP($F3477,accounts!$A$2:$A$86,accounts!$B$2:$B$86, "Other"))</f>
        <v>medical</v>
      </c>
      <c r="H3477" s="1" t="str">
        <f t="array" ref="H3477">IF($F3477="", "", IFS(_xlfn.XLOOKUP($F3477, accounts!$A$2:$A$86, accounts!$E$2:$E$86, 0)&gt;=1000, "Enterprise", _xlfn.XLOOKUP($F3477, accounts!$A$2:$A$86, accounts!$E$2:$E$86, 0)&gt;=100, "Mid-Market", TRUE, "SMB"))</f>
        <v>Enterprise</v>
      </c>
      <c r="I3477" s="1" t="str">
        <f t="array" ref="I3477">IF($F3477="", "", _xlfn.XLOOKUP($F3477,accounts!$A$2:$A$86,accounts!$F$2:$F$86, "Other"))</f>
        <v>United States</v>
      </c>
      <c r="J3477" s="1" t="s">
        <v>131</v>
      </c>
      <c r="K3477" s="3">
        <v>42882.0</v>
      </c>
      <c r="L3477" s="3">
        <v>42970.0</v>
      </c>
      <c r="M3477" s="1">
        <v>1019.0</v>
      </c>
    </row>
    <row r="3478">
      <c r="A3478" s="1" t="s">
        <v>3683</v>
      </c>
      <c r="B3478" s="1" t="s">
        <v>60</v>
      </c>
      <c r="C3478" s="1" t="str">
        <f t="array" ref="C3478">_xlfn.XLOOKUP($B3478, sales_teams!$A$2:$A$36, sales_teams!$B$2:$B$36)</f>
        <v>Celia Rouche</v>
      </c>
      <c r="D3478" s="1" t="str">
        <f t="array" ref="D3478">_xlfn.XLOOKUP($B3478, sales_teams!$A$2:$A$36, sales_teams!$C$2:$C$36)</f>
        <v>West</v>
      </c>
      <c r="E3478" s="1" t="s">
        <v>109</v>
      </c>
      <c r="F3478" s="1" t="s">
        <v>115</v>
      </c>
      <c r="G3478" s="1" t="str">
        <f t="array" ref="G3478">IF($F3478="", "", _xlfn.XLOOKUP($F3478,accounts!$A$2:$A$86,accounts!$B$2:$B$86, "Other"))</f>
        <v>services</v>
      </c>
      <c r="H3478" s="1" t="str">
        <f t="array" ref="H3478">IF($F3478="", "", IFS(_xlfn.XLOOKUP($F3478, accounts!$A$2:$A$86, accounts!$E$2:$E$86, 0)&gt;=1000, "Enterprise", _xlfn.XLOOKUP($F3478, accounts!$A$2:$A$86, accounts!$E$2:$E$86, 0)&gt;=100, "Mid-Market", TRUE, "SMB"))</f>
        <v>Enterprise</v>
      </c>
      <c r="I3478" s="1" t="str">
        <f t="array" ref="I3478">IF($F3478="", "", _xlfn.XLOOKUP($F3478,accounts!$A$2:$A$86,accounts!$F$2:$F$86, "Other"))</f>
        <v>United States</v>
      </c>
      <c r="J3478" s="1" t="s">
        <v>192</v>
      </c>
      <c r="K3478" s="3">
        <v>42882.0</v>
      </c>
      <c r="L3478" s="3">
        <v>42885.0</v>
      </c>
      <c r="M3478" s="1">
        <v>0.0</v>
      </c>
    </row>
    <row r="3479">
      <c r="A3479" s="1" t="s">
        <v>3684</v>
      </c>
      <c r="B3479" s="1" t="s">
        <v>60</v>
      </c>
      <c r="C3479" s="1" t="str">
        <f t="array" ref="C3479">_xlfn.XLOOKUP($B3479, sales_teams!$A$2:$A$36, sales_teams!$B$2:$B$36)</f>
        <v>Celia Rouche</v>
      </c>
      <c r="D3479" s="1" t="str">
        <f t="array" ref="D3479">_xlfn.XLOOKUP($B3479, sales_teams!$A$2:$A$36, sales_teams!$C$2:$C$36)</f>
        <v>West</v>
      </c>
      <c r="E3479" s="1" t="s">
        <v>148</v>
      </c>
      <c r="F3479" s="1" t="s">
        <v>151</v>
      </c>
      <c r="G3479" s="1" t="str">
        <f t="array" ref="G3479">IF($F3479="", "", _xlfn.XLOOKUP($F3479,accounts!$A$2:$A$86,accounts!$B$2:$B$86, "Other"))</f>
        <v>software</v>
      </c>
      <c r="H3479" s="1" t="str">
        <f t="array" ref="H3479">IF($F3479="", "", IFS(_xlfn.XLOOKUP($F3479, accounts!$A$2:$A$86, accounts!$E$2:$E$86, 0)&gt;=1000, "Enterprise", _xlfn.XLOOKUP($F3479, accounts!$A$2:$A$86, accounts!$E$2:$E$86, 0)&gt;=100, "Mid-Market", TRUE, "SMB"))</f>
        <v>Enterprise</v>
      </c>
      <c r="I3479" s="1" t="str">
        <f t="array" ref="I3479">IF($F3479="", "", _xlfn.XLOOKUP($F3479,accounts!$A$2:$A$86,accounts!$F$2:$F$86, "Other"))</f>
        <v>United States</v>
      </c>
      <c r="J3479" s="1" t="s">
        <v>192</v>
      </c>
      <c r="K3479" s="3">
        <v>42882.0</v>
      </c>
      <c r="L3479" s="3">
        <v>42964.0</v>
      </c>
      <c r="M3479" s="1">
        <v>0.0</v>
      </c>
    </row>
    <row r="3480">
      <c r="A3480" s="1" t="s">
        <v>3685</v>
      </c>
      <c r="B3480" s="1" t="s">
        <v>60</v>
      </c>
      <c r="C3480" s="1" t="str">
        <f t="array" ref="C3480">_xlfn.XLOOKUP($B3480, sales_teams!$A$2:$A$36, sales_teams!$B$2:$B$36)</f>
        <v>Celia Rouche</v>
      </c>
      <c r="D3480" s="1" t="str">
        <f t="array" ref="D3480">_xlfn.XLOOKUP($B3480, sales_teams!$A$2:$A$36, sales_teams!$C$2:$C$36)</f>
        <v>West</v>
      </c>
      <c r="E3480" s="1" t="s">
        <v>148</v>
      </c>
      <c r="F3480" s="1" t="s">
        <v>115</v>
      </c>
      <c r="G3480" s="1" t="str">
        <f t="array" ref="G3480">IF($F3480="", "", _xlfn.XLOOKUP($F3480,accounts!$A$2:$A$86,accounts!$B$2:$B$86, "Other"))</f>
        <v>services</v>
      </c>
      <c r="H3480" s="1" t="str">
        <f t="array" ref="H3480">IF($F3480="", "", IFS(_xlfn.XLOOKUP($F3480, accounts!$A$2:$A$86, accounts!$E$2:$E$86, 0)&gt;=1000, "Enterprise", _xlfn.XLOOKUP($F3480, accounts!$A$2:$A$86, accounts!$E$2:$E$86, 0)&gt;=100, "Mid-Market", TRUE, "SMB"))</f>
        <v>Enterprise</v>
      </c>
      <c r="I3480" s="1" t="str">
        <f t="array" ref="I3480">IF($F3480="", "", _xlfn.XLOOKUP($F3480,accounts!$A$2:$A$86,accounts!$F$2:$F$86, "Other"))</f>
        <v>United States</v>
      </c>
      <c r="J3480" s="1" t="s">
        <v>131</v>
      </c>
      <c r="K3480" s="3">
        <v>42882.0</v>
      </c>
      <c r="L3480" s="3">
        <v>42992.0</v>
      </c>
      <c r="M3480" s="1">
        <v>4477.0</v>
      </c>
    </row>
    <row r="3481">
      <c r="A3481" s="1" t="s">
        <v>3686</v>
      </c>
      <c r="B3481" s="1" t="s">
        <v>60</v>
      </c>
      <c r="C3481" s="1" t="str">
        <f t="array" ref="C3481">_xlfn.XLOOKUP($B3481, sales_teams!$A$2:$A$36, sales_teams!$B$2:$B$36)</f>
        <v>Celia Rouche</v>
      </c>
      <c r="D3481" s="1" t="str">
        <f t="array" ref="D3481">_xlfn.XLOOKUP($B3481, sales_teams!$A$2:$A$36, sales_teams!$C$2:$C$36)</f>
        <v>West</v>
      </c>
      <c r="E3481" s="1" t="s">
        <v>148</v>
      </c>
      <c r="F3481" s="1" t="s">
        <v>118</v>
      </c>
      <c r="G3481" s="1" t="str">
        <f t="array" ref="G3481">IF($F3481="", "", _xlfn.XLOOKUP($F3481,accounts!$A$2:$A$86,accounts!$B$2:$B$86, "Other"))</f>
        <v>services</v>
      </c>
      <c r="H3481" s="1" t="str">
        <f t="array" ref="H3481">IF($F3481="", "", IFS(_xlfn.XLOOKUP($F3481, accounts!$A$2:$A$86, accounts!$E$2:$E$86, 0)&gt;=1000, "Enterprise", _xlfn.XLOOKUP($F3481, accounts!$A$2:$A$86, accounts!$E$2:$E$86, 0)&gt;=100, "Mid-Market", TRUE, "SMB"))</f>
        <v>Enterprise</v>
      </c>
      <c r="I3481" s="1" t="str">
        <f t="array" ref="I3481">IF($F3481="", "", _xlfn.XLOOKUP($F3481,accounts!$A$2:$A$86,accounts!$F$2:$F$86, "Other"))</f>
        <v>United States</v>
      </c>
      <c r="J3481" s="1" t="s">
        <v>131</v>
      </c>
      <c r="K3481" s="3">
        <v>42882.0</v>
      </c>
      <c r="L3481" s="3">
        <v>42888.0</v>
      </c>
      <c r="M3481" s="1">
        <v>4644.0</v>
      </c>
    </row>
    <row r="3482">
      <c r="A3482" s="1" t="s">
        <v>3687</v>
      </c>
      <c r="B3482" s="1" t="s">
        <v>7</v>
      </c>
      <c r="C3482" s="1" t="str">
        <f t="array" ref="C3482">_xlfn.XLOOKUP($B3482, sales_teams!$A$2:$A$36, sales_teams!$B$2:$B$36)</f>
        <v>Dustin Brinkmann</v>
      </c>
      <c r="D3482" s="1" t="str">
        <f t="array" ref="D3482">_xlfn.XLOOKUP($B3482, sales_teams!$A$2:$A$36, sales_teams!$C$2:$C$36)</f>
        <v>Central</v>
      </c>
      <c r="E3482" s="1" t="s">
        <v>181</v>
      </c>
      <c r="F3482" s="1" t="s">
        <v>89</v>
      </c>
      <c r="G3482" s="1" t="str">
        <f t="array" ref="G3482">IF($F3482="", "", _xlfn.XLOOKUP($F3482,accounts!$A$2:$A$86,accounts!$B$2:$B$86, "Other"))</f>
        <v>finance</v>
      </c>
      <c r="H3482" s="1" t="str">
        <f t="array" ref="H3482">IF($F3482="", "", IFS(_xlfn.XLOOKUP($F3482, accounts!$A$2:$A$86, accounts!$E$2:$E$86, 0)&gt;=1000, "Enterprise", _xlfn.XLOOKUP($F3482, accounts!$A$2:$A$86, accounts!$E$2:$E$86, 0)&gt;=100, "Mid-Market", TRUE, "SMB"))</f>
        <v>Enterprise</v>
      </c>
      <c r="I3482" s="1" t="str">
        <f t="array" ref="I3482">IF($F3482="", "", _xlfn.XLOOKUP($F3482,accounts!$A$2:$A$86,accounts!$F$2:$F$86, "Other"))</f>
        <v>United States</v>
      </c>
      <c r="J3482" s="1" t="s">
        <v>192</v>
      </c>
      <c r="K3482" s="3">
        <v>42883.0</v>
      </c>
      <c r="L3482" s="3">
        <v>42967.0</v>
      </c>
      <c r="M3482" s="1">
        <v>0.0</v>
      </c>
    </row>
    <row r="3483">
      <c r="A3483" s="1" t="s">
        <v>3688</v>
      </c>
      <c r="B3483" s="1" t="s">
        <v>7</v>
      </c>
      <c r="C3483" s="1" t="str">
        <f t="array" ref="C3483">_xlfn.XLOOKUP($B3483, sales_teams!$A$2:$A$36, sales_teams!$B$2:$B$36)</f>
        <v>Dustin Brinkmann</v>
      </c>
      <c r="D3483" s="1" t="str">
        <f t="array" ref="D3483">_xlfn.XLOOKUP($B3483, sales_teams!$A$2:$A$36, sales_teams!$C$2:$C$36)</f>
        <v>Central</v>
      </c>
      <c r="E3483" s="1" t="s">
        <v>109</v>
      </c>
      <c r="F3483" s="1" t="s">
        <v>47</v>
      </c>
      <c r="G3483" s="1" t="str">
        <f t="array" ref="G3483">IF($F3483="", "", _xlfn.XLOOKUP($F3483,accounts!$A$2:$A$86,accounts!$B$2:$B$86, "Other"))</f>
        <v>retail</v>
      </c>
      <c r="H3483" s="1" t="str">
        <f t="array" ref="H3483">IF($F3483="", "", IFS(_xlfn.XLOOKUP($F3483, accounts!$A$2:$A$86, accounts!$E$2:$E$86, 0)&gt;=1000, "Enterprise", _xlfn.XLOOKUP($F3483, accounts!$A$2:$A$86, accounts!$E$2:$E$86, 0)&gt;=100, "Mid-Market", TRUE, "SMB"))</f>
        <v>Enterprise</v>
      </c>
      <c r="I3483" s="1" t="str">
        <f t="array" ref="I3483">IF($F3483="", "", _xlfn.XLOOKUP($F3483,accounts!$A$2:$A$86,accounts!$F$2:$F$86, "Other"))</f>
        <v>United States</v>
      </c>
      <c r="J3483" s="1" t="s">
        <v>192</v>
      </c>
      <c r="K3483" s="3">
        <v>42883.0</v>
      </c>
      <c r="L3483" s="3">
        <v>42899.0</v>
      </c>
      <c r="M3483" s="1">
        <v>0.0</v>
      </c>
    </row>
    <row r="3484">
      <c r="A3484" s="1" t="s">
        <v>3689</v>
      </c>
      <c r="B3484" s="1" t="s">
        <v>57</v>
      </c>
      <c r="C3484" s="1" t="str">
        <f t="array" ref="C3484">_xlfn.XLOOKUP($B3484, sales_teams!$A$2:$A$36, sales_teams!$B$2:$B$36)</f>
        <v>Rocco Neubert</v>
      </c>
      <c r="D3484" s="1" t="str">
        <f t="array" ref="D3484">_xlfn.XLOOKUP($B3484, sales_teams!$A$2:$A$36, sales_teams!$C$2:$C$36)</f>
        <v>East</v>
      </c>
      <c r="E3484" s="1" t="s">
        <v>194</v>
      </c>
      <c r="G3484" s="1" t="str">
        <f t="array" ref="G3484">IF($F3484="", "", _xlfn.XLOOKUP($F3484,accounts!$A$2:$A$86,accounts!$B$2:$B$86, "Other"))</f>
        <v/>
      </c>
      <c r="H3484" s="1" t="str">
        <f t="array" ref="H3484">IF($F3484="", "", IFS(_xlfn.XLOOKUP($F3484, accounts!$A$2:$A$86, accounts!$E$2:$E$86, 0)&gt;=1000, "Enterprise", _xlfn.XLOOKUP($F3484, accounts!$A$2:$A$86, accounts!$E$2:$E$86, 0)&gt;=100, "Mid-Market", TRUE, "SMB"))</f>
        <v/>
      </c>
      <c r="I3484" s="1" t="str">
        <f t="array" ref="I3484">IF($F3484="", "", _xlfn.XLOOKUP($F3484,accounts!$A$2:$A$86,accounts!$F$2:$F$86, "Other"))</f>
        <v/>
      </c>
      <c r="J3484" s="1" t="s">
        <v>189</v>
      </c>
      <c r="K3484" s="3">
        <v>42883.0</v>
      </c>
    </row>
    <row r="3485">
      <c r="A3485" s="1" t="s">
        <v>3690</v>
      </c>
      <c r="B3485" s="1" t="s">
        <v>57</v>
      </c>
      <c r="C3485" s="1" t="str">
        <f t="array" ref="C3485">_xlfn.XLOOKUP($B3485, sales_teams!$A$2:$A$36, sales_teams!$B$2:$B$36)</f>
        <v>Rocco Neubert</v>
      </c>
      <c r="D3485" s="1" t="str">
        <f t="array" ref="D3485">_xlfn.XLOOKUP($B3485, sales_teams!$A$2:$A$36, sales_teams!$C$2:$C$36)</f>
        <v>East</v>
      </c>
      <c r="E3485" s="1" t="s">
        <v>109</v>
      </c>
      <c r="F3485" s="1" t="s">
        <v>177</v>
      </c>
      <c r="G3485" s="1" t="str">
        <f t="array" ref="G3485">IF($F3485="", "", _xlfn.XLOOKUP($F3485,accounts!$A$2:$A$86,accounts!$B$2:$B$86, "Other"))</f>
        <v>software</v>
      </c>
      <c r="H3485" s="1" t="str">
        <f t="array" ref="H3485">IF($F3485="", "", IFS(_xlfn.XLOOKUP($F3485, accounts!$A$2:$A$86, accounts!$E$2:$E$86, 0)&gt;=1000, "Enterprise", _xlfn.XLOOKUP($F3485, accounts!$A$2:$A$86, accounts!$E$2:$E$86, 0)&gt;=100, "Mid-Market", TRUE, "SMB"))</f>
        <v>Enterprise</v>
      </c>
      <c r="I3485" s="1" t="str">
        <f t="array" ref="I3485">IF($F3485="", "", _xlfn.XLOOKUP($F3485,accounts!$A$2:$A$86,accounts!$F$2:$F$86, "Other"))</f>
        <v>United States</v>
      </c>
      <c r="J3485" s="1" t="s">
        <v>131</v>
      </c>
      <c r="K3485" s="3">
        <v>42883.0</v>
      </c>
      <c r="L3485" s="3">
        <v>42894.0</v>
      </c>
      <c r="M3485" s="1">
        <v>940.0</v>
      </c>
    </row>
    <row r="3486">
      <c r="A3486" s="1" t="s">
        <v>3691</v>
      </c>
      <c r="B3486" s="1" t="s">
        <v>48</v>
      </c>
      <c r="C3486" s="1" t="str">
        <f t="array" ref="C3486">_xlfn.XLOOKUP($B3486, sales_teams!$A$2:$A$36, sales_teams!$B$2:$B$36)</f>
        <v>Rocco Neubert</v>
      </c>
      <c r="D3486" s="1" t="str">
        <f t="array" ref="D3486">_xlfn.XLOOKUP($B3486, sales_teams!$A$2:$A$36, sales_teams!$C$2:$C$36)</f>
        <v>East</v>
      </c>
      <c r="E3486" s="1" t="s">
        <v>148</v>
      </c>
      <c r="F3486" s="1" t="s">
        <v>14</v>
      </c>
      <c r="G3486" s="1" t="str">
        <f t="array" ref="G3486">IF($F3486="", "", _xlfn.XLOOKUP($F3486,accounts!$A$2:$A$86,accounts!$B$2:$B$86, "Other"))</f>
        <v>technology</v>
      </c>
      <c r="H3486" s="1" t="str">
        <f t="array" ref="H3486">IF($F3486="", "", IFS(_xlfn.XLOOKUP($F3486, accounts!$A$2:$A$86, accounts!$E$2:$E$86, 0)&gt;=1000, "Enterprise", _xlfn.XLOOKUP($F3486, accounts!$A$2:$A$86, accounts!$E$2:$E$86, 0)&gt;=100, "Mid-Market", TRUE, "SMB"))</f>
        <v>Enterprise</v>
      </c>
      <c r="I3486" s="1" t="str">
        <f t="array" ref="I3486">IF($F3486="", "", _xlfn.XLOOKUP($F3486,accounts!$A$2:$A$86,accounts!$F$2:$F$86, "Other"))</f>
        <v>United States</v>
      </c>
      <c r="J3486" s="1" t="s">
        <v>131</v>
      </c>
      <c r="K3486" s="3">
        <v>42883.0</v>
      </c>
      <c r="L3486" s="3">
        <v>42893.0</v>
      </c>
      <c r="M3486" s="1">
        <v>5378.0</v>
      </c>
    </row>
    <row r="3487">
      <c r="A3487" s="1" t="s">
        <v>3692</v>
      </c>
      <c r="B3487" s="1" t="s">
        <v>48</v>
      </c>
      <c r="C3487" s="1" t="str">
        <f t="array" ref="C3487">_xlfn.XLOOKUP($B3487, sales_teams!$A$2:$A$36, sales_teams!$B$2:$B$36)</f>
        <v>Rocco Neubert</v>
      </c>
      <c r="D3487" s="1" t="str">
        <f t="array" ref="D3487">_xlfn.XLOOKUP($B3487, sales_teams!$A$2:$A$36, sales_teams!$C$2:$C$36)</f>
        <v>East</v>
      </c>
      <c r="E3487" s="1" t="s">
        <v>148</v>
      </c>
      <c r="F3487" s="1" t="s">
        <v>125</v>
      </c>
      <c r="G3487" s="1" t="str">
        <f t="array" ref="G3487">IF($F3487="", "", _xlfn.XLOOKUP($F3487,accounts!$A$2:$A$86,accounts!$B$2:$B$86, "Other"))</f>
        <v>software</v>
      </c>
      <c r="H3487" s="1" t="str">
        <f t="array" ref="H3487">IF($F3487="", "", IFS(_xlfn.XLOOKUP($F3487, accounts!$A$2:$A$86, accounts!$E$2:$E$86, 0)&gt;=1000, "Enterprise", _xlfn.XLOOKUP($F3487, accounts!$A$2:$A$86, accounts!$E$2:$E$86, 0)&gt;=100, "Mid-Market", TRUE, "SMB"))</f>
        <v>Enterprise</v>
      </c>
      <c r="I3487" s="1" t="str">
        <f t="array" ref="I3487">IF($F3487="", "", _xlfn.XLOOKUP($F3487,accounts!$A$2:$A$86,accounts!$F$2:$F$86, "Other"))</f>
        <v>United States</v>
      </c>
      <c r="J3487" s="1" t="s">
        <v>131</v>
      </c>
      <c r="K3487" s="3">
        <v>42883.0</v>
      </c>
      <c r="L3487" s="3">
        <v>42901.0</v>
      </c>
      <c r="M3487" s="1">
        <v>4712.0</v>
      </c>
    </row>
    <row r="3488">
      <c r="A3488" s="1" t="s">
        <v>3693</v>
      </c>
      <c r="B3488" s="1" t="s">
        <v>30</v>
      </c>
      <c r="C3488" s="1" t="str">
        <f t="array" ref="C3488">_xlfn.XLOOKUP($B3488, sales_teams!$A$2:$A$36, sales_teams!$B$2:$B$36)</f>
        <v>Melvin Marxen</v>
      </c>
      <c r="D3488" s="1" t="str">
        <f t="array" ref="D3488">_xlfn.XLOOKUP($B3488, sales_teams!$A$2:$A$36, sales_teams!$C$2:$C$36)</f>
        <v>Central</v>
      </c>
      <c r="E3488" s="1" t="s">
        <v>109</v>
      </c>
      <c r="F3488" s="1" t="s">
        <v>29</v>
      </c>
      <c r="G3488" s="1" t="str">
        <f t="array" ref="G3488">IF($F3488="", "", _xlfn.XLOOKUP($F3488,accounts!$A$2:$A$86,accounts!$B$2:$B$86, "Other"))</f>
        <v>medical</v>
      </c>
      <c r="H3488" s="1" t="str">
        <f t="array" ref="H3488">IF($F3488="", "", IFS(_xlfn.XLOOKUP($F3488, accounts!$A$2:$A$86, accounts!$E$2:$E$86, 0)&gt;=1000, "Enterprise", _xlfn.XLOOKUP($F3488, accounts!$A$2:$A$86, accounts!$E$2:$E$86, 0)&gt;=100, "Mid-Market", TRUE, "SMB"))</f>
        <v>Enterprise</v>
      </c>
      <c r="I3488" s="1" t="str">
        <f t="array" ref="I3488">IF($F3488="", "", _xlfn.XLOOKUP($F3488,accounts!$A$2:$A$86,accounts!$F$2:$F$86, "Other"))</f>
        <v>Philipines</v>
      </c>
      <c r="J3488" s="1" t="s">
        <v>131</v>
      </c>
      <c r="K3488" s="3">
        <v>42883.0</v>
      </c>
      <c r="L3488" s="3">
        <v>42972.0</v>
      </c>
      <c r="M3488" s="1">
        <v>1118.0</v>
      </c>
    </row>
    <row r="3489">
      <c r="A3489" s="1" t="s">
        <v>3694</v>
      </c>
      <c r="B3489" s="1" t="s">
        <v>53</v>
      </c>
      <c r="C3489" s="1" t="str">
        <f t="array" ref="C3489">_xlfn.XLOOKUP($B3489, sales_teams!$A$2:$A$36, sales_teams!$B$2:$B$36)</f>
        <v>Rocco Neubert</v>
      </c>
      <c r="D3489" s="1" t="str">
        <f t="array" ref="D3489">_xlfn.XLOOKUP($B3489, sales_teams!$A$2:$A$36, sales_teams!$C$2:$C$36)</f>
        <v>East</v>
      </c>
      <c r="E3489" s="1" t="s">
        <v>194</v>
      </c>
      <c r="F3489" s="1" t="s">
        <v>98</v>
      </c>
      <c r="G3489" s="1" t="str">
        <f t="array" ref="G3489">IF($F3489="", "", _xlfn.XLOOKUP($F3489,accounts!$A$2:$A$86,accounts!$B$2:$B$86, "Other"))</f>
        <v>retail</v>
      </c>
      <c r="H3489" s="1" t="str">
        <f t="array" ref="H3489">IF($F3489="", "", IFS(_xlfn.XLOOKUP($F3489, accounts!$A$2:$A$86, accounts!$E$2:$E$86, 0)&gt;=1000, "Enterprise", _xlfn.XLOOKUP($F3489, accounts!$A$2:$A$86, accounts!$E$2:$E$86, 0)&gt;=100, "Mid-Market", TRUE, "SMB"))</f>
        <v>Enterprise</v>
      </c>
      <c r="I3489" s="1" t="str">
        <f t="array" ref="I3489">IF($F3489="", "", _xlfn.XLOOKUP($F3489,accounts!$A$2:$A$86,accounts!$F$2:$F$86, "Other"))</f>
        <v>Japan</v>
      </c>
      <c r="J3489" s="1" t="s">
        <v>131</v>
      </c>
      <c r="K3489" s="3">
        <v>42883.0</v>
      </c>
      <c r="L3489" s="3">
        <v>42958.0</v>
      </c>
      <c r="M3489" s="1">
        <v>5695.0</v>
      </c>
    </row>
    <row r="3490">
      <c r="A3490" s="1" t="s">
        <v>3695</v>
      </c>
      <c r="B3490" s="1" t="s">
        <v>53</v>
      </c>
      <c r="C3490" s="1" t="str">
        <f t="array" ref="C3490">_xlfn.XLOOKUP($B3490, sales_teams!$A$2:$A$36, sales_teams!$B$2:$B$36)</f>
        <v>Rocco Neubert</v>
      </c>
      <c r="D3490" s="1" t="str">
        <f t="array" ref="D3490">_xlfn.XLOOKUP($B3490, sales_teams!$A$2:$A$36, sales_teams!$C$2:$C$36)</f>
        <v>East</v>
      </c>
      <c r="E3490" s="1" t="s">
        <v>148</v>
      </c>
      <c r="F3490" s="1" t="s">
        <v>171</v>
      </c>
      <c r="G3490" s="1" t="str">
        <f t="array" ref="G3490">IF($F3490="", "", _xlfn.XLOOKUP($F3490,accounts!$A$2:$A$86,accounts!$B$2:$B$86, "Other"))</f>
        <v>retail</v>
      </c>
      <c r="H3490" s="1" t="str">
        <f t="array" ref="H3490">IF($F3490="", "", IFS(_xlfn.XLOOKUP($F3490, accounts!$A$2:$A$86, accounts!$E$2:$E$86, 0)&gt;=1000, "Enterprise", _xlfn.XLOOKUP($F3490, accounts!$A$2:$A$86, accounts!$E$2:$E$86, 0)&gt;=100, "Mid-Market", TRUE, "SMB"))</f>
        <v>Enterprise</v>
      </c>
      <c r="I3490" s="1" t="str">
        <f t="array" ref="I3490">IF($F3490="", "", _xlfn.XLOOKUP($F3490,accounts!$A$2:$A$86,accounts!$F$2:$F$86, "Other"))</f>
        <v>United States</v>
      </c>
      <c r="J3490" s="1" t="s">
        <v>131</v>
      </c>
      <c r="K3490" s="3">
        <v>42883.0</v>
      </c>
      <c r="L3490" s="3">
        <v>42952.0</v>
      </c>
      <c r="M3490" s="1">
        <v>4462.0</v>
      </c>
    </row>
    <row r="3491">
      <c r="A3491" s="1" t="s">
        <v>3696</v>
      </c>
      <c r="B3491" s="1" t="s">
        <v>42</v>
      </c>
      <c r="C3491" s="1" t="str">
        <f t="array" ref="C3491">_xlfn.XLOOKUP($B3491, sales_teams!$A$2:$A$36, sales_teams!$B$2:$B$36)</f>
        <v>Cara Losch</v>
      </c>
      <c r="D3491" s="1" t="str">
        <f t="array" ref="D3491">_xlfn.XLOOKUP($B3491, sales_teams!$A$2:$A$36, sales_teams!$C$2:$C$36)</f>
        <v>East</v>
      </c>
      <c r="E3491" s="1" t="s">
        <v>148</v>
      </c>
      <c r="F3491" s="1" t="s">
        <v>144</v>
      </c>
      <c r="G3491" s="1" t="str">
        <f t="array" ref="G3491">IF($F3491="", "", _xlfn.XLOOKUP($F3491,accounts!$A$2:$A$86,accounts!$B$2:$B$86, "Other"))</f>
        <v>retail</v>
      </c>
      <c r="H3491" s="1" t="str">
        <f t="array" ref="H3491">IF($F3491="", "", IFS(_xlfn.XLOOKUP($F3491, accounts!$A$2:$A$86, accounts!$E$2:$E$86, 0)&gt;=1000, "Enterprise", _xlfn.XLOOKUP($F3491, accounts!$A$2:$A$86, accounts!$E$2:$E$86, 0)&gt;=100, "Mid-Market", TRUE, "SMB"))</f>
        <v>Enterprise</v>
      </c>
      <c r="I3491" s="1" t="str">
        <f t="array" ref="I3491">IF($F3491="", "", _xlfn.XLOOKUP($F3491,accounts!$A$2:$A$86,accounts!$F$2:$F$86, "Other"))</f>
        <v>United States</v>
      </c>
      <c r="J3491" s="1" t="s">
        <v>192</v>
      </c>
      <c r="K3491" s="3">
        <v>42883.0</v>
      </c>
      <c r="L3491" s="3">
        <v>42977.0</v>
      </c>
      <c r="M3491" s="1">
        <v>0.0</v>
      </c>
    </row>
    <row r="3492">
      <c r="A3492" s="1" t="s">
        <v>3697</v>
      </c>
      <c r="B3492" s="1" t="s">
        <v>88</v>
      </c>
      <c r="C3492" s="1" t="str">
        <f t="array" ref="C3492">_xlfn.XLOOKUP($B3492, sales_teams!$A$2:$A$36, sales_teams!$B$2:$B$36)</f>
        <v>Celia Rouche</v>
      </c>
      <c r="D3492" s="1" t="str">
        <f t="array" ref="D3492">_xlfn.XLOOKUP($B3492, sales_teams!$A$2:$A$36, sales_teams!$C$2:$C$36)</f>
        <v>West</v>
      </c>
      <c r="E3492" s="1" t="s">
        <v>188</v>
      </c>
      <c r="F3492" s="1" t="s">
        <v>154</v>
      </c>
      <c r="G3492" s="1" t="str">
        <f t="array" ref="G3492">IF($F3492="", "", _xlfn.XLOOKUP($F3492,accounts!$A$2:$A$86,accounts!$B$2:$B$86, "Other"))</f>
        <v>retail</v>
      </c>
      <c r="H3492" s="1" t="str">
        <f t="array" ref="H3492">IF($F3492="", "", IFS(_xlfn.XLOOKUP($F3492, accounts!$A$2:$A$86, accounts!$E$2:$E$86, 0)&gt;=1000, "Enterprise", _xlfn.XLOOKUP($F3492, accounts!$A$2:$A$86, accounts!$E$2:$E$86, 0)&gt;=100, "Mid-Market", TRUE, "SMB"))</f>
        <v>Enterprise</v>
      </c>
      <c r="I3492" s="1" t="str">
        <f t="array" ref="I3492">IF($F3492="", "", _xlfn.XLOOKUP($F3492,accounts!$A$2:$A$86,accounts!$F$2:$F$86, "Other"))</f>
        <v>United States</v>
      </c>
      <c r="J3492" s="1" t="s">
        <v>131</v>
      </c>
      <c r="K3492" s="3">
        <v>42883.0</v>
      </c>
      <c r="L3492" s="3">
        <v>42975.0</v>
      </c>
      <c r="M3492" s="1">
        <v>3701.0</v>
      </c>
    </row>
    <row r="3493">
      <c r="A3493" s="1" t="s">
        <v>3698</v>
      </c>
      <c r="B3493" s="1" t="s">
        <v>102</v>
      </c>
      <c r="C3493" s="1" t="str">
        <f t="array" ref="C3493">_xlfn.XLOOKUP($B3493, sales_teams!$A$2:$A$36, sales_teams!$B$2:$B$36)</f>
        <v>Summer Sewald</v>
      </c>
      <c r="D3493" s="1" t="str">
        <f t="array" ref="D3493">_xlfn.XLOOKUP($B3493, sales_teams!$A$2:$A$36, sales_teams!$C$2:$C$36)</f>
        <v>West</v>
      </c>
      <c r="E3493" s="1" t="s">
        <v>109</v>
      </c>
      <c r="F3493" s="1" t="s">
        <v>140</v>
      </c>
      <c r="G3493" s="1" t="str">
        <f t="array" ref="G3493">IF($F3493="", "", _xlfn.XLOOKUP($F3493,accounts!$A$2:$A$86,accounts!$B$2:$B$86, "Other"))</f>
        <v>employment</v>
      </c>
      <c r="H3493" s="1" t="str">
        <f t="array" ref="H3493">IF($F3493="", "", IFS(_xlfn.XLOOKUP($F3493, accounts!$A$2:$A$86, accounts!$E$2:$E$86, 0)&gt;=1000, "Enterprise", _xlfn.XLOOKUP($F3493, accounts!$A$2:$A$86, accounts!$E$2:$E$86, 0)&gt;=100, "Mid-Market", TRUE, "SMB"))</f>
        <v>Enterprise</v>
      </c>
      <c r="I3493" s="1" t="str">
        <f t="array" ref="I3493">IF($F3493="", "", _xlfn.XLOOKUP($F3493,accounts!$A$2:$A$86,accounts!$F$2:$F$86, "Other"))</f>
        <v>United States</v>
      </c>
      <c r="J3493" s="1" t="s">
        <v>189</v>
      </c>
      <c r="K3493" s="3">
        <v>42883.0</v>
      </c>
    </row>
    <row r="3494">
      <c r="A3494" s="1" t="s">
        <v>3699</v>
      </c>
      <c r="B3494" s="1" t="s">
        <v>92</v>
      </c>
      <c r="C3494" s="1" t="str">
        <f t="array" ref="C3494">_xlfn.XLOOKUP($B3494, sales_teams!$A$2:$A$36, sales_teams!$B$2:$B$36)</f>
        <v>Celia Rouche</v>
      </c>
      <c r="D3494" s="1" t="str">
        <f t="array" ref="D3494">_xlfn.XLOOKUP($B3494, sales_teams!$A$2:$A$36, sales_teams!$C$2:$C$36)</f>
        <v>West</v>
      </c>
      <c r="E3494" s="1" t="s">
        <v>181</v>
      </c>
      <c r="G3494" s="1" t="str">
        <f t="array" ref="G3494">IF($F3494="", "", _xlfn.XLOOKUP($F3494,accounts!$A$2:$A$86,accounts!$B$2:$B$86, "Other"))</f>
        <v/>
      </c>
      <c r="H3494" s="1" t="str">
        <f t="array" ref="H3494">IF($F3494="", "", IFS(_xlfn.XLOOKUP($F3494, accounts!$A$2:$A$86, accounts!$E$2:$E$86, 0)&gt;=1000, "Enterprise", _xlfn.XLOOKUP($F3494, accounts!$A$2:$A$86, accounts!$E$2:$E$86, 0)&gt;=100, "Mid-Market", TRUE, "SMB"))</f>
        <v/>
      </c>
      <c r="I3494" s="1" t="str">
        <f t="array" ref="I3494">IF($F3494="", "", _xlfn.XLOOKUP($F3494,accounts!$A$2:$A$86,accounts!$F$2:$F$86, "Other"))</f>
        <v/>
      </c>
      <c r="J3494" s="1" t="s">
        <v>189</v>
      </c>
      <c r="K3494" s="3">
        <v>42883.0</v>
      </c>
    </row>
    <row r="3495">
      <c r="A3495" s="1" t="s">
        <v>3700</v>
      </c>
      <c r="B3495" s="1" t="s">
        <v>92</v>
      </c>
      <c r="C3495" s="1" t="str">
        <f t="array" ref="C3495">_xlfn.XLOOKUP($B3495, sales_teams!$A$2:$A$36, sales_teams!$B$2:$B$36)</f>
        <v>Celia Rouche</v>
      </c>
      <c r="D3495" s="1" t="str">
        <f t="array" ref="D3495">_xlfn.XLOOKUP($B3495, sales_teams!$A$2:$A$36, sales_teams!$C$2:$C$36)</f>
        <v>West</v>
      </c>
      <c r="E3495" s="1" t="s">
        <v>109</v>
      </c>
      <c r="F3495" s="1" t="s">
        <v>124</v>
      </c>
      <c r="G3495" s="1" t="str">
        <f t="array" ref="G3495">IF($F3495="", "", _xlfn.XLOOKUP($F3495,accounts!$A$2:$A$86,accounts!$B$2:$B$86, "Other"))</f>
        <v>retail</v>
      </c>
      <c r="H3495" s="1" t="str">
        <f t="array" ref="H3495">IF($F3495="", "", IFS(_xlfn.XLOOKUP($F3495, accounts!$A$2:$A$86, accounts!$E$2:$E$86, 0)&gt;=1000, "Enterprise", _xlfn.XLOOKUP($F3495, accounts!$A$2:$A$86, accounts!$E$2:$E$86, 0)&gt;=100, "Mid-Market", TRUE, "SMB"))</f>
        <v>Enterprise</v>
      </c>
      <c r="I3495" s="1" t="str">
        <f t="array" ref="I3495">IF($F3495="", "", _xlfn.XLOOKUP($F3495,accounts!$A$2:$A$86,accounts!$F$2:$F$86, "Other"))</f>
        <v>United States</v>
      </c>
      <c r="J3495" s="1" t="s">
        <v>131</v>
      </c>
      <c r="K3495" s="3">
        <v>42883.0</v>
      </c>
      <c r="L3495" s="3">
        <v>42894.0</v>
      </c>
      <c r="M3495" s="1">
        <v>941.0</v>
      </c>
    </row>
    <row r="3496">
      <c r="A3496" s="1" t="s">
        <v>3701</v>
      </c>
      <c r="B3496" s="1" t="s">
        <v>107</v>
      </c>
      <c r="C3496" s="1" t="str">
        <f t="array" ref="C3496">_xlfn.XLOOKUP($B3496, sales_teams!$A$2:$A$36, sales_teams!$B$2:$B$36)</f>
        <v>Summer Sewald</v>
      </c>
      <c r="D3496" s="1" t="str">
        <f t="array" ref="D3496">_xlfn.XLOOKUP($B3496, sales_teams!$A$2:$A$36, sales_teams!$C$2:$C$36)</f>
        <v>West</v>
      </c>
      <c r="E3496" s="1" t="s">
        <v>109</v>
      </c>
      <c r="F3496" s="1" t="s">
        <v>118</v>
      </c>
      <c r="G3496" s="1" t="str">
        <f t="array" ref="G3496">IF($F3496="", "", _xlfn.XLOOKUP($F3496,accounts!$A$2:$A$86,accounts!$B$2:$B$86, "Other"))</f>
        <v>services</v>
      </c>
      <c r="H3496" s="1" t="str">
        <f t="array" ref="H3496">IF($F3496="", "", IFS(_xlfn.XLOOKUP($F3496, accounts!$A$2:$A$86, accounts!$E$2:$E$86, 0)&gt;=1000, "Enterprise", _xlfn.XLOOKUP($F3496, accounts!$A$2:$A$86, accounts!$E$2:$E$86, 0)&gt;=100, "Mid-Market", TRUE, "SMB"))</f>
        <v>Enterprise</v>
      </c>
      <c r="I3496" s="1" t="str">
        <f t="array" ref="I3496">IF($F3496="", "", _xlfn.XLOOKUP($F3496,accounts!$A$2:$A$86,accounts!$F$2:$F$86, "Other"))</f>
        <v>United States</v>
      </c>
      <c r="J3496" s="1" t="s">
        <v>131</v>
      </c>
      <c r="K3496" s="3">
        <v>42883.0</v>
      </c>
      <c r="L3496" s="3">
        <v>42891.0</v>
      </c>
      <c r="M3496" s="1">
        <v>1171.0</v>
      </c>
    </row>
    <row r="3497">
      <c r="A3497" s="1" t="s">
        <v>3702</v>
      </c>
      <c r="B3497" s="1" t="s">
        <v>65</v>
      </c>
      <c r="C3497" s="1" t="str">
        <f t="array" ref="C3497">_xlfn.XLOOKUP($B3497, sales_teams!$A$2:$A$36, sales_teams!$B$2:$B$36)</f>
        <v>Celia Rouche</v>
      </c>
      <c r="D3497" s="1" t="str">
        <f t="array" ref="D3497">_xlfn.XLOOKUP($B3497, sales_teams!$A$2:$A$36, sales_teams!$C$2:$C$36)</f>
        <v>West</v>
      </c>
      <c r="E3497" s="1" t="s">
        <v>242</v>
      </c>
      <c r="F3497" s="1" t="s">
        <v>147</v>
      </c>
      <c r="G3497" s="1" t="str">
        <f t="array" ref="G3497">IF($F3497="", "", _xlfn.XLOOKUP($F3497,accounts!$A$2:$A$86,accounts!$B$2:$B$86, "Other"))</f>
        <v>telecommunications</v>
      </c>
      <c r="H3497" s="1" t="str">
        <f t="array" ref="H3497">IF($F3497="", "", IFS(_xlfn.XLOOKUP($F3497, accounts!$A$2:$A$86, accounts!$E$2:$E$86, 0)&gt;=1000, "Enterprise", _xlfn.XLOOKUP($F3497, accounts!$A$2:$A$86, accounts!$E$2:$E$86, 0)&gt;=100, "Mid-Market", TRUE, "SMB"))</f>
        <v>Enterprise</v>
      </c>
      <c r="I3497" s="1" t="str">
        <f t="array" ref="I3497">IF($F3497="", "", _xlfn.XLOOKUP($F3497,accounts!$A$2:$A$86,accounts!$F$2:$F$86, "Other"))</f>
        <v>United States</v>
      </c>
      <c r="J3497" s="1" t="s">
        <v>131</v>
      </c>
      <c r="K3497" s="3">
        <v>42883.0</v>
      </c>
      <c r="L3497" s="3">
        <v>42975.0</v>
      </c>
      <c r="M3497" s="1">
        <v>24899.0</v>
      </c>
    </row>
    <row r="3498">
      <c r="A3498" s="1" t="s">
        <v>3703</v>
      </c>
      <c r="B3498" s="1" t="s">
        <v>65</v>
      </c>
      <c r="C3498" s="1" t="str">
        <f t="array" ref="C3498">_xlfn.XLOOKUP($B3498, sales_teams!$A$2:$A$36, sales_teams!$B$2:$B$36)</f>
        <v>Celia Rouche</v>
      </c>
      <c r="D3498" s="1" t="str">
        <f t="array" ref="D3498">_xlfn.XLOOKUP($B3498, sales_teams!$A$2:$A$36, sales_teams!$C$2:$C$36)</f>
        <v>West</v>
      </c>
      <c r="E3498" s="1" t="s">
        <v>188</v>
      </c>
      <c r="F3498" s="1" t="s">
        <v>147</v>
      </c>
      <c r="G3498" s="1" t="str">
        <f t="array" ref="G3498">IF($F3498="", "", _xlfn.XLOOKUP($F3498,accounts!$A$2:$A$86,accounts!$B$2:$B$86, "Other"))</f>
        <v>telecommunications</v>
      </c>
      <c r="H3498" s="1" t="str">
        <f t="array" ref="H3498">IF($F3498="", "", IFS(_xlfn.XLOOKUP($F3498, accounts!$A$2:$A$86, accounts!$E$2:$E$86, 0)&gt;=1000, "Enterprise", _xlfn.XLOOKUP($F3498, accounts!$A$2:$A$86, accounts!$E$2:$E$86, 0)&gt;=100, "Mid-Market", TRUE, "SMB"))</f>
        <v>Enterprise</v>
      </c>
      <c r="I3498" s="1" t="str">
        <f t="array" ref="I3498">IF($F3498="", "", _xlfn.XLOOKUP($F3498,accounts!$A$2:$A$86,accounts!$F$2:$F$86, "Other"))</f>
        <v>United States</v>
      </c>
      <c r="J3498" s="1" t="s">
        <v>131</v>
      </c>
      <c r="K3498" s="3">
        <v>42883.0</v>
      </c>
      <c r="L3498" s="3">
        <v>42999.0</v>
      </c>
      <c r="M3498" s="1">
        <v>3418.0</v>
      </c>
    </row>
    <row r="3499">
      <c r="A3499" s="1" t="s">
        <v>3704</v>
      </c>
      <c r="B3499" s="1" t="s">
        <v>60</v>
      </c>
      <c r="C3499" s="1" t="str">
        <f t="array" ref="C3499">_xlfn.XLOOKUP($B3499, sales_teams!$A$2:$A$36, sales_teams!$B$2:$B$36)</f>
        <v>Celia Rouche</v>
      </c>
      <c r="D3499" s="1" t="str">
        <f t="array" ref="D3499">_xlfn.XLOOKUP($B3499, sales_teams!$A$2:$A$36, sales_teams!$C$2:$C$36)</f>
        <v>West</v>
      </c>
      <c r="E3499" s="1" t="s">
        <v>181</v>
      </c>
      <c r="F3499" s="1" t="s">
        <v>119</v>
      </c>
      <c r="G3499" s="1" t="str">
        <f t="array" ref="G3499">IF($F3499="", "", _xlfn.XLOOKUP($F3499,accounts!$A$2:$A$86,accounts!$B$2:$B$86, "Other"))</f>
        <v>technology</v>
      </c>
      <c r="H3499" s="1" t="str">
        <f t="array" ref="H3499">IF($F3499="", "", IFS(_xlfn.XLOOKUP($F3499, accounts!$A$2:$A$86, accounts!$E$2:$E$86, 0)&gt;=1000, "Enterprise", _xlfn.XLOOKUP($F3499, accounts!$A$2:$A$86, accounts!$E$2:$E$86, 0)&gt;=100, "Mid-Market", TRUE, "SMB"))</f>
        <v>Enterprise</v>
      </c>
      <c r="I3499" s="1" t="str">
        <f t="array" ref="I3499">IF($F3499="", "", _xlfn.XLOOKUP($F3499,accounts!$A$2:$A$86,accounts!$F$2:$F$86, "Other"))</f>
        <v>Korea</v>
      </c>
      <c r="J3499" s="1" t="s">
        <v>131</v>
      </c>
      <c r="K3499" s="3">
        <v>42883.0</v>
      </c>
      <c r="L3499" s="3">
        <v>42894.0</v>
      </c>
      <c r="M3499" s="1">
        <v>537.0</v>
      </c>
    </row>
    <row r="3500">
      <c r="A3500" s="1" t="s">
        <v>3705</v>
      </c>
      <c r="B3500" s="1" t="s">
        <v>105</v>
      </c>
      <c r="C3500" s="1" t="str">
        <f t="array" ref="C3500">_xlfn.XLOOKUP($B3500, sales_teams!$A$2:$A$36, sales_teams!$B$2:$B$36)</f>
        <v>Summer Sewald</v>
      </c>
      <c r="D3500" s="1" t="str">
        <f t="array" ref="D3500">_xlfn.XLOOKUP($B3500, sales_teams!$A$2:$A$36, sales_teams!$C$2:$C$36)</f>
        <v>West</v>
      </c>
      <c r="E3500" s="1" t="s">
        <v>148</v>
      </c>
      <c r="G3500" s="1" t="str">
        <f t="array" ref="G3500">IF($F3500="", "", _xlfn.XLOOKUP($F3500,accounts!$A$2:$A$86,accounts!$B$2:$B$86, "Other"))</f>
        <v/>
      </c>
      <c r="H3500" s="1" t="str">
        <f t="array" ref="H3500">IF($F3500="", "", IFS(_xlfn.XLOOKUP($F3500, accounts!$A$2:$A$86, accounts!$E$2:$E$86, 0)&gt;=1000, "Enterprise", _xlfn.XLOOKUP($F3500, accounts!$A$2:$A$86, accounts!$E$2:$E$86, 0)&gt;=100, "Mid-Market", TRUE, "SMB"))</f>
        <v/>
      </c>
      <c r="I3500" s="1" t="str">
        <f t="array" ref="I3500">IF($F3500="", "", _xlfn.XLOOKUP($F3500,accounts!$A$2:$A$86,accounts!$F$2:$F$86, "Other"))</f>
        <v/>
      </c>
      <c r="J3500" s="1" t="s">
        <v>189</v>
      </c>
      <c r="K3500" s="3">
        <v>42883.0</v>
      </c>
    </row>
    <row r="3501">
      <c r="A3501" s="1" t="s">
        <v>3706</v>
      </c>
      <c r="B3501" s="1" t="s">
        <v>105</v>
      </c>
      <c r="C3501" s="1" t="str">
        <f t="array" ref="C3501">_xlfn.XLOOKUP($B3501, sales_teams!$A$2:$A$36, sales_teams!$B$2:$B$36)</f>
        <v>Summer Sewald</v>
      </c>
      <c r="D3501" s="1" t="str">
        <f t="array" ref="D3501">_xlfn.XLOOKUP($B3501, sales_teams!$A$2:$A$36, sales_teams!$C$2:$C$36)</f>
        <v>West</v>
      </c>
      <c r="E3501" s="1" t="s">
        <v>109</v>
      </c>
      <c r="F3501" s="1" t="s">
        <v>147</v>
      </c>
      <c r="G3501" s="1" t="str">
        <f t="array" ref="G3501">IF($F3501="", "", _xlfn.XLOOKUP($F3501,accounts!$A$2:$A$86,accounts!$B$2:$B$86, "Other"))</f>
        <v>telecommunications</v>
      </c>
      <c r="H3501" s="1" t="str">
        <f t="array" ref="H3501">IF($F3501="", "", IFS(_xlfn.XLOOKUP($F3501, accounts!$A$2:$A$86, accounts!$E$2:$E$86, 0)&gt;=1000, "Enterprise", _xlfn.XLOOKUP($F3501, accounts!$A$2:$A$86, accounts!$E$2:$E$86, 0)&gt;=100, "Mid-Market", TRUE, "SMB"))</f>
        <v>Enterprise</v>
      </c>
      <c r="I3501" s="1" t="str">
        <f t="array" ref="I3501">IF($F3501="", "", _xlfn.XLOOKUP($F3501,accounts!$A$2:$A$86,accounts!$F$2:$F$86, "Other"))</f>
        <v>United States</v>
      </c>
      <c r="J3501" s="1" t="s">
        <v>131</v>
      </c>
      <c r="K3501" s="3">
        <v>42883.0</v>
      </c>
      <c r="L3501" s="3">
        <v>42951.0</v>
      </c>
      <c r="M3501" s="1">
        <v>1053.0</v>
      </c>
    </row>
    <row r="3502">
      <c r="A3502" s="1" t="s">
        <v>3707</v>
      </c>
      <c r="B3502" s="1" t="s">
        <v>7</v>
      </c>
      <c r="C3502" s="1" t="str">
        <f t="array" ref="C3502">_xlfn.XLOOKUP($B3502, sales_teams!$A$2:$A$36, sales_teams!$B$2:$B$36)</f>
        <v>Dustin Brinkmann</v>
      </c>
      <c r="D3502" s="1" t="str">
        <f t="array" ref="D3502">_xlfn.XLOOKUP($B3502, sales_teams!$A$2:$A$36, sales_teams!$C$2:$C$36)</f>
        <v>Central</v>
      </c>
      <c r="E3502" s="1" t="s">
        <v>181</v>
      </c>
      <c r="F3502" s="1" t="s">
        <v>106</v>
      </c>
      <c r="G3502" s="1" t="str">
        <f t="array" ref="G3502">IF($F3502="", "", _xlfn.XLOOKUP($F3502,accounts!$A$2:$A$86,accounts!$B$2:$B$86, "Other"))</f>
        <v>retail</v>
      </c>
      <c r="H3502" s="1" t="str">
        <f t="array" ref="H3502">IF($F3502="", "", IFS(_xlfn.XLOOKUP($F3502, accounts!$A$2:$A$86, accounts!$E$2:$E$86, 0)&gt;=1000, "Enterprise", _xlfn.XLOOKUP($F3502, accounts!$A$2:$A$86, accounts!$E$2:$E$86, 0)&gt;=100, "Mid-Market", TRUE, "SMB"))</f>
        <v>Enterprise</v>
      </c>
      <c r="I3502" s="1" t="str">
        <f t="array" ref="I3502">IF($F3502="", "", _xlfn.XLOOKUP($F3502,accounts!$A$2:$A$86,accounts!$F$2:$F$86, "Other"))</f>
        <v>Italy</v>
      </c>
      <c r="J3502" s="1" t="s">
        <v>131</v>
      </c>
      <c r="K3502" s="3">
        <v>42884.0</v>
      </c>
      <c r="L3502" s="3">
        <v>42897.0</v>
      </c>
      <c r="M3502" s="1">
        <v>497.0</v>
      </c>
    </row>
    <row r="3503">
      <c r="A3503" s="1" t="s">
        <v>3708</v>
      </c>
      <c r="B3503" s="1" t="s">
        <v>57</v>
      </c>
      <c r="C3503" s="1" t="str">
        <f t="array" ref="C3503">_xlfn.XLOOKUP($B3503, sales_teams!$A$2:$A$36, sales_teams!$B$2:$B$36)</f>
        <v>Rocco Neubert</v>
      </c>
      <c r="D3503" s="1" t="str">
        <f t="array" ref="D3503">_xlfn.XLOOKUP($B3503, sales_teams!$A$2:$A$36, sales_teams!$C$2:$C$36)</f>
        <v>East</v>
      </c>
      <c r="E3503" s="1" t="s">
        <v>194</v>
      </c>
      <c r="F3503" s="1" t="s">
        <v>173</v>
      </c>
      <c r="G3503" s="1" t="str">
        <f t="array" ref="G3503">IF($F3503="", "", _xlfn.XLOOKUP($F3503,accounts!$A$2:$A$86,accounts!$B$2:$B$86, "Other"))</f>
        <v>technology</v>
      </c>
      <c r="H3503" s="1" t="str">
        <f t="array" ref="H3503">IF($F3503="", "", IFS(_xlfn.XLOOKUP($F3503, accounts!$A$2:$A$86, accounts!$E$2:$E$86, 0)&gt;=1000, "Enterprise", _xlfn.XLOOKUP($F3503, accounts!$A$2:$A$86, accounts!$E$2:$E$86, 0)&gt;=100, "Mid-Market", TRUE, "SMB"))</f>
        <v>Mid-Market</v>
      </c>
      <c r="I3503" s="1" t="str">
        <f t="array" ref="I3503">IF($F3503="", "", _xlfn.XLOOKUP($F3503,accounts!$A$2:$A$86,accounts!$F$2:$F$86, "Other"))</f>
        <v>China</v>
      </c>
      <c r="J3503" s="1" t="s">
        <v>131</v>
      </c>
      <c r="K3503" s="3">
        <v>42884.0</v>
      </c>
      <c r="L3503" s="3">
        <v>42991.0</v>
      </c>
      <c r="M3503" s="1">
        <v>5714.0</v>
      </c>
    </row>
    <row r="3504">
      <c r="A3504" s="1" t="s">
        <v>3709</v>
      </c>
      <c r="B3504" s="1" t="s">
        <v>12</v>
      </c>
      <c r="C3504" s="1" t="str">
        <f t="array" ref="C3504">_xlfn.XLOOKUP($B3504, sales_teams!$A$2:$A$36, sales_teams!$B$2:$B$36)</f>
        <v>Dustin Brinkmann</v>
      </c>
      <c r="D3504" s="1" t="str">
        <f t="array" ref="D3504">_xlfn.XLOOKUP($B3504, sales_teams!$A$2:$A$36, sales_teams!$C$2:$C$36)</f>
        <v>Central</v>
      </c>
      <c r="E3504" s="1" t="s">
        <v>181</v>
      </c>
      <c r="F3504" s="1" t="s">
        <v>29</v>
      </c>
      <c r="G3504" s="1" t="str">
        <f t="array" ref="G3504">IF($F3504="", "", _xlfn.XLOOKUP($F3504,accounts!$A$2:$A$86,accounts!$B$2:$B$86, "Other"))</f>
        <v>medical</v>
      </c>
      <c r="H3504" s="1" t="str">
        <f t="array" ref="H3504">IF($F3504="", "", IFS(_xlfn.XLOOKUP($F3504, accounts!$A$2:$A$86, accounts!$E$2:$E$86, 0)&gt;=1000, "Enterprise", _xlfn.XLOOKUP($F3504, accounts!$A$2:$A$86, accounts!$E$2:$E$86, 0)&gt;=100, "Mid-Market", TRUE, "SMB"))</f>
        <v>Enterprise</v>
      </c>
      <c r="I3504" s="1" t="str">
        <f t="array" ref="I3504">IF($F3504="", "", _xlfn.XLOOKUP($F3504,accounts!$A$2:$A$86,accounts!$F$2:$F$86, "Other"))</f>
        <v>Philipines</v>
      </c>
      <c r="J3504" s="1" t="s">
        <v>131</v>
      </c>
      <c r="K3504" s="3">
        <v>42884.0</v>
      </c>
      <c r="L3504" s="3">
        <v>42976.0</v>
      </c>
      <c r="M3504" s="1">
        <v>611.0</v>
      </c>
    </row>
    <row r="3505">
      <c r="A3505" s="1" t="s">
        <v>3710</v>
      </c>
      <c r="B3505" s="1" t="s">
        <v>39</v>
      </c>
      <c r="C3505" s="1" t="str">
        <f t="array" ref="C3505">_xlfn.XLOOKUP($B3505, sales_teams!$A$2:$A$36, sales_teams!$B$2:$B$36)</f>
        <v>Cara Losch</v>
      </c>
      <c r="D3505" s="1" t="str">
        <f t="array" ref="D3505">_xlfn.XLOOKUP($B3505, sales_teams!$A$2:$A$36, sales_teams!$C$2:$C$36)</f>
        <v>East</v>
      </c>
      <c r="E3505" s="1" t="s">
        <v>148</v>
      </c>
      <c r="F3505" s="1" t="s">
        <v>172</v>
      </c>
      <c r="G3505" s="1" t="str">
        <f t="array" ref="G3505">IF($F3505="", "", _xlfn.XLOOKUP($F3505,accounts!$A$2:$A$86,accounts!$B$2:$B$86, "Other"))</f>
        <v>retail</v>
      </c>
      <c r="H3505" s="1" t="str">
        <f t="array" ref="H3505">IF($F3505="", "", IFS(_xlfn.XLOOKUP($F3505, accounts!$A$2:$A$86, accounts!$E$2:$E$86, 0)&gt;=1000, "Enterprise", _xlfn.XLOOKUP($F3505, accounts!$A$2:$A$86, accounts!$E$2:$E$86, 0)&gt;=100, "Mid-Market", TRUE, "SMB"))</f>
        <v>Mid-Market</v>
      </c>
      <c r="I3505" s="1" t="str">
        <f t="array" ref="I3505">IF($F3505="", "", _xlfn.XLOOKUP($F3505,accounts!$A$2:$A$86,accounts!$F$2:$F$86, "Other"))</f>
        <v>United States</v>
      </c>
      <c r="J3505" s="1" t="s">
        <v>189</v>
      </c>
      <c r="K3505" s="3">
        <v>42884.0</v>
      </c>
    </row>
    <row r="3506">
      <c r="A3506" s="1" t="s">
        <v>3711</v>
      </c>
      <c r="B3506" s="1" t="s">
        <v>39</v>
      </c>
      <c r="C3506" s="1" t="str">
        <f t="array" ref="C3506">_xlfn.XLOOKUP($B3506, sales_teams!$A$2:$A$36, sales_teams!$B$2:$B$36)</f>
        <v>Cara Losch</v>
      </c>
      <c r="D3506" s="1" t="str">
        <f t="array" ref="D3506">_xlfn.XLOOKUP($B3506, sales_teams!$A$2:$A$36, sales_teams!$C$2:$C$36)</f>
        <v>East</v>
      </c>
      <c r="E3506" s="1" t="s">
        <v>148</v>
      </c>
      <c r="F3506" s="1" t="s">
        <v>141</v>
      </c>
      <c r="G3506" s="1" t="str">
        <f t="array" ref="G3506">IF($F3506="", "", _xlfn.XLOOKUP($F3506,accounts!$A$2:$A$86,accounts!$B$2:$B$86, "Other"))</f>
        <v>finance</v>
      </c>
      <c r="H3506" s="1" t="str">
        <f t="array" ref="H3506">IF($F3506="", "", IFS(_xlfn.XLOOKUP($F3506, accounts!$A$2:$A$86, accounts!$E$2:$E$86, 0)&gt;=1000, "Enterprise", _xlfn.XLOOKUP($F3506, accounts!$A$2:$A$86, accounts!$E$2:$E$86, 0)&gt;=100, "Mid-Market", TRUE, "SMB"))</f>
        <v>Mid-Market</v>
      </c>
      <c r="I3506" s="1" t="str">
        <f t="array" ref="I3506">IF($F3506="", "", _xlfn.XLOOKUP($F3506,accounts!$A$2:$A$86,accounts!$F$2:$F$86, "Other"))</f>
        <v>United States</v>
      </c>
      <c r="J3506" s="1" t="s">
        <v>131</v>
      </c>
      <c r="K3506" s="3">
        <v>42884.0</v>
      </c>
      <c r="L3506" s="3">
        <v>42897.0</v>
      </c>
      <c r="M3506" s="1">
        <v>5642.0</v>
      </c>
    </row>
    <row r="3507">
      <c r="A3507" s="1" t="s">
        <v>3712</v>
      </c>
      <c r="B3507" s="1" t="s">
        <v>39</v>
      </c>
      <c r="C3507" s="1" t="str">
        <f t="array" ref="C3507">_xlfn.XLOOKUP($B3507, sales_teams!$A$2:$A$36, sales_teams!$B$2:$B$36)</f>
        <v>Cara Losch</v>
      </c>
      <c r="D3507" s="1" t="str">
        <f t="array" ref="D3507">_xlfn.XLOOKUP($B3507, sales_teams!$A$2:$A$36, sales_teams!$C$2:$C$36)</f>
        <v>East</v>
      </c>
      <c r="E3507" s="1" t="s">
        <v>148</v>
      </c>
      <c r="F3507" s="1" t="s">
        <v>166</v>
      </c>
      <c r="G3507" s="1" t="str">
        <f t="array" ref="G3507">IF($F3507="", "", _xlfn.XLOOKUP($F3507,accounts!$A$2:$A$86,accounts!$B$2:$B$86, "Other"))</f>
        <v>finance</v>
      </c>
      <c r="H3507" s="1" t="str">
        <f t="array" ref="H3507">IF($F3507="", "", IFS(_xlfn.XLOOKUP($F3507, accounts!$A$2:$A$86, accounts!$E$2:$E$86, 0)&gt;=1000, "Enterprise", _xlfn.XLOOKUP($F3507, accounts!$A$2:$A$86, accounts!$E$2:$E$86, 0)&gt;=100, "Mid-Market", TRUE, "SMB"))</f>
        <v>Enterprise</v>
      </c>
      <c r="I3507" s="1" t="str">
        <f t="array" ref="I3507">IF($F3507="", "", _xlfn.XLOOKUP($F3507,accounts!$A$2:$A$86,accounts!$F$2:$F$86, "Other"))</f>
        <v>United States</v>
      </c>
      <c r="J3507" s="1" t="s">
        <v>131</v>
      </c>
      <c r="K3507" s="3">
        <v>42884.0</v>
      </c>
      <c r="L3507" s="3">
        <v>42897.0</v>
      </c>
      <c r="M3507" s="1">
        <v>5081.0</v>
      </c>
    </row>
    <row r="3508">
      <c r="A3508" s="1" t="s">
        <v>3713</v>
      </c>
      <c r="B3508" s="1" t="s">
        <v>30</v>
      </c>
      <c r="C3508" s="1" t="str">
        <f t="array" ref="C3508">_xlfn.XLOOKUP($B3508, sales_teams!$A$2:$A$36, sales_teams!$B$2:$B$36)</f>
        <v>Melvin Marxen</v>
      </c>
      <c r="D3508" s="1" t="str">
        <f t="array" ref="D3508">_xlfn.XLOOKUP($B3508, sales_teams!$A$2:$A$36, sales_teams!$C$2:$C$36)</f>
        <v>Central</v>
      </c>
      <c r="E3508" s="1" t="s">
        <v>148</v>
      </c>
      <c r="F3508" s="1" t="s">
        <v>47</v>
      </c>
      <c r="G3508" s="1" t="str">
        <f t="array" ref="G3508">IF($F3508="", "", _xlfn.XLOOKUP($F3508,accounts!$A$2:$A$86,accounts!$B$2:$B$86, "Other"))</f>
        <v>retail</v>
      </c>
      <c r="H3508" s="1" t="str">
        <f t="array" ref="H3508">IF($F3508="", "", IFS(_xlfn.XLOOKUP($F3508, accounts!$A$2:$A$86, accounts!$E$2:$E$86, 0)&gt;=1000, "Enterprise", _xlfn.XLOOKUP($F3508, accounts!$A$2:$A$86, accounts!$E$2:$E$86, 0)&gt;=100, "Mid-Market", TRUE, "SMB"))</f>
        <v>Enterprise</v>
      </c>
      <c r="I3508" s="1" t="str">
        <f t="array" ref="I3508">IF($F3508="", "", _xlfn.XLOOKUP($F3508,accounts!$A$2:$A$86,accounts!$F$2:$F$86, "Other"))</f>
        <v>United States</v>
      </c>
      <c r="J3508" s="1" t="s">
        <v>131</v>
      </c>
      <c r="K3508" s="3">
        <v>42884.0</v>
      </c>
      <c r="L3508" s="3">
        <v>42949.0</v>
      </c>
      <c r="M3508" s="1">
        <v>3985.0</v>
      </c>
    </row>
    <row r="3509">
      <c r="A3509" s="1" t="s">
        <v>3714</v>
      </c>
      <c r="B3509" s="1" t="s">
        <v>53</v>
      </c>
      <c r="C3509" s="1" t="str">
        <f t="array" ref="C3509">_xlfn.XLOOKUP($B3509, sales_teams!$A$2:$A$36, sales_teams!$B$2:$B$36)</f>
        <v>Rocco Neubert</v>
      </c>
      <c r="D3509" s="1" t="str">
        <f t="array" ref="D3509">_xlfn.XLOOKUP($B3509, sales_teams!$A$2:$A$36, sales_teams!$C$2:$C$36)</f>
        <v>East</v>
      </c>
      <c r="E3509" s="1" t="s">
        <v>188</v>
      </c>
      <c r="F3509" s="1" t="s">
        <v>40</v>
      </c>
      <c r="G3509" s="1" t="str">
        <f t="array" ref="G3509">IF($F3509="", "", _xlfn.XLOOKUP($F3509,accounts!$A$2:$A$86,accounts!$B$2:$B$86, "Other"))</f>
        <v>technology</v>
      </c>
      <c r="H3509" s="1" t="str">
        <f t="array" ref="H3509">IF($F3509="", "", IFS(_xlfn.XLOOKUP($F3509, accounts!$A$2:$A$86, accounts!$E$2:$E$86, 0)&gt;=1000, "Enterprise", _xlfn.XLOOKUP($F3509, accounts!$A$2:$A$86, accounts!$E$2:$E$86, 0)&gt;=100, "Mid-Market", TRUE, "SMB"))</f>
        <v>Enterprise</v>
      </c>
      <c r="I3509" s="1" t="str">
        <f t="array" ref="I3509">IF($F3509="", "", _xlfn.XLOOKUP($F3509,accounts!$A$2:$A$86,accounts!$F$2:$F$86, "Other"))</f>
        <v>United States</v>
      </c>
      <c r="J3509" s="1" t="s">
        <v>131</v>
      </c>
      <c r="K3509" s="3">
        <v>42884.0</v>
      </c>
      <c r="L3509" s="3">
        <v>42897.0</v>
      </c>
      <c r="M3509" s="1">
        <v>3313.0</v>
      </c>
    </row>
    <row r="3510">
      <c r="A3510" s="1" t="s">
        <v>3715</v>
      </c>
      <c r="B3510" s="1" t="s">
        <v>94</v>
      </c>
      <c r="C3510" s="1" t="str">
        <f t="array" ref="C3510">_xlfn.XLOOKUP($B3510, sales_teams!$A$2:$A$36, sales_teams!$B$2:$B$36)</f>
        <v>Celia Rouche</v>
      </c>
      <c r="D3510" s="1" t="str">
        <f t="array" ref="D3510">_xlfn.XLOOKUP($B3510, sales_teams!$A$2:$A$36, sales_teams!$C$2:$C$36)</f>
        <v>West</v>
      </c>
      <c r="E3510" s="1" t="s">
        <v>188</v>
      </c>
      <c r="F3510" s="1" t="s">
        <v>142</v>
      </c>
      <c r="G3510" s="1" t="str">
        <f t="array" ref="G3510">IF($F3510="", "", _xlfn.XLOOKUP($F3510,accounts!$A$2:$A$86,accounts!$B$2:$B$86, "Other"))</f>
        <v>retail</v>
      </c>
      <c r="H3510" s="1" t="str">
        <f t="array" ref="H3510">IF($F3510="", "", IFS(_xlfn.XLOOKUP($F3510, accounts!$A$2:$A$86, accounts!$E$2:$E$86, 0)&gt;=1000, "Enterprise", _xlfn.XLOOKUP($F3510, accounts!$A$2:$A$86, accounts!$E$2:$E$86, 0)&gt;=100, "Mid-Market", TRUE, "SMB"))</f>
        <v>Enterprise</v>
      </c>
      <c r="I3510" s="1" t="str">
        <f t="array" ref="I3510">IF($F3510="", "", _xlfn.XLOOKUP($F3510,accounts!$A$2:$A$86,accounts!$F$2:$F$86, "Other"))</f>
        <v>United States</v>
      </c>
      <c r="J3510" s="1" t="s">
        <v>131</v>
      </c>
      <c r="K3510" s="3">
        <v>42884.0</v>
      </c>
      <c r="L3510" s="3">
        <v>42897.0</v>
      </c>
      <c r="M3510" s="1">
        <v>3850.0</v>
      </c>
    </row>
    <row r="3511">
      <c r="A3511" s="1" t="s">
        <v>3716</v>
      </c>
      <c r="B3511" s="1" t="s">
        <v>26</v>
      </c>
      <c r="C3511" s="1" t="str">
        <f t="array" ref="C3511">_xlfn.XLOOKUP($B3511, sales_teams!$A$2:$A$36, sales_teams!$B$2:$B$36)</f>
        <v>Melvin Marxen</v>
      </c>
      <c r="D3511" s="1" t="str">
        <f t="array" ref="D3511">_xlfn.XLOOKUP($B3511, sales_teams!$A$2:$A$36, sales_teams!$C$2:$C$36)</f>
        <v>Central</v>
      </c>
      <c r="E3511" s="1" t="s">
        <v>109</v>
      </c>
      <c r="F3511" s="1" t="s">
        <v>152</v>
      </c>
      <c r="G3511" s="1" t="str">
        <f t="array" ref="G3511">IF($F3511="", "", _xlfn.XLOOKUP($F3511,accounts!$A$2:$A$86,accounts!$B$2:$B$86, "Other"))</f>
        <v>marketing</v>
      </c>
      <c r="H3511" s="1" t="str">
        <f t="array" ref="H3511">IF($F3511="", "", IFS(_xlfn.XLOOKUP($F3511, accounts!$A$2:$A$86, accounts!$E$2:$E$86, 0)&gt;=1000, "Enterprise", _xlfn.XLOOKUP($F3511, accounts!$A$2:$A$86, accounts!$E$2:$E$86, 0)&gt;=100, "Mid-Market", TRUE, "SMB"))</f>
        <v>Mid-Market</v>
      </c>
      <c r="I3511" s="1" t="str">
        <f t="array" ref="I3511">IF($F3511="", "", _xlfn.XLOOKUP($F3511,accounts!$A$2:$A$86,accounts!$F$2:$F$86, "Other"))</f>
        <v>United States</v>
      </c>
      <c r="J3511" s="1" t="s">
        <v>131</v>
      </c>
      <c r="K3511" s="3">
        <v>42884.0</v>
      </c>
      <c r="L3511" s="3">
        <v>42953.0</v>
      </c>
      <c r="M3511" s="1">
        <v>917.0</v>
      </c>
    </row>
    <row r="3512">
      <c r="A3512" s="1" t="s">
        <v>3717</v>
      </c>
      <c r="B3512" s="1" t="s">
        <v>26</v>
      </c>
      <c r="C3512" s="1" t="str">
        <f t="array" ref="C3512">_xlfn.XLOOKUP($B3512, sales_teams!$A$2:$A$36, sales_teams!$B$2:$B$36)</f>
        <v>Melvin Marxen</v>
      </c>
      <c r="D3512" s="1" t="str">
        <f t="array" ref="D3512">_xlfn.XLOOKUP($B3512, sales_teams!$A$2:$A$36, sales_teams!$C$2:$C$36)</f>
        <v>Central</v>
      </c>
      <c r="E3512" s="1" t="s">
        <v>179</v>
      </c>
      <c r="F3512" s="1" t="s">
        <v>157</v>
      </c>
      <c r="G3512" s="1" t="str">
        <f t="array" ref="G3512">IF($F3512="", "", _xlfn.XLOOKUP($F3512,accounts!$A$2:$A$86,accounts!$B$2:$B$86, "Other"))</f>
        <v>retail</v>
      </c>
      <c r="H3512" s="1" t="str">
        <f t="array" ref="H3512">IF($F3512="", "", IFS(_xlfn.XLOOKUP($F3512, accounts!$A$2:$A$86, accounts!$E$2:$E$86, 0)&gt;=1000, "Enterprise", _xlfn.XLOOKUP($F3512, accounts!$A$2:$A$86, accounts!$E$2:$E$86, 0)&gt;=100, "Mid-Market", TRUE, "SMB"))</f>
        <v>Enterprise</v>
      </c>
      <c r="I3512" s="1" t="str">
        <f t="array" ref="I3512">IF($F3512="", "", _xlfn.XLOOKUP($F3512,accounts!$A$2:$A$86,accounts!$F$2:$F$86, "Other"))</f>
        <v>Belgium</v>
      </c>
      <c r="J3512" s="1" t="s">
        <v>131</v>
      </c>
      <c r="K3512" s="3">
        <v>42884.0</v>
      </c>
      <c r="L3512" s="3">
        <v>42955.0</v>
      </c>
      <c r="M3512" s="1">
        <v>56.0</v>
      </c>
    </row>
    <row r="3513">
      <c r="A3513" s="1" t="s">
        <v>3718</v>
      </c>
      <c r="B3513" s="1" t="s">
        <v>99</v>
      </c>
      <c r="C3513" s="1" t="str">
        <f t="array" ref="C3513">_xlfn.XLOOKUP($B3513, sales_teams!$A$2:$A$36, sales_teams!$B$2:$B$36)</f>
        <v>Summer Sewald</v>
      </c>
      <c r="D3513" s="1" t="str">
        <f t="array" ref="D3513">_xlfn.XLOOKUP($B3513, sales_teams!$A$2:$A$36, sales_teams!$C$2:$C$36)</f>
        <v>West</v>
      </c>
      <c r="E3513" s="1" t="s">
        <v>181</v>
      </c>
      <c r="G3513" s="1" t="str">
        <f t="array" ref="G3513">IF($F3513="", "", _xlfn.XLOOKUP($F3513,accounts!$A$2:$A$86,accounts!$B$2:$B$86, "Other"))</f>
        <v/>
      </c>
      <c r="H3513" s="1" t="str">
        <f t="array" ref="H3513">IF($F3513="", "", IFS(_xlfn.XLOOKUP($F3513, accounts!$A$2:$A$86, accounts!$E$2:$E$86, 0)&gt;=1000, "Enterprise", _xlfn.XLOOKUP($F3513, accounts!$A$2:$A$86, accounts!$E$2:$E$86, 0)&gt;=100, "Mid-Market", TRUE, "SMB"))</f>
        <v/>
      </c>
      <c r="I3513" s="1" t="str">
        <f t="array" ref="I3513">IF($F3513="", "", _xlfn.XLOOKUP($F3513,accounts!$A$2:$A$86,accounts!$F$2:$F$86, "Other"))</f>
        <v/>
      </c>
      <c r="J3513" s="1" t="s">
        <v>189</v>
      </c>
      <c r="K3513" s="3">
        <v>42884.0</v>
      </c>
    </row>
    <row r="3514">
      <c r="A3514" s="1" t="s">
        <v>3719</v>
      </c>
      <c r="B3514" s="1" t="s">
        <v>99</v>
      </c>
      <c r="C3514" s="1" t="str">
        <f t="array" ref="C3514">_xlfn.XLOOKUP($B3514, sales_teams!$A$2:$A$36, sales_teams!$B$2:$B$36)</f>
        <v>Summer Sewald</v>
      </c>
      <c r="D3514" s="1" t="str">
        <f t="array" ref="D3514">_xlfn.XLOOKUP($B3514, sales_teams!$A$2:$A$36, sales_teams!$C$2:$C$36)</f>
        <v>West</v>
      </c>
      <c r="E3514" s="1" t="s">
        <v>188</v>
      </c>
      <c r="F3514" s="1" t="s">
        <v>130</v>
      </c>
      <c r="G3514" s="1" t="str">
        <f t="array" ref="G3514">IF($F3514="", "", _xlfn.XLOOKUP($F3514,accounts!$A$2:$A$86,accounts!$B$2:$B$86, "Other"))</f>
        <v>medical</v>
      </c>
      <c r="H3514" s="1" t="str">
        <f t="array" ref="H3514">IF($F3514="", "", IFS(_xlfn.XLOOKUP($F3514, accounts!$A$2:$A$86, accounts!$E$2:$E$86, 0)&gt;=1000, "Enterprise", _xlfn.XLOOKUP($F3514, accounts!$A$2:$A$86, accounts!$E$2:$E$86, 0)&gt;=100, "Mid-Market", TRUE, "SMB"))</f>
        <v>Enterprise</v>
      </c>
      <c r="I3514" s="1" t="str">
        <f t="array" ref="I3514">IF($F3514="", "", _xlfn.XLOOKUP($F3514,accounts!$A$2:$A$86,accounts!$F$2:$F$86, "Other"))</f>
        <v>United States</v>
      </c>
      <c r="J3514" s="1" t="s">
        <v>192</v>
      </c>
      <c r="K3514" s="3">
        <v>42884.0</v>
      </c>
      <c r="L3514" s="3">
        <v>42965.0</v>
      </c>
      <c r="M3514" s="1">
        <v>0.0</v>
      </c>
    </row>
    <row r="3515">
      <c r="A3515" s="1" t="s">
        <v>3720</v>
      </c>
      <c r="B3515" s="1" t="s">
        <v>99</v>
      </c>
      <c r="C3515" s="1" t="str">
        <f t="array" ref="C3515">_xlfn.XLOOKUP($B3515, sales_teams!$A$2:$A$36, sales_teams!$B$2:$B$36)</f>
        <v>Summer Sewald</v>
      </c>
      <c r="D3515" s="1" t="str">
        <f t="array" ref="D3515">_xlfn.XLOOKUP($B3515, sales_teams!$A$2:$A$36, sales_teams!$C$2:$C$36)</f>
        <v>West</v>
      </c>
      <c r="E3515" s="1" t="s">
        <v>148</v>
      </c>
      <c r="F3515" s="1" t="s">
        <v>137</v>
      </c>
      <c r="G3515" s="1" t="str">
        <f t="array" ref="G3515">IF($F3515="", "", _xlfn.XLOOKUP($F3515,accounts!$A$2:$A$86,accounts!$B$2:$B$86, "Other"))</f>
        <v>services</v>
      </c>
      <c r="H3515" s="1" t="str">
        <f t="array" ref="H3515">IF($F3515="", "", IFS(_xlfn.XLOOKUP($F3515, accounts!$A$2:$A$86, accounts!$E$2:$E$86, 0)&gt;=1000, "Enterprise", _xlfn.XLOOKUP($F3515, accounts!$A$2:$A$86, accounts!$E$2:$E$86, 0)&gt;=100, "Mid-Market", TRUE, "SMB"))</f>
        <v>Enterprise</v>
      </c>
      <c r="I3515" s="1" t="str">
        <f t="array" ref="I3515">IF($F3515="", "", _xlfn.XLOOKUP($F3515,accounts!$A$2:$A$86,accounts!$F$2:$F$86, "Other"))</f>
        <v>Germany</v>
      </c>
      <c r="J3515" s="1" t="s">
        <v>131</v>
      </c>
      <c r="K3515" s="3">
        <v>42884.0</v>
      </c>
      <c r="L3515" s="3">
        <v>42954.0</v>
      </c>
      <c r="M3515" s="1">
        <v>5194.0</v>
      </c>
    </row>
    <row r="3516">
      <c r="A3516" s="1" t="s">
        <v>3721</v>
      </c>
      <c r="B3516" s="1" t="s">
        <v>19</v>
      </c>
      <c r="C3516" s="1" t="str">
        <f t="array" ref="C3516">_xlfn.XLOOKUP($B3516, sales_teams!$A$2:$A$36, sales_teams!$B$2:$B$36)</f>
        <v>Melvin Marxen</v>
      </c>
      <c r="D3516" s="1" t="str">
        <f t="array" ref="D3516">_xlfn.XLOOKUP($B3516, sales_teams!$A$2:$A$36, sales_teams!$C$2:$C$36)</f>
        <v>Central</v>
      </c>
      <c r="E3516" s="1" t="s">
        <v>109</v>
      </c>
      <c r="F3516" s="1" t="s">
        <v>29</v>
      </c>
      <c r="G3516" s="1" t="str">
        <f t="array" ref="G3516">IF($F3516="", "", _xlfn.XLOOKUP($F3516,accounts!$A$2:$A$86,accounts!$B$2:$B$86, "Other"))</f>
        <v>medical</v>
      </c>
      <c r="H3516" s="1" t="str">
        <f t="array" ref="H3516">IF($F3516="", "", IFS(_xlfn.XLOOKUP($F3516, accounts!$A$2:$A$86, accounts!$E$2:$E$86, 0)&gt;=1000, "Enterprise", _xlfn.XLOOKUP($F3516, accounts!$A$2:$A$86, accounts!$E$2:$E$86, 0)&gt;=100, "Mid-Market", TRUE, "SMB"))</f>
        <v>Enterprise</v>
      </c>
      <c r="I3516" s="1" t="str">
        <f t="array" ref="I3516">IF($F3516="", "", _xlfn.XLOOKUP($F3516,accounts!$A$2:$A$86,accounts!$F$2:$F$86, "Other"))</f>
        <v>Philipines</v>
      </c>
      <c r="J3516" s="1" t="s">
        <v>192</v>
      </c>
      <c r="K3516" s="3">
        <v>42884.0</v>
      </c>
      <c r="L3516" s="3">
        <v>42976.0</v>
      </c>
      <c r="M3516" s="1">
        <v>0.0</v>
      </c>
    </row>
    <row r="3517">
      <c r="A3517" s="1" t="s">
        <v>3722</v>
      </c>
      <c r="B3517" s="1" t="s">
        <v>104</v>
      </c>
      <c r="C3517" s="1" t="str">
        <f t="array" ref="C3517">_xlfn.XLOOKUP($B3517, sales_teams!$A$2:$A$36, sales_teams!$B$2:$B$36)</f>
        <v>Summer Sewald</v>
      </c>
      <c r="D3517" s="1" t="str">
        <f t="array" ref="D3517">_xlfn.XLOOKUP($B3517, sales_teams!$A$2:$A$36, sales_teams!$C$2:$C$36)</f>
        <v>West</v>
      </c>
      <c r="E3517" s="1" t="s">
        <v>109</v>
      </c>
      <c r="F3517" s="1" t="s">
        <v>82</v>
      </c>
      <c r="G3517" s="1" t="str">
        <f t="array" ref="G3517">IF($F3517="", "", _xlfn.XLOOKUP($F3517,accounts!$A$2:$A$86,accounts!$B$2:$B$86, "Other"))</f>
        <v>software</v>
      </c>
      <c r="H3517" s="1" t="str">
        <f t="array" ref="H3517">IF($F3517="", "", IFS(_xlfn.XLOOKUP($F3517, accounts!$A$2:$A$86, accounts!$E$2:$E$86, 0)&gt;=1000, "Enterprise", _xlfn.XLOOKUP($F3517, accounts!$A$2:$A$86, accounts!$E$2:$E$86, 0)&gt;=100, "Mid-Market", TRUE, "SMB"))</f>
        <v>Enterprise</v>
      </c>
      <c r="I3517" s="1" t="str">
        <f t="array" ref="I3517">IF($F3517="", "", _xlfn.XLOOKUP($F3517,accounts!$A$2:$A$86,accounts!$F$2:$F$86, "Other"))</f>
        <v>United States</v>
      </c>
      <c r="J3517" s="1" t="s">
        <v>189</v>
      </c>
      <c r="K3517" s="3">
        <v>42884.0</v>
      </c>
    </row>
    <row r="3518">
      <c r="A3518" s="1" t="s">
        <v>3723</v>
      </c>
      <c r="B3518" s="1" t="s">
        <v>102</v>
      </c>
      <c r="C3518" s="1" t="str">
        <f t="array" ref="C3518">_xlfn.XLOOKUP($B3518, sales_teams!$A$2:$A$36, sales_teams!$B$2:$B$36)</f>
        <v>Summer Sewald</v>
      </c>
      <c r="D3518" s="1" t="str">
        <f t="array" ref="D3518">_xlfn.XLOOKUP($B3518, sales_teams!$A$2:$A$36, sales_teams!$C$2:$C$36)</f>
        <v>West</v>
      </c>
      <c r="E3518" s="1" t="s">
        <v>148</v>
      </c>
      <c r="G3518" s="1" t="str">
        <f t="array" ref="G3518">IF($F3518="", "", _xlfn.XLOOKUP($F3518,accounts!$A$2:$A$86,accounts!$B$2:$B$86, "Other"))</f>
        <v/>
      </c>
      <c r="H3518" s="1" t="str">
        <f t="array" ref="H3518">IF($F3518="", "", IFS(_xlfn.XLOOKUP($F3518, accounts!$A$2:$A$86, accounts!$E$2:$E$86, 0)&gt;=1000, "Enterprise", _xlfn.XLOOKUP($F3518, accounts!$A$2:$A$86, accounts!$E$2:$E$86, 0)&gt;=100, "Mid-Market", TRUE, "SMB"))</f>
        <v/>
      </c>
      <c r="I3518" s="1" t="str">
        <f t="array" ref="I3518">IF($F3518="", "", _xlfn.XLOOKUP($F3518,accounts!$A$2:$A$86,accounts!$F$2:$F$86, "Other"))</f>
        <v/>
      </c>
      <c r="J3518" s="1" t="s">
        <v>189</v>
      </c>
      <c r="K3518" s="3">
        <v>42884.0</v>
      </c>
    </row>
    <row r="3519">
      <c r="A3519" s="1" t="s">
        <v>3724</v>
      </c>
      <c r="B3519" s="1" t="s">
        <v>102</v>
      </c>
      <c r="C3519" s="1" t="str">
        <f t="array" ref="C3519">_xlfn.XLOOKUP($B3519, sales_teams!$A$2:$A$36, sales_teams!$B$2:$B$36)</f>
        <v>Summer Sewald</v>
      </c>
      <c r="D3519" s="1" t="str">
        <f t="array" ref="D3519">_xlfn.XLOOKUP($B3519, sales_teams!$A$2:$A$36, sales_teams!$C$2:$C$36)</f>
        <v>West</v>
      </c>
      <c r="E3519" s="1" t="s">
        <v>109</v>
      </c>
      <c r="F3519" s="1" t="s">
        <v>97</v>
      </c>
      <c r="G3519" s="1" t="str">
        <f t="array" ref="G3519">IF($F3519="", "", _xlfn.XLOOKUP($F3519,accounts!$A$2:$A$86,accounts!$B$2:$B$86, "Other"))</f>
        <v>finance</v>
      </c>
      <c r="H3519" s="1" t="str">
        <f t="array" ref="H3519">IF($F3519="", "", IFS(_xlfn.XLOOKUP($F3519, accounts!$A$2:$A$86, accounts!$E$2:$E$86, 0)&gt;=1000, "Enterprise", _xlfn.XLOOKUP($F3519, accounts!$A$2:$A$86, accounts!$E$2:$E$86, 0)&gt;=100, "Mid-Market", TRUE, "SMB"))</f>
        <v>Mid-Market</v>
      </c>
      <c r="I3519" s="1" t="str">
        <f t="array" ref="I3519">IF($F3519="", "", _xlfn.XLOOKUP($F3519,accounts!$A$2:$A$86,accounts!$F$2:$F$86, "Other"))</f>
        <v>United States</v>
      </c>
      <c r="J3519" s="1" t="s">
        <v>131</v>
      </c>
      <c r="K3519" s="3">
        <v>42884.0</v>
      </c>
      <c r="L3519" s="3">
        <v>42964.0</v>
      </c>
      <c r="M3519" s="1">
        <v>1002.0</v>
      </c>
    </row>
    <row r="3520">
      <c r="A3520" s="1" t="s">
        <v>3725</v>
      </c>
      <c r="B3520" s="1" t="s">
        <v>102</v>
      </c>
      <c r="C3520" s="1" t="str">
        <f t="array" ref="C3520">_xlfn.XLOOKUP($B3520, sales_teams!$A$2:$A$36, sales_teams!$B$2:$B$36)</f>
        <v>Summer Sewald</v>
      </c>
      <c r="D3520" s="1" t="str">
        <f t="array" ref="D3520">_xlfn.XLOOKUP($B3520, sales_teams!$A$2:$A$36, sales_teams!$C$2:$C$36)</f>
        <v>West</v>
      </c>
      <c r="E3520" s="1" t="s">
        <v>194</v>
      </c>
      <c r="F3520" s="1" t="s">
        <v>119</v>
      </c>
      <c r="G3520" s="1" t="str">
        <f t="array" ref="G3520">IF($F3520="", "", _xlfn.XLOOKUP($F3520,accounts!$A$2:$A$86,accounts!$B$2:$B$86, "Other"))</f>
        <v>technology</v>
      </c>
      <c r="H3520" s="1" t="str">
        <f t="array" ref="H3520">IF($F3520="", "", IFS(_xlfn.XLOOKUP($F3520, accounts!$A$2:$A$86, accounts!$E$2:$E$86, 0)&gt;=1000, "Enterprise", _xlfn.XLOOKUP($F3520, accounts!$A$2:$A$86, accounts!$E$2:$E$86, 0)&gt;=100, "Mid-Market", TRUE, "SMB"))</f>
        <v>Enterprise</v>
      </c>
      <c r="I3520" s="1" t="str">
        <f t="array" ref="I3520">IF($F3520="", "", _xlfn.XLOOKUP($F3520,accounts!$A$2:$A$86,accounts!$F$2:$F$86, "Other"))</f>
        <v>Korea</v>
      </c>
      <c r="J3520" s="1" t="s">
        <v>131</v>
      </c>
      <c r="K3520" s="3">
        <v>42884.0</v>
      </c>
      <c r="L3520" s="3">
        <v>42964.0</v>
      </c>
      <c r="M3520" s="1">
        <v>6042.0</v>
      </c>
    </row>
    <row r="3521">
      <c r="A3521" s="1" t="s">
        <v>3726</v>
      </c>
      <c r="B3521" s="1" t="s">
        <v>92</v>
      </c>
      <c r="C3521" s="1" t="str">
        <f t="array" ref="C3521">_xlfn.XLOOKUP($B3521, sales_teams!$A$2:$A$36, sales_teams!$B$2:$B$36)</f>
        <v>Celia Rouche</v>
      </c>
      <c r="D3521" s="1" t="str">
        <f t="array" ref="D3521">_xlfn.XLOOKUP($B3521, sales_teams!$A$2:$A$36, sales_teams!$C$2:$C$36)</f>
        <v>West</v>
      </c>
      <c r="E3521" s="1" t="s">
        <v>194</v>
      </c>
      <c r="F3521" s="1" t="s">
        <v>87</v>
      </c>
      <c r="G3521" s="1" t="str">
        <f t="array" ref="G3521">IF($F3521="", "", _xlfn.XLOOKUP($F3521,accounts!$A$2:$A$86,accounts!$B$2:$B$86, "Other"))</f>
        <v>telecommunications</v>
      </c>
      <c r="H3521" s="1" t="str">
        <f t="array" ref="H3521">IF($F3521="", "", IFS(_xlfn.XLOOKUP($F3521, accounts!$A$2:$A$86, accounts!$E$2:$E$86, 0)&gt;=1000, "Enterprise", _xlfn.XLOOKUP($F3521, accounts!$A$2:$A$86, accounts!$E$2:$E$86, 0)&gt;=100, "Mid-Market", TRUE, "SMB"))</f>
        <v>Enterprise</v>
      </c>
      <c r="I3521" s="1" t="str">
        <f t="array" ref="I3521">IF($F3521="", "", _xlfn.XLOOKUP($F3521,accounts!$A$2:$A$86,accounts!$F$2:$F$86, "Other"))</f>
        <v>United States</v>
      </c>
      <c r="J3521" s="1" t="s">
        <v>131</v>
      </c>
      <c r="K3521" s="3">
        <v>42884.0</v>
      </c>
      <c r="L3521" s="3">
        <v>42901.0</v>
      </c>
      <c r="M3521" s="1">
        <v>4423.0</v>
      </c>
    </row>
    <row r="3522">
      <c r="A3522" s="1" t="s">
        <v>3727</v>
      </c>
      <c r="B3522" s="1" t="s">
        <v>92</v>
      </c>
      <c r="C3522" s="1" t="str">
        <f t="array" ref="C3522">_xlfn.XLOOKUP($B3522, sales_teams!$A$2:$A$36, sales_teams!$B$2:$B$36)</f>
        <v>Celia Rouche</v>
      </c>
      <c r="D3522" s="1" t="str">
        <f t="array" ref="D3522">_xlfn.XLOOKUP($B3522, sales_teams!$A$2:$A$36, sales_teams!$C$2:$C$36)</f>
        <v>West</v>
      </c>
      <c r="E3522" s="1" t="s">
        <v>179</v>
      </c>
      <c r="F3522" s="1" t="s">
        <v>117</v>
      </c>
      <c r="G3522" s="1" t="str">
        <f t="array" ref="G3522">IF($F3522="", "", _xlfn.XLOOKUP($F3522,accounts!$A$2:$A$86,accounts!$B$2:$B$86, "Other"))</f>
        <v>retail</v>
      </c>
      <c r="H3522" s="1" t="str">
        <f t="array" ref="H3522">IF($F3522="", "", IFS(_xlfn.XLOOKUP($F3522, accounts!$A$2:$A$86, accounts!$E$2:$E$86, 0)&gt;=1000, "Enterprise", _xlfn.XLOOKUP($F3522, accounts!$A$2:$A$86, accounts!$E$2:$E$86, 0)&gt;=100, "Mid-Market", TRUE, "SMB"))</f>
        <v>Mid-Market</v>
      </c>
      <c r="I3522" s="1" t="str">
        <f t="array" ref="I3522">IF($F3522="", "", _xlfn.XLOOKUP($F3522,accounts!$A$2:$A$86,accounts!$F$2:$F$86, "Other"))</f>
        <v>United States</v>
      </c>
      <c r="J3522" s="1" t="s">
        <v>131</v>
      </c>
      <c r="K3522" s="3">
        <v>42884.0</v>
      </c>
      <c r="L3522" s="3">
        <v>42965.0</v>
      </c>
      <c r="M3522" s="1">
        <v>45.0</v>
      </c>
    </row>
    <row r="3523">
      <c r="A3523" s="1" t="s">
        <v>3728</v>
      </c>
      <c r="B3523" s="1" t="s">
        <v>65</v>
      </c>
      <c r="C3523" s="1" t="str">
        <f t="array" ref="C3523">_xlfn.XLOOKUP($B3523, sales_teams!$A$2:$A$36, sales_teams!$B$2:$B$36)</f>
        <v>Celia Rouche</v>
      </c>
      <c r="D3523" s="1" t="str">
        <f t="array" ref="D3523">_xlfn.XLOOKUP($B3523, sales_teams!$A$2:$A$36, sales_teams!$C$2:$C$36)</f>
        <v>West</v>
      </c>
      <c r="E3523" s="1" t="s">
        <v>181</v>
      </c>
      <c r="G3523" s="1" t="str">
        <f t="array" ref="G3523">IF($F3523="", "", _xlfn.XLOOKUP($F3523,accounts!$A$2:$A$86,accounts!$B$2:$B$86, "Other"))</f>
        <v/>
      </c>
      <c r="H3523" s="1" t="str">
        <f t="array" ref="H3523">IF($F3523="", "", IFS(_xlfn.XLOOKUP($F3523, accounts!$A$2:$A$86, accounts!$E$2:$E$86, 0)&gt;=1000, "Enterprise", _xlfn.XLOOKUP($F3523, accounts!$A$2:$A$86, accounts!$E$2:$E$86, 0)&gt;=100, "Mid-Market", TRUE, "SMB"))</f>
        <v/>
      </c>
      <c r="I3523" s="1" t="str">
        <f t="array" ref="I3523">IF($F3523="", "", _xlfn.XLOOKUP($F3523,accounts!$A$2:$A$86,accounts!$F$2:$F$86, "Other"))</f>
        <v/>
      </c>
      <c r="J3523" s="1" t="s">
        <v>189</v>
      </c>
      <c r="K3523" s="3">
        <v>42884.0</v>
      </c>
    </row>
    <row r="3524">
      <c r="A3524" s="1" t="s">
        <v>3729</v>
      </c>
      <c r="B3524" s="1" t="s">
        <v>65</v>
      </c>
      <c r="C3524" s="1" t="str">
        <f t="array" ref="C3524">_xlfn.XLOOKUP($B3524, sales_teams!$A$2:$A$36, sales_teams!$B$2:$B$36)</f>
        <v>Celia Rouche</v>
      </c>
      <c r="D3524" s="1" t="str">
        <f t="array" ref="D3524">_xlfn.XLOOKUP($B3524, sales_teams!$A$2:$A$36, sales_teams!$C$2:$C$36)</f>
        <v>West</v>
      </c>
      <c r="E3524" s="1" t="s">
        <v>242</v>
      </c>
      <c r="F3524" s="1" t="s">
        <v>125</v>
      </c>
      <c r="G3524" s="1" t="str">
        <f t="array" ref="G3524">IF($F3524="", "", _xlfn.XLOOKUP($F3524,accounts!$A$2:$A$86,accounts!$B$2:$B$86, "Other"))</f>
        <v>software</v>
      </c>
      <c r="H3524" s="1" t="str">
        <f t="array" ref="H3524">IF($F3524="", "", IFS(_xlfn.XLOOKUP($F3524, accounts!$A$2:$A$86, accounts!$E$2:$E$86, 0)&gt;=1000, "Enterprise", _xlfn.XLOOKUP($F3524, accounts!$A$2:$A$86, accounts!$E$2:$E$86, 0)&gt;=100, "Mid-Market", TRUE, "SMB"))</f>
        <v>Enterprise</v>
      </c>
      <c r="I3524" s="1" t="str">
        <f t="array" ref="I3524">IF($F3524="", "", _xlfn.XLOOKUP($F3524,accounts!$A$2:$A$86,accounts!$F$2:$F$86, "Other"))</f>
        <v>United States</v>
      </c>
      <c r="J3524" s="1" t="s">
        <v>131</v>
      </c>
      <c r="K3524" s="3">
        <v>42884.0</v>
      </c>
      <c r="L3524" s="3">
        <v>42976.0</v>
      </c>
      <c r="M3524" s="1">
        <v>25791.0</v>
      </c>
    </row>
    <row r="3525">
      <c r="A3525" s="1" t="s">
        <v>3730</v>
      </c>
      <c r="B3525" s="1" t="s">
        <v>41</v>
      </c>
      <c r="C3525" s="1" t="str">
        <f t="array" ref="C3525">_xlfn.XLOOKUP($B3525, sales_teams!$A$2:$A$36, sales_teams!$B$2:$B$36)</f>
        <v>Cara Losch</v>
      </c>
      <c r="D3525" s="1" t="str">
        <f t="array" ref="D3525">_xlfn.XLOOKUP($B3525, sales_teams!$A$2:$A$36, sales_teams!$C$2:$C$36)</f>
        <v>East</v>
      </c>
      <c r="E3525" s="1" t="s">
        <v>188</v>
      </c>
      <c r="F3525" s="1" t="s">
        <v>132</v>
      </c>
      <c r="G3525" s="1" t="str">
        <f t="array" ref="G3525">IF($F3525="", "", _xlfn.XLOOKUP($F3525,accounts!$A$2:$A$86,accounts!$B$2:$B$86, "Other"))</f>
        <v>marketing</v>
      </c>
      <c r="H3525" s="1" t="str">
        <f t="array" ref="H3525">IF($F3525="", "", IFS(_xlfn.XLOOKUP($F3525, accounts!$A$2:$A$86, accounts!$E$2:$E$86, 0)&gt;=1000, "Enterprise", _xlfn.XLOOKUP($F3525, accounts!$A$2:$A$86, accounts!$E$2:$E$86, 0)&gt;=100, "Mid-Market", TRUE, "SMB"))</f>
        <v>Enterprise</v>
      </c>
      <c r="I3525" s="1" t="str">
        <f t="array" ref="I3525">IF($F3525="", "", _xlfn.XLOOKUP($F3525,accounts!$A$2:$A$86,accounts!$F$2:$F$86, "Other"))</f>
        <v>Jordan</v>
      </c>
      <c r="J3525" s="1" t="s">
        <v>131</v>
      </c>
      <c r="K3525" s="3">
        <v>42884.0</v>
      </c>
      <c r="L3525" s="3">
        <v>42903.0</v>
      </c>
      <c r="M3525" s="1">
        <v>2918.0</v>
      </c>
    </row>
    <row r="3526">
      <c r="A3526" s="1" t="s">
        <v>3731</v>
      </c>
      <c r="B3526" s="1" t="s">
        <v>15</v>
      </c>
      <c r="C3526" s="1" t="str">
        <f t="array" ref="C3526">_xlfn.XLOOKUP($B3526, sales_teams!$A$2:$A$36, sales_teams!$B$2:$B$36)</f>
        <v>Dustin Brinkmann</v>
      </c>
      <c r="D3526" s="1" t="str">
        <f t="array" ref="D3526">_xlfn.XLOOKUP($B3526, sales_teams!$A$2:$A$36, sales_teams!$C$2:$C$36)</f>
        <v>Central</v>
      </c>
      <c r="E3526" s="1" t="s">
        <v>109</v>
      </c>
      <c r="F3526" s="1" t="s">
        <v>157</v>
      </c>
      <c r="G3526" s="1" t="str">
        <f t="array" ref="G3526">IF($F3526="", "", _xlfn.XLOOKUP($F3526,accounts!$A$2:$A$86,accounts!$B$2:$B$86, "Other"))</f>
        <v>retail</v>
      </c>
      <c r="H3526" s="1" t="str">
        <f t="array" ref="H3526">IF($F3526="", "", IFS(_xlfn.XLOOKUP($F3526, accounts!$A$2:$A$86, accounts!$E$2:$E$86, 0)&gt;=1000, "Enterprise", _xlfn.XLOOKUP($F3526, accounts!$A$2:$A$86, accounts!$E$2:$E$86, 0)&gt;=100, "Mid-Market", TRUE, "SMB"))</f>
        <v>Enterprise</v>
      </c>
      <c r="I3526" s="1" t="str">
        <f t="array" ref="I3526">IF($F3526="", "", _xlfn.XLOOKUP($F3526,accounts!$A$2:$A$86,accounts!$F$2:$F$86, "Other"))</f>
        <v>Belgium</v>
      </c>
      <c r="J3526" s="1" t="s">
        <v>131</v>
      </c>
      <c r="K3526" s="3">
        <v>42884.0</v>
      </c>
      <c r="L3526" s="3">
        <v>42997.0</v>
      </c>
      <c r="M3526" s="1">
        <v>959.0</v>
      </c>
    </row>
    <row r="3527">
      <c r="A3527" s="1" t="s">
        <v>3732</v>
      </c>
      <c r="B3527" s="1" t="s">
        <v>105</v>
      </c>
      <c r="C3527" s="1" t="str">
        <f t="array" ref="C3527">_xlfn.XLOOKUP($B3527, sales_teams!$A$2:$A$36, sales_teams!$B$2:$B$36)</f>
        <v>Summer Sewald</v>
      </c>
      <c r="D3527" s="1" t="str">
        <f t="array" ref="D3527">_xlfn.XLOOKUP($B3527, sales_teams!$A$2:$A$36, sales_teams!$C$2:$C$36)</f>
        <v>West</v>
      </c>
      <c r="E3527" s="1" t="s">
        <v>148</v>
      </c>
      <c r="G3527" s="1" t="str">
        <f t="array" ref="G3527">IF($F3527="", "", _xlfn.XLOOKUP($F3527,accounts!$A$2:$A$86,accounts!$B$2:$B$86, "Other"))</f>
        <v/>
      </c>
      <c r="H3527" s="1" t="str">
        <f t="array" ref="H3527">IF($F3527="", "", IFS(_xlfn.XLOOKUP($F3527, accounts!$A$2:$A$86, accounts!$E$2:$E$86, 0)&gt;=1000, "Enterprise", _xlfn.XLOOKUP($F3527, accounts!$A$2:$A$86, accounts!$E$2:$E$86, 0)&gt;=100, "Mid-Market", TRUE, "SMB"))</f>
        <v/>
      </c>
      <c r="I3527" s="1" t="str">
        <f t="array" ref="I3527">IF($F3527="", "", _xlfn.XLOOKUP($F3527,accounts!$A$2:$A$86,accounts!$F$2:$F$86, "Other"))</f>
        <v/>
      </c>
      <c r="J3527" s="1" t="s">
        <v>189</v>
      </c>
      <c r="K3527" s="3">
        <v>42884.0</v>
      </c>
    </row>
    <row r="3528">
      <c r="A3528" s="1" t="s">
        <v>3733</v>
      </c>
      <c r="B3528" s="1" t="s">
        <v>105</v>
      </c>
      <c r="C3528" s="1" t="str">
        <f t="array" ref="C3528">_xlfn.XLOOKUP($B3528, sales_teams!$A$2:$A$36, sales_teams!$B$2:$B$36)</f>
        <v>Summer Sewald</v>
      </c>
      <c r="D3528" s="1" t="str">
        <f t="array" ref="D3528">_xlfn.XLOOKUP($B3528, sales_teams!$A$2:$A$36, sales_teams!$C$2:$C$36)</f>
        <v>West</v>
      </c>
      <c r="E3528" s="1" t="s">
        <v>148</v>
      </c>
      <c r="F3528" s="1" t="s">
        <v>115</v>
      </c>
      <c r="G3528" s="1" t="str">
        <f t="array" ref="G3528">IF($F3528="", "", _xlfn.XLOOKUP($F3528,accounts!$A$2:$A$86,accounts!$B$2:$B$86, "Other"))</f>
        <v>services</v>
      </c>
      <c r="H3528" s="1" t="str">
        <f t="array" ref="H3528">IF($F3528="", "", IFS(_xlfn.XLOOKUP($F3528, accounts!$A$2:$A$86, accounts!$E$2:$E$86, 0)&gt;=1000, "Enterprise", _xlfn.XLOOKUP($F3528, accounts!$A$2:$A$86, accounts!$E$2:$E$86, 0)&gt;=100, "Mid-Market", TRUE, "SMB"))</f>
        <v>Enterprise</v>
      </c>
      <c r="I3528" s="1" t="str">
        <f t="array" ref="I3528">IF($F3528="", "", _xlfn.XLOOKUP($F3528,accounts!$A$2:$A$86,accounts!$F$2:$F$86, "Other"))</f>
        <v>United States</v>
      </c>
      <c r="J3528" s="1" t="s">
        <v>131</v>
      </c>
      <c r="K3528" s="3">
        <v>42884.0</v>
      </c>
      <c r="L3528" s="3">
        <v>42892.0</v>
      </c>
      <c r="M3528" s="1">
        <v>5532.0</v>
      </c>
    </row>
    <row r="3529">
      <c r="A3529" s="1" t="s">
        <v>3734</v>
      </c>
      <c r="B3529" s="1" t="s">
        <v>57</v>
      </c>
      <c r="C3529" s="1" t="str">
        <f t="array" ref="C3529">_xlfn.XLOOKUP($B3529, sales_teams!$A$2:$A$36, sales_teams!$B$2:$B$36)</f>
        <v>Rocco Neubert</v>
      </c>
      <c r="D3529" s="1" t="str">
        <f t="array" ref="D3529">_xlfn.XLOOKUP($B3529, sales_teams!$A$2:$A$36, sales_teams!$C$2:$C$36)</f>
        <v>East</v>
      </c>
      <c r="E3529" s="1" t="s">
        <v>109</v>
      </c>
      <c r="F3529" s="1" t="s">
        <v>140</v>
      </c>
      <c r="G3529" s="1" t="str">
        <f t="array" ref="G3529">IF($F3529="", "", _xlfn.XLOOKUP($F3529,accounts!$A$2:$A$86,accounts!$B$2:$B$86, "Other"))</f>
        <v>employment</v>
      </c>
      <c r="H3529" s="1" t="str">
        <f t="array" ref="H3529">IF($F3529="", "", IFS(_xlfn.XLOOKUP($F3529, accounts!$A$2:$A$86, accounts!$E$2:$E$86, 0)&gt;=1000, "Enterprise", _xlfn.XLOOKUP($F3529, accounts!$A$2:$A$86, accounts!$E$2:$E$86, 0)&gt;=100, "Mid-Market", TRUE, "SMB"))</f>
        <v>Enterprise</v>
      </c>
      <c r="I3529" s="1" t="str">
        <f t="array" ref="I3529">IF($F3529="", "", _xlfn.XLOOKUP($F3529,accounts!$A$2:$A$86,accounts!$F$2:$F$86, "Other"))</f>
        <v>United States</v>
      </c>
      <c r="J3529" s="1" t="s">
        <v>192</v>
      </c>
      <c r="K3529" s="3">
        <v>42885.0</v>
      </c>
      <c r="L3529" s="3">
        <v>42954.0</v>
      </c>
      <c r="M3529" s="1">
        <v>0.0</v>
      </c>
    </row>
    <row r="3530">
      <c r="A3530" s="1" t="s">
        <v>3735</v>
      </c>
      <c r="B3530" s="1" t="s">
        <v>39</v>
      </c>
      <c r="C3530" s="1" t="str">
        <f t="array" ref="C3530">_xlfn.XLOOKUP($B3530, sales_teams!$A$2:$A$36, sales_teams!$B$2:$B$36)</f>
        <v>Cara Losch</v>
      </c>
      <c r="D3530" s="1" t="str">
        <f t="array" ref="D3530">_xlfn.XLOOKUP($B3530, sales_teams!$A$2:$A$36, sales_teams!$C$2:$C$36)</f>
        <v>East</v>
      </c>
      <c r="E3530" s="1" t="s">
        <v>148</v>
      </c>
      <c r="F3530" s="1" t="s">
        <v>169</v>
      </c>
      <c r="G3530" s="1" t="str">
        <f t="array" ref="G3530">IF($F3530="", "", _xlfn.XLOOKUP($F3530,accounts!$A$2:$A$86,accounts!$B$2:$B$86, "Other"))</f>
        <v>entertainment</v>
      </c>
      <c r="H3530" s="1" t="str">
        <f t="array" ref="H3530">IF($F3530="", "", IFS(_xlfn.XLOOKUP($F3530, accounts!$A$2:$A$86, accounts!$E$2:$E$86, 0)&gt;=1000, "Enterprise", _xlfn.XLOOKUP($F3530, accounts!$A$2:$A$86, accounts!$E$2:$E$86, 0)&gt;=100, "Mid-Market", TRUE, "SMB"))</f>
        <v>Enterprise</v>
      </c>
      <c r="I3530" s="1" t="str">
        <f t="array" ref="I3530">IF($F3530="", "", _xlfn.XLOOKUP($F3530,accounts!$A$2:$A$86,accounts!$F$2:$F$86, "Other"))</f>
        <v>United States</v>
      </c>
      <c r="J3530" s="1" t="s">
        <v>131</v>
      </c>
      <c r="K3530" s="3">
        <v>42885.0</v>
      </c>
      <c r="L3530" s="3">
        <v>42892.0</v>
      </c>
      <c r="M3530" s="1">
        <v>4687.0</v>
      </c>
    </row>
    <row r="3531">
      <c r="A3531" s="1" t="s">
        <v>3736</v>
      </c>
      <c r="B3531" s="1" t="s">
        <v>30</v>
      </c>
      <c r="C3531" s="1" t="str">
        <f t="array" ref="C3531">_xlfn.XLOOKUP($B3531, sales_teams!$A$2:$A$36, sales_teams!$B$2:$B$36)</f>
        <v>Melvin Marxen</v>
      </c>
      <c r="D3531" s="1" t="str">
        <f t="array" ref="D3531">_xlfn.XLOOKUP($B3531, sales_teams!$A$2:$A$36, sales_teams!$C$2:$C$36)</f>
        <v>Central</v>
      </c>
      <c r="E3531" s="1" t="s">
        <v>181</v>
      </c>
      <c r="F3531" s="1" t="s">
        <v>76</v>
      </c>
      <c r="G3531" s="1" t="str">
        <f t="array" ref="G3531">IF($F3531="", "", _xlfn.XLOOKUP($F3531,accounts!$A$2:$A$86,accounts!$B$2:$B$86, "Other"))</f>
        <v>marketing</v>
      </c>
      <c r="H3531" s="1" t="str">
        <f t="array" ref="H3531">IF($F3531="", "", IFS(_xlfn.XLOOKUP($F3531, accounts!$A$2:$A$86, accounts!$E$2:$E$86, 0)&gt;=1000, "Enterprise", _xlfn.XLOOKUP($F3531, accounts!$A$2:$A$86, accounts!$E$2:$E$86, 0)&gt;=100, "Mid-Market", TRUE, "SMB"))</f>
        <v>Enterprise</v>
      </c>
      <c r="I3531" s="1" t="str">
        <f t="array" ref="I3531">IF($F3531="", "", _xlfn.XLOOKUP($F3531,accounts!$A$2:$A$86,accounts!$F$2:$F$86, "Other"))</f>
        <v>United States</v>
      </c>
      <c r="J3531" s="1" t="s">
        <v>131</v>
      </c>
      <c r="K3531" s="3">
        <v>42885.0</v>
      </c>
      <c r="L3531" s="3">
        <v>42907.0</v>
      </c>
      <c r="M3531" s="1">
        <v>602.0</v>
      </c>
    </row>
    <row r="3532">
      <c r="A3532" s="1" t="s">
        <v>3737</v>
      </c>
      <c r="B3532" s="1" t="s">
        <v>53</v>
      </c>
      <c r="C3532" s="1" t="str">
        <f t="array" ref="C3532">_xlfn.XLOOKUP($B3532, sales_teams!$A$2:$A$36, sales_teams!$B$2:$B$36)</f>
        <v>Rocco Neubert</v>
      </c>
      <c r="D3532" s="1" t="str">
        <f t="array" ref="D3532">_xlfn.XLOOKUP($B3532, sales_teams!$A$2:$A$36, sales_teams!$C$2:$C$36)</f>
        <v>East</v>
      </c>
      <c r="E3532" s="1" t="s">
        <v>181</v>
      </c>
      <c r="F3532" s="1" t="s">
        <v>59</v>
      </c>
      <c r="G3532" s="1" t="str">
        <f t="array" ref="G3532">IF($F3532="", "", _xlfn.XLOOKUP($F3532,accounts!$A$2:$A$86,accounts!$B$2:$B$86, "Other"))</f>
        <v>medical</v>
      </c>
      <c r="H3532" s="1" t="str">
        <f t="array" ref="H3532">IF($F3532="", "", IFS(_xlfn.XLOOKUP($F3532, accounts!$A$2:$A$86, accounts!$E$2:$E$86, 0)&gt;=1000, "Enterprise", _xlfn.XLOOKUP($F3532, accounts!$A$2:$A$86, accounts!$E$2:$E$86, 0)&gt;=100, "Mid-Market", TRUE, "SMB"))</f>
        <v>SMB</v>
      </c>
      <c r="I3532" s="1" t="str">
        <f t="array" ref="I3532">IF($F3532="", "", _xlfn.XLOOKUP($F3532,accounts!$A$2:$A$86,accounts!$F$2:$F$86, "Other"))</f>
        <v>United States</v>
      </c>
      <c r="J3532" s="1" t="s">
        <v>131</v>
      </c>
      <c r="K3532" s="3">
        <v>42885.0</v>
      </c>
      <c r="L3532" s="3">
        <v>42957.0</v>
      </c>
      <c r="M3532" s="1">
        <v>595.0</v>
      </c>
    </row>
    <row r="3533">
      <c r="A3533" s="1" t="s">
        <v>3738</v>
      </c>
      <c r="B3533" s="1" t="s">
        <v>26</v>
      </c>
      <c r="C3533" s="1" t="str">
        <f t="array" ref="C3533">_xlfn.XLOOKUP($B3533, sales_teams!$A$2:$A$36, sales_teams!$B$2:$B$36)</f>
        <v>Melvin Marxen</v>
      </c>
      <c r="D3533" s="1" t="str">
        <f t="array" ref="D3533">_xlfn.XLOOKUP($B3533, sales_teams!$A$2:$A$36, sales_teams!$C$2:$C$36)</f>
        <v>Central</v>
      </c>
      <c r="E3533" s="1" t="s">
        <v>148</v>
      </c>
      <c r="F3533" s="1" t="s">
        <v>95</v>
      </c>
      <c r="G3533" s="1" t="str">
        <f t="array" ref="G3533">IF($F3533="", "", _xlfn.XLOOKUP($F3533,accounts!$A$2:$A$86,accounts!$B$2:$B$86, "Other"))</f>
        <v>finance</v>
      </c>
      <c r="H3533" s="1" t="str">
        <f t="array" ref="H3533">IF($F3533="", "", IFS(_xlfn.XLOOKUP($F3533, accounts!$A$2:$A$86, accounts!$E$2:$E$86, 0)&gt;=1000, "Enterprise", _xlfn.XLOOKUP($F3533, accounts!$A$2:$A$86, accounts!$E$2:$E$86, 0)&gt;=100, "Mid-Market", TRUE, "SMB"))</f>
        <v>Enterprise</v>
      </c>
      <c r="I3533" s="1" t="str">
        <f t="array" ref="I3533">IF($F3533="", "", _xlfn.XLOOKUP($F3533,accounts!$A$2:$A$86,accounts!$F$2:$F$86, "Other"))</f>
        <v>United States</v>
      </c>
      <c r="J3533" s="1" t="s">
        <v>192</v>
      </c>
      <c r="K3533" s="3">
        <v>42885.0</v>
      </c>
      <c r="L3533" s="3">
        <v>42984.0</v>
      </c>
      <c r="M3533" s="1">
        <v>0.0</v>
      </c>
    </row>
    <row r="3534">
      <c r="A3534" s="1" t="s">
        <v>3739</v>
      </c>
      <c r="B3534" s="1" t="s">
        <v>104</v>
      </c>
      <c r="C3534" s="1" t="str">
        <f t="array" ref="C3534">_xlfn.XLOOKUP($B3534, sales_teams!$A$2:$A$36, sales_teams!$B$2:$B$36)</f>
        <v>Summer Sewald</v>
      </c>
      <c r="D3534" s="1" t="str">
        <f t="array" ref="D3534">_xlfn.XLOOKUP($B3534, sales_teams!$A$2:$A$36, sales_teams!$C$2:$C$36)</f>
        <v>West</v>
      </c>
      <c r="E3534" s="1" t="s">
        <v>181</v>
      </c>
      <c r="F3534" s="1" t="s">
        <v>176</v>
      </c>
      <c r="G3534" s="1" t="str">
        <f t="array" ref="G3534">IF($F3534="", "", _xlfn.XLOOKUP($F3534,accounts!$A$2:$A$86,accounts!$B$2:$B$86, "Other"))</f>
        <v>entertainment</v>
      </c>
      <c r="H3534" s="1" t="str">
        <f t="array" ref="H3534">IF($F3534="", "", IFS(_xlfn.XLOOKUP($F3534, accounts!$A$2:$A$86, accounts!$E$2:$E$86, 0)&gt;=1000, "Enterprise", _xlfn.XLOOKUP($F3534, accounts!$A$2:$A$86, accounts!$E$2:$E$86, 0)&gt;=100, "Mid-Market", TRUE, "SMB"))</f>
        <v>Mid-Market</v>
      </c>
      <c r="I3534" s="1" t="str">
        <f t="array" ref="I3534">IF($F3534="", "", _xlfn.XLOOKUP($F3534,accounts!$A$2:$A$86,accounts!$F$2:$F$86, "Other"))</f>
        <v>United States</v>
      </c>
      <c r="J3534" s="1" t="s">
        <v>192</v>
      </c>
      <c r="K3534" s="3">
        <v>42885.0</v>
      </c>
      <c r="L3534" s="3">
        <v>42952.0</v>
      </c>
      <c r="M3534" s="1">
        <v>0.0</v>
      </c>
    </row>
    <row r="3535">
      <c r="A3535" s="1" t="s">
        <v>3740</v>
      </c>
      <c r="B3535" s="1" t="s">
        <v>102</v>
      </c>
      <c r="C3535" s="1" t="str">
        <f t="array" ref="C3535">_xlfn.XLOOKUP($B3535, sales_teams!$A$2:$A$36, sales_teams!$B$2:$B$36)</f>
        <v>Summer Sewald</v>
      </c>
      <c r="D3535" s="1" t="str">
        <f t="array" ref="D3535">_xlfn.XLOOKUP($B3535, sales_teams!$A$2:$A$36, sales_teams!$C$2:$C$36)</f>
        <v>West</v>
      </c>
      <c r="E3535" s="1" t="s">
        <v>188</v>
      </c>
      <c r="F3535" s="1" t="s">
        <v>36</v>
      </c>
      <c r="G3535" s="1" t="str">
        <f t="array" ref="G3535">IF($F3535="", "", _xlfn.XLOOKUP($F3535,accounts!$A$2:$A$86,accounts!$B$2:$B$86, "Other"))</f>
        <v>retail</v>
      </c>
      <c r="H3535" s="1" t="str">
        <f t="array" ref="H3535">IF($F3535="", "", IFS(_xlfn.XLOOKUP($F3535, accounts!$A$2:$A$86, accounts!$E$2:$E$86, 0)&gt;=1000, "Enterprise", _xlfn.XLOOKUP($F3535, accounts!$A$2:$A$86, accounts!$E$2:$E$86, 0)&gt;=100, "Mid-Market", TRUE, "SMB"))</f>
        <v>Enterprise</v>
      </c>
      <c r="I3535" s="1" t="str">
        <f t="array" ref="I3535">IF($F3535="", "", _xlfn.XLOOKUP($F3535,accounts!$A$2:$A$86,accounts!$F$2:$F$86, "Other"))</f>
        <v>United States</v>
      </c>
      <c r="J3535" s="1" t="s">
        <v>131</v>
      </c>
      <c r="K3535" s="3">
        <v>42885.0</v>
      </c>
      <c r="L3535" s="3">
        <v>42981.0</v>
      </c>
      <c r="M3535" s="1">
        <v>2868.0</v>
      </c>
    </row>
    <row r="3536">
      <c r="A3536" s="1" t="s">
        <v>3741</v>
      </c>
      <c r="B3536" s="1" t="s">
        <v>24</v>
      </c>
      <c r="C3536" s="1" t="str">
        <f t="array" ref="C3536">_xlfn.XLOOKUP($B3536, sales_teams!$A$2:$A$36, sales_teams!$B$2:$B$36)</f>
        <v>Melvin Marxen</v>
      </c>
      <c r="D3536" s="1" t="str">
        <f t="array" ref="D3536">_xlfn.XLOOKUP($B3536, sales_teams!$A$2:$A$36, sales_teams!$C$2:$C$36)</f>
        <v>Central</v>
      </c>
      <c r="E3536" s="1" t="s">
        <v>188</v>
      </c>
      <c r="F3536" s="1" t="s">
        <v>89</v>
      </c>
      <c r="G3536" s="1" t="str">
        <f t="array" ref="G3536">IF($F3536="", "", _xlfn.XLOOKUP($F3536,accounts!$A$2:$A$86,accounts!$B$2:$B$86, "Other"))</f>
        <v>finance</v>
      </c>
      <c r="H3536" s="1" t="str">
        <f t="array" ref="H3536">IF($F3536="", "", IFS(_xlfn.XLOOKUP($F3536, accounts!$A$2:$A$86, accounts!$E$2:$E$86, 0)&gt;=1000, "Enterprise", _xlfn.XLOOKUP($F3536, accounts!$A$2:$A$86, accounts!$E$2:$E$86, 0)&gt;=100, "Mid-Market", TRUE, "SMB"))</f>
        <v>Enterprise</v>
      </c>
      <c r="I3536" s="1" t="str">
        <f t="array" ref="I3536">IF($F3536="", "", _xlfn.XLOOKUP($F3536,accounts!$A$2:$A$86,accounts!$F$2:$F$86, "Other"))</f>
        <v>United States</v>
      </c>
      <c r="J3536" s="1" t="s">
        <v>131</v>
      </c>
      <c r="K3536" s="3">
        <v>42885.0</v>
      </c>
      <c r="L3536" s="3">
        <v>42889.0</v>
      </c>
      <c r="M3536" s="1">
        <v>3236.0</v>
      </c>
    </row>
    <row r="3537">
      <c r="A3537" s="1" t="s">
        <v>3742</v>
      </c>
      <c r="B3537" s="1" t="s">
        <v>54</v>
      </c>
      <c r="C3537" s="1" t="str">
        <f t="array" ref="C3537">_xlfn.XLOOKUP($B3537, sales_teams!$A$2:$A$36, sales_teams!$B$2:$B$36)</f>
        <v>Rocco Neubert</v>
      </c>
      <c r="D3537" s="1" t="str">
        <f t="array" ref="D3537">_xlfn.XLOOKUP($B3537, sales_teams!$A$2:$A$36, sales_teams!$C$2:$C$36)</f>
        <v>East</v>
      </c>
      <c r="E3537" s="1" t="s">
        <v>148</v>
      </c>
      <c r="F3537" s="1" t="s">
        <v>98</v>
      </c>
      <c r="G3537" s="1" t="str">
        <f t="array" ref="G3537">IF($F3537="", "", _xlfn.XLOOKUP($F3537,accounts!$A$2:$A$86,accounts!$B$2:$B$86, "Other"))</f>
        <v>retail</v>
      </c>
      <c r="H3537" s="1" t="str">
        <f t="array" ref="H3537">IF($F3537="", "", IFS(_xlfn.XLOOKUP($F3537, accounts!$A$2:$A$86, accounts!$E$2:$E$86, 0)&gt;=1000, "Enterprise", _xlfn.XLOOKUP($F3537, accounts!$A$2:$A$86, accounts!$E$2:$E$86, 0)&gt;=100, "Mid-Market", TRUE, "SMB"))</f>
        <v>Enterprise</v>
      </c>
      <c r="I3537" s="1" t="str">
        <f t="array" ref="I3537">IF($F3537="", "", _xlfn.XLOOKUP($F3537,accounts!$A$2:$A$86,accounts!$F$2:$F$86, "Other"))</f>
        <v>Japan</v>
      </c>
      <c r="J3537" s="1" t="s">
        <v>192</v>
      </c>
      <c r="K3537" s="3">
        <v>42885.0</v>
      </c>
      <c r="L3537" s="3">
        <v>42886.0</v>
      </c>
      <c r="M3537" s="1">
        <v>0.0</v>
      </c>
    </row>
    <row r="3538">
      <c r="A3538" s="1" t="s">
        <v>3743</v>
      </c>
      <c r="B3538" s="1" t="s">
        <v>60</v>
      </c>
      <c r="C3538" s="1" t="str">
        <f t="array" ref="C3538">_xlfn.XLOOKUP($B3538, sales_teams!$A$2:$A$36, sales_teams!$B$2:$B$36)</f>
        <v>Celia Rouche</v>
      </c>
      <c r="D3538" s="1" t="str">
        <f t="array" ref="D3538">_xlfn.XLOOKUP($B3538, sales_teams!$A$2:$A$36, sales_teams!$C$2:$C$36)</f>
        <v>West</v>
      </c>
      <c r="E3538" s="1" t="s">
        <v>181</v>
      </c>
      <c r="F3538" s="1" t="s">
        <v>97</v>
      </c>
      <c r="G3538" s="1" t="str">
        <f t="array" ref="G3538">IF($F3538="", "", _xlfn.XLOOKUP($F3538,accounts!$A$2:$A$86,accounts!$B$2:$B$86, "Other"))</f>
        <v>finance</v>
      </c>
      <c r="H3538" s="1" t="str">
        <f t="array" ref="H3538">IF($F3538="", "", IFS(_xlfn.XLOOKUP($F3538, accounts!$A$2:$A$86, accounts!$E$2:$E$86, 0)&gt;=1000, "Enterprise", _xlfn.XLOOKUP($F3538, accounts!$A$2:$A$86, accounts!$E$2:$E$86, 0)&gt;=100, "Mid-Market", TRUE, "SMB"))</f>
        <v>Mid-Market</v>
      </c>
      <c r="I3538" s="1" t="str">
        <f t="array" ref="I3538">IF($F3538="", "", _xlfn.XLOOKUP($F3538,accounts!$A$2:$A$86,accounts!$F$2:$F$86, "Other"))</f>
        <v>United States</v>
      </c>
      <c r="J3538" s="1" t="s">
        <v>131</v>
      </c>
      <c r="K3538" s="3">
        <v>42885.0</v>
      </c>
      <c r="L3538" s="3">
        <v>42962.0</v>
      </c>
      <c r="M3538" s="1">
        <v>524.0</v>
      </c>
    </row>
    <row r="3539">
      <c r="A3539" s="1" t="s">
        <v>3744</v>
      </c>
      <c r="B3539" s="1" t="s">
        <v>60</v>
      </c>
      <c r="C3539" s="1" t="str">
        <f t="array" ref="C3539">_xlfn.XLOOKUP($B3539, sales_teams!$A$2:$A$36, sales_teams!$B$2:$B$36)</f>
        <v>Celia Rouche</v>
      </c>
      <c r="D3539" s="1" t="str">
        <f t="array" ref="D3539">_xlfn.XLOOKUP($B3539, sales_teams!$A$2:$A$36, sales_teams!$C$2:$C$36)</f>
        <v>West</v>
      </c>
      <c r="E3539" s="1" t="s">
        <v>194</v>
      </c>
      <c r="F3539" s="1" t="s">
        <v>97</v>
      </c>
      <c r="G3539" s="1" t="str">
        <f t="array" ref="G3539">IF($F3539="", "", _xlfn.XLOOKUP($F3539,accounts!$A$2:$A$86,accounts!$B$2:$B$86, "Other"))</f>
        <v>finance</v>
      </c>
      <c r="H3539" s="1" t="str">
        <f t="array" ref="H3539">IF($F3539="", "", IFS(_xlfn.XLOOKUP($F3539, accounts!$A$2:$A$86, accounts!$E$2:$E$86, 0)&gt;=1000, "Enterprise", _xlfn.XLOOKUP($F3539, accounts!$A$2:$A$86, accounts!$E$2:$E$86, 0)&gt;=100, "Mid-Market", TRUE, "SMB"))</f>
        <v>Mid-Market</v>
      </c>
      <c r="I3539" s="1" t="str">
        <f t="array" ref="I3539">IF($F3539="", "", _xlfn.XLOOKUP($F3539,accounts!$A$2:$A$86,accounts!$F$2:$F$86, "Other"))</f>
        <v>United States</v>
      </c>
      <c r="J3539" s="1" t="s">
        <v>131</v>
      </c>
      <c r="K3539" s="3">
        <v>42885.0</v>
      </c>
      <c r="L3539" s="3">
        <v>42962.0</v>
      </c>
      <c r="M3539" s="1">
        <v>5631.0</v>
      </c>
    </row>
    <row r="3540">
      <c r="A3540" s="1" t="s">
        <v>3745</v>
      </c>
      <c r="B3540" s="1" t="s">
        <v>45</v>
      </c>
      <c r="C3540" s="1" t="str">
        <f t="array" ref="C3540">_xlfn.XLOOKUP($B3540, sales_teams!$A$2:$A$36, sales_teams!$B$2:$B$36)</f>
        <v>Cara Losch</v>
      </c>
      <c r="D3540" s="1" t="str">
        <f t="array" ref="D3540">_xlfn.XLOOKUP($B3540, sales_teams!$A$2:$A$36, sales_teams!$C$2:$C$36)</f>
        <v>East</v>
      </c>
      <c r="E3540" s="1" t="s">
        <v>188</v>
      </c>
      <c r="G3540" s="1" t="str">
        <f t="array" ref="G3540">IF($F3540="", "", _xlfn.XLOOKUP($F3540,accounts!$A$2:$A$86,accounts!$B$2:$B$86, "Other"))</f>
        <v/>
      </c>
      <c r="H3540" s="1" t="str">
        <f t="array" ref="H3540">IF($F3540="", "", IFS(_xlfn.XLOOKUP($F3540, accounts!$A$2:$A$86, accounts!$E$2:$E$86, 0)&gt;=1000, "Enterprise", _xlfn.XLOOKUP($F3540, accounts!$A$2:$A$86, accounts!$E$2:$E$86, 0)&gt;=100, "Mid-Market", TRUE, "SMB"))</f>
        <v/>
      </c>
      <c r="I3540" s="1" t="str">
        <f t="array" ref="I3540">IF($F3540="", "", _xlfn.XLOOKUP($F3540,accounts!$A$2:$A$86,accounts!$F$2:$F$86, "Other"))</f>
        <v/>
      </c>
      <c r="J3540" s="1" t="s">
        <v>189</v>
      </c>
      <c r="K3540" s="3">
        <v>42885.0</v>
      </c>
    </row>
    <row r="3541">
      <c r="A3541" s="1" t="s">
        <v>3746</v>
      </c>
      <c r="B3541" s="1" t="s">
        <v>105</v>
      </c>
      <c r="C3541" s="1" t="str">
        <f t="array" ref="C3541">_xlfn.XLOOKUP($B3541, sales_teams!$A$2:$A$36, sales_teams!$B$2:$B$36)</f>
        <v>Summer Sewald</v>
      </c>
      <c r="D3541" s="1" t="str">
        <f t="array" ref="D3541">_xlfn.XLOOKUP($B3541, sales_teams!$A$2:$A$36, sales_teams!$C$2:$C$36)</f>
        <v>West</v>
      </c>
      <c r="E3541" s="1" t="s">
        <v>194</v>
      </c>
      <c r="F3541" s="1" t="s">
        <v>87</v>
      </c>
      <c r="G3541" s="1" t="str">
        <f t="array" ref="G3541">IF($F3541="", "", _xlfn.XLOOKUP($F3541,accounts!$A$2:$A$86,accounts!$B$2:$B$86, "Other"))</f>
        <v>telecommunications</v>
      </c>
      <c r="H3541" s="1" t="str">
        <f t="array" ref="H3541">IF($F3541="", "", IFS(_xlfn.XLOOKUP($F3541, accounts!$A$2:$A$86, accounts!$E$2:$E$86, 0)&gt;=1000, "Enterprise", _xlfn.XLOOKUP($F3541, accounts!$A$2:$A$86, accounts!$E$2:$E$86, 0)&gt;=100, "Mid-Market", TRUE, "SMB"))</f>
        <v>Enterprise</v>
      </c>
      <c r="I3541" s="1" t="str">
        <f t="array" ref="I3541">IF($F3541="", "", _xlfn.XLOOKUP($F3541,accounts!$A$2:$A$86,accounts!$F$2:$F$86, "Other"))</f>
        <v>United States</v>
      </c>
      <c r="J3541" s="1" t="s">
        <v>131</v>
      </c>
      <c r="K3541" s="3">
        <v>42885.0</v>
      </c>
      <c r="L3541" s="3">
        <v>42969.0</v>
      </c>
      <c r="M3541" s="1">
        <v>5572.0</v>
      </c>
    </row>
    <row r="3542">
      <c r="A3542" s="1" t="s">
        <v>3747</v>
      </c>
      <c r="B3542" s="1" t="s">
        <v>105</v>
      </c>
      <c r="C3542" s="1" t="str">
        <f t="array" ref="C3542">_xlfn.XLOOKUP($B3542, sales_teams!$A$2:$A$36, sales_teams!$B$2:$B$36)</f>
        <v>Summer Sewald</v>
      </c>
      <c r="D3542" s="1" t="str">
        <f t="array" ref="D3542">_xlfn.XLOOKUP($B3542, sales_teams!$A$2:$A$36, sales_teams!$C$2:$C$36)</f>
        <v>West</v>
      </c>
      <c r="E3542" s="1" t="s">
        <v>148</v>
      </c>
      <c r="F3542" s="1" t="s">
        <v>59</v>
      </c>
      <c r="G3542" s="1" t="str">
        <f t="array" ref="G3542">IF($F3542="", "", _xlfn.XLOOKUP($F3542,accounts!$A$2:$A$86,accounts!$B$2:$B$86, "Other"))</f>
        <v>medical</v>
      </c>
      <c r="H3542" s="1" t="str">
        <f t="array" ref="H3542">IF($F3542="", "", IFS(_xlfn.XLOOKUP($F3542, accounts!$A$2:$A$86, accounts!$E$2:$E$86, 0)&gt;=1000, "Enterprise", _xlfn.XLOOKUP($F3542, accounts!$A$2:$A$86, accounts!$E$2:$E$86, 0)&gt;=100, "Mid-Market", TRUE, "SMB"))</f>
        <v>SMB</v>
      </c>
      <c r="I3542" s="1" t="str">
        <f t="array" ref="I3542">IF($F3542="", "", _xlfn.XLOOKUP($F3542,accounts!$A$2:$A$86,accounts!$F$2:$F$86, "Other"))</f>
        <v>United States</v>
      </c>
      <c r="J3542" s="1" t="s">
        <v>131</v>
      </c>
      <c r="K3542" s="3">
        <v>42885.0</v>
      </c>
      <c r="L3542" s="3">
        <v>42891.0</v>
      </c>
      <c r="M3542" s="1">
        <v>5644.0</v>
      </c>
    </row>
    <row r="3543">
      <c r="A3543" s="1" t="s">
        <v>3748</v>
      </c>
      <c r="B3543" s="1" t="s">
        <v>12</v>
      </c>
      <c r="C3543" s="1" t="str">
        <f t="array" ref="C3543">_xlfn.XLOOKUP($B3543, sales_teams!$A$2:$A$36, sales_teams!$B$2:$B$36)</f>
        <v>Dustin Brinkmann</v>
      </c>
      <c r="D3543" s="1" t="str">
        <f t="array" ref="D3543">_xlfn.XLOOKUP($B3543, sales_teams!$A$2:$A$36, sales_teams!$C$2:$C$36)</f>
        <v>Central</v>
      </c>
      <c r="E3543" s="1" t="s">
        <v>194</v>
      </c>
      <c r="F3543" s="1" t="s">
        <v>178</v>
      </c>
      <c r="G3543" s="1" t="str">
        <f t="array" ref="G3543">IF($F3543="", "", _xlfn.XLOOKUP($F3543,accounts!$A$2:$A$86,accounts!$B$2:$B$86, "Other"))</f>
        <v>medical</v>
      </c>
      <c r="H3543" s="1" t="str">
        <f t="array" ref="H3543">IF($F3543="", "", IFS(_xlfn.XLOOKUP($F3543, accounts!$A$2:$A$86, accounts!$E$2:$E$86, 0)&gt;=1000, "Enterprise", _xlfn.XLOOKUP($F3543, accounts!$A$2:$A$86, accounts!$E$2:$E$86, 0)&gt;=100, "Mid-Market", TRUE, "SMB"))</f>
        <v>Enterprise</v>
      </c>
      <c r="I3543" s="1" t="str">
        <f t="array" ref="I3543">IF($F3543="", "", _xlfn.XLOOKUP($F3543,accounts!$A$2:$A$86,accounts!$F$2:$F$86, "Other"))</f>
        <v>United States</v>
      </c>
      <c r="J3543" s="1" t="s">
        <v>192</v>
      </c>
      <c r="K3543" s="3">
        <v>42886.0</v>
      </c>
      <c r="L3543" s="3">
        <v>42952.0</v>
      </c>
      <c r="M3543" s="1">
        <v>0.0</v>
      </c>
    </row>
    <row r="3544">
      <c r="A3544" s="1" t="s">
        <v>3749</v>
      </c>
      <c r="B3544" s="1" t="s">
        <v>48</v>
      </c>
      <c r="C3544" s="1" t="str">
        <f t="array" ref="C3544">_xlfn.XLOOKUP($B3544, sales_teams!$A$2:$A$36, sales_teams!$B$2:$B$36)</f>
        <v>Rocco Neubert</v>
      </c>
      <c r="D3544" s="1" t="str">
        <f t="array" ref="D3544">_xlfn.XLOOKUP($B3544, sales_teams!$A$2:$A$36, sales_teams!$C$2:$C$36)</f>
        <v>East</v>
      </c>
      <c r="E3544" s="1" t="s">
        <v>194</v>
      </c>
      <c r="F3544" s="1" t="s">
        <v>81</v>
      </c>
      <c r="G3544" s="1" t="str">
        <f t="array" ref="G3544">IF($F3544="", "", _xlfn.XLOOKUP($F3544,accounts!$A$2:$A$86,accounts!$B$2:$B$86, "Other"))</f>
        <v>technology</v>
      </c>
      <c r="H3544" s="1" t="str">
        <f t="array" ref="H3544">IF($F3544="", "", IFS(_xlfn.XLOOKUP($F3544, accounts!$A$2:$A$86, accounts!$E$2:$E$86, 0)&gt;=1000, "Enterprise", _xlfn.XLOOKUP($F3544, accounts!$A$2:$A$86, accounts!$E$2:$E$86, 0)&gt;=100, "Mid-Market", TRUE, "SMB"))</f>
        <v>Enterprise</v>
      </c>
      <c r="I3544" s="1" t="str">
        <f t="array" ref="I3544">IF($F3544="", "", _xlfn.XLOOKUP($F3544,accounts!$A$2:$A$86,accounts!$F$2:$F$86, "Other"))</f>
        <v>United States</v>
      </c>
      <c r="J3544" s="1" t="s">
        <v>192</v>
      </c>
      <c r="K3544" s="3">
        <v>42886.0</v>
      </c>
      <c r="L3544" s="3">
        <v>42902.0</v>
      </c>
      <c r="M3544" s="1">
        <v>0.0</v>
      </c>
    </row>
    <row r="3545">
      <c r="A3545" s="1" t="s">
        <v>3750</v>
      </c>
      <c r="B3545" s="1" t="s">
        <v>30</v>
      </c>
      <c r="C3545" s="1" t="str">
        <f t="array" ref="C3545">_xlfn.XLOOKUP($B3545, sales_teams!$A$2:$A$36, sales_teams!$B$2:$B$36)</f>
        <v>Melvin Marxen</v>
      </c>
      <c r="D3545" s="1" t="str">
        <f t="array" ref="D3545">_xlfn.XLOOKUP($B3545, sales_teams!$A$2:$A$36, sales_teams!$C$2:$C$36)</f>
        <v>Central</v>
      </c>
      <c r="E3545" s="1" t="s">
        <v>148</v>
      </c>
      <c r="F3545" s="1" t="s">
        <v>78</v>
      </c>
      <c r="G3545" s="1" t="str">
        <f t="array" ref="G3545">IF($F3545="", "", _xlfn.XLOOKUP($F3545,accounts!$A$2:$A$86,accounts!$B$2:$B$86, "Other"))</f>
        <v>marketing</v>
      </c>
      <c r="H3545" s="1" t="str">
        <f t="array" ref="H3545">IF($F3545="", "", IFS(_xlfn.XLOOKUP($F3545, accounts!$A$2:$A$86, accounts!$E$2:$E$86, 0)&gt;=1000, "Enterprise", _xlfn.XLOOKUP($F3545, accounts!$A$2:$A$86, accounts!$E$2:$E$86, 0)&gt;=100, "Mid-Market", TRUE, "SMB"))</f>
        <v>Enterprise</v>
      </c>
      <c r="I3545" s="1" t="str">
        <f t="array" ref="I3545">IF($F3545="", "", _xlfn.XLOOKUP($F3545,accounts!$A$2:$A$86,accounts!$F$2:$F$86, "Other"))</f>
        <v>United States</v>
      </c>
      <c r="J3545" s="1" t="s">
        <v>131</v>
      </c>
      <c r="K3545" s="3">
        <v>42886.0</v>
      </c>
      <c r="L3545" s="3">
        <v>42890.0</v>
      </c>
      <c r="M3545" s="1">
        <v>4192.0</v>
      </c>
    </row>
    <row r="3546">
      <c r="A3546" s="1" t="s">
        <v>3751</v>
      </c>
      <c r="B3546" s="1" t="s">
        <v>94</v>
      </c>
      <c r="C3546" s="1" t="str">
        <f t="array" ref="C3546">_xlfn.XLOOKUP($B3546, sales_teams!$A$2:$A$36, sales_teams!$B$2:$B$36)</f>
        <v>Celia Rouche</v>
      </c>
      <c r="D3546" s="1" t="str">
        <f t="array" ref="D3546">_xlfn.XLOOKUP($B3546, sales_teams!$A$2:$A$36, sales_teams!$C$2:$C$36)</f>
        <v>West</v>
      </c>
      <c r="E3546" s="1" t="s">
        <v>179</v>
      </c>
      <c r="F3546" s="1" t="s">
        <v>84</v>
      </c>
      <c r="G3546" s="1" t="str">
        <f t="array" ref="G3546">IF($F3546="", "", _xlfn.XLOOKUP($F3546,accounts!$A$2:$A$86,accounts!$B$2:$B$86, "Other"))</f>
        <v>retail</v>
      </c>
      <c r="H3546" s="1" t="str">
        <f t="array" ref="H3546">IF($F3546="", "", IFS(_xlfn.XLOOKUP($F3546, accounts!$A$2:$A$86, accounts!$E$2:$E$86, 0)&gt;=1000, "Enterprise", _xlfn.XLOOKUP($F3546, accounts!$A$2:$A$86, accounts!$E$2:$E$86, 0)&gt;=100, "Mid-Market", TRUE, "SMB"))</f>
        <v>Enterprise</v>
      </c>
      <c r="I3546" s="1" t="str">
        <f t="array" ref="I3546">IF($F3546="", "", _xlfn.XLOOKUP($F3546,accounts!$A$2:$A$86,accounts!$F$2:$F$86, "Other"))</f>
        <v>United States</v>
      </c>
      <c r="J3546" s="1" t="s">
        <v>192</v>
      </c>
      <c r="K3546" s="3">
        <v>42886.0</v>
      </c>
      <c r="L3546" s="3">
        <v>42983.0</v>
      </c>
      <c r="M3546" s="1">
        <v>0.0</v>
      </c>
    </row>
    <row r="3547">
      <c r="A3547" s="1" t="s">
        <v>3752</v>
      </c>
      <c r="B3547" s="1" t="s">
        <v>94</v>
      </c>
      <c r="C3547" s="1" t="str">
        <f t="array" ref="C3547">_xlfn.XLOOKUP($B3547, sales_teams!$A$2:$A$36, sales_teams!$B$2:$B$36)</f>
        <v>Celia Rouche</v>
      </c>
      <c r="D3547" s="1" t="str">
        <f t="array" ref="D3547">_xlfn.XLOOKUP($B3547, sales_teams!$A$2:$A$36, sales_teams!$C$2:$C$36)</f>
        <v>West</v>
      </c>
      <c r="E3547" s="1" t="s">
        <v>188</v>
      </c>
      <c r="F3547" s="1" t="s">
        <v>36</v>
      </c>
      <c r="G3547" s="1" t="str">
        <f t="array" ref="G3547">IF($F3547="", "", _xlfn.XLOOKUP($F3547,accounts!$A$2:$A$86,accounts!$B$2:$B$86, "Other"))</f>
        <v>retail</v>
      </c>
      <c r="H3547" s="1" t="str">
        <f t="array" ref="H3547">IF($F3547="", "", IFS(_xlfn.XLOOKUP($F3547, accounts!$A$2:$A$86, accounts!$E$2:$E$86, 0)&gt;=1000, "Enterprise", _xlfn.XLOOKUP($F3547, accounts!$A$2:$A$86, accounts!$E$2:$E$86, 0)&gt;=100, "Mid-Market", TRUE, "SMB"))</f>
        <v>Enterprise</v>
      </c>
      <c r="I3547" s="1" t="str">
        <f t="array" ref="I3547">IF($F3547="", "", _xlfn.XLOOKUP($F3547,accounts!$A$2:$A$86,accounts!$F$2:$F$86, "Other"))</f>
        <v>United States</v>
      </c>
      <c r="J3547" s="1" t="s">
        <v>192</v>
      </c>
      <c r="K3547" s="3">
        <v>42886.0</v>
      </c>
      <c r="L3547" s="3">
        <v>42973.0</v>
      </c>
      <c r="M3547" s="1">
        <v>0.0</v>
      </c>
    </row>
    <row r="3548">
      <c r="A3548" s="1" t="s">
        <v>3753</v>
      </c>
      <c r="B3548" s="1" t="s">
        <v>94</v>
      </c>
      <c r="C3548" s="1" t="str">
        <f t="array" ref="C3548">_xlfn.XLOOKUP($B3548, sales_teams!$A$2:$A$36, sales_teams!$B$2:$B$36)</f>
        <v>Celia Rouche</v>
      </c>
      <c r="D3548" s="1" t="str">
        <f t="array" ref="D3548">_xlfn.XLOOKUP($B3548, sales_teams!$A$2:$A$36, sales_teams!$C$2:$C$36)</f>
        <v>West</v>
      </c>
      <c r="E3548" s="1" t="s">
        <v>179</v>
      </c>
      <c r="F3548" s="1" t="s">
        <v>87</v>
      </c>
      <c r="G3548" s="1" t="str">
        <f t="array" ref="G3548">IF($F3548="", "", _xlfn.XLOOKUP($F3548,accounts!$A$2:$A$86,accounts!$B$2:$B$86, "Other"))</f>
        <v>telecommunications</v>
      </c>
      <c r="H3548" s="1" t="str">
        <f t="array" ref="H3548">IF($F3548="", "", IFS(_xlfn.XLOOKUP($F3548, accounts!$A$2:$A$86, accounts!$E$2:$E$86, 0)&gt;=1000, "Enterprise", _xlfn.XLOOKUP($F3548, accounts!$A$2:$A$86, accounts!$E$2:$E$86, 0)&gt;=100, "Mid-Market", TRUE, "SMB"))</f>
        <v>Enterprise</v>
      </c>
      <c r="I3548" s="1" t="str">
        <f t="array" ref="I3548">IF($F3548="", "", _xlfn.XLOOKUP($F3548,accounts!$A$2:$A$86,accounts!$F$2:$F$86, "Other"))</f>
        <v>United States</v>
      </c>
      <c r="J3548" s="1" t="s">
        <v>131</v>
      </c>
      <c r="K3548" s="3">
        <v>42886.0</v>
      </c>
      <c r="L3548" s="3">
        <v>42896.0</v>
      </c>
      <c r="M3548" s="1">
        <v>56.0</v>
      </c>
    </row>
    <row r="3549">
      <c r="A3549" s="1" t="s">
        <v>3754</v>
      </c>
      <c r="B3549" s="1" t="s">
        <v>42</v>
      </c>
      <c r="C3549" s="1" t="str">
        <f t="array" ref="C3549">_xlfn.XLOOKUP($B3549, sales_teams!$A$2:$A$36, sales_teams!$B$2:$B$36)</f>
        <v>Cara Losch</v>
      </c>
      <c r="D3549" s="1" t="str">
        <f t="array" ref="D3549">_xlfn.XLOOKUP($B3549, sales_teams!$A$2:$A$36, sales_teams!$C$2:$C$36)</f>
        <v>East</v>
      </c>
      <c r="E3549" s="1" t="s">
        <v>181</v>
      </c>
      <c r="F3549" s="1" t="s">
        <v>103</v>
      </c>
      <c r="G3549" s="1" t="str">
        <f t="array" ref="G3549">IF($F3549="", "", _xlfn.XLOOKUP($F3549,accounts!$A$2:$A$86,accounts!$B$2:$B$86, "Other"))</f>
        <v>retail</v>
      </c>
      <c r="H3549" s="1" t="str">
        <f t="array" ref="H3549">IF($F3549="", "", IFS(_xlfn.XLOOKUP($F3549, accounts!$A$2:$A$86, accounts!$E$2:$E$86, 0)&gt;=1000, "Enterprise", _xlfn.XLOOKUP($F3549, accounts!$A$2:$A$86, accounts!$E$2:$E$86, 0)&gt;=100, "Mid-Market", TRUE, "SMB"))</f>
        <v>Enterprise</v>
      </c>
      <c r="I3549" s="1" t="str">
        <f t="array" ref="I3549">IF($F3549="", "", _xlfn.XLOOKUP($F3549,accounts!$A$2:$A$86,accounts!$F$2:$F$86, "Other"))</f>
        <v>United States</v>
      </c>
      <c r="J3549" s="1" t="s">
        <v>131</v>
      </c>
      <c r="K3549" s="3">
        <v>42886.0</v>
      </c>
      <c r="L3549" s="3">
        <v>42952.0</v>
      </c>
      <c r="M3549" s="1">
        <v>607.0</v>
      </c>
    </row>
    <row r="3550">
      <c r="A3550" s="1" t="s">
        <v>3755</v>
      </c>
      <c r="B3550" s="1" t="s">
        <v>26</v>
      </c>
      <c r="C3550" s="1" t="str">
        <f t="array" ref="C3550">_xlfn.XLOOKUP($B3550, sales_teams!$A$2:$A$36, sales_teams!$B$2:$B$36)</f>
        <v>Melvin Marxen</v>
      </c>
      <c r="D3550" s="1" t="str">
        <f t="array" ref="D3550">_xlfn.XLOOKUP($B3550, sales_teams!$A$2:$A$36, sales_teams!$C$2:$C$36)</f>
        <v>Central</v>
      </c>
      <c r="E3550" s="1" t="s">
        <v>179</v>
      </c>
      <c r="F3550" s="1" t="s">
        <v>59</v>
      </c>
      <c r="G3550" s="1" t="str">
        <f t="array" ref="G3550">IF($F3550="", "", _xlfn.XLOOKUP($F3550,accounts!$A$2:$A$86,accounts!$B$2:$B$86, "Other"))</f>
        <v>medical</v>
      </c>
      <c r="H3550" s="1" t="str">
        <f t="array" ref="H3550">IF($F3550="", "", IFS(_xlfn.XLOOKUP($F3550, accounts!$A$2:$A$86, accounts!$E$2:$E$86, 0)&gt;=1000, "Enterprise", _xlfn.XLOOKUP($F3550, accounts!$A$2:$A$86, accounts!$E$2:$E$86, 0)&gt;=100, "Mid-Market", TRUE, "SMB"))</f>
        <v>SMB</v>
      </c>
      <c r="I3550" s="1" t="str">
        <f t="array" ref="I3550">IF($F3550="", "", _xlfn.XLOOKUP($F3550,accounts!$A$2:$A$86,accounts!$F$2:$F$86, "Other"))</f>
        <v>United States</v>
      </c>
      <c r="J3550" s="1" t="s">
        <v>131</v>
      </c>
      <c r="K3550" s="3">
        <v>42886.0</v>
      </c>
      <c r="L3550" s="3">
        <v>42895.0</v>
      </c>
      <c r="M3550" s="1">
        <v>48.0</v>
      </c>
    </row>
    <row r="3551">
      <c r="A3551" s="1" t="s">
        <v>3756</v>
      </c>
      <c r="B3551" s="1" t="s">
        <v>88</v>
      </c>
      <c r="C3551" s="1" t="str">
        <f t="array" ref="C3551">_xlfn.XLOOKUP($B3551, sales_teams!$A$2:$A$36, sales_teams!$B$2:$B$36)</f>
        <v>Celia Rouche</v>
      </c>
      <c r="D3551" s="1" t="str">
        <f t="array" ref="D3551">_xlfn.XLOOKUP($B3551, sales_teams!$A$2:$A$36, sales_teams!$C$2:$C$36)</f>
        <v>West</v>
      </c>
      <c r="E3551" s="1" t="s">
        <v>109</v>
      </c>
      <c r="F3551" s="1" t="s">
        <v>134</v>
      </c>
      <c r="G3551" s="1" t="str">
        <f t="array" ref="G3551">IF($F3551="", "", _xlfn.XLOOKUP($F3551,accounts!$A$2:$A$86,accounts!$B$2:$B$86, "Other"))</f>
        <v>services</v>
      </c>
      <c r="H3551" s="1" t="str">
        <f t="array" ref="H3551">IF($F3551="", "", IFS(_xlfn.XLOOKUP($F3551, accounts!$A$2:$A$86, accounts!$E$2:$E$86, 0)&gt;=1000, "Enterprise", _xlfn.XLOOKUP($F3551, accounts!$A$2:$A$86, accounts!$E$2:$E$86, 0)&gt;=100, "Mid-Market", TRUE, "SMB"))</f>
        <v>Enterprise</v>
      </c>
      <c r="I3551" s="1" t="str">
        <f t="array" ref="I3551">IF($F3551="", "", _xlfn.XLOOKUP($F3551,accounts!$A$2:$A$86,accounts!$F$2:$F$86, "Other"))</f>
        <v>Brazil</v>
      </c>
      <c r="J3551" s="1" t="s">
        <v>189</v>
      </c>
      <c r="K3551" s="3">
        <v>42886.0</v>
      </c>
    </row>
    <row r="3552">
      <c r="A3552" s="1" t="s">
        <v>3757</v>
      </c>
      <c r="B3552" s="1" t="s">
        <v>99</v>
      </c>
      <c r="C3552" s="1" t="str">
        <f t="array" ref="C3552">_xlfn.XLOOKUP($B3552, sales_teams!$A$2:$A$36, sales_teams!$B$2:$B$36)</f>
        <v>Summer Sewald</v>
      </c>
      <c r="D3552" s="1" t="str">
        <f t="array" ref="D3552">_xlfn.XLOOKUP($B3552, sales_teams!$A$2:$A$36, sales_teams!$C$2:$C$36)</f>
        <v>West</v>
      </c>
      <c r="E3552" s="1" t="s">
        <v>181</v>
      </c>
      <c r="F3552" s="1" t="s">
        <v>154</v>
      </c>
      <c r="G3552" s="1" t="str">
        <f t="array" ref="G3552">IF($F3552="", "", _xlfn.XLOOKUP($F3552,accounts!$A$2:$A$86,accounts!$B$2:$B$86, "Other"))</f>
        <v>retail</v>
      </c>
      <c r="H3552" s="1" t="str">
        <f t="array" ref="H3552">IF($F3552="", "", IFS(_xlfn.XLOOKUP($F3552, accounts!$A$2:$A$86, accounts!$E$2:$E$86, 0)&gt;=1000, "Enterprise", _xlfn.XLOOKUP($F3552, accounts!$A$2:$A$86, accounts!$E$2:$E$86, 0)&gt;=100, "Mid-Market", TRUE, "SMB"))</f>
        <v>Enterprise</v>
      </c>
      <c r="I3552" s="1" t="str">
        <f t="array" ref="I3552">IF($F3552="", "", _xlfn.XLOOKUP($F3552,accounts!$A$2:$A$86,accounts!$F$2:$F$86, "Other"))</f>
        <v>United States</v>
      </c>
      <c r="J3552" s="1" t="s">
        <v>192</v>
      </c>
      <c r="K3552" s="3">
        <v>42886.0</v>
      </c>
      <c r="L3552" s="3">
        <v>42965.0</v>
      </c>
      <c r="M3552" s="1">
        <v>0.0</v>
      </c>
    </row>
    <row r="3553">
      <c r="A3553" s="1" t="s">
        <v>3758</v>
      </c>
      <c r="B3553" s="1" t="s">
        <v>99</v>
      </c>
      <c r="C3553" s="1" t="str">
        <f t="array" ref="C3553">_xlfn.XLOOKUP($B3553, sales_teams!$A$2:$A$36, sales_teams!$B$2:$B$36)</f>
        <v>Summer Sewald</v>
      </c>
      <c r="D3553" s="1" t="str">
        <f t="array" ref="D3553">_xlfn.XLOOKUP($B3553, sales_teams!$A$2:$A$36, sales_teams!$C$2:$C$36)</f>
        <v>West</v>
      </c>
      <c r="E3553" s="1" t="s">
        <v>181</v>
      </c>
      <c r="F3553" s="1" t="s">
        <v>36</v>
      </c>
      <c r="G3553" s="1" t="str">
        <f t="array" ref="G3553">IF($F3553="", "", _xlfn.XLOOKUP($F3553,accounts!$A$2:$A$86,accounts!$B$2:$B$86, "Other"))</f>
        <v>retail</v>
      </c>
      <c r="H3553" s="1" t="str">
        <f t="array" ref="H3553">IF($F3553="", "", IFS(_xlfn.XLOOKUP($F3553, accounts!$A$2:$A$86, accounts!$E$2:$E$86, 0)&gt;=1000, "Enterprise", _xlfn.XLOOKUP($F3553, accounts!$A$2:$A$86, accounts!$E$2:$E$86, 0)&gt;=100, "Mid-Market", TRUE, "SMB"))</f>
        <v>Enterprise</v>
      </c>
      <c r="I3553" s="1" t="str">
        <f t="array" ref="I3553">IF($F3553="", "", _xlfn.XLOOKUP($F3553,accounts!$A$2:$A$86,accounts!$F$2:$F$86, "Other"))</f>
        <v>United States</v>
      </c>
      <c r="J3553" s="1" t="s">
        <v>131</v>
      </c>
      <c r="K3553" s="3">
        <v>42886.0</v>
      </c>
      <c r="L3553" s="3">
        <v>42970.0</v>
      </c>
      <c r="M3553" s="1">
        <v>570.0</v>
      </c>
    </row>
    <row r="3554">
      <c r="A3554" s="1" t="s">
        <v>3759</v>
      </c>
      <c r="B3554" s="1" t="s">
        <v>99</v>
      </c>
      <c r="C3554" s="1" t="str">
        <f t="array" ref="C3554">_xlfn.XLOOKUP($B3554, sales_teams!$A$2:$A$36, sales_teams!$B$2:$B$36)</f>
        <v>Summer Sewald</v>
      </c>
      <c r="D3554" s="1" t="str">
        <f t="array" ref="D3554">_xlfn.XLOOKUP($B3554, sales_teams!$A$2:$A$36, sales_teams!$C$2:$C$36)</f>
        <v>West</v>
      </c>
      <c r="E3554" s="1" t="s">
        <v>109</v>
      </c>
      <c r="F3554" s="1" t="s">
        <v>154</v>
      </c>
      <c r="G3554" s="1" t="str">
        <f t="array" ref="G3554">IF($F3554="", "", _xlfn.XLOOKUP($F3554,accounts!$A$2:$A$86,accounts!$B$2:$B$86, "Other"))</f>
        <v>retail</v>
      </c>
      <c r="H3554" s="1" t="str">
        <f t="array" ref="H3554">IF($F3554="", "", IFS(_xlfn.XLOOKUP($F3554, accounts!$A$2:$A$86, accounts!$E$2:$E$86, 0)&gt;=1000, "Enterprise", _xlfn.XLOOKUP($F3554, accounts!$A$2:$A$86, accounts!$E$2:$E$86, 0)&gt;=100, "Mid-Market", TRUE, "SMB"))</f>
        <v>Enterprise</v>
      </c>
      <c r="I3554" s="1" t="str">
        <f t="array" ref="I3554">IF($F3554="", "", _xlfn.XLOOKUP($F3554,accounts!$A$2:$A$86,accounts!$F$2:$F$86, "Other"))</f>
        <v>United States</v>
      </c>
      <c r="J3554" s="1" t="s">
        <v>131</v>
      </c>
      <c r="K3554" s="3">
        <v>42886.0</v>
      </c>
      <c r="L3554" s="3">
        <v>42890.0</v>
      </c>
      <c r="M3554" s="1">
        <v>1056.0</v>
      </c>
    </row>
    <row r="3555">
      <c r="A3555" s="1" t="s">
        <v>3760</v>
      </c>
      <c r="B3555" s="1" t="s">
        <v>104</v>
      </c>
      <c r="C3555" s="1" t="str">
        <f t="array" ref="C3555">_xlfn.XLOOKUP($B3555, sales_teams!$A$2:$A$36, sales_teams!$B$2:$B$36)</f>
        <v>Summer Sewald</v>
      </c>
      <c r="D3555" s="1" t="str">
        <f t="array" ref="D3555">_xlfn.XLOOKUP($B3555, sales_teams!$A$2:$A$36, sales_teams!$C$2:$C$36)</f>
        <v>West</v>
      </c>
      <c r="E3555" s="1" t="s">
        <v>181</v>
      </c>
      <c r="G3555" s="1" t="str">
        <f t="array" ref="G3555">IF($F3555="", "", _xlfn.XLOOKUP($F3555,accounts!$A$2:$A$86,accounts!$B$2:$B$86, "Other"))</f>
        <v/>
      </c>
      <c r="H3555" s="1" t="str">
        <f t="array" ref="H3555">IF($F3555="", "", IFS(_xlfn.XLOOKUP($F3555, accounts!$A$2:$A$86, accounts!$E$2:$E$86, 0)&gt;=1000, "Enterprise", _xlfn.XLOOKUP($F3555, accounts!$A$2:$A$86, accounts!$E$2:$E$86, 0)&gt;=100, "Mid-Market", TRUE, "SMB"))</f>
        <v/>
      </c>
      <c r="I3555" s="1" t="str">
        <f t="array" ref="I3555">IF($F3555="", "", _xlfn.XLOOKUP($F3555,accounts!$A$2:$A$86,accounts!$F$2:$F$86, "Other"))</f>
        <v/>
      </c>
      <c r="J3555" s="1" t="s">
        <v>189</v>
      </c>
      <c r="K3555" s="3">
        <v>42886.0</v>
      </c>
    </row>
    <row r="3556">
      <c r="A3556" s="1" t="s">
        <v>3761</v>
      </c>
      <c r="B3556" s="1" t="s">
        <v>104</v>
      </c>
      <c r="C3556" s="1" t="str">
        <f t="array" ref="C3556">_xlfn.XLOOKUP($B3556, sales_teams!$A$2:$A$36, sales_teams!$B$2:$B$36)</f>
        <v>Summer Sewald</v>
      </c>
      <c r="D3556" s="1" t="str">
        <f t="array" ref="D3556">_xlfn.XLOOKUP($B3556, sales_teams!$A$2:$A$36, sales_teams!$C$2:$C$36)</f>
        <v>West</v>
      </c>
      <c r="E3556" s="1" t="s">
        <v>181</v>
      </c>
      <c r="F3556" s="1" t="s">
        <v>130</v>
      </c>
      <c r="G3556" s="1" t="str">
        <f t="array" ref="G3556">IF($F3556="", "", _xlfn.XLOOKUP($F3556,accounts!$A$2:$A$86,accounts!$B$2:$B$86, "Other"))</f>
        <v>medical</v>
      </c>
      <c r="H3556" s="1" t="str">
        <f t="array" ref="H3556">IF($F3556="", "", IFS(_xlfn.XLOOKUP($F3556, accounts!$A$2:$A$86, accounts!$E$2:$E$86, 0)&gt;=1000, "Enterprise", _xlfn.XLOOKUP($F3556, accounts!$A$2:$A$86, accounts!$E$2:$E$86, 0)&gt;=100, "Mid-Market", TRUE, "SMB"))</f>
        <v>Enterprise</v>
      </c>
      <c r="I3556" s="1" t="str">
        <f t="array" ref="I3556">IF($F3556="", "", _xlfn.XLOOKUP($F3556,accounts!$A$2:$A$86,accounts!$F$2:$F$86, "Other"))</f>
        <v>United States</v>
      </c>
      <c r="J3556" s="1" t="s">
        <v>131</v>
      </c>
      <c r="K3556" s="3">
        <v>42886.0</v>
      </c>
      <c r="L3556" s="3">
        <v>42981.0</v>
      </c>
      <c r="M3556" s="1">
        <v>560.0</v>
      </c>
    </row>
    <row r="3557">
      <c r="A3557" s="1" t="s">
        <v>3762</v>
      </c>
      <c r="B3557" s="1" t="s">
        <v>102</v>
      </c>
      <c r="C3557" s="1" t="str">
        <f t="array" ref="C3557">_xlfn.XLOOKUP($B3557, sales_teams!$A$2:$A$36, sales_teams!$B$2:$B$36)</f>
        <v>Summer Sewald</v>
      </c>
      <c r="D3557" s="1" t="str">
        <f t="array" ref="D3557">_xlfn.XLOOKUP($B3557, sales_teams!$A$2:$A$36, sales_teams!$C$2:$C$36)</f>
        <v>West</v>
      </c>
      <c r="E3557" s="1" t="s">
        <v>194</v>
      </c>
      <c r="F3557" s="1" t="s">
        <v>142</v>
      </c>
      <c r="G3557" s="1" t="str">
        <f t="array" ref="G3557">IF($F3557="", "", _xlfn.XLOOKUP($F3557,accounts!$A$2:$A$86,accounts!$B$2:$B$86, "Other"))</f>
        <v>retail</v>
      </c>
      <c r="H3557" s="1" t="str">
        <f t="array" ref="H3557">IF($F3557="", "", IFS(_xlfn.XLOOKUP($F3557, accounts!$A$2:$A$86, accounts!$E$2:$E$86, 0)&gt;=1000, "Enterprise", _xlfn.XLOOKUP($F3557, accounts!$A$2:$A$86, accounts!$E$2:$E$86, 0)&gt;=100, "Mid-Market", TRUE, "SMB"))</f>
        <v>Enterprise</v>
      </c>
      <c r="I3557" s="1" t="str">
        <f t="array" ref="I3557">IF($F3557="", "", _xlfn.XLOOKUP($F3557,accounts!$A$2:$A$86,accounts!$F$2:$F$86, "Other"))</f>
        <v>United States</v>
      </c>
      <c r="J3557" s="1" t="s">
        <v>192</v>
      </c>
      <c r="K3557" s="3">
        <v>42886.0</v>
      </c>
      <c r="L3557" s="3">
        <v>42950.0</v>
      </c>
      <c r="M3557" s="1">
        <v>0.0</v>
      </c>
    </row>
    <row r="3558">
      <c r="A3558" s="1" t="s">
        <v>3763</v>
      </c>
      <c r="B3558" s="1" t="s">
        <v>102</v>
      </c>
      <c r="C3558" s="1" t="str">
        <f t="array" ref="C3558">_xlfn.XLOOKUP($B3558, sales_teams!$A$2:$A$36, sales_teams!$B$2:$B$36)</f>
        <v>Summer Sewald</v>
      </c>
      <c r="D3558" s="1" t="str">
        <f t="array" ref="D3558">_xlfn.XLOOKUP($B3558, sales_teams!$A$2:$A$36, sales_teams!$C$2:$C$36)</f>
        <v>West</v>
      </c>
      <c r="E3558" s="1" t="s">
        <v>181</v>
      </c>
      <c r="F3558" s="1" t="s">
        <v>117</v>
      </c>
      <c r="G3558" s="1" t="str">
        <f t="array" ref="G3558">IF($F3558="", "", _xlfn.XLOOKUP($F3558,accounts!$A$2:$A$86,accounts!$B$2:$B$86, "Other"))</f>
        <v>retail</v>
      </c>
      <c r="H3558" s="1" t="str">
        <f t="array" ref="H3558">IF($F3558="", "", IFS(_xlfn.XLOOKUP($F3558, accounts!$A$2:$A$86, accounts!$E$2:$E$86, 0)&gt;=1000, "Enterprise", _xlfn.XLOOKUP($F3558, accounts!$A$2:$A$86, accounts!$E$2:$E$86, 0)&gt;=100, "Mid-Market", TRUE, "SMB"))</f>
        <v>Mid-Market</v>
      </c>
      <c r="I3558" s="1" t="str">
        <f t="array" ref="I3558">IF($F3558="", "", _xlfn.XLOOKUP($F3558,accounts!$A$2:$A$86,accounts!$F$2:$F$86, "Other"))</f>
        <v>United States</v>
      </c>
      <c r="J3558" s="1" t="s">
        <v>131</v>
      </c>
      <c r="K3558" s="3">
        <v>42886.0</v>
      </c>
      <c r="L3558" s="3">
        <v>42907.0</v>
      </c>
      <c r="M3558" s="1">
        <v>588.0</v>
      </c>
    </row>
    <row r="3559">
      <c r="A3559" s="1" t="s">
        <v>3764</v>
      </c>
      <c r="B3559" s="1" t="s">
        <v>102</v>
      </c>
      <c r="C3559" s="1" t="str">
        <f t="array" ref="C3559">_xlfn.XLOOKUP($B3559, sales_teams!$A$2:$A$36, sales_teams!$B$2:$B$36)</f>
        <v>Summer Sewald</v>
      </c>
      <c r="D3559" s="1" t="str">
        <f t="array" ref="D3559">_xlfn.XLOOKUP($B3559, sales_teams!$A$2:$A$36, sales_teams!$C$2:$C$36)</f>
        <v>West</v>
      </c>
      <c r="E3559" s="1" t="s">
        <v>148</v>
      </c>
      <c r="F3559" s="1" t="s">
        <v>170</v>
      </c>
      <c r="G3559" s="1" t="str">
        <f t="array" ref="G3559">IF($F3559="", "", _xlfn.XLOOKUP($F3559,accounts!$A$2:$A$86,accounts!$B$2:$B$86, "Other"))</f>
        <v>employment</v>
      </c>
      <c r="H3559" s="1" t="str">
        <f t="array" ref="H3559">IF($F3559="", "", IFS(_xlfn.XLOOKUP($F3559, accounts!$A$2:$A$86, accounts!$E$2:$E$86, 0)&gt;=1000, "Enterprise", _xlfn.XLOOKUP($F3559, accounts!$A$2:$A$86, accounts!$E$2:$E$86, 0)&gt;=100, "Mid-Market", TRUE, "SMB"))</f>
        <v>Enterprise</v>
      </c>
      <c r="I3559" s="1" t="str">
        <f t="array" ref="I3559">IF($F3559="", "", _xlfn.XLOOKUP($F3559,accounts!$A$2:$A$86,accounts!$F$2:$F$86, "Other"))</f>
        <v>United States</v>
      </c>
      <c r="J3559" s="1" t="s">
        <v>131</v>
      </c>
      <c r="K3559" s="3">
        <v>42886.0</v>
      </c>
      <c r="L3559" s="3">
        <v>42980.0</v>
      </c>
      <c r="M3559" s="1">
        <v>4356.0</v>
      </c>
    </row>
    <row r="3560">
      <c r="A3560" s="1" t="s">
        <v>3765</v>
      </c>
      <c r="B3560" s="1" t="s">
        <v>102</v>
      </c>
      <c r="C3560" s="1" t="str">
        <f t="array" ref="C3560">_xlfn.XLOOKUP($B3560, sales_teams!$A$2:$A$36, sales_teams!$B$2:$B$36)</f>
        <v>Summer Sewald</v>
      </c>
      <c r="D3560" s="1" t="str">
        <f t="array" ref="D3560">_xlfn.XLOOKUP($B3560, sales_teams!$A$2:$A$36, sales_teams!$C$2:$C$36)</f>
        <v>West</v>
      </c>
      <c r="E3560" s="1" t="s">
        <v>179</v>
      </c>
      <c r="F3560" s="1" t="s">
        <v>129</v>
      </c>
      <c r="G3560" s="1" t="str">
        <f t="array" ref="G3560">IF($F3560="", "", _xlfn.XLOOKUP($F3560,accounts!$A$2:$A$86,accounts!$B$2:$B$86, "Other"))</f>
        <v>medical</v>
      </c>
      <c r="H3560" s="1" t="str">
        <f t="array" ref="H3560">IF($F3560="", "", IFS(_xlfn.XLOOKUP($F3560, accounts!$A$2:$A$86, accounts!$E$2:$E$86, 0)&gt;=1000, "Enterprise", _xlfn.XLOOKUP($F3560, accounts!$A$2:$A$86, accounts!$E$2:$E$86, 0)&gt;=100, "Mid-Market", TRUE, "SMB"))</f>
        <v>Enterprise</v>
      </c>
      <c r="I3560" s="1" t="str">
        <f t="array" ref="I3560">IF($F3560="", "", _xlfn.XLOOKUP($F3560,accounts!$A$2:$A$86,accounts!$F$2:$F$86, "Other"))</f>
        <v>United States</v>
      </c>
      <c r="J3560" s="1" t="s">
        <v>131</v>
      </c>
      <c r="K3560" s="3">
        <v>42886.0</v>
      </c>
      <c r="L3560" s="3">
        <v>42962.0</v>
      </c>
      <c r="M3560" s="1">
        <v>69.0</v>
      </c>
    </row>
    <row r="3561">
      <c r="A3561" s="1" t="s">
        <v>3766</v>
      </c>
      <c r="B3561" s="1" t="s">
        <v>17</v>
      </c>
      <c r="C3561" s="1" t="str">
        <f t="array" ref="C3561">_xlfn.XLOOKUP($B3561, sales_teams!$A$2:$A$36, sales_teams!$B$2:$B$36)</f>
        <v>Dustin Brinkmann</v>
      </c>
      <c r="D3561" s="1" t="str">
        <f t="array" ref="D3561">_xlfn.XLOOKUP($B3561, sales_teams!$A$2:$A$36, sales_teams!$C$2:$C$36)</f>
        <v>Central</v>
      </c>
      <c r="E3561" s="1" t="s">
        <v>181</v>
      </c>
      <c r="F3561" s="1" t="s">
        <v>145</v>
      </c>
      <c r="G3561" s="1" t="str">
        <f t="array" ref="G3561">IF($F3561="", "", _xlfn.XLOOKUP($F3561,accounts!$A$2:$A$86,accounts!$B$2:$B$86, "Other"))</f>
        <v>technology</v>
      </c>
      <c r="H3561" s="1" t="str">
        <f t="array" ref="H3561">IF($F3561="", "", IFS(_xlfn.XLOOKUP($F3561, accounts!$A$2:$A$86, accounts!$E$2:$E$86, 0)&gt;=1000, "Enterprise", _xlfn.XLOOKUP($F3561, accounts!$A$2:$A$86, accounts!$E$2:$E$86, 0)&gt;=100, "Mid-Market", TRUE, "SMB"))</f>
        <v>Enterprise</v>
      </c>
      <c r="I3561" s="1" t="str">
        <f t="array" ref="I3561">IF($F3561="", "", _xlfn.XLOOKUP($F3561,accounts!$A$2:$A$86,accounts!$F$2:$F$86, "Other"))</f>
        <v>Panama</v>
      </c>
      <c r="J3561" s="1" t="s">
        <v>131</v>
      </c>
      <c r="K3561" s="3">
        <v>42886.0</v>
      </c>
      <c r="L3561" s="3">
        <v>42949.0</v>
      </c>
      <c r="M3561" s="1">
        <v>505.0</v>
      </c>
    </row>
    <row r="3562">
      <c r="A3562" s="1" t="s">
        <v>3767</v>
      </c>
      <c r="B3562" s="1" t="s">
        <v>92</v>
      </c>
      <c r="C3562" s="1" t="str">
        <f t="array" ref="C3562">_xlfn.XLOOKUP($B3562, sales_teams!$A$2:$A$36, sales_teams!$B$2:$B$36)</f>
        <v>Celia Rouche</v>
      </c>
      <c r="D3562" s="1" t="str">
        <f t="array" ref="D3562">_xlfn.XLOOKUP($B3562, sales_teams!$A$2:$A$36, sales_teams!$C$2:$C$36)</f>
        <v>West</v>
      </c>
      <c r="E3562" s="1" t="s">
        <v>181</v>
      </c>
      <c r="F3562" s="1" t="s">
        <v>87</v>
      </c>
      <c r="G3562" s="1" t="str">
        <f t="array" ref="G3562">IF($F3562="", "", _xlfn.XLOOKUP($F3562,accounts!$A$2:$A$86,accounts!$B$2:$B$86, "Other"))</f>
        <v>telecommunications</v>
      </c>
      <c r="H3562" s="1" t="str">
        <f t="array" ref="H3562">IF($F3562="", "", IFS(_xlfn.XLOOKUP($F3562, accounts!$A$2:$A$86, accounts!$E$2:$E$86, 0)&gt;=1000, "Enterprise", _xlfn.XLOOKUP($F3562, accounts!$A$2:$A$86, accounts!$E$2:$E$86, 0)&gt;=100, "Mid-Market", TRUE, "SMB"))</f>
        <v>Enterprise</v>
      </c>
      <c r="I3562" s="1" t="str">
        <f t="array" ref="I3562">IF($F3562="", "", _xlfn.XLOOKUP($F3562,accounts!$A$2:$A$86,accounts!$F$2:$F$86, "Other"))</f>
        <v>United States</v>
      </c>
      <c r="J3562" s="1" t="s">
        <v>131</v>
      </c>
      <c r="K3562" s="3">
        <v>42886.0</v>
      </c>
      <c r="L3562" s="3">
        <v>43001.0</v>
      </c>
      <c r="M3562" s="1">
        <v>510.0</v>
      </c>
    </row>
    <row r="3563">
      <c r="A3563" s="1" t="s">
        <v>3768</v>
      </c>
      <c r="B3563" s="1" t="s">
        <v>92</v>
      </c>
      <c r="C3563" s="1" t="str">
        <f t="array" ref="C3563">_xlfn.XLOOKUP($B3563, sales_teams!$A$2:$A$36, sales_teams!$B$2:$B$36)</f>
        <v>Celia Rouche</v>
      </c>
      <c r="D3563" s="1" t="str">
        <f t="array" ref="D3563">_xlfn.XLOOKUP($B3563, sales_teams!$A$2:$A$36, sales_teams!$C$2:$C$36)</f>
        <v>West</v>
      </c>
      <c r="E3563" s="1" t="s">
        <v>188</v>
      </c>
      <c r="F3563" s="1" t="s">
        <v>176</v>
      </c>
      <c r="G3563" s="1" t="str">
        <f t="array" ref="G3563">IF($F3563="", "", _xlfn.XLOOKUP($F3563,accounts!$A$2:$A$86,accounts!$B$2:$B$86, "Other"))</f>
        <v>entertainment</v>
      </c>
      <c r="H3563" s="1" t="str">
        <f t="array" ref="H3563">IF($F3563="", "", IFS(_xlfn.XLOOKUP($F3563, accounts!$A$2:$A$86, accounts!$E$2:$E$86, 0)&gt;=1000, "Enterprise", _xlfn.XLOOKUP($F3563, accounts!$A$2:$A$86, accounts!$E$2:$E$86, 0)&gt;=100, "Mid-Market", TRUE, "SMB"))</f>
        <v>Mid-Market</v>
      </c>
      <c r="I3563" s="1" t="str">
        <f t="array" ref="I3563">IF($F3563="", "", _xlfn.XLOOKUP($F3563,accounts!$A$2:$A$86,accounts!$F$2:$F$86, "Other"))</f>
        <v>United States</v>
      </c>
      <c r="J3563" s="1" t="s">
        <v>131</v>
      </c>
      <c r="K3563" s="3">
        <v>42886.0</v>
      </c>
      <c r="L3563" s="3">
        <v>43001.0</v>
      </c>
      <c r="M3563" s="1">
        <v>3722.0</v>
      </c>
    </row>
    <row r="3564">
      <c r="A3564" s="1" t="s">
        <v>3769</v>
      </c>
      <c r="B3564" s="1" t="s">
        <v>107</v>
      </c>
      <c r="C3564" s="1" t="str">
        <f t="array" ref="C3564">_xlfn.XLOOKUP($B3564, sales_teams!$A$2:$A$36, sales_teams!$B$2:$B$36)</f>
        <v>Summer Sewald</v>
      </c>
      <c r="D3564" s="1" t="str">
        <f t="array" ref="D3564">_xlfn.XLOOKUP($B3564, sales_teams!$A$2:$A$36, sales_teams!$C$2:$C$36)</f>
        <v>West</v>
      </c>
      <c r="E3564" s="1" t="s">
        <v>179</v>
      </c>
      <c r="G3564" s="1" t="str">
        <f t="array" ref="G3564">IF($F3564="", "", _xlfn.XLOOKUP($F3564,accounts!$A$2:$A$86,accounts!$B$2:$B$86, "Other"))</f>
        <v/>
      </c>
      <c r="H3564" s="1" t="str">
        <f t="array" ref="H3564">IF($F3564="", "", IFS(_xlfn.XLOOKUP($F3564, accounts!$A$2:$A$86, accounts!$E$2:$E$86, 0)&gt;=1000, "Enterprise", _xlfn.XLOOKUP($F3564, accounts!$A$2:$A$86, accounts!$E$2:$E$86, 0)&gt;=100, "Mid-Market", TRUE, "SMB"))</f>
        <v/>
      </c>
      <c r="I3564" s="1" t="str">
        <f t="array" ref="I3564">IF($F3564="", "", _xlfn.XLOOKUP($F3564,accounts!$A$2:$A$86,accounts!$F$2:$F$86, "Other"))</f>
        <v/>
      </c>
      <c r="J3564" s="1" t="s">
        <v>189</v>
      </c>
      <c r="K3564" s="3">
        <v>42886.0</v>
      </c>
    </row>
    <row r="3565">
      <c r="A3565" s="1" t="s">
        <v>3770</v>
      </c>
      <c r="B3565" s="1" t="s">
        <v>107</v>
      </c>
      <c r="C3565" s="1" t="str">
        <f t="array" ref="C3565">_xlfn.XLOOKUP($B3565, sales_teams!$A$2:$A$36, sales_teams!$B$2:$B$36)</f>
        <v>Summer Sewald</v>
      </c>
      <c r="D3565" s="1" t="str">
        <f t="array" ref="D3565">_xlfn.XLOOKUP($B3565, sales_teams!$A$2:$A$36, sales_teams!$C$2:$C$36)</f>
        <v>West</v>
      </c>
      <c r="E3565" s="1" t="s">
        <v>109</v>
      </c>
      <c r="F3565" s="1" t="s">
        <v>91</v>
      </c>
      <c r="G3565" s="1" t="str">
        <f t="array" ref="G3565">IF($F3565="", "", _xlfn.XLOOKUP($F3565,accounts!$A$2:$A$86,accounts!$B$2:$B$86, "Other"))</f>
        <v>employment</v>
      </c>
      <c r="H3565" s="1" t="str">
        <f t="array" ref="H3565">IF($F3565="", "", IFS(_xlfn.XLOOKUP($F3565, accounts!$A$2:$A$86, accounts!$E$2:$E$86, 0)&gt;=1000, "Enterprise", _xlfn.XLOOKUP($F3565, accounts!$A$2:$A$86, accounts!$E$2:$E$86, 0)&gt;=100, "Mid-Market", TRUE, "SMB"))</f>
        <v>Enterprise</v>
      </c>
      <c r="I3565" s="1" t="str">
        <f t="array" ref="I3565">IF($F3565="", "", _xlfn.XLOOKUP($F3565,accounts!$A$2:$A$86,accounts!$F$2:$F$86, "Other"))</f>
        <v>United States</v>
      </c>
      <c r="J3565" s="1" t="s">
        <v>131</v>
      </c>
      <c r="K3565" s="3">
        <v>42886.0</v>
      </c>
      <c r="L3565" s="3">
        <v>42949.0</v>
      </c>
      <c r="M3565" s="1">
        <v>1145.0</v>
      </c>
    </row>
    <row r="3566">
      <c r="A3566" s="1" t="s">
        <v>3771</v>
      </c>
      <c r="B3566" s="1" t="s">
        <v>18</v>
      </c>
      <c r="C3566" s="1" t="str">
        <f t="array" ref="C3566">_xlfn.XLOOKUP($B3566, sales_teams!$A$2:$A$36, sales_teams!$B$2:$B$36)</f>
        <v>Dustin Brinkmann</v>
      </c>
      <c r="D3566" s="1" t="str">
        <f t="array" ref="D3566">_xlfn.XLOOKUP($B3566, sales_teams!$A$2:$A$36, sales_teams!$C$2:$C$36)</f>
        <v>Central</v>
      </c>
      <c r="E3566" s="1" t="s">
        <v>179</v>
      </c>
      <c r="F3566" s="1" t="s">
        <v>157</v>
      </c>
      <c r="G3566" s="1" t="str">
        <f t="array" ref="G3566">IF($F3566="", "", _xlfn.XLOOKUP($F3566,accounts!$A$2:$A$86,accounts!$B$2:$B$86, "Other"))</f>
        <v>retail</v>
      </c>
      <c r="H3566" s="1" t="str">
        <f t="array" ref="H3566">IF($F3566="", "", IFS(_xlfn.XLOOKUP($F3566, accounts!$A$2:$A$86, accounts!$E$2:$E$86, 0)&gt;=1000, "Enterprise", _xlfn.XLOOKUP($F3566, accounts!$A$2:$A$86, accounts!$E$2:$E$86, 0)&gt;=100, "Mid-Market", TRUE, "SMB"))</f>
        <v>Enterprise</v>
      </c>
      <c r="I3566" s="1" t="str">
        <f t="array" ref="I3566">IF($F3566="", "", _xlfn.XLOOKUP($F3566,accounts!$A$2:$A$86,accounts!$F$2:$F$86, "Other"))</f>
        <v>Belgium</v>
      </c>
      <c r="J3566" s="1" t="s">
        <v>131</v>
      </c>
      <c r="K3566" s="3">
        <v>42886.0</v>
      </c>
      <c r="L3566" s="3">
        <v>42974.0</v>
      </c>
      <c r="M3566" s="1">
        <v>53.0</v>
      </c>
    </row>
    <row r="3567">
      <c r="A3567" s="1" t="s">
        <v>3772</v>
      </c>
      <c r="B3567" s="1" t="s">
        <v>54</v>
      </c>
      <c r="C3567" s="1" t="str">
        <f t="array" ref="C3567">_xlfn.XLOOKUP($B3567, sales_teams!$A$2:$A$36, sales_teams!$B$2:$B$36)</f>
        <v>Rocco Neubert</v>
      </c>
      <c r="D3567" s="1" t="str">
        <f t="array" ref="D3567">_xlfn.XLOOKUP($B3567, sales_teams!$A$2:$A$36, sales_teams!$C$2:$C$36)</f>
        <v>East</v>
      </c>
      <c r="E3567" s="1" t="s">
        <v>109</v>
      </c>
      <c r="F3567" s="1" t="s">
        <v>125</v>
      </c>
      <c r="G3567" s="1" t="str">
        <f t="array" ref="G3567">IF($F3567="", "", _xlfn.XLOOKUP($F3567,accounts!$A$2:$A$86,accounts!$B$2:$B$86, "Other"))</f>
        <v>software</v>
      </c>
      <c r="H3567" s="1" t="str">
        <f t="array" ref="H3567">IF($F3567="", "", IFS(_xlfn.XLOOKUP($F3567, accounts!$A$2:$A$86, accounts!$E$2:$E$86, 0)&gt;=1000, "Enterprise", _xlfn.XLOOKUP($F3567, accounts!$A$2:$A$86, accounts!$E$2:$E$86, 0)&gt;=100, "Mid-Market", TRUE, "SMB"))</f>
        <v>Enterprise</v>
      </c>
      <c r="I3567" s="1" t="str">
        <f t="array" ref="I3567">IF($F3567="", "", _xlfn.XLOOKUP($F3567,accounts!$A$2:$A$86,accounts!$F$2:$F$86, "Other"))</f>
        <v>United States</v>
      </c>
      <c r="J3567" s="1" t="s">
        <v>131</v>
      </c>
      <c r="K3567" s="3">
        <v>42886.0</v>
      </c>
      <c r="L3567" s="3">
        <v>42901.0</v>
      </c>
      <c r="M3567" s="1">
        <v>1120.0</v>
      </c>
    </row>
    <row r="3568">
      <c r="A3568" s="1" t="s">
        <v>3773</v>
      </c>
      <c r="B3568" s="1" t="s">
        <v>54</v>
      </c>
      <c r="C3568" s="1" t="str">
        <f t="array" ref="C3568">_xlfn.XLOOKUP($B3568, sales_teams!$A$2:$A$36, sales_teams!$B$2:$B$36)</f>
        <v>Rocco Neubert</v>
      </c>
      <c r="D3568" s="1" t="str">
        <f t="array" ref="D3568">_xlfn.XLOOKUP($B3568, sales_teams!$A$2:$A$36, sales_teams!$C$2:$C$36)</f>
        <v>East</v>
      </c>
      <c r="E3568" s="1" t="s">
        <v>188</v>
      </c>
      <c r="F3568" s="1" t="s">
        <v>121</v>
      </c>
      <c r="G3568" s="1" t="str">
        <f t="array" ref="G3568">IF($F3568="", "", _xlfn.XLOOKUP($F3568,accounts!$A$2:$A$86,accounts!$B$2:$B$86, "Other"))</f>
        <v>telecommunications</v>
      </c>
      <c r="H3568" s="1" t="str">
        <f t="array" ref="H3568">IF($F3568="", "", IFS(_xlfn.XLOOKUP($F3568, accounts!$A$2:$A$86, accounts!$E$2:$E$86, 0)&gt;=1000, "Enterprise", _xlfn.XLOOKUP($F3568, accounts!$A$2:$A$86, accounts!$E$2:$E$86, 0)&gt;=100, "Mid-Market", TRUE, "SMB"))</f>
        <v>Enterprise</v>
      </c>
      <c r="I3568" s="1" t="str">
        <f t="array" ref="I3568">IF($F3568="", "", _xlfn.XLOOKUP($F3568,accounts!$A$2:$A$86,accounts!$F$2:$F$86, "Other"))</f>
        <v>United States</v>
      </c>
      <c r="J3568" s="1" t="s">
        <v>131</v>
      </c>
      <c r="K3568" s="3">
        <v>42886.0</v>
      </c>
      <c r="L3568" s="3">
        <v>43000.0</v>
      </c>
      <c r="M3568" s="1">
        <v>3404.0</v>
      </c>
    </row>
    <row r="3569">
      <c r="A3569" s="1" t="s">
        <v>3774</v>
      </c>
      <c r="B3569" s="1" t="s">
        <v>15</v>
      </c>
      <c r="C3569" s="1" t="str">
        <f t="array" ref="C3569">_xlfn.XLOOKUP($B3569, sales_teams!$A$2:$A$36, sales_teams!$B$2:$B$36)</f>
        <v>Dustin Brinkmann</v>
      </c>
      <c r="D3569" s="1" t="str">
        <f t="array" ref="D3569">_xlfn.XLOOKUP($B3569, sales_teams!$A$2:$A$36, sales_teams!$C$2:$C$36)</f>
        <v>Central</v>
      </c>
      <c r="E3569" s="1" t="s">
        <v>188</v>
      </c>
      <c r="F3569" s="1" t="s">
        <v>178</v>
      </c>
      <c r="G3569" s="1" t="str">
        <f t="array" ref="G3569">IF($F3569="", "", _xlfn.XLOOKUP($F3569,accounts!$A$2:$A$86,accounts!$B$2:$B$86, "Other"))</f>
        <v>medical</v>
      </c>
      <c r="H3569" s="1" t="str">
        <f t="array" ref="H3569">IF($F3569="", "", IFS(_xlfn.XLOOKUP($F3569, accounts!$A$2:$A$86, accounts!$E$2:$E$86, 0)&gt;=1000, "Enterprise", _xlfn.XLOOKUP($F3569, accounts!$A$2:$A$86, accounts!$E$2:$E$86, 0)&gt;=100, "Mid-Market", TRUE, "SMB"))</f>
        <v>Enterprise</v>
      </c>
      <c r="I3569" s="1" t="str">
        <f t="array" ref="I3569">IF($F3569="", "", _xlfn.XLOOKUP($F3569,accounts!$A$2:$A$86,accounts!$F$2:$F$86, "Other"))</f>
        <v>United States</v>
      </c>
      <c r="J3569" s="1" t="s">
        <v>192</v>
      </c>
      <c r="K3569" s="3">
        <v>42886.0</v>
      </c>
      <c r="L3569" s="3">
        <v>42894.0</v>
      </c>
      <c r="M3569" s="1">
        <v>0.0</v>
      </c>
    </row>
    <row r="3570">
      <c r="A3570" s="1" t="s">
        <v>3775</v>
      </c>
      <c r="B3570" s="1" t="s">
        <v>15</v>
      </c>
      <c r="C3570" s="1" t="str">
        <f t="array" ref="C3570">_xlfn.XLOOKUP($B3570, sales_teams!$A$2:$A$36, sales_teams!$B$2:$B$36)</f>
        <v>Dustin Brinkmann</v>
      </c>
      <c r="D3570" s="1" t="str">
        <f t="array" ref="D3570">_xlfn.XLOOKUP($B3570, sales_teams!$A$2:$A$36, sales_teams!$C$2:$C$36)</f>
        <v>Central</v>
      </c>
      <c r="E3570" s="1" t="s">
        <v>179</v>
      </c>
      <c r="F3570" s="1" t="s">
        <v>149</v>
      </c>
      <c r="G3570" s="1" t="str">
        <f t="array" ref="G3570">IF($F3570="", "", _xlfn.XLOOKUP($F3570,accounts!$A$2:$A$86,accounts!$B$2:$B$86, "Other"))</f>
        <v>medical</v>
      </c>
      <c r="H3570" s="1" t="str">
        <f t="array" ref="H3570">IF($F3570="", "", IFS(_xlfn.XLOOKUP($F3570, accounts!$A$2:$A$86, accounts!$E$2:$E$86, 0)&gt;=1000, "Enterprise", _xlfn.XLOOKUP($F3570, accounts!$A$2:$A$86, accounts!$E$2:$E$86, 0)&gt;=100, "Mid-Market", TRUE, "SMB"))</f>
        <v>Enterprise</v>
      </c>
      <c r="I3570" s="1" t="str">
        <f t="array" ref="I3570">IF($F3570="", "", _xlfn.XLOOKUP($F3570,accounts!$A$2:$A$86,accounts!$F$2:$F$86, "Other"))</f>
        <v>United States</v>
      </c>
      <c r="J3570" s="1" t="s">
        <v>131</v>
      </c>
      <c r="K3570" s="3">
        <v>42886.0</v>
      </c>
      <c r="L3570" s="3">
        <v>42899.0</v>
      </c>
      <c r="M3570" s="1">
        <v>46.0</v>
      </c>
    </row>
    <row r="3571">
      <c r="A3571" s="1" t="s">
        <v>3776</v>
      </c>
      <c r="B3571" s="1" t="s">
        <v>45</v>
      </c>
      <c r="C3571" s="1" t="str">
        <f t="array" ref="C3571">_xlfn.XLOOKUP($B3571, sales_teams!$A$2:$A$36, sales_teams!$B$2:$B$36)</f>
        <v>Cara Losch</v>
      </c>
      <c r="D3571" s="1" t="str">
        <f t="array" ref="D3571">_xlfn.XLOOKUP($B3571, sales_teams!$A$2:$A$36, sales_teams!$C$2:$C$36)</f>
        <v>East</v>
      </c>
      <c r="E3571" s="1" t="s">
        <v>179</v>
      </c>
      <c r="F3571" s="1" t="s">
        <v>163</v>
      </c>
      <c r="G3571" s="1" t="str">
        <f t="array" ref="G3571">IF($F3571="", "", _xlfn.XLOOKUP($F3571,accounts!$A$2:$A$86,accounts!$B$2:$B$86, "Other"))</f>
        <v>medical</v>
      </c>
      <c r="H3571" s="1" t="str">
        <f t="array" ref="H3571">IF($F3571="", "", IFS(_xlfn.XLOOKUP($F3571, accounts!$A$2:$A$86, accounts!$E$2:$E$86, 0)&gt;=1000, "Enterprise", _xlfn.XLOOKUP($F3571, accounts!$A$2:$A$86, accounts!$E$2:$E$86, 0)&gt;=100, "Mid-Market", TRUE, "SMB"))</f>
        <v>Mid-Market</v>
      </c>
      <c r="I3571" s="1" t="str">
        <f t="array" ref="I3571">IF($F3571="", "", _xlfn.XLOOKUP($F3571,accounts!$A$2:$A$86,accounts!$F$2:$F$86, "Other"))</f>
        <v>United States</v>
      </c>
      <c r="J3571" s="1" t="s">
        <v>131</v>
      </c>
      <c r="K3571" s="3">
        <v>42886.0</v>
      </c>
      <c r="L3571" s="3">
        <v>42900.0</v>
      </c>
      <c r="M3571" s="1">
        <v>53.0</v>
      </c>
    </row>
    <row r="3572">
      <c r="A3572" s="1" t="s">
        <v>3777</v>
      </c>
      <c r="B3572" s="1" t="s">
        <v>105</v>
      </c>
      <c r="C3572" s="1" t="str">
        <f t="array" ref="C3572">_xlfn.XLOOKUP($B3572, sales_teams!$A$2:$A$36, sales_teams!$B$2:$B$36)</f>
        <v>Summer Sewald</v>
      </c>
      <c r="D3572" s="1" t="str">
        <f t="array" ref="D3572">_xlfn.XLOOKUP($B3572, sales_teams!$A$2:$A$36, sales_teams!$C$2:$C$36)</f>
        <v>West</v>
      </c>
      <c r="E3572" s="1" t="s">
        <v>181</v>
      </c>
      <c r="F3572" s="1" t="s">
        <v>154</v>
      </c>
      <c r="G3572" s="1" t="str">
        <f t="array" ref="G3572">IF($F3572="", "", _xlfn.XLOOKUP($F3572,accounts!$A$2:$A$86,accounts!$B$2:$B$86, "Other"))</f>
        <v>retail</v>
      </c>
      <c r="H3572" s="1" t="str">
        <f t="array" ref="H3572">IF($F3572="", "", IFS(_xlfn.XLOOKUP($F3572, accounts!$A$2:$A$86, accounts!$E$2:$E$86, 0)&gt;=1000, "Enterprise", _xlfn.XLOOKUP($F3572, accounts!$A$2:$A$86, accounts!$E$2:$E$86, 0)&gt;=100, "Mid-Market", TRUE, "SMB"))</f>
        <v>Enterprise</v>
      </c>
      <c r="I3572" s="1" t="str">
        <f t="array" ref="I3572">IF($F3572="", "", _xlfn.XLOOKUP($F3572,accounts!$A$2:$A$86,accounts!$F$2:$F$86, "Other"))</f>
        <v>United States</v>
      </c>
      <c r="J3572" s="1" t="s">
        <v>192</v>
      </c>
      <c r="K3572" s="3">
        <v>42886.0</v>
      </c>
      <c r="L3572" s="3">
        <v>42967.0</v>
      </c>
      <c r="M3572" s="1">
        <v>0.0</v>
      </c>
    </row>
    <row r="3573">
      <c r="A3573" s="1" t="s">
        <v>3778</v>
      </c>
      <c r="B3573" s="1" t="s">
        <v>105</v>
      </c>
      <c r="C3573" s="1" t="str">
        <f t="array" ref="C3573">_xlfn.XLOOKUP($B3573, sales_teams!$A$2:$A$36, sales_teams!$B$2:$B$36)</f>
        <v>Summer Sewald</v>
      </c>
      <c r="D3573" s="1" t="str">
        <f t="array" ref="D3573">_xlfn.XLOOKUP($B3573, sales_teams!$A$2:$A$36, sales_teams!$C$2:$C$36)</f>
        <v>West</v>
      </c>
      <c r="E3573" s="1" t="s">
        <v>148</v>
      </c>
      <c r="F3573" s="1" t="s">
        <v>59</v>
      </c>
      <c r="G3573" s="1" t="str">
        <f t="array" ref="G3573">IF($F3573="", "", _xlfn.XLOOKUP($F3573,accounts!$A$2:$A$86,accounts!$B$2:$B$86, "Other"))</f>
        <v>medical</v>
      </c>
      <c r="H3573" s="1" t="str">
        <f t="array" ref="H3573">IF($F3573="", "", IFS(_xlfn.XLOOKUP($F3573, accounts!$A$2:$A$86, accounts!$E$2:$E$86, 0)&gt;=1000, "Enterprise", _xlfn.XLOOKUP($F3573, accounts!$A$2:$A$86, accounts!$E$2:$E$86, 0)&gt;=100, "Mid-Market", TRUE, "SMB"))</f>
        <v>SMB</v>
      </c>
      <c r="I3573" s="1" t="str">
        <f t="array" ref="I3573">IF($F3573="", "", _xlfn.XLOOKUP($F3573,accounts!$A$2:$A$86,accounts!$F$2:$F$86, "Other"))</f>
        <v>United States</v>
      </c>
      <c r="J3573" s="1" t="s">
        <v>131</v>
      </c>
      <c r="K3573" s="3">
        <v>42886.0</v>
      </c>
      <c r="L3573" s="3">
        <v>42891.0</v>
      </c>
      <c r="M3573" s="1">
        <v>4988.0</v>
      </c>
    </row>
    <row r="3574">
      <c r="A3574" s="1" t="s">
        <v>3779</v>
      </c>
      <c r="B3574" s="1" t="s">
        <v>105</v>
      </c>
      <c r="C3574" s="1" t="str">
        <f t="array" ref="C3574">_xlfn.XLOOKUP($B3574, sales_teams!$A$2:$A$36, sales_teams!$B$2:$B$36)</f>
        <v>Summer Sewald</v>
      </c>
      <c r="D3574" s="1" t="str">
        <f t="array" ref="D3574">_xlfn.XLOOKUP($B3574, sales_teams!$A$2:$A$36, sales_teams!$C$2:$C$36)</f>
        <v>West</v>
      </c>
      <c r="E3574" s="1" t="s">
        <v>179</v>
      </c>
      <c r="F3574" s="1" t="s">
        <v>147</v>
      </c>
      <c r="G3574" s="1" t="str">
        <f t="array" ref="G3574">IF($F3574="", "", _xlfn.XLOOKUP($F3574,accounts!$A$2:$A$86,accounts!$B$2:$B$86, "Other"))</f>
        <v>telecommunications</v>
      </c>
      <c r="H3574" s="1" t="str">
        <f t="array" ref="H3574">IF($F3574="", "", IFS(_xlfn.XLOOKUP($F3574, accounts!$A$2:$A$86, accounts!$E$2:$E$86, 0)&gt;=1000, "Enterprise", _xlfn.XLOOKUP($F3574, accounts!$A$2:$A$86, accounts!$E$2:$E$86, 0)&gt;=100, "Mid-Market", TRUE, "SMB"))</f>
        <v>Enterprise</v>
      </c>
      <c r="I3574" s="1" t="str">
        <f t="array" ref="I3574">IF($F3574="", "", _xlfn.XLOOKUP($F3574,accounts!$A$2:$A$86,accounts!$F$2:$F$86, "Other"))</f>
        <v>United States</v>
      </c>
      <c r="J3574" s="1" t="s">
        <v>131</v>
      </c>
      <c r="K3574" s="3">
        <v>42886.0</v>
      </c>
      <c r="L3574" s="3">
        <v>42959.0</v>
      </c>
      <c r="M3574" s="1">
        <v>53.0</v>
      </c>
    </row>
    <row r="3575">
      <c r="A3575" s="1" t="s">
        <v>3780</v>
      </c>
      <c r="B3575" s="1" t="s">
        <v>7</v>
      </c>
      <c r="C3575" s="1" t="str">
        <f t="array" ref="C3575">_xlfn.XLOOKUP($B3575, sales_teams!$A$2:$A$36, sales_teams!$B$2:$B$36)</f>
        <v>Dustin Brinkmann</v>
      </c>
      <c r="D3575" s="1" t="str">
        <f t="array" ref="D3575">_xlfn.XLOOKUP($B3575, sales_teams!$A$2:$A$36, sales_teams!$C$2:$C$36)</f>
        <v>Central</v>
      </c>
      <c r="E3575" s="1" t="s">
        <v>181</v>
      </c>
      <c r="F3575" s="1" t="s">
        <v>122</v>
      </c>
      <c r="G3575" s="1" t="str">
        <f t="array" ref="G3575">IF($F3575="", "", _xlfn.XLOOKUP($F3575,accounts!$A$2:$A$86,accounts!$B$2:$B$86, "Other"))</f>
        <v>medical</v>
      </c>
      <c r="H3575" s="1" t="str">
        <f t="array" ref="H3575">IF($F3575="", "", IFS(_xlfn.XLOOKUP($F3575, accounts!$A$2:$A$86, accounts!$E$2:$E$86, 0)&gt;=1000, "Enterprise", _xlfn.XLOOKUP($F3575, accounts!$A$2:$A$86, accounts!$E$2:$E$86, 0)&gt;=100, "Mid-Market", TRUE, "SMB"))</f>
        <v>Enterprise</v>
      </c>
      <c r="I3575" s="1" t="str">
        <f t="array" ref="I3575">IF($F3575="", "", _xlfn.XLOOKUP($F3575,accounts!$A$2:$A$86,accounts!$F$2:$F$86, "Other"))</f>
        <v>United States</v>
      </c>
      <c r="J3575" s="1" t="s">
        <v>131</v>
      </c>
      <c r="K3575" s="3">
        <v>42887.0</v>
      </c>
      <c r="L3575" s="3">
        <v>42894.0</v>
      </c>
      <c r="M3575" s="1">
        <v>523.0</v>
      </c>
    </row>
    <row r="3576">
      <c r="A3576" s="1" t="s">
        <v>3781</v>
      </c>
      <c r="B3576" s="1" t="s">
        <v>7</v>
      </c>
      <c r="C3576" s="1" t="str">
        <f t="array" ref="C3576">_xlfn.XLOOKUP($B3576, sales_teams!$A$2:$A$36, sales_teams!$B$2:$B$36)</f>
        <v>Dustin Brinkmann</v>
      </c>
      <c r="D3576" s="1" t="str">
        <f t="array" ref="D3576">_xlfn.XLOOKUP($B3576, sales_teams!$A$2:$A$36, sales_teams!$C$2:$C$36)</f>
        <v>Central</v>
      </c>
      <c r="E3576" s="1" t="s">
        <v>179</v>
      </c>
      <c r="F3576" s="1" t="s">
        <v>119</v>
      </c>
      <c r="G3576" s="1" t="str">
        <f t="array" ref="G3576">IF($F3576="", "", _xlfn.XLOOKUP($F3576,accounts!$A$2:$A$86,accounts!$B$2:$B$86, "Other"))</f>
        <v>technology</v>
      </c>
      <c r="H3576" s="1" t="str">
        <f t="array" ref="H3576">IF($F3576="", "", IFS(_xlfn.XLOOKUP($F3576, accounts!$A$2:$A$86, accounts!$E$2:$E$86, 0)&gt;=1000, "Enterprise", _xlfn.XLOOKUP($F3576, accounts!$A$2:$A$86, accounts!$E$2:$E$86, 0)&gt;=100, "Mid-Market", TRUE, "SMB"))</f>
        <v>Enterprise</v>
      </c>
      <c r="I3576" s="1" t="str">
        <f t="array" ref="I3576">IF($F3576="", "", _xlfn.XLOOKUP($F3576,accounts!$A$2:$A$86,accounts!$F$2:$F$86, "Other"))</f>
        <v>Korea</v>
      </c>
      <c r="J3576" s="1" t="s">
        <v>131</v>
      </c>
      <c r="K3576" s="3">
        <v>42887.0</v>
      </c>
      <c r="L3576" s="3">
        <v>42897.0</v>
      </c>
      <c r="M3576" s="1">
        <v>63.0</v>
      </c>
    </row>
    <row r="3577">
      <c r="A3577" s="1" t="s">
        <v>3782</v>
      </c>
      <c r="B3577" s="1" t="s">
        <v>7</v>
      </c>
      <c r="C3577" s="1" t="str">
        <f t="array" ref="C3577">_xlfn.XLOOKUP($B3577, sales_teams!$A$2:$A$36, sales_teams!$B$2:$B$36)</f>
        <v>Dustin Brinkmann</v>
      </c>
      <c r="D3577" s="1" t="str">
        <f t="array" ref="D3577">_xlfn.XLOOKUP($B3577, sales_teams!$A$2:$A$36, sales_teams!$C$2:$C$36)</f>
        <v>Central</v>
      </c>
      <c r="E3577" s="1" t="s">
        <v>179</v>
      </c>
      <c r="F3577" s="1" t="s">
        <v>155</v>
      </c>
      <c r="G3577" s="1" t="str">
        <f t="array" ref="G3577">IF($F3577="", "", _xlfn.XLOOKUP($F3577,accounts!$A$2:$A$86,accounts!$B$2:$B$86, "Other"))</f>
        <v>finance</v>
      </c>
      <c r="H3577" s="1" t="str">
        <f t="array" ref="H3577">IF($F3577="", "", IFS(_xlfn.XLOOKUP($F3577, accounts!$A$2:$A$86, accounts!$E$2:$E$86, 0)&gt;=1000, "Enterprise", _xlfn.XLOOKUP($F3577, accounts!$A$2:$A$86, accounts!$E$2:$E$86, 0)&gt;=100, "Mid-Market", TRUE, "SMB"))</f>
        <v>Enterprise</v>
      </c>
      <c r="I3577" s="1" t="str">
        <f t="array" ref="I3577">IF($F3577="", "", _xlfn.XLOOKUP($F3577,accounts!$A$2:$A$86,accounts!$F$2:$F$86, "Other"))</f>
        <v>United States</v>
      </c>
      <c r="J3577" s="1" t="s">
        <v>131</v>
      </c>
      <c r="K3577" s="3">
        <v>42887.0</v>
      </c>
      <c r="L3577" s="3">
        <v>42975.0</v>
      </c>
      <c r="M3577" s="1">
        <v>54.0</v>
      </c>
    </row>
    <row r="3578">
      <c r="A3578" s="1" t="s">
        <v>3783</v>
      </c>
      <c r="B3578" s="1" t="s">
        <v>57</v>
      </c>
      <c r="C3578" s="1" t="str">
        <f t="array" ref="C3578">_xlfn.XLOOKUP($B3578, sales_teams!$A$2:$A$36, sales_teams!$B$2:$B$36)</f>
        <v>Rocco Neubert</v>
      </c>
      <c r="D3578" s="1" t="str">
        <f t="array" ref="D3578">_xlfn.XLOOKUP($B3578, sales_teams!$A$2:$A$36, sales_teams!$C$2:$C$36)</f>
        <v>East</v>
      </c>
      <c r="E3578" s="1" t="s">
        <v>194</v>
      </c>
      <c r="F3578" s="1" t="s">
        <v>171</v>
      </c>
      <c r="G3578" s="1" t="str">
        <f t="array" ref="G3578">IF($F3578="", "", _xlfn.XLOOKUP($F3578,accounts!$A$2:$A$86,accounts!$B$2:$B$86, "Other"))</f>
        <v>retail</v>
      </c>
      <c r="H3578" s="1" t="str">
        <f t="array" ref="H3578">IF($F3578="", "", IFS(_xlfn.XLOOKUP($F3578, accounts!$A$2:$A$86, accounts!$E$2:$E$86, 0)&gt;=1000, "Enterprise", _xlfn.XLOOKUP($F3578, accounts!$A$2:$A$86, accounts!$E$2:$E$86, 0)&gt;=100, "Mid-Market", TRUE, "SMB"))</f>
        <v>Enterprise</v>
      </c>
      <c r="I3578" s="1" t="str">
        <f t="array" ref="I3578">IF($F3578="", "", _xlfn.XLOOKUP($F3578,accounts!$A$2:$A$86,accounts!$F$2:$F$86, "Other"))</f>
        <v>United States</v>
      </c>
      <c r="J3578" s="1" t="s">
        <v>131</v>
      </c>
      <c r="K3578" s="3">
        <v>42887.0</v>
      </c>
      <c r="L3578" s="3">
        <v>42985.0</v>
      </c>
      <c r="M3578" s="1">
        <v>6117.0</v>
      </c>
    </row>
    <row r="3579">
      <c r="A3579" s="1" t="s">
        <v>3784</v>
      </c>
      <c r="B3579" s="1" t="s">
        <v>52</v>
      </c>
      <c r="C3579" s="1" t="str">
        <f t="array" ref="C3579">_xlfn.XLOOKUP($B3579, sales_teams!$A$2:$A$36, sales_teams!$B$2:$B$36)</f>
        <v>Rocco Neubert</v>
      </c>
      <c r="D3579" s="1" t="str">
        <f t="array" ref="D3579">_xlfn.XLOOKUP($B3579, sales_teams!$A$2:$A$36, sales_teams!$C$2:$C$36)</f>
        <v>East</v>
      </c>
      <c r="E3579" s="1" t="s">
        <v>194</v>
      </c>
      <c r="F3579" s="1" t="s">
        <v>140</v>
      </c>
      <c r="G3579" s="1" t="str">
        <f t="array" ref="G3579">IF($F3579="", "", _xlfn.XLOOKUP($F3579,accounts!$A$2:$A$86,accounts!$B$2:$B$86, "Other"))</f>
        <v>employment</v>
      </c>
      <c r="H3579" s="1" t="str">
        <f t="array" ref="H3579">IF($F3579="", "", IFS(_xlfn.XLOOKUP($F3579, accounts!$A$2:$A$86, accounts!$E$2:$E$86, 0)&gt;=1000, "Enterprise", _xlfn.XLOOKUP($F3579, accounts!$A$2:$A$86, accounts!$E$2:$E$86, 0)&gt;=100, "Mid-Market", TRUE, "SMB"))</f>
        <v>Enterprise</v>
      </c>
      <c r="I3579" s="1" t="str">
        <f t="array" ref="I3579">IF($F3579="", "", _xlfn.XLOOKUP($F3579,accounts!$A$2:$A$86,accounts!$F$2:$F$86, "Other"))</f>
        <v>United States</v>
      </c>
      <c r="J3579" s="1" t="s">
        <v>131</v>
      </c>
      <c r="K3579" s="3">
        <v>42887.0</v>
      </c>
      <c r="L3579" s="3">
        <v>42895.0</v>
      </c>
      <c r="M3579" s="1">
        <v>5112.0</v>
      </c>
    </row>
    <row r="3580">
      <c r="A3580" s="1" t="s">
        <v>3785</v>
      </c>
      <c r="B3580" s="1" t="s">
        <v>39</v>
      </c>
      <c r="C3580" s="1" t="str">
        <f t="array" ref="C3580">_xlfn.XLOOKUP($B3580, sales_teams!$A$2:$A$36, sales_teams!$B$2:$B$36)</f>
        <v>Cara Losch</v>
      </c>
      <c r="D3580" s="1" t="str">
        <f t="array" ref="D3580">_xlfn.XLOOKUP($B3580, sales_teams!$A$2:$A$36, sales_teams!$C$2:$C$36)</f>
        <v>East</v>
      </c>
      <c r="E3580" s="1" t="s">
        <v>188</v>
      </c>
      <c r="F3580" s="1" t="s">
        <v>125</v>
      </c>
      <c r="G3580" s="1" t="str">
        <f t="array" ref="G3580">IF($F3580="", "", _xlfn.XLOOKUP($F3580,accounts!$A$2:$A$86,accounts!$B$2:$B$86, "Other"))</f>
        <v>software</v>
      </c>
      <c r="H3580" s="1" t="str">
        <f t="array" ref="H3580">IF($F3580="", "", IFS(_xlfn.XLOOKUP($F3580, accounts!$A$2:$A$86, accounts!$E$2:$E$86, 0)&gt;=1000, "Enterprise", _xlfn.XLOOKUP($F3580, accounts!$A$2:$A$86, accounts!$E$2:$E$86, 0)&gt;=100, "Mid-Market", TRUE, "SMB"))</f>
        <v>Enterprise</v>
      </c>
      <c r="I3580" s="1" t="str">
        <f t="array" ref="I3580">IF($F3580="", "", _xlfn.XLOOKUP($F3580,accounts!$A$2:$A$86,accounts!$F$2:$F$86, "Other"))</f>
        <v>United States</v>
      </c>
      <c r="J3580" s="1" t="s">
        <v>131</v>
      </c>
      <c r="K3580" s="3">
        <v>42887.0</v>
      </c>
      <c r="L3580" s="3">
        <v>42981.0</v>
      </c>
      <c r="M3580" s="1">
        <v>3527.0</v>
      </c>
    </row>
    <row r="3581">
      <c r="A3581" s="1" t="s">
        <v>3786</v>
      </c>
      <c r="B3581" s="1" t="s">
        <v>48</v>
      </c>
      <c r="C3581" s="1" t="str">
        <f t="array" ref="C3581">_xlfn.XLOOKUP($B3581, sales_teams!$A$2:$A$36, sales_teams!$B$2:$B$36)</f>
        <v>Rocco Neubert</v>
      </c>
      <c r="D3581" s="1" t="str">
        <f t="array" ref="D3581">_xlfn.XLOOKUP($B3581, sales_teams!$A$2:$A$36, sales_teams!$C$2:$C$36)</f>
        <v>East</v>
      </c>
      <c r="E3581" s="1" t="s">
        <v>148</v>
      </c>
      <c r="G3581" s="1" t="str">
        <f t="array" ref="G3581">IF($F3581="", "", _xlfn.XLOOKUP($F3581,accounts!$A$2:$A$86,accounts!$B$2:$B$86, "Other"))</f>
        <v/>
      </c>
      <c r="H3581" s="1" t="str">
        <f t="array" ref="H3581">IF($F3581="", "", IFS(_xlfn.XLOOKUP($F3581, accounts!$A$2:$A$86, accounts!$E$2:$E$86, 0)&gt;=1000, "Enterprise", _xlfn.XLOOKUP($F3581, accounts!$A$2:$A$86, accounts!$E$2:$E$86, 0)&gt;=100, "Mid-Market", TRUE, "SMB"))</f>
        <v/>
      </c>
      <c r="I3581" s="1" t="str">
        <f t="array" ref="I3581">IF($F3581="", "", _xlfn.XLOOKUP($F3581,accounts!$A$2:$A$86,accounts!$F$2:$F$86, "Other"))</f>
        <v/>
      </c>
      <c r="J3581" s="1" t="s">
        <v>189</v>
      </c>
      <c r="K3581" s="3">
        <v>42887.0</v>
      </c>
    </row>
    <row r="3582">
      <c r="A3582" s="1" t="s">
        <v>3787</v>
      </c>
      <c r="B3582" s="1" t="s">
        <v>30</v>
      </c>
      <c r="C3582" s="1" t="str">
        <f t="array" ref="C3582">_xlfn.XLOOKUP($B3582, sales_teams!$A$2:$A$36, sales_teams!$B$2:$B$36)</f>
        <v>Melvin Marxen</v>
      </c>
      <c r="D3582" s="1" t="str">
        <f t="array" ref="D3582">_xlfn.XLOOKUP($B3582, sales_teams!$A$2:$A$36, sales_teams!$C$2:$C$36)</f>
        <v>Central</v>
      </c>
      <c r="E3582" s="1" t="s">
        <v>194</v>
      </c>
      <c r="F3582" s="1" t="s">
        <v>128</v>
      </c>
      <c r="G3582" s="1" t="str">
        <f t="array" ref="G3582">IF($F3582="", "", _xlfn.XLOOKUP($F3582,accounts!$A$2:$A$86,accounts!$B$2:$B$86, "Other"))</f>
        <v>marketing</v>
      </c>
      <c r="H3582" s="1" t="str">
        <f t="array" ref="H3582">IF($F3582="", "", IFS(_xlfn.XLOOKUP($F3582, accounts!$A$2:$A$86, accounts!$E$2:$E$86, 0)&gt;=1000, "Enterprise", _xlfn.XLOOKUP($F3582, accounts!$A$2:$A$86, accounts!$E$2:$E$86, 0)&gt;=100, "Mid-Market", TRUE, "SMB"))</f>
        <v>Enterprise</v>
      </c>
      <c r="I3582" s="1" t="str">
        <f t="array" ref="I3582">IF($F3582="", "", _xlfn.XLOOKUP($F3582,accounts!$A$2:$A$86,accounts!$F$2:$F$86, "Other"))</f>
        <v>United States</v>
      </c>
      <c r="J3582" s="1" t="s">
        <v>192</v>
      </c>
      <c r="K3582" s="3">
        <v>42887.0</v>
      </c>
      <c r="L3582" s="3">
        <v>42897.0</v>
      </c>
      <c r="M3582" s="1">
        <v>0.0</v>
      </c>
    </row>
    <row r="3583">
      <c r="A3583" s="1" t="s">
        <v>3788</v>
      </c>
      <c r="B3583" s="1" t="s">
        <v>30</v>
      </c>
      <c r="C3583" s="1" t="str">
        <f t="array" ref="C3583">_xlfn.XLOOKUP($B3583, sales_teams!$A$2:$A$36, sales_teams!$B$2:$B$36)</f>
        <v>Melvin Marxen</v>
      </c>
      <c r="D3583" s="1" t="str">
        <f t="array" ref="D3583">_xlfn.XLOOKUP($B3583, sales_teams!$A$2:$A$36, sales_teams!$C$2:$C$36)</f>
        <v>Central</v>
      </c>
      <c r="E3583" s="1" t="s">
        <v>179</v>
      </c>
      <c r="F3583" s="1" t="s">
        <v>89</v>
      </c>
      <c r="G3583" s="1" t="str">
        <f t="array" ref="G3583">IF($F3583="", "", _xlfn.XLOOKUP($F3583,accounts!$A$2:$A$86,accounts!$B$2:$B$86, "Other"))</f>
        <v>finance</v>
      </c>
      <c r="H3583" s="1" t="str">
        <f t="array" ref="H3583">IF($F3583="", "", IFS(_xlfn.XLOOKUP($F3583, accounts!$A$2:$A$86, accounts!$E$2:$E$86, 0)&gt;=1000, "Enterprise", _xlfn.XLOOKUP($F3583, accounts!$A$2:$A$86, accounts!$E$2:$E$86, 0)&gt;=100, "Mid-Market", TRUE, "SMB"))</f>
        <v>Enterprise</v>
      </c>
      <c r="I3583" s="1" t="str">
        <f t="array" ref="I3583">IF($F3583="", "", _xlfn.XLOOKUP($F3583,accounts!$A$2:$A$86,accounts!$F$2:$F$86, "Other"))</f>
        <v>United States</v>
      </c>
      <c r="J3583" s="1" t="s">
        <v>192</v>
      </c>
      <c r="K3583" s="3">
        <v>42887.0</v>
      </c>
      <c r="L3583" s="3">
        <v>42971.0</v>
      </c>
      <c r="M3583" s="1">
        <v>0.0</v>
      </c>
    </row>
    <row r="3584">
      <c r="A3584" s="1" t="s">
        <v>3789</v>
      </c>
      <c r="B3584" s="1" t="s">
        <v>30</v>
      </c>
      <c r="C3584" s="1" t="str">
        <f t="array" ref="C3584">_xlfn.XLOOKUP($B3584, sales_teams!$A$2:$A$36, sales_teams!$B$2:$B$36)</f>
        <v>Melvin Marxen</v>
      </c>
      <c r="D3584" s="1" t="str">
        <f t="array" ref="D3584">_xlfn.XLOOKUP($B3584, sales_teams!$A$2:$A$36, sales_teams!$C$2:$C$36)</f>
        <v>Central</v>
      </c>
      <c r="E3584" s="1" t="s">
        <v>188</v>
      </c>
      <c r="F3584" s="1" t="s">
        <v>136</v>
      </c>
      <c r="G3584" s="1" t="str">
        <f t="array" ref="G3584">IF($F3584="", "", _xlfn.XLOOKUP($F3584,accounts!$A$2:$A$86,accounts!$B$2:$B$86, "Other"))</f>
        <v>services</v>
      </c>
      <c r="H3584" s="1" t="str">
        <f t="array" ref="H3584">IF($F3584="", "", IFS(_xlfn.XLOOKUP($F3584, accounts!$A$2:$A$86, accounts!$E$2:$E$86, 0)&gt;=1000, "Enterprise", _xlfn.XLOOKUP($F3584, accounts!$A$2:$A$86, accounts!$E$2:$E$86, 0)&gt;=100, "Mid-Market", TRUE, "SMB"))</f>
        <v>Enterprise</v>
      </c>
      <c r="I3584" s="1" t="str">
        <f t="array" ref="I3584">IF($F3584="", "", _xlfn.XLOOKUP($F3584,accounts!$A$2:$A$86,accounts!$F$2:$F$86, "Other"))</f>
        <v>United States</v>
      </c>
      <c r="J3584" s="1" t="s">
        <v>192</v>
      </c>
      <c r="K3584" s="3">
        <v>42887.0</v>
      </c>
      <c r="L3584" s="3">
        <v>42954.0</v>
      </c>
      <c r="M3584" s="1">
        <v>0.0</v>
      </c>
    </row>
    <row r="3585">
      <c r="A3585" s="1" t="s">
        <v>3790</v>
      </c>
      <c r="B3585" s="1" t="s">
        <v>30</v>
      </c>
      <c r="C3585" s="1" t="str">
        <f t="array" ref="C3585">_xlfn.XLOOKUP($B3585, sales_teams!$A$2:$A$36, sales_teams!$B$2:$B$36)</f>
        <v>Melvin Marxen</v>
      </c>
      <c r="D3585" s="1" t="str">
        <f t="array" ref="D3585">_xlfn.XLOOKUP($B3585, sales_teams!$A$2:$A$36, sales_teams!$C$2:$C$36)</f>
        <v>Central</v>
      </c>
      <c r="E3585" s="1" t="s">
        <v>181</v>
      </c>
      <c r="F3585" s="1" t="s">
        <v>78</v>
      </c>
      <c r="G3585" s="1" t="str">
        <f t="array" ref="G3585">IF($F3585="", "", _xlfn.XLOOKUP($F3585,accounts!$A$2:$A$86,accounts!$B$2:$B$86, "Other"))</f>
        <v>marketing</v>
      </c>
      <c r="H3585" s="1" t="str">
        <f t="array" ref="H3585">IF($F3585="", "", IFS(_xlfn.XLOOKUP($F3585, accounts!$A$2:$A$86, accounts!$E$2:$E$86, 0)&gt;=1000, "Enterprise", _xlfn.XLOOKUP($F3585, accounts!$A$2:$A$86, accounts!$E$2:$E$86, 0)&gt;=100, "Mid-Market", TRUE, "SMB"))</f>
        <v>Enterprise</v>
      </c>
      <c r="I3585" s="1" t="str">
        <f t="array" ref="I3585">IF($F3585="", "", _xlfn.XLOOKUP($F3585,accounts!$A$2:$A$86,accounts!$F$2:$F$86, "Other"))</f>
        <v>United States</v>
      </c>
      <c r="J3585" s="1" t="s">
        <v>131</v>
      </c>
      <c r="K3585" s="3">
        <v>42887.0</v>
      </c>
      <c r="L3585" s="3">
        <v>42900.0</v>
      </c>
      <c r="M3585" s="1">
        <v>565.0</v>
      </c>
    </row>
    <row r="3586">
      <c r="A3586" s="1" t="s">
        <v>3791</v>
      </c>
      <c r="B3586" s="1" t="s">
        <v>30</v>
      </c>
      <c r="C3586" s="1" t="str">
        <f t="array" ref="C3586">_xlfn.XLOOKUP($B3586, sales_teams!$A$2:$A$36, sales_teams!$B$2:$B$36)</f>
        <v>Melvin Marxen</v>
      </c>
      <c r="D3586" s="1" t="str">
        <f t="array" ref="D3586">_xlfn.XLOOKUP($B3586, sales_teams!$A$2:$A$36, sales_teams!$C$2:$C$36)</f>
        <v>Central</v>
      </c>
      <c r="E3586" s="1" t="s">
        <v>188</v>
      </c>
      <c r="F3586" s="1" t="s">
        <v>149</v>
      </c>
      <c r="G3586" s="1" t="str">
        <f t="array" ref="G3586">IF($F3586="", "", _xlfn.XLOOKUP($F3586,accounts!$A$2:$A$86,accounts!$B$2:$B$86, "Other"))</f>
        <v>medical</v>
      </c>
      <c r="H3586" s="1" t="str">
        <f t="array" ref="H3586">IF($F3586="", "", IFS(_xlfn.XLOOKUP($F3586, accounts!$A$2:$A$86, accounts!$E$2:$E$86, 0)&gt;=1000, "Enterprise", _xlfn.XLOOKUP($F3586, accounts!$A$2:$A$86, accounts!$E$2:$E$86, 0)&gt;=100, "Mid-Market", TRUE, "SMB"))</f>
        <v>Enterprise</v>
      </c>
      <c r="I3586" s="1" t="str">
        <f t="array" ref="I3586">IF($F3586="", "", _xlfn.XLOOKUP($F3586,accounts!$A$2:$A$86,accounts!$F$2:$F$86, "Other"))</f>
        <v>United States</v>
      </c>
      <c r="J3586" s="1" t="s">
        <v>131</v>
      </c>
      <c r="K3586" s="3">
        <v>42887.0</v>
      </c>
      <c r="L3586" s="3">
        <v>42895.0</v>
      </c>
      <c r="M3586" s="1">
        <v>3771.0</v>
      </c>
    </row>
    <row r="3587">
      <c r="A3587" s="1" t="s">
        <v>3792</v>
      </c>
      <c r="B3587" s="1" t="s">
        <v>94</v>
      </c>
      <c r="C3587" s="1" t="str">
        <f t="array" ref="C3587">_xlfn.XLOOKUP($B3587, sales_teams!$A$2:$A$36, sales_teams!$B$2:$B$36)</f>
        <v>Celia Rouche</v>
      </c>
      <c r="D3587" s="1" t="str">
        <f t="array" ref="D3587">_xlfn.XLOOKUP($B3587, sales_teams!$A$2:$A$36, sales_teams!$C$2:$C$36)</f>
        <v>West</v>
      </c>
      <c r="E3587" s="1" t="s">
        <v>188</v>
      </c>
      <c r="F3587" s="1" t="s">
        <v>84</v>
      </c>
      <c r="G3587" s="1" t="str">
        <f t="array" ref="G3587">IF($F3587="", "", _xlfn.XLOOKUP($F3587,accounts!$A$2:$A$86,accounts!$B$2:$B$86, "Other"))</f>
        <v>retail</v>
      </c>
      <c r="H3587" s="1" t="str">
        <f t="array" ref="H3587">IF($F3587="", "", IFS(_xlfn.XLOOKUP($F3587, accounts!$A$2:$A$86, accounts!$E$2:$E$86, 0)&gt;=1000, "Enterprise", _xlfn.XLOOKUP($F3587, accounts!$A$2:$A$86, accounts!$E$2:$E$86, 0)&gt;=100, "Mid-Market", TRUE, "SMB"))</f>
        <v>Enterprise</v>
      </c>
      <c r="I3587" s="1" t="str">
        <f t="array" ref="I3587">IF($F3587="", "", _xlfn.XLOOKUP($F3587,accounts!$A$2:$A$86,accounts!$F$2:$F$86, "Other"))</f>
        <v>United States</v>
      </c>
      <c r="J3587" s="1" t="s">
        <v>192</v>
      </c>
      <c r="K3587" s="3">
        <v>42887.0</v>
      </c>
      <c r="L3587" s="3">
        <v>42956.0</v>
      </c>
      <c r="M3587" s="1">
        <v>0.0</v>
      </c>
    </row>
    <row r="3588">
      <c r="A3588" s="1" t="s">
        <v>3793</v>
      </c>
      <c r="B3588" s="1" t="s">
        <v>26</v>
      </c>
      <c r="C3588" s="1" t="str">
        <f t="array" ref="C3588">_xlfn.XLOOKUP($B3588, sales_teams!$A$2:$A$36, sales_teams!$B$2:$B$36)</f>
        <v>Melvin Marxen</v>
      </c>
      <c r="D3588" s="1" t="str">
        <f t="array" ref="D3588">_xlfn.XLOOKUP($B3588, sales_teams!$A$2:$A$36, sales_teams!$C$2:$C$36)</f>
        <v>Central</v>
      </c>
      <c r="E3588" s="1" t="s">
        <v>194</v>
      </c>
      <c r="F3588" s="1" t="s">
        <v>152</v>
      </c>
      <c r="G3588" s="1" t="str">
        <f t="array" ref="G3588">IF($F3588="", "", _xlfn.XLOOKUP($F3588,accounts!$A$2:$A$86,accounts!$B$2:$B$86, "Other"))</f>
        <v>marketing</v>
      </c>
      <c r="H3588" s="1" t="str">
        <f t="array" ref="H3588">IF($F3588="", "", IFS(_xlfn.XLOOKUP($F3588, accounts!$A$2:$A$86, accounts!$E$2:$E$86, 0)&gt;=1000, "Enterprise", _xlfn.XLOOKUP($F3588, accounts!$A$2:$A$86, accounts!$E$2:$E$86, 0)&gt;=100, "Mid-Market", TRUE, "SMB"))</f>
        <v>Mid-Market</v>
      </c>
      <c r="I3588" s="1" t="str">
        <f t="array" ref="I3588">IF($F3588="", "", _xlfn.XLOOKUP($F3588,accounts!$A$2:$A$86,accounts!$F$2:$F$86, "Other"))</f>
        <v>United States</v>
      </c>
      <c r="J3588" s="1" t="s">
        <v>131</v>
      </c>
      <c r="K3588" s="3">
        <v>42887.0</v>
      </c>
      <c r="L3588" s="3">
        <v>42980.0</v>
      </c>
      <c r="M3588" s="1">
        <v>6274.0</v>
      </c>
    </row>
    <row r="3589">
      <c r="A3589" s="1" t="s">
        <v>3794</v>
      </c>
      <c r="B3589" s="1" t="s">
        <v>88</v>
      </c>
      <c r="C3589" s="1" t="str">
        <f t="array" ref="C3589">_xlfn.XLOOKUP($B3589, sales_teams!$A$2:$A$36, sales_teams!$B$2:$B$36)</f>
        <v>Celia Rouche</v>
      </c>
      <c r="D3589" s="1" t="str">
        <f t="array" ref="D3589">_xlfn.XLOOKUP($B3589, sales_teams!$A$2:$A$36, sales_teams!$C$2:$C$36)</f>
        <v>West</v>
      </c>
      <c r="E3589" s="1" t="s">
        <v>188</v>
      </c>
      <c r="F3589" s="1" t="s">
        <v>142</v>
      </c>
      <c r="G3589" s="1" t="str">
        <f t="array" ref="G3589">IF($F3589="", "", _xlfn.XLOOKUP($F3589,accounts!$A$2:$A$86,accounts!$B$2:$B$86, "Other"))</f>
        <v>retail</v>
      </c>
      <c r="H3589" s="1" t="str">
        <f t="array" ref="H3589">IF($F3589="", "", IFS(_xlfn.XLOOKUP($F3589, accounts!$A$2:$A$86, accounts!$E$2:$E$86, 0)&gt;=1000, "Enterprise", _xlfn.XLOOKUP($F3589, accounts!$A$2:$A$86, accounts!$E$2:$E$86, 0)&gt;=100, "Mid-Market", TRUE, "SMB"))</f>
        <v>Enterprise</v>
      </c>
      <c r="I3589" s="1" t="str">
        <f t="array" ref="I3589">IF($F3589="", "", _xlfn.XLOOKUP($F3589,accounts!$A$2:$A$86,accounts!$F$2:$F$86, "Other"))</f>
        <v>United States</v>
      </c>
      <c r="J3589" s="1" t="s">
        <v>192</v>
      </c>
      <c r="K3589" s="3">
        <v>42887.0</v>
      </c>
      <c r="L3589" s="3">
        <v>42950.0</v>
      </c>
      <c r="M3589" s="1">
        <v>0.0</v>
      </c>
    </row>
    <row r="3590">
      <c r="A3590" s="1" t="s">
        <v>3795</v>
      </c>
      <c r="B3590" s="1" t="s">
        <v>88</v>
      </c>
      <c r="C3590" s="1" t="str">
        <f t="array" ref="C3590">_xlfn.XLOOKUP($B3590, sales_teams!$A$2:$A$36, sales_teams!$B$2:$B$36)</f>
        <v>Celia Rouche</v>
      </c>
      <c r="D3590" s="1" t="str">
        <f t="array" ref="D3590">_xlfn.XLOOKUP($B3590, sales_teams!$A$2:$A$36, sales_teams!$C$2:$C$36)</f>
        <v>West</v>
      </c>
      <c r="E3590" s="1" t="s">
        <v>188</v>
      </c>
      <c r="F3590" s="1" t="s">
        <v>161</v>
      </c>
      <c r="G3590" s="1" t="str">
        <f t="array" ref="G3590">IF($F3590="", "", _xlfn.XLOOKUP($F3590,accounts!$A$2:$A$86,accounts!$B$2:$B$86, "Other"))</f>
        <v>marketing</v>
      </c>
      <c r="H3590" s="1" t="str">
        <f t="array" ref="H3590">IF($F3590="", "", IFS(_xlfn.XLOOKUP($F3590, accounts!$A$2:$A$86, accounts!$E$2:$E$86, 0)&gt;=1000, "Enterprise", _xlfn.XLOOKUP($F3590, accounts!$A$2:$A$86, accounts!$E$2:$E$86, 0)&gt;=100, "Mid-Market", TRUE, "SMB"))</f>
        <v>Enterprise</v>
      </c>
      <c r="I3590" s="1" t="str">
        <f t="array" ref="I3590">IF($F3590="", "", _xlfn.XLOOKUP($F3590,accounts!$A$2:$A$86,accounts!$F$2:$F$86, "Other"))</f>
        <v>Poland</v>
      </c>
      <c r="J3590" s="1" t="s">
        <v>131</v>
      </c>
      <c r="K3590" s="3">
        <v>42887.0</v>
      </c>
      <c r="L3590" s="3">
        <v>42964.0</v>
      </c>
      <c r="M3590" s="1">
        <v>3480.0</v>
      </c>
    </row>
    <row r="3591">
      <c r="A3591" s="1" t="s">
        <v>3796</v>
      </c>
      <c r="B3591" s="1" t="s">
        <v>99</v>
      </c>
      <c r="C3591" s="1" t="str">
        <f t="array" ref="C3591">_xlfn.XLOOKUP($B3591, sales_teams!$A$2:$A$36, sales_teams!$B$2:$B$36)</f>
        <v>Summer Sewald</v>
      </c>
      <c r="D3591" s="1" t="str">
        <f t="array" ref="D3591">_xlfn.XLOOKUP($B3591, sales_teams!$A$2:$A$36, sales_teams!$C$2:$C$36)</f>
        <v>West</v>
      </c>
      <c r="E3591" s="1" t="s">
        <v>194</v>
      </c>
      <c r="F3591" s="1" t="s">
        <v>84</v>
      </c>
      <c r="G3591" s="1" t="str">
        <f t="array" ref="G3591">IF($F3591="", "", _xlfn.XLOOKUP($F3591,accounts!$A$2:$A$86,accounts!$B$2:$B$86, "Other"))</f>
        <v>retail</v>
      </c>
      <c r="H3591" s="1" t="str">
        <f t="array" ref="H3591">IF($F3591="", "", IFS(_xlfn.XLOOKUP($F3591, accounts!$A$2:$A$86, accounts!$E$2:$E$86, 0)&gt;=1000, "Enterprise", _xlfn.XLOOKUP($F3591, accounts!$A$2:$A$86, accounts!$E$2:$E$86, 0)&gt;=100, "Mid-Market", TRUE, "SMB"))</f>
        <v>Enterprise</v>
      </c>
      <c r="I3591" s="1" t="str">
        <f t="array" ref="I3591">IF($F3591="", "", _xlfn.XLOOKUP($F3591,accounts!$A$2:$A$86,accounts!$F$2:$F$86, "Other"))</f>
        <v>United States</v>
      </c>
      <c r="J3591" s="1" t="s">
        <v>131</v>
      </c>
      <c r="K3591" s="3">
        <v>42887.0</v>
      </c>
      <c r="L3591" s="3">
        <v>42963.0</v>
      </c>
      <c r="M3591" s="1">
        <v>5770.0</v>
      </c>
    </row>
    <row r="3592">
      <c r="A3592" s="1" t="s">
        <v>3797</v>
      </c>
      <c r="B3592" s="1" t="s">
        <v>102</v>
      </c>
      <c r="C3592" s="1" t="str">
        <f t="array" ref="C3592">_xlfn.XLOOKUP($B3592, sales_teams!$A$2:$A$36, sales_teams!$B$2:$B$36)</f>
        <v>Summer Sewald</v>
      </c>
      <c r="D3592" s="1" t="str">
        <f t="array" ref="D3592">_xlfn.XLOOKUP($B3592, sales_teams!$A$2:$A$36, sales_teams!$C$2:$C$36)</f>
        <v>West</v>
      </c>
      <c r="E3592" s="1" t="s">
        <v>188</v>
      </c>
      <c r="F3592" s="1" t="s">
        <v>119</v>
      </c>
      <c r="G3592" s="1" t="str">
        <f t="array" ref="G3592">IF($F3592="", "", _xlfn.XLOOKUP($F3592,accounts!$A$2:$A$86,accounts!$B$2:$B$86, "Other"))</f>
        <v>technology</v>
      </c>
      <c r="H3592" s="1" t="str">
        <f t="array" ref="H3592">IF($F3592="", "", IFS(_xlfn.XLOOKUP($F3592, accounts!$A$2:$A$86, accounts!$E$2:$E$86, 0)&gt;=1000, "Enterprise", _xlfn.XLOOKUP($F3592, accounts!$A$2:$A$86, accounts!$E$2:$E$86, 0)&gt;=100, "Mid-Market", TRUE, "SMB"))</f>
        <v>Enterprise</v>
      </c>
      <c r="I3592" s="1" t="str">
        <f t="array" ref="I3592">IF($F3592="", "", _xlfn.XLOOKUP($F3592,accounts!$A$2:$A$86,accounts!$F$2:$F$86, "Other"))</f>
        <v>Korea</v>
      </c>
      <c r="J3592" s="1" t="s">
        <v>192</v>
      </c>
      <c r="K3592" s="3">
        <v>42887.0</v>
      </c>
      <c r="L3592" s="3">
        <v>42990.0</v>
      </c>
      <c r="M3592" s="1">
        <v>0.0</v>
      </c>
    </row>
    <row r="3593">
      <c r="A3593" s="1" t="s">
        <v>3798</v>
      </c>
      <c r="B3593" s="1" t="s">
        <v>17</v>
      </c>
      <c r="C3593" s="1" t="str">
        <f t="array" ref="C3593">_xlfn.XLOOKUP($B3593, sales_teams!$A$2:$A$36, sales_teams!$B$2:$B$36)</f>
        <v>Dustin Brinkmann</v>
      </c>
      <c r="D3593" s="1" t="str">
        <f t="array" ref="D3593">_xlfn.XLOOKUP($B3593, sales_teams!$A$2:$A$36, sales_teams!$C$2:$C$36)</f>
        <v>Central</v>
      </c>
      <c r="E3593" s="1" t="s">
        <v>194</v>
      </c>
      <c r="F3593" s="1" t="s">
        <v>156</v>
      </c>
      <c r="G3593" s="1" t="str">
        <f t="array" ref="G3593">IF($F3593="", "", _xlfn.XLOOKUP($F3593,accounts!$A$2:$A$86,accounts!$B$2:$B$86, "Other"))</f>
        <v>employment</v>
      </c>
      <c r="H3593" s="1" t="str">
        <f t="array" ref="H3593">IF($F3593="", "", IFS(_xlfn.XLOOKUP($F3593, accounts!$A$2:$A$86, accounts!$E$2:$E$86, 0)&gt;=1000, "Enterprise", _xlfn.XLOOKUP($F3593, accounts!$A$2:$A$86, accounts!$E$2:$E$86, 0)&gt;=100, "Mid-Market", TRUE, "SMB"))</f>
        <v>Mid-Market</v>
      </c>
      <c r="I3593" s="1" t="str">
        <f t="array" ref="I3593">IF($F3593="", "", _xlfn.XLOOKUP($F3593,accounts!$A$2:$A$86,accounts!$F$2:$F$86, "Other"))</f>
        <v>United States</v>
      </c>
      <c r="J3593" s="1" t="s">
        <v>192</v>
      </c>
      <c r="K3593" s="3">
        <v>42887.0</v>
      </c>
      <c r="L3593" s="3">
        <v>42976.0</v>
      </c>
      <c r="M3593" s="1">
        <v>0.0</v>
      </c>
    </row>
    <row r="3594">
      <c r="A3594" s="1" t="s">
        <v>3799</v>
      </c>
      <c r="B3594" s="1" t="s">
        <v>18</v>
      </c>
      <c r="C3594" s="1" t="str">
        <f t="array" ref="C3594">_xlfn.XLOOKUP($B3594, sales_teams!$A$2:$A$36, sales_teams!$B$2:$B$36)</f>
        <v>Dustin Brinkmann</v>
      </c>
      <c r="D3594" s="1" t="str">
        <f t="array" ref="D3594">_xlfn.XLOOKUP($B3594, sales_teams!$A$2:$A$36, sales_teams!$C$2:$C$36)</f>
        <v>Central</v>
      </c>
      <c r="E3594" s="1" t="s">
        <v>181</v>
      </c>
      <c r="F3594" s="1" t="s">
        <v>145</v>
      </c>
      <c r="G3594" s="1" t="str">
        <f t="array" ref="G3594">IF($F3594="", "", _xlfn.XLOOKUP($F3594,accounts!$A$2:$A$86,accounts!$B$2:$B$86, "Other"))</f>
        <v>technology</v>
      </c>
      <c r="H3594" s="1" t="str">
        <f t="array" ref="H3594">IF($F3594="", "", IFS(_xlfn.XLOOKUP($F3594, accounts!$A$2:$A$86, accounts!$E$2:$E$86, 0)&gt;=1000, "Enterprise", _xlfn.XLOOKUP($F3594, accounts!$A$2:$A$86, accounts!$E$2:$E$86, 0)&gt;=100, "Mid-Market", TRUE, "SMB"))</f>
        <v>Enterprise</v>
      </c>
      <c r="I3594" s="1" t="str">
        <f t="array" ref="I3594">IF($F3594="", "", _xlfn.XLOOKUP($F3594,accounts!$A$2:$A$86,accounts!$F$2:$F$86, "Other"))</f>
        <v>Panama</v>
      </c>
      <c r="J3594" s="1" t="s">
        <v>192</v>
      </c>
      <c r="K3594" s="3">
        <v>42887.0</v>
      </c>
      <c r="L3594" s="3">
        <v>42948.0</v>
      </c>
      <c r="M3594" s="1">
        <v>0.0</v>
      </c>
    </row>
    <row r="3595">
      <c r="A3595" s="1" t="s">
        <v>3800</v>
      </c>
      <c r="B3595" s="1" t="s">
        <v>28</v>
      </c>
      <c r="C3595" s="1" t="str">
        <f t="array" ref="C3595">_xlfn.XLOOKUP($B3595, sales_teams!$A$2:$A$36, sales_teams!$B$2:$B$36)</f>
        <v>Melvin Marxen</v>
      </c>
      <c r="D3595" s="1" t="str">
        <f t="array" ref="D3595">_xlfn.XLOOKUP($B3595, sales_teams!$A$2:$A$36, sales_teams!$C$2:$C$36)</f>
        <v>Central</v>
      </c>
      <c r="E3595" s="1" t="s">
        <v>181</v>
      </c>
      <c r="F3595" s="1" t="s">
        <v>79</v>
      </c>
      <c r="G3595" s="1" t="str">
        <f t="array" ref="G3595">IF($F3595="", "", _xlfn.XLOOKUP($F3595,accounts!$A$2:$A$86,accounts!$B$2:$B$86, "Other"))</f>
        <v>entertainment</v>
      </c>
      <c r="H3595" s="1" t="str">
        <f t="array" ref="H3595">IF($F3595="", "", IFS(_xlfn.XLOOKUP($F3595, accounts!$A$2:$A$86, accounts!$E$2:$E$86, 0)&gt;=1000, "Enterprise", _xlfn.XLOOKUP($F3595, accounts!$A$2:$A$86, accounts!$E$2:$E$86, 0)&gt;=100, "Mid-Market", TRUE, "SMB"))</f>
        <v>Mid-Market</v>
      </c>
      <c r="I3595" s="1" t="str">
        <f t="array" ref="I3595">IF($F3595="", "", _xlfn.XLOOKUP($F3595,accounts!$A$2:$A$86,accounts!$F$2:$F$86, "Other"))</f>
        <v>United States</v>
      </c>
      <c r="J3595" s="1" t="s">
        <v>192</v>
      </c>
      <c r="K3595" s="3">
        <v>42887.0</v>
      </c>
      <c r="L3595" s="3">
        <v>42999.0</v>
      </c>
      <c r="M3595" s="1">
        <v>0.0</v>
      </c>
    </row>
    <row r="3596">
      <c r="A3596" s="1" t="s">
        <v>3801</v>
      </c>
      <c r="B3596" s="1" t="s">
        <v>28</v>
      </c>
      <c r="C3596" s="1" t="str">
        <f t="array" ref="C3596">_xlfn.XLOOKUP($B3596, sales_teams!$A$2:$A$36, sales_teams!$B$2:$B$36)</f>
        <v>Melvin Marxen</v>
      </c>
      <c r="D3596" s="1" t="str">
        <f t="array" ref="D3596">_xlfn.XLOOKUP($B3596, sales_teams!$A$2:$A$36, sales_teams!$C$2:$C$36)</f>
        <v>Central</v>
      </c>
      <c r="E3596" s="1" t="s">
        <v>181</v>
      </c>
      <c r="F3596" s="1" t="s">
        <v>149</v>
      </c>
      <c r="G3596" s="1" t="str">
        <f t="array" ref="G3596">IF($F3596="", "", _xlfn.XLOOKUP($F3596,accounts!$A$2:$A$86,accounts!$B$2:$B$86, "Other"))</f>
        <v>medical</v>
      </c>
      <c r="H3596" s="1" t="str">
        <f t="array" ref="H3596">IF($F3596="", "", IFS(_xlfn.XLOOKUP($F3596, accounts!$A$2:$A$86, accounts!$E$2:$E$86, 0)&gt;=1000, "Enterprise", _xlfn.XLOOKUP($F3596, accounts!$A$2:$A$86, accounts!$E$2:$E$86, 0)&gt;=100, "Mid-Market", TRUE, "SMB"))</f>
        <v>Enterprise</v>
      </c>
      <c r="I3596" s="1" t="str">
        <f t="array" ref="I3596">IF($F3596="", "", _xlfn.XLOOKUP($F3596,accounts!$A$2:$A$86,accounts!$F$2:$F$86, "Other"))</f>
        <v>United States</v>
      </c>
      <c r="J3596" s="1" t="s">
        <v>192</v>
      </c>
      <c r="K3596" s="3">
        <v>42887.0</v>
      </c>
      <c r="L3596" s="3">
        <v>43003.0</v>
      </c>
      <c r="M3596" s="1">
        <v>0.0</v>
      </c>
    </row>
    <row r="3597">
      <c r="A3597" s="1" t="s">
        <v>3802</v>
      </c>
      <c r="B3597" s="1" t="s">
        <v>54</v>
      </c>
      <c r="C3597" s="1" t="str">
        <f t="array" ref="C3597">_xlfn.XLOOKUP($B3597, sales_teams!$A$2:$A$36, sales_teams!$B$2:$B$36)</f>
        <v>Rocco Neubert</v>
      </c>
      <c r="D3597" s="1" t="str">
        <f t="array" ref="D3597">_xlfn.XLOOKUP($B3597, sales_teams!$A$2:$A$36, sales_teams!$C$2:$C$36)</f>
        <v>East</v>
      </c>
      <c r="E3597" s="1" t="s">
        <v>181</v>
      </c>
      <c r="F3597" s="1" t="s">
        <v>127</v>
      </c>
      <c r="G3597" s="1" t="str">
        <f t="array" ref="G3597">IF($F3597="", "", _xlfn.XLOOKUP($F3597,accounts!$A$2:$A$86,accounts!$B$2:$B$86, "Other"))</f>
        <v>technology</v>
      </c>
      <c r="H3597" s="1" t="str">
        <f t="array" ref="H3597">IF($F3597="", "", IFS(_xlfn.XLOOKUP($F3597, accounts!$A$2:$A$86, accounts!$E$2:$E$86, 0)&gt;=1000, "Enterprise", _xlfn.XLOOKUP($F3597, accounts!$A$2:$A$86, accounts!$E$2:$E$86, 0)&gt;=100, "Mid-Market", TRUE, "SMB"))</f>
        <v>Enterprise</v>
      </c>
      <c r="I3597" s="1" t="str">
        <f t="array" ref="I3597">IF($F3597="", "", _xlfn.XLOOKUP($F3597,accounts!$A$2:$A$86,accounts!$F$2:$F$86, "Other"))</f>
        <v>United States</v>
      </c>
      <c r="J3597" s="1" t="s">
        <v>131</v>
      </c>
      <c r="K3597" s="3">
        <v>42887.0</v>
      </c>
      <c r="L3597" s="3">
        <v>42898.0</v>
      </c>
      <c r="M3597" s="1">
        <v>562.0</v>
      </c>
    </row>
    <row r="3598">
      <c r="A3598" s="1" t="s">
        <v>3803</v>
      </c>
      <c r="B3598" s="1" t="s">
        <v>65</v>
      </c>
      <c r="C3598" s="1" t="str">
        <f t="array" ref="C3598">_xlfn.XLOOKUP($B3598, sales_teams!$A$2:$A$36, sales_teams!$B$2:$B$36)</f>
        <v>Celia Rouche</v>
      </c>
      <c r="D3598" s="1" t="str">
        <f t="array" ref="D3598">_xlfn.XLOOKUP($B3598, sales_teams!$A$2:$A$36, sales_teams!$C$2:$C$36)</f>
        <v>West</v>
      </c>
      <c r="E3598" s="1" t="s">
        <v>179</v>
      </c>
      <c r="G3598" s="1" t="str">
        <f t="array" ref="G3598">IF($F3598="", "", _xlfn.XLOOKUP($F3598,accounts!$A$2:$A$86,accounts!$B$2:$B$86, "Other"))</f>
        <v/>
      </c>
      <c r="H3598" s="1" t="str">
        <f t="array" ref="H3598">IF($F3598="", "", IFS(_xlfn.XLOOKUP($F3598, accounts!$A$2:$A$86, accounts!$E$2:$E$86, 0)&gt;=1000, "Enterprise", _xlfn.XLOOKUP($F3598, accounts!$A$2:$A$86, accounts!$E$2:$E$86, 0)&gt;=100, "Mid-Market", TRUE, "SMB"))</f>
        <v/>
      </c>
      <c r="I3598" s="1" t="str">
        <f t="array" ref="I3598">IF($F3598="", "", _xlfn.XLOOKUP($F3598,accounts!$A$2:$A$86,accounts!$F$2:$F$86, "Other"))</f>
        <v/>
      </c>
      <c r="J3598" s="1" t="s">
        <v>189</v>
      </c>
      <c r="K3598" s="3">
        <v>42887.0</v>
      </c>
    </row>
    <row r="3599">
      <c r="A3599" s="1" t="s">
        <v>3804</v>
      </c>
      <c r="B3599" s="1" t="s">
        <v>41</v>
      </c>
      <c r="C3599" s="1" t="str">
        <f t="array" ref="C3599">_xlfn.XLOOKUP($B3599, sales_teams!$A$2:$A$36, sales_teams!$B$2:$B$36)</f>
        <v>Cara Losch</v>
      </c>
      <c r="D3599" s="1" t="str">
        <f t="array" ref="D3599">_xlfn.XLOOKUP($B3599, sales_teams!$A$2:$A$36, sales_teams!$C$2:$C$36)</f>
        <v>East</v>
      </c>
      <c r="E3599" s="1" t="s">
        <v>148</v>
      </c>
      <c r="F3599" s="1" t="s">
        <v>132</v>
      </c>
      <c r="G3599" s="1" t="str">
        <f t="array" ref="G3599">IF($F3599="", "", _xlfn.XLOOKUP($F3599,accounts!$A$2:$A$86,accounts!$B$2:$B$86, "Other"))</f>
        <v>marketing</v>
      </c>
      <c r="H3599" s="1" t="str">
        <f t="array" ref="H3599">IF($F3599="", "", IFS(_xlfn.XLOOKUP($F3599, accounts!$A$2:$A$86, accounts!$E$2:$E$86, 0)&gt;=1000, "Enterprise", _xlfn.XLOOKUP($F3599, accounts!$A$2:$A$86, accounts!$E$2:$E$86, 0)&gt;=100, "Mid-Market", TRUE, "SMB"))</f>
        <v>Enterprise</v>
      </c>
      <c r="I3599" s="1" t="str">
        <f t="array" ref="I3599">IF($F3599="", "", _xlfn.XLOOKUP($F3599,accounts!$A$2:$A$86,accounts!$F$2:$F$86, "Other"))</f>
        <v>Jordan</v>
      </c>
      <c r="J3599" s="1" t="s">
        <v>131</v>
      </c>
      <c r="K3599" s="3">
        <v>42887.0</v>
      </c>
      <c r="L3599" s="3">
        <v>42950.0</v>
      </c>
      <c r="M3599" s="1">
        <v>4686.0</v>
      </c>
    </row>
    <row r="3600">
      <c r="A3600" s="1" t="s">
        <v>3805</v>
      </c>
      <c r="B3600" s="1" t="s">
        <v>60</v>
      </c>
      <c r="C3600" s="1" t="str">
        <f t="array" ref="C3600">_xlfn.XLOOKUP($B3600, sales_teams!$A$2:$A$36, sales_teams!$B$2:$B$36)</f>
        <v>Celia Rouche</v>
      </c>
      <c r="D3600" s="1" t="str">
        <f t="array" ref="D3600">_xlfn.XLOOKUP($B3600, sales_teams!$A$2:$A$36, sales_teams!$C$2:$C$36)</f>
        <v>West</v>
      </c>
      <c r="E3600" s="1" t="s">
        <v>188</v>
      </c>
      <c r="F3600" s="1" t="s">
        <v>137</v>
      </c>
      <c r="G3600" s="1" t="str">
        <f t="array" ref="G3600">IF($F3600="", "", _xlfn.XLOOKUP($F3600,accounts!$A$2:$A$86,accounts!$B$2:$B$86, "Other"))</f>
        <v>services</v>
      </c>
      <c r="H3600" s="1" t="str">
        <f t="array" ref="H3600">IF($F3600="", "", IFS(_xlfn.XLOOKUP($F3600, accounts!$A$2:$A$86, accounts!$E$2:$E$86, 0)&gt;=1000, "Enterprise", _xlfn.XLOOKUP($F3600, accounts!$A$2:$A$86, accounts!$E$2:$E$86, 0)&gt;=100, "Mid-Market", TRUE, "SMB"))</f>
        <v>Enterprise</v>
      </c>
      <c r="I3600" s="1" t="str">
        <f t="array" ref="I3600">IF($F3600="", "", _xlfn.XLOOKUP($F3600,accounts!$A$2:$A$86,accounts!$F$2:$F$86, "Other"))</f>
        <v>Germany</v>
      </c>
      <c r="J3600" s="1" t="s">
        <v>192</v>
      </c>
      <c r="K3600" s="3">
        <v>42887.0</v>
      </c>
      <c r="L3600" s="3">
        <v>42969.0</v>
      </c>
      <c r="M3600" s="1">
        <v>0.0</v>
      </c>
    </row>
    <row r="3601">
      <c r="A3601" s="1" t="s">
        <v>3806</v>
      </c>
      <c r="B3601" s="1" t="s">
        <v>34</v>
      </c>
      <c r="C3601" s="1" t="str">
        <f t="array" ref="C3601">_xlfn.XLOOKUP($B3601, sales_teams!$A$2:$A$36, sales_teams!$B$2:$B$36)</f>
        <v>Cara Losch</v>
      </c>
      <c r="D3601" s="1" t="str">
        <f t="array" ref="D3601">_xlfn.XLOOKUP($B3601, sales_teams!$A$2:$A$36, sales_teams!$C$2:$C$36)</f>
        <v>East</v>
      </c>
      <c r="E3601" s="1" t="s">
        <v>179</v>
      </c>
      <c r="F3601" s="1" t="s">
        <v>141</v>
      </c>
      <c r="G3601" s="1" t="str">
        <f t="array" ref="G3601">IF($F3601="", "", _xlfn.XLOOKUP($F3601,accounts!$A$2:$A$86,accounts!$B$2:$B$86, "Other"))</f>
        <v>finance</v>
      </c>
      <c r="H3601" s="1" t="str">
        <f t="array" ref="H3601">IF($F3601="", "", IFS(_xlfn.XLOOKUP($F3601, accounts!$A$2:$A$86, accounts!$E$2:$E$86, 0)&gt;=1000, "Enterprise", _xlfn.XLOOKUP($F3601, accounts!$A$2:$A$86, accounts!$E$2:$E$86, 0)&gt;=100, "Mid-Market", TRUE, "SMB"))</f>
        <v>Mid-Market</v>
      </c>
      <c r="I3601" s="1" t="str">
        <f t="array" ref="I3601">IF($F3601="", "", _xlfn.XLOOKUP($F3601,accounts!$A$2:$A$86,accounts!$F$2:$F$86, "Other"))</f>
        <v>United States</v>
      </c>
      <c r="J3601" s="1" t="s">
        <v>131</v>
      </c>
      <c r="K3601" s="3">
        <v>42887.0</v>
      </c>
      <c r="L3601" s="3">
        <v>42980.0</v>
      </c>
      <c r="M3601" s="1">
        <v>38.0</v>
      </c>
    </row>
    <row r="3602">
      <c r="A3602" s="1" t="s">
        <v>3807</v>
      </c>
      <c r="B3602" s="1" t="s">
        <v>105</v>
      </c>
      <c r="C3602" s="1" t="str">
        <f t="array" ref="C3602">_xlfn.XLOOKUP($B3602, sales_teams!$A$2:$A$36, sales_teams!$B$2:$B$36)</f>
        <v>Summer Sewald</v>
      </c>
      <c r="D3602" s="1" t="str">
        <f t="array" ref="D3602">_xlfn.XLOOKUP($B3602, sales_teams!$A$2:$A$36, sales_teams!$C$2:$C$36)</f>
        <v>West</v>
      </c>
      <c r="E3602" s="1" t="s">
        <v>188</v>
      </c>
      <c r="F3602" s="1" t="s">
        <v>91</v>
      </c>
      <c r="G3602" s="1" t="str">
        <f t="array" ref="G3602">IF($F3602="", "", _xlfn.XLOOKUP($F3602,accounts!$A$2:$A$86,accounts!$B$2:$B$86, "Other"))</f>
        <v>employment</v>
      </c>
      <c r="H3602" s="1" t="str">
        <f t="array" ref="H3602">IF($F3602="", "", IFS(_xlfn.XLOOKUP($F3602, accounts!$A$2:$A$86, accounts!$E$2:$E$86, 0)&gt;=1000, "Enterprise", _xlfn.XLOOKUP($F3602, accounts!$A$2:$A$86, accounts!$E$2:$E$86, 0)&gt;=100, "Mid-Market", TRUE, "SMB"))</f>
        <v>Enterprise</v>
      </c>
      <c r="I3602" s="1" t="str">
        <f t="array" ref="I3602">IF($F3602="", "", _xlfn.XLOOKUP($F3602,accounts!$A$2:$A$86,accounts!$F$2:$F$86, "Other"))</f>
        <v>United States</v>
      </c>
      <c r="J3602" s="1" t="s">
        <v>131</v>
      </c>
      <c r="K3602" s="3">
        <v>42887.0</v>
      </c>
      <c r="L3602" s="3">
        <v>42952.0</v>
      </c>
      <c r="M3602" s="1">
        <v>3184.0</v>
      </c>
    </row>
    <row r="3603">
      <c r="A3603" s="1" t="s">
        <v>3808</v>
      </c>
      <c r="B3603" s="1" t="s">
        <v>7</v>
      </c>
      <c r="C3603" s="1" t="str">
        <f t="array" ref="C3603">_xlfn.XLOOKUP($B3603, sales_teams!$A$2:$A$36, sales_teams!$B$2:$B$36)</f>
        <v>Dustin Brinkmann</v>
      </c>
      <c r="D3603" s="1" t="str">
        <f t="array" ref="D3603">_xlfn.XLOOKUP($B3603, sales_teams!$A$2:$A$36, sales_teams!$C$2:$C$36)</f>
        <v>Central</v>
      </c>
      <c r="E3603" s="1" t="s">
        <v>194</v>
      </c>
      <c r="F3603" s="1" t="s">
        <v>150</v>
      </c>
      <c r="G3603" s="1" t="str">
        <f t="array" ref="G3603">IF($F3603="", "", _xlfn.XLOOKUP($F3603,accounts!$A$2:$A$86,accounts!$B$2:$B$86, "Other"))</f>
        <v>technology</v>
      </c>
      <c r="H3603" s="1" t="str">
        <f t="array" ref="H3603">IF($F3603="", "", IFS(_xlfn.XLOOKUP($F3603, accounts!$A$2:$A$86, accounts!$E$2:$E$86, 0)&gt;=1000, "Enterprise", _xlfn.XLOOKUP($F3603, accounts!$A$2:$A$86, accounts!$E$2:$E$86, 0)&gt;=100, "Mid-Market", TRUE, "SMB"))</f>
        <v>Enterprise</v>
      </c>
      <c r="I3603" s="1" t="str">
        <f t="array" ref="I3603">IF($F3603="", "", _xlfn.XLOOKUP($F3603,accounts!$A$2:$A$86,accounts!$F$2:$F$86, "Other"))</f>
        <v>United States</v>
      </c>
      <c r="J3603" s="1" t="s">
        <v>131</v>
      </c>
      <c r="K3603" s="3">
        <v>42888.0</v>
      </c>
      <c r="L3603" s="3">
        <v>42995.0</v>
      </c>
      <c r="M3603" s="1">
        <v>5373.0</v>
      </c>
    </row>
    <row r="3604">
      <c r="A3604" s="1" t="s">
        <v>3809</v>
      </c>
      <c r="B3604" s="1" t="s">
        <v>57</v>
      </c>
      <c r="C3604" s="1" t="str">
        <f t="array" ref="C3604">_xlfn.XLOOKUP($B3604, sales_teams!$A$2:$A$36, sales_teams!$B$2:$B$36)</f>
        <v>Rocco Neubert</v>
      </c>
      <c r="D3604" s="1" t="str">
        <f t="array" ref="D3604">_xlfn.XLOOKUP($B3604, sales_teams!$A$2:$A$36, sales_teams!$C$2:$C$36)</f>
        <v>East</v>
      </c>
      <c r="E3604" s="1" t="s">
        <v>109</v>
      </c>
      <c r="F3604" s="1" t="s">
        <v>40</v>
      </c>
      <c r="G3604" s="1" t="str">
        <f t="array" ref="G3604">IF($F3604="", "", _xlfn.XLOOKUP($F3604,accounts!$A$2:$A$86,accounts!$B$2:$B$86, "Other"))</f>
        <v>technology</v>
      </c>
      <c r="H3604" s="1" t="str">
        <f t="array" ref="H3604">IF($F3604="", "", IFS(_xlfn.XLOOKUP($F3604, accounts!$A$2:$A$86, accounts!$E$2:$E$86, 0)&gt;=1000, "Enterprise", _xlfn.XLOOKUP($F3604, accounts!$A$2:$A$86, accounts!$E$2:$E$86, 0)&gt;=100, "Mid-Market", TRUE, "SMB"))</f>
        <v>Enterprise</v>
      </c>
      <c r="I3604" s="1" t="str">
        <f t="array" ref="I3604">IF($F3604="", "", _xlfn.XLOOKUP($F3604,accounts!$A$2:$A$86,accounts!$F$2:$F$86, "Other"))</f>
        <v>United States</v>
      </c>
      <c r="J3604" s="1" t="s">
        <v>131</v>
      </c>
      <c r="K3604" s="3">
        <v>42888.0</v>
      </c>
      <c r="L3604" s="3">
        <v>42983.0</v>
      </c>
      <c r="M3604" s="1">
        <v>1239.0</v>
      </c>
    </row>
    <row r="3605">
      <c r="A3605" s="1" t="s">
        <v>3810</v>
      </c>
      <c r="B3605" s="1" t="s">
        <v>52</v>
      </c>
      <c r="C3605" s="1" t="str">
        <f t="array" ref="C3605">_xlfn.XLOOKUP($B3605, sales_teams!$A$2:$A$36, sales_teams!$B$2:$B$36)</f>
        <v>Rocco Neubert</v>
      </c>
      <c r="D3605" s="1" t="str">
        <f t="array" ref="D3605">_xlfn.XLOOKUP($B3605, sales_teams!$A$2:$A$36, sales_teams!$C$2:$C$36)</f>
        <v>East</v>
      </c>
      <c r="E3605" s="1" t="s">
        <v>188</v>
      </c>
      <c r="G3605" s="1" t="str">
        <f t="array" ref="G3605">IF($F3605="", "", _xlfn.XLOOKUP($F3605,accounts!$A$2:$A$86,accounts!$B$2:$B$86, "Other"))</f>
        <v/>
      </c>
      <c r="H3605" s="1" t="str">
        <f t="array" ref="H3605">IF($F3605="", "", IFS(_xlfn.XLOOKUP($F3605, accounts!$A$2:$A$86, accounts!$E$2:$E$86, 0)&gt;=1000, "Enterprise", _xlfn.XLOOKUP($F3605, accounts!$A$2:$A$86, accounts!$E$2:$E$86, 0)&gt;=100, "Mid-Market", TRUE, "SMB"))</f>
        <v/>
      </c>
      <c r="I3605" s="1" t="str">
        <f t="array" ref="I3605">IF($F3605="", "", _xlfn.XLOOKUP($F3605,accounts!$A$2:$A$86,accounts!$F$2:$F$86, "Other"))</f>
        <v/>
      </c>
      <c r="J3605" s="1" t="s">
        <v>189</v>
      </c>
      <c r="K3605" s="3">
        <v>42888.0</v>
      </c>
    </row>
    <row r="3606">
      <c r="A3606" s="1" t="s">
        <v>3811</v>
      </c>
      <c r="B3606" s="1" t="s">
        <v>12</v>
      </c>
      <c r="C3606" s="1" t="str">
        <f t="array" ref="C3606">_xlfn.XLOOKUP($B3606, sales_teams!$A$2:$A$36, sales_teams!$B$2:$B$36)</f>
        <v>Dustin Brinkmann</v>
      </c>
      <c r="D3606" s="1" t="str">
        <f t="array" ref="D3606">_xlfn.XLOOKUP($B3606, sales_teams!$A$2:$A$36, sales_teams!$C$2:$C$36)</f>
        <v>Central</v>
      </c>
      <c r="E3606" s="1" t="s">
        <v>188</v>
      </c>
      <c r="F3606" s="1" t="s">
        <v>122</v>
      </c>
      <c r="G3606" s="1" t="str">
        <f t="array" ref="G3606">IF($F3606="", "", _xlfn.XLOOKUP($F3606,accounts!$A$2:$A$86,accounts!$B$2:$B$86, "Other"))</f>
        <v>medical</v>
      </c>
      <c r="H3606" s="1" t="str">
        <f t="array" ref="H3606">IF($F3606="", "", IFS(_xlfn.XLOOKUP($F3606, accounts!$A$2:$A$86, accounts!$E$2:$E$86, 0)&gt;=1000, "Enterprise", _xlfn.XLOOKUP($F3606, accounts!$A$2:$A$86, accounts!$E$2:$E$86, 0)&gt;=100, "Mid-Market", TRUE, "SMB"))</f>
        <v>Enterprise</v>
      </c>
      <c r="I3606" s="1" t="str">
        <f t="array" ref="I3606">IF($F3606="", "", _xlfn.XLOOKUP($F3606,accounts!$A$2:$A$86,accounts!$F$2:$F$86, "Other"))</f>
        <v>United States</v>
      </c>
      <c r="J3606" s="1" t="s">
        <v>192</v>
      </c>
      <c r="K3606" s="3">
        <v>42888.0</v>
      </c>
      <c r="L3606" s="3">
        <v>42904.0</v>
      </c>
      <c r="M3606" s="1">
        <v>0.0</v>
      </c>
    </row>
    <row r="3607">
      <c r="A3607" s="1" t="s">
        <v>3812</v>
      </c>
      <c r="B3607" s="1" t="s">
        <v>12</v>
      </c>
      <c r="C3607" s="1" t="str">
        <f t="array" ref="C3607">_xlfn.XLOOKUP($B3607, sales_teams!$A$2:$A$36, sales_teams!$B$2:$B$36)</f>
        <v>Dustin Brinkmann</v>
      </c>
      <c r="D3607" s="1" t="str">
        <f t="array" ref="D3607">_xlfn.XLOOKUP($B3607, sales_teams!$A$2:$A$36, sales_teams!$C$2:$C$36)</f>
        <v>Central</v>
      </c>
      <c r="E3607" s="1" t="s">
        <v>179</v>
      </c>
      <c r="F3607" s="1" t="s">
        <v>157</v>
      </c>
      <c r="G3607" s="1" t="str">
        <f t="array" ref="G3607">IF($F3607="", "", _xlfn.XLOOKUP($F3607,accounts!$A$2:$A$86,accounts!$B$2:$B$86, "Other"))</f>
        <v>retail</v>
      </c>
      <c r="H3607" s="1" t="str">
        <f t="array" ref="H3607">IF($F3607="", "", IFS(_xlfn.XLOOKUP($F3607, accounts!$A$2:$A$86, accounts!$E$2:$E$86, 0)&gt;=1000, "Enterprise", _xlfn.XLOOKUP($F3607, accounts!$A$2:$A$86, accounts!$E$2:$E$86, 0)&gt;=100, "Mid-Market", TRUE, "SMB"))</f>
        <v>Enterprise</v>
      </c>
      <c r="I3607" s="1" t="str">
        <f t="array" ref="I3607">IF($F3607="", "", _xlfn.XLOOKUP($F3607,accounts!$A$2:$A$86,accounts!$F$2:$F$86, "Other"))</f>
        <v>Belgium</v>
      </c>
      <c r="J3607" s="1" t="s">
        <v>131</v>
      </c>
      <c r="K3607" s="3">
        <v>42888.0</v>
      </c>
      <c r="L3607" s="3">
        <v>42898.0</v>
      </c>
      <c r="M3607" s="1">
        <v>52.0</v>
      </c>
    </row>
    <row r="3608">
      <c r="A3608" s="1" t="s">
        <v>3813</v>
      </c>
      <c r="B3608" s="1" t="s">
        <v>39</v>
      </c>
      <c r="C3608" s="1" t="str">
        <f t="array" ref="C3608">_xlfn.XLOOKUP($B3608, sales_teams!$A$2:$A$36, sales_teams!$B$2:$B$36)</f>
        <v>Cara Losch</v>
      </c>
      <c r="D3608" s="1" t="str">
        <f t="array" ref="D3608">_xlfn.XLOOKUP($B3608, sales_teams!$A$2:$A$36, sales_teams!$C$2:$C$36)</f>
        <v>East</v>
      </c>
      <c r="E3608" s="1" t="s">
        <v>181</v>
      </c>
      <c r="F3608" s="1" t="s">
        <v>98</v>
      </c>
      <c r="G3608" s="1" t="str">
        <f t="array" ref="G3608">IF($F3608="", "", _xlfn.XLOOKUP($F3608,accounts!$A$2:$A$86,accounts!$B$2:$B$86, "Other"))</f>
        <v>retail</v>
      </c>
      <c r="H3608" s="1" t="str">
        <f t="array" ref="H3608">IF($F3608="", "", IFS(_xlfn.XLOOKUP($F3608, accounts!$A$2:$A$86, accounts!$E$2:$E$86, 0)&gt;=1000, "Enterprise", _xlfn.XLOOKUP($F3608, accounts!$A$2:$A$86, accounts!$E$2:$E$86, 0)&gt;=100, "Mid-Market", TRUE, "SMB"))</f>
        <v>Enterprise</v>
      </c>
      <c r="I3608" s="1" t="str">
        <f t="array" ref="I3608">IF($F3608="", "", _xlfn.XLOOKUP($F3608,accounts!$A$2:$A$86,accounts!$F$2:$F$86, "Other"))</f>
        <v>Japan</v>
      </c>
      <c r="J3608" s="1" t="s">
        <v>131</v>
      </c>
      <c r="K3608" s="3">
        <v>42888.0</v>
      </c>
      <c r="L3608" s="3">
        <v>42997.0</v>
      </c>
      <c r="M3608" s="1">
        <v>651.0</v>
      </c>
    </row>
    <row r="3609">
      <c r="A3609" s="1" t="s">
        <v>3814</v>
      </c>
      <c r="B3609" s="1" t="s">
        <v>30</v>
      </c>
      <c r="C3609" s="1" t="str">
        <f t="array" ref="C3609">_xlfn.XLOOKUP($B3609, sales_teams!$A$2:$A$36, sales_teams!$B$2:$B$36)</f>
        <v>Melvin Marxen</v>
      </c>
      <c r="D3609" s="1" t="str">
        <f t="array" ref="D3609">_xlfn.XLOOKUP($B3609, sales_teams!$A$2:$A$36, sales_teams!$C$2:$C$36)</f>
        <v>Central</v>
      </c>
      <c r="E3609" s="1" t="s">
        <v>194</v>
      </c>
      <c r="F3609" s="1" t="s">
        <v>76</v>
      </c>
      <c r="G3609" s="1" t="str">
        <f t="array" ref="G3609">IF($F3609="", "", _xlfn.XLOOKUP($F3609,accounts!$A$2:$A$86,accounts!$B$2:$B$86, "Other"))</f>
        <v>marketing</v>
      </c>
      <c r="H3609" s="1" t="str">
        <f t="array" ref="H3609">IF($F3609="", "", IFS(_xlfn.XLOOKUP($F3609, accounts!$A$2:$A$86, accounts!$E$2:$E$86, 0)&gt;=1000, "Enterprise", _xlfn.XLOOKUP($F3609, accounts!$A$2:$A$86, accounts!$E$2:$E$86, 0)&gt;=100, "Mid-Market", TRUE, "SMB"))</f>
        <v>Enterprise</v>
      </c>
      <c r="I3609" s="1" t="str">
        <f t="array" ref="I3609">IF($F3609="", "", _xlfn.XLOOKUP($F3609,accounts!$A$2:$A$86,accounts!$F$2:$F$86, "Other"))</f>
        <v>United States</v>
      </c>
      <c r="J3609" s="1" t="s">
        <v>131</v>
      </c>
      <c r="K3609" s="3">
        <v>42888.0</v>
      </c>
      <c r="L3609" s="3">
        <v>42949.0</v>
      </c>
      <c r="M3609" s="1">
        <v>6026.0</v>
      </c>
    </row>
    <row r="3610">
      <c r="A3610" s="1" t="s">
        <v>3815</v>
      </c>
      <c r="B3610" s="1" t="s">
        <v>99</v>
      </c>
      <c r="C3610" s="1" t="str">
        <f t="array" ref="C3610">_xlfn.XLOOKUP($B3610, sales_teams!$A$2:$A$36, sales_teams!$B$2:$B$36)</f>
        <v>Summer Sewald</v>
      </c>
      <c r="D3610" s="1" t="str">
        <f t="array" ref="D3610">_xlfn.XLOOKUP($B3610, sales_teams!$A$2:$A$36, sales_teams!$C$2:$C$36)</f>
        <v>West</v>
      </c>
      <c r="E3610" s="1" t="s">
        <v>188</v>
      </c>
      <c r="G3610" s="1" t="str">
        <f t="array" ref="G3610">IF($F3610="", "", _xlfn.XLOOKUP($F3610,accounts!$A$2:$A$86,accounts!$B$2:$B$86, "Other"))</f>
        <v/>
      </c>
      <c r="H3610" s="1" t="str">
        <f t="array" ref="H3610">IF($F3610="", "", IFS(_xlfn.XLOOKUP($F3610, accounts!$A$2:$A$86, accounts!$E$2:$E$86, 0)&gt;=1000, "Enterprise", _xlfn.XLOOKUP($F3610, accounts!$A$2:$A$86, accounts!$E$2:$E$86, 0)&gt;=100, "Mid-Market", TRUE, "SMB"))</f>
        <v/>
      </c>
      <c r="I3610" s="1" t="str">
        <f t="array" ref="I3610">IF($F3610="", "", _xlfn.XLOOKUP($F3610,accounts!$A$2:$A$86,accounts!$F$2:$F$86, "Other"))</f>
        <v/>
      </c>
      <c r="J3610" s="1" t="s">
        <v>189</v>
      </c>
      <c r="K3610" s="3">
        <v>42888.0</v>
      </c>
    </row>
    <row r="3611">
      <c r="A3611" s="1" t="s">
        <v>3816</v>
      </c>
      <c r="B3611" s="1" t="s">
        <v>99</v>
      </c>
      <c r="C3611" s="1" t="str">
        <f t="array" ref="C3611">_xlfn.XLOOKUP($B3611, sales_teams!$A$2:$A$36, sales_teams!$B$2:$B$36)</f>
        <v>Summer Sewald</v>
      </c>
      <c r="D3611" s="1" t="str">
        <f t="array" ref="D3611">_xlfn.XLOOKUP($B3611, sales_teams!$A$2:$A$36, sales_teams!$C$2:$C$36)</f>
        <v>West</v>
      </c>
      <c r="E3611" s="1" t="s">
        <v>194</v>
      </c>
      <c r="F3611" s="1" t="s">
        <v>115</v>
      </c>
      <c r="G3611" s="1" t="str">
        <f t="array" ref="G3611">IF($F3611="", "", _xlfn.XLOOKUP($F3611,accounts!$A$2:$A$86,accounts!$B$2:$B$86, "Other"))</f>
        <v>services</v>
      </c>
      <c r="H3611" s="1" t="str">
        <f t="array" ref="H3611">IF($F3611="", "", IFS(_xlfn.XLOOKUP($F3611, accounts!$A$2:$A$86, accounts!$E$2:$E$86, 0)&gt;=1000, "Enterprise", _xlfn.XLOOKUP($F3611, accounts!$A$2:$A$86, accounts!$E$2:$E$86, 0)&gt;=100, "Mid-Market", TRUE, "SMB"))</f>
        <v>Enterprise</v>
      </c>
      <c r="I3611" s="1" t="str">
        <f t="array" ref="I3611">IF($F3611="", "", _xlfn.XLOOKUP($F3611,accounts!$A$2:$A$86,accounts!$F$2:$F$86, "Other"))</f>
        <v>United States</v>
      </c>
      <c r="J3611" s="1" t="s">
        <v>131</v>
      </c>
      <c r="K3611" s="3">
        <v>42888.0</v>
      </c>
      <c r="L3611" s="3">
        <v>42983.0</v>
      </c>
      <c r="M3611" s="1">
        <v>5569.0</v>
      </c>
    </row>
    <row r="3612">
      <c r="A3612" s="1" t="s">
        <v>3817</v>
      </c>
      <c r="B3612" s="1" t="s">
        <v>19</v>
      </c>
      <c r="C3612" s="1" t="str">
        <f t="array" ref="C3612">_xlfn.XLOOKUP($B3612, sales_teams!$A$2:$A$36, sales_teams!$B$2:$B$36)</f>
        <v>Melvin Marxen</v>
      </c>
      <c r="D3612" s="1" t="str">
        <f t="array" ref="D3612">_xlfn.XLOOKUP($B3612, sales_teams!$A$2:$A$36, sales_teams!$C$2:$C$36)</f>
        <v>Central</v>
      </c>
      <c r="E3612" s="1" t="s">
        <v>181</v>
      </c>
      <c r="F3612" s="1" t="s">
        <v>82</v>
      </c>
      <c r="G3612" s="1" t="str">
        <f t="array" ref="G3612">IF($F3612="", "", _xlfn.XLOOKUP($F3612,accounts!$A$2:$A$86,accounts!$B$2:$B$86, "Other"))</f>
        <v>software</v>
      </c>
      <c r="H3612" s="1" t="str">
        <f t="array" ref="H3612">IF($F3612="", "", IFS(_xlfn.XLOOKUP($F3612, accounts!$A$2:$A$86, accounts!$E$2:$E$86, 0)&gt;=1000, "Enterprise", _xlfn.XLOOKUP($F3612, accounts!$A$2:$A$86, accounts!$E$2:$E$86, 0)&gt;=100, "Mid-Market", TRUE, "SMB"))</f>
        <v>Enterprise</v>
      </c>
      <c r="I3612" s="1" t="str">
        <f t="array" ref="I3612">IF($F3612="", "", _xlfn.XLOOKUP($F3612,accounts!$A$2:$A$86,accounts!$F$2:$F$86, "Other"))</f>
        <v>United States</v>
      </c>
      <c r="J3612" s="1" t="s">
        <v>192</v>
      </c>
      <c r="K3612" s="3">
        <v>42888.0</v>
      </c>
      <c r="L3612" s="3">
        <v>42972.0</v>
      </c>
      <c r="M3612" s="1">
        <v>0.0</v>
      </c>
    </row>
    <row r="3613">
      <c r="A3613" s="1" t="s">
        <v>3818</v>
      </c>
      <c r="B3613" s="1" t="s">
        <v>19</v>
      </c>
      <c r="C3613" s="1" t="str">
        <f t="array" ref="C3613">_xlfn.XLOOKUP($B3613, sales_teams!$A$2:$A$36, sales_teams!$B$2:$B$36)</f>
        <v>Melvin Marxen</v>
      </c>
      <c r="D3613" s="1" t="str">
        <f t="array" ref="D3613">_xlfn.XLOOKUP($B3613, sales_teams!$A$2:$A$36, sales_teams!$C$2:$C$36)</f>
        <v>Central</v>
      </c>
      <c r="E3613" s="1" t="s">
        <v>181</v>
      </c>
      <c r="F3613" s="1" t="s">
        <v>119</v>
      </c>
      <c r="G3613" s="1" t="str">
        <f t="array" ref="G3613">IF($F3613="", "", _xlfn.XLOOKUP($F3613,accounts!$A$2:$A$86,accounts!$B$2:$B$86, "Other"))</f>
        <v>technology</v>
      </c>
      <c r="H3613" s="1" t="str">
        <f t="array" ref="H3613">IF($F3613="", "", IFS(_xlfn.XLOOKUP($F3613, accounts!$A$2:$A$86, accounts!$E$2:$E$86, 0)&gt;=1000, "Enterprise", _xlfn.XLOOKUP($F3613, accounts!$A$2:$A$86, accounts!$E$2:$E$86, 0)&gt;=100, "Mid-Market", TRUE, "SMB"))</f>
        <v>Enterprise</v>
      </c>
      <c r="I3613" s="1" t="str">
        <f t="array" ref="I3613">IF($F3613="", "", _xlfn.XLOOKUP($F3613,accounts!$A$2:$A$86,accounts!$F$2:$F$86, "Other"))</f>
        <v>Korea</v>
      </c>
      <c r="J3613" s="1" t="s">
        <v>131</v>
      </c>
      <c r="K3613" s="3">
        <v>42888.0</v>
      </c>
      <c r="L3613" s="3">
        <v>42982.0</v>
      </c>
      <c r="M3613" s="1">
        <v>519.0</v>
      </c>
    </row>
    <row r="3614">
      <c r="A3614" s="1" t="s">
        <v>3819</v>
      </c>
      <c r="B3614" s="1" t="s">
        <v>104</v>
      </c>
      <c r="C3614" s="1" t="str">
        <f t="array" ref="C3614">_xlfn.XLOOKUP($B3614, sales_teams!$A$2:$A$36, sales_teams!$B$2:$B$36)</f>
        <v>Summer Sewald</v>
      </c>
      <c r="D3614" s="1" t="str">
        <f t="array" ref="D3614">_xlfn.XLOOKUP($B3614, sales_teams!$A$2:$A$36, sales_teams!$C$2:$C$36)</f>
        <v>West</v>
      </c>
      <c r="E3614" s="1" t="s">
        <v>181</v>
      </c>
      <c r="F3614" s="1" t="s">
        <v>151</v>
      </c>
      <c r="G3614" s="1" t="str">
        <f t="array" ref="G3614">IF($F3614="", "", _xlfn.XLOOKUP($F3614,accounts!$A$2:$A$86,accounts!$B$2:$B$86, "Other"))</f>
        <v>software</v>
      </c>
      <c r="H3614" s="1" t="str">
        <f t="array" ref="H3614">IF($F3614="", "", IFS(_xlfn.XLOOKUP($F3614, accounts!$A$2:$A$86, accounts!$E$2:$E$86, 0)&gt;=1000, "Enterprise", _xlfn.XLOOKUP($F3614, accounts!$A$2:$A$86, accounts!$E$2:$E$86, 0)&gt;=100, "Mid-Market", TRUE, "SMB"))</f>
        <v>Enterprise</v>
      </c>
      <c r="I3614" s="1" t="str">
        <f t="array" ref="I3614">IF($F3614="", "", _xlfn.XLOOKUP($F3614,accounts!$A$2:$A$86,accounts!$F$2:$F$86, "Other"))</f>
        <v>United States</v>
      </c>
      <c r="J3614" s="1" t="s">
        <v>131</v>
      </c>
      <c r="K3614" s="3">
        <v>42888.0</v>
      </c>
      <c r="L3614" s="3">
        <v>42983.0</v>
      </c>
      <c r="M3614" s="1">
        <v>558.0</v>
      </c>
    </row>
    <row r="3615">
      <c r="A3615" s="1" t="s">
        <v>3820</v>
      </c>
      <c r="B3615" s="1" t="s">
        <v>102</v>
      </c>
      <c r="C3615" s="1" t="str">
        <f t="array" ref="C3615">_xlfn.XLOOKUP($B3615, sales_teams!$A$2:$A$36, sales_teams!$B$2:$B$36)</f>
        <v>Summer Sewald</v>
      </c>
      <c r="D3615" s="1" t="str">
        <f t="array" ref="D3615">_xlfn.XLOOKUP($B3615, sales_teams!$A$2:$A$36, sales_teams!$C$2:$C$36)</f>
        <v>West</v>
      </c>
      <c r="E3615" s="1" t="s">
        <v>181</v>
      </c>
      <c r="F3615" s="1" t="s">
        <v>87</v>
      </c>
      <c r="G3615" s="1" t="str">
        <f t="array" ref="G3615">IF($F3615="", "", _xlfn.XLOOKUP($F3615,accounts!$A$2:$A$86,accounts!$B$2:$B$86, "Other"))</f>
        <v>telecommunications</v>
      </c>
      <c r="H3615" s="1" t="str">
        <f t="array" ref="H3615">IF($F3615="", "", IFS(_xlfn.XLOOKUP($F3615, accounts!$A$2:$A$86, accounts!$E$2:$E$86, 0)&gt;=1000, "Enterprise", _xlfn.XLOOKUP($F3615, accounts!$A$2:$A$86, accounts!$E$2:$E$86, 0)&gt;=100, "Mid-Market", TRUE, "SMB"))</f>
        <v>Enterprise</v>
      </c>
      <c r="I3615" s="1" t="str">
        <f t="array" ref="I3615">IF($F3615="", "", _xlfn.XLOOKUP($F3615,accounts!$A$2:$A$86,accounts!$F$2:$F$86, "Other"))</f>
        <v>United States</v>
      </c>
      <c r="J3615" s="1" t="s">
        <v>131</v>
      </c>
      <c r="K3615" s="3">
        <v>42888.0</v>
      </c>
      <c r="L3615" s="3">
        <v>42983.0</v>
      </c>
      <c r="M3615" s="1">
        <v>523.0</v>
      </c>
    </row>
    <row r="3616">
      <c r="A3616" s="1" t="s">
        <v>3821</v>
      </c>
      <c r="B3616" s="1" t="s">
        <v>102</v>
      </c>
      <c r="C3616" s="1" t="str">
        <f t="array" ref="C3616">_xlfn.XLOOKUP($B3616, sales_teams!$A$2:$A$36, sales_teams!$B$2:$B$36)</f>
        <v>Summer Sewald</v>
      </c>
      <c r="D3616" s="1" t="str">
        <f t="array" ref="D3616">_xlfn.XLOOKUP($B3616, sales_teams!$A$2:$A$36, sales_teams!$C$2:$C$36)</f>
        <v>West</v>
      </c>
      <c r="E3616" s="1" t="s">
        <v>148</v>
      </c>
      <c r="F3616" s="1" t="s">
        <v>151</v>
      </c>
      <c r="G3616" s="1" t="str">
        <f t="array" ref="G3616">IF($F3616="", "", _xlfn.XLOOKUP($F3616,accounts!$A$2:$A$86,accounts!$B$2:$B$86, "Other"))</f>
        <v>software</v>
      </c>
      <c r="H3616" s="1" t="str">
        <f t="array" ref="H3616">IF($F3616="", "", IFS(_xlfn.XLOOKUP($F3616, accounts!$A$2:$A$86, accounts!$E$2:$E$86, 0)&gt;=1000, "Enterprise", _xlfn.XLOOKUP($F3616, accounts!$A$2:$A$86, accounts!$E$2:$E$86, 0)&gt;=100, "Mid-Market", TRUE, "SMB"))</f>
        <v>Enterprise</v>
      </c>
      <c r="I3616" s="1" t="str">
        <f t="array" ref="I3616">IF($F3616="", "", _xlfn.XLOOKUP($F3616,accounts!$A$2:$A$86,accounts!$F$2:$F$86, "Other"))</f>
        <v>United States</v>
      </c>
      <c r="J3616" s="1" t="s">
        <v>131</v>
      </c>
      <c r="K3616" s="3">
        <v>42888.0</v>
      </c>
      <c r="L3616" s="3">
        <v>42967.0</v>
      </c>
      <c r="M3616" s="1">
        <v>4869.0</v>
      </c>
    </row>
    <row r="3617">
      <c r="A3617" s="1" t="s">
        <v>3822</v>
      </c>
      <c r="B3617" s="1" t="s">
        <v>17</v>
      </c>
      <c r="C3617" s="1" t="str">
        <f t="array" ref="C3617">_xlfn.XLOOKUP($B3617, sales_teams!$A$2:$A$36, sales_teams!$B$2:$B$36)</f>
        <v>Dustin Brinkmann</v>
      </c>
      <c r="D3617" s="1" t="str">
        <f t="array" ref="D3617">_xlfn.XLOOKUP($B3617, sales_teams!$A$2:$A$36, sales_teams!$C$2:$C$36)</f>
        <v>Central</v>
      </c>
      <c r="E3617" s="1" t="s">
        <v>179</v>
      </c>
      <c r="F3617" s="1" t="s">
        <v>95</v>
      </c>
      <c r="G3617" s="1" t="str">
        <f t="array" ref="G3617">IF($F3617="", "", _xlfn.XLOOKUP($F3617,accounts!$A$2:$A$86,accounts!$B$2:$B$86, "Other"))</f>
        <v>finance</v>
      </c>
      <c r="H3617" s="1" t="str">
        <f t="array" ref="H3617">IF($F3617="", "", IFS(_xlfn.XLOOKUP($F3617, accounts!$A$2:$A$86, accounts!$E$2:$E$86, 0)&gt;=1000, "Enterprise", _xlfn.XLOOKUP($F3617, accounts!$A$2:$A$86, accounts!$E$2:$E$86, 0)&gt;=100, "Mid-Market", TRUE, "SMB"))</f>
        <v>Enterprise</v>
      </c>
      <c r="I3617" s="1" t="str">
        <f t="array" ref="I3617">IF($F3617="", "", _xlfn.XLOOKUP($F3617,accounts!$A$2:$A$86,accounts!$F$2:$F$86, "Other"))</f>
        <v>United States</v>
      </c>
      <c r="J3617" s="1" t="s">
        <v>192</v>
      </c>
      <c r="K3617" s="3">
        <v>42888.0</v>
      </c>
      <c r="L3617" s="3">
        <v>42949.0</v>
      </c>
      <c r="M3617" s="1">
        <v>0.0</v>
      </c>
    </row>
    <row r="3618">
      <c r="A3618" s="1" t="s">
        <v>3823</v>
      </c>
      <c r="B3618" s="1" t="s">
        <v>17</v>
      </c>
      <c r="C3618" s="1" t="str">
        <f t="array" ref="C3618">_xlfn.XLOOKUP($B3618, sales_teams!$A$2:$A$36, sales_teams!$B$2:$B$36)</f>
        <v>Dustin Brinkmann</v>
      </c>
      <c r="D3618" s="1" t="str">
        <f t="array" ref="D3618">_xlfn.XLOOKUP($B3618, sales_teams!$A$2:$A$36, sales_teams!$C$2:$C$36)</f>
        <v>Central</v>
      </c>
      <c r="E3618" s="1" t="s">
        <v>181</v>
      </c>
      <c r="F3618" s="1" t="s">
        <v>155</v>
      </c>
      <c r="G3618" s="1" t="str">
        <f t="array" ref="G3618">IF($F3618="", "", _xlfn.XLOOKUP($F3618,accounts!$A$2:$A$86,accounts!$B$2:$B$86, "Other"))</f>
        <v>finance</v>
      </c>
      <c r="H3618" s="1" t="str">
        <f t="array" ref="H3618">IF($F3618="", "", IFS(_xlfn.XLOOKUP($F3618, accounts!$A$2:$A$86, accounts!$E$2:$E$86, 0)&gt;=1000, "Enterprise", _xlfn.XLOOKUP($F3618, accounts!$A$2:$A$86, accounts!$E$2:$E$86, 0)&gt;=100, "Mid-Market", TRUE, "SMB"))</f>
        <v>Enterprise</v>
      </c>
      <c r="I3618" s="1" t="str">
        <f t="array" ref="I3618">IF($F3618="", "", _xlfn.XLOOKUP($F3618,accounts!$A$2:$A$86,accounts!$F$2:$F$86, "Other"))</f>
        <v>United States</v>
      </c>
      <c r="J3618" s="1" t="s">
        <v>131</v>
      </c>
      <c r="K3618" s="3">
        <v>42888.0</v>
      </c>
      <c r="L3618" s="3">
        <v>42956.0</v>
      </c>
      <c r="M3618" s="1">
        <v>588.0</v>
      </c>
    </row>
    <row r="3619">
      <c r="A3619" s="1" t="s">
        <v>3824</v>
      </c>
      <c r="B3619" s="1" t="s">
        <v>24</v>
      </c>
      <c r="C3619" s="1" t="str">
        <f t="array" ref="C3619">_xlfn.XLOOKUP($B3619, sales_teams!$A$2:$A$36, sales_teams!$B$2:$B$36)</f>
        <v>Melvin Marxen</v>
      </c>
      <c r="D3619" s="1" t="str">
        <f t="array" ref="D3619">_xlfn.XLOOKUP($B3619, sales_teams!$A$2:$A$36, sales_teams!$C$2:$C$36)</f>
        <v>Central</v>
      </c>
      <c r="E3619" s="1" t="s">
        <v>194</v>
      </c>
      <c r="F3619" s="1" t="s">
        <v>59</v>
      </c>
      <c r="G3619" s="1" t="str">
        <f t="array" ref="G3619">IF($F3619="", "", _xlfn.XLOOKUP($F3619,accounts!$A$2:$A$86,accounts!$B$2:$B$86, "Other"))</f>
        <v>medical</v>
      </c>
      <c r="H3619" s="1" t="str">
        <f t="array" ref="H3619">IF($F3619="", "", IFS(_xlfn.XLOOKUP($F3619, accounts!$A$2:$A$86, accounts!$E$2:$E$86, 0)&gt;=1000, "Enterprise", _xlfn.XLOOKUP($F3619, accounts!$A$2:$A$86, accounts!$E$2:$E$86, 0)&gt;=100, "Mid-Market", TRUE, "SMB"))</f>
        <v>SMB</v>
      </c>
      <c r="I3619" s="1" t="str">
        <f t="array" ref="I3619">IF($F3619="", "", _xlfn.XLOOKUP($F3619,accounts!$A$2:$A$86,accounts!$F$2:$F$86, "Other"))</f>
        <v>United States</v>
      </c>
      <c r="J3619" s="1" t="s">
        <v>131</v>
      </c>
      <c r="K3619" s="3">
        <v>42888.0</v>
      </c>
      <c r="L3619" s="3">
        <v>42968.0</v>
      </c>
      <c r="M3619" s="1">
        <v>5712.0</v>
      </c>
    </row>
    <row r="3620">
      <c r="A3620" s="1" t="s">
        <v>3825</v>
      </c>
      <c r="B3620" s="1" t="s">
        <v>107</v>
      </c>
      <c r="C3620" s="1" t="str">
        <f t="array" ref="C3620">_xlfn.XLOOKUP($B3620, sales_teams!$A$2:$A$36, sales_teams!$B$2:$B$36)</f>
        <v>Summer Sewald</v>
      </c>
      <c r="D3620" s="1" t="str">
        <f t="array" ref="D3620">_xlfn.XLOOKUP($B3620, sales_teams!$A$2:$A$36, sales_teams!$C$2:$C$36)</f>
        <v>West</v>
      </c>
      <c r="E3620" s="1" t="s">
        <v>109</v>
      </c>
      <c r="F3620" s="1" t="s">
        <v>97</v>
      </c>
      <c r="G3620" s="1" t="str">
        <f t="array" ref="G3620">IF($F3620="", "", _xlfn.XLOOKUP($F3620,accounts!$A$2:$A$86,accounts!$B$2:$B$86, "Other"))</f>
        <v>finance</v>
      </c>
      <c r="H3620" s="1" t="str">
        <f t="array" ref="H3620">IF($F3620="", "", IFS(_xlfn.XLOOKUP($F3620, accounts!$A$2:$A$86, accounts!$E$2:$E$86, 0)&gt;=1000, "Enterprise", _xlfn.XLOOKUP($F3620, accounts!$A$2:$A$86, accounts!$E$2:$E$86, 0)&gt;=100, "Mid-Market", TRUE, "SMB"))</f>
        <v>Mid-Market</v>
      </c>
      <c r="I3620" s="1" t="str">
        <f t="array" ref="I3620">IF($F3620="", "", _xlfn.XLOOKUP($F3620,accounts!$A$2:$A$86,accounts!$F$2:$F$86, "Other"))</f>
        <v>United States</v>
      </c>
      <c r="J3620" s="1" t="s">
        <v>131</v>
      </c>
      <c r="K3620" s="3">
        <v>42888.0</v>
      </c>
      <c r="L3620" s="3">
        <v>42976.0</v>
      </c>
      <c r="M3620" s="1">
        <v>1046.0</v>
      </c>
    </row>
    <row r="3621">
      <c r="A3621" s="1" t="s">
        <v>3826</v>
      </c>
      <c r="B3621" s="1" t="s">
        <v>107</v>
      </c>
      <c r="C3621" s="1" t="str">
        <f t="array" ref="C3621">_xlfn.XLOOKUP($B3621, sales_teams!$A$2:$A$36, sales_teams!$B$2:$B$36)</f>
        <v>Summer Sewald</v>
      </c>
      <c r="D3621" s="1" t="str">
        <f t="array" ref="D3621">_xlfn.XLOOKUP($B3621, sales_teams!$A$2:$A$36, sales_teams!$C$2:$C$36)</f>
        <v>West</v>
      </c>
      <c r="E3621" s="1" t="s">
        <v>179</v>
      </c>
      <c r="F3621" s="1" t="s">
        <v>154</v>
      </c>
      <c r="G3621" s="1" t="str">
        <f t="array" ref="G3621">IF($F3621="", "", _xlfn.XLOOKUP($F3621,accounts!$A$2:$A$86,accounts!$B$2:$B$86, "Other"))</f>
        <v>retail</v>
      </c>
      <c r="H3621" s="1" t="str">
        <f t="array" ref="H3621">IF($F3621="", "", IFS(_xlfn.XLOOKUP($F3621, accounts!$A$2:$A$86, accounts!$E$2:$E$86, 0)&gt;=1000, "Enterprise", _xlfn.XLOOKUP($F3621, accounts!$A$2:$A$86, accounts!$E$2:$E$86, 0)&gt;=100, "Mid-Market", TRUE, "SMB"))</f>
        <v>Enterprise</v>
      </c>
      <c r="I3621" s="1" t="str">
        <f t="array" ref="I3621">IF($F3621="", "", _xlfn.XLOOKUP($F3621,accounts!$A$2:$A$86,accounts!$F$2:$F$86, "Other"))</f>
        <v>United States</v>
      </c>
      <c r="J3621" s="1" t="s">
        <v>131</v>
      </c>
      <c r="K3621" s="3">
        <v>42888.0</v>
      </c>
      <c r="L3621" s="3">
        <v>42964.0</v>
      </c>
      <c r="M3621" s="1">
        <v>54.0</v>
      </c>
    </row>
    <row r="3622">
      <c r="A3622" s="1" t="s">
        <v>3827</v>
      </c>
      <c r="B3622" s="1" t="s">
        <v>54</v>
      </c>
      <c r="C3622" s="1" t="str">
        <f t="array" ref="C3622">_xlfn.XLOOKUP($B3622, sales_teams!$A$2:$A$36, sales_teams!$B$2:$B$36)</f>
        <v>Rocco Neubert</v>
      </c>
      <c r="D3622" s="1" t="str">
        <f t="array" ref="D3622">_xlfn.XLOOKUP($B3622, sales_teams!$A$2:$A$36, sales_teams!$C$2:$C$36)</f>
        <v>East</v>
      </c>
      <c r="E3622" s="1" t="s">
        <v>148</v>
      </c>
      <c r="F3622" s="1" t="s">
        <v>169</v>
      </c>
      <c r="G3622" s="1" t="str">
        <f t="array" ref="G3622">IF($F3622="", "", _xlfn.XLOOKUP($F3622,accounts!$A$2:$A$86,accounts!$B$2:$B$86, "Other"))</f>
        <v>entertainment</v>
      </c>
      <c r="H3622" s="1" t="str">
        <f t="array" ref="H3622">IF($F3622="", "", IFS(_xlfn.XLOOKUP($F3622, accounts!$A$2:$A$86, accounts!$E$2:$E$86, 0)&gt;=1000, "Enterprise", _xlfn.XLOOKUP($F3622, accounts!$A$2:$A$86, accounts!$E$2:$E$86, 0)&gt;=100, "Mid-Market", TRUE, "SMB"))</f>
        <v>Enterprise</v>
      </c>
      <c r="I3622" s="1" t="str">
        <f t="array" ref="I3622">IF($F3622="", "", _xlfn.XLOOKUP($F3622,accounts!$A$2:$A$86,accounts!$F$2:$F$86, "Other"))</f>
        <v>United States</v>
      </c>
      <c r="J3622" s="1" t="s">
        <v>131</v>
      </c>
      <c r="K3622" s="3">
        <v>42888.0</v>
      </c>
      <c r="L3622" s="3">
        <v>42959.0</v>
      </c>
      <c r="M3622" s="1">
        <v>4933.0</v>
      </c>
    </row>
    <row r="3623">
      <c r="A3623" s="1" t="s">
        <v>3828</v>
      </c>
      <c r="B3623" s="1" t="s">
        <v>54</v>
      </c>
      <c r="C3623" s="1" t="str">
        <f t="array" ref="C3623">_xlfn.XLOOKUP($B3623, sales_teams!$A$2:$A$36, sales_teams!$B$2:$B$36)</f>
        <v>Rocco Neubert</v>
      </c>
      <c r="D3623" s="1" t="str">
        <f t="array" ref="D3623">_xlfn.XLOOKUP($B3623, sales_teams!$A$2:$A$36, sales_teams!$C$2:$C$36)</f>
        <v>East</v>
      </c>
      <c r="E3623" s="1" t="s">
        <v>179</v>
      </c>
      <c r="F3623" s="1" t="s">
        <v>166</v>
      </c>
      <c r="G3623" s="1" t="str">
        <f t="array" ref="G3623">IF($F3623="", "", _xlfn.XLOOKUP($F3623,accounts!$A$2:$A$86,accounts!$B$2:$B$86, "Other"))</f>
        <v>finance</v>
      </c>
      <c r="H3623" s="1" t="str">
        <f t="array" ref="H3623">IF($F3623="", "", IFS(_xlfn.XLOOKUP($F3623, accounts!$A$2:$A$86, accounts!$E$2:$E$86, 0)&gt;=1000, "Enterprise", _xlfn.XLOOKUP($F3623, accounts!$A$2:$A$86, accounts!$E$2:$E$86, 0)&gt;=100, "Mid-Market", TRUE, "SMB"))</f>
        <v>Enterprise</v>
      </c>
      <c r="I3623" s="1" t="str">
        <f t="array" ref="I3623">IF($F3623="", "", _xlfn.XLOOKUP($F3623,accounts!$A$2:$A$86,accounts!$F$2:$F$86, "Other"))</f>
        <v>United States</v>
      </c>
      <c r="J3623" s="1" t="s">
        <v>131</v>
      </c>
      <c r="K3623" s="3">
        <v>42888.0</v>
      </c>
      <c r="L3623" s="3">
        <v>43004.0</v>
      </c>
      <c r="M3623" s="1">
        <v>60.0</v>
      </c>
    </row>
    <row r="3624">
      <c r="A3624" s="1" t="s">
        <v>3829</v>
      </c>
      <c r="B3624" s="1" t="s">
        <v>34</v>
      </c>
      <c r="C3624" s="1" t="str">
        <f t="array" ref="C3624">_xlfn.XLOOKUP($B3624, sales_teams!$A$2:$A$36, sales_teams!$B$2:$B$36)</f>
        <v>Cara Losch</v>
      </c>
      <c r="D3624" s="1" t="str">
        <f t="array" ref="D3624">_xlfn.XLOOKUP($B3624, sales_teams!$A$2:$A$36, sales_teams!$C$2:$C$36)</f>
        <v>East</v>
      </c>
      <c r="E3624" s="1" t="s">
        <v>148</v>
      </c>
      <c r="F3624" s="1" t="s">
        <v>172</v>
      </c>
      <c r="G3624" s="1" t="str">
        <f t="array" ref="G3624">IF($F3624="", "", _xlfn.XLOOKUP($F3624,accounts!$A$2:$A$86,accounts!$B$2:$B$86, "Other"))</f>
        <v>retail</v>
      </c>
      <c r="H3624" s="1" t="str">
        <f t="array" ref="H3624">IF($F3624="", "", IFS(_xlfn.XLOOKUP($F3624, accounts!$A$2:$A$86, accounts!$E$2:$E$86, 0)&gt;=1000, "Enterprise", _xlfn.XLOOKUP($F3624, accounts!$A$2:$A$86, accounts!$E$2:$E$86, 0)&gt;=100, "Mid-Market", TRUE, "SMB"))</f>
        <v>Mid-Market</v>
      </c>
      <c r="I3624" s="1" t="str">
        <f t="array" ref="I3624">IF($F3624="", "", _xlfn.XLOOKUP($F3624,accounts!$A$2:$A$86,accounts!$F$2:$F$86, "Other"))</f>
        <v>United States</v>
      </c>
      <c r="J3624" s="1" t="s">
        <v>189</v>
      </c>
      <c r="K3624" s="3">
        <v>42888.0</v>
      </c>
    </row>
    <row r="3625">
      <c r="A3625" s="1" t="s">
        <v>3830</v>
      </c>
      <c r="B3625" s="1" t="s">
        <v>34</v>
      </c>
      <c r="C3625" s="1" t="str">
        <f t="array" ref="C3625">_xlfn.XLOOKUP($B3625, sales_teams!$A$2:$A$36, sales_teams!$B$2:$B$36)</f>
        <v>Cara Losch</v>
      </c>
      <c r="D3625" s="1" t="str">
        <f t="array" ref="D3625">_xlfn.XLOOKUP($B3625, sales_teams!$A$2:$A$36, sales_teams!$C$2:$C$36)</f>
        <v>East</v>
      </c>
      <c r="E3625" s="1" t="s">
        <v>181</v>
      </c>
      <c r="F3625" s="1" t="s">
        <v>153</v>
      </c>
      <c r="G3625" s="1" t="str">
        <f t="array" ref="G3625">IF($F3625="", "", _xlfn.XLOOKUP($F3625,accounts!$A$2:$A$86,accounts!$B$2:$B$86, "Other"))</f>
        <v>medical</v>
      </c>
      <c r="H3625" s="1" t="str">
        <f t="array" ref="H3625">IF($F3625="", "", IFS(_xlfn.XLOOKUP($F3625, accounts!$A$2:$A$86, accounts!$E$2:$E$86, 0)&gt;=1000, "Enterprise", _xlfn.XLOOKUP($F3625, accounts!$A$2:$A$86, accounts!$E$2:$E$86, 0)&gt;=100, "Mid-Market", TRUE, "SMB"))</f>
        <v>Enterprise</v>
      </c>
      <c r="I3625" s="1" t="str">
        <f t="array" ref="I3625">IF($F3625="", "", _xlfn.XLOOKUP($F3625,accounts!$A$2:$A$86,accounts!$F$2:$F$86, "Other"))</f>
        <v>United States</v>
      </c>
      <c r="J3625" s="1" t="s">
        <v>131</v>
      </c>
      <c r="K3625" s="3">
        <v>42888.0</v>
      </c>
      <c r="L3625" s="3">
        <v>42990.0</v>
      </c>
      <c r="M3625" s="1">
        <v>572.0</v>
      </c>
    </row>
    <row r="3626">
      <c r="A3626" s="1" t="s">
        <v>3831</v>
      </c>
      <c r="B3626" s="1" t="s">
        <v>34</v>
      </c>
      <c r="C3626" s="1" t="str">
        <f t="array" ref="C3626">_xlfn.XLOOKUP($B3626, sales_teams!$A$2:$A$36, sales_teams!$B$2:$B$36)</f>
        <v>Cara Losch</v>
      </c>
      <c r="D3626" s="1" t="str">
        <f t="array" ref="D3626">_xlfn.XLOOKUP($B3626, sales_teams!$A$2:$A$36, sales_teams!$C$2:$C$36)</f>
        <v>East</v>
      </c>
      <c r="E3626" s="1" t="s">
        <v>179</v>
      </c>
      <c r="F3626" s="1" t="s">
        <v>59</v>
      </c>
      <c r="G3626" s="1" t="str">
        <f t="array" ref="G3626">IF($F3626="", "", _xlfn.XLOOKUP($F3626,accounts!$A$2:$A$86,accounts!$B$2:$B$86, "Other"))</f>
        <v>medical</v>
      </c>
      <c r="H3626" s="1" t="str">
        <f t="array" ref="H3626">IF($F3626="", "", IFS(_xlfn.XLOOKUP($F3626, accounts!$A$2:$A$86, accounts!$E$2:$E$86, 0)&gt;=1000, "Enterprise", _xlfn.XLOOKUP($F3626, accounts!$A$2:$A$86, accounts!$E$2:$E$86, 0)&gt;=100, "Mid-Market", TRUE, "SMB"))</f>
        <v>SMB</v>
      </c>
      <c r="I3626" s="1" t="str">
        <f t="array" ref="I3626">IF($F3626="", "", _xlfn.XLOOKUP($F3626,accounts!$A$2:$A$86,accounts!$F$2:$F$86, "Other"))</f>
        <v>United States</v>
      </c>
      <c r="J3626" s="1" t="s">
        <v>131</v>
      </c>
      <c r="K3626" s="3">
        <v>42888.0</v>
      </c>
      <c r="L3626" s="3">
        <v>42977.0</v>
      </c>
      <c r="M3626" s="1">
        <v>55.0</v>
      </c>
    </row>
    <row r="3627">
      <c r="A3627" s="1" t="s">
        <v>3832</v>
      </c>
      <c r="B3627" s="1" t="s">
        <v>34</v>
      </c>
      <c r="C3627" s="1" t="str">
        <f t="array" ref="C3627">_xlfn.XLOOKUP($B3627, sales_teams!$A$2:$A$36, sales_teams!$B$2:$B$36)</f>
        <v>Cara Losch</v>
      </c>
      <c r="D3627" s="1" t="str">
        <f t="array" ref="D3627">_xlfn.XLOOKUP($B3627, sales_teams!$A$2:$A$36, sales_teams!$C$2:$C$36)</f>
        <v>East</v>
      </c>
      <c r="E3627" s="1" t="s">
        <v>179</v>
      </c>
      <c r="F3627" s="1" t="s">
        <v>169</v>
      </c>
      <c r="G3627" s="1" t="str">
        <f t="array" ref="G3627">IF($F3627="", "", _xlfn.XLOOKUP($F3627,accounts!$A$2:$A$86,accounts!$B$2:$B$86, "Other"))</f>
        <v>entertainment</v>
      </c>
      <c r="H3627" s="1" t="str">
        <f t="array" ref="H3627">IF($F3627="", "", IFS(_xlfn.XLOOKUP($F3627, accounts!$A$2:$A$86, accounts!$E$2:$E$86, 0)&gt;=1000, "Enterprise", _xlfn.XLOOKUP($F3627, accounts!$A$2:$A$86, accounts!$E$2:$E$86, 0)&gt;=100, "Mid-Market", TRUE, "SMB"))</f>
        <v>Enterprise</v>
      </c>
      <c r="I3627" s="1" t="str">
        <f t="array" ref="I3627">IF($F3627="", "", _xlfn.XLOOKUP($F3627,accounts!$A$2:$A$86,accounts!$F$2:$F$86, "Other"))</f>
        <v>United States</v>
      </c>
      <c r="J3627" s="1" t="s">
        <v>131</v>
      </c>
      <c r="K3627" s="3">
        <v>42888.0</v>
      </c>
      <c r="L3627" s="3">
        <v>42969.0</v>
      </c>
      <c r="M3627" s="1">
        <v>51.0</v>
      </c>
    </row>
    <row r="3628">
      <c r="A3628" s="1" t="s">
        <v>3833</v>
      </c>
      <c r="B3628" s="1" t="s">
        <v>52</v>
      </c>
      <c r="C3628" s="1" t="str">
        <f t="array" ref="C3628">_xlfn.XLOOKUP($B3628, sales_teams!$A$2:$A$36, sales_teams!$B$2:$B$36)</f>
        <v>Rocco Neubert</v>
      </c>
      <c r="D3628" s="1" t="str">
        <f t="array" ref="D3628">_xlfn.XLOOKUP($B3628, sales_teams!$A$2:$A$36, sales_teams!$C$2:$C$36)</f>
        <v>East</v>
      </c>
      <c r="E3628" s="1" t="s">
        <v>194</v>
      </c>
      <c r="F3628" s="1" t="s">
        <v>167</v>
      </c>
      <c r="G3628" s="1" t="str">
        <f t="array" ref="G3628">IF($F3628="", "", _xlfn.XLOOKUP($F3628,accounts!$A$2:$A$86,accounts!$B$2:$B$86, "Other"))</f>
        <v>finance</v>
      </c>
      <c r="H3628" s="1" t="str">
        <f t="array" ref="H3628">IF($F3628="", "", IFS(_xlfn.XLOOKUP($F3628, accounts!$A$2:$A$86, accounts!$E$2:$E$86, 0)&gt;=1000, "Enterprise", _xlfn.XLOOKUP($F3628, accounts!$A$2:$A$86, accounts!$E$2:$E$86, 0)&gt;=100, "Mid-Market", TRUE, "SMB"))</f>
        <v>Mid-Market</v>
      </c>
      <c r="I3628" s="1" t="str">
        <f t="array" ref="I3628">IF($F3628="", "", _xlfn.XLOOKUP($F3628,accounts!$A$2:$A$86,accounts!$F$2:$F$86, "Other"))</f>
        <v>United States</v>
      </c>
      <c r="J3628" s="1" t="s">
        <v>192</v>
      </c>
      <c r="K3628" s="3">
        <v>42889.0</v>
      </c>
      <c r="L3628" s="3">
        <v>42971.0</v>
      </c>
      <c r="M3628" s="1">
        <v>0.0</v>
      </c>
    </row>
    <row r="3629">
      <c r="A3629" s="1" t="s">
        <v>3834</v>
      </c>
      <c r="B3629" s="1" t="s">
        <v>52</v>
      </c>
      <c r="C3629" s="1" t="str">
        <f t="array" ref="C3629">_xlfn.XLOOKUP($B3629, sales_teams!$A$2:$A$36, sales_teams!$B$2:$B$36)</f>
        <v>Rocco Neubert</v>
      </c>
      <c r="D3629" s="1" t="str">
        <f t="array" ref="D3629">_xlfn.XLOOKUP($B3629, sales_teams!$A$2:$A$36, sales_teams!$C$2:$C$36)</f>
        <v>East</v>
      </c>
      <c r="E3629" s="1" t="s">
        <v>179</v>
      </c>
      <c r="F3629" s="1" t="s">
        <v>141</v>
      </c>
      <c r="G3629" s="1" t="str">
        <f t="array" ref="G3629">IF($F3629="", "", _xlfn.XLOOKUP($F3629,accounts!$A$2:$A$86,accounts!$B$2:$B$86, "Other"))</f>
        <v>finance</v>
      </c>
      <c r="H3629" s="1" t="str">
        <f t="array" ref="H3629">IF($F3629="", "", IFS(_xlfn.XLOOKUP($F3629, accounts!$A$2:$A$86, accounts!$E$2:$E$86, 0)&gt;=1000, "Enterprise", _xlfn.XLOOKUP($F3629, accounts!$A$2:$A$86, accounts!$E$2:$E$86, 0)&gt;=100, "Mid-Market", TRUE, "SMB"))</f>
        <v>Mid-Market</v>
      </c>
      <c r="I3629" s="1" t="str">
        <f t="array" ref="I3629">IF($F3629="", "", _xlfn.XLOOKUP($F3629,accounts!$A$2:$A$86,accounts!$F$2:$F$86, "Other"))</f>
        <v>United States</v>
      </c>
      <c r="J3629" s="1" t="s">
        <v>131</v>
      </c>
      <c r="K3629" s="3">
        <v>42889.0</v>
      </c>
      <c r="L3629" s="3">
        <v>42978.0</v>
      </c>
      <c r="M3629" s="1">
        <v>59.0</v>
      </c>
    </row>
    <row r="3630">
      <c r="A3630" s="1" t="s">
        <v>3835</v>
      </c>
      <c r="B3630" s="1" t="s">
        <v>48</v>
      </c>
      <c r="C3630" s="1" t="str">
        <f t="array" ref="C3630">_xlfn.XLOOKUP($B3630, sales_teams!$A$2:$A$36, sales_teams!$B$2:$B$36)</f>
        <v>Rocco Neubert</v>
      </c>
      <c r="D3630" s="1" t="str">
        <f t="array" ref="D3630">_xlfn.XLOOKUP($B3630, sales_teams!$A$2:$A$36, sales_teams!$C$2:$C$36)</f>
        <v>East</v>
      </c>
      <c r="E3630" s="1" t="s">
        <v>148</v>
      </c>
      <c r="F3630" s="1" t="s">
        <v>22</v>
      </c>
      <c r="G3630" s="1" t="str">
        <f t="array" ref="G3630">IF($F3630="", "", _xlfn.XLOOKUP($F3630,accounts!$A$2:$A$86,accounts!$B$2:$B$86, "Other"))</f>
        <v>medical</v>
      </c>
      <c r="H3630" s="1" t="str">
        <f t="array" ref="H3630">IF($F3630="", "", IFS(_xlfn.XLOOKUP($F3630, accounts!$A$2:$A$86, accounts!$E$2:$E$86, 0)&gt;=1000, "Enterprise", _xlfn.XLOOKUP($F3630, accounts!$A$2:$A$86, accounts!$E$2:$E$86, 0)&gt;=100, "Mid-Market", TRUE, "SMB"))</f>
        <v>Mid-Market</v>
      </c>
      <c r="I3630" s="1" t="str">
        <f t="array" ref="I3630">IF($F3630="", "", _xlfn.XLOOKUP($F3630,accounts!$A$2:$A$86,accounts!$F$2:$F$86, "Other"))</f>
        <v>United States</v>
      </c>
      <c r="J3630" s="1" t="s">
        <v>131</v>
      </c>
      <c r="K3630" s="3">
        <v>42889.0</v>
      </c>
      <c r="L3630" s="3">
        <v>42892.0</v>
      </c>
      <c r="M3630" s="1">
        <v>4492.0</v>
      </c>
    </row>
    <row r="3631">
      <c r="A3631" s="1" t="s">
        <v>3836</v>
      </c>
      <c r="B3631" s="1" t="s">
        <v>30</v>
      </c>
      <c r="C3631" s="1" t="str">
        <f t="array" ref="C3631">_xlfn.XLOOKUP($B3631, sales_teams!$A$2:$A$36, sales_teams!$B$2:$B$36)</f>
        <v>Melvin Marxen</v>
      </c>
      <c r="D3631" s="1" t="str">
        <f t="array" ref="D3631">_xlfn.XLOOKUP($B3631, sales_teams!$A$2:$A$36, sales_teams!$C$2:$C$36)</f>
        <v>Central</v>
      </c>
      <c r="E3631" s="1" t="s">
        <v>181</v>
      </c>
      <c r="F3631" s="1" t="s">
        <v>165</v>
      </c>
      <c r="G3631" s="1" t="str">
        <f t="array" ref="G3631">IF($F3631="", "", _xlfn.XLOOKUP($F3631,accounts!$A$2:$A$86,accounts!$B$2:$B$86, "Other"))</f>
        <v>telecommunications</v>
      </c>
      <c r="H3631" s="1" t="str">
        <f t="array" ref="H3631">IF($F3631="", "", IFS(_xlfn.XLOOKUP($F3631, accounts!$A$2:$A$86, accounts!$E$2:$E$86, 0)&gt;=1000, "Enterprise", _xlfn.XLOOKUP($F3631, accounts!$A$2:$A$86, accounts!$E$2:$E$86, 0)&gt;=100, "Mid-Market", TRUE, "SMB"))</f>
        <v>Enterprise</v>
      </c>
      <c r="I3631" s="1" t="str">
        <f t="array" ref="I3631">IF($F3631="", "", _xlfn.XLOOKUP($F3631,accounts!$A$2:$A$86,accounts!$F$2:$F$86, "Other"))</f>
        <v>United States</v>
      </c>
      <c r="J3631" s="1" t="s">
        <v>192</v>
      </c>
      <c r="K3631" s="3">
        <v>42889.0</v>
      </c>
      <c r="L3631" s="3">
        <v>42950.0</v>
      </c>
      <c r="M3631" s="1">
        <v>0.0</v>
      </c>
    </row>
    <row r="3632">
      <c r="A3632" s="1" t="s">
        <v>3837</v>
      </c>
      <c r="B3632" s="1" t="s">
        <v>30</v>
      </c>
      <c r="C3632" s="1" t="str">
        <f t="array" ref="C3632">_xlfn.XLOOKUP($B3632, sales_teams!$A$2:$A$36, sales_teams!$B$2:$B$36)</f>
        <v>Melvin Marxen</v>
      </c>
      <c r="D3632" s="1" t="str">
        <f t="array" ref="D3632">_xlfn.XLOOKUP($B3632, sales_teams!$A$2:$A$36, sales_teams!$C$2:$C$36)</f>
        <v>Central</v>
      </c>
      <c r="E3632" s="1" t="s">
        <v>148</v>
      </c>
      <c r="F3632" s="1" t="s">
        <v>56</v>
      </c>
      <c r="G3632" s="1" t="str">
        <f t="array" ref="G3632">IF($F3632="", "", _xlfn.XLOOKUP($F3632,accounts!$A$2:$A$86,accounts!$B$2:$B$86, "Other"))</f>
        <v>software</v>
      </c>
      <c r="H3632" s="1" t="str">
        <f t="array" ref="H3632">IF($F3632="", "", IFS(_xlfn.XLOOKUP($F3632, accounts!$A$2:$A$86, accounts!$E$2:$E$86, 0)&gt;=1000, "Enterprise", _xlfn.XLOOKUP($F3632, accounts!$A$2:$A$86, accounts!$E$2:$E$86, 0)&gt;=100, "Mid-Market", TRUE, "SMB"))</f>
        <v>Enterprise</v>
      </c>
      <c r="I3632" s="1" t="str">
        <f t="array" ref="I3632">IF($F3632="", "", _xlfn.XLOOKUP($F3632,accounts!$A$2:$A$86,accounts!$F$2:$F$86, "Other"))</f>
        <v>United States</v>
      </c>
      <c r="J3632" s="1" t="s">
        <v>192</v>
      </c>
      <c r="K3632" s="3">
        <v>42889.0</v>
      </c>
      <c r="L3632" s="3">
        <v>42976.0</v>
      </c>
      <c r="M3632" s="1">
        <v>0.0</v>
      </c>
    </row>
    <row r="3633">
      <c r="A3633" s="1" t="s">
        <v>3838</v>
      </c>
      <c r="B3633" s="1" t="s">
        <v>53</v>
      </c>
      <c r="C3633" s="1" t="str">
        <f t="array" ref="C3633">_xlfn.XLOOKUP($B3633, sales_teams!$A$2:$A$36, sales_teams!$B$2:$B$36)</f>
        <v>Rocco Neubert</v>
      </c>
      <c r="D3633" s="1" t="str">
        <f t="array" ref="D3633">_xlfn.XLOOKUP($B3633, sales_teams!$A$2:$A$36, sales_teams!$C$2:$C$36)</f>
        <v>East</v>
      </c>
      <c r="E3633" s="1" t="s">
        <v>188</v>
      </c>
      <c r="F3633" s="1" t="s">
        <v>172</v>
      </c>
      <c r="G3633" s="1" t="str">
        <f t="array" ref="G3633">IF($F3633="", "", _xlfn.XLOOKUP($F3633,accounts!$A$2:$A$86,accounts!$B$2:$B$86, "Other"))</f>
        <v>retail</v>
      </c>
      <c r="H3633" s="1" t="str">
        <f t="array" ref="H3633">IF($F3633="", "", IFS(_xlfn.XLOOKUP($F3633, accounts!$A$2:$A$86, accounts!$E$2:$E$86, 0)&gt;=1000, "Enterprise", _xlfn.XLOOKUP($F3633, accounts!$A$2:$A$86, accounts!$E$2:$E$86, 0)&gt;=100, "Mid-Market", TRUE, "SMB"))</f>
        <v>Mid-Market</v>
      </c>
      <c r="I3633" s="1" t="str">
        <f t="array" ref="I3633">IF($F3633="", "", _xlfn.XLOOKUP($F3633,accounts!$A$2:$A$86,accounts!$F$2:$F$86, "Other"))</f>
        <v>United States</v>
      </c>
      <c r="J3633" s="1" t="s">
        <v>192</v>
      </c>
      <c r="K3633" s="3">
        <v>42889.0</v>
      </c>
      <c r="L3633" s="3">
        <v>42974.0</v>
      </c>
      <c r="M3633" s="1">
        <v>0.0</v>
      </c>
    </row>
    <row r="3634">
      <c r="A3634" s="1" t="s">
        <v>3839</v>
      </c>
      <c r="B3634" s="1" t="s">
        <v>99</v>
      </c>
      <c r="C3634" s="1" t="str">
        <f t="array" ref="C3634">_xlfn.XLOOKUP($B3634, sales_teams!$A$2:$A$36, sales_teams!$B$2:$B$36)</f>
        <v>Summer Sewald</v>
      </c>
      <c r="D3634" s="1" t="str">
        <f t="array" ref="D3634">_xlfn.XLOOKUP($B3634, sales_teams!$A$2:$A$36, sales_teams!$C$2:$C$36)</f>
        <v>West</v>
      </c>
      <c r="E3634" s="1" t="s">
        <v>181</v>
      </c>
      <c r="F3634" s="1" t="s">
        <v>142</v>
      </c>
      <c r="G3634" s="1" t="str">
        <f t="array" ref="G3634">IF($F3634="", "", _xlfn.XLOOKUP($F3634,accounts!$A$2:$A$86,accounts!$B$2:$B$86, "Other"))</f>
        <v>retail</v>
      </c>
      <c r="H3634" s="1" t="str">
        <f t="array" ref="H3634">IF($F3634="", "", IFS(_xlfn.XLOOKUP($F3634, accounts!$A$2:$A$86, accounts!$E$2:$E$86, 0)&gt;=1000, "Enterprise", _xlfn.XLOOKUP($F3634, accounts!$A$2:$A$86, accounts!$E$2:$E$86, 0)&gt;=100, "Mid-Market", TRUE, "SMB"))</f>
        <v>Enterprise</v>
      </c>
      <c r="I3634" s="1" t="str">
        <f t="array" ref="I3634">IF($F3634="", "", _xlfn.XLOOKUP($F3634,accounts!$A$2:$A$86,accounts!$F$2:$F$86, "Other"))</f>
        <v>United States</v>
      </c>
      <c r="J3634" s="1" t="s">
        <v>192</v>
      </c>
      <c r="K3634" s="3">
        <v>42889.0</v>
      </c>
      <c r="L3634" s="3">
        <v>42959.0</v>
      </c>
      <c r="M3634" s="1">
        <v>0.0</v>
      </c>
    </row>
    <row r="3635">
      <c r="A3635" s="1" t="s">
        <v>3840</v>
      </c>
      <c r="B3635" s="1" t="s">
        <v>99</v>
      </c>
      <c r="C3635" s="1" t="str">
        <f t="array" ref="C3635">_xlfn.XLOOKUP($B3635, sales_teams!$A$2:$A$36, sales_teams!$B$2:$B$36)</f>
        <v>Summer Sewald</v>
      </c>
      <c r="D3635" s="1" t="str">
        <f t="array" ref="D3635">_xlfn.XLOOKUP($B3635, sales_teams!$A$2:$A$36, sales_teams!$C$2:$C$36)</f>
        <v>West</v>
      </c>
      <c r="E3635" s="1" t="s">
        <v>148</v>
      </c>
      <c r="F3635" s="1" t="s">
        <v>84</v>
      </c>
      <c r="G3635" s="1" t="str">
        <f t="array" ref="G3635">IF($F3635="", "", _xlfn.XLOOKUP($F3635,accounts!$A$2:$A$86,accounts!$B$2:$B$86, "Other"))</f>
        <v>retail</v>
      </c>
      <c r="H3635" s="1" t="str">
        <f t="array" ref="H3635">IF($F3635="", "", IFS(_xlfn.XLOOKUP($F3635, accounts!$A$2:$A$86, accounts!$E$2:$E$86, 0)&gt;=1000, "Enterprise", _xlfn.XLOOKUP($F3635, accounts!$A$2:$A$86, accounts!$E$2:$E$86, 0)&gt;=100, "Mid-Market", TRUE, "SMB"))</f>
        <v>Enterprise</v>
      </c>
      <c r="I3635" s="1" t="str">
        <f t="array" ref="I3635">IF($F3635="", "", _xlfn.XLOOKUP($F3635,accounts!$A$2:$A$86,accounts!$F$2:$F$86, "Other"))</f>
        <v>United States</v>
      </c>
      <c r="J3635" s="1" t="s">
        <v>192</v>
      </c>
      <c r="K3635" s="3">
        <v>42889.0</v>
      </c>
      <c r="L3635" s="3">
        <v>42953.0</v>
      </c>
      <c r="M3635" s="1">
        <v>0.0</v>
      </c>
    </row>
    <row r="3636">
      <c r="A3636" s="1" t="s">
        <v>3841</v>
      </c>
      <c r="B3636" s="1" t="s">
        <v>19</v>
      </c>
      <c r="C3636" s="1" t="str">
        <f t="array" ref="C3636">_xlfn.XLOOKUP($B3636, sales_teams!$A$2:$A$36, sales_teams!$B$2:$B$36)</f>
        <v>Melvin Marxen</v>
      </c>
      <c r="D3636" s="1" t="str">
        <f t="array" ref="D3636">_xlfn.XLOOKUP($B3636, sales_teams!$A$2:$A$36, sales_teams!$C$2:$C$36)</f>
        <v>Central</v>
      </c>
      <c r="E3636" s="1" t="s">
        <v>181</v>
      </c>
      <c r="F3636" s="1" t="s">
        <v>165</v>
      </c>
      <c r="G3636" s="1" t="str">
        <f t="array" ref="G3636">IF($F3636="", "", _xlfn.XLOOKUP($F3636,accounts!$A$2:$A$86,accounts!$B$2:$B$86, "Other"))</f>
        <v>telecommunications</v>
      </c>
      <c r="H3636" s="1" t="str">
        <f t="array" ref="H3636">IF($F3636="", "", IFS(_xlfn.XLOOKUP($F3636, accounts!$A$2:$A$86, accounts!$E$2:$E$86, 0)&gt;=1000, "Enterprise", _xlfn.XLOOKUP($F3636, accounts!$A$2:$A$86, accounts!$E$2:$E$86, 0)&gt;=100, "Mid-Market", TRUE, "SMB"))</f>
        <v>Enterprise</v>
      </c>
      <c r="I3636" s="1" t="str">
        <f t="array" ref="I3636">IF($F3636="", "", _xlfn.XLOOKUP($F3636,accounts!$A$2:$A$86,accounts!$F$2:$F$86, "Other"))</f>
        <v>United States</v>
      </c>
      <c r="J3636" s="1" t="s">
        <v>131</v>
      </c>
      <c r="K3636" s="3">
        <v>42889.0</v>
      </c>
      <c r="L3636" s="3">
        <v>42908.0</v>
      </c>
      <c r="M3636" s="1">
        <v>639.0</v>
      </c>
    </row>
    <row r="3637">
      <c r="A3637" s="1" t="s">
        <v>3842</v>
      </c>
      <c r="B3637" s="1" t="s">
        <v>19</v>
      </c>
      <c r="C3637" s="1" t="str">
        <f t="array" ref="C3637">_xlfn.XLOOKUP($B3637, sales_teams!$A$2:$A$36, sales_teams!$B$2:$B$36)</f>
        <v>Melvin Marxen</v>
      </c>
      <c r="D3637" s="1" t="str">
        <f t="array" ref="D3637">_xlfn.XLOOKUP($B3637, sales_teams!$A$2:$A$36, sales_teams!$C$2:$C$36)</f>
        <v>Central</v>
      </c>
      <c r="E3637" s="1" t="s">
        <v>109</v>
      </c>
      <c r="F3637" s="1" t="s">
        <v>110</v>
      </c>
      <c r="G3637" s="1" t="str">
        <f t="array" ref="G3637">IF($F3637="", "", _xlfn.XLOOKUP($F3637,accounts!$A$2:$A$86,accounts!$B$2:$B$86, "Other"))</f>
        <v>technology</v>
      </c>
      <c r="H3637" s="1" t="str">
        <f t="array" ref="H3637">IF($F3637="", "", IFS(_xlfn.XLOOKUP($F3637, accounts!$A$2:$A$86, accounts!$E$2:$E$86, 0)&gt;=1000, "Enterprise", _xlfn.XLOOKUP($F3637, accounts!$A$2:$A$86, accounts!$E$2:$E$86, 0)&gt;=100, "Mid-Market", TRUE, "SMB"))</f>
        <v>Enterprise</v>
      </c>
      <c r="I3637" s="1" t="str">
        <f t="array" ref="I3637">IF($F3637="", "", _xlfn.XLOOKUP($F3637,accounts!$A$2:$A$86,accounts!$F$2:$F$86, "Other"))</f>
        <v>Norway</v>
      </c>
      <c r="J3637" s="1" t="s">
        <v>131</v>
      </c>
      <c r="K3637" s="3">
        <v>42889.0</v>
      </c>
      <c r="L3637" s="3">
        <v>42907.0</v>
      </c>
      <c r="M3637" s="1">
        <v>1040.0</v>
      </c>
    </row>
    <row r="3638">
      <c r="A3638" s="1" t="s">
        <v>3843</v>
      </c>
      <c r="B3638" s="1" t="s">
        <v>19</v>
      </c>
      <c r="C3638" s="1" t="str">
        <f t="array" ref="C3638">_xlfn.XLOOKUP($B3638, sales_teams!$A$2:$A$36, sales_teams!$B$2:$B$36)</f>
        <v>Melvin Marxen</v>
      </c>
      <c r="D3638" s="1" t="str">
        <f t="array" ref="D3638">_xlfn.XLOOKUP($B3638, sales_teams!$A$2:$A$36, sales_teams!$C$2:$C$36)</f>
        <v>Central</v>
      </c>
      <c r="E3638" s="1" t="s">
        <v>148</v>
      </c>
      <c r="F3638" s="1" t="s">
        <v>89</v>
      </c>
      <c r="G3638" s="1" t="str">
        <f t="array" ref="G3638">IF($F3638="", "", _xlfn.XLOOKUP($F3638,accounts!$A$2:$A$86,accounts!$B$2:$B$86, "Other"))</f>
        <v>finance</v>
      </c>
      <c r="H3638" s="1" t="str">
        <f t="array" ref="H3638">IF($F3638="", "", IFS(_xlfn.XLOOKUP($F3638, accounts!$A$2:$A$86, accounts!$E$2:$E$86, 0)&gt;=1000, "Enterprise", _xlfn.XLOOKUP($F3638, accounts!$A$2:$A$86, accounts!$E$2:$E$86, 0)&gt;=100, "Mid-Market", TRUE, "SMB"))</f>
        <v>Enterprise</v>
      </c>
      <c r="I3638" s="1" t="str">
        <f t="array" ref="I3638">IF($F3638="", "", _xlfn.XLOOKUP($F3638,accounts!$A$2:$A$86,accounts!$F$2:$F$86, "Other"))</f>
        <v>United States</v>
      </c>
      <c r="J3638" s="1" t="s">
        <v>131</v>
      </c>
      <c r="K3638" s="3">
        <v>42889.0</v>
      </c>
      <c r="L3638" s="3">
        <v>42990.0</v>
      </c>
      <c r="M3638" s="1">
        <v>4138.0</v>
      </c>
    </row>
    <row r="3639">
      <c r="A3639" s="1" t="s">
        <v>3844</v>
      </c>
      <c r="B3639" s="1" t="s">
        <v>104</v>
      </c>
      <c r="C3639" s="1" t="str">
        <f t="array" ref="C3639">_xlfn.XLOOKUP($B3639, sales_teams!$A$2:$A$36, sales_teams!$B$2:$B$36)</f>
        <v>Summer Sewald</v>
      </c>
      <c r="D3639" s="1" t="str">
        <f t="array" ref="D3639">_xlfn.XLOOKUP($B3639, sales_teams!$A$2:$A$36, sales_teams!$C$2:$C$36)</f>
        <v>West</v>
      </c>
      <c r="E3639" s="1" t="s">
        <v>148</v>
      </c>
      <c r="F3639" s="1" t="s">
        <v>85</v>
      </c>
      <c r="G3639" s="1" t="str">
        <f t="array" ref="G3639">IF($F3639="", "", _xlfn.XLOOKUP($F3639,accounts!$A$2:$A$86,accounts!$B$2:$B$86, "Other"))</f>
        <v>telecommunications</v>
      </c>
      <c r="H3639" s="1" t="str">
        <f t="array" ref="H3639">IF($F3639="", "", IFS(_xlfn.XLOOKUP($F3639, accounts!$A$2:$A$86, accounts!$E$2:$E$86, 0)&gt;=1000, "Enterprise", _xlfn.XLOOKUP($F3639, accounts!$A$2:$A$86, accounts!$E$2:$E$86, 0)&gt;=100, "Mid-Market", TRUE, "SMB"))</f>
        <v>Enterprise</v>
      </c>
      <c r="I3639" s="1" t="str">
        <f t="array" ref="I3639">IF($F3639="", "", _xlfn.XLOOKUP($F3639,accounts!$A$2:$A$86,accounts!$F$2:$F$86, "Other"))</f>
        <v>United States</v>
      </c>
      <c r="J3639" s="1" t="s">
        <v>189</v>
      </c>
      <c r="K3639" s="3">
        <v>42889.0</v>
      </c>
    </row>
    <row r="3640">
      <c r="A3640" s="1" t="s">
        <v>3845</v>
      </c>
      <c r="B3640" s="1" t="s">
        <v>104</v>
      </c>
      <c r="C3640" s="1" t="str">
        <f t="array" ref="C3640">_xlfn.XLOOKUP($B3640, sales_teams!$A$2:$A$36, sales_teams!$B$2:$B$36)</f>
        <v>Summer Sewald</v>
      </c>
      <c r="D3640" s="1" t="str">
        <f t="array" ref="D3640">_xlfn.XLOOKUP($B3640, sales_teams!$A$2:$A$36, sales_teams!$C$2:$C$36)</f>
        <v>West</v>
      </c>
      <c r="E3640" s="1" t="s">
        <v>109</v>
      </c>
      <c r="F3640" s="1" t="s">
        <v>142</v>
      </c>
      <c r="G3640" s="1" t="str">
        <f t="array" ref="G3640">IF($F3640="", "", _xlfn.XLOOKUP($F3640,accounts!$A$2:$A$86,accounts!$B$2:$B$86, "Other"))</f>
        <v>retail</v>
      </c>
      <c r="H3640" s="1" t="str">
        <f t="array" ref="H3640">IF($F3640="", "", IFS(_xlfn.XLOOKUP($F3640, accounts!$A$2:$A$86, accounts!$E$2:$E$86, 0)&gt;=1000, "Enterprise", _xlfn.XLOOKUP($F3640, accounts!$A$2:$A$86, accounts!$E$2:$E$86, 0)&gt;=100, "Mid-Market", TRUE, "SMB"))</f>
        <v>Enterprise</v>
      </c>
      <c r="I3640" s="1" t="str">
        <f t="array" ref="I3640">IF($F3640="", "", _xlfn.XLOOKUP($F3640,accounts!$A$2:$A$86,accounts!$F$2:$F$86, "Other"))</f>
        <v>United States</v>
      </c>
      <c r="J3640" s="1" t="s">
        <v>192</v>
      </c>
      <c r="K3640" s="3">
        <v>42889.0</v>
      </c>
      <c r="L3640" s="3">
        <v>42954.0</v>
      </c>
      <c r="M3640" s="1">
        <v>0.0</v>
      </c>
    </row>
    <row r="3641">
      <c r="A3641" s="1" t="s">
        <v>3846</v>
      </c>
      <c r="B3641" s="1" t="s">
        <v>17</v>
      </c>
      <c r="C3641" s="1" t="str">
        <f t="array" ref="C3641">_xlfn.XLOOKUP($B3641, sales_teams!$A$2:$A$36, sales_teams!$B$2:$B$36)</f>
        <v>Dustin Brinkmann</v>
      </c>
      <c r="D3641" s="1" t="str">
        <f t="array" ref="D3641">_xlfn.XLOOKUP($B3641, sales_teams!$A$2:$A$36, sales_teams!$C$2:$C$36)</f>
        <v>Central</v>
      </c>
      <c r="E3641" s="1" t="s">
        <v>179</v>
      </c>
      <c r="F3641" s="1" t="s">
        <v>95</v>
      </c>
      <c r="G3641" s="1" t="str">
        <f t="array" ref="G3641">IF($F3641="", "", _xlfn.XLOOKUP($F3641,accounts!$A$2:$A$86,accounts!$B$2:$B$86, "Other"))</f>
        <v>finance</v>
      </c>
      <c r="H3641" s="1" t="str">
        <f t="array" ref="H3641">IF($F3641="", "", IFS(_xlfn.XLOOKUP($F3641, accounts!$A$2:$A$86, accounts!$E$2:$E$86, 0)&gt;=1000, "Enterprise", _xlfn.XLOOKUP($F3641, accounts!$A$2:$A$86, accounts!$E$2:$E$86, 0)&gt;=100, "Mid-Market", TRUE, "SMB"))</f>
        <v>Enterprise</v>
      </c>
      <c r="I3641" s="1" t="str">
        <f t="array" ref="I3641">IF($F3641="", "", _xlfn.XLOOKUP($F3641,accounts!$A$2:$A$86,accounts!$F$2:$F$86, "Other"))</f>
        <v>United States</v>
      </c>
      <c r="J3641" s="1" t="s">
        <v>131</v>
      </c>
      <c r="K3641" s="3">
        <v>42889.0</v>
      </c>
      <c r="L3641" s="3">
        <v>43001.0</v>
      </c>
      <c r="M3641" s="1">
        <v>54.0</v>
      </c>
    </row>
    <row r="3642">
      <c r="A3642" s="1" t="s">
        <v>3847</v>
      </c>
      <c r="B3642" s="1" t="s">
        <v>17</v>
      </c>
      <c r="C3642" s="1" t="str">
        <f t="array" ref="C3642">_xlfn.XLOOKUP($B3642, sales_teams!$A$2:$A$36, sales_teams!$B$2:$B$36)</f>
        <v>Dustin Brinkmann</v>
      </c>
      <c r="D3642" s="1" t="str">
        <f t="array" ref="D3642">_xlfn.XLOOKUP($B3642, sales_teams!$A$2:$A$36, sales_teams!$C$2:$C$36)</f>
        <v>Central</v>
      </c>
      <c r="E3642" s="1" t="s">
        <v>188</v>
      </c>
      <c r="F3642" s="1" t="s">
        <v>78</v>
      </c>
      <c r="G3642" s="1" t="str">
        <f t="array" ref="G3642">IF($F3642="", "", _xlfn.XLOOKUP($F3642,accounts!$A$2:$A$86,accounts!$B$2:$B$86, "Other"))</f>
        <v>marketing</v>
      </c>
      <c r="H3642" s="1" t="str">
        <f t="array" ref="H3642">IF($F3642="", "", IFS(_xlfn.XLOOKUP($F3642, accounts!$A$2:$A$86, accounts!$E$2:$E$86, 0)&gt;=1000, "Enterprise", _xlfn.XLOOKUP($F3642, accounts!$A$2:$A$86, accounts!$E$2:$E$86, 0)&gt;=100, "Mid-Market", TRUE, "SMB"))</f>
        <v>Enterprise</v>
      </c>
      <c r="I3642" s="1" t="str">
        <f t="array" ref="I3642">IF($F3642="", "", _xlfn.XLOOKUP($F3642,accounts!$A$2:$A$86,accounts!$F$2:$F$86, "Other"))</f>
        <v>United States</v>
      </c>
      <c r="J3642" s="1" t="s">
        <v>131</v>
      </c>
      <c r="K3642" s="3">
        <v>42889.0</v>
      </c>
      <c r="L3642" s="3">
        <v>42992.0</v>
      </c>
      <c r="M3642" s="1">
        <v>3438.0</v>
      </c>
    </row>
    <row r="3643">
      <c r="A3643" s="1" t="s">
        <v>3848</v>
      </c>
      <c r="B3643" s="1" t="s">
        <v>92</v>
      </c>
      <c r="C3643" s="1" t="str">
        <f t="array" ref="C3643">_xlfn.XLOOKUP($B3643, sales_teams!$A$2:$A$36, sales_teams!$B$2:$B$36)</f>
        <v>Celia Rouche</v>
      </c>
      <c r="D3643" s="1" t="str">
        <f t="array" ref="D3643">_xlfn.XLOOKUP($B3643, sales_teams!$A$2:$A$36, sales_teams!$C$2:$C$36)</f>
        <v>West</v>
      </c>
      <c r="E3643" s="1" t="s">
        <v>148</v>
      </c>
      <c r="F3643" s="1" t="s">
        <v>91</v>
      </c>
      <c r="G3643" s="1" t="str">
        <f t="array" ref="G3643">IF($F3643="", "", _xlfn.XLOOKUP($F3643,accounts!$A$2:$A$86,accounts!$B$2:$B$86, "Other"))</f>
        <v>employment</v>
      </c>
      <c r="H3643" s="1" t="str">
        <f t="array" ref="H3643">IF($F3643="", "", IFS(_xlfn.XLOOKUP($F3643, accounts!$A$2:$A$86, accounts!$E$2:$E$86, 0)&gt;=1000, "Enterprise", _xlfn.XLOOKUP($F3643, accounts!$A$2:$A$86, accounts!$E$2:$E$86, 0)&gt;=100, "Mid-Market", TRUE, "SMB"))</f>
        <v>Enterprise</v>
      </c>
      <c r="I3643" s="1" t="str">
        <f t="array" ref="I3643">IF($F3643="", "", _xlfn.XLOOKUP($F3643,accounts!$A$2:$A$86,accounts!$F$2:$F$86, "Other"))</f>
        <v>United States</v>
      </c>
      <c r="J3643" s="1" t="s">
        <v>192</v>
      </c>
      <c r="K3643" s="3">
        <v>42889.0</v>
      </c>
      <c r="L3643" s="3">
        <v>42952.0</v>
      </c>
      <c r="M3643" s="1">
        <v>0.0</v>
      </c>
    </row>
    <row r="3644">
      <c r="A3644" s="1" t="s">
        <v>3849</v>
      </c>
      <c r="B3644" s="1" t="s">
        <v>24</v>
      </c>
      <c r="C3644" s="1" t="str">
        <f t="array" ref="C3644">_xlfn.XLOOKUP($B3644, sales_teams!$A$2:$A$36, sales_teams!$B$2:$B$36)</f>
        <v>Melvin Marxen</v>
      </c>
      <c r="D3644" s="1" t="str">
        <f t="array" ref="D3644">_xlfn.XLOOKUP($B3644, sales_teams!$A$2:$A$36, sales_teams!$C$2:$C$36)</f>
        <v>Central</v>
      </c>
      <c r="E3644" s="1" t="s">
        <v>109</v>
      </c>
      <c r="F3644" s="1" t="s">
        <v>122</v>
      </c>
      <c r="G3644" s="1" t="str">
        <f t="array" ref="G3644">IF($F3644="", "", _xlfn.XLOOKUP($F3644,accounts!$A$2:$A$86,accounts!$B$2:$B$86, "Other"))</f>
        <v>medical</v>
      </c>
      <c r="H3644" s="1" t="str">
        <f t="array" ref="H3644">IF($F3644="", "", IFS(_xlfn.XLOOKUP($F3644, accounts!$A$2:$A$86, accounts!$E$2:$E$86, 0)&gt;=1000, "Enterprise", _xlfn.XLOOKUP($F3644, accounts!$A$2:$A$86, accounts!$E$2:$E$86, 0)&gt;=100, "Mid-Market", TRUE, "SMB"))</f>
        <v>Enterprise</v>
      </c>
      <c r="I3644" s="1" t="str">
        <f t="array" ref="I3644">IF($F3644="", "", _xlfn.XLOOKUP($F3644,accounts!$A$2:$A$86,accounts!$F$2:$F$86, "Other"))</f>
        <v>United States</v>
      </c>
      <c r="J3644" s="1" t="s">
        <v>131</v>
      </c>
      <c r="K3644" s="3">
        <v>42889.0</v>
      </c>
      <c r="L3644" s="3">
        <v>42952.0</v>
      </c>
      <c r="M3644" s="1">
        <v>1017.0</v>
      </c>
    </row>
    <row r="3645">
      <c r="A3645" s="1" t="s">
        <v>3850</v>
      </c>
      <c r="B3645" s="1" t="s">
        <v>65</v>
      </c>
      <c r="C3645" s="1" t="str">
        <f t="array" ref="C3645">_xlfn.XLOOKUP($B3645, sales_teams!$A$2:$A$36, sales_teams!$B$2:$B$36)</f>
        <v>Celia Rouche</v>
      </c>
      <c r="D3645" s="1" t="str">
        <f t="array" ref="D3645">_xlfn.XLOOKUP($B3645, sales_teams!$A$2:$A$36, sales_teams!$C$2:$C$36)</f>
        <v>West</v>
      </c>
      <c r="E3645" s="1" t="s">
        <v>179</v>
      </c>
      <c r="F3645" s="1" t="s">
        <v>75</v>
      </c>
      <c r="G3645" s="1" t="str">
        <f t="array" ref="G3645">IF($F3645="", "", _xlfn.XLOOKUP($F3645,accounts!$A$2:$A$86,accounts!$B$2:$B$86, "Other"))</f>
        <v>software</v>
      </c>
      <c r="H3645" s="1" t="str">
        <f t="array" ref="H3645">IF($F3645="", "", IFS(_xlfn.XLOOKUP($F3645, accounts!$A$2:$A$86, accounts!$E$2:$E$86, 0)&gt;=1000, "Enterprise", _xlfn.XLOOKUP($F3645, accounts!$A$2:$A$86, accounts!$E$2:$E$86, 0)&gt;=100, "Mid-Market", TRUE, "SMB"))</f>
        <v>SMB</v>
      </c>
      <c r="I3645" s="1" t="str">
        <f t="array" ref="I3645">IF($F3645="", "", _xlfn.XLOOKUP($F3645,accounts!$A$2:$A$86,accounts!$F$2:$F$86, "Other"))</f>
        <v>United States</v>
      </c>
      <c r="J3645" s="1" t="s">
        <v>189</v>
      </c>
      <c r="K3645" s="3">
        <v>42889.0</v>
      </c>
    </row>
    <row r="3646">
      <c r="A3646" s="1" t="s">
        <v>3851</v>
      </c>
      <c r="B3646" s="1" t="s">
        <v>65</v>
      </c>
      <c r="C3646" s="1" t="str">
        <f t="array" ref="C3646">_xlfn.XLOOKUP($B3646, sales_teams!$A$2:$A$36, sales_teams!$B$2:$B$36)</f>
        <v>Celia Rouche</v>
      </c>
      <c r="D3646" s="1" t="str">
        <f t="array" ref="D3646">_xlfn.XLOOKUP($B3646, sales_teams!$A$2:$A$36, sales_teams!$C$2:$C$36)</f>
        <v>West</v>
      </c>
      <c r="E3646" s="1" t="s">
        <v>188</v>
      </c>
      <c r="F3646" s="1" t="s">
        <v>154</v>
      </c>
      <c r="G3646" s="1" t="str">
        <f t="array" ref="G3646">IF($F3646="", "", _xlfn.XLOOKUP($F3646,accounts!$A$2:$A$86,accounts!$B$2:$B$86, "Other"))</f>
        <v>retail</v>
      </c>
      <c r="H3646" s="1" t="str">
        <f t="array" ref="H3646">IF($F3646="", "", IFS(_xlfn.XLOOKUP($F3646, accounts!$A$2:$A$86, accounts!$E$2:$E$86, 0)&gt;=1000, "Enterprise", _xlfn.XLOOKUP($F3646, accounts!$A$2:$A$86, accounts!$E$2:$E$86, 0)&gt;=100, "Mid-Market", TRUE, "SMB"))</f>
        <v>Enterprise</v>
      </c>
      <c r="I3646" s="1" t="str">
        <f t="array" ref="I3646">IF($F3646="", "", _xlfn.XLOOKUP($F3646,accounts!$A$2:$A$86,accounts!$F$2:$F$86, "Other"))</f>
        <v>United States</v>
      </c>
      <c r="J3646" s="1" t="s">
        <v>131</v>
      </c>
      <c r="K3646" s="3">
        <v>42889.0</v>
      </c>
      <c r="L3646" s="3">
        <v>42997.0</v>
      </c>
      <c r="M3646" s="1">
        <v>3314.0</v>
      </c>
    </row>
    <row r="3647">
      <c r="A3647" s="1" t="s">
        <v>3852</v>
      </c>
      <c r="B3647" s="1" t="s">
        <v>15</v>
      </c>
      <c r="C3647" s="1" t="str">
        <f t="array" ref="C3647">_xlfn.XLOOKUP($B3647, sales_teams!$A$2:$A$36, sales_teams!$B$2:$B$36)</f>
        <v>Dustin Brinkmann</v>
      </c>
      <c r="D3647" s="1" t="str">
        <f t="array" ref="D3647">_xlfn.XLOOKUP($B3647, sales_teams!$A$2:$A$36, sales_teams!$C$2:$C$36)</f>
        <v>Central</v>
      </c>
      <c r="E3647" s="1" t="s">
        <v>179</v>
      </c>
      <c r="F3647" s="1" t="s">
        <v>47</v>
      </c>
      <c r="G3647" s="1" t="str">
        <f t="array" ref="G3647">IF($F3647="", "", _xlfn.XLOOKUP($F3647,accounts!$A$2:$A$86,accounts!$B$2:$B$86, "Other"))</f>
        <v>retail</v>
      </c>
      <c r="H3647" s="1" t="str">
        <f t="array" ref="H3647">IF($F3647="", "", IFS(_xlfn.XLOOKUP($F3647, accounts!$A$2:$A$86, accounts!$E$2:$E$86, 0)&gt;=1000, "Enterprise", _xlfn.XLOOKUP($F3647, accounts!$A$2:$A$86, accounts!$E$2:$E$86, 0)&gt;=100, "Mid-Market", TRUE, "SMB"))</f>
        <v>Enterprise</v>
      </c>
      <c r="I3647" s="1" t="str">
        <f t="array" ref="I3647">IF($F3647="", "", _xlfn.XLOOKUP($F3647,accounts!$A$2:$A$86,accounts!$F$2:$F$86, "Other"))</f>
        <v>United States</v>
      </c>
      <c r="J3647" s="1" t="s">
        <v>192</v>
      </c>
      <c r="K3647" s="3">
        <v>42889.0</v>
      </c>
      <c r="L3647" s="3">
        <v>42959.0</v>
      </c>
      <c r="M3647" s="1">
        <v>0.0</v>
      </c>
    </row>
    <row r="3648">
      <c r="A3648" s="1" t="s">
        <v>3853</v>
      </c>
      <c r="B3648" s="1" t="s">
        <v>15</v>
      </c>
      <c r="C3648" s="1" t="str">
        <f t="array" ref="C3648">_xlfn.XLOOKUP($B3648, sales_teams!$A$2:$A$36, sales_teams!$B$2:$B$36)</f>
        <v>Dustin Brinkmann</v>
      </c>
      <c r="D3648" s="1" t="str">
        <f t="array" ref="D3648">_xlfn.XLOOKUP($B3648, sales_teams!$A$2:$A$36, sales_teams!$C$2:$C$36)</f>
        <v>Central</v>
      </c>
      <c r="E3648" s="1" t="s">
        <v>179</v>
      </c>
      <c r="F3648" s="1" t="s">
        <v>145</v>
      </c>
      <c r="G3648" s="1" t="str">
        <f t="array" ref="G3648">IF($F3648="", "", _xlfn.XLOOKUP($F3648,accounts!$A$2:$A$86,accounts!$B$2:$B$86, "Other"))</f>
        <v>technology</v>
      </c>
      <c r="H3648" s="1" t="str">
        <f t="array" ref="H3648">IF($F3648="", "", IFS(_xlfn.XLOOKUP($F3648, accounts!$A$2:$A$86, accounts!$E$2:$E$86, 0)&gt;=1000, "Enterprise", _xlfn.XLOOKUP($F3648, accounts!$A$2:$A$86, accounts!$E$2:$E$86, 0)&gt;=100, "Mid-Market", TRUE, "SMB"))</f>
        <v>Enterprise</v>
      </c>
      <c r="I3648" s="1" t="str">
        <f t="array" ref="I3648">IF($F3648="", "", _xlfn.XLOOKUP($F3648,accounts!$A$2:$A$86,accounts!$F$2:$F$86, "Other"))</f>
        <v>Panama</v>
      </c>
      <c r="J3648" s="1" t="s">
        <v>131</v>
      </c>
      <c r="K3648" s="3">
        <v>42889.0</v>
      </c>
      <c r="L3648" s="3">
        <v>42971.0</v>
      </c>
      <c r="M3648" s="1">
        <v>51.0</v>
      </c>
    </row>
    <row r="3649">
      <c r="A3649" s="1" t="s">
        <v>3854</v>
      </c>
      <c r="B3649" s="1" t="s">
        <v>60</v>
      </c>
      <c r="C3649" s="1" t="str">
        <f t="array" ref="C3649">_xlfn.XLOOKUP($B3649, sales_teams!$A$2:$A$36, sales_teams!$B$2:$B$36)</f>
        <v>Celia Rouche</v>
      </c>
      <c r="D3649" s="1" t="str">
        <f t="array" ref="D3649">_xlfn.XLOOKUP($B3649, sales_teams!$A$2:$A$36, sales_teams!$C$2:$C$36)</f>
        <v>West</v>
      </c>
      <c r="E3649" s="1" t="s">
        <v>179</v>
      </c>
      <c r="F3649" s="1" t="s">
        <v>125</v>
      </c>
      <c r="G3649" s="1" t="str">
        <f t="array" ref="G3649">IF($F3649="", "", _xlfn.XLOOKUP($F3649,accounts!$A$2:$A$86,accounts!$B$2:$B$86, "Other"))</f>
        <v>software</v>
      </c>
      <c r="H3649" s="1" t="str">
        <f t="array" ref="H3649">IF($F3649="", "", IFS(_xlfn.XLOOKUP($F3649, accounts!$A$2:$A$86, accounts!$E$2:$E$86, 0)&gt;=1000, "Enterprise", _xlfn.XLOOKUP($F3649, accounts!$A$2:$A$86, accounts!$E$2:$E$86, 0)&gt;=100, "Mid-Market", TRUE, "SMB"))</f>
        <v>Enterprise</v>
      </c>
      <c r="I3649" s="1" t="str">
        <f t="array" ref="I3649">IF($F3649="", "", _xlfn.XLOOKUP($F3649,accounts!$A$2:$A$86,accounts!$F$2:$F$86, "Other"))</f>
        <v>United States</v>
      </c>
      <c r="J3649" s="1" t="s">
        <v>131</v>
      </c>
      <c r="K3649" s="3">
        <v>42889.0</v>
      </c>
      <c r="L3649" s="3">
        <v>42988.0</v>
      </c>
      <c r="M3649" s="1">
        <v>50.0</v>
      </c>
    </row>
    <row r="3650">
      <c r="A3650" s="1" t="s">
        <v>3855</v>
      </c>
      <c r="B3650" s="1" t="s">
        <v>34</v>
      </c>
      <c r="C3650" s="1" t="str">
        <f t="array" ref="C3650">_xlfn.XLOOKUP($B3650, sales_teams!$A$2:$A$36, sales_teams!$B$2:$B$36)</f>
        <v>Cara Losch</v>
      </c>
      <c r="D3650" s="1" t="str">
        <f t="array" ref="D3650">_xlfn.XLOOKUP($B3650, sales_teams!$A$2:$A$36, sales_teams!$C$2:$C$36)</f>
        <v>East</v>
      </c>
      <c r="E3650" s="1" t="s">
        <v>179</v>
      </c>
      <c r="F3650" s="1" t="s">
        <v>172</v>
      </c>
      <c r="G3650" s="1" t="str">
        <f t="array" ref="G3650">IF($F3650="", "", _xlfn.XLOOKUP($F3650,accounts!$A$2:$A$86,accounts!$B$2:$B$86, "Other"))</f>
        <v>retail</v>
      </c>
      <c r="H3650" s="1" t="str">
        <f t="array" ref="H3650">IF($F3650="", "", IFS(_xlfn.XLOOKUP($F3650, accounts!$A$2:$A$86, accounts!$E$2:$E$86, 0)&gt;=1000, "Enterprise", _xlfn.XLOOKUP($F3650, accounts!$A$2:$A$86, accounts!$E$2:$E$86, 0)&gt;=100, "Mid-Market", TRUE, "SMB"))</f>
        <v>Mid-Market</v>
      </c>
      <c r="I3650" s="1" t="str">
        <f t="array" ref="I3650">IF($F3650="", "", _xlfn.XLOOKUP($F3650,accounts!$A$2:$A$86,accounts!$F$2:$F$86, "Other"))</f>
        <v>United States</v>
      </c>
      <c r="J3650" s="1" t="s">
        <v>131</v>
      </c>
      <c r="K3650" s="3">
        <v>42889.0</v>
      </c>
      <c r="L3650" s="3">
        <v>42895.0</v>
      </c>
      <c r="M3650" s="1">
        <v>54.0</v>
      </c>
    </row>
    <row r="3651">
      <c r="A3651" s="1" t="s">
        <v>3856</v>
      </c>
      <c r="B3651" s="1" t="s">
        <v>7</v>
      </c>
      <c r="C3651" s="1" t="str">
        <f t="array" ref="C3651">_xlfn.XLOOKUP($B3651, sales_teams!$A$2:$A$36, sales_teams!$B$2:$B$36)</f>
        <v>Dustin Brinkmann</v>
      </c>
      <c r="D3651" s="1" t="str">
        <f t="array" ref="D3651">_xlfn.XLOOKUP($B3651, sales_teams!$A$2:$A$36, sales_teams!$C$2:$C$36)</f>
        <v>Central</v>
      </c>
      <c r="E3651" s="1" t="s">
        <v>194</v>
      </c>
      <c r="F3651" s="1" t="s">
        <v>152</v>
      </c>
      <c r="G3651" s="1" t="str">
        <f t="array" ref="G3651">IF($F3651="", "", _xlfn.XLOOKUP($F3651,accounts!$A$2:$A$86,accounts!$B$2:$B$86, "Other"))</f>
        <v>marketing</v>
      </c>
      <c r="H3651" s="1" t="str">
        <f t="array" ref="H3651">IF($F3651="", "", IFS(_xlfn.XLOOKUP($F3651, accounts!$A$2:$A$86, accounts!$E$2:$E$86, 0)&gt;=1000, "Enterprise", _xlfn.XLOOKUP($F3651, accounts!$A$2:$A$86, accounts!$E$2:$E$86, 0)&gt;=100, "Mid-Market", TRUE, "SMB"))</f>
        <v>Mid-Market</v>
      </c>
      <c r="I3651" s="1" t="str">
        <f t="array" ref="I3651">IF($F3651="", "", _xlfn.XLOOKUP($F3651,accounts!$A$2:$A$86,accounts!$F$2:$F$86, "Other"))</f>
        <v>United States</v>
      </c>
      <c r="J3651" s="1" t="s">
        <v>192</v>
      </c>
      <c r="K3651" s="3">
        <v>42890.0</v>
      </c>
      <c r="L3651" s="3">
        <v>42965.0</v>
      </c>
      <c r="M3651" s="1">
        <v>0.0</v>
      </c>
    </row>
    <row r="3652">
      <c r="A3652" s="1" t="s">
        <v>3857</v>
      </c>
      <c r="B3652" s="1" t="s">
        <v>7</v>
      </c>
      <c r="C3652" s="1" t="str">
        <f t="array" ref="C3652">_xlfn.XLOOKUP($B3652, sales_teams!$A$2:$A$36, sales_teams!$B$2:$B$36)</f>
        <v>Dustin Brinkmann</v>
      </c>
      <c r="D3652" s="1" t="str">
        <f t="array" ref="D3652">_xlfn.XLOOKUP($B3652, sales_teams!$A$2:$A$36, sales_teams!$C$2:$C$36)</f>
        <v>Central</v>
      </c>
      <c r="E3652" s="1" t="s">
        <v>188</v>
      </c>
      <c r="F3652" s="1" t="s">
        <v>145</v>
      </c>
      <c r="G3652" s="1" t="str">
        <f t="array" ref="G3652">IF($F3652="", "", _xlfn.XLOOKUP($F3652,accounts!$A$2:$A$86,accounts!$B$2:$B$86, "Other"))</f>
        <v>technology</v>
      </c>
      <c r="H3652" s="1" t="str">
        <f t="array" ref="H3652">IF($F3652="", "", IFS(_xlfn.XLOOKUP($F3652, accounts!$A$2:$A$86, accounts!$E$2:$E$86, 0)&gt;=1000, "Enterprise", _xlfn.XLOOKUP($F3652, accounts!$A$2:$A$86, accounts!$E$2:$E$86, 0)&gt;=100, "Mid-Market", TRUE, "SMB"))</f>
        <v>Enterprise</v>
      </c>
      <c r="I3652" s="1" t="str">
        <f t="array" ref="I3652">IF($F3652="", "", _xlfn.XLOOKUP($F3652,accounts!$A$2:$A$86,accounts!$F$2:$F$86, "Other"))</f>
        <v>Panama</v>
      </c>
      <c r="J3652" s="1" t="s">
        <v>192</v>
      </c>
      <c r="K3652" s="3">
        <v>42890.0</v>
      </c>
      <c r="L3652" s="3">
        <v>42994.0</v>
      </c>
      <c r="M3652" s="1">
        <v>0.0</v>
      </c>
    </row>
    <row r="3653">
      <c r="A3653" s="1" t="s">
        <v>3858</v>
      </c>
      <c r="B3653" s="1" t="s">
        <v>57</v>
      </c>
      <c r="C3653" s="1" t="str">
        <f t="array" ref="C3653">_xlfn.XLOOKUP($B3653, sales_teams!$A$2:$A$36, sales_teams!$B$2:$B$36)</f>
        <v>Rocco Neubert</v>
      </c>
      <c r="D3653" s="1" t="str">
        <f t="array" ref="D3653">_xlfn.XLOOKUP($B3653, sales_teams!$A$2:$A$36, sales_teams!$C$2:$C$36)</f>
        <v>East</v>
      </c>
      <c r="E3653" s="1" t="s">
        <v>148</v>
      </c>
      <c r="F3653" s="1" t="s">
        <v>59</v>
      </c>
      <c r="G3653" s="1" t="str">
        <f t="array" ref="G3653">IF($F3653="", "", _xlfn.XLOOKUP($F3653,accounts!$A$2:$A$86,accounts!$B$2:$B$86, "Other"))</f>
        <v>medical</v>
      </c>
      <c r="H3653" s="1" t="str">
        <f t="array" ref="H3653">IF($F3653="", "", IFS(_xlfn.XLOOKUP($F3653, accounts!$A$2:$A$86, accounts!$E$2:$E$86, 0)&gt;=1000, "Enterprise", _xlfn.XLOOKUP($F3653, accounts!$A$2:$A$86, accounts!$E$2:$E$86, 0)&gt;=100, "Mid-Market", TRUE, "SMB"))</f>
        <v>SMB</v>
      </c>
      <c r="I3653" s="1" t="str">
        <f t="array" ref="I3653">IF($F3653="", "", _xlfn.XLOOKUP($F3653,accounts!$A$2:$A$86,accounts!$F$2:$F$86, "Other"))</f>
        <v>United States</v>
      </c>
      <c r="J3653" s="1" t="s">
        <v>192</v>
      </c>
      <c r="K3653" s="3">
        <v>42890.0</v>
      </c>
      <c r="L3653" s="3">
        <v>42983.0</v>
      </c>
      <c r="M3653" s="1">
        <v>0.0</v>
      </c>
    </row>
    <row r="3654">
      <c r="A3654" s="1" t="s">
        <v>3859</v>
      </c>
      <c r="B3654" s="1" t="s">
        <v>12</v>
      </c>
      <c r="C3654" s="1" t="str">
        <f t="array" ref="C3654">_xlfn.XLOOKUP($B3654, sales_teams!$A$2:$A$36, sales_teams!$B$2:$B$36)</f>
        <v>Dustin Brinkmann</v>
      </c>
      <c r="D3654" s="1" t="str">
        <f t="array" ref="D3654">_xlfn.XLOOKUP($B3654, sales_teams!$A$2:$A$36, sales_teams!$C$2:$C$36)</f>
        <v>Central</v>
      </c>
      <c r="E3654" s="1" t="s">
        <v>109</v>
      </c>
      <c r="F3654" s="1" t="s">
        <v>119</v>
      </c>
      <c r="G3654" s="1" t="str">
        <f t="array" ref="G3654">IF($F3654="", "", _xlfn.XLOOKUP($F3654,accounts!$A$2:$A$86,accounts!$B$2:$B$86, "Other"))</f>
        <v>technology</v>
      </c>
      <c r="H3654" s="1" t="str">
        <f t="array" ref="H3654">IF($F3654="", "", IFS(_xlfn.XLOOKUP($F3654, accounts!$A$2:$A$86, accounts!$E$2:$E$86, 0)&gt;=1000, "Enterprise", _xlfn.XLOOKUP($F3654, accounts!$A$2:$A$86, accounts!$E$2:$E$86, 0)&gt;=100, "Mid-Market", TRUE, "SMB"))</f>
        <v>Enterprise</v>
      </c>
      <c r="I3654" s="1" t="str">
        <f t="array" ref="I3654">IF($F3654="", "", _xlfn.XLOOKUP($F3654,accounts!$A$2:$A$86,accounts!$F$2:$F$86, "Other"))</f>
        <v>Korea</v>
      </c>
      <c r="J3654" s="1" t="s">
        <v>192</v>
      </c>
      <c r="K3654" s="3">
        <v>42890.0</v>
      </c>
      <c r="L3654" s="3">
        <v>42963.0</v>
      </c>
      <c r="M3654" s="1">
        <v>0.0</v>
      </c>
    </row>
    <row r="3655">
      <c r="A3655" s="1" t="s">
        <v>3860</v>
      </c>
      <c r="B3655" s="1" t="s">
        <v>48</v>
      </c>
      <c r="C3655" s="1" t="str">
        <f t="array" ref="C3655">_xlfn.XLOOKUP($B3655, sales_teams!$A$2:$A$36, sales_teams!$B$2:$B$36)</f>
        <v>Rocco Neubert</v>
      </c>
      <c r="D3655" s="1" t="str">
        <f t="array" ref="D3655">_xlfn.XLOOKUP($B3655, sales_teams!$A$2:$A$36, sales_teams!$C$2:$C$36)</f>
        <v>East</v>
      </c>
      <c r="E3655" s="1" t="s">
        <v>148</v>
      </c>
      <c r="F3655" s="1" t="s">
        <v>140</v>
      </c>
      <c r="G3655" s="1" t="str">
        <f t="array" ref="G3655">IF($F3655="", "", _xlfn.XLOOKUP($F3655,accounts!$A$2:$A$86,accounts!$B$2:$B$86, "Other"))</f>
        <v>employment</v>
      </c>
      <c r="H3655" s="1" t="str">
        <f t="array" ref="H3655">IF($F3655="", "", IFS(_xlfn.XLOOKUP($F3655, accounts!$A$2:$A$86, accounts!$E$2:$E$86, 0)&gt;=1000, "Enterprise", _xlfn.XLOOKUP($F3655, accounts!$A$2:$A$86, accounts!$E$2:$E$86, 0)&gt;=100, "Mid-Market", TRUE, "SMB"))</f>
        <v>Enterprise</v>
      </c>
      <c r="I3655" s="1" t="str">
        <f t="array" ref="I3655">IF($F3655="", "", _xlfn.XLOOKUP($F3655,accounts!$A$2:$A$86,accounts!$F$2:$F$86, "Other"))</f>
        <v>United States</v>
      </c>
      <c r="J3655" s="1" t="s">
        <v>131</v>
      </c>
      <c r="K3655" s="3">
        <v>42890.0</v>
      </c>
      <c r="L3655" s="3">
        <v>42903.0</v>
      </c>
      <c r="M3655" s="1">
        <v>4942.0</v>
      </c>
    </row>
    <row r="3656">
      <c r="A3656" s="1" t="s">
        <v>3861</v>
      </c>
      <c r="B3656" s="1" t="s">
        <v>53</v>
      </c>
      <c r="C3656" s="1" t="str">
        <f t="array" ref="C3656">_xlfn.XLOOKUP($B3656, sales_teams!$A$2:$A$36, sales_teams!$B$2:$B$36)</f>
        <v>Rocco Neubert</v>
      </c>
      <c r="D3656" s="1" t="str">
        <f t="array" ref="D3656">_xlfn.XLOOKUP($B3656, sales_teams!$A$2:$A$36, sales_teams!$C$2:$C$36)</f>
        <v>East</v>
      </c>
      <c r="E3656" s="1" t="s">
        <v>179</v>
      </c>
      <c r="F3656" s="1" t="s">
        <v>121</v>
      </c>
      <c r="G3656" s="1" t="str">
        <f t="array" ref="G3656">IF($F3656="", "", _xlfn.XLOOKUP($F3656,accounts!$A$2:$A$86,accounts!$B$2:$B$86, "Other"))</f>
        <v>telecommunications</v>
      </c>
      <c r="H3656" s="1" t="str">
        <f t="array" ref="H3656">IF($F3656="", "", IFS(_xlfn.XLOOKUP($F3656, accounts!$A$2:$A$86, accounts!$E$2:$E$86, 0)&gt;=1000, "Enterprise", _xlfn.XLOOKUP($F3656, accounts!$A$2:$A$86, accounts!$E$2:$E$86, 0)&gt;=100, "Mid-Market", TRUE, "SMB"))</f>
        <v>Enterprise</v>
      </c>
      <c r="I3656" s="1" t="str">
        <f t="array" ref="I3656">IF($F3656="", "", _xlfn.XLOOKUP($F3656,accounts!$A$2:$A$86,accounts!$F$2:$F$86, "Other"))</f>
        <v>United States</v>
      </c>
      <c r="J3656" s="1" t="s">
        <v>192</v>
      </c>
      <c r="K3656" s="3">
        <v>42890.0</v>
      </c>
      <c r="L3656" s="3">
        <v>42953.0</v>
      </c>
      <c r="M3656" s="1">
        <v>0.0</v>
      </c>
    </row>
    <row r="3657">
      <c r="A3657" s="1" t="s">
        <v>3862</v>
      </c>
      <c r="B3657" s="1" t="s">
        <v>53</v>
      </c>
      <c r="C3657" s="1" t="str">
        <f t="array" ref="C3657">_xlfn.XLOOKUP($B3657, sales_teams!$A$2:$A$36, sales_teams!$B$2:$B$36)</f>
        <v>Rocco Neubert</v>
      </c>
      <c r="D3657" s="1" t="str">
        <f t="array" ref="D3657">_xlfn.XLOOKUP($B3657, sales_teams!$A$2:$A$36, sales_teams!$C$2:$C$36)</f>
        <v>East</v>
      </c>
      <c r="E3657" s="1" t="s">
        <v>148</v>
      </c>
      <c r="F3657" s="1" t="s">
        <v>125</v>
      </c>
      <c r="G3657" s="1" t="str">
        <f t="array" ref="G3657">IF($F3657="", "", _xlfn.XLOOKUP($F3657,accounts!$A$2:$A$86,accounts!$B$2:$B$86, "Other"))</f>
        <v>software</v>
      </c>
      <c r="H3657" s="1" t="str">
        <f t="array" ref="H3657">IF($F3657="", "", IFS(_xlfn.XLOOKUP($F3657, accounts!$A$2:$A$86, accounts!$E$2:$E$86, 0)&gt;=1000, "Enterprise", _xlfn.XLOOKUP($F3657, accounts!$A$2:$A$86, accounts!$E$2:$E$86, 0)&gt;=100, "Mid-Market", TRUE, "SMB"))</f>
        <v>Enterprise</v>
      </c>
      <c r="I3657" s="1" t="str">
        <f t="array" ref="I3657">IF($F3657="", "", _xlfn.XLOOKUP($F3657,accounts!$A$2:$A$86,accounts!$F$2:$F$86, "Other"))</f>
        <v>United States</v>
      </c>
      <c r="J3657" s="1" t="s">
        <v>131</v>
      </c>
      <c r="K3657" s="3">
        <v>42890.0</v>
      </c>
      <c r="L3657" s="3">
        <v>42900.0</v>
      </c>
      <c r="M3657" s="1">
        <v>4612.0</v>
      </c>
    </row>
    <row r="3658">
      <c r="A3658" s="1" t="s">
        <v>3863</v>
      </c>
      <c r="B3658" s="1" t="s">
        <v>53</v>
      </c>
      <c r="C3658" s="1" t="str">
        <f t="array" ref="C3658">_xlfn.XLOOKUP($B3658, sales_teams!$A$2:$A$36, sales_teams!$B$2:$B$36)</f>
        <v>Rocco Neubert</v>
      </c>
      <c r="D3658" s="1" t="str">
        <f t="array" ref="D3658">_xlfn.XLOOKUP($B3658, sales_teams!$A$2:$A$36, sales_teams!$C$2:$C$36)</f>
        <v>East</v>
      </c>
      <c r="E3658" s="1" t="s">
        <v>148</v>
      </c>
      <c r="F3658" s="1" t="s">
        <v>177</v>
      </c>
      <c r="G3658" s="1" t="str">
        <f t="array" ref="G3658">IF($F3658="", "", _xlfn.XLOOKUP($F3658,accounts!$A$2:$A$86,accounts!$B$2:$B$86, "Other"))</f>
        <v>software</v>
      </c>
      <c r="H3658" s="1" t="str">
        <f t="array" ref="H3658">IF($F3658="", "", IFS(_xlfn.XLOOKUP($F3658, accounts!$A$2:$A$86, accounts!$E$2:$E$86, 0)&gt;=1000, "Enterprise", _xlfn.XLOOKUP($F3658, accounts!$A$2:$A$86, accounts!$E$2:$E$86, 0)&gt;=100, "Mid-Market", TRUE, "SMB"))</f>
        <v>Enterprise</v>
      </c>
      <c r="I3658" s="1" t="str">
        <f t="array" ref="I3658">IF($F3658="", "", _xlfn.XLOOKUP($F3658,accounts!$A$2:$A$86,accounts!$F$2:$F$86, "Other"))</f>
        <v>United States</v>
      </c>
      <c r="J3658" s="1" t="s">
        <v>131</v>
      </c>
      <c r="K3658" s="3">
        <v>42890.0</v>
      </c>
      <c r="L3658" s="3">
        <v>42906.0</v>
      </c>
      <c r="M3658" s="1">
        <v>4308.0</v>
      </c>
    </row>
    <row r="3659">
      <c r="A3659" s="1" t="s">
        <v>3864</v>
      </c>
      <c r="B3659" s="1" t="s">
        <v>53</v>
      </c>
      <c r="C3659" s="1" t="str">
        <f t="array" ref="C3659">_xlfn.XLOOKUP($B3659, sales_teams!$A$2:$A$36, sales_teams!$B$2:$B$36)</f>
        <v>Rocco Neubert</v>
      </c>
      <c r="D3659" s="1" t="str">
        <f t="array" ref="D3659">_xlfn.XLOOKUP($B3659, sales_teams!$A$2:$A$36, sales_teams!$C$2:$C$36)</f>
        <v>East</v>
      </c>
      <c r="E3659" s="1" t="s">
        <v>188</v>
      </c>
      <c r="F3659" s="1" t="s">
        <v>55</v>
      </c>
      <c r="G3659" s="1" t="str">
        <f t="array" ref="G3659">IF($F3659="", "", _xlfn.XLOOKUP($F3659,accounts!$A$2:$A$86,accounts!$B$2:$B$86, "Other"))</f>
        <v>entertainment</v>
      </c>
      <c r="H3659" s="1" t="str">
        <f t="array" ref="H3659">IF($F3659="", "", IFS(_xlfn.XLOOKUP($F3659, accounts!$A$2:$A$86, accounts!$E$2:$E$86, 0)&gt;=1000, "Enterprise", _xlfn.XLOOKUP($F3659, accounts!$A$2:$A$86, accounts!$E$2:$E$86, 0)&gt;=100, "Mid-Market", TRUE, "SMB"))</f>
        <v>Enterprise</v>
      </c>
      <c r="I3659" s="1" t="str">
        <f t="array" ref="I3659">IF($F3659="", "", _xlfn.XLOOKUP($F3659,accounts!$A$2:$A$86,accounts!$F$2:$F$86, "Other"))</f>
        <v>United States</v>
      </c>
      <c r="J3659" s="1" t="s">
        <v>131</v>
      </c>
      <c r="K3659" s="3">
        <v>42890.0</v>
      </c>
      <c r="L3659" s="3">
        <v>42982.0</v>
      </c>
      <c r="M3659" s="1">
        <v>2876.0</v>
      </c>
    </row>
    <row r="3660">
      <c r="A3660" s="1" t="s">
        <v>3865</v>
      </c>
      <c r="B3660" s="1" t="s">
        <v>26</v>
      </c>
      <c r="C3660" s="1" t="str">
        <f t="array" ref="C3660">_xlfn.XLOOKUP($B3660, sales_teams!$A$2:$A$36, sales_teams!$B$2:$B$36)</f>
        <v>Melvin Marxen</v>
      </c>
      <c r="D3660" s="1" t="str">
        <f t="array" ref="D3660">_xlfn.XLOOKUP($B3660, sales_teams!$A$2:$A$36, sales_teams!$C$2:$C$36)</f>
        <v>Central</v>
      </c>
      <c r="E3660" s="1" t="s">
        <v>194</v>
      </c>
      <c r="F3660" s="1" t="s">
        <v>136</v>
      </c>
      <c r="G3660" s="1" t="str">
        <f t="array" ref="G3660">IF($F3660="", "", _xlfn.XLOOKUP($F3660,accounts!$A$2:$A$86,accounts!$B$2:$B$86, "Other"))</f>
        <v>services</v>
      </c>
      <c r="H3660" s="1" t="str">
        <f t="array" ref="H3660">IF($F3660="", "", IFS(_xlfn.XLOOKUP($F3660, accounts!$A$2:$A$86, accounts!$E$2:$E$86, 0)&gt;=1000, "Enterprise", _xlfn.XLOOKUP($F3660, accounts!$A$2:$A$86, accounts!$E$2:$E$86, 0)&gt;=100, "Mid-Market", TRUE, "SMB"))</f>
        <v>Enterprise</v>
      </c>
      <c r="I3660" s="1" t="str">
        <f t="array" ref="I3660">IF($F3660="", "", _xlfn.XLOOKUP($F3660,accounts!$A$2:$A$86,accounts!$F$2:$F$86, "Other"))</f>
        <v>United States</v>
      </c>
      <c r="J3660" s="1" t="s">
        <v>131</v>
      </c>
      <c r="K3660" s="3">
        <v>42890.0</v>
      </c>
      <c r="L3660" s="3">
        <v>42977.0</v>
      </c>
      <c r="M3660" s="1">
        <v>4990.0</v>
      </c>
    </row>
    <row r="3661">
      <c r="A3661" s="1" t="s">
        <v>3866</v>
      </c>
      <c r="B3661" s="1" t="s">
        <v>88</v>
      </c>
      <c r="C3661" s="1" t="str">
        <f t="array" ref="C3661">_xlfn.XLOOKUP($B3661, sales_teams!$A$2:$A$36, sales_teams!$B$2:$B$36)</f>
        <v>Celia Rouche</v>
      </c>
      <c r="D3661" s="1" t="str">
        <f t="array" ref="D3661">_xlfn.XLOOKUP($B3661, sales_teams!$A$2:$A$36, sales_teams!$C$2:$C$36)</f>
        <v>West</v>
      </c>
      <c r="E3661" s="1" t="s">
        <v>109</v>
      </c>
      <c r="F3661" s="1" t="s">
        <v>151</v>
      </c>
      <c r="G3661" s="1" t="str">
        <f t="array" ref="G3661">IF($F3661="", "", _xlfn.XLOOKUP($F3661,accounts!$A$2:$A$86,accounts!$B$2:$B$86, "Other"))</f>
        <v>software</v>
      </c>
      <c r="H3661" s="1" t="str">
        <f t="array" ref="H3661">IF($F3661="", "", IFS(_xlfn.XLOOKUP($F3661, accounts!$A$2:$A$86, accounts!$E$2:$E$86, 0)&gt;=1000, "Enterprise", _xlfn.XLOOKUP($F3661, accounts!$A$2:$A$86, accounts!$E$2:$E$86, 0)&gt;=100, "Mid-Market", TRUE, "SMB"))</f>
        <v>Enterprise</v>
      </c>
      <c r="I3661" s="1" t="str">
        <f t="array" ref="I3661">IF($F3661="", "", _xlfn.XLOOKUP($F3661,accounts!$A$2:$A$86,accounts!$F$2:$F$86, "Other"))</f>
        <v>United States</v>
      </c>
      <c r="J3661" s="1" t="s">
        <v>192</v>
      </c>
      <c r="K3661" s="3">
        <v>42890.0</v>
      </c>
      <c r="L3661" s="3">
        <v>43007.0</v>
      </c>
      <c r="M3661" s="1">
        <v>0.0</v>
      </c>
    </row>
    <row r="3662">
      <c r="A3662" s="1" t="s">
        <v>3867</v>
      </c>
      <c r="B3662" s="1" t="s">
        <v>88</v>
      </c>
      <c r="C3662" s="1" t="str">
        <f t="array" ref="C3662">_xlfn.XLOOKUP($B3662, sales_teams!$A$2:$A$36, sales_teams!$B$2:$B$36)</f>
        <v>Celia Rouche</v>
      </c>
      <c r="D3662" s="1" t="str">
        <f t="array" ref="D3662">_xlfn.XLOOKUP($B3662, sales_teams!$A$2:$A$36, sales_teams!$C$2:$C$36)</f>
        <v>West</v>
      </c>
      <c r="E3662" s="1" t="s">
        <v>109</v>
      </c>
      <c r="F3662" s="1" t="s">
        <v>87</v>
      </c>
      <c r="G3662" s="1" t="str">
        <f t="array" ref="G3662">IF($F3662="", "", _xlfn.XLOOKUP($F3662,accounts!$A$2:$A$86,accounts!$B$2:$B$86, "Other"))</f>
        <v>telecommunications</v>
      </c>
      <c r="H3662" s="1" t="str">
        <f t="array" ref="H3662">IF($F3662="", "", IFS(_xlfn.XLOOKUP($F3662, accounts!$A$2:$A$86, accounts!$E$2:$E$86, 0)&gt;=1000, "Enterprise", _xlfn.XLOOKUP($F3662, accounts!$A$2:$A$86, accounts!$E$2:$E$86, 0)&gt;=100, "Mid-Market", TRUE, "SMB"))</f>
        <v>Enterprise</v>
      </c>
      <c r="I3662" s="1" t="str">
        <f t="array" ref="I3662">IF($F3662="", "", _xlfn.XLOOKUP($F3662,accounts!$A$2:$A$86,accounts!$F$2:$F$86, "Other"))</f>
        <v>United States</v>
      </c>
      <c r="J3662" s="1" t="s">
        <v>131</v>
      </c>
      <c r="K3662" s="3">
        <v>42890.0</v>
      </c>
      <c r="L3662" s="3">
        <v>42987.0</v>
      </c>
      <c r="M3662" s="1">
        <v>1024.0</v>
      </c>
    </row>
    <row r="3663">
      <c r="A3663" s="1" t="s">
        <v>3868</v>
      </c>
      <c r="B3663" s="1" t="s">
        <v>104</v>
      </c>
      <c r="C3663" s="1" t="str">
        <f t="array" ref="C3663">_xlfn.XLOOKUP($B3663, sales_teams!$A$2:$A$36, sales_teams!$B$2:$B$36)</f>
        <v>Summer Sewald</v>
      </c>
      <c r="D3663" s="1" t="str">
        <f t="array" ref="D3663">_xlfn.XLOOKUP($B3663, sales_teams!$A$2:$A$36, sales_teams!$C$2:$C$36)</f>
        <v>West</v>
      </c>
      <c r="E3663" s="1" t="s">
        <v>109</v>
      </c>
      <c r="G3663" s="1" t="str">
        <f t="array" ref="G3663">IF($F3663="", "", _xlfn.XLOOKUP($F3663,accounts!$A$2:$A$86,accounts!$B$2:$B$86, "Other"))</f>
        <v/>
      </c>
      <c r="H3663" s="1" t="str">
        <f t="array" ref="H3663">IF($F3663="", "", IFS(_xlfn.XLOOKUP($F3663, accounts!$A$2:$A$86, accounts!$E$2:$E$86, 0)&gt;=1000, "Enterprise", _xlfn.XLOOKUP($F3663, accounts!$A$2:$A$86, accounts!$E$2:$E$86, 0)&gt;=100, "Mid-Market", TRUE, "SMB"))</f>
        <v/>
      </c>
      <c r="I3663" s="1" t="str">
        <f t="array" ref="I3663">IF($F3663="", "", _xlfn.XLOOKUP($F3663,accounts!$A$2:$A$86,accounts!$F$2:$F$86, "Other"))</f>
        <v/>
      </c>
      <c r="J3663" s="1" t="s">
        <v>189</v>
      </c>
      <c r="K3663" s="3">
        <v>42890.0</v>
      </c>
    </row>
    <row r="3664">
      <c r="A3664" s="1" t="s">
        <v>3869</v>
      </c>
      <c r="B3664" s="1" t="s">
        <v>104</v>
      </c>
      <c r="C3664" s="1" t="str">
        <f t="array" ref="C3664">_xlfn.XLOOKUP($B3664, sales_teams!$A$2:$A$36, sales_teams!$B$2:$B$36)</f>
        <v>Summer Sewald</v>
      </c>
      <c r="D3664" s="1" t="str">
        <f t="array" ref="D3664">_xlfn.XLOOKUP($B3664, sales_teams!$A$2:$A$36, sales_teams!$C$2:$C$36)</f>
        <v>West</v>
      </c>
      <c r="E3664" s="1" t="s">
        <v>179</v>
      </c>
      <c r="F3664" s="1" t="s">
        <v>130</v>
      </c>
      <c r="G3664" s="1" t="str">
        <f t="array" ref="G3664">IF($F3664="", "", _xlfn.XLOOKUP($F3664,accounts!$A$2:$A$86,accounts!$B$2:$B$86, "Other"))</f>
        <v>medical</v>
      </c>
      <c r="H3664" s="1" t="str">
        <f t="array" ref="H3664">IF($F3664="", "", IFS(_xlfn.XLOOKUP($F3664, accounts!$A$2:$A$86, accounts!$E$2:$E$86, 0)&gt;=1000, "Enterprise", _xlfn.XLOOKUP($F3664, accounts!$A$2:$A$86, accounts!$E$2:$E$86, 0)&gt;=100, "Mid-Market", TRUE, "SMB"))</f>
        <v>Enterprise</v>
      </c>
      <c r="I3664" s="1" t="str">
        <f t="array" ref="I3664">IF($F3664="", "", _xlfn.XLOOKUP($F3664,accounts!$A$2:$A$86,accounts!$F$2:$F$86, "Other"))</f>
        <v>United States</v>
      </c>
      <c r="J3664" s="1" t="s">
        <v>131</v>
      </c>
      <c r="K3664" s="3">
        <v>42890.0</v>
      </c>
      <c r="L3664" s="3">
        <v>42994.0</v>
      </c>
      <c r="M3664" s="1">
        <v>53.0</v>
      </c>
    </row>
    <row r="3665">
      <c r="A3665" s="1" t="s">
        <v>3870</v>
      </c>
      <c r="B3665" s="1" t="s">
        <v>102</v>
      </c>
      <c r="C3665" s="1" t="str">
        <f t="array" ref="C3665">_xlfn.XLOOKUP($B3665, sales_teams!$A$2:$A$36, sales_teams!$B$2:$B$36)</f>
        <v>Summer Sewald</v>
      </c>
      <c r="D3665" s="1" t="str">
        <f t="array" ref="D3665">_xlfn.XLOOKUP($B3665, sales_teams!$A$2:$A$36, sales_teams!$C$2:$C$36)</f>
        <v>West</v>
      </c>
      <c r="E3665" s="1" t="s">
        <v>181</v>
      </c>
      <c r="G3665" s="1" t="str">
        <f t="array" ref="G3665">IF($F3665="", "", _xlfn.XLOOKUP($F3665,accounts!$A$2:$A$86,accounts!$B$2:$B$86, "Other"))</f>
        <v/>
      </c>
      <c r="H3665" s="1" t="str">
        <f t="array" ref="H3665">IF($F3665="", "", IFS(_xlfn.XLOOKUP($F3665, accounts!$A$2:$A$86, accounts!$E$2:$E$86, 0)&gt;=1000, "Enterprise", _xlfn.XLOOKUP($F3665, accounts!$A$2:$A$86, accounts!$E$2:$E$86, 0)&gt;=100, "Mid-Market", TRUE, "SMB"))</f>
        <v/>
      </c>
      <c r="I3665" s="1" t="str">
        <f t="array" ref="I3665">IF($F3665="", "", _xlfn.XLOOKUP($F3665,accounts!$A$2:$A$86,accounts!$F$2:$F$86, "Other"))</f>
        <v/>
      </c>
      <c r="J3665" s="1" t="s">
        <v>189</v>
      </c>
      <c r="K3665" s="3">
        <v>42890.0</v>
      </c>
    </row>
    <row r="3666">
      <c r="A3666" s="1" t="s">
        <v>3871</v>
      </c>
      <c r="B3666" s="1" t="s">
        <v>102</v>
      </c>
      <c r="C3666" s="1" t="str">
        <f t="array" ref="C3666">_xlfn.XLOOKUP($B3666, sales_teams!$A$2:$A$36, sales_teams!$B$2:$B$36)</f>
        <v>Summer Sewald</v>
      </c>
      <c r="D3666" s="1" t="str">
        <f t="array" ref="D3666">_xlfn.XLOOKUP($B3666, sales_teams!$A$2:$A$36, sales_teams!$C$2:$C$36)</f>
        <v>West</v>
      </c>
      <c r="E3666" s="1" t="s">
        <v>148</v>
      </c>
      <c r="G3666" s="1" t="str">
        <f t="array" ref="G3666">IF($F3666="", "", _xlfn.XLOOKUP($F3666,accounts!$A$2:$A$86,accounts!$B$2:$B$86, "Other"))</f>
        <v/>
      </c>
      <c r="H3666" s="1" t="str">
        <f t="array" ref="H3666">IF($F3666="", "", IFS(_xlfn.XLOOKUP($F3666, accounts!$A$2:$A$86, accounts!$E$2:$E$86, 0)&gt;=1000, "Enterprise", _xlfn.XLOOKUP($F3666, accounts!$A$2:$A$86, accounts!$E$2:$E$86, 0)&gt;=100, "Mid-Market", TRUE, "SMB"))</f>
        <v/>
      </c>
      <c r="I3666" s="1" t="str">
        <f t="array" ref="I3666">IF($F3666="", "", _xlfn.XLOOKUP($F3666,accounts!$A$2:$A$86,accounts!$F$2:$F$86, "Other"))</f>
        <v/>
      </c>
      <c r="J3666" s="1" t="s">
        <v>189</v>
      </c>
      <c r="K3666" s="3">
        <v>42890.0</v>
      </c>
    </row>
    <row r="3667">
      <c r="A3667" s="1" t="s">
        <v>3872</v>
      </c>
      <c r="B3667" s="1" t="s">
        <v>102</v>
      </c>
      <c r="C3667" s="1" t="str">
        <f t="array" ref="C3667">_xlfn.XLOOKUP($B3667, sales_teams!$A$2:$A$36, sales_teams!$B$2:$B$36)</f>
        <v>Summer Sewald</v>
      </c>
      <c r="D3667" s="1" t="str">
        <f t="array" ref="D3667">_xlfn.XLOOKUP($B3667, sales_teams!$A$2:$A$36, sales_teams!$C$2:$C$36)</f>
        <v>West</v>
      </c>
      <c r="E3667" s="1" t="s">
        <v>179</v>
      </c>
      <c r="F3667" s="1" t="s">
        <v>173</v>
      </c>
      <c r="G3667" s="1" t="str">
        <f t="array" ref="G3667">IF($F3667="", "", _xlfn.XLOOKUP($F3667,accounts!$A$2:$A$86,accounts!$B$2:$B$86, "Other"))</f>
        <v>technology</v>
      </c>
      <c r="H3667" s="1" t="str">
        <f t="array" ref="H3667">IF($F3667="", "", IFS(_xlfn.XLOOKUP($F3667, accounts!$A$2:$A$86, accounts!$E$2:$E$86, 0)&gt;=1000, "Enterprise", _xlfn.XLOOKUP($F3667, accounts!$A$2:$A$86, accounts!$E$2:$E$86, 0)&gt;=100, "Mid-Market", TRUE, "SMB"))</f>
        <v>Mid-Market</v>
      </c>
      <c r="I3667" s="1" t="str">
        <f t="array" ref="I3667">IF($F3667="", "", _xlfn.XLOOKUP($F3667,accounts!$A$2:$A$86,accounts!$F$2:$F$86, "Other"))</f>
        <v>China</v>
      </c>
      <c r="J3667" s="1" t="s">
        <v>189</v>
      </c>
      <c r="K3667" s="3">
        <v>42890.0</v>
      </c>
    </row>
    <row r="3668">
      <c r="A3668" s="1" t="s">
        <v>3873</v>
      </c>
      <c r="B3668" s="1" t="s">
        <v>102</v>
      </c>
      <c r="C3668" s="1" t="str">
        <f t="array" ref="C3668">_xlfn.XLOOKUP($B3668, sales_teams!$A$2:$A$36, sales_teams!$B$2:$B$36)</f>
        <v>Summer Sewald</v>
      </c>
      <c r="D3668" s="1" t="str">
        <f t="array" ref="D3668">_xlfn.XLOOKUP($B3668, sales_teams!$A$2:$A$36, sales_teams!$C$2:$C$36)</f>
        <v>West</v>
      </c>
      <c r="E3668" s="1" t="s">
        <v>109</v>
      </c>
      <c r="F3668" s="1" t="s">
        <v>154</v>
      </c>
      <c r="G3668" s="1" t="str">
        <f t="array" ref="G3668">IF($F3668="", "", _xlfn.XLOOKUP($F3668,accounts!$A$2:$A$86,accounts!$B$2:$B$86, "Other"))</f>
        <v>retail</v>
      </c>
      <c r="H3668" s="1" t="str">
        <f t="array" ref="H3668">IF($F3668="", "", IFS(_xlfn.XLOOKUP($F3668, accounts!$A$2:$A$86, accounts!$E$2:$E$86, 0)&gt;=1000, "Enterprise", _xlfn.XLOOKUP($F3668, accounts!$A$2:$A$86, accounts!$E$2:$E$86, 0)&gt;=100, "Mid-Market", TRUE, "SMB"))</f>
        <v>Enterprise</v>
      </c>
      <c r="I3668" s="1" t="str">
        <f t="array" ref="I3668">IF($F3668="", "", _xlfn.XLOOKUP($F3668,accounts!$A$2:$A$86,accounts!$F$2:$F$86, "Other"))</f>
        <v>United States</v>
      </c>
      <c r="J3668" s="1" t="s">
        <v>192</v>
      </c>
      <c r="K3668" s="3">
        <v>42890.0</v>
      </c>
      <c r="L3668" s="3">
        <v>42995.0</v>
      </c>
      <c r="M3668" s="1">
        <v>0.0</v>
      </c>
    </row>
    <row r="3669">
      <c r="A3669" s="1" t="s">
        <v>3874</v>
      </c>
      <c r="B3669" s="1" t="s">
        <v>102</v>
      </c>
      <c r="C3669" s="1" t="str">
        <f t="array" ref="C3669">_xlfn.XLOOKUP($B3669, sales_teams!$A$2:$A$36, sales_teams!$B$2:$B$36)</f>
        <v>Summer Sewald</v>
      </c>
      <c r="D3669" s="1" t="str">
        <f t="array" ref="D3669">_xlfn.XLOOKUP($B3669, sales_teams!$A$2:$A$36, sales_teams!$C$2:$C$36)</f>
        <v>West</v>
      </c>
      <c r="E3669" s="1" t="s">
        <v>181</v>
      </c>
      <c r="F3669" s="1" t="s">
        <v>124</v>
      </c>
      <c r="G3669" s="1" t="str">
        <f t="array" ref="G3669">IF($F3669="", "", _xlfn.XLOOKUP($F3669,accounts!$A$2:$A$86,accounts!$B$2:$B$86, "Other"))</f>
        <v>retail</v>
      </c>
      <c r="H3669" s="1" t="str">
        <f t="array" ref="H3669">IF($F3669="", "", IFS(_xlfn.XLOOKUP($F3669, accounts!$A$2:$A$86, accounts!$E$2:$E$86, 0)&gt;=1000, "Enterprise", _xlfn.XLOOKUP($F3669, accounts!$A$2:$A$86, accounts!$E$2:$E$86, 0)&gt;=100, "Mid-Market", TRUE, "SMB"))</f>
        <v>Enterprise</v>
      </c>
      <c r="I3669" s="1" t="str">
        <f t="array" ref="I3669">IF($F3669="", "", _xlfn.XLOOKUP($F3669,accounts!$A$2:$A$86,accounts!$F$2:$F$86, "Other"))</f>
        <v>United States</v>
      </c>
      <c r="J3669" s="1" t="s">
        <v>131</v>
      </c>
      <c r="K3669" s="3">
        <v>42890.0</v>
      </c>
      <c r="L3669" s="3">
        <v>42979.0</v>
      </c>
      <c r="M3669" s="1">
        <v>525.0</v>
      </c>
    </row>
    <row r="3670">
      <c r="A3670" s="1" t="s">
        <v>3875</v>
      </c>
      <c r="B3670" s="1" t="s">
        <v>102</v>
      </c>
      <c r="C3670" s="1" t="str">
        <f t="array" ref="C3670">_xlfn.XLOOKUP($B3670, sales_teams!$A$2:$A$36, sales_teams!$B$2:$B$36)</f>
        <v>Summer Sewald</v>
      </c>
      <c r="D3670" s="1" t="str">
        <f t="array" ref="D3670">_xlfn.XLOOKUP($B3670, sales_teams!$A$2:$A$36, sales_teams!$C$2:$C$36)</f>
        <v>West</v>
      </c>
      <c r="E3670" s="1" t="s">
        <v>179</v>
      </c>
      <c r="F3670" s="1" t="s">
        <v>134</v>
      </c>
      <c r="G3670" s="1" t="str">
        <f t="array" ref="G3670">IF($F3670="", "", _xlfn.XLOOKUP($F3670,accounts!$A$2:$A$86,accounts!$B$2:$B$86, "Other"))</f>
        <v>services</v>
      </c>
      <c r="H3670" s="1" t="str">
        <f t="array" ref="H3670">IF($F3670="", "", IFS(_xlfn.XLOOKUP($F3670, accounts!$A$2:$A$86, accounts!$E$2:$E$86, 0)&gt;=1000, "Enterprise", _xlfn.XLOOKUP($F3670, accounts!$A$2:$A$86, accounts!$E$2:$E$86, 0)&gt;=100, "Mid-Market", TRUE, "SMB"))</f>
        <v>Enterprise</v>
      </c>
      <c r="I3670" s="1" t="str">
        <f t="array" ref="I3670">IF($F3670="", "", _xlfn.XLOOKUP($F3670,accounts!$A$2:$A$86,accounts!$F$2:$F$86, "Other"))</f>
        <v>Brazil</v>
      </c>
      <c r="J3670" s="1" t="s">
        <v>131</v>
      </c>
      <c r="K3670" s="3">
        <v>42890.0</v>
      </c>
      <c r="L3670" s="3">
        <v>42974.0</v>
      </c>
      <c r="M3670" s="1">
        <v>60.0</v>
      </c>
    </row>
    <row r="3671">
      <c r="A3671" s="1" t="s">
        <v>3876</v>
      </c>
      <c r="B3671" s="1" t="s">
        <v>92</v>
      </c>
      <c r="C3671" s="1" t="str">
        <f t="array" ref="C3671">_xlfn.XLOOKUP($B3671, sales_teams!$A$2:$A$36, sales_teams!$B$2:$B$36)</f>
        <v>Celia Rouche</v>
      </c>
      <c r="D3671" s="1" t="str">
        <f t="array" ref="D3671">_xlfn.XLOOKUP($B3671, sales_teams!$A$2:$A$36, sales_teams!$C$2:$C$36)</f>
        <v>West</v>
      </c>
      <c r="E3671" s="1" t="s">
        <v>109</v>
      </c>
      <c r="F3671" s="1" t="s">
        <v>151</v>
      </c>
      <c r="G3671" s="1" t="str">
        <f t="array" ref="G3671">IF($F3671="", "", _xlfn.XLOOKUP($F3671,accounts!$A$2:$A$86,accounts!$B$2:$B$86, "Other"))</f>
        <v>software</v>
      </c>
      <c r="H3671" s="1" t="str">
        <f t="array" ref="H3671">IF($F3671="", "", IFS(_xlfn.XLOOKUP($F3671, accounts!$A$2:$A$86, accounts!$E$2:$E$86, 0)&gt;=1000, "Enterprise", _xlfn.XLOOKUP($F3671, accounts!$A$2:$A$86, accounts!$E$2:$E$86, 0)&gt;=100, "Mid-Market", TRUE, "SMB"))</f>
        <v>Enterprise</v>
      </c>
      <c r="I3671" s="1" t="str">
        <f t="array" ref="I3671">IF($F3671="", "", _xlfn.XLOOKUP($F3671,accounts!$A$2:$A$86,accounts!$F$2:$F$86, "Other"))</f>
        <v>United States</v>
      </c>
      <c r="J3671" s="1" t="s">
        <v>131</v>
      </c>
      <c r="K3671" s="3">
        <v>42890.0</v>
      </c>
      <c r="L3671" s="3">
        <v>42894.0</v>
      </c>
      <c r="M3671" s="1">
        <v>967.0</v>
      </c>
    </row>
    <row r="3672">
      <c r="A3672" s="1" t="s">
        <v>3877</v>
      </c>
      <c r="B3672" s="1" t="s">
        <v>107</v>
      </c>
      <c r="C3672" s="1" t="str">
        <f t="array" ref="C3672">_xlfn.XLOOKUP($B3672, sales_teams!$A$2:$A$36, sales_teams!$B$2:$B$36)</f>
        <v>Summer Sewald</v>
      </c>
      <c r="D3672" s="1" t="str">
        <f t="array" ref="D3672">_xlfn.XLOOKUP($B3672, sales_teams!$A$2:$A$36, sales_teams!$C$2:$C$36)</f>
        <v>West</v>
      </c>
      <c r="E3672" s="1" t="s">
        <v>181</v>
      </c>
      <c r="F3672" s="1" t="s">
        <v>147</v>
      </c>
      <c r="G3672" s="1" t="str">
        <f t="array" ref="G3672">IF($F3672="", "", _xlfn.XLOOKUP($F3672,accounts!$A$2:$A$86,accounts!$B$2:$B$86, "Other"))</f>
        <v>telecommunications</v>
      </c>
      <c r="H3672" s="1" t="str">
        <f t="array" ref="H3672">IF($F3672="", "", IFS(_xlfn.XLOOKUP($F3672, accounts!$A$2:$A$86, accounts!$E$2:$E$86, 0)&gt;=1000, "Enterprise", _xlfn.XLOOKUP($F3672, accounts!$A$2:$A$86, accounts!$E$2:$E$86, 0)&gt;=100, "Mid-Market", TRUE, "SMB"))</f>
        <v>Enterprise</v>
      </c>
      <c r="I3672" s="1" t="str">
        <f t="array" ref="I3672">IF($F3672="", "", _xlfn.XLOOKUP($F3672,accounts!$A$2:$A$86,accounts!$F$2:$F$86, "Other"))</f>
        <v>United States</v>
      </c>
      <c r="J3672" s="1" t="s">
        <v>192</v>
      </c>
      <c r="K3672" s="3">
        <v>42890.0</v>
      </c>
      <c r="L3672" s="3">
        <v>42961.0</v>
      </c>
      <c r="M3672" s="1">
        <v>0.0</v>
      </c>
    </row>
    <row r="3673">
      <c r="A3673" s="1" t="s">
        <v>3878</v>
      </c>
      <c r="B3673" s="1" t="s">
        <v>54</v>
      </c>
      <c r="C3673" s="1" t="str">
        <f t="array" ref="C3673">_xlfn.XLOOKUP($B3673, sales_teams!$A$2:$A$36, sales_teams!$B$2:$B$36)</f>
        <v>Rocco Neubert</v>
      </c>
      <c r="D3673" s="1" t="str">
        <f t="array" ref="D3673">_xlfn.XLOOKUP($B3673, sales_teams!$A$2:$A$36, sales_teams!$C$2:$C$36)</f>
        <v>East</v>
      </c>
      <c r="E3673" s="1" t="s">
        <v>181</v>
      </c>
      <c r="F3673" s="1" t="s">
        <v>121</v>
      </c>
      <c r="G3673" s="1" t="str">
        <f t="array" ref="G3673">IF($F3673="", "", _xlfn.XLOOKUP($F3673,accounts!$A$2:$A$86,accounts!$B$2:$B$86, "Other"))</f>
        <v>telecommunications</v>
      </c>
      <c r="H3673" s="1" t="str">
        <f t="array" ref="H3673">IF($F3673="", "", IFS(_xlfn.XLOOKUP($F3673, accounts!$A$2:$A$86, accounts!$E$2:$E$86, 0)&gt;=1000, "Enterprise", _xlfn.XLOOKUP($F3673, accounts!$A$2:$A$86, accounts!$E$2:$E$86, 0)&gt;=100, "Mid-Market", TRUE, "SMB"))</f>
        <v>Enterprise</v>
      </c>
      <c r="I3673" s="1" t="str">
        <f t="array" ref="I3673">IF($F3673="", "", _xlfn.XLOOKUP($F3673,accounts!$A$2:$A$86,accounts!$F$2:$F$86, "Other"))</f>
        <v>United States</v>
      </c>
      <c r="J3673" s="1" t="s">
        <v>131</v>
      </c>
      <c r="K3673" s="3">
        <v>42890.0</v>
      </c>
      <c r="L3673" s="3">
        <v>42900.0</v>
      </c>
      <c r="M3673" s="1">
        <v>524.0</v>
      </c>
    </row>
    <row r="3674">
      <c r="A3674" s="1" t="s">
        <v>3879</v>
      </c>
      <c r="B3674" s="1" t="s">
        <v>65</v>
      </c>
      <c r="C3674" s="1" t="str">
        <f t="array" ref="C3674">_xlfn.XLOOKUP($B3674, sales_teams!$A$2:$A$36, sales_teams!$B$2:$B$36)</f>
        <v>Celia Rouche</v>
      </c>
      <c r="D3674" s="1" t="str">
        <f t="array" ref="D3674">_xlfn.XLOOKUP($B3674, sales_teams!$A$2:$A$36, sales_teams!$C$2:$C$36)</f>
        <v>West</v>
      </c>
      <c r="E3674" s="1" t="s">
        <v>179</v>
      </c>
      <c r="F3674" s="1" t="s">
        <v>124</v>
      </c>
      <c r="G3674" s="1" t="str">
        <f t="array" ref="G3674">IF($F3674="", "", _xlfn.XLOOKUP($F3674,accounts!$A$2:$A$86,accounts!$B$2:$B$86, "Other"))</f>
        <v>retail</v>
      </c>
      <c r="H3674" s="1" t="str">
        <f t="array" ref="H3674">IF($F3674="", "", IFS(_xlfn.XLOOKUP($F3674, accounts!$A$2:$A$86, accounts!$E$2:$E$86, 0)&gt;=1000, "Enterprise", _xlfn.XLOOKUP($F3674, accounts!$A$2:$A$86, accounts!$E$2:$E$86, 0)&gt;=100, "Mid-Market", TRUE, "SMB"))</f>
        <v>Enterprise</v>
      </c>
      <c r="I3674" s="1" t="str">
        <f t="array" ref="I3674">IF($F3674="", "", _xlfn.XLOOKUP($F3674,accounts!$A$2:$A$86,accounts!$F$2:$F$86, "Other"))</f>
        <v>United States</v>
      </c>
      <c r="J3674" s="1" t="s">
        <v>131</v>
      </c>
      <c r="K3674" s="3">
        <v>42890.0</v>
      </c>
      <c r="L3674" s="3">
        <v>42988.0</v>
      </c>
      <c r="M3674" s="1">
        <v>57.0</v>
      </c>
    </row>
    <row r="3675">
      <c r="A3675" s="1" t="s">
        <v>3880</v>
      </c>
      <c r="B3675" s="1" t="s">
        <v>41</v>
      </c>
      <c r="C3675" s="1" t="str">
        <f t="array" ref="C3675">_xlfn.XLOOKUP($B3675, sales_teams!$A$2:$A$36, sales_teams!$B$2:$B$36)</f>
        <v>Cara Losch</v>
      </c>
      <c r="D3675" s="1" t="str">
        <f t="array" ref="D3675">_xlfn.XLOOKUP($B3675, sales_teams!$A$2:$A$36, sales_teams!$C$2:$C$36)</f>
        <v>East</v>
      </c>
      <c r="E3675" s="1" t="s">
        <v>188</v>
      </c>
      <c r="F3675" s="1" t="s">
        <v>43</v>
      </c>
      <c r="G3675" s="1" t="str">
        <f t="array" ref="G3675">IF($F3675="", "", _xlfn.XLOOKUP($F3675,accounts!$A$2:$A$86,accounts!$B$2:$B$86, "Other"))</f>
        <v>software</v>
      </c>
      <c r="H3675" s="1" t="str">
        <f t="array" ref="H3675">IF($F3675="", "", IFS(_xlfn.XLOOKUP($F3675, accounts!$A$2:$A$86, accounts!$E$2:$E$86, 0)&gt;=1000, "Enterprise", _xlfn.XLOOKUP($F3675, accounts!$A$2:$A$86, accounts!$E$2:$E$86, 0)&gt;=100, "Mid-Market", TRUE, "SMB"))</f>
        <v>Enterprise</v>
      </c>
      <c r="I3675" s="1" t="str">
        <f t="array" ref="I3675">IF($F3675="", "", _xlfn.XLOOKUP($F3675,accounts!$A$2:$A$86,accounts!$F$2:$F$86, "Other"))</f>
        <v>United States</v>
      </c>
      <c r="J3675" s="1" t="s">
        <v>192</v>
      </c>
      <c r="K3675" s="3">
        <v>42890.0</v>
      </c>
      <c r="L3675" s="3">
        <v>42906.0</v>
      </c>
      <c r="M3675" s="1">
        <v>0.0</v>
      </c>
    </row>
    <row r="3676">
      <c r="A3676" s="1" t="s">
        <v>3881</v>
      </c>
      <c r="B3676" s="1" t="s">
        <v>15</v>
      </c>
      <c r="C3676" s="1" t="str">
        <f t="array" ref="C3676">_xlfn.XLOOKUP($B3676, sales_teams!$A$2:$A$36, sales_teams!$B$2:$B$36)</f>
        <v>Dustin Brinkmann</v>
      </c>
      <c r="D3676" s="1" t="str">
        <f t="array" ref="D3676">_xlfn.XLOOKUP($B3676, sales_teams!$A$2:$A$36, sales_teams!$C$2:$C$36)</f>
        <v>Central</v>
      </c>
      <c r="E3676" s="1" t="s">
        <v>194</v>
      </c>
      <c r="F3676" s="1" t="s">
        <v>136</v>
      </c>
      <c r="G3676" s="1" t="str">
        <f t="array" ref="G3676">IF($F3676="", "", _xlfn.XLOOKUP($F3676,accounts!$A$2:$A$86,accounts!$B$2:$B$86, "Other"))</f>
        <v>services</v>
      </c>
      <c r="H3676" s="1" t="str">
        <f t="array" ref="H3676">IF($F3676="", "", IFS(_xlfn.XLOOKUP($F3676, accounts!$A$2:$A$86, accounts!$E$2:$E$86, 0)&gt;=1000, "Enterprise", _xlfn.XLOOKUP($F3676, accounts!$A$2:$A$86, accounts!$E$2:$E$86, 0)&gt;=100, "Mid-Market", TRUE, "SMB"))</f>
        <v>Enterprise</v>
      </c>
      <c r="I3676" s="1" t="str">
        <f t="array" ref="I3676">IF($F3676="", "", _xlfn.XLOOKUP($F3676,accounts!$A$2:$A$86,accounts!$F$2:$F$86, "Other"))</f>
        <v>United States</v>
      </c>
      <c r="J3676" s="1" t="s">
        <v>131</v>
      </c>
      <c r="K3676" s="3">
        <v>42890.0</v>
      </c>
      <c r="L3676" s="3">
        <v>42899.0</v>
      </c>
      <c r="M3676" s="1">
        <v>5056.0</v>
      </c>
    </row>
    <row r="3677">
      <c r="A3677" s="1" t="s">
        <v>3882</v>
      </c>
      <c r="B3677" s="1" t="s">
        <v>60</v>
      </c>
      <c r="C3677" s="1" t="str">
        <f t="array" ref="C3677">_xlfn.XLOOKUP($B3677, sales_teams!$A$2:$A$36, sales_teams!$B$2:$B$36)</f>
        <v>Celia Rouche</v>
      </c>
      <c r="D3677" s="1" t="str">
        <f t="array" ref="D3677">_xlfn.XLOOKUP($B3677, sales_teams!$A$2:$A$36, sales_teams!$C$2:$C$36)</f>
        <v>West</v>
      </c>
      <c r="E3677" s="1" t="s">
        <v>181</v>
      </c>
      <c r="F3677" s="1" t="s">
        <v>127</v>
      </c>
      <c r="G3677" s="1" t="str">
        <f t="array" ref="G3677">IF($F3677="", "", _xlfn.XLOOKUP($F3677,accounts!$A$2:$A$86,accounts!$B$2:$B$86, "Other"))</f>
        <v>technology</v>
      </c>
      <c r="H3677" s="1" t="str">
        <f t="array" ref="H3677">IF($F3677="", "", IFS(_xlfn.XLOOKUP($F3677, accounts!$A$2:$A$86, accounts!$E$2:$E$86, 0)&gt;=1000, "Enterprise", _xlfn.XLOOKUP($F3677, accounts!$A$2:$A$86, accounts!$E$2:$E$86, 0)&gt;=100, "Mid-Market", TRUE, "SMB"))</f>
        <v>Enterprise</v>
      </c>
      <c r="I3677" s="1" t="str">
        <f t="array" ref="I3677">IF($F3677="", "", _xlfn.XLOOKUP($F3677,accounts!$A$2:$A$86,accounts!$F$2:$F$86, "Other"))</f>
        <v>United States</v>
      </c>
      <c r="J3677" s="1" t="s">
        <v>131</v>
      </c>
      <c r="K3677" s="3">
        <v>42890.0</v>
      </c>
      <c r="L3677" s="3">
        <v>42894.0</v>
      </c>
      <c r="M3677" s="1">
        <v>600.0</v>
      </c>
    </row>
    <row r="3678">
      <c r="A3678" s="1" t="s">
        <v>3883</v>
      </c>
      <c r="B3678" s="1" t="s">
        <v>52</v>
      </c>
      <c r="C3678" s="1" t="str">
        <f t="array" ref="C3678">_xlfn.XLOOKUP($B3678, sales_teams!$A$2:$A$36, sales_teams!$B$2:$B$36)</f>
        <v>Rocco Neubert</v>
      </c>
      <c r="D3678" s="1" t="str">
        <f t="array" ref="D3678">_xlfn.XLOOKUP($B3678, sales_teams!$A$2:$A$36, sales_teams!$C$2:$C$36)</f>
        <v>East</v>
      </c>
      <c r="E3678" s="1" t="s">
        <v>181</v>
      </c>
      <c r="F3678" s="1" t="s">
        <v>83</v>
      </c>
      <c r="G3678" s="1" t="str">
        <f t="array" ref="G3678">IF($F3678="", "", _xlfn.XLOOKUP($F3678,accounts!$A$2:$A$86,accounts!$B$2:$B$86, "Other"))</f>
        <v>marketing</v>
      </c>
      <c r="H3678" s="1" t="str">
        <f t="array" ref="H3678">IF($F3678="", "", IFS(_xlfn.XLOOKUP($F3678, accounts!$A$2:$A$86, accounts!$E$2:$E$86, 0)&gt;=1000, "Enterprise", _xlfn.XLOOKUP($F3678, accounts!$A$2:$A$86, accounts!$E$2:$E$86, 0)&gt;=100, "Mid-Market", TRUE, "SMB"))</f>
        <v>Enterprise</v>
      </c>
      <c r="I3678" s="1" t="str">
        <f t="array" ref="I3678">IF($F3678="", "", _xlfn.XLOOKUP($F3678,accounts!$A$2:$A$86,accounts!$F$2:$F$86, "Other"))</f>
        <v>United States</v>
      </c>
      <c r="J3678" s="1" t="s">
        <v>131</v>
      </c>
      <c r="K3678" s="3">
        <v>42891.0</v>
      </c>
      <c r="L3678" s="3">
        <v>43004.0</v>
      </c>
      <c r="M3678" s="1">
        <v>633.0</v>
      </c>
    </row>
    <row r="3679">
      <c r="A3679" s="1" t="s">
        <v>3884</v>
      </c>
      <c r="B3679" s="1" t="s">
        <v>52</v>
      </c>
      <c r="C3679" s="1" t="str">
        <f t="array" ref="C3679">_xlfn.XLOOKUP($B3679, sales_teams!$A$2:$A$36, sales_teams!$B$2:$B$36)</f>
        <v>Rocco Neubert</v>
      </c>
      <c r="D3679" s="1" t="str">
        <f t="array" ref="D3679">_xlfn.XLOOKUP($B3679, sales_teams!$A$2:$A$36, sales_teams!$C$2:$C$36)</f>
        <v>East</v>
      </c>
      <c r="E3679" s="1" t="s">
        <v>148</v>
      </c>
      <c r="F3679" s="1" t="s">
        <v>167</v>
      </c>
      <c r="G3679" s="1" t="str">
        <f t="array" ref="G3679">IF($F3679="", "", _xlfn.XLOOKUP($F3679,accounts!$A$2:$A$86,accounts!$B$2:$B$86, "Other"))</f>
        <v>finance</v>
      </c>
      <c r="H3679" s="1" t="str">
        <f t="array" ref="H3679">IF($F3679="", "", IFS(_xlfn.XLOOKUP($F3679, accounts!$A$2:$A$86, accounts!$E$2:$E$86, 0)&gt;=1000, "Enterprise", _xlfn.XLOOKUP($F3679, accounts!$A$2:$A$86, accounts!$E$2:$E$86, 0)&gt;=100, "Mid-Market", TRUE, "SMB"))</f>
        <v>Mid-Market</v>
      </c>
      <c r="I3679" s="1" t="str">
        <f t="array" ref="I3679">IF($F3679="", "", _xlfn.XLOOKUP($F3679,accounts!$A$2:$A$86,accounts!$F$2:$F$86, "Other"))</f>
        <v>United States</v>
      </c>
      <c r="J3679" s="1" t="s">
        <v>131</v>
      </c>
      <c r="K3679" s="3">
        <v>42891.0</v>
      </c>
      <c r="L3679" s="3">
        <v>42974.0</v>
      </c>
      <c r="M3679" s="1">
        <v>4994.0</v>
      </c>
    </row>
    <row r="3680">
      <c r="A3680" s="1" t="s">
        <v>3885</v>
      </c>
      <c r="B3680" s="1" t="s">
        <v>39</v>
      </c>
      <c r="C3680" s="1" t="str">
        <f t="array" ref="C3680">_xlfn.XLOOKUP($B3680, sales_teams!$A$2:$A$36, sales_teams!$B$2:$B$36)</f>
        <v>Cara Losch</v>
      </c>
      <c r="D3680" s="1" t="str">
        <f t="array" ref="D3680">_xlfn.XLOOKUP($B3680, sales_teams!$A$2:$A$36, sales_teams!$C$2:$C$36)</f>
        <v>East</v>
      </c>
      <c r="E3680" s="1" t="s">
        <v>109</v>
      </c>
      <c r="F3680" s="1" t="s">
        <v>125</v>
      </c>
      <c r="G3680" s="1" t="str">
        <f t="array" ref="G3680">IF($F3680="", "", _xlfn.XLOOKUP($F3680,accounts!$A$2:$A$86,accounts!$B$2:$B$86, "Other"))</f>
        <v>software</v>
      </c>
      <c r="H3680" s="1" t="str">
        <f t="array" ref="H3680">IF($F3680="", "", IFS(_xlfn.XLOOKUP($F3680, accounts!$A$2:$A$86, accounts!$E$2:$E$86, 0)&gt;=1000, "Enterprise", _xlfn.XLOOKUP($F3680, accounts!$A$2:$A$86, accounts!$E$2:$E$86, 0)&gt;=100, "Mid-Market", TRUE, "SMB"))</f>
        <v>Enterprise</v>
      </c>
      <c r="I3680" s="1" t="str">
        <f t="array" ref="I3680">IF($F3680="", "", _xlfn.XLOOKUP($F3680,accounts!$A$2:$A$86,accounts!$F$2:$F$86, "Other"))</f>
        <v>United States</v>
      </c>
      <c r="J3680" s="1" t="s">
        <v>131</v>
      </c>
      <c r="K3680" s="3">
        <v>42891.0</v>
      </c>
      <c r="L3680" s="3">
        <v>42896.0</v>
      </c>
      <c r="M3680" s="1">
        <v>899.0</v>
      </c>
    </row>
    <row r="3681">
      <c r="A3681" s="1" t="s">
        <v>3886</v>
      </c>
      <c r="B3681" s="1" t="s">
        <v>30</v>
      </c>
      <c r="C3681" s="1" t="str">
        <f t="array" ref="C3681">_xlfn.XLOOKUP($B3681, sales_teams!$A$2:$A$36, sales_teams!$B$2:$B$36)</f>
        <v>Melvin Marxen</v>
      </c>
      <c r="D3681" s="1" t="str">
        <f t="array" ref="D3681">_xlfn.XLOOKUP($B3681, sales_teams!$A$2:$A$36, sales_teams!$C$2:$C$36)</f>
        <v>Central</v>
      </c>
      <c r="E3681" s="1" t="s">
        <v>148</v>
      </c>
      <c r="F3681" s="1" t="s">
        <v>152</v>
      </c>
      <c r="G3681" s="1" t="str">
        <f t="array" ref="G3681">IF($F3681="", "", _xlfn.XLOOKUP($F3681,accounts!$A$2:$A$86,accounts!$B$2:$B$86, "Other"))</f>
        <v>marketing</v>
      </c>
      <c r="H3681" s="1" t="str">
        <f t="array" ref="H3681">IF($F3681="", "", IFS(_xlfn.XLOOKUP($F3681, accounts!$A$2:$A$86, accounts!$E$2:$E$86, 0)&gt;=1000, "Enterprise", _xlfn.XLOOKUP($F3681, accounts!$A$2:$A$86, accounts!$E$2:$E$86, 0)&gt;=100, "Mid-Market", TRUE, "SMB"))</f>
        <v>Mid-Market</v>
      </c>
      <c r="I3681" s="1" t="str">
        <f t="array" ref="I3681">IF($F3681="", "", _xlfn.XLOOKUP($F3681,accounts!$A$2:$A$86,accounts!$F$2:$F$86, "Other"))</f>
        <v>United States</v>
      </c>
      <c r="J3681" s="1" t="s">
        <v>192</v>
      </c>
      <c r="K3681" s="3">
        <v>42891.0</v>
      </c>
      <c r="L3681" s="3">
        <v>42953.0</v>
      </c>
      <c r="M3681" s="1">
        <v>0.0</v>
      </c>
    </row>
    <row r="3682">
      <c r="A3682" s="1" t="s">
        <v>3887</v>
      </c>
      <c r="B3682" s="1" t="s">
        <v>30</v>
      </c>
      <c r="C3682" s="1" t="str">
        <f t="array" ref="C3682">_xlfn.XLOOKUP($B3682, sales_teams!$A$2:$A$36, sales_teams!$B$2:$B$36)</f>
        <v>Melvin Marxen</v>
      </c>
      <c r="D3682" s="1" t="str">
        <f t="array" ref="D3682">_xlfn.XLOOKUP($B3682, sales_teams!$A$2:$A$36, sales_teams!$C$2:$C$36)</f>
        <v>Central</v>
      </c>
      <c r="E3682" s="1" t="s">
        <v>194</v>
      </c>
      <c r="F3682" s="1" t="s">
        <v>76</v>
      </c>
      <c r="G3682" s="1" t="str">
        <f t="array" ref="G3682">IF($F3682="", "", _xlfn.XLOOKUP($F3682,accounts!$A$2:$A$86,accounts!$B$2:$B$86, "Other"))</f>
        <v>marketing</v>
      </c>
      <c r="H3682" s="1" t="str">
        <f t="array" ref="H3682">IF($F3682="", "", IFS(_xlfn.XLOOKUP($F3682, accounts!$A$2:$A$86, accounts!$E$2:$E$86, 0)&gt;=1000, "Enterprise", _xlfn.XLOOKUP($F3682, accounts!$A$2:$A$86, accounts!$E$2:$E$86, 0)&gt;=100, "Mid-Market", TRUE, "SMB"))</f>
        <v>Enterprise</v>
      </c>
      <c r="I3682" s="1" t="str">
        <f t="array" ref="I3682">IF($F3682="", "", _xlfn.XLOOKUP($F3682,accounts!$A$2:$A$86,accounts!$F$2:$F$86, "Other"))</f>
        <v>United States</v>
      </c>
      <c r="J3682" s="1" t="s">
        <v>131</v>
      </c>
      <c r="K3682" s="3">
        <v>42891.0</v>
      </c>
      <c r="L3682" s="3">
        <v>42972.0</v>
      </c>
      <c r="M3682" s="1">
        <v>5421.0</v>
      </c>
    </row>
    <row r="3683">
      <c r="A3683" s="1" t="s">
        <v>3888</v>
      </c>
      <c r="B3683" s="1" t="s">
        <v>30</v>
      </c>
      <c r="C3683" s="1" t="str">
        <f t="array" ref="C3683">_xlfn.XLOOKUP($B3683, sales_teams!$A$2:$A$36, sales_teams!$B$2:$B$36)</f>
        <v>Melvin Marxen</v>
      </c>
      <c r="D3683" s="1" t="str">
        <f t="array" ref="D3683">_xlfn.XLOOKUP($B3683, sales_teams!$A$2:$A$36, sales_teams!$C$2:$C$36)</f>
        <v>Central</v>
      </c>
      <c r="E3683" s="1" t="s">
        <v>148</v>
      </c>
      <c r="F3683" s="1" t="s">
        <v>106</v>
      </c>
      <c r="G3683" s="1" t="str">
        <f t="array" ref="G3683">IF($F3683="", "", _xlfn.XLOOKUP($F3683,accounts!$A$2:$A$86,accounts!$B$2:$B$86, "Other"))</f>
        <v>retail</v>
      </c>
      <c r="H3683" s="1" t="str">
        <f t="array" ref="H3683">IF($F3683="", "", IFS(_xlfn.XLOOKUP($F3683, accounts!$A$2:$A$86, accounts!$E$2:$E$86, 0)&gt;=1000, "Enterprise", _xlfn.XLOOKUP($F3683, accounts!$A$2:$A$86, accounts!$E$2:$E$86, 0)&gt;=100, "Mid-Market", TRUE, "SMB"))</f>
        <v>Enterprise</v>
      </c>
      <c r="I3683" s="1" t="str">
        <f t="array" ref="I3683">IF($F3683="", "", _xlfn.XLOOKUP($F3683,accounts!$A$2:$A$86,accounts!$F$2:$F$86, "Other"))</f>
        <v>Italy</v>
      </c>
      <c r="J3683" s="1" t="s">
        <v>131</v>
      </c>
      <c r="K3683" s="3">
        <v>42891.0</v>
      </c>
      <c r="L3683" s="3">
        <v>42970.0</v>
      </c>
      <c r="M3683" s="1">
        <v>5223.0</v>
      </c>
    </row>
    <row r="3684">
      <c r="A3684" s="1" t="s">
        <v>3889</v>
      </c>
      <c r="B3684" s="1" t="s">
        <v>30</v>
      </c>
      <c r="C3684" s="1" t="str">
        <f t="array" ref="C3684">_xlfn.XLOOKUP($B3684, sales_teams!$A$2:$A$36, sales_teams!$B$2:$B$36)</f>
        <v>Melvin Marxen</v>
      </c>
      <c r="D3684" s="1" t="str">
        <f t="array" ref="D3684">_xlfn.XLOOKUP($B3684, sales_teams!$A$2:$A$36, sales_teams!$C$2:$C$36)</f>
        <v>Central</v>
      </c>
      <c r="E3684" s="1" t="s">
        <v>148</v>
      </c>
      <c r="F3684" s="1" t="s">
        <v>150</v>
      </c>
      <c r="G3684" s="1" t="str">
        <f t="array" ref="G3684">IF($F3684="", "", _xlfn.XLOOKUP($F3684,accounts!$A$2:$A$86,accounts!$B$2:$B$86, "Other"))</f>
        <v>technology</v>
      </c>
      <c r="H3684" s="1" t="str">
        <f t="array" ref="H3684">IF($F3684="", "", IFS(_xlfn.XLOOKUP($F3684, accounts!$A$2:$A$86, accounts!$E$2:$E$86, 0)&gt;=1000, "Enterprise", _xlfn.XLOOKUP($F3684, accounts!$A$2:$A$86, accounts!$E$2:$E$86, 0)&gt;=100, "Mid-Market", TRUE, "SMB"))</f>
        <v>Enterprise</v>
      </c>
      <c r="I3684" s="1" t="str">
        <f t="array" ref="I3684">IF($F3684="", "", _xlfn.XLOOKUP($F3684,accounts!$A$2:$A$86,accounts!$F$2:$F$86, "Other"))</f>
        <v>United States</v>
      </c>
      <c r="J3684" s="1" t="s">
        <v>131</v>
      </c>
      <c r="K3684" s="3">
        <v>42891.0</v>
      </c>
      <c r="L3684" s="3">
        <v>42904.0</v>
      </c>
      <c r="M3684" s="1">
        <v>4794.0</v>
      </c>
    </row>
    <row r="3685">
      <c r="A3685" s="1" t="s">
        <v>3890</v>
      </c>
      <c r="B3685" s="1" t="s">
        <v>30</v>
      </c>
      <c r="C3685" s="1" t="str">
        <f t="array" ref="C3685">_xlfn.XLOOKUP($B3685, sales_teams!$A$2:$A$36, sales_teams!$B$2:$B$36)</f>
        <v>Melvin Marxen</v>
      </c>
      <c r="D3685" s="1" t="str">
        <f t="array" ref="D3685">_xlfn.XLOOKUP($B3685, sales_teams!$A$2:$A$36, sales_teams!$C$2:$C$36)</f>
        <v>Central</v>
      </c>
      <c r="E3685" s="1" t="s">
        <v>148</v>
      </c>
      <c r="F3685" s="1" t="s">
        <v>164</v>
      </c>
      <c r="G3685" s="1" t="str">
        <f t="array" ref="G3685">IF($F3685="", "", _xlfn.XLOOKUP($F3685,accounts!$A$2:$A$86,accounts!$B$2:$B$86, "Other"))</f>
        <v>retail</v>
      </c>
      <c r="H3685" s="1" t="str">
        <f t="array" ref="H3685">IF($F3685="", "", IFS(_xlfn.XLOOKUP($F3685, accounts!$A$2:$A$86, accounts!$E$2:$E$86, 0)&gt;=1000, "Enterprise", _xlfn.XLOOKUP($F3685, accounts!$A$2:$A$86, accounts!$E$2:$E$86, 0)&gt;=100, "Mid-Market", TRUE, "SMB"))</f>
        <v>Mid-Market</v>
      </c>
      <c r="I3685" s="1" t="str">
        <f t="array" ref="I3685">IF($F3685="", "", _xlfn.XLOOKUP($F3685,accounts!$A$2:$A$86,accounts!$F$2:$F$86, "Other"))</f>
        <v>United States</v>
      </c>
      <c r="J3685" s="1" t="s">
        <v>131</v>
      </c>
      <c r="K3685" s="3">
        <v>42891.0</v>
      </c>
      <c r="L3685" s="3">
        <v>42984.0</v>
      </c>
      <c r="M3685" s="1">
        <v>4903.0</v>
      </c>
    </row>
    <row r="3686">
      <c r="A3686" s="1" t="s">
        <v>3891</v>
      </c>
      <c r="B3686" s="1" t="s">
        <v>30</v>
      </c>
      <c r="C3686" s="1" t="str">
        <f t="array" ref="C3686">_xlfn.XLOOKUP($B3686, sales_teams!$A$2:$A$36, sales_teams!$B$2:$B$36)</f>
        <v>Melvin Marxen</v>
      </c>
      <c r="D3686" s="1" t="str">
        <f t="array" ref="D3686">_xlfn.XLOOKUP($B3686, sales_teams!$A$2:$A$36, sales_teams!$C$2:$C$36)</f>
        <v>Central</v>
      </c>
      <c r="E3686" s="1" t="s">
        <v>188</v>
      </c>
      <c r="F3686" s="1" t="s">
        <v>82</v>
      </c>
      <c r="G3686" s="1" t="str">
        <f t="array" ref="G3686">IF($F3686="", "", _xlfn.XLOOKUP($F3686,accounts!$A$2:$A$86,accounts!$B$2:$B$86, "Other"))</f>
        <v>software</v>
      </c>
      <c r="H3686" s="1" t="str">
        <f t="array" ref="H3686">IF($F3686="", "", IFS(_xlfn.XLOOKUP($F3686, accounts!$A$2:$A$86, accounts!$E$2:$E$86, 0)&gt;=1000, "Enterprise", _xlfn.XLOOKUP($F3686, accounts!$A$2:$A$86, accounts!$E$2:$E$86, 0)&gt;=100, "Mid-Market", TRUE, "SMB"))</f>
        <v>Enterprise</v>
      </c>
      <c r="I3686" s="1" t="str">
        <f t="array" ref="I3686">IF($F3686="", "", _xlfn.XLOOKUP($F3686,accounts!$A$2:$A$86,accounts!$F$2:$F$86, "Other"))</f>
        <v>United States</v>
      </c>
      <c r="J3686" s="1" t="s">
        <v>131</v>
      </c>
      <c r="K3686" s="3">
        <v>42891.0</v>
      </c>
      <c r="L3686" s="3">
        <v>42960.0</v>
      </c>
      <c r="M3686" s="1">
        <v>3625.0</v>
      </c>
    </row>
    <row r="3687">
      <c r="A3687" s="1" t="s">
        <v>3892</v>
      </c>
      <c r="B3687" s="1" t="s">
        <v>26</v>
      </c>
      <c r="C3687" s="1" t="str">
        <f t="array" ref="C3687">_xlfn.XLOOKUP($B3687, sales_teams!$A$2:$A$36, sales_teams!$B$2:$B$36)</f>
        <v>Melvin Marxen</v>
      </c>
      <c r="D3687" s="1" t="str">
        <f t="array" ref="D3687">_xlfn.XLOOKUP($B3687, sales_teams!$A$2:$A$36, sales_teams!$C$2:$C$36)</f>
        <v>Central</v>
      </c>
      <c r="E3687" s="1" t="s">
        <v>181</v>
      </c>
      <c r="F3687" s="1" t="s">
        <v>110</v>
      </c>
      <c r="G3687" s="1" t="str">
        <f t="array" ref="G3687">IF($F3687="", "", _xlfn.XLOOKUP($F3687,accounts!$A$2:$A$86,accounts!$B$2:$B$86, "Other"))</f>
        <v>technology</v>
      </c>
      <c r="H3687" s="1" t="str">
        <f t="array" ref="H3687">IF($F3687="", "", IFS(_xlfn.XLOOKUP($F3687, accounts!$A$2:$A$86, accounts!$E$2:$E$86, 0)&gt;=1000, "Enterprise", _xlfn.XLOOKUP($F3687, accounts!$A$2:$A$86, accounts!$E$2:$E$86, 0)&gt;=100, "Mid-Market", TRUE, "SMB"))</f>
        <v>Enterprise</v>
      </c>
      <c r="I3687" s="1" t="str">
        <f t="array" ref="I3687">IF($F3687="", "", _xlfn.XLOOKUP($F3687,accounts!$A$2:$A$86,accounts!$F$2:$F$86, "Other"))</f>
        <v>Norway</v>
      </c>
      <c r="J3687" s="1" t="s">
        <v>192</v>
      </c>
      <c r="K3687" s="3">
        <v>42891.0</v>
      </c>
      <c r="L3687" s="3">
        <v>42975.0</v>
      </c>
      <c r="M3687" s="1">
        <v>0.0</v>
      </c>
    </row>
    <row r="3688">
      <c r="A3688" s="1" t="s">
        <v>3893</v>
      </c>
      <c r="B3688" s="1" t="s">
        <v>19</v>
      </c>
      <c r="C3688" s="1" t="str">
        <f t="array" ref="C3688">_xlfn.XLOOKUP($B3688, sales_teams!$A$2:$A$36, sales_teams!$B$2:$B$36)</f>
        <v>Melvin Marxen</v>
      </c>
      <c r="D3688" s="1" t="str">
        <f t="array" ref="D3688">_xlfn.XLOOKUP($B3688, sales_teams!$A$2:$A$36, sales_teams!$C$2:$C$36)</f>
        <v>Central</v>
      </c>
      <c r="E3688" s="1" t="s">
        <v>181</v>
      </c>
      <c r="F3688" s="1" t="s">
        <v>150</v>
      </c>
      <c r="G3688" s="1" t="str">
        <f t="array" ref="G3688">IF($F3688="", "", _xlfn.XLOOKUP($F3688,accounts!$A$2:$A$86,accounts!$B$2:$B$86, "Other"))</f>
        <v>technology</v>
      </c>
      <c r="H3688" s="1" t="str">
        <f t="array" ref="H3688">IF($F3688="", "", IFS(_xlfn.XLOOKUP($F3688, accounts!$A$2:$A$86, accounts!$E$2:$E$86, 0)&gt;=1000, "Enterprise", _xlfn.XLOOKUP($F3688, accounts!$A$2:$A$86, accounts!$E$2:$E$86, 0)&gt;=100, "Mid-Market", TRUE, "SMB"))</f>
        <v>Enterprise</v>
      </c>
      <c r="I3688" s="1" t="str">
        <f t="array" ref="I3688">IF($F3688="", "", _xlfn.XLOOKUP($F3688,accounts!$A$2:$A$86,accounts!$F$2:$F$86, "Other"))</f>
        <v>United States</v>
      </c>
      <c r="J3688" s="1" t="s">
        <v>131</v>
      </c>
      <c r="K3688" s="3">
        <v>42891.0</v>
      </c>
      <c r="L3688" s="3">
        <v>42950.0</v>
      </c>
      <c r="M3688" s="1">
        <v>554.0</v>
      </c>
    </row>
    <row r="3689">
      <c r="A3689" s="1" t="s">
        <v>3894</v>
      </c>
      <c r="B3689" s="1" t="s">
        <v>104</v>
      </c>
      <c r="C3689" s="1" t="str">
        <f t="array" ref="C3689">_xlfn.XLOOKUP($B3689, sales_teams!$A$2:$A$36, sales_teams!$B$2:$B$36)</f>
        <v>Summer Sewald</v>
      </c>
      <c r="D3689" s="1" t="str">
        <f t="array" ref="D3689">_xlfn.XLOOKUP($B3689, sales_teams!$A$2:$A$36, sales_teams!$C$2:$C$36)</f>
        <v>West</v>
      </c>
      <c r="E3689" s="1" t="s">
        <v>181</v>
      </c>
      <c r="F3689" s="1" t="s">
        <v>154</v>
      </c>
      <c r="G3689" s="1" t="str">
        <f t="array" ref="G3689">IF($F3689="", "", _xlfn.XLOOKUP($F3689,accounts!$A$2:$A$86,accounts!$B$2:$B$86, "Other"))</f>
        <v>retail</v>
      </c>
      <c r="H3689" s="1" t="str">
        <f t="array" ref="H3689">IF($F3689="", "", IFS(_xlfn.XLOOKUP($F3689, accounts!$A$2:$A$86, accounts!$E$2:$E$86, 0)&gt;=1000, "Enterprise", _xlfn.XLOOKUP($F3689, accounts!$A$2:$A$86, accounts!$E$2:$E$86, 0)&gt;=100, "Mid-Market", TRUE, "SMB"))</f>
        <v>Enterprise</v>
      </c>
      <c r="I3689" s="1" t="str">
        <f t="array" ref="I3689">IF($F3689="", "", _xlfn.XLOOKUP($F3689,accounts!$A$2:$A$86,accounts!$F$2:$F$86, "Other"))</f>
        <v>United States</v>
      </c>
      <c r="J3689" s="1" t="s">
        <v>192</v>
      </c>
      <c r="K3689" s="3">
        <v>42891.0</v>
      </c>
      <c r="L3689" s="3">
        <v>42981.0</v>
      </c>
      <c r="M3689" s="1">
        <v>0.0</v>
      </c>
    </row>
    <row r="3690">
      <c r="A3690" s="1" t="s">
        <v>3895</v>
      </c>
      <c r="B3690" s="1" t="s">
        <v>104</v>
      </c>
      <c r="C3690" s="1" t="str">
        <f t="array" ref="C3690">_xlfn.XLOOKUP($B3690, sales_teams!$A$2:$A$36, sales_teams!$B$2:$B$36)</f>
        <v>Summer Sewald</v>
      </c>
      <c r="D3690" s="1" t="str">
        <f t="array" ref="D3690">_xlfn.XLOOKUP($B3690, sales_teams!$A$2:$A$36, sales_teams!$C$2:$C$36)</f>
        <v>West</v>
      </c>
      <c r="E3690" s="1" t="s">
        <v>181</v>
      </c>
      <c r="F3690" s="1" t="s">
        <v>161</v>
      </c>
      <c r="G3690" s="1" t="str">
        <f t="array" ref="G3690">IF($F3690="", "", _xlfn.XLOOKUP($F3690,accounts!$A$2:$A$86,accounts!$B$2:$B$86, "Other"))</f>
        <v>marketing</v>
      </c>
      <c r="H3690" s="1" t="str">
        <f t="array" ref="H3690">IF($F3690="", "", IFS(_xlfn.XLOOKUP($F3690, accounts!$A$2:$A$86, accounts!$E$2:$E$86, 0)&gt;=1000, "Enterprise", _xlfn.XLOOKUP($F3690, accounts!$A$2:$A$86, accounts!$E$2:$E$86, 0)&gt;=100, "Mid-Market", TRUE, "SMB"))</f>
        <v>Enterprise</v>
      </c>
      <c r="I3690" s="1" t="str">
        <f t="array" ref="I3690">IF($F3690="", "", _xlfn.XLOOKUP($F3690,accounts!$A$2:$A$86,accounts!$F$2:$F$86, "Other"))</f>
        <v>Poland</v>
      </c>
      <c r="J3690" s="1" t="s">
        <v>192</v>
      </c>
      <c r="K3690" s="3">
        <v>42891.0</v>
      </c>
      <c r="L3690" s="3">
        <v>42897.0</v>
      </c>
      <c r="M3690" s="1">
        <v>0.0</v>
      </c>
    </row>
    <row r="3691">
      <c r="A3691" s="1" t="s">
        <v>3896</v>
      </c>
      <c r="B3691" s="1" t="s">
        <v>102</v>
      </c>
      <c r="C3691" s="1" t="str">
        <f t="array" ref="C3691">_xlfn.XLOOKUP($B3691, sales_teams!$A$2:$A$36, sales_teams!$B$2:$B$36)</f>
        <v>Summer Sewald</v>
      </c>
      <c r="D3691" s="1" t="str">
        <f t="array" ref="D3691">_xlfn.XLOOKUP($B3691, sales_teams!$A$2:$A$36, sales_teams!$C$2:$C$36)</f>
        <v>West</v>
      </c>
      <c r="E3691" s="1" t="s">
        <v>181</v>
      </c>
      <c r="G3691" s="1" t="str">
        <f t="array" ref="G3691">IF($F3691="", "", _xlfn.XLOOKUP($F3691,accounts!$A$2:$A$86,accounts!$B$2:$B$86, "Other"))</f>
        <v/>
      </c>
      <c r="H3691" s="1" t="str">
        <f t="array" ref="H3691">IF($F3691="", "", IFS(_xlfn.XLOOKUP($F3691, accounts!$A$2:$A$86, accounts!$E$2:$E$86, 0)&gt;=1000, "Enterprise", _xlfn.XLOOKUP($F3691, accounts!$A$2:$A$86, accounts!$E$2:$E$86, 0)&gt;=100, "Mid-Market", TRUE, "SMB"))</f>
        <v/>
      </c>
      <c r="I3691" s="1" t="str">
        <f t="array" ref="I3691">IF($F3691="", "", _xlfn.XLOOKUP($F3691,accounts!$A$2:$A$86,accounts!$F$2:$F$86, "Other"))</f>
        <v/>
      </c>
      <c r="J3691" s="1" t="s">
        <v>189</v>
      </c>
      <c r="K3691" s="3">
        <v>42891.0</v>
      </c>
    </row>
    <row r="3692">
      <c r="A3692" s="1" t="s">
        <v>3897</v>
      </c>
      <c r="B3692" s="1" t="s">
        <v>102</v>
      </c>
      <c r="C3692" s="1" t="str">
        <f t="array" ref="C3692">_xlfn.XLOOKUP($B3692, sales_teams!$A$2:$A$36, sales_teams!$B$2:$B$36)</f>
        <v>Summer Sewald</v>
      </c>
      <c r="D3692" s="1" t="str">
        <f t="array" ref="D3692">_xlfn.XLOOKUP($B3692, sales_teams!$A$2:$A$36, sales_teams!$C$2:$C$36)</f>
        <v>West</v>
      </c>
      <c r="E3692" s="1" t="s">
        <v>148</v>
      </c>
      <c r="F3692" s="1" t="s">
        <v>118</v>
      </c>
      <c r="G3692" s="1" t="str">
        <f t="array" ref="G3692">IF($F3692="", "", _xlfn.XLOOKUP($F3692,accounts!$A$2:$A$86,accounts!$B$2:$B$86, "Other"))</f>
        <v>services</v>
      </c>
      <c r="H3692" s="1" t="str">
        <f t="array" ref="H3692">IF($F3692="", "", IFS(_xlfn.XLOOKUP($F3692, accounts!$A$2:$A$86, accounts!$E$2:$E$86, 0)&gt;=1000, "Enterprise", _xlfn.XLOOKUP($F3692, accounts!$A$2:$A$86, accounts!$E$2:$E$86, 0)&gt;=100, "Mid-Market", TRUE, "SMB"))</f>
        <v>Enterprise</v>
      </c>
      <c r="I3692" s="1" t="str">
        <f t="array" ref="I3692">IF($F3692="", "", _xlfn.XLOOKUP($F3692,accounts!$A$2:$A$86,accounts!$F$2:$F$86, "Other"))</f>
        <v>United States</v>
      </c>
      <c r="J3692" s="1" t="s">
        <v>131</v>
      </c>
      <c r="K3692" s="3">
        <v>42891.0</v>
      </c>
      <c r="L3692" s="3">
        <v>42983.0</v>
      </c>
      <c r="M3692" s="1">
        <v>5039.0</v>
      </c>
    </row>
    <row r="3693">
      <c r="A3693" s="1" t="s">
        <v>3898</v>
      </c>
      <c r="B3693" s="1" t="s">
        <v>92</v>
      </c>
      <c r="C3693" s="1" t="str">
        <f t="array" ref="C3693">_xlfn.XLOOKUP($B3693, sales_teams!$A$2:$A$36, sales_teams!$B$2:$B$36)</f>
        <v>Celia Rouche</v>
      </c>
      <c r="D3693" s="1" t="str">
        <f t="array" ref="D3693">_xlfn.XLOOKUP($B3693, sales_teams!$A$2:$A$36, sales_teams!$C$2:$C$36)</f>
        <v>West</v>
      </c>
      <c r="E3693" s="1" t="s">
        <v>109</v>
      </c>
      <c r="F3693" s="1" t="s">
        <v>85</v>
      </c>
      <c r="G3693" s="1" t="str">
        <f t="array" ref="G3693">IF($F3693="", "", _xlfn.XLOOKUP($F3693,accounts!$A$2:$A$86,accounts!$B$2:$B$86, "Other"))</f>
        <v>telecommunications</v>
      </c>
      <c r="H3693" s="1" t="str">
        <f t="array" ref="H3693">IF($F3693="", "", IFS(_xlfn.XLOOKUP($F3693, accounts!$A$2:$A$86, accounts!$E$2:$E$86, 0)&gt;=1000, "Enterprise", _xlfn.XLOOKUP($F3693, accounts!$A$2:$A$86, accounts!$E$2:$E$86, 0)&gt;=100, "Mid-Market", TRUE, "SMB"))</f>
        <v>Enterprise</v>
      </c>
      <c r="I3693" s="1" t="str">
        <f t="array" ref="I3693">IF($F3693="", "", _xlfn.XLOOKUP($F3693,accounts!$A$2:$A$86,accounts!$F$2:$F$86, "Other"))</f>
        <v>United States</v>
      </c>
      <c r="J3693" s="1" t="s">
        <v>131</v>
      </c>
      <c r="K3693" s="3">
        <v>42891.0</v>
      </c>
      <c r="L3693" s="3">
        <v>42977.0</v>
      </c>
      <c r="M3693" s="1">
        <v>1169.0</v>
      </c>
    </row>
    <row r="3694">
      <c r="A3694" s="1" t="s">
        <v>3899</v>
      </c>
      <c r="B3694" s="1" t="s">
        <v>24</v>
      </c>
      <c r="C3694" s="1" t="str">
        <f t="array" ref="C3694">_xlfn.XLOOKUP($B3694, sales_teams!$A$2:$A$36, sales_teams!$B$2:$B$36)</f>
        <v>Melvin Marxen</v>
      </c>
      <c r="D3694" s="1" t="str">
        <f t="array" ref="D3694">_xlfn.XLOOKUP($B3694, sales_teams!$A$2:$A$36, sales_teams!$C$2:$C$36)</f>
        <v>Central</v>
      </c>
      <c r="E3694" s="1" t="s">
        <v>148</v>
      </c>
      <c r="F3694" s="1" t="s">
        <v>164</v>
      </c>
      <c r="G3694" s="1" t="str">
        <f t="array" ref="G3694">IF($F3694="", "", _xlfn.XLOOKUP($F3694,accounts!$A$2:$A$86,accounts!$B$2:$B$86, "Other"))</f>
        <v>retail</v>
      </c>
      <c r="H3694" s="1" t="str">
        <f t="array" ref="H3694">IF($F3694="", "", IFS(_xlfn.XLOOKUP($F3694, accounts!$A$2:$A$86, accounts!$E$2:$E$86, 0)&gt;=1000, "Enterprise", _xlfn.XLOOKUP($F3694, accounts!$A$2:$A$86, accounts!$E$2:$E$86, 0)&gt;=100, "Mid-Market", TRUE, "SMB"))</f>
        <v>Mid-Market</v>
      </c>
      <c r="I3694" s="1" t="str">
        <f t="array" ref="I3694">IF($F3694="", "", _xlfn.XLOOKUP($F3694,accounts!$A$2:$A$86,accounts!$F$2:$F$86, "Other"))</f>
        <v>United States</v>
      </c>
      <c r="J3694" s="1" t="s">
        <v>131</v>
      </c>
      <c r="K3694" s="3">
        <v>42891.0</v>
      </c>
      <c r="L3694" s="3">
        <v>42997.0</v>
      </c>
      <c r="M3694" s="1">
        <v>5055.0</v>
      </c>
    </row>
    <row r="3695">
      <c r="A3695" s="1" t="s">
        <v>3900</v>
      </c>
      <c r="B3695" s="1" t="s">
        <v>24</v>
      </c>
      <c r="C3695" s="1" t="str">
        <f t="array" ref="C3695">_xlfn.XLOOKUP($B3695, sales_teams!$A$2:$A$36, sales_teams!$B$2:$B$36)</f>
        <v>Melvin Marxen</v>
      </c>
      <c r="D3695" s="1" t="str">
        <f t="array" ref="D3695">_xlfn.XLOOKUP($B3695, sales_teams!$A$2:$A$36, sales_teams!$C$2:$C$36)</f>
        <v>Central</v>
      </c>
      <c r="E3695" s="1" t="s">
        <v>179</v>
      </c>
      <c r="F3695" s="1" t="s">
        <v>152</v>
      </c>
      <c r="G3695" s="1" t="str">
        <f t="array" ref="G3695">IF($F3695="", "", _xlfn.XLOOKUP($F3695,accounts!$A$2:$A$86,accounts!$B$2:$B$86, "Other"))</f>
        <v>marketing</v>
      </c>
      <c r="H3695" s="1" t="str">
        <f t="array" ref="H3695">IF($F3695="", "", IFS(_xlfn.XLOOKUP($F3695, accounts!$A$2:$A$86, accounts!$E$2:$E$86, 0)&gt;=1000, "Enterprise", _xlfn.XLOOKUP($F3695, accounts!$A$2:$A$86, accounts!$E$2:$E$86, 0)&gt;=100, "Mid-Market", TRUE, "SMB"))</f>
        <v>Mid-Market</v>
      </c>
      <c r="I3695" s="1" t="str">
        <f t="array" ref="I3695">IF($F3695="", "", _xlfn.XLOOKUP($F3695,accounts!$A$2:$A$86,accounts!$F$2:$F$86, "Other"))</f>
        <v>United States</v>
      </c>
      <c r="J3695" s="1" t="s">
        <v>131</v>
      </c>
      <c r="K3695" s="3">
        <v>42891.0</v>
      </c>
      <c r="L3695" s="3">
        <v>42908.0</v>
      </c>
      <c r="M3695" s="1">
        <v>60.0</v>
      </c>
    </row>
    <row r="3696">
      <c r="A3696" s="1" t="s">
        <v>3901</v>
      </c>
      <c r="B3696" s="1" t="s">
        <v>107</v>
      </c>
      <c r="C3696" s="1" t="str">
        <f t="array" ref="C3696">_xlfn.XLOOKUP($B3696, sales_teams!$A$2:$A$36, sales_teams!$B$2:$B$36)</f>
        <v>Summer Sewald</v>
      </c>
      <c r="D3696" s="1" t="str">
        <f t="array" ref="D3696">_xlfn.XLOOKUP($B3696, sales_teams!$A$2:$A$36, sales_teams!$C$2:$C$36)</f>
        <v>West</v>
      </c>
      <c r="E3696" s="1" t="s">
        <v>109</v>
      </c>
      <c r="F3696" s="1" t="s">
        <v>59</v>
      </c>
      <c r="G3696" s="1" t="str">
        <f t="array" ref="G3696">IF($F3696="", "", _xlfn.XLOOKUP($F3696,accounts!$A$2:$A$86,accounts!$B$2:$B$86, "Other"))</f>
        <v>medical</v>
      </c>
      <c r="H3696" s="1" t="str">
        <f t="array" ref="H3696">IF($F3696="", "", IFS(_xlfn.XLOOKUP($F3696, accounts!$A$2:$A$86, accounts!$E$2:$E$86, 0)&gt;=1000, "Enterprise", _xlfn.XLOOKUP($F3696, accounts!$A$2:$A$86, accounts!$E$2:$E$86, 0)&gt;=100, "Mid-Market", TRUE, "SMB"))</f>
        <v>SMB</v>
      </c>
      <c r="I3696" s="1" t="str">
        <f t="array" ref="I3696">IF($F3696="", "", _xlfn.XLOOKUP($F3696,accounts!$A$2:$A$86,accounts!$F$2:$F$86, "Other"))</f>
        <v>United States</v>
      </c>
      <c r="J3696" s="1" t="s">
        <v>192</v>
      </c>
      <c r="K3696" s="3">
        <v>42891.0</v>
      </c>
      <c r="L3696" s="3">
        <v>42974.0</v>
      </c>
      <c r="M3696" s="1">
        <v>0.0</v>
      </c>
    </row>
    <row r="3697">
      <c r="A3697" s="1" t="s">
        <v>3902</v>
      </c>
      <c r="B3697" s="1" t="s">
        <v>107</v>
      </c>
      <c r="C3697" s="1" t="str">
        <f t="array" ref="C3697">_xlfn.XLOOKUP($B3697, sales_teams!$A$2:$A$36, sales_teams!$B$2:$B$36)</f>
        <v>Summer Sewald</v>
      </c>
      <c r="D3697" s="1" t="str">
        <f t="array" ref="D3697">_xlfn.XLOOKUP($B3697, sales_teams!$A$2:$A$36, sales_teams!$C$2:$C$36)</f>
        <v>West</v>
      </c>
      <c r="E3697" s="1" t="s">
        <v>181</v>
      </c>
      <c r="F3697" s="1" t="s">
        <v>97</v>
      </c>
      <c r="G3697" s="1" t="str">
        <f t="array" ref="G3697">IF($F3697="", "", _xlfn.XLOOKUP($F3697,accounts!$A$2:$A$86,accounts!$B$2:$B$86, "Other"))</f>
        <v>finance</v>
      </c>
      <c r="H3697" s="1" t="str">
        <f t="array" ref="H3697">IF($F3697="", "", IFS(_xlfn.XLOOKUP($F3697, accounts!$A$2:$A$86, accounts!$E$2:$E$86, 0)&gt;=1000, "Enterprise", _xlfn.XLOOKUP($F3697, accounts!$A$2:$A$86, accounts!$E$2:$E$86, 0)&gt;=100, "Mid-Market", TRUE, "SMB"))</f>
        <v>Mid-Market</v>
      </c>
      <c r="I3697" s="1" t="str">
        <f t="array" ref="I3697">IF($F3697="", "", _xlfn.XLOOKUP($F3697,accounts!$A$2:$A$86,accounts!$F$2:$F$86, "Other"))</f>
        <v>United States</v>
      </c>
      <c r="J3697" s="1" t="s">
        <v>131</v>
      </c>
      <c r="K3697" s="3">
        <v>42891.0</v>
      </c>
      <c r="L3697" s="3">
        <v>42986.0</v>
      </c>
      <c r="M3697" s="1">
        <v>595.0</v>
      </c>
    </row>
    <row r="3698">
      <c r="A3698" s="1" t="s">
        <v>3903</v>
      </c>
      <c r="B3698" s="1" t="s">
        <v>107</v>
      </c>
      <c r="C3698" s="1" t="str">
        <f t="array" ref="C3698">_xlfn.XLOOKUP($B3698, sales_teams!$A$2:$A$36, sales_teams!$B$2:$B$36)</f>
        <v>Summer Sewald</v>
      </c>
      <c r="D3698" s="1" t="str">
        <f t="array" ref="D3698">_xlfn.XLOOKUP($B3698, sales_teams!$A$2:$A$36, sales_teams!$C$2:$C$36)</f>
        <v>West</v>
      </c>
      <c r="E3698" s="1" t="s">
        <v>188</v>
      </c>
      <c r="F3698" s="1" t="s">
        <v>142</v>
      </c>
      <c r="G3698" s="1" t="str">
        <f t="array" ref="G3698">IF($F3698="", "", _xlfn.XLOOKUP($F3698,accounts!$A$2:$A$86,accounts!$B$2:$B$86, "Other"))</f>
        <v>retail</v>
      </c>
      <c r="H3698" s="1" t="str">
        <f t="array" ref="H3698">IF($F3698="", "", IFS(_xlfn.XLOOKUP($F3698, accounts!$A$2:$A$86, accounts!$E$2:$E$86, 0)&gt;=1000, "Enterprise", _xlfn.XLOOKUP($F3698, accounts!$A$2:$A$86, accounts!$E$2:$E$86, 0)&gt;=100, "Mid-Market", TRUE, "SMB"))</f>
        <v>Enterprise</v>
      </c>
      <c r="I3698" s="1" t="str">
        <f t="array" ref="I3698">IF($F3698="", "", _xlfn.XLOOKUP($F3698,accounts!$A$2:$A$86,accounts!$F$2:$F$86, "Other"))</f>
        <v>United States</v>
      </c>
      <c r="J3698" s="1" t="s">
        <v>131</v>
      </c>
      <c r="K3698" s="3">
        <v>42891.0</v>
      </c>
      <c r="L3698" s="3">
        <v>42907.0</v>
      </c>
      <c r="M3698" s="1">
        <v>3227.0</v>
      </c>
    </row>
    <row r="3699">
      <c r="A3699" s="1" t="s">
        <v>3904</v>
      </c>
      <c r="B3699" s="1" t="s">
        <v>18</v>
      </c>
      <c r="C3699" s="1" t="str">
        <f t="array" ref="C3699">_xlfn.XLOOKUP($B3699, sales_teams!$A$2:$A$36, sales_teams!$B$2:$B$36)</f>
        <v>Dustin Brinkmann</v>
      </c>
      <c r="D3699" s="1" t="str">
        <f t="array" ref="D3699">_xlfn.XLOOKUP($B3699, sales_teams!$A$2:$A$36, sales_teams!$C$2:$C$36)</f>
        <v>Central</v>
      </c>
      <c r="E3699" s="1" t="s">
        <v>109</v>
      </c>
      <c r="F3699" s="1" t="s">
        <v>128</v>
      </c>
      <c r="G3699" s="1" t="str">
        <f t="array" ref="G3699">IF($F3699="", "", _xlfn.XLOOKUP($F3699,accounts!$A$2:$A$86,accounts!$B$2:$B$86, "Other"))</f>
        <v>marketing</v>
      </c>
      <c r="H3699" s="1" t="str">
        <f t="array" ref="H3699">IF($F3699="", "", IFS(_xlfn.XLOOKUP($F3699, accounts!$A$2:$A$86, accounts!$E$2:$E$86, 0)&gt;=1000, "Enterprise", _xlfn.XLOOKUP($F3699, accounts!$A$2:$A$86, accounts!$E$2:$E$86, 0)&gt;=100, "Mid-Market", TRUE, "SMB"))</f>
        <v>Enterprise</v>
      </c>
      <c r="I3699" s="1" t="str">
        <f t="array" ref="I3699">IF($F3699="", "", _xlfn.XLOOKUP($F3699,accounts!$A$2:$A$86,accounts!$F$2:$F$86, "Other"))</f>
        <v>United States</v>
      </c>
      <c r="J3699" s="1" t="s">
        <v>192</v>
      </c>
      <c r="K3699" s="3">
        <v>42891.0</v>
      </c>
      <c r="L3699" s="3">
        <v>42897.0</v>
      </c>
      <c r="M3699" s="1">
        <v>0.0</v>
      </c>
    </row>
    <row r="3700">
      <c r="A3700" s="1" t="s">
        <v>3905</v>
      </c>
      <c r="B3700" s="1" t="s">
        <v>18</v>
      </c>
      <c r="C3700" s="1" t="str">
        <f t="array" ref="C3700">_xlfn.XLOOKUP($B3700, sales_teams!$A$2:$A$36, sales_teams!$B$2:$B$36)</f>
        <v>Dustin Brinkmann</v>
      </c>
      <c r="D3700" s="1" t="str">
        <f t="array" ref="D3700">_xlfn.XLOOKUP($B3700, sales_teams!$A$2:$A$36, sales_teams!$C$2:$C$36)</f>
        <v>Central</v>
      </c>
      <c r="E3700" s="1" t="s">
        <v>109</v>
      </c>
      <c r="F3700" s="1" t="s">
        <v>149</v>
      </c>
      <c r="G3700" s="1" t="str">
        <f t="array" ref="G3700">IF($F3700="", "", _xlfn.XLOOKUP($F3700,accounts!$A$2:$A$86,accounts!$B$2:$B$86, "Other"))</f>
        <v>medical</v>
      </c>
      <c r="H3700" s="1" t="str">
        <f t="array" ref="H3700">IF($F3700="", "", IFS(_xlfn.XLOOKUP($F3700, accounts!$A$2:$A$86, accounts!$E$2:$E$86, 0)&gt;=1000, "Enterprise", _xlfn.XLOOKUP($F3700, accounts!$A$2:$A$86, accounts!$E$2:$E$86, 0)&gt;=100, "Mid-Market", TRUE, "SMB"))</f>
        <v>Enterprise</v>
      </c>
      <c r="I3700" s="1" t="str">
        <f t="array" ref="I3700">IF($F3700="", "", _xlfn.XLOOKUP($F3700,accounts!$A$2:$A$86,accounts!$F$2:$F$86, "Other"))</f>
        <v>United States</v>
      </c>
      <c r="J3700" s="1" t="s">
        <v>192</v>
      </c>
      <c r="K3700" s="3">
        <v>42891.0</v>
      </c>
      <c r="L3700" s="3">
        <v>42961.0</v>
      </c>
      <c r="M3700" s="1">
        <v>0.0</v>
      </c>
    </row>
    <row r="3701">
      <c r="A3701" s="1" t="s">
        <v>3906</v>
      </c>
      <c r="B3701" s="1" t="s">
        <v>18</v>
      </c>
      <c r="C3701" s="1" t="str">
        <f t="array" ref="C3701">_xlfn.XLOOKUP($B3701, sales_teams!$A$2:$A$36, sales_teams!$B$2:$B$36)</f>
        <v>Dustin Brinkmann</v>
      </c>
      <c r="D3701" s="1" t="str">
        <f t="array" ref="D3701">_xlfn.XLOOKUP($B3701, sales_teams!$A$2:$A$36, sales_teams!$C$2:$C$36)</f>
        <v>Central</v>
      </c>
      <c r="E3701" s="1" t="s">
        <v>179</v>
      </c>
      <c r="F3701" s="1" t="s">
        <v>119</v>
      </c>
      <c r="G3701" s="1" t="str">
        <f t="array" ref="G3701">IF($F3701="", "", _xlfn.XLOOKUP($F3701,accounts!$A$2:$A$86,accounts!$B$2:$B$86, "Other"))</f>
        <v>technology</v>
      </c>
      <c r="H3701" s="1" t="str">
        <f t="array" ref="H3701">IF($F3701="", "", IFS(_xlfn.XLOOKUP($F3701, accounts!$A$2:$A$86, accounts!$E$2:$E$86, 0)&gt;=1000, "Enterprise", _xlfn.XLOOKUP($F3701, accounts!$A$2:$A$86, accounts!$E$2:$E$86, 0)&gt;=100, "Mid-Market", TRUE, "SMB"))</f>
        <v>Enterprise</v>
      </c>
      <c r="I3701" s="1" t="str">
        <f t="array" ref="I3701">IF($F3701="", "", _xlfn.XLOOKUP($F3701,accounts!$A$2:$A$86,accounts!$F$2:$F$86, "Other"))</f>
        <v>Korea</v>
      </c>
      <c r="J3701" s="1" t="s">
        <v>131</v>
      </c>
      <c r="K3701" s="3">
        <v>42891.0</v>
      </c>
      <c r="L3701" s="3">
        <v>42998.0</v>
      </c>
      <c r="M3701" s="1">
        <v>59.0</v>
      </c>
    </row>
    <row r="3702">
      <c r="A3702" s="1" t="s">
        <v>3907</v>
      </c>
      <c r="B3702" s="1" t="s">
        <v>28</v>
      </c>
      <c r="C3702" s="1" t="str">
        <f t="array" ref="C3702">_xlfn.XLOOKUP($B3702, sales_teams!$A$2:$A$36, sales_teams!$B$2:$B$36)</f>
        <v>Melvin Marxen</v>
      </c>
      <c r="D3702" s="1" t="str">
        <f t="array" ref="D3702">_xlfn.XLOOKUP($B3702, sales_teams!$A$2:$A$36, sales_teams!$C$2:$C$36)</f>
        <v>Central</v>
      </c>
      <c r="E3702" s="1" t="s">
        <v>181</v>
      </c>
      <c r="F3702" s="1" t="s">
        <v>78</v>
      </c>
      <c r="G3702" s="1" t="str">
        <f t="array" ref="G3702">IF($F3702="", "", _xlfn.XLOOKUP($F3702,accounts!$A$2:$A$86,accounts!$B$2:$B$86, "Other"))</f>
        <v>marketing</v>
      </c>
      <c r="H3702" s="1" t="str">
        <f t="array" ref="H3702">IF($F3702="", "", IFS(_xlfn.XLOOKUP($F3702, accounts!$A$2:$A$86, accounts!$E$2:$E$86, 0)&gt;=1000, "Enterprise", _xlfn.XLOOKUP($F3702, accounts!$A$2:$A$86, accounts!$E$2:$E$86, 0)&gt;=100, "Mid-Market", TRUE, "SMB"))</f>
        <v>Enterprise</v>
      </c>
      <c r="I3702" s="1" t="str">
        <f t="array" ref="I3702">IF($F3702="", "", _xlfn.XLOOKUP($F3702,accounts!$A$2:$A$86,accounts!$F$2:$F$86, "Other"))</f>
        <v>United States</v>
      </c>
      <c r="J3702" s="1" t="s">
        <v>131</v>
      </c>
      <c r="K3702" s="3">
        <v>42891.0</v>
      </c>
      <c r="L3702" s="3">
        <v>43004.0</v>
      </c>
      <c r="M3702" s="1">
        <v>479.0</v>
      </c>
    </row>
    <row r="3703">
      <c r="A3703" s="1" t="s">
        <v>3908</v>
      </c>
      <c r="B3703" s="1" t="s">
        <v>28</v>
      </c>
      <c r="C3703" s="1" t="str">
        <f t="array" ref="C3703">_xlfn.XLOOKUP($B3703, sales_teams!$A$2:$A$36, sales_teams!$B$2:$B$36)</f>
        <v>Melvin Marxen</v>
      </c>
      <c r="D3703" s="1" t="str">
        <f t="array" ref="D3703">_xlfn.XLOOKUP($B3703, sales_teams!$A$2:$A$36, sales_teams!$C$2:$C$36)</f>
        <v>Central</v>
      </c>
      <c r="E3703" s="1" t="s">
        <v>188</v>
      </c>
      <c r="F3703" s="1" t="s">
        <v>110</v>
      </c>
      <c r="G3703" s="1" t="str">
        <f t="array" ref="G3703">IF($F3703="", "", _xlfn.XLOOKUP($F3703,accounts!$A$2:$A$86,accounts!$B$2:$B$86, "Other"))</f>
        <v>technology</v>
      </c>
      <c r="H3703" s="1" t="str">
        <f t="array" ref="H3703">IF($F3703="", "", IFS(_xlfn.XLOOKUP($F3703, accounts!$A$2:$A$86, accounts!$E$2:$E$86, 0)&gt;=1000, "Enterprise", _xlfn.XLOOKUP($F3703, accounts!$A$2:$A$86, accounts!$E$2:$E$86, 0)&gt;=100, "Mid-Market", TRUE, "SMB"))</f>
        <v>Enterprise</v>
      </c>
      <c r="I3703" s="1" t="str">
        <f t="array" ref="I3703">IF($F3703="", "", _xlfn.XLOOKUP($F3703,accounts!$A$2:$A$86,accounts!$F$2:$F$86, "Other"))</f>
        <v>Norway</v>
      </c>
      <c r="J3703" s="1" t="s">
        <v>131</v>
      </c>
      <c r="K3703" s="3">
        <v>42891.0</v>
      </c>
      <c r="L3703" s="3">
        <v>42992.0</v>
      </c>
      <c r="M3703" s="1">
        <v>3449.0</v>
      </c>
    </row>
    <row r="3704">
      <c r="A3704" s="1" t="s">
        <v>3909</v>
      </c>
      <c r="B3704" s="1" t="s">
        <v>54</v>
      </c>
      <c r="C3704" s="1" t="str">
        <f t="array" ref="C3704">_xlfn.XLOOKUP($B3704, sales_teams!$A$2:$A$36, sales_teams!$B$2:$B$36)</f>
        <v>Rocco Neubert</v>
      </c>
      <c r="D3704" s="1" t="str">
        <f t="array" ref="D3704">_xlfn.XLOOKUP($B3704, sales_teams!$A$2:$A$36, sales_teams!$C$2:$C$36)</f>
        <v>East</v>
      </c>
      <c r="E3704" s="1" t="s">
        <v>179</v>
      </c>
      <c r="F3704" s="1" t="s">
        <v>55</v>
      </c>
      <c r="G3704" s="1" t="str">
        <f t="array" ref="G3704">IF($F3704="", "", _xlfn.XLOOKUP($F3704,accounts!$A$2:$A$86,accounts!$B$2:$B$86, "Other"))</f>
        <v>entertainment</v>
      </c>
      <c r="H3704" s="1" t="str">
        <f t="array" ref="H3704">IF($F3704="", "", IFS(_xlfn.XLOOKUP($F3704, accounts!$A$2:$A$86, accounts!$E$2:$E$86, 0)&gt;=1000, "Enterprise", _xlfn.XLOOKUP($F3704, accounts!$A$2:$A$86, accounts!$E$2:$E$86, 0)&gt;=100, "Mid-Market", TRUE, "SMB"))</f>
        <v>Enterprise</v>
      </c>
      <c r="I3704" s="1" t="str">
        <f t="array" ref="I3704">IF($F3704="", "", _xlfn.XLOOKUP($F3704,accounts!$A$2:$A$86,accounts!$F$2:$F$86, "Other"))</f>
        <v>United States</v>
      </c>
      <c r="J3704" s="1" t="s">
        <v>131</v>
      </c>
      <c r="K3704" s="3">
        <v>42891.0</v>
      </c>
      <c r="L3704" s="3">
        <v>43002.0</v>
      </c>
      <c r="M3704" s="1">
        <v>54.0</v>
      </c>
    </row>
    <row r="3705">
      <c r="A3705" s="1" t="s">
        <v>3910</v>
      </c>
      <c r="B3705" s="1" t="s">
        <v>60</v>
      </c>
      <c r="C3705" s="1" t="str">
        <f t="array" ref="C3705">_xlfn.XLOOKUP($B3705, sales_teams!$A$2:$A$36, sales_teams!$B$2:$B$36)</f>
        <v>Celia Rouche</v>
      </c>
      <c r="D3705" s="1" t="str">
        <f t="array" ref="D3705">_xlfn.XLOOKUP($B3705, sales_teams!$A$2:$A$36, sales_teams!$C$2:$C$36)</f>
        <v>West</v>
      </c>
      <c r="E3705" s="1" t="s">
        <v>188</v>
      </c>
      <c r="F3705" s="1" t="s">
        <v>118</v>
      </c>
      <c r="G3705" s="1" t="str">
        <f t="array" ref="G3705">IF($F3705="", "", _xlfn.XLOOKUP($F3705,accounts!$A$2:$A$86,accounts!$B$2:$B$86, "Other"))</f>
        <v>services</v>
      </c>
      <c r="H3705" s="1" t="str">
        <f t="array" ref="H3705">IF($F3705="", "", IFS(_xlfn.XLOOKUP($F3705, accounts!$A$2:$A$86, accounts!$E$2:$E$86, 0)&gt;=1000, "Enterprise", _xlfn.XLOOKUP($F3705, accounts!$A$2:$A$86, accounts!$E$2:$E$86, 0)&gt;=100, "Mid-Market", TRUE, "SMB"))</f>
        <v>Enterprise</v>
      </c>
      <c r="I3705" s="1" t="str">
        <f t="array" ref="I3705">IF($F3705="", "", _xlfn.XLOOKUP($F3705,accounts!$A$2:$A$86,accounts!$F$2:$F$86, "Other"))</f>
        <v>United States</v>
      </c>
      <c r="J3705" s="1" t="s">
        <v>192</v>
      </c>
      <c r="K3705" s="3">
        <v>42891.0</v>
      </c>
      <c r="L3705" s="3">
        <v>42961.0</v>
      </c>
      <c r="M3705" s="1">
        <v>0.0</v>
      </c>
    </row>
    <row r="3706">
      <c r="A3706" s="1" t="s">
        <v>3911</v>
      </c>
      <c r="B3706" s="1" t="s">
        <v>60</v>
      </c>
      <c r="C3706" s="1" t="str">
        <f t="array" ref="C3706">_xlfn.XLOOKUP($B3706, sales_teams!$A$2:$A$36, sales_teams!$B$2:$B$36)</f>
        <v>Celia Rouche</v>
      </c>
      <c r="D3706" s="1" t="str">
        <f t="array" ref="D3706">_xlfn.XLOOKUP($B3706, sales_teams!$A$2:$A$36, sales_teams!$C$2:$C$36)</f>
        <v>West</v>
      </c>
      <c r="E3706" s="1" t="s">
        <v>179</v>
      </c>
      <c r="F3706" s="1" t="s">
        <v>80</v>
      </c>
      <c r="G3706" s="1" t="str">
        <f t="array" ref="G3706">IF($F3706="", "", _xlfn.XLOOKUP($F3706,accounts!$A$2:$A$86,accounts!$B$2:$B$86, "Other"))</f>
        <v>technology</v>
      </c>
      <c r="H3706" s="1" t="str">
        <f t="array" ref="H3706">IF($F3706="", "", IFS(_xlfn.XLOOKUP($F3706, accounts!$A$2:$A$86, accounts!$E$2:$E$86, 0)&gt;=1000, "Enterprise", _xlfn.XLOOKUP($F3706, accounts!$A$2:$A$86, accounts!$E$2:$E$86, 0)&gt;=100, "Mid-Market", TRUE, "SMB"))</f>
        <v>Enterprise</v>
      </c>
      <c r="I3706" s="1" t="str">
        <f t="array" ref="I3706">IF($F3706="", "", _xlfn.XLOOKUP($F3706,accounts!$A$2:$A$86,accounts!$F$2:$F$86, "Other"))</f>
        <v>United States</v>
      </c>
      <c r="J3706" s="1" t="s">
        <v>131</v>
      </c>
      <c r="K3706" s="3">
        <v>42891.0</v>
      </c>
      <c r="L3706" s="3">
        <v>42979.0</v>
      </c>
      <c r="M3706" s="1">
        <v>59.0</v>
      </c>
    </row>
    <row r="3707">
      <c r="A3707" s="1" t="s">
        <v>3912</v>
      </c>
      <c r="B3707" s="1" t="s">
        <v>34</v>
      </c>
      <c r="C3707" s="1" t="str">
        <f t="array" ref="C3707">_xlfn.XLOOKUP($B3707, sales_teams!$A$2:$A$36, sales_teams!$B$2:$B$36)</f>
        <v>Cara Losch</v>
      </c>
      <c r="D3707" s="1" t="str">
        <f t="array" ref="D3707">_xlfn.XLOOKUP($B3707, sales_teams!$A$2:$A$36, sales_teams!$C$2:$C$36)</f>
        <v>East</v>
      </c>
      <c r="E3707" s="1" t="s">
        <v>179</v>
      </c>
      <c r="F3707" s="1" t="s">
        <v>14</v>
      </c>
      <c r="G3707" s="1" t="str">
        <f t="array" ref="G3707">IF($F3707="", "", _xlfn.XLOOKUP($F3707,accounts!$A$2:$A$86,accounts!$B$2:$B$86, "Other"))</f>
        <v>technology</v>
      </c>
      <c r="H3707" s="1" t="str">
        <f t="array" ref="H3707">IF($F3707="", "", IFS(_xlfn.XLOOKUP($F3707, accounts!$A$2:$A$86, accounts!$E$2:$E$86, 0)&gt;=1000, "Enterprise", _xlfn.XLOOKUP($F3707, accounts!$A$2:$A$86, accounts!$E$2:$E$86, 0)&gt;=100, "Mid-Market", TRUE, "SMB"))</f>
        <v>Enterprise</v>
      </c>
      <c r="I3707" s="1" t="str">
        <f t="array" ref="I3707">IF($F3707="", "", _xlfn.XLOOKUP($F3707,accounts!$A$2:$A$86,accounts!$F$2:$F$86, "Other"))</f>
        <v>United States</v>
      </c>
      <c r="J3707" s="1" t="s">
        <v>192</v>
      </c>
      <c r="K3707" s="3">
        <v>42891.0</v>
      </c>
      <c r="L3707" s="3">
        <v>42948.0</v>
      </c>
      <c r="M3707" s="1">
        <v>0.0</v>
      </c>
    </row>
    <row r="3708">
      <c r="A3708" s="1" t="s">
        <v>3913</v>
      </c>
      <c r="B3708" s="1" t="s">
        <v>105</v>
      </c>
      <c r="C3708" s="1" t="str">
        <f t="array" ref="C3708">_xlfn.XLOOKUP($B3708, sales_teams!$A$2:$A$36, sales_teams!$B$2:$B$36)</f>
        <v>Summer Sewald</v>
      </c>
      <c r="D3708" s="1" t="str">
        <f t="array" ref="D3708">_xlfn.XLOOKUP($B3708, sales_teams!$A$2:$A$36, sales_teams!$C$2:$C$36)</f>
        <v>West</v>
      </c>
      <c r="E3708" s="1" t="s">
        <v>179</v>
      </c>
      <c r="G3708" s="1" t="str">
        <f t="array" ref="G3708">IF($F3708="", "", _xlfn.XLOOKUP($F3708,accounts!$A$2:$A$86,accounts!$B$2:$B$86, "Other"))</f>
        <v/>
      </c>
      <c r="H3708" s="1" t="str">
        <f t="array" ref="H3708">IF($F3708="", "", IFS(_xlfn.XLOOKUP($F3708, accounts!$A$2:$A$86, accounts!$E$2:$E$86, 0)&gt;=1000, "Enterprise", _xlfn.XLOOKUP($F3708, accounts!$A$2:$A$86, accounts!$E$2:$E$86, 0)&gt;=100, "Mid-Market", TRUE, "SMB"))</f>
        <v/>
      </c>
      <c r="I3708" s="1" t="str">
        <f t="array" ref="I3708">IF($F3708="", "", _xlfn.XLOOKUP($F3708,accounts!$A$2:$A$86,accounts!$F$2:$F$86, "Other"))</f>
        <v/>
      </c>
      <c r="J3708" s="1" t="s">
        <v>189</v>
      </c>
      <c r="K3708" s="3">
        <v>42891.0</v>
      </c>
    </row>
    <row r="3709">
      <c r="A3709" s="1" t="s">
        <v>3914</v>
      </c>
      <c r="B3709" s="1" t="s">
        <v>105</v>
      </c>
      <c r="C3709" s="1" t="str">
        <f t="array" ref="C3709">_xlfn.XLOOKUP($B3709, sales_teams!$A$2:$A$36, sales_teams!$B$2:$B$36)</f>
        <v>Summer Sewald</v>
      </c>
      <c r="D3709" s="1" t="str">
        <f t="array" ref="D3709">_xlfn.XLOOKUP($B3709, sales_teams!$A$2:$A$36, sales_teams!$C$2:$C$36)</f>
        <v>West</v>
      </c>
      <c r="E3709" s="1" t="s">
        <v>181</v>
      </c>
      <c r="F3709" s="1" t="s">
        <v>91</v>
      </c>
      <c r="G3709" s="1" t="str">
        <f t="array" ref="G3709">IF($F3709="", "", _xlfn.XLOOKUP($F3709,accounts!$A$2:$A$86,accounts!$B$2:$B$86, "Other"))</f>
        <v>employment</v>
      </c>
      <c r="H3709" s="1" t="str">
        <f t="array" ref="H3709">IF($F3709="", "", IFS(_xlfn.XLOOKUP($F3709, accounts!$A$2:$A$86, accounts!$E$2:$E$86, 0)&gt;=1000, "Enterprise", _xlfn.XLOOKUP($F3709, accounts!$A$2:$A$86, accounts!$E$2:$E$86, 0)&gt;=100, "Mid-Market", TRUE, "SMB"))</f>
        <v>Enterprise</v>
      </c>
      <c r="I3709" s="1" t="str">
        <f t="array" ref="I3709">IF($F3709="", "", _xlfn.XLOOKUP($F3709,accounts!$A$2:$A$86,accounts!$F$2:$F$86, "Other"))</f>
        <v>United States</v>
      </c>
      <c r="J3709" s="1" t="s">
        <v>192</v>
      </c>
      <c r="K3709" s="3">
        <v>42891.0</v>
      </c>
      <c r="L3709" s="3">
        <v>43005.0</v>
      </c>
      <c r="M3709" s="1">
        <v>0.0</v>
      </c>
    </row>
    <row r="3710">
      <c r="A3710" s="1" t="s">
        <v>3915</v>
      </c>
      <c r="B3710" s="1" t="s">
        <v>7</v>
      </c>
      <c r="C3710" s="1" t="str">
        <f t="array" ref="C3710">_xlfn.XLOOKUP($B3710, sales_teams!$A$2:$A$36, sales_teams!$B$2:$B$36)</f>
        <v>Dustin Brinkmann</v>
      </c>
      <c r="D3710" s="1" t="str">
        <f t="array" ref="D3710">_xlfn.XLOOKUP($B3710, sales_teams!$A$2:$A$36, sales_teams!$C$2:$C$36)</f>
        <v>Central</v>
      </c>
      <c r="E3710" s="1" t="s">
        <v>179</v>
      </c>
      <c r="F3710" s="1" t="s">
        <v>157</v>
      </c>
      <c r="G3710" s="1" t="str">
        <f t="array" ref="G3710">IF($F3710="", "", _xlfn.XLOOKUP($F3710,accounts!$A$2:$A$86,accounts!$B$2:$B$86, "Other"))</f>
        <v>retail</v>
      </c>
      <c r="H3710" s="1" t="str">
        <f t="array" ref="H3710">IF($F3710="", "", IFS(_xlfn.XLOOKUP($F3710, accounts!$A$2:$A$86, accounts!$E$2:$E$86, 0)&gt;=1000, "Enterprise", _xlfn.XLOOKUP($F3710, accounts!$A$2:$A$86, accounts!$E$2:$E$86, 0)&gt;=100, "Mid-Market", TRUE, "SMB"))</f>
        <v>Enterprise</v>
      </c>
      <c r="I3710" s="1" t="str">
        <f t="array" ref="I3710">IF($F3710="", "", _xlfn.XLOOKUP($F3710,accounts!$A$2:$A$86,accounts!$F$2:$F$86, "Other"))</f>
        <v>Belgium</v>
      </c>
      <c r="J3710" s="1" t="s">
        <v>131</v>
      </c>
      <c r="K3710" s="3">
        <v>42892.0</v>
      </c>
      <c r="L3710" s="3">
        <v>43005.0</v>
      </c>
      <c r="M3710" s="1">
        <v>55.0</v>
      </c>
    </row>
    <row r="3711">
      <c r="A3711" s="1" t="s">
        <v>3916</v>
      </c>
      <c r="B3711" s="1" t="s">
        <v>52</v>
      </c>
      <c r="C3711" s="1" t="str">
        <f t="array" ref="C3711">_xlfn.XLOOKUP($B3711, sales_teams!$A$2:$A$36, sales_teams!$B$2:$B$36)</f>
        <v>Rocco Neubert</v>
      </c>
      <c r="D3711" s="1" t="str">
        <f t="array" ref="D3711">_xlfn.XLOOKUP($B3711, sales_teams!$A$2:$A$36, sales_teams!$C$2:$C$36)</f>
        <v>East</v>
      </c>
      <c r="E3711" s="1" t="s">
        <v>188</v>
      </c>
      <c r="F3711" s="1" t="s">
        <v>121</v>
      </c>
      <c r="G3711" s="1" t="str">
        <f t="array" ref="G3711">IF($F3711="", "", _xlfn.XLOOKUP($F3711,accounts!$A$2:$A$86,accounts!$B$2:$B$86, "Other"))</f>
        <v>telecommunications</v>
      </c>
      <c r="H3711" s="1" t="str">
        <f t="array" ref="H3711">IF($F3711="", "", IFS(_xlfn.XLOOKUP($F3711, accounts!$A$2:$A$86, accounts!$E$2:$E$86, 0)&gt;=1000, "Enterprise", _xlfn.XLOOKUP($F3711, accounts!$A$2:$A$86, accounts!$E$2:$E$86, 0)&gt;=100, "Mid-Market", TRUE, "SMB"))</f>
        <v>Enterprise</v>
      </c>
      <c r="I3711" s="1" t="str">
        <f t="array" ref="I3711">IF($F3711="", "", _xlfn.XLOOKUP($F3711,accounts!$A$2:$A$86,accounts!$F$2:$F$86, "Other"))</f>
        <v>United States</v>
      </c>
      <c r="J3711" s="1" t="s">
        <v>131</v>
      </c>
      <c r="K3711" s="3">
        <v>42892.0</v>
      </c>
      <c r="L3711" s="3">
        <v>42956.0</v>
      </c>
      <c r="M3711" s="1">
        <v>3042.0</v>
      </c>
    </row>
    <row r="3712">
      <c r="A3712" s="1" t="s">
        <v>3917</v>
      </c>
      <c r="B3712" s="1" t="s">
        <v>39</v>
      </c>
      <c r="C3712" s="1" t="str">
        <f t="array" ref="C3712">_xlfn.XLOOKUP($B3712, sales_teams!$A$2:$A$36, sales_teams!$B$2:$B$36)</f>
        <v>Cara Losch</v>
      </c>
      <c r="D3712" s="1" t="str">
        <f t="array" ref="D3712">_xlfn.XLOOKUP($B3712, sales_teams!$A$2:$A$36, sales_teams!$C$2:$C$36)</f>
        <v>East</v>
      </c>
      <c r="E3712" s="1" t="s">
        <v>148</v>
      </c>
      <c r="F3712" s="1" t="s">
        <v>98</v>
      </c>
      <c r="G3712" s="1" t="str">
        <f t="array" ref="G3712">IF($F3712="", "", _xlfn.XLOOKUP($F3712,accounts!$A$2:$A$86,accounts!$B$2:$B$86, "Other"))</f>
        <v>retail</v>
      </c>
      <c r="H3712" s="1" t="str">
        <f t="array" ref="H3712">IF($F3712="", "", IFS(_xlfn.XLOOKUP($F3712, accounts!$A$2:$A$86, accounts!$E$2:$E$86, 0)&gt;=1000, "Enterprise", _xlfn.XLOOKUP($F3712, accounts!$A$2:$A$86, accounts!$E$2:$E$86, 0)&gt;=100, "Mid-Market", TRUE, "SMB"))</f>
        <v>Enterprise</v>
      </c>
      <c r="I3712" s="1" t="str">
        <f t="array" ref="I3712">IF($F3712="", "", _xlfn.XLOOKUP($F3712,accounts!$A$2:$A$86,accounts!$F$2:$F$86, "Other"))</f>
        <v>Japan</v>
      </c>
      <c r="J3712" s="1" t="s">
        <v>131</v>
      </c>
      <c r="K3712" s="3">
        <v>42892.0</v>
      </c>
      <c r="L3712" s="3">
        <v>42958.0</v>
      </c>
      <c r="M3712" s="1">
        <v>4230.0</v>
      </c>
    </row>
    <row r="3713">
      <c r="A3713" s="1" t="s">
        <v>3918</v>
      </c>
      <c r="B3713" s="1" t="s">
        <v>48</v>
      </c>
      <c r="C3713" s="1" t="str">
        <f t="array" ref="C3713">_xlfn.XLOOKUP($B3713, sales_teams!$A$2:$A$36, sales_teams!$B$2:$B$36)</f>
        <v>Rocco Neubert</v>
      </c>
      <c r="D3713" s="1" t="str">
        <f t="array" ref="D3713">_xlfn.XLOOKUP($B3713, sales_teams!$A$2:$A$36, sales_teams!$C$2:$C$36)</f>
        <v>East</v>
      </c>
      <c r="E3713" s="1" t="s">
        <v>109</v>
      </c>
      <c r="F3713" s="1" t="s">
        <v>121</v>
      </c>
      <c r="G3713" s="1" t="str">
        <f t="array" ref="G3713">IF($F3713="", "", _xlfn.XLOOKUP($F3713,accounts!$A$2:$A$86,accounts!$B$2:$B$86, "Other"))</f>
        <v>telecommunications</v>
      </c>
      <c r="H3713" s="1" t="str">
        <f t="array" ref="H3713">IF($F3713="", "", IFS(_xlfn.XLOOKUP($F3713, accounts!$A$2:$A$86, accounts!$E$2:$E$86, 0)&gt;=1000, "Enterprise", _xlfn.XLOOKUP($F3713, accounts!$A$2:$A$86, accounts!$E$2:$E$86, 0)&gt;=100, "Mid-Market", TRUE, "SMB"))</f>
        <v>Enterprise</v>
      </c>
      <c r="I3713" s="1" t="str">
        <f t="array" ref="I3713">IF($F3713="", "", _xlfn.XLOOKUP($F3713,accounts!$A$2:$A$86,accounts!$F$2:$F$86, "Other"))</f>
        <v>United States</v>
      </c>
      <c r="J3713" s="1" t="s">
        <v>131</v>
      </c>
      <c r="K3713" s="3">
        <v>42892.0</v>
      </c>
      <c r="L3713" s="3">
        <v>42962.0</v>
      </c>
      <c r="M3713" s="1">
        <v>979.0</v>
      </c>
    </row>
    <row r="3714">
      <c r="A3714" s="1" t="s">
        <v>3919</v>
      </c>
      <c r="B3714" s="1" t="s">
        <v>48</v>
      </c>
      <c r="C3714" s="1" t="str">
        <f t="array" ref="C3714">_xlfn.XLOOKUP($B3714, sales_teams!$A$2:$A$36, sales_teams!$B$2:$B$36)</f>
        <v>Rocco Neubert</v>
      </c>
      <c r="D3714" s="1" t="str">
        <f t="array" ref="D3714">_xlfn.XLOOKUP($B3714, sales_teams!$A$2:$A$36, sales_teams!$C$2:$C$36)</f>
        <v>East</v>
      </c>
      <c r="E3714" s="1" t="s">
        <v>109</v>
      </c>
      <c r="F3714" s="1" t="s">
        <v>177</v>
      </c>
      <c r="G3714" s="1" t="str">
        <f t="array" ref="G3714">IF($F3714="", "", _xlfn.XLOOKUP($F3714,accounts!$A$2:$A$86,accounts!$B$2:$B$86, "Other"))</f>
        <v>software</v>
      </c>
      <c r="H3714" s="1" t="str">
        <f t="array" ref="H3714">IF($F3714="", "", IFS(_xlfn.XLOOKUP($F3714, accounts!$A$2:$A$86, accounts!$E$2:$E$86, 0)&gt;=1000, "Enterprise", _xlfn.XLOOKUP($F3714, accounts!$A$2:$A$86, accounts!$E$2:$E$86, 0)&gt;=100, "Mid-Market", TRUE, "SMB"))</f>
        <v>Enterprise</v>
      </c>
      <c r="I3714" s="1" t="str">
        <f t="array" ref="I3714">IF($F3714="", "", _xlfn.XLOOKUP($F3714,accounts!$A$2:$A$86,accounts!$F$2:$F$86, "Other"))</f>
        <v>United States</v>
      </c>
      <c r="J3714" s="1" t="s">
        <v>131</v>
      </c>
      <c r="K3714" s="3">
        <v>42892.0</v>
      </c>
      <c r="L3714" s="3">
        <v>42903.0</v>
      </c>
      <c r="M3714" s="1">
        <v>1064.0</v>
      </c>
    </row>
    <row r="3715">
      <c r="A3715" s="1" t="s">
        <v>3920</v>
      </c>
      <c r="B3715" s="1" t="s">
        <v>48</v>
      </c>
      <c r="C3715" s="1" t="str">
        <f t="array" ref="C3715">_xlfn.XLOOKUP($B3715, sales_teams!$A$2:$A$36, sales_teams!$B$2:$B$36)</f>
        <v>Rocco Neubert</v>
      </c>
      <c r="D3715" s="1" t="str">
        <f t="array" ref="D3715">_xlfn.XLOOKUP($B3715, sales_teams!$A$2:$A$36, sales_teams!$C$2:$C$36)</f>
        <v>East</v>
      </c>
      <c r="E3715" s="1" t="s">
        <v>148</v>
      </c>
      <c r="F3715" s="1" t="s">
        <v>169</v>
      </c>
      <c r="G3715" s="1" t="str">
        <f t="array" ref="G3715">IF($F3715="", "", _xlfn.XLOOKUP($F3715,accounts!$A$2:$A$86,accounts!$B$2:$B$86, "Other"))</f>
        <v>entertainment</v>
      </c>
      <c r="H3715" s="1" t="str">
        <f t="array" ref="H3715">IF($F3715="", "", IFS(_xlfn.XLOOKUP($F3715, accounts!$A$2:$A$86, accounts!$E$2:$E$86, 0)&gt;=1000, "Enterprise", _xlfn.XLOOKUP($F3715, accounts!$A$2:$A$86, accounts!$E$2:$E$86, 0)&gt;=100, "Mid-Market", TRUE, "SMB"))</f>
        <v>Enterprise</v>
      </c>
      <c r="I3715" s="1" t="str">
        <f t="array" ref="I3715">IF($F3715="", "", _xlfn.XLOOKUP($F3715,accounts!$A$2:$A$86,accounts!$F$2:$F$86, "Other"))</f>
        <v>United States</v>
      </c>
      <c r="J3715" s="1" t="s">
        <v>131</v>
      </c>
      <c r="K3715" s="3">
        <v>42892.0</v>
      </c>
      <c r="L3715" s="3">
        <v>42967.0</v>
      </c>
      <c r="M3715" s="1">
        <v>5166.0</v>
      </c>
    </row>
    <row r="3716">
      <c r="A3716" s="1" t="s">
        <v>3921</v>
      </c>
      <c r="B3716" s="1" t="s">
        <v>53</v>
      </c>
      <c r="C3716" s="1" t="str">
        <f t="array" ref="C3716">_xlfn.XLOOKUP($B3716, sales_teams!$A$2:$A$36, sales_teams!$B$2:$B$36)</f>
        <v>Rocco Neubert</v>
      </c>
      <c r="D3716" s="1" t="str">
        <f t="array" ref="D3716">_xlfn.XLOOKUP($B3716, sales_teams!$A$2:$A$36, sales_teams!$C$2:$C$36)</f>
        <v>East</v>
      </c>
      <c r="E3716" s="1" t="s">
        <v>109</v>
      </c>
      <c r="F3716" s="1" t="s">
        <v>32</v>
      </c>
      <c r="G3716" s="1" t="str">
        <f t="array" ref="G3716">IF($F3716="", "", _xlfn.XLOOKUP($F3716,accounts!$A$2:$A$86,accounts!$B$2:$B$86, "Other"))</f>
        <v>medical</v>
      </c>
      <c r="H3716" s="1" t="str">
        <f t="array" ref="H3716">IF($F3716="", "", IFS(_xlfn.XLOOKUP($F3716, accounts!$A$2:$A$86, accounts!$E$2:$E$86, 0)&gt;=1000, "Enterprise", _xlfn.XLOOKUP($F3716, accounts!$A$2:$A$86, accounts!$E$2:$E$86, 0)&gt;=100, "Mid-Market", TRUE, "SMB"))</f>
        <v>Enterprise</v>
      </c>
      <c r="I3716" s="1" t="str">
        <f t="array" ref="I3716">IF($F3716="", "", _xlfn.XLOOKUP($F3716,accounts!$A$2:$A$86,accounts!$F$2:$F$86, "Other"))</f>
        <v>United States</v>
      </c>
      <c r="J3716" s="1" t="s">
        <v>131</v>
      </c>
      <c r="K3716" s="3">
        <v>42892.0</v>
      </c>
      <c r="L3716" s="3">
        <v>42970.0</v>
      </c>
      <c r="M3716" s="1">
        <v>1036.0</v>
      </c>
    </row>
    <row r="3717">
      <c r="A3717" s="1" t="s">
        <v>3922</v>
      </c>
      <c r="B3717" s="1" t="s">
        <v>94</v>
      </c>
      <c r="C3717" s="1" t="str">
        <f t="array" ref="C3717">_xlfn.XLOOKUP($B3717, sales_teams!$A$2:$A$36, sales_teams!$B$2:$B$36)</f>
        <v>Celia Rouche</v>
      </c>
      <c r="D3717" s="1" t="str">
        <f t="array" ref="D3717">_xlfn.XLOOKUP($B3717, sales_teams!$A$2:$A$36, sales_teams!$C$2:$C$36)</f>
        <v>West</v>
      </c>
      <c r="E3717" s="1" t="s">
        <v>148</v>
      </c>
      <c r="F3717" s="1" t="s">
        <v>119</v>
      </c>
      <c r="G3717" s="1" t="str">
        <f t="array" ref="G3717">IF($F3717="", "", _xlfn.XLOOKUP($F3717,accounts!$A$2:$A$86,accounts!$B$2:$B$86, "Other"))</f>
        <v>technology</v>
      </c>
      <c r="H3717" s="1" t="str">
        <f t="array" ref="H3717">IF($F3717="", "", IFS(_xlfn.XLOOKUP($F3717, accounts!$A$2:$A$86, accounts!$E$2:$E$86, 0)&gt;=1000, "Enterprise", _xlfn.XLOOKUP($F3717, accounts!$A$2:$A$86, accounts!$E$2:$E$86, 0)&gt;=100, "Mid-Market", TRUE, "SMB"))</f>
        <v>Enterprise</v>
      </c>
      <c r="I3717" s="1" t="str">
        <f t="array" ref="I3717">IF($F3717="", "", _xlfn.XLOOKUP($F3717,accounts!$A$2:$A$86,accounts!$F$2:$F$86, "Other"))</f>
        <v>Korea</v>
      </c>
      <c r="J3717" s="1" t="s">
        <v>131</v>
      </c>
      <c r="K3717" s="3">
        <v>42892.0</v>
      </c>
      <c r="L3717" s="3">
        <v>42953.0</v>
      </c>
      <c r="M3717" s="1">
        <v>4330.0</v>
      </c>
    </row>
    <row r="3718">
      <c r="A3718" s="1" t="s">
        <v>3923</v>
      </c>
      <c r="B3718" s="1" t="s">
        <v>26</v>
      </c>
      <c r="C3718" s="1" t="str">
        <f t="array" ref="C3718">_xlfn.XLOOKUP($B3718, sales_teams!$A$2:$A$36, sales_teams!$B$2:$B$36)</f>
        <v>Melvin Marxen</v>
      </c>
      <c r="D3718" s="1" t="str">
        <f t="array" ref="D3718">_xlfn.XLOOKUP($B3718, sales_teams!$A$2:$A$36, sales_teams!$C$2:$C$36)</f>
        <v>Central</v>
      </c>
      <c r="E3718" s="1" t="s">
        <v>188</v>
      </c>
      <c r="F3718" s="1" t="s">
        <v>119</v>
      </c>
      <c r="G3718" s="1" t="str">
        <f t="array" ref="G3718">IF($F3718="", "", _xlfn.XLOOKUP($F3718,accounts!$A$2:$A$86,accounts!$B$2:$B$86, "Other"))</f>
        <v>technology</v>
      </c>
      <c r="H3718" s="1" t="str">
        <f t="array" ref="H3718">IF($F3718="", "", IFS(_xlfn.XLOOKUP($F3718, accounts!$A$2:$A$86, accounts!$E$2:$E$86, 0)&gt;=1000, "Enterprise", _xlfn.XLOOKUP($F3718, accounts!$A$2:$A$86, accounts!$E$2:$E$86, 0)&gt;=100, "Mid-Market", TRUE, "SMB"))</f>
        <v>Enterprise</v>
      </c>
      <c r="I3718" s="1" t="str">
        <f t="array" ref="I3718">IF($F3718="", "", _xlfn.XLOOKUP($F3718,accounts!$A$2:$A$86,accounts!$F$2:$F$86, "Other"))</f>
        <v>Korea</v>
      </c>
      <c r="J3718" s="1" t="s">
        <v>131</v>
      </c>
      <c r="K3718" s="3">
        <v>42892.0</v>
      </c>
      <c r="L3718" s="3">
        <v>42991.0</v>
      </c>
      <c r="M3718" s="1">
        <v>3598.0</v>
      </c>
    </row>
    <row r="3719">
      <c r="A3719" s="1" t="s">
        <v>3924</v>
      </c>
      <c r="B3719" s="1" t="s">
        <v>99</v>
      </c>
      <c r="C3719" s="1" t="str">
        <f t="array" ref="C3719">_xlfn.XLOOKUP($B3719, sales_teams!$A$2:$A$36, sales_teams!$B$2:$B$36)</f>
        <v>Summer Sewald</v>
      </c>
      <c r="D3719" s="1" t="str">
        <f t="array" ref="D3719">_xlfn.XLOOKUP($B3719, sales_teams!$A$2:$A$36, sales_teams!$C$2:$C$36)</f>
        <v>West</v>
      </c>
      <c r="E3719" s="1" t="s">
        <v>181</v>
      </c>
      <c r="F3719" s="1" t="s">
        <v>114</v>
      </c>
      <c r="G3719" s="1" t="str">
        <f t="array" ref="G3719">IF($F3719="", "", _xlfn.XLOOKUP($F3719,accounts!$A$2:$A$86,accounts!$B$2:$B$86, "Other"))</f>
        <v>marketing</v>
      </c>
      <c r="H3719" s="1" t="str">
        <f t="array" ref="H3719">IF($F3719="", "", IFS(_xlfn.XLOOKUP($F3719, accounts!$A$2:$A$86, accounts!$E$2:$E$86, 0)&gt;=1000, "Enterprise", _xlfn.XLOOKUP($F3719, accounts!$A$2:$A$86, accounts!$E$2:$E$86, 0)&gt;=100, "Mid-Market", TRUE, "SMB"))</f>
        <v>Enterprise</v>
      </c>
      <c r="I3719" s="1" t="str">
        <f t="array" ref="I3719">IF($F3719="", "", _xlfn.XLOOKUP($F3719,accounts!$A$2:$A$86,accounts!$F$2:$F$86, "Other"))</f>
        <v>United States</v>
      </c>
      <c r="J3719" s="1" t="s">
        <v>131</v>
      </c>
      <c r="K3719" s="3">
        <v>42892.0</v>
      </c>
      <c r="L3719" s="3">
        <v>42963.0</v>
      </c>
      <c r="M3719" s="1">
        <v>431.0</v>
      </c>
    </row>
    <row r="3720">
      <c r="A3720" s="1" t="s">
        <v>3925</v>
      </c>
      <c r="B3720" s="1" t="s">
        <v>19</v>
      </c>
      <c r="C3720" s="1" t="str">
        <f t="array" ref="C3720">_xlfn.XLOOKUP($B3720, sales_teams!$A$2:$A$36, sales_teams!$B$2:$B$36)</f>
        <v>Melvin Marxen</v>
      </c>
      <c r="D3720" s="1" t="str">
        <f t="array" ref="D3720">_xlfn.XLOOKUP($B3720, sales_teams!$A$2:$A$36, sales_teams!$C$2:$C$36)</f>
        <v>Central</v>
      </c>
      <c r="E3720" s="1" t="s">
        <v>109</v>
      </c>
      <c r="F3720" s="1" t="s">
        <v>95</v>
      </c>
      <c r="G3720" s="1" t="str">
        <f t="array" ref="G3720">IF($F3720="", "", _xlfn.XLOOKUP($F3720,accounts!$A$2:$A$86,accounts!$B$2:$B$86, "Other"))</f>
        <v>finance</v>
      </c>
      <c r="H3720" s="1" t="str">
        <f t="array" ref="H3720">IF($F3720="", "", IFS(_xlfn.XLOOKUP($F3720, accounts!$A$2:$A$86, accounts!$E$2:$E$86, 0)&gt;=1000, "Enterprise", _xlfn.XLOOKUP($F3720, accounts!$A$2:$A$86, accounts!$E$2:$E$86, 0)&gt;=100, "Mid-Market", TRUE, "SMB"))</f>
        <v>Enterprise</v>
      </c>
      <c r="I3720" s="1" t="str">
        <f t="array" ref="I3720">IF($F3720="", "", _xlfn.XLOOKUP($F3720,accounts!$A$2:$A$86,accounts!$F$2:$F$86, "Other"))</f>
        <v>United States</v>
      </c>
      <c r="J3720" s="1" t="s">
        <v>192</v>
      </c>
      <c r="K3720" s="3">
        <v>42892.0</v>
      </c>
      <c r="L3720" s="3">
        <v>42975.0</v>
      </c>
      <c r="M3720" s="1">
        <v>0.0</v>
      </c>
    </row>
    <row r="3721">
      <c r="A3721" s="1" t="s">
        <v>3926</v>
      </c>
      <c r="B3721" s="1" t="s">
        <v>19</v>
      </c>
      <c r="C3721" s="1" t="str">
        <f t="array" ref="C3721">_xlfn.XLOOKUP($B3721, sales_teams!$A$2:$A$36, sales_teams!$B$2:$B$36)</f>
        <v>Melvin Marxen</v>
      </c>
      <c r="D3721" s="1" t="str">
        <f t="array" ref="D3721">_xlfn.XLOOKUP($B3721, sales_teams!$A$2:$A$36, sales_teams!$C$2:$C$36)</f>
        <v>Central</v>
      </c>
      <c r="E3721" s="1" t="s">
        <v>181</v>
      </c>
      <c r="F3721" s="1" t="s">
        <v>95</v>
      </c>
      <c r="G3721" s="1" t="str">
        <f t="array" ref="G3721">IF($F3721="", "", _xlfn.XLOOKUP($F3721,accounts!$A$2:$A$86,accounts!$B$2:$B$86, "Other"))</f>
        <v>finance</v>
      </c>
      <c r="H3721" s="1" t="str">
        <f t="array" ref="H3721">IF($F3721="", "", IFS(_xlfn.XLOOKUP($F3721, accounts!$A$2:$A$86, accounts!$E$2:$E$86, 0)&gt;=1000, "Enterprise", _xlfn.XLOOKUP($F3721, accounts!$A$2:$A$86, accounts!$E$2:$E$86, 0)&gt;=100, "Mid-Market", TRUE, "SMB"))</f>
        <v>Enterprise</v>
      </c>
      <c r="I3721" s="1" t="str">
        <f t="array" ref="I3721">IF($F3721="", "", _xlfn.XLOOKUP($F3721,accounts!$A$2:$A$86,accounts!$F$2:$F$86, "Other"))</f>
        <v>United States</v>
      </c>
      <c r="J3721" s="1" t="s">
        <v>131</v>
      </c>
      <c r="K3721" s="3">
        <v>42892.0</v>
      </c>
      <c r="L3721" s="3">
        <v>42903.0</v>
      </c>
      <c r="M3721" s="1">
        <v>624.0</v>
      </c>
    </row>
    <row r="3722">
      <c r="A3722" s="1" t="s">
        <v>3927</v>
      </c>
      <c r="B3722" s="1" t="s">
        <v>19</v>
      </c>
      <c r="C3722" s="1" t="str">
        <f t="array" ref="C3722">_xlfn.XLOOKUP($B3722, sales_teams!$A$2:$A$36, sales_teams!$B$2:$B$36)</f>
        <v>Melvin Marxen</v>
      </c>
      <c r="D3722" s="1" t="str">
        <f t="array" ref="D3722">_xlfn.XLOOKUP($B3722, sales_teams!$A$2:$A$36, sales_teams!$C$2:$C$36)</f>
        <v>Central</v>
      </c>
      <c r="E3722" s="1" t="s">
        <v>109</v>
      </c>
      <c r="F3722" s="1" t="s">
        <v>89</v>
      </c>
      <c r="G3722" s="1" t="str">
        <f t="array" ref="G3722">IF($F3722="", "", _xlfn.XLOOKUP($F3722,accounts!$A$2:$A$86,accounts!$B$2:$B$86, "Other"))</f>
        <v>finance</v>
      </c>
      <c r="H3722" s="1" t="str">
        <f t="array" ref="H3722">IF($F3722="", "", IFS(_xlfn.XLOOKUP($F3722, accounts!$A$2:$A$86, accounts!$E$2:$E$86, 0)&gt;=1000, "Enterprise", _xlfn.XLOOKUP($F3722, accounts!$A$2:$A$86, accounts!$E$2:$E$86, 0)&gt;=100, "Mid-Market", TRUE, "SMB"))</f>
        <v>Enterprise</v>
      </c>
      <c r="I3722" s="1" t="str">
        <f t="array" ref="I3722">IF($F3722="", "", _xlfn.XLOOKUP($F3722,accounts!$A$2:$A$86,accounts!$F$2:$F$86, "Other"))</f>
        <v>United States</v>
      </c>
      <c r="J3722" s="1" t="s">
        <v>131</v>
      </c>
      <c r="K3722" s="3">
        <v>42892.0</v>
      </c>
      <c r="L3722" s="3">
        <v>42897.0</v>
      </c>
      <c r="M3722" s="1">
        <v>1140.0</v>
      </c>
    </row>
    <row r="3723">
      <c r="A3723" s="1" t="s">
        <v>3928</v>
      </c>
      <c r="B3723" s="1" t="s">
        <v>104</v>
      </c>
      <c r="C3723" s="1" t="str">
        <f t="array" ref="C3723">_xlfn.XLOOKUP($B3723, sales_teams!$A$2:$A$36, sales_teams!$B$2:$B$36)</f>
        <v>Summer Sewald</v>
      </c>
      <c r="D3723" s="1" t="str">
        <f t="array" ref="D3723">_xlfn.XLOOKUP($B3723, sales_teams!$A$2:$A$36, sales_teams!$C$2:$C$36)</f>
        <v>West</v>
      </c>
      <c r="E3723" s="1" t="s">
        <v>179</v>
      </c>
      <c r="F3723" s="1" t="s">
        <v>59</v>
      </c>
      <c r="G3723" s="1" t="str">
        <f t="array" ref="G3723">IF($F3723="", "", _xlfn.XLOOKUP($F3723,accounts!$A$2:$A$86,accounts!$B$2:$B$86, "Other"))</f>
        <v>medical</v>
      </c>
      <c r="H3723" s="1" t="str">
        <f t="array" ref="H3723">IF($F3723="", "", IFS(_xlfn.XLOOKUP($F3723, accounts!$A$2:$A$86, accounts!$E$2:$E$86, 0)&gt;=1000, "Enterprise", _xlfn.XLOOKUP($F3723, accounts!$A$2:$A$86, accounts!$E$2:$E$86, 0)&gt;=100, "Mid-Market", TRUE, "SMB"))</f>
        <v>SMB</v>
      </c>
      <c r="I3723" s="1" t="str">
        <f t="array" ref="I3723">IF($F3723="", "", _xlfn.XLOOKUP($F3723,accounts!$A$2:$A$86,accounts!$F$2:$F$86, "Other"))</f>
        <v>United States</v>
      </c>
      <c r="J3723" s="1" t="s">
        <v>131</v>
      </c>
      <c r="K3723" s="3">
        <v>42892.0</v>
      </c>
      <c r="L3723" s="3">
        <v>42995.0</v>
      </c>
      <c r="M3723" s="1">
        <v>62.0</v>
      </c>
    </row>
    <row r="3724">
      <c r="A3724" s="1" t="s">
        <v>3929</v>
      </c>
      <c r="B3724" s="1" t="s">
        <v>102</v>
      </c>
      <c r="C3724" s="1" t="str">
        <f t="array" ref="C3724">_xlfn.XLOOKUP($B3724, sales_teams!$A$2:$A$36, sales_teams!$B$2:$B$36)</f>
        <v>Summer Sewald</v>
      </c>
      <c r="D3724" s="1" t="str">
        <f t="array" ref="D3724">_xlfn.XLOOKUP($B3724, sales_teams!$A$2:$A$36, sales_teams!$C$2:$C$36)</f>
        <v>West</v>
      </c>
      <c r="E3724" s="1" t="s">
        <v>181</v>
      </c>
      <c r="F3724" s="1" t="s">
        <v>84</v>
      </c>
      <c r="G3724" s="1" t="str">
        <f t="array" ref="G3724">IF($F3724="", "", _xlfn.XLOOKUP($F3724,accounts!$A$2:$A$86,accounts!$B$2:$B$86, "Other"))</f>
        <v>retail</v>
      </c>
      <c r="H3724" s="1" t="str">
        <f t="array" ref="H3724">IF($F3724="", "", IFS(_xlfn.XLOOKUP($F3724, accounts!$A$2:$A$86, accounts!$E$2:$E$86, 0)&gt;=1000, "Enterprise", _xlfn.XLOOKUP($F3724, accounts!$A$2:$A$86, accounts!$E$2:$E$86, 0)&gt;=100, "Mid-Market", TRUE, "SMB"))</f>
        <v>Enterprise</v>
      </c>
      <c r="I3724" s="1" t="str">
        <f t="array" ref="I3724">IF($F3724="", "", _xlfn.XLOOKUP($F3724,accounts!$A$2:$A$86,accounts!$F$2:$F$86, "Other"))</f>
        <v>United States</v>
      </c>
      <c r="J3724" s="1" t="s">
        <v>192</v>
      </c>
      <c r="K3724" s="3">
        <v>42892.0</v>
      </c>
      <c r="L3724" s="3">
        <v>42948.0</v>
      </c>
      <c r="M3724" s="1">
        <v>0.0</v>
      </c>
    </row>
    <row r="3725">
      <c r="A3725" s="1" t="s">
        <v>3930</v>
      </c>
      <c r="B3725" s="1" t="s">
        <v>17</v>
      </c>
      <c r="C3725" s="1" t="str">
        <f t="array" ref="C3725">_xlfn.XLOOKUP($B3725, sales_teams!$A$2:$A$36, sales_teams!$B$2:$B$36)</f>
        <v>Dustin Brinkmann</v>
      </c>
      <c r="D3725" s="1" t="str">
        <f t="array" ref="D3725">_xlfn.XLOOKUP($B3725, sales_teams!$A$2:$A$36, sales_teams!$C$2:$C$36)</f>
        <v>Central</v>
      </c>
      <c r="E3725" s="1" t="s">
        <v>181</v>
      </c>
      <c r="F3725" s="1" t="s">
        <v>157</v>
      </c>
      <c r="G3725" s="1" t="str">
        <f t="array" ref="G3725">IF($F3725="", "", _xlfn.XLOOKUP($F3725,accounts!$A$2:$A$86,accounts!$B$2:$B$86, "Other"))</f>
        <v>retail</v>
      </c>
      <c r="H3725" s="1" t="str">
        <f t="array" ref="H3725">IF($F3725="", "", IFS(_xlfn.XLOOKUP($F3725, accounts!$A$2:$A$86, accounts!$E$2:$E$86, 0)&gt;=1000, "Enterprise", _xlfn.XLOOKUP($F3725, accounts!$A$2:$A$86, accounts!$E$2:$E$86, 0)&gt;=100, "Mid-Market", TRUE, "SMB"))</f>
        <v>Enterprise</v>
      </c>
      <c r="I3725" s="1" t="str">
        <f t="array" ref="I3725">IF($F3725="", "", _xlfn.XLOOKUP($F3725,accounts!$A$2:$A$86,accounts!$F$2:$F$86, "Other"))</f>
        <v>Belgium</v>
      </c>
      <c r="J3725" s="1" t="s">
        <v>131</v>
      </c>
      <c r="K3725" s="3">
        <v>42892.0</v>
      </c>
      <c r="L3725" s="3">
        <v>42993.0</v>
      </c>
      <c r="M3725" s="1">
        <v>584.0</v>
      </c>
    </row>
    <row r="3726">
      <c r="A3726" s="1" t="s">
        <v>3931</v>
      </c>
      <c r="B3726" s="1" t="s">
        <v>92</v>
      </c>
      <c r="C3726" s="1" t="str">
        <f t="array" ref="C3726">_xlfn.XLOOKUP($B3726, sales_teams!$A$2:$A$36, sales_teams!$B$2:$B$36)</f>
        <v>Celia Rouche</v>
      </c>
      <c r="D3726" s="1" t="str">
        <f t="array" ref="D3726">_xlfn.XLOOKUP($B3726, sales_teams!$A$2:$A$36, sales_teams!$C$2:$C$36)</f>
        <v>West</v>
      </c>
      <c r="E3726" s="1" t="s">
        <v>179</v>
      </c>
      <c r="F3726" s="1" t="s">
        <v>130</v>
      </c>
      <c r="G3726" s="1" t="str">
        <f t="array" ref="G3726">IF($F3726="", "", _xlfn.XLOOKUP($F3726,accounts!$A$2:$A$86,accounts!$B$2:$B$86, "Other"))</f>
        <v>medical</v>
      </c>
      <c r="H3726" s="1" t="str">
        <f t="array" ref="H3726">IF($F3726="", "", IFS(_xlfn.XLOOKUP($F3726, accounts!$A$2:$A$86, accounts!$E$2:$E$86, 0)&gt;=1000, "Enterprise", _xlfn.XLOOKUP($F3726, accounts!$A$2:$A$86, accounts!$E$2:$E$86, 0)&gt;=100, "Mid-Market", TRUE, "SMB"))</f>
        <v>Enterprise</v>
      </c>
      <c r="I3726" s="1" t="str">
        <f t="array" ref="I3726">IF($F3726="", "", _xlfn.XLOOKUP($F3726,accounts!$A$2:$A$86,accounts!$F$2:$F$86, "Other"))</f>
        <v>United States</v>
      </c>
      <c r="J3726" s="1" t="s">
        <v>192</v>
      </c>
      <c r="K3726" s="3">
        <v>42892.0</v>
      </c>
      <c r="L3726" s="3">
        <v>42987.0</v>
      </c>
      <c r="M3726" s="1">
        <v>0.0</v>
      </c>
    </row>
    <row r="3727">
      <c r="A3727" s="1" t="s">
        <v>3932</v>
      </c>
      <c r="B3727" s="1" t="s">
        <v>92</v>
      </c>
      <c r="C3727" s="1" t="str">
        <f t="array" ref="C3727">_xlfn.XLOOKUP($B3727, sales_teams!$A$2:$A$36, sales_teams!$B$2:$B$36)</f>
        <v>Celia Rouche</v>
      </c>
      <c r="D3727" s="1" t="str">
        <f t="array" ref="D3727">_xlfn.XLOOKUP($B3727, sales_teams!$A$2:$A$36, sales_teams!$C$2:$C$36)</f>
        <v>West</v>
      </c>
      <c r="E3727" s="1" t="s">
        <v>179</v>
      </c>
      <c r="F3727" s="1" t="s">
        <v>114</v>
      </c>
      <c r="G3727" s="1" t="str">
        <f t="array" ref="G3727">IF($F3727="", "", _xlfn.XLOOKUP($F3727,accounts!$A$2:$A$86,accounts!$B$2:$B$86, "Other"))</f>
        <v>marketing</v>
      </c>
      <c r="H3727" s="1" t="str">
        <f t="array" ref="H3727">IF($F3727="", "", IFS(_xlfn.XLOOKUP($F3727, accounts!$A$2:$A$86, accounts!$E$2:$E$86, 0)&gt;=1000, "Enterprise", _xlfn.XLOOKUP($F3727, accounts!$A$2:$A$86, accounts!$E$2:$E$86, 0)&gt;=100, "Mid-Market", TRUE, "SMB"))</f>
        <v>Enterprise</v>
      </c>
      <c r="I3727" s="1" t="str">
        <f t="array" ref="I3727">IF($F3727="", "", _xlfn.XLOOKUP($F3727,accounts!$A$2:$A$86,accounts!$F$2:$F$86, "Other"))</f>
        <v>United States</v>
      </c>
      <c r="J3727" s="1" t="s">
        <v>131</v>
      </c>
      <c r="K3727" s="3">
        <v>42892.0</v>
      </c>
      <c r="L3727" s="3">
        <v>42966.0</v>
      </c>
      <c r="M3727" s="1">
        <v>57.0</v>
      </c>
    </row>
    <row r="3728">
      <c r="A3728" s="1" t="s">
        <v>3933</v>
      </c>
      <c r="B3728" s="1" t="s">
        <v>28</v>
      </c>
      <c r="C3728" s="1" t="str">
        <f t="array" ref="C3728">_xlfn.XLOOKUP($B3728, sales_teams!$A$2:$A$36, sales_teams!$B$2:$B$36)</f>
        <v>Melvin Marxen</v>
      </c>
      <c r="D3728" s="1" t="str">
        <f t="array" ref="D3728">_xlfn.XLOOKUP($B3728, sales_teams!$A$2:$A$36, sales_teams!$C$2:$C$36)</f>
        <v>Central</v>
      </c>
      <c r="E3728" s="1" t="s">
        <v>109</v>
      </c>
      <c r="F3728" s="1" t="s">
        <v>156</v>
      </c>
      <c r="G3728" s="1" t="str">
        <f t="array" ref="G3728">IF($F3728="", "", _xlfn.XLOOKUP($F3728,accounts!$A$2:$A$86,accounts!$B$2:$B$86, "Other"))</f>
        <v>employment</v>
      </c>
      <c r="H3728" s="1" t="str">
        <f t="array" ref="H3728">IF($F3728="", "", IFS(_xlfn.XLOOKUP($F3728, accounts!$A$2:$A$86, accounts!$E$2:$E$86, 0)&gt;=1000, "Enterprise", _xlfn.XLOOKUP($F3728, accounts!$A$2:$A$86, accounts!$E$2:$E$86, 0)&gt;=100, "Mid-Market", TRUE, "SMB"))</f>
        <v>Mid-Market</v>
      </c>
      <c r="I3728" s="1" t="str">
        <f t="array" ref="I3728">IF($F3728="", "", _xlfn.XLOOKUP($F3728,accounts!$A$2:$A$86,accounts!$F$2:$F$86, "Other"))</f>
        <v>United States</v>
      </c>
      <c r="J3728" s="1" t="s">
        <v>131</v>
      </c>
      <c r="K3728" s="3">
        <v>42892.0</v>
      </c>
      <c r="L3728" s="3">
        <v>42952.0</v>
      </c>
      <c r="M3728" s="1">
        <v>1267.0</v>
      </c>
    </row>
    <row r="3729">
      <c r="A3729" s="1" t="s">
        <v>3934</v>
      </c>
      <c r="B3729" s="1" t="s">
        <v>54</v>
      </c>
      <c r="C3729" s="1" t="str">
        <f t="array" ref="C3729">_xlfn.XLOOKUP($B3729, sales_teams!$A$2:$A$36, sales_teams!$B$2:$B$36)</f>
        <v>Rocco Neubert</v>
      </c>
      <c r="D3729" s="1" t="str">
        <f t="array" ref="D3729">_xlfn.XLOOKUP($B3729, sales_teams!$A$2:$A$36, sales_teams!$C$2:$C$36)</f>
        <v>East</v>
      </c>
      <c r="E3729" s="1" t="s">
        <v>148</v>
      </c>
      <c r="F3729" s="1" t="s">
        <v>166</v>
      </c>
      <c r="G3729" s="1" t="str">
        <f t="array" ref="G3729">IF($F3729="", "", _xlfn.XLOOKUP($F3729,accounts!$A$2:$A$86,accounts!$B$2:$B$86, "Other"))</f>
        <v>finance</v>
      </c>
      <c r="H3729" s="1" t="str">
        <f t="array" ref="H3729">IF($F3729="", "", IFS(_xlfn.XLOOKUP($F3729, accounts!$A$2:$A$86, accounts!$E$2:$E$86, 0)&gt;=1000, "Enterprise", _xlfn.XLOOKUP($F3729, accounts!$A$2:$A$86, accounts!$E$2:$E$86, 0)&gt;=100, "Mid-Market", TRUE, "SMB"))</f>
        <v>Enterprise</v>
      </c>
      <c r="I3729" s="1" t="str">
        <f t="array" ref="I3729">IF($F3729="", "", _xlfn.XLOOKUP($F3729,accounts!$A$2:$A$86,accounts!$F$2:$F$86, "Other"))</f>
        <v>United States</v>
      </c>
      <c r="J3729" s="1" t="s">
        <v>192</v>
      </c>
      <c r="K3729" s="3">
        <v>42892.0</v>
      </c>
      <c r="L3729" s="3">
        <v>42897.0</v>
      </c>
      <c r="M3729" s="1">
        <v>0.0</v>
      </c>
    </row>
    <row r="3730">
      <c r="A3730" s="1" t="s">
        <v>3935</v>
      </c>
      <c r="B3730" s="1" t="s">
        <v>41</v>
      </c>
      <c r="C3730" s="1" t="str">
        <f t="array" ref="C3730">_xlfn.XLOOKUP($B3730, sales_teams!$A$2:$A$36, sales_teams!$B$2:$B$36)</f>
        <v>Cara Losch</v>
      </c>
      <c r="D3730" s="1" t="str">
        <f t="array" ref="D3730">_xlfn.XLOOKUP($B3730, sales_teams!$A$2:$A$36, sales_teams!$C$2:$C$36)</f>
        <v>East</v>
      </c>
      <c r="E3730" s="1" t="s">
        <v>179</v>
      </c>
      <c r="G3730" s="1" t="str">
        <f t="array" ref="G3730">IF($F3730="", "", _xlfn.XLOOKUP($F3730,accounts!$A$2:$A$86,accounts!$B$2:$B$86, "Other"))</f>
        <v/>
      </c>
      <c r="H3730" s="1" t="str">
        <f t="array" ref="H3730">IF($F3730="", "", IFS(_xlfn.XLOOKUP($F3730, accounts!$A$2:$A$86, accounts!$E$2:$E$86, 0)&gt;=1000, "Enterprise", _xlfn.XLOOKUP($F3730, accounts!$A$2:$A$86, accounts!$E$2:$E$86, 0)&gt;=100, "Mid-Market", TRUE, "SMB"))</f>
        <v/>
      </c>
      <c r="I3730" s="1" t="str">
        <f t="array" ref="I3730">IF($F3730="", "", _xlfn.XLOOKUP($F3730,accounts!$A$2:$A$86,accounts!$F$2:$F$86, "Other"))</f>
        <v/>
      </c>
      <c r="J3730" s="1" t="s">
        <v>189</v>
      </c>
      <c r="K3730" s="3">
        <v>42892.0</v>
      </c>
    </row>
    <row r="3731">
      <c r="A3731" s="1" t="s">
        <v>3936</v>
      </c>
      <c r="B3731" s="1" t="s">
        <v>60</v>
      </c>
      <c r="C3731" s="1" t="str">
        <f t="array" ref="C3731">_xlfn.XLOOKUP($B3731, sales_teams!$A$2:$A$36, sales_teams!$B$2:$B$36)</f>
        <v>Celia Rouche</v>
      </c>
      <c r="D3731" s="1" t="str">
        <f t="array" ref="D3731">_xlfn.XLOOKUP($B3731, sales_teams!$A$2:$A$36, sales_teams!$C$2:$C$36)</f>
        <v>West</v>
      </c>
      <c r="E3731" s="1" t="s">
        <v>179</v>
      </c>
      <c r="F3731" s="1" t="s">
        <v>143</v>
      </c>
      <c r="G3731" s="1" t="str">
        <f t="array" ref="G3731">IF($F3731="", "", _xlfn.XLOOKUP($F3731,accounts!$A$2:$A$86,accounts!$B$2:$B$86, "Other"))</f>
        <v>entertainment</v>
      </c>
      <c r="H3731" s="1" t="str">
        <f t="array" ref="H3731">IF($F3731="", "", IFS(_xlfn.XLOOKUP($F3731, accounts!$A$2:$A$86, accounts!$E$2:$E$86, 0)&gt;=1000, "Enterprise", _xlfn.XLOOKUP($F3731, accounts!$A$2:$A$86, accounts!$E$2:$E$86, 0)&gt;=100, "Mid-Market", TRUE, "SMB"))</f>
        <v>Mid-Market</v>
      </c>
      <c r="I3731" s="1" t="str">
        <f t="array" ref="I3731">IF($F3731="", "", _xlfn.XLOOKUP($F3731,accounts!$A$2:$A$86,accounts!$F$2:$F$86, "Other"))</f>
        <v>United States</v>
      </c>
      <c r="J3731" s="1" t="s">
        <v>131</v>
      </c>
      <c r="K3731" s="3">
        <v>42892.0</v>
      </c>
      <c r="L3731" s="3">
        <v>42994.0</v>
      </c>
      <c r="M3731" s="1">
        <v>55.0</v>
      </c>
    </row>
    <row r="3732">
      <c r="A3732" s="1" t="s">
        <v>3937</v>
      </c>
      <c r="B3732" s="1" t="s">
        <v>34</v>
      </c>
      <c r="C3732" s="1" t="str">
        <f t="array" ref="C3732">_xlfn.XLOOKUP($B3732, sales_teams!$A$2:$A$36, sales_teams!$B$2:$B$36)</f>
        <v>Cara Losch</v>
      </c>
      <c r="D3732" s="1" t="str">
        <f t="array" ref="D3732">_xlfn.XLOOKUP($B3732, sales_teams!$A$2:$A$36, sales_teams!$C$2:$C$36)</f>
        <v>East</v>
      </c>
      <c r="E3732" s="1" t="s">
        <v>188</v>
      </c>
      <c r="G3732" s="1" t="str">
        <f t="array" ref="G3732">IF($F3732="", "", _xlfn.XLOOKUP($F3732,accounts!$A$2:$A$86,accounts!$B$2:$B$86, "Other"))</f>
        <v/>
      </c>
      <c r="H3732" s="1" t="str">
        <f t="array" ref="H3732">IF($F3732="", "", IFS(_xlfn.XLOOKUP($F3732, accounts!$A$2:$A$86, accounts!$E$2:$E$86, 0)&gt;=1000, "Enterprise", _xlfn.XLOOKUP($F3732, accounts!$A$2:$A$86, accounts!$E$2:$E$86, 0)&gt;=100, "Mid-Market", TRUE, "SMB"))</f>
        <v/>
      </c>
      <c r="I3732" s="1" t="str">
        <f t="array" ref="I3732">IF($F3732="", "", _xlfn.XLOOKUP($F3732,accounts!$A$2:$A$86,accounts!$F$2:$F$86, "Other"))</f>
        <v/>
      </c>
      <c r="J3732" s="1" t="s">
        <v>189</v>
      </c>
      <c r="K3732" s="3">
        <v>42892.0</v>
      </c>
    </row>
    <row r="3733">
      <c r="A3733" s="1" t="s">
        <v>3938</v>
      </c>
      <c r="B3733" s="1" t="s">
        <v>34</v>
      </c>
      <c r="C3733" s="1" t="str">
        <f t="array" ref="C3733">_xlfn.XLOOKUP($B3733, sales_teams!$A$2:$A$36, sales_teams!$B$2:$B$36)</f>
        <v>Cara Losch</v>
      </c>
      <c r="D3733" s="1" t="str">
        <f t="array" ref="D3733">_xlfn.XLOOKUP($B3733, sales_teams!$A$2:$A$36, sales_teams!$C$2:$C$36)</f>
        <v>East</v>
      </c>
      <c r="E3733" s="1" t="s">
        <v>179</v>
      </c>
      <c r="F3733" s="1" t="s">
        <v>141</v>
      </c>
      <c r="G3733" s="1" t="str">
        <f t="array" ref="G3733">IF($F3733="", "", _xlfn.XLOOKUP($F3733,accounts!$A$2:$A$86,accounts!$B$2:$B$86, "Other"))</f>
        <v>finance</v>
      </c>
      <c r="H3733" s="1" t="str">
        <f t="array" ref="H3733">IF($F3733="", "", IFS(_xlfn.XLOOKUP($F3733, accounts!$A$2:$A$86, accounts!$E$2:$E$86, 0)&gt;=1000, "Enterprise", _xlfn.XLOOKUP($F3733, accounts!$A$2:$A$86, accounts!$E$2:$E$86, 0)&gt;=100, "Mid-Market", TRUE, "SMB"))</f>
        <v>Mid-Market</v>
      </c>
      <c r="I3733" s="1" t="str">
        <f t="array" ref="I3733">IF($F3733="", "", _xlfn.XLOOKUP($F3733,accounts!$A$2:$A$86,accounts!$F$2:$F$86, "Other"))</f>
        <v>United States</v>
      </c>
      <c r="J3733" s="1" t="s">
        <v>131</v>
      </c>
      <c r="K3733" s="3">
        <v>42892.0</v>
      </c>
      <c r="L3733" s="3">
        <v>42988.0</v>
      </c>
      <c r="M3733" s="1">
        <v>63.0</v>
      </c>
    </row>
    <row r="3734">
      <c r="A3734" s="1" t="s">
        <v>3939</v>
      </c>
      <c r="B3734" s="1" t="s">
        <v>45</v>
      </c>
      <c r="C3734" s="1" t="str">
        <f t="array" ref="C3734">_xlfn.XLOOKUP($B3734, sales_teams!$A$2:$A$36, sales_teams!$B$2:$B$36)</f>
        <v>Cara Losch</v>
      </c>
      <c r="D3734" s="1" t="str">
        <f t="array" ref="D3734">_xlfn.XLOOKUP($B3734, sales_teams!$A$2:$A$36, sales_teams!$C$2:$C$36)</f>
        <v>East</v>
      </c>
      <c r="E3734" s="1" t="s">
        <v>148</v>
      </c>
      <c r="F3734" s="1" t="s">
        <v>81</v>
      </c>
      <c r="G3734" s="1" t="str">
        <f t="array" ref="G3734">IF($F3734="", "", _xlfn.XLOOKUP($F3734,accounts!$A$2:$A$86,accounts!$B$2:$B$86, "Other"))</f>
        <v>technology</v>
      </c>
      <c r="H3734" s="1" t="str">
        <f t="array" ref="H3734">IF($F3734="", "", IFS(_xlfn.XLOOKUP($F3734, accounts!$A$2:$A$86, accounts!$E$2:$E$86, 0)&gt;=1000, "Enterprise", _xlfn.XLOOKUP($F3734, accounts!$A$2:$A$86, accounts!$E$2:$E$86, 0)&gt;=100, "Mid-Market", TRUE, "SMB"))</f>
        <v>Enterprise</v>
      </c>
      <c r="I3734" s="1" t="str">
        <f t="array" ref="I3734">IF($F3734="", "", _xlfn.XLOOKUP($F3734,accounts!$A$2:$A$86,accounts!$F$2:$F$86, "Other"))</f>
        <v>United States</v>
      </c>
      <c r="J3734" s="1" t="s">
        <v>131</v>
      </c>
      <c r="K3734" s="3">
        <v>42892.0</v>
      </c>
      <c r="L3734" s="3">
        <v>42983.0</v>
      </c>
      <c r="M3734" s="1">
        <v>3961.0</v>
      </c>
    </row>
    <row r="3735">
      <c r="A3735" s="1" t="s">
        <v>3940</v>
      </c>
      <c r="B3735" s="1" t="s">
        <v>45</v>
      </c>
      <c r="C3735" s="1" t="str">
        <f t="array" ref="C3735">_xlfn.XLOOKUP($B3735, sales_teams!$A$2:$A$36, sales_teams!$B$2:$B$36)</f>
        <v>Cara Losch</v>
      </c>
      <c r="D3735" s="1" t="str">
        <f t="array" ref="D3735">_xlfn.XLOOKUP($B3735, sales_teams!$A$2:$A$36, sales_teams!$C$2:$C$36)</f>
        <v>East</v>
      </c>
      <c r="E3735" s="1" t="s">
        <v>179</v>
      </c>
      <c r="F3735" s="1" t="s">
        <v>172</v>
      </c>
      <c r="G3735" s="1" t="str">
        <f t="array" ref="G3735">IF($F3735="", "", _xlfn.XLOOKUP($F3735,accounts!$A$2:$A$86,accounts!$B$2:$B$86, "Other"))</f>
        <v>retail</v>
      </c>
      <c r="H3735" s="1" t="str">
        <f t="array" ref="H3735">IF($F3735="", "", IFS(_xlfn.XLOOKUP($F3735, accounts!$A$2:$A$86, accounts!$E$2:$E$86, 0)&gt;=1000, "Enterprise", _xlfn.XLOOKUP($F3735, accounts!$A$2:$A$86, accounts!$E$2:$E$86, 0)&gt;=100, "Mid-Market", TRUE, "SMB"))</f>
        <v>Mid-Market</v>
      </c>
      <c r="I3735" s="1" t="str">
        <f t="array" ref="I3735">IF($F3735="", "", _xlfn.XLOOKUP($F3735,accounts!$A$2:$A$86,accounts!$F$2:$F$86, "Other"))</f>
        <v>United States</v>
      </c>
      <c r="J3735" s="1" t="s">
        <v>131</v>
      </c>
      <c r="K3735" s="3">
        <v>42892.0</v>
      </c>
      <c r="L3735" s="3">
        <v>42973.0</v>
      </c>
      <c r="M3735" s="1">
        <v>45.0</v>
      </c>
    </row>
    <row r="3736">
      <c r="A3736" s="1" t="s">
        <v>3941</v>
      </c>
      <c r="B3736" s="1" t="s">
        <v>7</v>
      </c>
      <c r="C3736" s="1" t="str">
        <f t="array" ref="C3736">_xlfn.XLOOKUP($B3736, sales_teams!$A$2:$A$36, sales_teams!$B$2:$B$36)</f>
        <v>Dustin Brinkmann</v>
      </c>
      <c r="D3736" s="1" t="str">
        <f t="array" ref="D3736">_xlfn.XLOOKUP($B3736, sales_teams!$A$2:$A$36, sales_teams!$C$2:$C$36)</f>
        <v>Central</v>
      </c>
      <c r="E3736" s="1" t="s">
        <v>179</v>
      </c>
      <c r="F3736" s="1" t="s">
        <v>136</v>
      </c>
      <c r="G3736" s="1" t="str">
        <f t="array" ref="G3736">IF($F3736="", "", _xlfn.XLOOKUP($F3736,accounts!$A$2:$A$86,accounts!$B$2:$B$86, "Other"))</f>
        <v>services</v>
      </c>
      <c r="H3736" s="1" t="str">
        <f t="array" ref="H3736">IF($F3736="", "", IFS(_xlfn.XLOOKUP($F3736, accounts!$A$2:$A$86, accounts!$E$2:$E$86, 0)&gt;=1000, "Enterprise", _xlfn.XLOOKUP($F3736, accounts!$A$2:$A$86, accounts!$E$2:$E$86, 0)&gt;=100, "Mid-Market", TRUE, "SMB"))</f>
        <v>Enterprise</v>
      </c>
      <c r="I3736" s="1" t="str">
        <f t="array" ref="I3736">IF($F3736="", "", _xlfn.XLOOKUP($F3736,accounts!$A$2:$A$86,accounts!$F$2:$F$86, "Other"))</f>
        <v>United States</v>
      </c>
      <c r="J3736" s="1" t="s">
        <v>131</v>
      </c>
      <c r="K3736" s="3">
        <v>42893.0</v>
      </c>
      <c r="L3736" s="3">
        <v>42967.0</v>
      </c>
      <c r="M3736" s="1">
        <v>61.0</v>
      </c>
    </row>
    <row r="3737">
      <c r="A3737" s="1" t="s">
        <v>3942</v>
      </c>
      <c r="B3737" s="1" t="s">
        <v>52</v>
      </c>
      <c r="C3737" s="1" t="str">
        <f t="array" ref="C3737">_xlfn.XLOOKUP($B3737, sales_teams!$A$2:$A$36, sales_teams!$B$2:$B$36)</f>
        <v>Rocco Neubert</v>
      </c>
      <c r="D3737" s="1" t="str">
        <f t="array" ref="D3737">_xlfn.XLOOKUP($B3737, sales_teams!$A$2:$A$36, sales_teams!$C$2:$C$36)</f>
        <v>East</v>
      </c>
      <c r="E3737" s="1" t="s">
        <v>188</v>
      </c>
      <c r="F3737" s="1" t="s">
        <v>43</v>
      </c>
      <c r="G3737" s="1" t="str">
        <f t="array" ref="G3737">IF($F3737="", "", _xlfn.XLOOKUP($F3737,accounts!$A$2:$A$86,accounts!$B$2:$B$86, "Other"))</f>
        <v>software</v>
      </c>
      <c r="H3737" s="1" t="str">
        <f t="array" ref="H3737">IF($F3737="", "", IFS(_xlfn.XLOOKUP($F3737, accounts!$A$2:$A$86, accounts!$E$2:$E$86, 0)&gt;=1000, "Enterprise", _xlfn.XLOOKUP($F3737, accounts!$A$2:$A$86, accounts!$E$2:$E$86, 0)&gt;=100, "Mid-Market", TRUE, "SMB"))</f>
        <v>Enterprise</v>
      </c>
      <c r="I3737" s="1" t="str">
        <f t="array" ref="I3737">IF($F3737="", "", _xlfn.XLOOKUP($F3737,accounts!$A$2:$A$86,accounts!$F$2:$F$86, "Other"))</f>
        <v>United States</v>
      </c>
      <c r="J3737" s="1" t="s">
        <v>192</v>
      </c>
      <c r="K3737" s="3">
        <v>42893.0</v>
      </c>
      <c r="L3737" s="3">
        <v>42986.0</v>
      </c>
      <c r="M3737" s="1">
        <v>0.0</v>
      </c>
    </row>
    <row r="3738">
      <c r="A3738" s="1" t="s">
        <v>3943</v>
      </c>
      <c r="B3738" s="1" t="s">
        <v>30</v>
      </c>
      <c r="C3738" s="1" t="str">
        <f t="array" ref="C3738">_xlfn.XLOOKUP($B3738, sales_teams!$A$2:$A$36, sales_teams!$B$2:$B$36)</f>
        <v>Melvin Marxen</v>
      </c>
      <c r="D3738" s="1" t="str">
        <f t="array" ref="D3738">_xlfn.XLOOKUP($B3738, sales_teams!$A$2:$A$36, sales_teams!$C$2:$C$36)</f>
        <v>Central</v>
      </c>
      <c r="E3738" s="1" t="s">
        <v>109</v>
      </c>
      <c r="F3738" s="1" t="s">
        <v>122</v>
      </c>
      <c r="G3738" s="1" t="str">
        <f t="array" ref="G3738">IF($F3738="", "", _xlfn.XLOOKUP($F3738,accounts!$A$2:$A$86,accounts!$B$2:$B$86, "Other"))</f>
        <v>medical</v>
      </c>
      <c r="H3738" s="1" t="str">
        <f t="array" ref="H3738">IF($F3738="", "", IFS(_xlfn.XLOOKUP($F3738, accounts!$A$2:$A$86, accounts!$E$2:$E$86, 0)&gt;=1000, "Enterprise", _xlfn.XLOOKUP($F3738, accounts!$A$2:$A$86, accounts!$E$2:$E$86, 0)&gt;=100, "Mid-Market", TRUE, "SMB"))</f>
        <v>Enterprise</v>
      </c>
      <c r="I3738" s="1" t="str">
        <f t="array" ref="I3738">IF($F3738="", "", _xlfn.XLOOKUP($F3738,accounts!$A$2:$A$86,accounts!$F$2:$F$86, "Other"))</f>
        <v>United States</v>
      </c>
      <c r="J3738" s="1" t="s">
        <v>131</v>
      </c>
      <c r="K3738" s="3">
        <v>42893.0</v>
      </c>
      <c r="L3738" s="3">
        <v>42978.0</v>
      </c>
      <c r="M3738" s="1">
        <v>1114.0</v>
      </c>
    </row>
    <row r="3739">
      <c r="A3739" s="1" t="s">
        <v>3944</v>
      </c>
      <c r="B3739" s="1" t="s">
        <v>94</v>
      </c>
      <c r="C3739" s="1" t="str">
        <f t="array" ref="C3739">_xlfn.XLOOKUP($B3739, sales_teams!$A$2:$A$36, sales_teams!$B$2:$B$36)</f>
        <v>Celia Rouche</v>
      </c>
      <c r="D3739" s="1" t="str">
        <f t="array" ref="D3739">_xlfn.XLOOKUP($B3739, sales_teams!$A$2:$A$36, sales_teams!$C$2:$C$36)</f>
        <v>West</v>
      </c>
      <c r="E3739" s="1" t="s">
        <v>188</v>
      </c>
      <c r="F3739" s="1" t="s">
        <v>172</v>
      </c>
      <c r="G3739" s="1" t="str">
        <f t="array" ref="G3739">IF($F3739="", "", _xlfn.XLOOKUP($F3739,accounts!$A$2:$A$86,accounts!$B$2:$B$86, "Other"))</f>
        <v>retail</v>
      </c>
      <c r="H3739" s="1" t="str">
        <f t="array" ref="H3739">IF($F3739="", "", IFS(_xlfn.XLOOKUP($F3739, accounts!$A$2:$A$86, accounts!$E$2:$E$86, 0)&gt;=1000, "Enterprise", _xlfn.XLOOKUP($F3739, accounts!$A$2:$A$86, accounts!$E$2:$E$86, 0)&gt;=100, "Mid-Market", TRUE, "SMB"))</f>
        <v>Mid-Market</v>
      </c>
      <c r="I3739" s="1" t="str">
        <f t="array" ref="I3739">IF($F3739="", "", _xlfn.XLOOKUP($F3739,accounts!$A$2:$A$86,accounts!$F$2:$F$86, "Other"))</f>
        <v>United States</v>
      </c>
      <c r="J3739" s="1" t="s">
        <v>189</v>
      </c>
      <c r="K3739" s="3">
        <v>42893.0</v>
      </c>
    </row>
    <row r="3740">
      <c r="A3740" s="1" t="s">
        <v>3945</v>
      </c>
      <c r="B3740" s="1" t="s">
        <v>42</v>
      </c>
      <c r="C3740" s="1" t="str">
        <f t="array" ref="C3740">_xlfn.XLOOKUP($B3740, sales_teams!$A$2:$A$36, sales_teams!$B$2:$B$36)</f>
        <v>Cara Losch</v>
      </c>
      <c r="D3740" s="1" t="str">
        <f t="array" ref="D3740">_xlfn.XLOOKUP($B3740, sales_teams!$A$2:$A$36, sales_teams!$C$2:$C$36)</f>
        <v>East</v>
      </c>
      <c r="E3740" s="1" t="s">
        <v>181</v>
      </c>
      <c r="F3740" s="1" t="s">
        <v>125</v>
      </c>
      <c r="G3740" s="1" t="str">
        <f t="array" ref="G3740">IF($F3740="", "", _xlfn.XLOOKUP($F3740,accounts!$A$2:$A$86,accounts!$B$2:$B$86, "Other"))</f>
        <v>software</v>
      </c>
      <c r="H3740" s="1" t="str">
        <f t="array" ref="H3740">IF($F3740="", "", IFS(_xlfn.XLOOKUP($F3740, accounts!$A$2:$A$86, accounts!$E$2:$E$86, 0)&gt;=1000, "Enterprise", _xlfn.XLOOKUP($F3740, accounts!$A$2:$A$86, accounts!$E$2:$E$86, 0)&gt;=100, "Mid-Market", TRUE, "SMB"))</f>
        <v>Enterprise</v>
      </c>
      <c r="I3740" s="1" t="str">
        <f t="array" ref="I3740">IF($F3740="", "", _xlfn.XLOOKUP($F3740,accounts!$A$2:$A$86,accounts!$F$2:$F$86, "Other"))</f>
        <v>United States</v>
      </c>
      <c r="J3740" s="1" t="s">
        <v>131</v>
      </c>
      <c r="K3740" s="3">
        <v>42893.0</v>
      </c>
      <c r="L3740" s="3">
        <v>42952.0</v>
      </c>
      <c r="M3740" s="1">
        <v>566.0</v>
      </c>
    </row>
    <row r="3741">
      <c r="A3741" s="1" t="s">
        <v>3946</v>
      </c>
      <c r="B3741" s="1" t="s">
        <v>26</v>
      </c>
      <c r="C3741" s="1" t="str">
        <f t="array" ref="C3741">_xlfn.XLOOKUP($B3741, sales_teams!$A$2:$A$36, sales_teams!$B$2:$B$36)</f>
        <v>Melvin Marxen</v>
      </c>
      <c r="D3741" s="1" t="str">
        <f t="array" ref="D3741">_xlfn.XLOOKUP($B3741, sales_teams!$A$2:$A$36, sales_teams!$C$2:$C$36)</f>
        <v>Central</v>
      </c>
      <c r="E3741" s="1" t="s">
        <v>188</v>
      </c>
      <c r="F3741" s="1" t="s">
        <v>76</v>
      </c>
      <c r="G3741" s="1" t="str">
        <f t="array" ref="G3741">IF($F3741="", "", _xlfn.XLOOKUP($F3741,accounts!$A$2:$A$86,accounts!$B$2:$B$86, "Other"))</f>
        <v>marketing</v>
      </c>
      <c r="H3741" s="1" t="str">
        <f t="array" ref="H3741">IF($F3741="", "", IFS(_xlfn.XLOOKUP($F3741, accounts!$A$2:$A$86, accounts!$E$2:$E$86, 0)&gt;=1000, "Enterprise", _xlfn.XLOOKUP($F3741, accounts!$A$2:$A$86, accounts!$E$2:$E$86, 0)&gt;=100, "Mid-Market", TRUE, "SMB"))</f>
        <v>Enterprise</v>
      </c>
      <c r="I3741" s="1" t="str">
        <f t="array" ref="I3741">IF($F3741="", "", _xlfn.XLOOKUP($F3741,accounts!$A$2:$A$86,accounts!$F$2:$F$86, "Other"))</f>
        <v>United States</v>
      </c>
      <c r="J3741" s="1" t="s">
        <v>192</v>
      </c>
      <c r="K3741" s="3">
        <v>42893.0</v>
      </c>
      <c r="L3741" s="3">
        <v>42967.0</v>
      </c>
      <c r="M3741" s="1">
        <v>0.0</v>
      </c>
    </row>
    <row r="3742">
      <c r="A3742" s="1" t="s">
        <v>3947</v>
      </c>
      <c r="B3742" s="1" t="s">
        <v>88</v>
      </c>
      <c r="C3742" s="1" t="str">
        <f t="array" ref="C3742">_xlfn.XLOOKUP($B3742, sales_teams!$A$2:$A$36, sales_teams!$B$2:$B$36)</f>
        <v>Celia Rouche</v>
      </c>
      <c r="D3742" s="1" t="str">
        <f t="array" ref="D3742">_xlfn.XLOOKUP($B3742, sales_teams!$A$2:$A$36, sales_teams!$C$2:$C$36)</f>
        <v>West</v>
      </c>
      <c r="E3742" s="1" t="s">
        <v>179</v>
      </c>
      <c r="F3742" s="1" t="s">
        <v>115</v>
      </c>
      <c r="G3742" s="1" t="str">
        <f t="array" ref="G3742">IF($F3742="", "", _xlfn.XLOOKUP($F3742,accounts!$A$2:$A$86,accounts!$B$2:$B$86, "Other"))</f>
        <v>services</v>
      </c>
      <c r="H3742" s="1" t="str">
        <f t="array" ref="H3742">IF($F3742="", "", IFS(_xlfn.XLOOKUP($F3742, accounts!$A$2:$A$86, accounts!$E$2:$E$86, 0)&gt;=1000, "Enterprise", _xlfn.XLOOKUP($F3742, accounts!$A$2:$A$86, accounts!$E$2:$E$86, 0)&gt;=100, "Mid-Market", TRUE, "SMB"))</f>
        <v>Enterprise</v>
      </c>
      <c r="I3742" s="1" t="str">
        <f t="array" ref="I3742">IF($F3742="", "", _xlfn.XLOOKUP($F3742,accounts!$A$2:$A$86,accounts!$F$2:$F$86, "Other"))</f>
        <v>United States</v>
      </c>
      <c r="J3742" s="1" t="s">
        <v>131</v>
      </c>
      <c r="K3742" s="3">
        <v>42893.0</v>
      </c>
      <c r="L3742" s="3">
        <v>42907.0</v>
      </c>
      <c r="M3742" s="1">
        <v>56.0</v>
      </c>
    </row>
    <row r="3743">
      <c r="A3743" s="1" t="s">
        <v>3948</v>
      </c>
      <c r="B3743" s="1" t="s">
        <v>19</v>
      </c>
      <c r="C3743" s="1" t="str">
        <f t="array" ref="C3743">_xlfn.XLOOKUP($B3743, sales_teams!$A$2:$A$36, sales_teams!$B$2:$B$36)</f>
        <v>Melvin Marxen</v>
      </c>
      <c r="D3743" s="1" t="str">
        <f t="array" ref="D3743">_xlfn.XLOOKUP($B3743, sales_teams!$A$2:$A$36, sales_teams!$C$2:$C$36)</f>
        <v>Central</v>
      </c>
      <c r="E3743" s="1" t="s">
        <v>181</v>
      </c>
      <c r="F3743" s="1" t="s">
        <v>149</v>
      </c>
      <c r="G3743" s="1" t="str">
        <f t="array" ref="G3743">IF($F3743="", "", _xlfn.XLOOKUP($F3743,accounts!$A$2:$A$86,accounts!$B$2:$B$86, "Other"))</f>
        <v>medical</v>
      </c>
      <c r="H3743" s="1" t="str">
        <f t="array" ref="H3743">IF($F3743="", "", IFS(_xlfn.XLOOKUP($F3743, accounts!$A$2:$A$86, accounts!$E$2:$E$86, 0)&gt;=1000, "Enterprise", _xlfn.XLOOKUP($F3743, accounts!$A$2:$A$86, accounts!$E$2:$E$86, 0)&gt;=100, "Mid-Market", TRUE, "SMB"))</f>
        <v>Enterprise</v>
      </c>
      <c r="I3743" s="1" t="str">
        <f t="array" ref="I3743">IF($F3743="", "", _xlfn.XLOOKUP($F3743,accounts!$A$2:$A$86,accounts!$F$2:$F$86, "Other"))</f>
        <v>United States</v>
      </c>
      <c r="J3743" s="1" t="s">
        <v>131</v>
      </c>
      <c r="K3743" s="3">
        <v>42893.0</v>
      </c>
      <c r="L3743" s="3">
        <v>42904.0</v>
      </c>
      <c r="M3743" s="1">
        <v>627.0</v>
      </c>
    </row>
    <row r="3744">
      <c r="A3744" s="1" t="s">
        <v>3949</v>
      </c>
      <c r="B3744" s="1" t="s">
        <v>92</v>
      </c>
      <c r="C3744" s="1" t="str">
        <f t="array" ref="C3744">_xlfn.XLOOKUP($B3744, sales_teams!$A$2:$A$36, sales_teams!$B$2:$B$36)</f>
        <v>Celia Rouche</v>
      </c>
      <c r="D3744" s="1" t="str">
        <f t="array" ref="D3744">_xlfn.XLOOKUP($B3744, sales_teams!$A$2:$A$36, sales_teams!$C$2:$C$36)</f>
        <v>West</v>
      </c>
      <c r="E3744" s="1" t="s">
        <v>179</v>
      </c>
      <c r="G3744" s="1" t="str">
        <f t="array" ref="G3744">IF($F3744="", "", _xlfn.XLOOKUP($F3744,accounts!$A$2:$A$86,accounts!$B$2:$B$86, "Other"))</f>
        <v/>
      </c>
      <c r="H3744" s="1" t="str">
        <f t="array" ref="H3744">IF($F3744="", "", IFS(_xlfn.XLOOKUP($F3744, accounts!$A$2:$A$86, accounts!$E$2:$E$86, 0)&gt;=1000, "Enterprise", _xlfn.XLOOKUP($F3744, accounts!$A$2:$A$86, accounts!$E$2:$E$86, 0)&gt;=100, "Mid-Market", TRUE, "SMB"))</f>
        <v/>
      </c>
      <c r="I3744" s="1" t="str">
        <f t="array" ref="I3744">IF($F3744="", "", _xlfn.XLOOKUP($F3744,accounts!$A$2:$A$86,accounts!$F$2:$F$86, "Other"))</f>
        <v/>
      </c>
      <c r="J3744" s="1" t="s">
        <v>189</v>
      </c>
      <c r="K3744" s="3">
        <v>42893.0</v>
      </c>
    </row>
    <row r="3745">
      <c r="A3745" s="1" t="s">
        <v>3950</v>
      </c>
      <c r="B3745" s="1" t="s">
        <v>92</v>
      </c>
      <c r="C3745" s="1" t="str">
        <f t="array" ref="C3745">_xlfn.XLOOKUP($B3745, sales_teams!$A$2:$A$36, sales_teams!$B$2:$B$36)</f>
        <v>Celia Rouche</v>
      </c>
      <c r="D3745" s="1" t="str">
        <f t="array" ref="D3745">_xlfn.XLOOKUP($B3745, sales_teams!$A$2:$A$36, sales_teams!$C$2:$C$36)</f>
        <v>West</v>
      </c>
      <c r="E3745" s="1" t="s">
        <v>109</v>
      </c>
      <c r="F3745" s="1" t="s">
        <v>75</v>
      </c>
      <c r="G3745" s="1" t="str">
        <f t="array" ref="G3745">IF($F3745="", "", _xlfn.XLOOKUP($F3745,accounts!$A$2:$A$86,accounts!$B$2:$B$86, "Other"))</f>
        <v>software</v>
      </c>
      <c r="H3745" s="1" t="str">
        <f t="array" ref="H3745">IF($F3745="", "", IFS(_xlfn.XLOOKUP($F3745, accounts!$A$2:$A$86, accounts!$E$2:$E$86, 0)&gt;=1000, "Enterprise", _xlfn.XLOOKUP($F3745, accounts!$A$2:$A$86, accounts!$E$2:$E$86, 0)&gt;=100, "Mid-Market", TRUE, "SMB"))</f>
        <v>SMB</v>
      </c>
      <c r="I3745" s="1" t="str">
        <f t="array" ref="I3745">IF($F3745="", "", _xlfn.XLOOKUP($F3745,accounts!$A$2:$A$86,accounts!$F$2:$F$86, "Other"))</f>
        <v>United States</v>
      </c>
      <c r="J3745" s="1" t="s">
        <v>131</v>
      </c>
      <c r="K3745" s="3">
        <v>42893.0</v>
      </c>
      <c r="L3745" s="3">
        <v>42963.0</v>
      </c>
      <c r="M3745" s="1">
        <v>1101.0</v>
      </c>
    </row>
    <row r="3746">
      <c r="A3746" s="1" t="s">
        <v>3951</v>
      </c>
      <c r="B3746" s="1" t="s">
        <v>92</v>
      </c>
      <c r="C3746" s="1" t="str">
        <f t="array" ref="C3746">_xlfn.XLOOKUP($B3746, sales_teams!$A$2:$A$36, sales_teams!$B$2:$B$36)</f>
        <v>Celia Rouche</v>
      </c>
      <c r="D3746" s="1" t="str">
        <f t="array" ref="D3746">_xlfn.XLOOKUP($B3746, sales_teams!$A$2:$A$36, sales_teams!$C$2:$C$36)</f>
        <v>West</v>
      </c>
      <c r="E3746" s="1" t="s">
        <v>188</v>
      </c>
      <c r="F3746" s="1" t="s">
        <v>119</v>
      </c>
      <c r="G3746" s="1" t="str">
        <f t="array" ref="G3746">IF($F3746="", "", _xlfn.XLOOKUP($F3746,accounts!$A$2:$A$86,accounts!$B$2:$B$86, "Other"))</f>
        <v>technology</v>
      </c>
      <c r="H3746" s="1" t="str">
        <f t="array" ref="H3746">IF($F3746="", "", IFS(_xlfn.XLOOKUP($F3746, accounts!$A$2:$A$86, accounts!$E$2:$E$86, 0)&gt;=1000, "Enterprise", _xlfn.XLOOKUP($F3746, accounts!$A$2:$A$86, accounts!$E$2:$E$86, 0)&gt;=100, "Mid-Market", TRUE, "SMB"))</f>
        <v>Enterprise</v>
      </c>
      <c r="I3746" s="1" t="str">
        <f t="array" ref="I3746">IF($F3746="", "", _xlfn.XLOOKUP($F3746,accounts!$A$2:$A$86,accounts!$F$2:$F$86, "Other"))</f>
        <v>Korea</v>
      </c>
      <c r="J3746" s="1" t="s">
        <v>131</v>
      </c>
      <c r="K3746" s="3">
        <v>42893.0</v>
      </c>
      <c r="L3746" s="3">
        <v>42995.0</v>
      </c>
      <c r="M3746" s="1">
        <v>2979.0</v>
      </c>
    </row>
    <row r="3747">
      <c r="A3747" s="1" t="s">
        <v>3952</v>
      </c>
      <c r="B3747" s="1" t="s">
        <v>24</v>
      </c>
      <c r="C3747" s="1" t="str">
        <f t="array" ref="C3747">_xlfn.XLOOKUP($B3747, sales_teams!$A$2:$A$36, sales_teams!$B$2:$B$36)</f>
        <v>Melvin Marxen</v>
      </c>
      <c r="D3747" s="1" t="str">
        <f t="array" ref="D3747">_xlfn.XLOOKUP($B3747, sales_teams!$A$2:$A$36, sales_teams!$C$2:$C$36)</f>
        <v>Central</v>
      </c>
      <c r="E3747" s="1" t="s">
        <v>188</v>
      </c>
      <c r="F3747" s="1" t="s">
        <v>122</v>
      </c>
      <c r="G3747" s="1" t="str">
        <f t="array" ref="G3747">IF($F3747="", "", _xlfn.XLOOKUP($F3747,accounts!$A$2:$A$86,accounts!$B$2:$B$86, "Other"))</f>
        <v>medical</v>
      </c>
      <c r="H3747" s="1" t="str">
        <f t="array" ref="H3747">IF($F3747="", "", IFS(_xlfn.XLOOKUP($F3747, accounts!$A$2:$A$86, accounts!$E$2:$E$86, 0)&gt;=1000, "Enterprise", _xlfn.XLOOKUP($F3747, accounts!$A$2:$A$86, accounts!$E$2:$E$86, 0)&gt;=100, "Mid-Market", TRUE, "SMB"))</f>
        <v>Enterprise</v>
      </c>
      <c r="I3747" s="1" t="str">
        <f t="array" ref="I3747">IF($F3747="", "", _xlfn.XLOOKUP($F3747,accounts!$A$2:$A$86,accounts!$F$2:$F$86, "Other"))</f>
        <v>United States</v>
      </c>
      <c r="J3747" s="1" t="s">
        <v>192</v>
      </c>
      <c r="K3747" s="3">
        <v>42893.0</v>
      </c>
      <c r="L3747" s="3">
        <v>42982.0</v>
      </c>
      <c r="M3747" s="1">
        <v>0.0</v>
      </c>
    </row>
    <row r="3748">
      <c r="A3748" s="1" t="s">
        <v>3953</v>
      </c>
      <c r="B3748" s="1" t="s">
        <v>54</v>
      </c>
      <c r="C3748" s="1" t="str">
        <f t="array" ref="C3748">_xlfn.XLOOKUP($B3748, sales_teams!$A$2:$A$36, sales_teams!$B$2:$B$36)</f>
        <v>Rocco Neubert</v>
      </c>
      <c r="D3748" s="1" t="str">
        <f t="array" ref="D3748">_xlfn.XLOOKUP($B3748, sales_teams!$A$2:$A$36, sales_teams!$C$2:$C$36)</f>
        <v>East</v>
      </c>
      <c r="E3748" s="1" t="s">
        <v>148</v>
      </c>
      <c r="F3748" s="1" t="s">
        <v>103</v>
      </c>
      <c r="G3748" s="1" t="str">
        <f t="array" ref="G3748">IF($F3748="", "", _xlfn.XLOOKUP($F3748,accounts!$A$2:$A$86,accounts!$B$2:$B$86, "Other"))</f>
        <v>retail</v>
      </c>
      <c r="H3748" s="1" t="str">
        <f t="array" ref="H3748">IF($F3748="", "", IFS(_xlfn.XLOOKUP($F3748, accounts!$A$2:$A$86, accounts!$E$2:$E$86, 0)&gt;=1000, "Enterprise", _xlfn.XLOOKUP($F3748, accounts!$A$2:$A$86, accounts!$E$2:$E$86, 0)&gt;=100, "Mid-Market", TRUE, "SMB"))</f>
        <v>Enterprise</v>
      </c>
      <c r="I3748" s="1" t="str">
        <f t="array" ref="I3748">IF($F3748="", "", _xlfn.XLOOKUP($F3748,accounts!$A$2:$A$86,accounts!$F$2:$F$86, "Other"))</f>
        <v>United States</v>
      </c>
      <c r="J3748" s="1" t="s">
        <v>192</v>
      </c>
      <c r="K3748" s="3">
        <v>42893.0</v>
      </c>
      <c r="L3748" s="3">
        <v>42952.0</v>
      </c>
      <c r="M3748" s="1">
        <v>0.0</v>
      </c>
    </row>
    <row r="3749">
      <c r="A3749" s="1" t="s">
        <v>3954</v>
      </c>
      <c r="B3749" s="1" t="s">
        <v>15</v>
      </c>
      <c r="C3749" s="1" t="str">
        <f t="array" ref="C3749">_xlfn.XLOOKUP($B3749, sales_teams!$A$2:$A$36, sales_teams!$B$2:$B$36)</f>
        <v>Dustin Brinkmann</v>
      </c>
      <c r="D3749" s="1" t="str">
        <f t="array" ref="D3749">_xlfn.XLOOKUP($B3749, sales_teams!$A$2:$A$36, sales_teams!$C$2:$C$36)</f>
        <v>Central</v>
      </c>
      <c r="E3749" s="1" t="s">
        <v>188</v>
      </c>
      <c r="F3749" s="1" t="s">
        <v>136</v>
      </c>
      <c r="G3749" s="1" t="str">
        <f t="array" ref="G3749">IF($F3749="", "", _xlfn.XLOOKUP($F3749,accounts!$A$2:$A$86,accounts!$B$2:$B$86, "Other"))</f>
        <v>services</v>
      </c>
      <c r="H3749" s="1" t="str">
        <f t="array" ref="H3749">IF($F3749="", "", IFS(_xlfn.XLOOKUP($F3749, accounts!$A$2:$A$86, accounts!$E$2:$E$86, 0)&gt;=1000, "Enterprise", _xlfn.XLOOKUP($F3749, accounts!$A$2:$A$86, accounts!$E$2:$E$86, 0)&gt;=100, "Mid-Market", TRUE, "SMB"))</f>
        <v>Enterprise</v>
      </c>
      <c r="I3749" s="1" t="str">
        <f t="array" ref="I3749">IF($F3749="", "", _xlfn.XLOOKUP($F3749,accounts!$A$2:$A$86,accounts!$F$2:$F$86, "Other"))</f>
        <v>United States</v>
      </c>
      <c r="J3749" s="1" t="s">
        <v>131</v>
      </c>
      <c r="K3749" s="3">
        <v>42893.0</v>
      </c>
      <c r="L3749" s="3">
        <v>42903.0</v>
      </c>
      <c r="M3749" s="1">
        <v>3662.0</v>
      </c>
    </row>
    <row r="3750">
      <c r="A3750" s="1" t="s">
        <v>3955</v>
      </c>
      <c r="B3750" s="1" t="s">
        <v>60</v>
      </c>
      <c r="C3750" s="1" t="str">
        <f t="array" ref="C3750">_xlfn.XLOOKUP($B3750, sales_teams!$A$2:$A$36, sales_teams!$B$2:$B$36)</f>
        <v>Celia Rouche</v>
      </c>
      <c r="D3750" s="1" t="str">
        <f t="array" ref="D3750">_xlfn.XLOOKUP($B3750, sales_teams!$A$2:$A$36, sales_teams!$C$2:$C$36)</f>
        <v>West</v>
      </c>
      <c r="E3750" s="1" t="s">
        <v>194</v>
      </c>
      <c r="G3750" s="1" t="str">
        <f t="array" ref="G3750">IF($F3750="", "", _xlfn.XLOOKUP($F3750,accounts!$A$2:$A$86,accounts!$B$2:$B$86, "Other"))</f>
        <v/>
      </c>
      <c r="H3750" s="1" t="str">
        <f t="array" ref="H3750">IF($F3750="", "", IFS(_xlfn.XLOOKUP($F3750, accounts!$A$2:$A$86, accounts!$E$2:$E$86, 0)&gt;=1000, "Enterprise", _xlfn.XLOOKUP($F3750, accounts!$A$2:$A$86, accounts!$E$2:$E$86, 0)&gt;=100, "Mid-Market", TRUE, "SMB"))</f>
        <v/>
      </c>
      <c r="I3750" s="1" t="str">
        <f t="array" ref="I3750">IF($F3750="", "", _xlfn.XLOOKUP($F3750,accounts!$A$2:$A$86,accounts!$F$2:$F$86, "Other"))</f>
        <v/>
      </c>
      <c r="J3750" s="1" t="s">
        <v>189</v>
      </c>
      <c r="K3750" s="3">
        <v>42893.0</v>
      </c>
    </row>
    <row r="3751">
      <c r="A3751" s="1" t="s">
        <v>3956</v>
      </c>
      <c r="B3751" s="1" t="s">
        <v>34</v>
      </c>
      <c r="C3751" s="1" t="str">
        <f t="array" ref="C3751">_xlfn.XLOOKUP($B3751, sales_teams!$A$2:$A$36, sales_teams!$B$2:$B$36)</f>
        <v>Cara Losch</v>
      </c>
      <c r="D3751" s="1" t="str">
        <f t="array" ref="D3751">_xlfn.XLOOKUP($B3751, sales_teams!$A$2:$A$36, sales_teams!$C$2:$C$36)</f>
        <v>East</v>
      </c>
      <c r="E3751" s="1" t="s">
        <v>179</v>
      </c>
      <c r="G3751" s="1" t="str">
        <f t="array" ref="G3751">IF($F3751="", "", _xlfn.XLOOKUP($F3751,accounts!$A$2:$A$86,accounts!$B$2:$B$86, "Other"))</f>
        <v/>
      </c>
      <c r="H3751" s="1" t="str">
        <f t="array" ref="H3751">IF($F3751="", "", IFS(_xlfn.XLOOKUP($F3751, accounts!$A$2:$A$86, accounts!$E$2:$E$86, 0)&gt;=1000, "Enterprise", _xlfn.XLOOKUP($F3751, accounts!$A$2:$A$86, accounts!$E$2:$E$86, 0)&gt;=100, "Mid-Market", TRUE, "SMB"))</f>
        <v/>
      </c>
      <c r="I3751" s="1" t="str">
        <f t="array" ref="I3751">IF($F3751="", "", _xlfn.XLOOKUP($F3751,accounts!$A$2:$A$86,accounts!$F$2:$F$86, "Other"))</f>
        <v/>
      </c>
      <c r="J3751" s="1" t="s">
        <v>189</v>
      </c>
      <c r="K3751" s="3">
        <v>42893.0</v>
      </c>
    </row>
    <row r="3752">
      <c r="A3752" s="1" t="s">
        <v>3957</v>
      </c>
      <c r="B3752" s="1" t="s">
        <v>105</v>
      </c>
      <c r="C3752" s="1" t="str">
        <f t="array" ref="C3752">_xlfn.XLOOKUP($B3752, sales_teams!$A$2:$A$36, sales_teams!$B$2:$B$36)</f>
        <v>Summer Sewald</v>
      </c>
      <c r="D3752" s="1" t="str">
        <f t="array" ref="D3752">_xlfn.XLOOKUP($B3752, sales_teams!$A$2:$A$36, sales_teams!$C$2:$C$36)</f>
        <v>West</v>
      </c>
      <c r="E3752" s="1" t="s">
        <v>109</v>
      </c>
      <c r="F3752" s="1" t="s">
        <v>64</v>
      </c>
      <c r="G3752" s="1" t="str">
        <f t="array" ref="G3752">IF($F3752="", "", _xlfn.XLOOKUP($F3752,accounts!$A$2:$A$86,accounts!$B$2:$B$86, "Other"))</f>
        <v>technology</v>
      </c>
      <c r="H3752" s="1" t="str">
        <f t="array" ref="H3752">IF($F3752="", "", IFS(_xlfn.XLOOKUP($F3752, accounts!$A$2:$A$86, accounts!$E$2:$E$86, 0)&gt;=1000, "Enterprise", _xlfn.XLOOKUP($F3752, accounts!$A$2:$A$86, accounts!$E$2:$E$86, 0)&gt;=100, "Mid-Market", TRUE, "SMB"))</f>
        <v>Enterprise</v>
      </c>
      <c r="I3752" s="1" t="str">
        <f t="array" ref="I3752">IF($F3752="", "", _xlfn.XLOOKUP($F3752,accounts!$A$2:$A$86,accounts!$F$2:$F$86, "Other"))</f>
        <v>United States</v>
      </c>
      <c r="J3752" s="1" t="s">
        <v>189</v>
      </c>
      <c r="K3752" s="3">
        <v>42893.0</v>
      </c>
    </row>
    <row r="3753">
      <c r="A3753" s="1" t="s">
        <v>3958</v>
      </c>
      <c r="B3753" s="1" t="s">
        <v>105</v>
      </c>
      <c r="C3753" s="1" t="str">
        <f t="array" ref="C3753">_xlfn.XLOOKUP($B3753, sales_teams!$A$2:$A$36, sales_teams!$B$2:$B$36)</f>
        <v>Summer Sewald</v>
      </c>
      <c r="D3753" s="1" t="str">
        <f t="array" ref="D3753">_xlfn.XLOOKUP($B3753, sales_teams!$A$2:$A$36, sales_teams!$C$2:$C$36)</f>
        <v>West</v>
      </c>
      <c r="E3753" s="1" t="s">
        <v>148</v>
      </c>
      <c r="G3753" s="1" t="str">
        <f t="array" ref="G3753">IF($F3753="", "", _xlfn.XLOOKUP($F3753,accounts!$A$2:$A$86,accounts!$B$2:$B$86, "Other"))</f>
        <v/>
      </c>
      <c r="H3753" s="1" t="str">
        <f t="array" ref="H3753">IF($F3753="", "", IFS(_xlfn.XLOOKUP($F3753, accounts!$A$2:$A$86, accounts!$E$2:$E$86, 0)&gt;=1000, "Enterprise", _xlfn.XLOOKUP($F3753, accounts!$A$2:$A$86, accounts!$E$2:$E$86, 0)&gt;=100, "Mid-Market", TRUE, "SMB"))</f>
        <v/>
      </c>
      <c r="I3753" s="1" t="str">
        <f t="array" ref="I3753">IF($F3753="", "", _xlfn.XLOOKUP($F3753,accounts!$A$2:$A$86,accounts!$F$2:$F$86, "Other"))</f>
        <v/>
      </c>
      <c r="J3753" s="1" t="s">
        <v>189</v>
      </c>
      <c r="K3753" s="3">
        <v>42893.0</v>
      </c>
    </row>
    <row r="3754">
      <c r="A3754" s="1" t="s">
        <v>3959</v>
      </c>
      <c r="B3754" s="1" t="s">
        <v>105</v>
      </c>
      <c r="C3754" s="1" t="str">
        <f t="array" ref="C3754">_xlfn.XLOOKUP($B3754, sales_teams!$A$2:$A$36, sales_teams!$B$2:$B$36)</f>
        <v>Summer Sewald</v>
      </c>
      <c r="D3754" s="1" t="str">
        <f t="array" ref="D3754">_xlfn.XLOOKUP($B3754, sales_teams!$A$2:$A$36, sales_teams!$C$2:$C$36)</f>
        <v>West</v>
      </c>
      <c r="E3754" s="1" t="s">
        <v>148</v>
      </c>
      <c r="F3754" s="1" t="s">
        <v>75</v>
      </c>
      <c r="G3754" s="1" t="str">
        <f t="array" ref="G3754">IF($F3754="", "", _xlfn.XLOOKUP($F3754,accounts!$A$2:$A$86,accounts!$B$2:$B$86, "Other"))</f>
        <v>software</v>
      </c>
      <c r="H3754" s="1" t="str">
        <f t="array" ref="H3754">IF($F3754="", "", IFS(_xlfn.XLOOKUP($F3754, accounts!$A$2:$A$86, accounts!$E$2:$E$86, 0)&gt;=1000, "Enterprise", _xlfn.XLOOKUP($F3754, accounts!$A$2:$A$86, accounts!$E$2:$E$86, 0)&gt;=100, "Mid-Market", TRUE, "SMB"))</f>
        <v>SMB</v>
      </c>
      <c r="I3754" s="1" t="str">
        <f t="array" ref="I3754">IF($F3754="", "", _xlfn.XLOOKUP($F3754,accounts!$A$2:$A$86,accounts!$F$2:$F$86, "Other"))</f>
        <v>United States</v>
      </c>
      <c r="J3754" s="1" t="s">
        <v>192</v>
      </c>
      <c r="K3754" s="3">
        <v>42893.0</v>
      </c>
      <c r="L3754" s="3">
        <v>42969.0</v>
      </c>
      <c r="M3754" s="1">
        <v>0.0</v>
      </c>
    </row>
    <row r="3755">
      <c r="A3755" s="1" t="s">
        <v>3960</v>
      </c>
      <c r="B3755" s="1" t="s">
        <v>105</v>
      </c>
      <c r="C3755" s="1" t="str">
        <f t="array" ref="C3755">_xlfn.XLOOKUP($B3755, sales_teams!$A$2:$A$36, sales_teams!$B$2:$B$36)</f>
        <v>Summer Sewald</v>
      </c>
      <c r="D3755" s="1" t="str">
        <f t="array" ref="D3755">_xlfn.XLOOKUP($B3755, sales_teams!$A$2:$A$36, sales_teams!$C$2:$C$36)</f>
        <v>West</v>
      </c>
      <c r="E3755" s="1" t="s">
        <v>148</v>
      </c>
      <c r="F3755" s="1" t="s">
        <v>134</v>
      </c>
      <c r="G3755" s="1" t="str">
        <f t="array" ref="G3755">IF($F3755="", "", _xlfn.XLOOKUP($F3755,accounts!$A$2:$A$86,accounts!$B$2:$B$86, "Other"))</f>
        <v>services</v>
      </c>
      <c r="H3755" s="1" t="str">
        <f t="array" ref="H3755">IF($F3755="", "", IFS(_xlfn.XLOOKUP($F3755, accounts!$A$2:$A$86, accounts!$E$2:$E$86, 0)&gt;=1000, "Enterprise", _xlfn.XLOOKUP($F3755, accounts!$A$2:$A$86, accounts!$E$2:$E$86, 0)&gt;=100, "Mid-Market", TRUE, "SMB"))</f>
        <v>Enterprise</v>
      </c>
      <c r="I3755" s="1" t="str">
        <f t="array" ref="I3755">IF($F3755="", "", _xlfn.XLOOKUP($F3755,accounts!$A$2:$A$86,accounts!$F$2:$F$86, "Other"))</f>
        <v>Brazil</v>
      </c>
      <c r="J3755" s="1" t="s">
        <v>131</v>
      </c>
      <c r="K3755" s="3">
        <v>42893.0</v>
      </c>
      <c r="L3755" s="3">
        <v>42964.0</v>
      </c>
      <c r="M3755" s="1">
        <v>5185.0</v>
      </c>
    </row>
    <row r="3756">
      <c r="A3756" s="1" t="s">
        <v>3961</v>
      </c>
      <c r="B3756" s="1" t="s">
        <v>57</v>
      </c>
      <c r="C3756" s="1" t="str">
        <f t="array" ref="C3756">_xlfn.XLOOKUP($B3756, sales_teams!$A$2:$A$36, sales_teams!$B$2:$B$36)</f>
        <v>Rocco Neubert</v>
      </c>
      <c r="D3756" s="1" t="str">
        <f t="array" ref="D3756">_xlfn.XLOOKUP($B3756, sales_teams!$A$2:$A$36, sales_teams!$C$2:$C$36)</f>
        <v>East</v>
      </c>
      <c r="E3756" s="1" t="s">
        <v>188</v>
      </c>
      <c r="F3756" s="1" t="s">
        <v>166</v>
      </c>
      <c r="G3756" s="1" t="str">
        <f t="array" ref="G3756">IF($F3756="", "", _xlfn.XLOOKUP($F3756,accounts!$A$2:$A$86,accounts!$B$2:$B$86, "Other"))</f>
        <v>finance</v>
      </c>
      <c r="H3756" s="1" t="str">
        <f t="array" ref="H3756">IF($F3756="", "", IFS(_xlfn.XLOOKUP($F3756, accounts!$A$2:$A$86, accounts!$E$2:$E$86, 0)&gt;=1000, "Enterprise", _xlfn.XLOOKUP($F3756, accounts!$A$2:$A$86, accounts!$E$2:$E$86, 0)&gt;=100, "Mid-Market", TRUE, "SMB"))</f>
        <v>Enterprise</v>
      </c>
      <c r="I3756" s="1" t="str">
        <f t="array" ref="I3756">IF($F3756="", "", _xlfn.XLOOKUP($F3756,accounts!$A$2:$A$86,accounts!$F$2:$F$86, "Other"))</f>
        <v>United States</v>
      </c>
      <c r="J3756" s="1" t="s">
        <v>131</v>
      </c>
      <c r="K3756" s="3">
        <v>42894.0</v>
      </c>
      <c r="L3756" s="3">
        <v>42910.0</v>
      </c>
      <c r="M3756" s="1">
        <v>3681.0</v>
      </c>
    </row>
    <row r="3757">
      <c r="A3757" s="1" t="s">
        <v>3962</v>
      </c>
      <c r="B3757" s="1" t="s">
        <v>12</v>
      </c>
      <c r="C3757" s="1" t="str">
        <f t="array" ref="C3757">_xlfn.XLOOKUP($B3757, sales_teams!$A$2:$A$36, sales_teams!$B$2:$B$36)</f>
        <v>Dustin Brinkmann</v>
      </c>
      <c r="D3757" s="1" t="str">
        <f t="array" ref="D3757">_xlfn.XLOOKUP($B3757, sales_teams!$A$2:$A$36, sales_teams!$C$2:$C$36)</f>
        <v>Central</v>
      </c>
      <c r="E3757" s="1" t="s">
        <v>179</v>
      </c>
      <c r="F3757" s="1" t="s">
        <v>82</v>
      </c>
      <c r="G3757" s="1" t="str">
        <f t="array" ref="G3757">IF($F3757="", "", _xlfn.XLOOKUP($F3757,accounts!$A$2:$A$86,accounts!$B$2:$B$86, "Other"))</f>
        <v>software</v>
      </c>
      <c r="H3757" s="1" t="str">
        <f t="array" ref="H3757">IF($F3757="", "", IFS(_xlfn.XLOOKUP($F3757, accounts!$A$2:$A$86, accounts!$E$2:$E$86, 0)&gt;=1000, "Enterprise", _xlfn.XLOOKUP($F3757, accounts!$A$2:$A$86, accounts!$E$2:$E$86, 0)&gt;=100, "Mid-Market", TRUE, "SMB"))</f>
        <v>Enterprise</v>
      </c>
      <c r="I3757" s="1" t="str">
        <f t="array" ref="I3757">IF($F3757="", "", _xlfn.XLOOKUP($F3757,accounts!$A$2:$A$86,accounts!$F$2:$F$86, "Other"))</f>
        <v>United States</v>
      </c>
      <c r="J3757" s="1" t="s">
        <v>131</v>
      </c>
      <c r="K3757" s="3">
        <v>42894.0</v>
      </c>
      <c r="L3757" s="3">
        <v>42904.0</v>
      </c>
      <c r="M3757" s="1">
        <v>59.0</v>
      </c>
    </row>
    <row r="3758">
      <c r="A3758" s="1" t="s">
        <v>3963</v>
      </c>
      <c r="B3758" s="1" t="s">
        <v>12</v>
      </c>
      <c r="C3758" s="1" t="str">
        <f t="array" ref="C3758">_xlfn.XLOOKUP($B3758, sales_teams!$A$2:$A$36, sales_teams!$B$2:$B$36)</f>
        <v>Dustin Brinkmann</v>
      </c>
      <c r="D3758" s="1" t="str">
        <f t="array" ref="D3758">_xlfn.XLOOKUP($B3758, sales_teams!$A$2:$A$36, sales_teams!$C$2:$C$36)</f>
        <v>Central</v>
      </c>
      <c r="E3758" s="1" t="s">
        <v>179</v>
      </c>
      <c r="F3758" s="1" t="s">
        <v>89</v>
      </c>
      <c r="G3758" s="1" t="str">
        <f t="array" ref="G3758">IF($F3758="", "", _xlfn.XLOOKUP($F3758,accounts!$A$2:$A$86,accounts!$B$2:$B$86, "Other"))</f>
        <v>finance</v>
      </c>
      <c r="H3758" s="1" t="str">
        <f t="array" ref="H3758">IF($F3758="", "", IFS(_xlfn.XLOOKUP($F3758, accounts!$A$2:$A$86, accounts!$E$2:$E$86, 0)&gt;=1000, "Enterprise", _xlfn.XLOOKUP($F3758, accounts!$A$2:$A$86, accounts!$E$2:$E$86, 0)&gt;=100, "Mid-Market", TRUE, "SMB"))</f>
        <v>Enterprise</v>
      </c>
      <c r="I3758" s="1" t="str">
        <f t="array" ref="I3758">IF($F3758="", "", _xlfn.XLOOKUP($F3758,accounts!$A$2:$A$86,accounts!$F$2:$F$86, "Other"))</f>
        <v>United States</v>
      </c>
      <c r="J3758" s="1" t="s">
        <v>131</v>
      </c>
      <c r="K3758" s="3">
        <v>42894.0</v>
      </c>
      <c r="L3758" s="3">
        <v>42991.0</v>
      </c>
      <c r="M3758" s="1">
        <v>60.0</v>
      </c>
    </row>
    <row r="3759">
      <c r="A3759" s="1" t="s">
        <v>3964</v>
      </c>
      <c r="B3759" s="1" t="s">
        <v>39</v>
      </c>
      <c r="C3759" s="1" t="str">
        <f t="array" ref="C3759">_xlfn.XLOOKUP($B3759, sales_teams!$A$2:$A$36, sales_teams!$B$2:$B$36)</f>
        <v>Cara Losch</v>
      </c>
      <c r="D3759" s="1" t="str">
        <f t="array" ref="D3759">_xlfn.XLOOKUP($B3759, sales_teams!$A$2:$A$36, sales_teams!$C$2:$C$36)</f>
        <v>East</v>
      </c>
      <c r="E3759" s="1" t="s">
        <v>181</v>
      </c>
      <c r="F3759" s="1" t="s">
        <v>40</v>
      </c>
      <c r="G3759" s="1" t="str">
        <f t="array" ref="G3759">IF($F3759="", "", _xlfn.XLOOKUP($F3759,accounts!$A$2:$A$86,accounts!$B$2:$B$86, "Other"))</f>
        <v>technology</v>
      </c>
      <c r="H3759" s="1" t="str">
        <f t="array" ref="H3759">IF($F3759="", "", IFS(_xlfn.XLOOKUP($F3759, accounts!$A$2:$A$86, accounts!$E$2:$E$86, 0)&gt;=1000, "Enterprise", _xlfn.XLOOKUP($F3759, accounts!$A$2:$A$86, accounts!$E$2:$E$86, 0)&gt;=100, "Mid-Market", TRUE, "SMB"))</f>
        <v>Enterprise</v>
      </c>
      <c r="I3759" s="1" t="str">
        <f t="array" ref="I3759">IF($F3759="", "", _xlfn.XLOOKUP($F3759,accounts!$A$2:$A$86,accounts!$F$2:$F$86, "Other"))</f>
        <v>United States</v>
      </c>
      <c r="J3759" s="1" t="s">
        <v>131</v>
      </c>
      <c r="K3759" s="3">
        <v>42894.0</v>
      </c>
      <c r="L3759" s="3">
        <v>42952.0</v>
      </c>
      <c r="M3759" s="1">
        <v>602.0</v>
      </c>
    </row>
    <row r="3760">
      <c r="A3760" s="1" t="s">
        <v>3965</v>
      </c>
      <c r="B3760" s="1" t="s">
        <v>39</v>
      </c>
      <c r="C3760" s="1" t="str">
        <f t="array" ref="C3760">_xlfn.XLOOKUP($B3760, sales_teams!$A$2:$A$36, sales_teams!$B$2:$B$36)</f>
        <v>Cara Losch</v>
      </c>
      <c r="D3760" s="1" t="str">
        <f t="array" ref="D3760">_xlfn.XLOOKUP($B3760, sales_teams!$A$2:$A$36, sales_teams!$C$2:$C$36)</f>
        <v>East</v>
      </c>
      <c r="E3760" s="1" t="s">
        <v>181</v>
      </c>
      <c r="F3760" s="1" t="s">
        <v>169</v>
      </c>
      <c r="G3760" s="1" t="str">
        <f t="array" ref="G3760">IF($F3760="", "", _xlfn.XLOOKUP($F3760,accounts!$A$2:$A$86,accounts!$B$2:$B$86, "Other"))</f>
        <v>entertainment</v>
      </c>
      <c r="H3760" s="1" t="str">
        <f t="array" ref="H3760">IF($F3760="", "", IFS(_xlfn.XLOOKUP($F3760, accounts!$A$2:$A$86, accounts!$E$2:$E$86, 0)&gt;=1000, "Enterprise", _xlfn.XLOOKUP($F3760, accounts!$A$2:$A$86, accounts!$E$2:$E$86, 0)&gt;=100, "Mid-Market", TRUE, "SMB"))</f>
        <v>Enterprise</v>
      </c>
      <c r="I3760" s="1" t="str">
        <f t="array" ref="I3760">IF($F3760="", "", _xlfn.XLOOKUP($F3760,accounts!$A$2:$A$86,accounts!$F$2:$F$86, "Other"))</f>
        <v>United States</v>
      </c>
      <c r="J3760" s="1" t="s">
        <v>131</v>
      </c>
      <c r="K3760" s="3">
        <v>42894.0</v>
      </c>
      <c r="L3760" s="3">
        <v>42959.0</v>
      </c>
      <c r="M3760" s="1">
        <v>515.0</v>
      </c>
    </row>
    <row r="3761">
      <c r="A3761" s="1" t="s">
        <v>3966</v>
      </c>
      <c r="B3761" s="1" t="s">
        <v>30</v>
      </c>
      <c r="C3761" s="1" t="str">
        <f t="array" ref="C3761">_xlfn.XLOOKUP($B3761, sales_teams!$A$2:$A$36, sales_teams!$B$2:$B$36)</f>
        <v>Melvin Marxen</v>
      </c>
      <c r="D3761" s="1" t="str">
        <f t="array" ref="D3761">_xlfn.XLOOKUP($B3761, sales_teams!$A$2:$A$36, sales_teams!$C$2:$C$36)</f>
        <v>Central</v>
      </c>
      <c r="E3761" s="1" t="s">
        <v>148</v>
      </c>
      <c r="F3761" s="1" t="s">
        <v>157</v>
      </c>
      <c r="G3761" s="1" t="str">
        <f t="array" ref="G3761">IF($F3761="", "", _xlfn.XLOOKUP($F3761,accounts!$A$2:$A$86,accounts!$B$2:$B$86, "Other"))</f>
        <v>retail</v>
      </c>
      <c r="H3761" s="1" t="str">
        <f t="array" ref="H3761">IF($F3761="", "", IFS(_xlfn.XLOOKUP($F3761, accounts!$A$2:$A$86, accounts!$E$2:$E$86, 0)&gt;=1000, "Enterprise", _xlfn.XLOOKUP($F3761, accounts!$A$2:$A$86, accounts!$E$2:$E$86, 0)&gt;=100, "Mid-Market", TRUE, "SMB"))</f>
        <v>Enterprise</v>
      </c>
      <c r="I3761" s="1" t="str">
        <f t="array" ref="I3761">IF($F3761="", "", _xlfn.XLOOKUP($F3761,accounts!$A$2:$A$86,accounts!$F$2:$F$86, "Other"))</f>
        <v>Belgium</v>
      </c>
      <c r="J3761" s="1" t="s">
        <v>192</v>
      </c>
      <c r="K3761" s="3">
        <v>42894.0</v>
      </c>
      <c r="L3761" s="3">
        <v>42972.0</v>
      </c>
      <c r="M3761" s="1">
        <v>0.0</v>
      </c>
    </row>
    <row r="3762">
      <c r="A3762" s="1" t="s">
        <v>3967</v>
      </c>
      <c r="B3762" s="1" t="s">
        <v>30</v>
      </c>
      <c r="C3762" s="1" t="str">
        <f t="array" ref="C3762">_xlfn.XLOOKUP($B3762, sales_teams!$A$2:$A$36, sales_teams!$B$2:$B$36)</f>
        <v>Melvin Marxen</v>
      </c>
      <c r="D3762" s="1" t="str">
        <f t="array" ref="D3762">_xlfn.XLOOKUP($B3762, sales_teams!$A$2:$A$36, sales_teams!$C$2:$C$36)</f>
        <v>Central</v>
      </c>
      <c r="E3762" s="1" t="s">
        <v>194</v>
      </c>
      <c r="F3762" s="1" t="s">
        <v>149</v>
      </c>
      <c r="G3762" s="1" t="str">
        <f t="array" ref="G3762">IF($F3762="", "", _xlfn.XLOOKUP($F3762,accounts!$A$2:$A$86,accounts!$B$2:$B$86, "Other"))</f>
        <v>medical</v>
      </c>
      <c r="H3762" s="1" t="str">
        <f t="array" ref="H3762">IF($F3762="", "", IFS(_xlfn.XLOOKUP($F3762, accounts!$A$2:$A$86, accounts!$E$2:$E$86, 0)&gt;=1000, "Enterprise", _xlfn.XLOOKUP($F3762, accounts!$A$2:$A$86, accounts!$E$2:$E$86, 0)&gt;=100, "Mid-Market", TRUE, "SMB"))</f>
        <v>Enterprise</v>
      </c>
      <c r="I3762" s="1" t="str">
        <f t="array" ref="I3762">IF($F3762="", "", _xlfn.XLOOKUP($F3762,accounts!$A$2:$A$86,accounts!$F$2:$F$86, "Other"))</f>
        <v>United States</v>
      </c>
      <c r="J3762" s="1" t="s">
        <v>131</v>
      </c>
      <c r="K3762" s="3">
        <v>42894.0</v>
      </c>
      <c r="L3762" s="3">
        <v>42907.0</v>
      </c>
      <c r="M3762" s="1">
        <v>5175.0</v>
      </c>
    </row>
    <row r="3763">
      <c r="A3763" s="1" t="s">
        <v>3968</v>
      </c>
      <c r="B3763" s="1" t="s">
        <v>53</v>
      </c>
      <c r="C3763" s="1" t="str">
        <f t="array" ref="C3763">_xlfn.XLOOKUP($B3763, sales_teams!$A$2:$A$36, sales_teams!$B$2:$B$36)</f>
        <v>Rocco Neubert</v>
      </c>
      <c r="D3763" s="1" t="str">
        <f t="array" ref="D3763">_xlfn.XLOOKUP($B3763, sales_teams!$A$2:$A$36, sales_teams!$C$2:$C$36)</f>
        <v>East</v>
      </c>
      <c r="E3763" s="1" t="s">
        <v>148</v>
      </c>
      <c r="F3763" s="1" t="s">
        <v>14</v>
      </c>
      <c r="G3763" s="1" t="str">
        <f t="array" ref="G3763">IF($F3763="", "", _xlfn.XLOOKUP($F3763,accounts!$A$2:$A$86,accounts!$B$2:$B$86, "Other"))</f>
        <v>technology</v>
      </c>
      <c r="H3763" s="1" t="str">
        <f t="array" ref="H3763">IF($F3763="", "", IFS(_xlfn.XLOOKUP($F3763, accounts!$A$2:$A$86, accounts!$E$2:$E$86, 0)&gt;=1000, "Enterprise", _xlfn.XLOOKUP($F3763, accounts!$A$2:$A$86, accounts!$E$2:$E$86, 0)&gt;=100, "Mid-Market", TRUE, "SMB"))</f>
        <v>Enterprise</v>
      </c>
      <c r="I3763" s="1" t="str">
        <f t="array" ref="I3763">IF($F3763="", "", _xlfn.XLOOKUP($F3763,accounts!$A$2:$A$86,accounts!$F$2:$F$86, "Other"))</f>
        <v>United States</v>
      </c>
      <c r="J3763" s="1" t="s">
        <v>192</v>
      </c>
      <c r="K3763" s="3">
        <v>42894.0</v>
      </c>
      <c r="L3763" s="3">
        <v>42974.0</v>
      </c>
      <c r="M3763" s="1">
        <v>0.0</v>
      </c>
    </row>
    <row r="3764">
      <c r="A3764" s="1" t="s">
        <v>3969</v>
      </c>
      <c r="B3764" s="1" t="s">
        <v>53</v>
      </c>
      <c r="C3764" s="1" t="str">
        <f t="array" ref="C3764">_xlfn.XLOOKUP($B3764, sales_teams!$A$2:$A$36, sales_teams!$B$2:$B$36)</f>
        <v>Rocco Neubert</v>
      </c>
      <c r="D3764" s="1" t="str">
        <f t="array" ref="D3764">_xlfn.XLOOKUP($B3764, sales_teams!$A$2:$A$36, sales_teams!$C$2:$C$36)</f>
        <v>East</v>
      </c>
      <c r="E3764" s="1" t="s">
        <v>148</v>
      </c>
      <c r="F3764" s="1" t="s">
        <v>144</v>
      </c>
      <c r="G3764" s="1" t="str">
        <f t="array" ref="G3764">IF($F3764="", "", _xlfn.XLOOKUP($F3764,accounts!$A$2:$A$86,accounts!$B$2:$B$86, "Other"))</f>
        <v>retail</v>
      </c>
      <c r="H3764" s="1" t="str">
        <f t="array" ref="H3764">IF($F3764="", "", IFS(_xlfn.XLOOKUP($F3764, accounts!$A$2:$A$86, accounts!$E$2:$E$86, 0)&gt;=1000, "Enterprise", _xlfn.XLOOKUP($F3764, accounts!$A$2:$A$86, accounts!$E$2:$E$86, 0)&gt;=100, "Mid-Market", TRUE, "SMB"))</f>
        <v>Enterprise</v>
      </c>
      <c r="I3764" s="1" t="str">
        <f t="array" ref="I3764">IF($F3764="", "", _xlfn.XLOOKUP($F3764,accounts!$A$2:$A$86,accounts!$F$2:$F$86, "Other"))</f>
        <v>United States</v>
      </c>
      <c r="J3764" s="1" t="s">
        <v>131</v>
      </c>
      <c r="K3764" s="3">
        <v>42894.0</v>
      </c>
      <c r="L3764" s="3">
        <v>42975.0</v>
      </c>
      <c r="M3764" s="1">
        <v>4780.0</v>
      </c>
    </row>
    <row r="3765">
      <c r="A3765" s="1" t="s">
        <v>3970</v>
      </c>
      <c r="B3765" s="1" t="s">
        <v>99</v>
      </c>
      <c r="C3765" s="1" t="str">
        <f t="array" ref="C3765">_xlfn.XLOOKUP($B3765, sales_teams!$A$2:$A$36, sales_teams!$B$2:$B$36)</f>
        <v>Summer Sewald</v>
      </c>
      <c r="D3765" s="1" t="str">
        <f t="array" ref="D3765">_xlfn.XLOOKUP($B3765, sales_teams!$A$2:$A$36, sales_teams!$C$2:$C$36)</f>
        <v>West</v>
      </c>
      <c r="E3765" s="1" t="s">
        <v>194</v>
      </c>
      <c r="F3765" s="1" t="s">
        <v>50</v>
      </c>
      <c r="G3765" s="1" t="str">
        <f t="array" ref="G3765">IF($F3765="", "", _xlfn.XLOOKUP($F3765,accounts!$A$2:$A$86,accounts!$B$2:$B$86, "Other"))</f>
        <v>entertainment</v>
      </c>
      <c r="H3765" s="1" t="str">
        <f t="array" ref="H3765">IF($F3765="", "", IFS(_xlfn.XLOOKUP($F3765, accounts!$A$2:$A$86, accounts!$E$2:$E$86, 0)&gt;=1000, "Enterprise", _xlfn.XLOOKUP($F3765, accounts!$A$2:$A$86, accounts!$E$2:$E$86, 0)&gt;=100, "Mid-Market", TRUE, "SMB"))</f>
        <v>Enterprise</v>
      </c>
      <c r="I3765" s="1" t="str">
        <f t="array" ref="I3765">IF($F3765="", "", _xlfn.XLOOKUP($F3765,accounts!$A$2:$A$86,accounts!$F$2:$F$86, "Other"))</f>
        <v>United States</v>
      </c>
      <c r="J3765" s="1" t="s">
        <v>189</v>
      </c>
      <c r="K3765" s="3">
        <v>42894.0</v>
      </c>
    </row>
    <row r="3766">
      <c r="A3766" s="1" t="s">
        <v>3971</v>
      </c>
      <c r="B3766" s="1" t="s">
        <v>19</v>
      </c>
      <c r="C3766" s="1" t="str">
        <f t="array" ref="C3766">_xlfn.XLOOKUP($B3766, sales_teams!$A$2:$A$36, sales_teams!$B$2:$B$36)</f>
        <v>Melvin Marxen</v>
      </c>
      <c r="D3766" s="1" t="str">
        <f t="array" ref="D3766">_xlfn.XLOOKUP($B3766, sales_teams!$A$2:$A$36, sales_teams!$C$2:$C$36)</f>
        <v>Central</v>
      </c>
      <c r="E3766" s="1" t="s">
        <v>109</v>
      </c>
      <c r="F3766" s="1" t="s">
        <v>110</v>
      </c>
      <c r="G3766" s="1" t="str">
        <f t="array" ref="G3766">IF($F3766="", "", _xlfn.XLOOKUP($F3766,accounts!$A$2:$A$86,accounts!$B$2:$B$86, "Other"))</f>
        <v>technology</v>
      </c>
      <c r="H3766" s="1" t="str">
        <f t="array" ref="H3766">IF($F3766="", "", IFS(_xlfn.XLOOKUP($F3766, accounts!$A$2:$A$86, accounts!$E$2:$E$86, 0)&gt;=1000, "Enterprise", _xlfn.XLOOKUP($F3766, accounts!$A$2:$A$86, accounts!$E$2:$E$86, 0)&gt;=100, "Mid-Market", TRUE, "SMB"))</f>
        <v>Enterprise</v>
      </c>
      <c r="I3766" s="1" t="str">
        <f t="array" ref="I3766">IF($F3766="", "", _xlfn.XLOOKUP($F3766,accounts!$A$2:$A$86,accounts!$F$2:$F$86, "Other"))</f>
        <v>Norway</v>
      </c>
      <c r="J3766" s="1" t="s">
        <v>192</v>
      </c>
      <c r="K3766" s="3">
        <v>42894.0</v>
      </c>
      <c r="L3766" s="3">
        <v>42958.0</v>
      </c>
      <c r="M3766" s="1">
        <v>0.0</v>
      </c>
    </row>
    <row r="3767">
      <c r="A3767" s="1" t="s">
        <v>3972</v>
      </c>
      <c r="B3767" s="1" t="s">
        <v>19</v>
      </c>
      <c r="C3767" s="1" t="str">
        <f t="array" ref="C3767">_xlfn.XLOOKUP($B3767, sales_teams!$A$2:$A$36, sales_teams!$B$2:$B$36)</f>
        <v>Melvin Marxen</v>
      </c>
      <c r="D3767" s="1" t="str">
        <f t="array" ref="D3767">_xlfn.XLOOKUP($B3767, sales_teams!$A$2:$A$36, sales_teams!$C$2:$C$36)</f>
        <v>Central</v>
      </c>
      <c r="E3767" s="1" t="s">
        <v>181</v>
      </c>
      <c r="F3767" s="1" t="s">
        <v>110</v>
      </c>
      <c r="G3767" s="1" t="str">
        <f t="array" ref="G3767">IF($F3767="", "", _xlfn.XLOOKUP($F3767,accounts!$A$2:$A$86,accounts!$B$2:$B$86, "Other"))</f>
        <v>technology</v>
      </c>
      <c r="H3767" s="1" t="str">
        <f t="array" ref="H3767">IF($F3767="", "", IFS(_xlfn.XLOOKUP($F3767, accounts!$A$2:$A$86, accounts!$E$2:$E$86, 0)&gt;=1000, "Enterprise", _xlfn.XLOOKUP($F3767, accounts!$A$2:$A$86, accounts!$E$2:$E$86, 0)&gt;=100, "Mid-Market", TRUE, "SMB"))</f>
        <v>Enterprise</v>
      </c>
      <c r="I3767" s="1" t="str">
        <f t="array" ref="I3767">IF($F3767="", "", _xlfn.XLOOKUP($F3767,accounts!$A$2:$A$86,accounts!$F$2:$F$86, "Other"))</f>
        <v>Norway</v>
      </c>
      <c r="J3767" s="1" t="s">
        <v>131</v>
      </c>
      <c r="K3767" s="3">
        <v>42894.0</v>
      </c>
      <c r="L3767" s="3">
        <v>42902.0</v>
      </c>
      <c r="M3767" s="1">
        <v>614.0</v>
      </c>
    </row>
    <row r="3768">
      <c r="A3768" s="1" t="s">
        <v>3973</v>
      </c>
      <c r="B3768" s="1" t="s">
        <v>19</v>
      </c>
      <c r="C3768" s="1" t="str">
        <f t="array" ref="C3768">_xlfn.XLOOKUP($B3768, sales_teams!$A$2:$A$36, sales_teams!$B$2:$B$36)</f>
        <v>Melvin Marxen</v>
      </c>
      <c r="D3768" s="1" t="str">
        <f t="array" ref="D3768">_xlfn.XLOOKUP($B3768, sales_teams!$A$2:$A$36, sales_teams!$C$2:$C$36)</f>
        <v>Central</v>
      </c>
      <c r="E3768" s="1" t="s">
        <v>181</v>
      </c>
      <c r="F3768" s="1" t="s">
        <v>145</v>
      </c>
      <c r="G3768" s="1" t="str">
        <f t="array" ref="G3768">IF($F3768="", "", _xlfn.XLOOKUP($F3768,accounts!$A$2:$A$86,accounts!$B$2:$B$86, "Other"))</f>
        <v>technology</v>
      </c>
      <c r="H3768" s="1" t="str">
        <f t="array" ref="H3768">IF($F3768="", "", IFS(_xlfn.XLOOKUP($F3768, accounts!$A$2:$A$86, accounts!$E$2:$E$86, 0)&gt;=1000, "Enterprise", _xlfn.XLOOKUP($F3768, accounts!$A$2:$A$86, accounts!$E$2:$E$86, 0)&gt;=100, "Mid-Market", TRUE, "SMB"))</f>
        <v>Enterprise</v>
      </c>
      <c r="I3768" s="1" t="str">
        <f t="array" ref="I3768">IF($F3768="", "", _xlfn.XLOOKUP($F3768,accounts!$A$2:$A$86,accounts!$F$2:$F$86, "Other"))</f>
        <v>Panama</v>
      </c>
      <c r="J3768" s="1" t="s">
        <v>131</v>
      </c>
      <c r="K3768" s="3">
        <v>42894.0</v>
      </c>
      <c r="L3768" s="3">
        <v>42991.0</v>
      </c>
      <c r="M3768" s="1">
        <v>532.0</v>
      </c>
    </row>
    <row r="3769">
      <c r="A3769" s="1" t="s">
        <v>3974</v>
      </c>
      <c r="B3769" s="1" t="s">
        <v>19</v>
      </c>
      <c r="C3769" s="1" t="str">
        <f t="array" ref="C3769">_xlfn.XLOOKUP($B3769, sales_teams!$A$2:$A$36, sales_teams!$B$2:$B$36)</f>
        <v>Melvin Marxen</v>
      </c>
      <c r="D3769" s="1" t="str">
        <f t="array" ref="D3769">_xlfn.XLOOKUP($B3769, sales_teams!$A$2:$A$36, sales_teams!$C$2:$C$36)</f>
        <v>Central</v>
      </c>
      <c r="E3769" s="1" t="s">
        <v>194</v>
      </c>
      <c r="F3769" s="1" t="s">
        <v>89</v>
      </c>
      <c r="G3769" s="1" t="str">
        <f t="array" ref="G3769">IF($F3769="", "", _xlfn.XLOOKUP($F3769,accounts!$A$2:$A$86,accounts!$B$2:$B$86, "Other"))</f>
        <v>finance</v>
      </c>
      <c r="H3769" s="1" t="str">
        <f t="array" ref="H3769">IF($F3769="", "", IFS(_xlfn.XLOOKUP($F3769, accounts!$A$2:$A$86, accounts!$E$2:$E$86, 0)&gt;=1000, "Enterprise", _xlfn.XLOOKUP($F3769, accounts!$A$2:$A$86, accounts!$E$2:$E$86, 0)&gt;=100, "Mid-Market", TRUE, "SMB"))</f>
        <v>Enterprise</v>
      </c>
      <c r="I3769" s="1" t="str">
        <f t="array" ref="I3769">IF($F3769="", "", _xlfn.XLOOKUP($F3769,accounts!$A$2:$A$86,accounts!$F$2:$F$86, "Other"))</f>
        <v>United States</v>
      </c>
      <c r="J3769" s="1" t="s">
        <v>131</v>
      </c>
      <c r="K3769" s="3">
        <v>42894.0</v>
      </c>
      <c r="L3769" s="3">
        <v>42974.0</v>
      </c>
      <c r="M3769" s="1">
        <v>6096.0</v>
      </c>
    </row>
    <row r="3770">
      <c r="A3770" s="1" t="s">
        <v>3975</v>
      </c>
      <c r="B3770" s="1" t="s">
        <v>102</v>
      </c>
      <c r="C3770" s="1" t="str">
        <f t="array" ref="C3770">_xlfn.XLOOKUP($B3770, sales_teams!$A$2:$A$36, sales_teams!$B$2:$B$36)</f>
        <v>Summer Sewald</v>
      </c>
      <c r="D3770" s="1" t="str">
        <f t="array" ref="D3770">_xlfn.XLOOKUP($B3770, sales_teams!$A$2:$A$36, sales_teams!$C$2:$C$36)</f>
        <v>West</v>
      </c>
      <c r="E3770" s="1" t="s">
        <v>181</v>
      </c>
      <c r="F3770" s="1" t="s">
        <v>119</v>
      </c>
      <c r="G3770" s="1" t="str">
        <f t="array" ref="G3770">IF($F3770="", "", _xlfn.XLOOKUP($F3770,accounts!$A$2:$A$86,accounts!$B$2:$B$86, "Other"))</f>
        <v>technology</v>
      </c>
      <c r="H3770" s="1" t="str">
        <f t="array" ref="H3770">IF($F3770="", "", IFS(_xlfn.XLOOKUP($F3770, accounts!$A$2:$A$86, accounts!$E$2:$E$86, 0)&gt;=1000, "Enterprise", _xlfn.XLOOKUP($F3770, accounts!$A$2:$A$86, accounts!$E$2:$E$86, 0)&gt;=100, "Mid-Market", TRUE, "SMB"))</f>
        <v>Enterprise</v>
      </c>
      <c r="I3770" s="1" t="str">
        <f t="array" ref="I3770">IF($F3770="", "", _xlfn.XLOOKUP($F3770,accounts!$A$2:$A$86,accounts!$F$2:$F$86, "Other"))</f>
        <v>Korea</v>
      </c>
      <c r="J3770" s="1" t="s">
        <v>131</v>
      </c>
      <c r="K3770" s="3">
        <v>42894.0</v>
      </c>
      <c r="L3770" s="3">
        <v>42964.0</v>
      </c>
      <c r="M3770" s="1">
        <v>486.0</v>
      </c>
    </row>
    <row r="3771">
      <c r="A3771" s="1" t="s">
        <v>3976</v>
      </c>
      <c r="B3771" s="1" t="s">
        <v>17</v>
      </c>
      <c r="C3771" s="1" t="str">
        <f t="array" ref="C3771">_xlfn.XLOOKUP($B3771, sales_teams!$A$2:$A$36, sales_teams!$B$2:$B$36)</f>
        <v>Dustin Brinkmann</v>
      </c>
      <c r="D3771" s="1" t="str">
        <f t="array" ref="D3771">_xlfn.XLOOKUP($B3771, sales_teams!$A$2:$A$36, sales_teams!$C$2:$C$36)</f>
        <v>Central</v>
      </c>
      <c r="E3771" s="1" t="s">
        <v>181</v>
      </c>
      <c r="F3771" s="1" t="s">
        <v>95</v>
      </c>
      <c r="G3771" s="1" t="str">
        <f t="array" ref="G3771">IF($F3771="", "", _xlfn.XLOOKUP($F3771,accounts!$A$2:$A$86,accounts!$B$2:$B$86, "Other"))</f>
        <v>finance</v>
      </c>
      <c r="H3771" s="1" t="str">
        <f t="array" ref="H3771">IF($F3771="", "", IFS(_xlfn.XLOOKUP($F3771, accounts!$A$2:$A$86, accounts!$E$2:$E$86, 0)&gt;=1000, "Enterprise", _xlfn.XLOOKUP($F3771, accounts!$A$2:$A$86, accounts!$E$2:$E$86, 0)&gt;=100, "Mid-Market", TRUE, "SMB"))</f>
        <v>Enterprise</v>
      </c>
      <c r="I3771" s="1" t="str">
        <f t="array" ref="I3771">IF($F3771="", "", _xlfn.XLOOKUP($F3771,accounts!$A$2:$A$86,accounts!$F$2:$F$86, "Other"))</f>
        <v>United States</v>
      </c>
      <c r="J3771" s="1" t="s">
        <v>131</v>
      </c>
      <c r="K3771" s="3">
        <v>42894.0</v>
      </c>
      <c r="L3771" s="3">
        <v>42964.0</v>
      </c>
      <c r="M3771" s="1">
        <v>566.0</v>
      </c>
    </row>
    <row r="3772">
      <c r="A3772" s="1" t="s">
        <v>3977</v>
      </c>
      <c r="B3772" s="1" t="s">
        <v>92</v>
      </c>
      <c r="C3772" s="1" t="str">
        <f t="array" ref="C3772">_xlfn.XLOOKUP($B3772, sales_teams!$A$2:$A$36, sales_teams!$B$2:$B$36)</f>
        <v>Celia Rouche</v>
      </c>
      <c r="D3772" s="1" t="str">
        <f t="array" ref="D3772">_xlfn.XLOOKUP($B3772, sales_teams!$A$2:$A$36, sales_teams!$C$2:$C$36)</f>
        <v>West</v>
      </c>
      <c r="E3772" s="1" t="s">
        <v>179</v>
      </c>
      <c r="F3772" s="1" t="s">
        <v>154</v>
      </c>
      <c r="G3772" s="1" t="str">
        <f t="array" ref="G3772">IF($F3772="", "", _xlfn.XLOOKUP($F3772,accounts!$A$2:$A$86,accounts!$B$2:$B$86, "Other"))</f>
        <v>retail</v>
      </c>
      <c r="H3772" s="1" t="str">
        <f t="array" ref="H3772">IF($F3772="", "", IFS(_xlfn.XLOOKUP($F3772, accounts!$A$2:$A$86, accounts!$E$2:$E$86, 0)&gt;=1000, "Enterprise", _xlfn.XLOOKUP($F3772, accounts!$A$2:$A$86, accounts!$E$2:$E$86, 0)&gt;=100, "Mid-Market", TRUE, "SMB"))</f>
        <v>Enterprise</v>
      </c>
      <c r="I3772" s="1" t="str">
        <f t="array" ref="I3772">IF($F3772="", "", _xlfn.XLOOKUP($F3772,accounts!$A$2:$A$86,accounts!$F$2:$F$86, "Other"))</f>
        <v>United States</v>
      </c>
      <c r="J3772" s="1" t="s">
        <v>192</v>
      </c>
      <c r="K3772" s="3">
        <v>42894.0</v>
      </c>
      <c r="L3772" s="3">
        <v>42908.0</v>
      </c>
      <c r="M3772" s="1">
        <v>0.0</v>
      </c>
    </row>
    <row r="3773">
      <c r="A3773" s="1" t="s">
        <v>3978</v>
      </c>
      <c r="B3773" s="1" t="s">
        <v>92</v>
      </c>
      <c r="C3773" s="1" t="str">
        <f t="array" ref="C3773">_xlfn.XLOOKUP($B3773, sales_teams!$A$2:$A$36, sales_teams!$B$2:$B$36)</f>
        <v>Celia Rouche</v>
      </c>
      <c r="D3773" s="1" t="str">
        <f t="array" ref="D3773">_xlfn.XLOOKUP($B3773, sales_teams!$A$2:$A$36, sales_teams!$C$2:$C$36)</f>
        <v>West</v>
      </c>
      <c r="E3773" s="1" t="s">
        <v>109</v>
      </c>
      <c r="F3773" s="1" t="s">
        <v>115</v>
      </c>
      <c r="G3773" s="1" t="str">
        <f t="array" ref="G3773">IF($F3773="", "", _xlfn.XLOOKUP($F3773,accounts!$A$2:$A$86,accounts!$B$2:$B$86, "Other"))</f>
        <v>services</v>
      </c>
      <c r="H3773" s="1" t="str">
        <f t="array" ref="H3773">IF($F3773="", "", IFS(_xlfn.XLOOKUP($F3773, accounts!$A$2:$A$86, accounts!$E$2:$E$86, 0)&gt;=1000, "Enterprise", _xlfn.XLOOKUP($F3773, accounts!$A$2:$A$86, accounts!$E$2:$E$86, 0)&gt;=100, "Mid-Market", TRUE, "SMB"))</f>
        <v>Enterprise</v>
      </c>
      <c r="I3773" s="1" t="str">
        <f t="array" ref="I3773">IF($F3773="", "", _xlfn.XLOOKUP($F3773,accounts!$A$2:$A$86,accounts!$F$2:$F$86, "Other"))</f>
        <v>United States</v>
      </c>
      <c r="J3773" s="1" t="s">
        <v>131</v>
      </c>
      <c r="K3773" s="3">
        <v>42894.0</v>
      </c>
      <c r="L3773" s="3">
        <v>42902.0</v>
      </c>
      <c r="M3773" s="1">
        <v>923.0</v>
      </c>
    </row>
    <row r="3774">
      <c r="A3774" s="1" t="s">
        <v>3979</v>
      </c>
      <c r="B3774" s="1" t="s">
        <v>92</v>
      </c>
      <c r="C3774" s="1" t="str">
        <f t="array" ref="C3774">_xlfn.XLOOKUP($B3774, sales_teams!$A$2:$A$36, sales_teams!$B$2:$B$36)</f>
        <v>Celia Rouche</v>
      </c>
      <c r="D3774" s="1" t="str">
        <f t="array" ref="D3774">_xlfn.XLOOKUP($B3774, sales_teams!$A$2:$A$36, sales_teams!$C$2:$C$36)</f>
        <v>West</v>
      </c>
      <c r="E3774" s="1" t="s">
        <v>148</v>
      </c>
      <c r="F3774" s="1" t="s">
        <v>119</v>
      </c>
      <c r="G3774" s="1" t="str">
        <f t="array" ref="G3774">IF($F3774="", "", _xlfn.XLOOKUP($F3774,accounts!$A$2:$A$86,accounts!$B$2:$B$86, "Other"))</f>
        <v>technology</v>
      </c>
      <c r="H3774" s="1" t="str">
        <f t="array" ref="H3774">IF($F3774="", "", IFS(_xlfn.XLOOKUP($F3774, accounts!$A$2:$A$86, accounts!$E$2:$E$86, 0)&gt;=1000, "Enterprise", _xlfn.XLOOKUP($F3774, accounts!$A$2:$A$86, accounts!$E$2:$E$86, 0)&gt;=100, "Mid-Market", TRUE, "SMB"))</f>
        <v>Enterprise</v>
      </c>
      <c r="I3774" s="1" t="str">
        <f t="array" ref="I3774">IF($F3774="", "", _xlfn.XLOOKUP($F3774,accounts!$A$2:$A$86,accounts!$F$2:$F$86, "Other"))</f>
        <v>Korea</v>
      </c>
      <c r="J3774" s="1" t="s">
        <v>131</v>
      </c>
      <c r="K3774" s="3">
        <v>42894.0</v>
      </c>
      <c r="L3774" s="3">
        <v>43008.0</v>
      </c>
      <c r="M3774" s="1">
        <v>4744.0</v>
      </c>
    </row>
    <row r="3775">
      <c r="A3775" s="1" t="s">
        <v>3980</v>
      </c>
      <c r="B3775" s="1" t="s">
        <v>24</v>
      </c>
      <c r="C3775" s="1" t="str">
        <f t="array" ref="C3775">_xlfn.XLOOKUP($B3775, sales_teams!$A$2:$A$36, sales_teams!$B$2:$B$36)</f>
        <v>Melvin Marxen</v>
      </c>
      <c r="D3775" s="1" t="str">
        <f t="array" ref="D3775">_xlfn.XLOOKUP($B3775, sales_teams!$A$2:$A$36, sales_teams!$C$2:$C$36)</f>
        <v>Central</v>
      </c>
      <c r="E3775" s="1" t="s">
        <v>181</v>
      </c>
      <c r="F3775" s="1" t="s">
        <v>136</v>
      </c>
      <c r="G3775" s="1" t="str">
        <f t="array" ref="G3775">IF($F3775="", "", _xlfn.XLOOKUP($F3775,accounts!$A$2:$A$86,accounts!$B$2:$B$86, "Other"))</f>
        <v>services</v>
      </c>
      <c r="H3775" s="1" t="str">
        <f t="array" ref="H3775">IF($F3775="", "", IFS(_xlfn.XLOOKUP($F3775, accounts!$A$2:$A$86, accounts!$E$2:$E$86, 0)&gt;=1000, "Enterprise", _xlfn.XLOOKUP($F3775, accounts!$A$2:$A$86, accounts!$E$2:$E$86, 0)&gt;=100, "Mid-Market", TRUE, "SMB"))</f>
        <v>Enterprise</v>
      </c>
      <c r="I3775" s="1" t="str">
        <f t="array" ref="I3775">IF($F3775="", "", _xlfn.XLOOKUP($F3775,accounts!$A$2:$A$86,accounts!$F$2:$F$86, "Other"))</f>
        <v>United States</v>
      </c>
      <c r="J3775" s="1" t="s">
        <v>131</v>
      </c>
      <c r="K3775" s="3">
        <v>42894.0</v>
      </c>
      <c r="L3775" s="3">
        <v>42966.0</v>
      </c>
      <c r="M3775" s="1">
        <v>517.0</v>
      </c>
    </row>
    <row r="3776">
      <c r="A3776" s="1" t="s">
        <v>3981</v>
      </c>
      <c r="B3776" s="1" t="s">
        <v>24</v>
      </c>
      <c r="C3776" s="1" t="str">
        <f t="array" ref="C3776">_xlfn.XLOOKUP($B3776, sales_teams!$A$2:$A$36, sales_teams!$B$2:$B$36)</f>
        <v>Melvin Marxen</v>
      </c>
      <c r="D3776" s="1" t="str">
        <f t="array" ref="D3776">_xlfn.XLOOKUP($B3776, sales_teams!$A$2:$A$36, sales_teams!$C$2:$C$36)</f>
        <v>Central</v>
      </c>
      <c r="E3776" s="1" t="s">
        <v>109</v>
      </c>
      <c r="F3776" s="1" t="s">
        <v>178</v>
      </c>
      <c r="G3776" s="1" t="str">
        <f t="array" ref="G3776">IF($F3776="", "", _xlfn.XLOOKUP($F3776,accounts!$A$2:$A$86,accounts!$B$2:$B$86, "Other"))</f>
        <v>medical</v>
      </c>
      <c r="H3776" s="1" t="str">
        <f t="array" ref="H3776">IF($F3776="", "", IFS(_xlfn.XLOOKUP($F3776, accounts!$A$2:$A$86, accounts!$E$2:$E$86, 0)&gt;=1000, "Enterprise", _xlfn.XLOOKUP($F3776, accounts!$A$2:$A$86, accounts!$E$2:$E$86, 0)&gt;=100, "Mid-Market", TRUE, "SMB"))</f>
        <v>Enterprise</v>
      </c>
      <c r="I3776" s="1" t="str">
        <f t="array" ref="I3776">IF($F3776="", "", _xlfn.XLOOKUP($F3776,accounts!$A$2:$A$86,accounts!$F$2:$F$86, "Other"))</f>
        <v>United States</v>
      </c>
      <c r="J3776" s="1" t="s">
        <v>131</v>
      </c>
      <c r="K3776" s="3">
        <v>42894.0</v>
      </c>
      <c r="L3776" s="3">
        <v>42900.0</v>
      </c>
      <c r="M3776" s="1">
        <v>881.0</v>
      </c>
    </row>
    <row r="3777">
      <c r="A3777" s="1" t="s">
        <v>3982</v>
      </c>
      <c r="B3777" s="1" t="s">
        <v>24</v>
      </c>
      <c r="C3777" s="1" t="str">
        <f t="array" ref="C3777">_xlfn.XLOOKUP($B3777, sales_teams!$A$2:$A$36, sales_teams!$B$2:$B$36)</f>
        <v>Melvin Marxen</v>
      </c>
      <c r="D3777" s="1" t="str">
        <f t="array" ref="D3777">_xlfn.XLOOKUP($B3777, sales_teams!$A$2:$A$36, sales_teams!$C$2:$C$36)</f>
        <v>Central</v>
      </c>
      <c r="E3777" s="1" t="s">
        <v>148</v>
      </c>
      <c r="F3777" s="1" t="s">
        <v>113</v>
      </c>
      <c r="G3777" s="1" t="str">
        <f t="array" ref="G3777">IF($F3777="", "", _xlfn.XLOOKUP($F3777,accounts!$A$2:$A$86,accounts!$B$2:$B$86, "Other"))</f>
        <v>telecommunications</v>
      </c>
      <c r="H3777" s="1" t="str">
        <f t="array" ref="H3777">IF($F3777="", "", IFS(_xlfn.XLOOKUP($F3777, accounts!$A$2:$A$86, accounts!$E$2:$E$86, 0)&gt;=1000, "Enterprise", _xlfn.XLOOKUP($F3777, accounts!$A$2:$A$86, accounts!$E$2:$E$86, 0)&gt;=100, "Mid-Market", TRUE, "SMB"))</f>
        <v>Mid-Market</v>
      </c>
      <c r="I3777" s="1" t="str">
        <f t="array" ref="I3777">IF($F3777="", "", _xlfn.XLOOKUP($F3777,accounts!$A$2:$A$86,accounts!$F$2:$F$86, "Other"))</f>
        <v>United States</v>
      </c>
      <c r="J3777" s="1" t="s">
        <v>131</v>
      </c>
      <c r="K3777" s="3">
        <v>42894.0</v>
      </c>
      <c r="L3777" s="3">
        <v>42910.0</v>
      </c>
      <c r="M3777" s="1">
        <v>4272.0</v>
      </c>
    </row>
    <row r="3778">
      <c r="A3778" s="1" t="s">
        <v>3983</v>
      </c>
      <c r="B3778" s="1" t="s">
        <v>107</v>
      </c>
      <c r="C3778" s="1" t="str">
        <f t="array" ref="C3778">_xlfn.XLOOKUP($B3778, sales_teams!$A$2:$A$36, sales_teams!$B$2:$B$36)</f>
        <v>Summer Sewald</v>
      </c>
      <c r="D3778" s="1" t="str">
        <f t="array" ref="D3778">_xlfn.XLOOKUP($B3778, sales_teams!$A$2:$A$36, sales_teams!$C$2:$C$36)</f>
        <v>West</v>
      </c>
      <c r="E3778" s="1" t="s">
        <v>148</v>
      </c>
      <c r="F3778" s="1" t="s">
        <v>91</v>
      </c>
      <c r="G3778" s="1" t="str">
        <f t="array" ref="G3778">IF($F3778="", "", _xlfn.XLOOKUP($F3778,accounts!$A$2:$A$86,accounts!$B$2:$B$86, "Other"))</f>
        <v>employment</v>
      </c>
      <c r="H3778" s="1" t="str">
        <f t="array" ref="H3778">IF($F3778="", "", IFS(_xlfn.XLOOKUP($F3778, accounts!$A$2:$A$86, accounts!$E$2:$E$86, 0)&gt;=1000, "Enterprise", _xlfn.XLOOKUP($F3778, accounts!$A$2:$A$86, accounts!$E$2:$E$86, 0)&gt;=100, "Mid-Market", TRUE, "SMB"))</f>
        <v>Enterprise</v>
      </c>
      <c r="I3778" s="1" t="str">
        <f t="array" ref="I3778">IF($F3778="", "", _xlfn.XLOOKUP($F3778,accounts!$A$2:$A$86,accounts!$F$2:$F$86, "Other"))</f>
        <v>United States</v>
      </c>
      <c r="J3778" s="1" t="s">
        <v>192</v>
      </c>
      <c r="K3778" s="3">
        <v>42894.0</v>
      </c>
      <c r="L3778" s="3">
        <v>42973.0</v>
      </c>
      <c r="M3778" s="1">
        <v>0.0</v>
      </c>
    </row>
    <row r="3779">
      <c r="A3779" s="1" t="s">
        <v>3984</v>
      </c>
      <c r="B3779" s="1" t="s">
        <v>107</v>
      </c>
      <c r="C3779" s="1" t="str">
        <f t="array" ref="C3779">_xlfn.XLOOKUP($B3779, sales_teams!$A$2:$A$36, sales_teams!$B$2:$B$36)</f>
        <v>Summer Sewald</v>
      </c>
      <c r="D3779" s="1" t="str">
        <f t="array" ref="D3779">_xlfn.XLOOKUP($B3779, sales_teams!$A$2:$A$36, sales_teams!$C$2:$C$36)</f>
        <v>West</v>
      </c>
      <c r="E3779" s="1" t="s">
        <v>109</v>
      </c>
      <c r="F3779" s="1" t="s">
        <v>130</v>
      </c>
      <c r="G3779" s="1" t="str">
        <f t="array" ref="G3779">IF($F3779="", "", _xlfn.XLOOKUP($F3779,accounts!$A$2:$A$86,accounts!$B$2:$B$86, "Other"))</f>
        <v>medical</v>
      </c>
      <c r="H3779" s="1" t="str">
        <f t="array" ref="H3779">IF($F3779="", "", IFS(_xlfn.XLOOKUP($F3779, accounts!$A$2:$A$86, accounts!$E$2:$E$86, 0)&gt;=1000, "Enterprise", _xlfn.XLOOKUP($F3779, accounts!$A$2:$A$86, accounts!$E$2:$E$86, 0)&gt;=100, "Mid-Market", TRUE, "SMB"))</f>
        <v>Enterprise</v>
      </c>
      <c r="I3779" s="1" t="str">
        <f t="array" ref="I3779">IF($F3779="", "", _xlfn.XLOOKUP($F3779,accounts!$A$2:$A$86,accounts!$F$2:$F$86, "Other"))</f>
        <v>United States</v>
      </c>
      <c r="J3779" s="1" t="s">
        <v>131</v>
      </c>
      <c r="K3779" s="3">
        <v>42894.0</v>
      </c>
      <c r="L3779" s="3">
        <v>42980.0</v>
      </c>
      <c r="M3779" s="1">
        <v>805.0</v>
      </c>
    </row>
    <row r="3780">
      <c r="A3780" s="1" t="s">
        <v>3985</v>
      </c>
      <c r="B3780" s="1" t="s">
        <v>41</v>
      </c>
      <c r="C3780" s="1" t="str">
        <f t="array" ref="C3780">_xlfn.XLOOKUP($B3780, sales_teams!$A$2:$A$36, sales_teams!$B$2:$B$36)</f>
        <v>Cara Losch</v>
      </c>
      <c r="D3780" s="1" t="str">
        <f t="array" ref="D3780">_xlfn.XLOOKUP($B3780, sales_teams!$A$2:$A$36, sales_teams!$C$2:$C$36)</f>
        <v>East</v>
      </c>
      <c r="E3780" s="1" t="s">
        <v>179</v>
      </c>
      <c r="G3780" s="1" t="str">
        <f t="array" ref="G3780">IF($F3780="", "", _xlfn.XLOOKUP($F3780,accounts!$A$2:$A$86,accounts!$B$2:$B$86, "Other"))</f>
        <v/>
      </c>
      <c r="H3780" s="1" t="str">
        <f t="array" ref="H3780">IF($F3780="", "", IFS(_xlfn.XLOOKUP($F3780, accounts!$A$2:$A$86, accounts!$E$2:$E$86, 0)&gt;=1000, "Enterprise", _xlfn.XLOOKUP($F3780, accounts!$A$2:$A$86, accounts!$E$2:$E$86, 0)&gt;=100, "Mid-Market", TRUE, "SMB"))</f>
        <v/>
      </c>
      <c r="I3780" s="1" t="str">
        <f t="array" ref="I3780">IF($F3780="", "", _xlfn.XLOOKUP($F3780,accounts!$A$2:$A$86,accounts!$F$2:$F$86, "Other"))</f>
        <v/>
      </c>
      <c r="J3780" s="1" t="s">
        <v>189</v>
      </c>
      <c r="K3780" s="3">
        <v>42894.0</v>
      </c>
    </row>
    <row r="3781">
      <c r="A3781" s="1" t="s">
        <v>3986</v>
      </c>
      <c r="B3781" s="1" t="s">
        <v>15</v>
      </c>
      <c r="C3781" s="1" t="str">
        <f t="array" ref="C3781">_xlfn.XLOOKUP($B3781, sales_teams!$A$2:$A$36, sales_teams!$B$2:$B$36)</f>
        <v>Dustin Brinkmann</v>
      </c>
      <c r="D3781" s="1" t="str">
        <f t="array" ref="D3781">_xlfn.XLOOKUP($B3781, sales_teams!$A$2:$A$36, sales_teams!$C$2:$C$36)</f>
        <v>Central</v>
      </c>
      <c r="E3781" s="1" t="s">
        <v>179</v>
      </c>
      <c r="F3781" s="1" t="s">
        <v>95</v>
      </c>
      <c r="G3781" s="1" t="str">
        <f t="array" ref="G3781">IF($F3781="", "", _xlfn.XLOOKUP($F3781,accounts!$A$2:$A$86,accounts!$B$2:$B$86, "Other"))</f>
        <v>finance</v>
      </c>
      <c r="H3781" s="1" t="str">
        <f t="array" ref="H3781">IF($F3781="", "", IFS(_xlfn.XLOOKUP($F3781, accounts!$A$2:$A$86, accounts!$E$2:$E$86, 0)&gt;=1000, "Enterprise", _xlfn.XLOOKUP($F3781, accounts!$A$2:$A$86, accounts!$E$2:$E$86, 0)&gt;=100, "Mid-Market", TRUE, "SMB"))</f>
        <v>Enterprise</v>
      </c>
      <c r="I3781" s="1" t="str">
        <f t="array" ref="I3781">IF($F3781="", "", _xlfn.XLOOKUP($F3781,accounts!$A$2:$A$86,accounts!$F$2:$F$86, "Other"))</f>
        <v>United States</v>
      </c>
      <c r="J3781" s="1" t="s">
        <v>192</v>
      </c>
      <c r="K3781" s="3">
        <v>42894.0</v>
      </c>
      <c r="L3781" s="3">
        <v>42965.0</v>
      </c>
      <c r="M3781" s="1">
        <v>0.0</v>
      </c>
    </row>
    <row r="3782">
      <c r="A3782" s="1" t="s">
        <v>3987</v>
      </c>
      <c r="B3782" s="1" t="s">
        <v>15</v>
      </c>
      <c r="C3782" s="1" t="str">
        <f t="array" ref="C3782">_xlfn.XLOOKUP($B3782, sales_teams!$A$2:$A$36, sales_teams!$B$2:$B$36)</f>
        <v>Dustin Brinkmann</v>
      </c>
      <c r="D3782" s="1" t="str">
        <f t="array" ref="D3782">_xlfn.XLOOKUP($B3782, sales_teams!$A$2:$A$36, sales_teams!$C$2:$C$36)</f>
        <v>Central</v>
      </c>
      <c r="E3782" s="1" t="s">
        <v>179</v>
      </c>
      <c r="F3782" s="1" t="s">
        <v>56</v>
      </c>
      <c r="G3782" s="1" t="str">
        <f t="array" ref="G3782">IF($F3782="", "", _xlfn.XLOOKUP($F3782,accounts!$A$2:$A$86,accounts!$B$2:$B$86, "Other"))</f>
        <v>software</v>
      </c>
      <c r="H3782" s="1" t="str">
        <f t="array" ref="H3782">IF($F3782="", "", IFS(_xlfn.XLOOKUP($F3782, accounts!$A$2:$A$86, accounts!$E$2:$E$86, 0)&gt;=1000, "Enterprise", _xlfn.XLOOKUP($F3782, accounts!$A$2:$A$86, accounts!$E$2:$E$86, 0)&gt;=100, "Mid-Market", TRUE, "SMB"))</f>
        <v>Enterprise</v>
      </c>
      <c r="I3782" s="1" t="str">
        <f t="array" ref="I3782">IF($F3782="", "", _xlfn.XLOOKUP($F3782,accounts!$A$2:$A$86,accounts!$F$2:$F$86, "Other"))</f>
        <v>United States</v>
      </c>
      <c r="J3782" s="1" t="s">
        <v>131</v>
      </c>
      <c r="K3782" s="3">
        <v>42894.0</v>
      </c>
      <c r="L3782" s="3">
        <v>42991.0</v>
      </c>
      <c r="M3782" s="1">
        <v>55.0</v>
      </c>
    </row>
    <row r="3783">
      <c r="A3783" s="1" t="s">
        <v>3988</v>
      </c>
      <c r="B3783" s="1" t="s">
        <v>60</v>
      </c>
      <c r="C3783" s="1" t="str">
        <f t="array" ref="C3783">_xlfn.XLOOKUP($B3783, sales_teams!$A$2:$A$36, sales_teams!$B$2:$B$36)</f>
        <v>Celia Rouche</v>
      </c>
      <c r="D3783" s="1" t="str">
        <f t="array" ref="D3783">_xlfn.XLOOKUP($B3783, sales_teams!$A$2:$A$36, sales_teams!$C$2:$C$36)</f>
        <v>West</v>
      </c>
      <c r="E3783" s="1" t="s">
        <v>181</v>
      </c>
      <c r="G3783" s="1" t="str">
        <f t="array" ref="G3783">IF($F3783="", "", _xlfn.XLOOKUP($F3783,accounts!$A$2:$A$86,accounts!$B$2:$B$86, "Other"))</f>
        <v/>
      </c>
      <c r="H3783" s="1" t="str">
        <f t="array" ref="H3783">IF($F3783="", "", IFS(_xlfn.XLOOKUP($F3783, accounts!$A$2:$A$86, accounts!$E$2:$E$86, 0)&gt;=1000, "Enterprise", _xlfn.XLOOKUP($F3783, accounts!$A$2:$A$86, accounts!$E$2:$E$86, 0)&gt;=100, "Mid-Market", TRUE, "SMB"))</f>
        <v/>
      </c>
      <c r="I3783" s="1" t="str">
        <f t="array" ref="I3783">IF($F3783="", "", _xlfn.XLOOKUP($F3783,accounts!$A$2:$A$86,accounts!$F$2:$F$86, "Other"))</f>
        <v/>
      </c>
      <c r="J3783" s="1" t="s">
        <v>189</v>
      </c>
      <c r="K3783" s="3">
        <v>42894.0</v>
      </c>
    </row>
    <row r="3784">
      <c r="A3784" s="1" t="s">
        <v>3989</v>
      </c>
      <c r="B3784" s="1" t="s">
        <v>60</v>
      </c>
      <c r="C3784" s="1" t="str">
        <f t="array" ref="C3784">_xlfn.XLOOKUP($B3784, sales_teams!$A$2:$A$36, sales_teams!$B$2:$B$36)</f>
        <v>Celia Rouche</v>
      </c>
      <c r="D3784" s="1" t="str">
        <f t="array" ref="D3784">_xlfn.XLOOKUP($B3784, sales_teams!$A$2:$A$36, sales_teams!$C$2:$C$36)</f>
        <v>West</v>
      </c>
      <c r="E3784" s="1" t="s">
        <v>181</v>
      </c>
      <c r="F3784" s="1" t="s">
        <v>161</v>
      </c>
      <c r="G3784" s="1" t="str">
        <f t="array" ref="G3784">IF($F3784="", "", _xlfn.XLOOKUP($F3784,accounts!$A$2:$A$86,accounts!$B$2:$B$86, "Other"))</f>
        <v>marketing</v>
      </c>
      <c r="H3784" s="1" t="str">
        <f t="array" ref="H3784">IF($F3784="", "", IFS(_xlfn.XLOOKUP($F3784, accounts!$A$2:$A$86, accounts!$E$2:$E$86, 0)&gt;=1000, "Enterprise", _xlfn.XLOOKUP($F3784, accounts!$A$2:$A$86, accounts!$E$2:$E$86, 0)&gt;=100, "Mid-Market", TRUE, "SMB"))</f>
        <v>Enterprise</v>
      </c>
      <c r="I3784" s="1" t="str">
        <f t="array" ref="I3784">IF($F3784="", "", _xlfn.XLOOKUP($F3784,accounts!$A$2:$A$86,accounts!$F$2:$F$86, "Other"))</f>
        <v>Poland</v>
      </c>
      <c r="J3784" s="1" t="s">
        <v>131</v>
      </c>
      <c r="K3784" s="3">
        <v>42894.0</v>
      </c>
      <c r="L3784" s="3">
        <v>42901.0</v>
      </c>
      <c r="M3784" s="1">
        <v>507.0</v>
      </c>
    </row>
    <row r="3785">
      <c r="A3785" s="1" t="s">
        <v>3990</v>
      </c>
      <c r="B3785" s="1" t="s">
        <v>105</v>
      </c>
      <c r="C3785" s="1" t="str">
        <f t="array" ref="C3785">_xlfn.XLOOKUP($B3785, sales_teams!$A$2:$A$36, sales_teams!$B$2:$B$36)</f>
        <v>Summer Sewald</v>
      </c>
      <c r="D3785" s="1" t="str">
        <f t="array" ref="D3785">_xlfn.XLOOKUP($B3785, sales_teams!$A$2:$A$36, sales_teams!$C$2:$C$36)</f>
        <v>West</v>
      </c>
      <c r="E3785" s="1" t="s">
        <v>181</v>
      </c>
      <c r="F3785" s="1" t="s">
        <v>91</v>
      </c>
      <c r="G3785" s="1" t="str">
        <f t="array" ref="G3785">IF($F3785="", "", _xlfn.XLOOKUP($F3785,accounts!$A$2:$A$86,accounts!$B$2:$B$86, "Other"))</f>
        <v>employment</v>
      </c>
      <c r="H3785" s="1" t="str">
        <f t="array" ref="H3785">IF($F3785="", "", IFS(_xlfn.XLOOKUP($F3785, accounts!$A$2:$A$86, accounts!$E$2:$E$86, 0)&gt;=1000, "Enterprise", _xlfn.XLOOKUP($F3785, accounts!$A$2:$A$86, accounts!$E$2:$E$86, 0)&gt;=100, "Mid-Market", TRUE, "SMB"))</f>
        <v>Enterprise</v>
      </c>
      <c r="I3785" s="1" t="str">
        <f t="array" ref="I3785">IF($F3785="", "", _xlfn.XLOOKUP($F3785,accounts!$A$2:$A$86,accounts!$F$2:$F$86, "Other"))</f>
        <v>United States</v>
      </c>
      <c r="J3785" s="1" t="s">
        <v>131</v>
      </c>
      <c r="K3785" s="3">
        <v>42894.0</v>
      </c>
      <c r="L3785" s="3">
        <v>42986.0</v>
      </c>
      <c r="M3785" s="1">
        <v>520.0</v>
      </c>
    </row>
    <row r="3786">
      <c r="A3786" s="1" t="s">
        <v>3991</v>
      </c>
      <c r="B3786" s="1" t="s">
        <v>7</v>
      </c>
      <c r="C3786" s="1" t="str">
        <f t="array" ref="C3786">_xlfn.XLOOKUP($B3786, sales_teams!$A$2:$A$36, sales_teams!$B$2:$B$36)</f>
        <v>Dustin Brinkmann</v>
      </c>
      <c r="D3786" s="1" t="str">
        <f t="array" ref="D3786">_xlfn.XLOOKUP($B3786, sales_teams!$A$2:$A$36, sales_teams!$C$2:$C$36)</f>
        <v>Central</v>
      </c>
      <c r="E3786" s="1" t="s">
        <v>188</v>
      </c>
      <c r="F3786" s="1" t="s">
        <v>122</v>
      </c>
      <c r="G3786" s="1" t="str">
        <f t="array" ref="G3786">IF($F3786="", "", _xlfn.XLOOKUP($F3786,accounts!$A$2:$A$86,accounts!$B$2:$B$86, "Other"))</f>
        <v>medical</v>
      </c>
      <c r="H3786" s="1" t="str">
        <f t="array" ref="H3786">IF($F3786="", "", IFS(_xlfn.XLOOKUP($F3786, accounts!$A$2:$A$86, accounts!$E$2:$E$86, 0)&gt;=1000, "Enterprise", _xlfn.XLOOKUP($F3786, accounts!$A$2:$A$86, accounts!$E$2:$E$86, 0)&gt;=100, "Mid-Market", TRUE, "SMB"))</f>
        <v>Enterprise</v>
      </c>
      <c r="I3786" s="1" t="str">
        <f t="array" ref="I3786">IF($F3786="", "", _xlfn.XLOOKUP($F3786,accounts!$A$2:$A$86,accounts!$F$2:$F$86, "Other"))</f>
        <v>United States</v>
      </c>
      <c r="J3786" s="1" t="s">
        <v>131</v>
      </c>
      <c r="K3786" s="3">
        <v>42895.0</v>
      </c>
      <c r="L3786" s="3">
        <v>42962.0</v>
      </c>
      <c r="M3786" s="1">
        <v>3470.0</v>
      </c>
    </row>
    <row r="3787">
      <c r="A3787" s="1" t="s">
        <v>3992</v>
      </c>
      <c r="B3787" s="1" t="s">
        <v>57</v>
      </c>
      <c r="C3787" s="1" t="str">
        <f t="array" ref="C3787">_xlfn.XLOOKUP($B3787, sales_teams!$A$2:$A$36, sales_teams!$B$2:$B$36)</f>
        <v>Rocco Neubert</v>
      </c>
      <c r="D3787" s="1" t="str">
        <f t="array" ref="D3787">_xlfn.XLOOKUP($B3787, sales_teams!$A$2:$A$36, sales_teams!$C$2:$C$36)</f>
        <v>East</v>
      </c>
      <c r="E3787" s="1" t="s">
        <v>148</v>
      </c>
      <c r="F3787" s="1" t="s">
        <v>167</v>
      </c>
      <c r="G3787" s="1" t="str">
        <f t="array" ref="G3787">IF($F3787="", "", _xlfn.XLOOKUP($F3787,accounts!$A$2:$A$86,accounts!$B$2:$B$86, "Other"))</f>
        <v>finance</v>
      </c>
      <c r="H3787" s="1" t="str">
        <f t="array" ref="H3787">IF($F3787="", "", IFS(_xlfn.XLOOKUP($F3787, accounts!$A$2:$A$86, accounts!$E$2:$E$86, 0)&gt;=1000, "Enterprise", _xlfn.XLOOKUP($F3787, accounts!$A$2:$A$86, accounts!$E$2:$E$86, 0)&gt;=100, "Mid-Market", TRUE, "SMB"))</f>
        <v>Mid-Market</v>
      </c>
      <c r="I3787" s="1" t="str">
        <f t="array" ref="I3787">IF($F3787="", "", _xlfn.XLOOKUP($F3787,accounts!$A$2:$A$86,accounts!$F$2:$F$86, "Other"))</f>
        <v>United States</v>
      </c>
      <c r="J3787" s="1" t="s">
        <v>192</v>
      </c>
      <c r="K3787" s="3">
        <v>42895.0</v>
      </c>
      <c r="L3787" s="3">
        <v>42961.0</v>
      </c>
      <c r="M3787" s="1">
        <v>0.0</v>
      </c>
    </row>
    <row r="3788">
      <c r="A3788" s="1" t="s">
        <v>3993</v>
      </c>
      <c r="B3788" s="1" t="s">
        <v>52</v>
      </c>
      <c r="C3788" s="1" t="str">
        <f t="array" ref="C3788">_xlfn.XLOOKUP($B3788, sales_teams!$A$2:$A$36, sales_teams!$B$2:$B$36)</f>
        <v>Rocco Neubert</v>
      </c>
      <c r="D3788" s="1" t="str">
        <f t="array" ref="D3788">_xlfn.XLOOKUP($B3788, sales_teams!$A$2:$A$36, sales_teams!$C$2:$C$36)</f>
        <v>East</v>
      </c>
      <c r="E3788" s="1" t="s">
        <v>109</v>
      </c>
      <c r="F3788" s="1" t="s">
        <v>177</v>
      </c>
      <c r="G3788" s="1" t="str">
        <f t="array" ref="G3788">IF($F3788="", "", _xlfn.XLOOKUP($F3788,accounts!$A$2:$A$86,accounts!$B$2:$B$86, "Other"))</f>
        <v>software</v>
      </c>
      <c r="H3788" s="1" t="str">
        <f t="array" ref="H3788">IF($F3788="", "", IFS(_xlfn.XLOOKUP($F3788, accounts!$A$2:$A$86, accounts!$E$2:$E$86, 0)&gt;=1000, "Enterprise", _xlfn.XLOOKUP($F3788, accounts!$A$2:$A$86, accounts!$E$2:$E$86, 0)&gt;=100, "Mid-Market", TRUE, "SMB"))</f>
        <v>Enterprise</v>
      </c>
      <c r="I3788" s="1" t="str">
        <f t="array" ref="I3788">IF($F3788="", "", _xlfn.XLOOKUP($F3788,accounts!$A$2:$A$86,accounts!$F$2:$F$86, "Other"))</f>
        <v>United States</v>
      </c>
      <c r="J3788" s="1" t="s">
        <v>131</v>
      </c>
      <c r="K3788" s="3">
        <v>42895.0</v>
      </c>
      <c r="L3788" s="3">
        <v>42969.0</v>
      </c>
      <c r="M3788" s="1">
        <v>1176.0</v>
      </c>
    </row>
    <row r="3789">
      <c r="A3789" s="1" t="s">
        <v>3994</v>
      </c>
      <c r="B3789" s="1" t="s">
        <v>39</v>
      </c>
      <c r="C3789" s="1" t="str">
        <f t="array" ref="C3789">_xlfn.XLOOKUP($B3789, sales_teams!$A$2:$A$36, sales_teams!$B$2:$B$36)</f>
        <v>Cara Losch</v>
      </c>
      <c r="D3789" s="1" t="str">
        <f t="array" ref="D3789">_xlfn.XLOOKUP($B3789, sales_teams!$A$2:$A$36, sales_teams!$C$2:$C$36)</f>
        <v>East</v>
      </c>
      <c r="E3789" s="1" t="s">
        <v>179</v>
      </c>
      <c r="G3789" s="1" t="str">
        <f t="array" ref="G3789">IF($F3789="", "", _xlfn.XLOOKUP($F3789,accounts!$A$2:$A$86,accounts!$B$2:$B$86, "Other"))</f>
        <v/>
      </c>
      <c r="H3789" s="1" t="str">
        <f t="array" ref="H3789">IF($F3789="", "", IFS(_xlfn.XLOOKUP($F3789, accounts!$A$2:$A$86, accounts!$E$2:$E$86, 0)&gt;=1000, "Enterprise", _xlfn.XLOOKUP($F3789, accounts!$A$2:$A$86, accounts!$E$2:$E$86, 0)&gt;=100, "Mid-Market", TRUE, "SMB"))</f>
        <v/>
      </c>
      <c r="I3789" s="1" t="str">
        <f t="array" ref="I3789">IF($F3789="", "", _xlfn.XLOOKUP($F3789,accounts!$A$2:$A$86,accounts!$F$2:$F$86, "Other"))</f>
        <v/>
      </c>
      <c r="J3789" s="1" t="s">
        <v>189</v>
      </c>
      <c r="K3789" s="3">
        <v>42895.0</v>
      </c>
    </row>
    <row r="3790">
      <c r="A3790" s="1" t="s">
        <v>3995</v>
      </c>
      <c r="B3790" s="1" t="s">
        <v>39</v>
      </c>
      <c r="C3790" s="1" t="str">
        <f t="array" ref="C3790">_xlfn.XLOOKUP($B3790, sales_teams!$A$2:$A$36, sales_teams!$B$2:$B$36)</f>
        <v>Cara Losch</v>
      </c>
      <c r="D3790" s="1" t="str">
        <f t="array" ref="D3790">_xlfn.XLOOKUP($B3790, sales_teams!$A$2:$A$36, sales_teams!$C$2:$C$36)</f>
        <v>East</v>
      </c>
      <c r="E3790" s="1" t="s">
        <v>188</v>
      </c>
      <c r="F3790" s="1" t="s">
        <v>55</v>
      </c>
      <c r="G3790" s="1" t="str">
        <f t="array" ref="G3790">IF($F3790="", "", _xlfn.XLOOKUP($F3790,accounts!$A$2:$A$86,accounts!$B$2:$B$86, "Other"))</f>
        <v>entertainment</v>
      </c>
      <c r="H3790" s="1" t="str">
        <f t="array" ref="H3790">IF($F3790="", "", IFS(_xlfn.XLOOKUP($F3790, accounts!$A$2:$A$86, accounts!$E$2:$E$86, 0)&gt;=1000, "Enterprise", _xlfn.XLOOKUP($F3790, accounts!$A$2:$A$86, accounts!$E$2:$E$86, 0)&gt;=100, "Mid-Market", TRUE, "SMB"))</f>
        <v>Enterprise</v>
      </c>
      <c r="I3790" s="1" t="str">
        <f t="array" ref="I3790">IF($F3790="", "", _xlfn.XLOOKUP($F3790,accounts!$A$2:$A$86,accounts!$F$2:$F$86, "Other"))</f>
        <v>United States</v>
      </c>
      <c r="J3790" s="1" t="s">
        <v>189</v>
      </c>
      <c r="K3790" s="3">
        <v>42895.0</v>
      </c>
    </row>
    <row r="3791">
      <c r="A3791" s="1" t="s">
        <v>3996</v>
      </c>
      <c r="B3791" s="1" t="s">
        <v>48</v>
      </c>
      <c r="C3791" s="1" t="str">
        <f t="array" ref="C3791">_xlfn.XLOOKUP($B3791, sales_teams!$A$2:$A$36, sales_teams!$B$2:$B$36)</f>
        <v>Rocco Neubert</v>
      </c>
      <c r="D3791" s="1" t="str">
        <f t="array" ref="D3791">_xlfn.XLOOKUP($B3791, sales_teams!$A$2:$A$36, sales_teams!$C$2:$C$36)</f>
        <v>East</v>
      </c>
      <c r="E3791" s="1" t="s">
        <v>109</v>
      </c>
      <c r="F3791" s="1" t="s">
        <v>177</v>
      </c>
      <c r="G3791" s="1" t="str">
        <f t="array" ref="G3791">IF($F3791="", "", _xlfn.XLOOKUP($F3791,accounts!$A$2:$A$86,accounts!$B$2:$B$86, "Other"))</f>
        <v>software</v>
      </c>
      <c r="H3791" s="1" t="str">
        <f t="array" ref="H3791">IF($F3791="", "", IFS(_xlfn.XLOOKUP($F3791, accounts!$A$2:$A$86, accounts!$E$2:$E$86, 0)&gt;=1000, "Enterprise", _xlfn.XLOOKUP($F3791, accounts!$A$2:$A$86, accounts!$E$2:$E$86, 0)&gt;=100, "Mid-Market", TRUE, "SMB"))</f>
        <v>Enterprise</v>
      </c>
      <c r="I3791" s="1" t="str">
        <f t="array" ref="I3791">IF($F3791="", "", _xlfn.XLOOKUP($F3791,accounts!$A$2:$A$86,accounts!$F$2:$F$86, "Other"))</f>
        <v>United States</v>
      </c>
      <c r="J3791" s="1" t="s">
        <v>189</v>
      </c>
      <c r="K3791" s="3">
        <v>42895.0</v>
      </c>
    </row>
    <row r="3792">
      <c r="A3792" s="1" t="s">
        <v>3997</v>
      </c>
      <c r="B3792" s="1" t="s">
        <v>30</v>
      </c>
      <c r="C3792" s="1" t="str">
        <f t="array" ref="C3792">_xlfn.XLOOKUP($B3792, sales_teams!$A$2:$A$36, sales_teams!$B$2:$B$36)</f>
        <v>Melvin Marxen</v>
      </c>
      <c r="D3792" s="1" t="str">
        <f t="array" ref="D3792">_xlfn.XLOOKUP($B3792, sales_teams!$A$2:$A$36, sales_teams!$C$2:$C$36)</f>
        <v>Central</v>
      </c>
      <c r="E3792" s="1" t="s">
        <v>109</v>
      </c>
      <c r="F3792" s="1" t="s">
        <v>165</v>
      </c>
      <c r="G3792" s="1" t="str">
        <f t="array" ref="G3792">IF($F3792="", "", _xlfn.XLOOKUP($F3792,accounts!$A$2:$A$86,accounts!$B$2:$B$86, "Other"))</f>
        <v>telecommunications</v>
      </c>
      <c r="H3792" s="1" t="str">
        <f t="array" ref="H3792">IF($F3792="", "", IFS(_xlfn.XLOOKUP($F3792, accounts!$A$2:$A$86, accounts!$E$2:$E$86, 0)&gt;=1000, "Enterprise", _xlfn.XLOOKUP($F3792, accounts!$A$2:$A$86, accounts!$E$2:$E$86, 0)&gt;=100, "Mid-Market", TRUE, "SMB"))</f>
        <v>Enterprise</v>
      </c>
      <c r="I3792" s="1" t="str">
        <f t="array" ref="I3792">IF($F3792="", "", _xlfn.XLOOKUP($F3792,accounts!$A$2:$A$86,accounts!$F$2:$F$86, "Other"))</f>
        <v>United States</v>
      </c>
      <c r="J3792" s="1" t="s">
        <v>192</v>
      </c>
      <c r="K3792" s="3">
        <v>42895.0</v>
      </c>
      <c r="L3792" s="3">
        <v>42973.0</v>
      </c>
      <c r="M3792" s="1">
        <v>0.0</v>
      </c>
    </row>
    <row r="3793">
      <c r="A3793" s="1" t="s">
        <v>3998</v>
      </c>
      <c r="B3793" s="1" t="s">
        <v>53</v>
      </c>
      <c r="C3793" s="1" t="str">
        <f t="array" ref="C3793">_xlfn.XLOOKUP($B3793, sales_teams!$A$2:$A$36, sales_teams!$B$2:$B$36)</f>
        <v>Rocco Neubert</v>
      </c>
      <c r="D3793" s="1" t="str">
        <f t="array" ref="D3793">_xlfn.XLOOKUP($B3793, sales_teams!$A$2:$A$36, sales_teams!$C$2:$C$36)</f>
        <v>East</v>
      </c>
      <c r="E3793" s="1" t="s">
        <v>148</v>
      </c>
      <c r="F3793" s="1" t="s">
        <v>177</v>
      </c>
      <c r="G3793" s="1" t="str">
        <f t="array" ref="G3793">IF($F3793="", "", _xlfn.XLOOKUP($F3793,accounts!$A$2:$A$86,accounts!$B$2:$B$86, "Other"))</f>
        <v>software</v>
      </c>
      <c r="H3793" s="1" t="str">
        <f t="array" ref="H3793">IF($F3793="", "", IFS(_xlfn.XLOOKUP($F3793, accounts!$A$2:$A$86, accounts!$E$2:$E$86, 0)&gt;=1000, "Enterprise", _xlfn.XLOOKUP($F3793, accounts!$A$2:$A$86, accounts!$E$2:$E$86, 0)&gt;=100, "Mid-Market", TRUE, "SMB"))</f>
        <v>Enterprise</v>
      </c>
      <c r="I3793" s="1" t="str">
        <f t="array" ref="I3793">IF($F3793="", "", _xlfn.XLOOKUP($F3793,accounts!$A$2:$A$86,accounts!$F$2:$F$86, "Other"))</f>
        <v>United States</v>
      </c>
      <c r="J3793" s="1" t="s">
        <v>131</v>
      </c>
      <c r="K3793" s="3">
        <v>42895.0</v>
      </c>
      <c r="L3793" s="3">
        <v>42949.0</v>
      </c>
      <c r="M3793" s="1">
        <v>4517.0</v>
      </c>
    </row>
    <row r="3794">
      <c r="A3794" s="1" t="s">
        <v>3999</v>
      </c>
      <c r="B3794" s="1" t="s">
        <v>99</v>
      </c>
      <c r="C3794" s="1" t="str">
        <f t="array" ref="C3794">_xlfn.XLOOKUP($B3794, sales_teams!$A$2:$A$36, sales_teams!$B$2:$B$36)</f>
        <v>Summer Sewald</v>
      </c>
      <c r="D3794" s="1" t="str">
        <f t="array" ref="D3794">_xlfn.XLOOKUP($B3794, sales_teams!$A$2:$A$36, sales_teams!$C$2:$C$36)</f>
        <v>West</v>
      </c>
      <c r="E3794" s="1" t="s">
        <v>194</v>
      </c>
      <c r="F3794" s="1" t="s">
        <v>147</v>
      </c>
      <c r="G3794" s="1" t="str">
        <f t="array" ref="G3794">IF($F3794="", "", _xlfn.XLOOKUP($F3794,accounts!$A$2:$A$86,accounts!$B$2:$B$86, "Other"))</f>
        <v>telecommunications</v>
      </c>
      <c r="H3794" s="1" t="str">
        <f t="array" ref="H3794">IF($F3794="", "", IFS(_xlfn.XLOOKUP($F3794, accounts!$A$2:$A$86, accounts!$E$2:$E$86, 0)&gt;=1000, "Enterprise", _xlfn.XLOOKUP($F3794, accounts!$A$2:$A$86, accounts!$E$2:$E$86, 0)&gt;=100, "Mid-Market", TRUE, "SMB"))</f>
        <v>Enterprise</v>
      </c>
      <c r="I3794" s="1" t="str">
        <f t="array" ref="I3794">IF($F3794="", "", _xlfn.XLOOKUP($F3794,accounts!$A$2:$A$86,accounts!$F$2:$F$86, "Other"))</f>
        <v>United States</v>
      </c>
      <c r="J3794" s="1" t="s">
        <v>131</v>
      </c>
      <c r="K3794" s="3">
        <v>42895.0</v>
      </c>
      <c r="L3794" s="3">
        <v>42963.0</v>
      </c>
      <c r="M3794" s="1">
        <v>5125.0</v>
      </c>
    </row>
    <row r="3795">
      <c r="A3795" s="1" t="s">
        <v>4000</v>
      </c>
      <c r="B3795" s="1" t="s">
        <v>104</v>
      </c>
      <c r="C3795" s="1" t="str">
        <f t="array" ref="C3795">_xlfn.XLOOKUP($B3795, sales_teams!$A$2:$A$36, sales_teams!$B$2:$B$36)</f>
        <v>Summer Sewald</v>
      </c>
      <c r="D3795" s="1" t="str">
        <f t="array" ref="D3795">_xlfn.XLOOKUP($B3795, sales_teams!$A$2:$A$36, sales_teams!$C$2:$C$36)</f>
        <v>West</v>
      </c>
      <c r="E3795" s="1" t="s">
        <v>109</v>
      </c>
      <c r="F3795" s="1" t="s">
        <v>134</v>
      </c>
      <c r="G3795" s="1" t="str">
        <f t="array" ref="G3795">IF($F3795="", "", _xlfn.XLOOKUP($F3795,accounts!$A$2:$A$86,accounts!$B$2:$B$86, "Other"))</f>
        <v>services</v>
      </c>
      <c r="H3795" s="1" t="str">
        <f t="array" ref="H3795">IF($F3795="", "", IFS(_xlfn.XLOOKUP($F3795, accounts!$A$2:$A$86, accounts!$E$2:$E$86, 0)&gt;=1000, "Enterprise", _xlfn.XLOOKUP($F3795, accounts!$A$2:$A$86, accounts!$E$2:$E$86, 0)&gt;=100, "Mid-Market", TRUE, "SMB"))</f>
        <v>Enterprise</v>
      </c>
      <c r="I3795" s="1" t="str">
        <f t="array" ref="I3795">IF($F3795="", "", _xlfn.XLOOKUP($F3795,accounts!$A$2:$A$86,accounts!$F$2:$F$86, "Other"))</f>
        <v>Brazil</v>
      </c>
      <c r="J3795" s="1" t="s">
        <v>189</v>
      </c>
      <c r="K3795" s="3">
        <v>42895.0</v>
      </c>
    </row>
    <row r="3796">
      <c r="A3796" s="1" t="s">
        <v>4001</v>
      </c>
      <c r="B3796" s="1" t="s">
        <v>104</v>
      </c>
      <c r="C3796" s="1" t="str">
        <f t="array" ref="C3796">_xlfn.XLOOKUP($B3796, sales_teams!$A$2:$A$36, sales_teams!$B$2:$B$36)</f>
        <v>Summer Sewald</v>
      </c>
      <c r="D3796" s="1" t="str">
        <f t="array" ref="D3796">_xlfn.XLOOKUP($B3796, sales_teams!$A$2:$A$36, sales_teams!$C$2:$C$36)</f>
        <v>West</v>
      </c>
      <c r="E3796" s="1" t="s">
        <v>148</v>
      </c>
      <c r="F3796" s="1" t="s">
        <v>125</v>
      </c>
      <c r="G3796" s="1" t="str">
        <f t="array" ref="G3796">IF($F3796="", "", _xlfn.XLOOKUP($F3796,accounts!$A$2:$A$86,accounts!$B$2:$B$86, "Other"))</f>
        <v>software</v>
      </c>
      <c r="H3796" s="1" t="str">
        <f t="array" ref="H3796">IF($F3796="", "", IFS(_xlfn.XLOOKUP($F3796, accounts!$A$2:$A$86, accounts!$E$2:$E$86, 0)&gt;=1000, "Enterprise", _xlfn.XLOOKUP($F3796, accounts!$A$2:$A$86, accounts!$E$2:$E$86, 0)&gt;=100, "Mid-Market", TRUE, "SMB"))</f>
        <v>Enterprise</v>
      </c>
      <c r="I3796" s="1" t="str">
        <f t="array" ref="I3796">IF($F3796="", "", _xlfn.XLOOKUP($F3796,accounts!$A$2:$A$86,accounts!$F$2:$F$86, "Other"))</f>
        <v>United States</v>
      </c>
      <c r="J3796" s="1" t="s">
        <v>131</v>
      </c>
      <c r="K3796" s="3">
        <v>42895.0</v>
      </c>
      <c r="L3796" s="3">
        <v>42905.0</v>
      </c>
      <c r="M3796" s="1">
        <v>5339.0</v>
      </c>
    </row>
    <row r="3797">
      <c r="A3797" s="1" t="s">
        <v>4002</v>
      </c>
      <c r="B3797" s="1" t="s">
        <v>102</v>
      </c>
      <c r="C3797" s="1" t="str">
        <f t="array" ref="C3797">_xlfn.XLOOKUP($B3797, sales_teams!$A$2:$A$36, sales_teams!$B$2:$B$36)</f>
        <v>Summer Sewald</v>
      </c>
      <c r="D3797" s="1" t="str">
        <f t="array" ref="D3797">_xlfn.XLOOKUP($B3797, sales_teams!$A$2:$A$36, sales_teams!$C$2:$C$36)</f>
        <v>West</v>
      </c>
      <c r="E3797" s="1" t="s">
        <v>148</v>
      </c>
      <c r="F3797" s="1" t="s">
        <v>143</v>
      </c>
      <c r="G3797" s="1" t="str">
        <f t="array" ref="G3797">IF($F3797="", "", _xlfn.XLOOKUP($F3797,accounts!$A$2:$A$86,accounts!$B$2:$B$86, "Other"))</f>
        <v>entertainment</v>
      </c>
      <c r="H3797" s="1" t="str">
        <f t="array" ref="H3797">IF($F3797="", "", IFS(_xlfn.XLOOKUP($F3797, accounts!$A$2:$A$86, accounts!$E$2:$E$86, 0)&gt;=1000, "Enterprise", _xlfn.XLOOKUP($F3797, accounts!$A$2:$A$86, accounts!$E$2:$E$86, 0)&gt;=100, "Mid-Market", TRUE, "SMB"))</f>
        <v>Mid-Market</v>
      </c>
      <c r="I3797" s="1" t="str">
        <f t="array" ref="I3797">IF($F3797="", "", _xlfn.XLOOKUP($F3797,accounts!$A$2:$A$86,accounts!$F$2:$F$86, "Other"))</f>
        <v>United States</v>
      </c>
      <c r="J3797" s="1" t="s">
        <v>192</v>
      </c>
      <c r="K3797" s="3">
        <v>42895.0</v>
      </c>
      <c r="L3797" s="3">
        <v>42966.0</v>
      </c>
      <c r="M3797" s="1">
        <v>0.0</v>
      </c>
    </row>
    <row r="3798">
      <c r="A3798" s="1" t="s">
        <v>4003</v>
      </c>
      <c r="B3798" s="1" t="s">
        <v>92</v>
      </c>
      <c r="C3798" s="1" t="str">
        <f t="array" ref="C3798">_xlfn.XLOOKUP($B3798, sales_teams!$A$2:$A$36, sales_teams!$B$2:$B$36)</f>
        <v>Celia Rouche</v>
      </c>
      <c r="D3798" s="1" t="str">
        <f t="array" ref="D3798">_xlfn.XLOOKUP($B3798, sales_teams!$A$2:$A$36, sales_teams!$C$2:$C$36)</f>
        <v>West</v>
      </c>
      <c r="E3798" s="1" t="s">
        <v>109</v>
      </c>
      <c r="F3798" s="1" t="s">
        <v>59</v>
      </c>
      <c r="G3798" s="1" t="str">
        <f t="array" ref="G3798">IF($F3798="", "", _xlfn.XLOOKUP($F3798,accounts!$A$2:$A$86,accounts!$B$2:$B$86, "Other"))</f>
        <v>medical</v>
      </c>
      <c r="H3798" s="1" t="str">
        <f t="array" ref="H3798">IF($F3798="", "", IFS(_xlfn.XLOOKUP($F3798, accounts!$A$2:$A$86, accounts!$E$2:$E$86, 0)&gt;=1000, "Enterprise", _xlfn.XLOOKUP($F3798, accounts!$A$2:$A$86, accounts!$E$2:$E$86, 0)&gt;=100, "Mid-Market", TRUE, "SMB"))</f>
        <v>SMB</v>
      </c>
      <c r="I3798" s="1" t="str">
        <f t="array" ref="I3798">IF($F3798="", "", _xlfn.XLOOKUP($F3798,accounts!$A$2:$A$86,accounts!$F$2:$F$86, "Other"))</f>
        <v>United States</v>
      </c>
      <c r="J3798" s="1" t="s">
        <v>131</v>
      </c>
      <c r="K3798" s="3">
        <v>42895.0</v>
      </c>
      <c r="L3798" s="3">
        <v>42912.0</v>
      </c>
      <c r="M3798" s="1">
        <v>1135.0</v>
      </c>
    </row>
    <row r="3799">
      <c r="A3799" s="1" t="s">
        <v>4004</v>
      </c>
      <c r="B3799" s="1" t="s">
        <v>107</v>
      </c>
      <c r="C3799" s="1" t="str">
        <f t="array" ref="C3799">_xlfn.XLOOKUP($B3799, sales_teams!$A$2:$A$36, sales_teams!$B$2:$B$36)</f>
        <v>Summer Sewald</v>
      </c>
      <c r="D3799" s="1" t="str">
        <f t="array" ref="D3799">_xlfn.XLOOKUP($B3799, sales_teams!$A$2:$A$36, sales_teams!$C$2:$C$36)</f>
        <v>West</v>
      </c>
      <c r="E3799" s="1" t="s">
        <v>179</v>
      </c>
      <c r="F3799" s="1" t="s">
        <v>125</v>
      </c>
      <c r="G3799" s="1" t="str">
        <f t="array" ref="G3799">IF($F3799="", "", _xlfn.XLOOKUP($F3799,accounts!$A$2:$A$86,accounts!$B$2:$B$86, "Other"))</f>
        <v>software</v>
      </c>
      <c r="H3799" s="1" t="str">
        <f t="array" ref="H3799">IF($F3799="", "", IFS(_xlfn.XLOOKUP($F3799, accounts!$A$2:$A$86, accounts!$E$2:$E$86, 0)&gt;=1000, "Enterprise", _xlfn.XLOOKUP($F3799, accounts!$A$2:$A$86, accounts!$E$2:$E$86, 0)&gt;=100, "Mid-Market", TRUE, "SMB"))</f>
        <v>Enterprise</v>
      </c>
      <c r="I3799" s="1" t="str">
        <f t="array" ref="I3799">IF($F3799="", "", _xlfn.XLOOKUP($F3799,accounts!$A$2:$A$86,accounts!$F$2:$F$86, "Other"))</f>
        <v>United States</v>
      </c>
      <c r="J3799" s="1" t="s">
        <v>131</v>
      </c>
      <c r="K3799" s="3">
        <v>42895.0</v>
      </c>
      <c r="L3799" s="3">
        <v>42983.0</v>
      </c>
      <c r="M3799" s="1">
        <v>52.0</v>
      </c>
    </row>
    <row r="3800">
      <c r="A3800" s="1" t="s">
        <v>4005</v>
      </c>
      <c r="B3800" s="1" t="s">
        <v>18</v>
      </c>
      <c r="C3800" s="1" t="str">
        <f t="array" ref="C3800">_xlfn.XLOOKUP($B3800, sales_teams!$A$2:$A$36, sales_teams!$B$2:$B$36)</f>
        <v>Dustin Brinkmann</v>
      </c>
      <c r="D3800" s="1" t="str">
        <f t="array" ref="D3800">_xlfn.XLOOKUP($B3800, sales_teams!$A$2:$A$36, sales_teams!$C$2:$C$36)</f>
        <v>Central</v>
      </c>
      <c r="E3800" s="1" t="s">
        <v>109</v>
      </c>
      <c r="F3800" s="1" t="s">
        <v>29</v>
      </c>
      <c r="G3800" s="1" t="str">
        <f t="array" ref="G3800">IF($F3800="", "", _xlfn.XLOOKUP($F3800,accounts!$A$2:$A$86,accounts!$B$2:$B$86, "Other"))</f>
        <v>medical</v>
      </c>
      <c r="H3800" s="1" t="str">
        <f t="array" ref="H3800">IF($F3800="", "", IFS(_xlfn.XLOOKUP($F3800, accounts!$A$2:$A$86, accounts!$E$2:$E$86, 0)&gt;=1000, "Enterprise", _xlfn.XLOOKUP($F3800, accounts!$A$2:$A$86, accounts!$E$2:$E$86, 0)&gt;=100, "Mid-Market", TRUE, "SMB"))</f>
        <v>Enterprise</v>
      </c>
      <c r="I3800" s="1" t="str">
        <f t="array" ref="I3800">IF($F3800="", "", _xlfn.XLOOKUP($F3800,accounts!$A$2:$A$86,accounts!$F$2:$F$86, "Other"))</f>
        <v>Philipines</v>
      </c>
      <c r="J3800" s="1" t="s">
        <v>131</v>
      </c>
      <c r="K3800" s="3">
        <v>42895.0</v>
      </c>
      <c r="L3800" s="3">
        <v>42951.0</v>
      </c>
      <c r="M3800" s="1">
        <v>1017.0</v>
      </c>
    </row>
    <row r="3801">
      <c r="A3801" s="1" t="s">
        <v>4006</v>
      </c>
      <c r="B3801" s="1" t="s">
        <v>18</v>
      </c>
      <c r="C3801" s="1" t="str">
        <f t="array" ref="C3801">_xlfn.XLOOKUP($B3801, sales_teams!$A$2:$A$36, sales_teams!$B$2:$B$36)</f>
        <v>Dustin Brinkmann</v>
      </c>
      <c r="D3801" s="1" t="str">
        <f t="array" ref="D3801">_xlfn.XLOOKUP($B3801, sales_teams!$A$2:$A$36, sales_teams!$C$2:$C$36)</f>
        <v>Central</v>
      </c>
      <c r="E3801" s="1" t="s">
        <v>188</v>
      </c>
      <c r="F3801" s="1" t="s">
        <v>56</v>
      </c>
      <c r="G3801" s="1" t="str">
        <f t="array" ref="G3801">IF($F3801="", "", _xlfn.XLOOKUP($F3801,accounts!$A$2:$A$86,accounts!$B$2:$B$86, "Other"))</f>
        <v>software</v>
      </c>
      <c r="H3801" s="1" t="str">
        <f t="array" ref="H3801">IF($F3801="", "", IFS(_xlfn.XLOOKUP($F3801, accounts!$A$2:$A$86, accounts!$E$2:$E$86, 0)&gt;=1000, "Enterprise", _xlfn.XLOOKUP($F3801, accounts!$A$2:$A$86, accounts!$E$2:$E$86, 0)&gt;=100, "Mid-Market", TRUE, "SMB"))</f>
        <v>Enterprise</v>
      </c>
      <c r="I3801" s="1" t="str">
        <f t="array" ref="I3801">IF($F3801="", "", _xlfn.XLOOKUP($F3801,accounts!$A$2:$A$86,accounts!$F$2:$F$86, "Other"))</f>
        <v>United States</v>
      </c>
      <c r="J3801" s="1" t="s">
        <v>131</v>
      </c>
      <c r="K3801" s="3">
        <v>42895.0</v>
      </c>
      <c r="L3801" s="3">
        <v>42913.0</v>
      </c>
      <c r="M3801" s="1">
        <v>3681.0</v>
      </c>
    </row>
    <row r="3802">
      <c r="A3802" s="1" t="s">
        <v>4007</v>
      </c>
      <c r="B3802" s="1" t="s">
        <v>28</v>
      </c>
      <c r="C3802" s="1" t="str">
        <f t="array" ref="C3802">_xlfn.XLOOKUP($B3802, sales_teams!$A$2:$A$36, sales_teams!$B$2:$B$36)</f>
        <v>Melvin Marxen</v>
      </c>
      <c r="D3802" s="1" t="str">
        <f t="array" ref="D3802">_xlfn.XLOOKUP($B3802, sales_teams!$A$2:$A$36, sales_teams!$C$2:$C$36)</f>
        <v>Central</v>
      </c>
      <c r="E3802" s="1" t="s">
        <v>109</v>
      </c>
      <c r="F3802" s="1" t="s">
        <v>150</v>
      </c>
      <c r="G3802" s="1" t="str">
        <f t="array" ref="G3802">IF($F3802="", "", _xlfn.XLOOKUP($F3802,accounts!$A$2:$A$86,accounts!$B$2:$B$86, "Other"))</f>
        <v>technology</v>
      </c>
      <c r="H3802" s="1" t="str">
        <f t="array" ref="H3802">IF($F3802="", "", IFS(_xlfn.XLOOKUP($F3802, accounts!$A$2:$A$86, accounts!$E$2:$E$86, 0)&gt;=1000, "Enterprise", _xlfn.XLOOKUP($F3802, accounts!$A$2:$A$86, accounts!$E$2:$E$86, 0)&gt;=100, "Mid-Market", TRUE, "SMB"))</f>
        <v>Enterprise</v>
      </c>
      <c r="I3802" s="1" t="str">
        <f t="array" ref="I3802">IF($F3802="", "", _xlfn.XLOOKUP($F3802,accounts!$A$2:$A$86,accounts!$F$2:$F$86, "Other"))</f>
        <v>United States</v>
      </c>
      <c r="J3802" s="1" t="s">
        <v>192</v>
      </c>
      <c r="K3802" s="3">
        <v>42895.0</v>
      </c>
      <c r="L3802" s="3">
        <v>42951.0</v>
      </c>
      <c r="M3802" s="1">
        <v>0.0</v>
      </c>
    </row>
    <row r="3803">
      <c r="A3803" s="1" t="s">
        <v>4008</v>
      </c>
      <c r="B3803" s="1" t="s">
        <v>54</v>
      </c>
      <c r="C3803" s="1" t="str">
        <f t="array" ref="C3803">_xlfn.XLOOKUP($B3803, sales_teams!$A$2:$A$36, sales_teams!$B$2:$B$36)</f>
        <v>Rocco Neubert</v>
      </c>
      <c r="D3803" s="1" t="str">
        <f t="array" ref="D3803">_xlfn.XLOOKUP($B3803, sales_teams!$A$2:$A$36, sales_teams!$C$2:$C$36)</f>
        <v>East</v>
      </c>
      <c r="E3803" s="1" t="s">
        <v>148</v>
      </c>
      <c r="F3803" s="1" t="s">
        <v>132</v>
      </c>
      <c r="G3803" s="1" t="str">
        <f t="array" ref="G3803">IF($F3803="", "", _xlfn.XLOOKUP($F3803,accounts!$A$2:$A$86,accounts!$B$2:$B$86, "Other"))</f>
        <v>marketing</v>
      </c>
      <c r="H3803" s="1" t="str">
        <f t="array" ref="H3803">IF($F3803="", "", IFS(_xlfn.XLOOKUP($F3803, accounts!$A$2:$A$86, accounts!$E$2:$E$86, 0)&gt;=1000, "Enterprise", _xlfn.XLOOKUP($F3803, accounts!$A$2:$A$86, accounts!$E$2:$E$86, 0)&gt;=100, "Mid-Market", TRUE, "SMB"))</f>
        <v>Enterprise</v>
      </c>
      <c r="I3803" s="1" t="str">
        <f t="array" ref="I3803">IF($F3803="", "", _xlfn.XLOOKUP($F3803,accounts!$A$2:$A$86,accounts!$F$2:$F$86, "Other"))</f>
        <v>Jordan</v>
      </c>
      <c r="J3803" s="1" t="s">
        <v>131</v>
      </c>
      <c r="K3803" s="3">
        <v>42895.0</v>
      </c>
      <c r="L3803" s="3">
        <v>43000.0</v>
      </c>
      <c r="M3803" s="1">
        <v>4370.0</v>
      </c>
    </row>
    <row r="3804">
      <c r="A3804" s="1" t="s">
        <v>4009</v>
      </c>
      <c r="B3804" s="1" t="s">
        <v>52</v>
      </c>
      <c r="C3804" s="1" t="str">
        <f t="array" ref="C3804">_xlfn.XLOOKUP($B3804, sales_teams!$A$2:$A$36, sales_teams!$B$2:$B$36)</f>
        <v>Rocco Neubert</v>
      </c>
      <c r="D3804" s="1" t="str">
        <f t="array" ref="D3804">_xlfn.XLOOKUP($B3804, sales_teams!$A$2:$A$36, sales_teams!$C$2:$C$36)</f>
        <v>East</v>
      </c>
      <c r="E3804" s="1" t="s">
        <v>188</v>
      </c>
      <c r="F3804" s="1" t="s">
        <v>123</v>
      </c>
      <c r="G3804" s="1" t="str">
        <f t="array" ref="G3804">IF($F3804="", "", _xlfn.XLOOKUP($F3804,accounts!$A$2:$A$86,accounts!$B$2:$B$86, "Other"))</f>
        <v>technology</v>
      </c>
      <c r="H3804" s="1" t="str">
        <f t="array" ref="H3804">IF($F3804="", "", IFS(_xlfn.XLOOKUP($F3804, accounts!$A$2:$A$86, accounts!$E$2:$E$86, 0)&gt;=1000, "Enterprise", _xlfn.XLOOKUP($F3804, accounts!$A$2:$A$86, accounts!$E$2:$E$86, 0)&gt;=100, "Mid-Market", TRUE, "SMB"))</f>
        <v>Enterprise</v>
      </c>
      <c r="I3804" s="1" t="str">
        <f t="array" ref="I3804">IF($F3804="", "", _xlfn.XLOOKUP($F3804,accounts!$A$2:$A$86,accounts!$F$2:$F$86, "Other"))</f>
        <v>United States</v>
      </c>
      <c r="J3804" s="1" t="s">
        <v>131</v>
      </c>
      <c r="K3804" s="3">
        <v>42896.0</v>
      </c>
      <c r="L3804" s="3">
        <v>42900.0</v>
      </c>
      <c r="M3804" s="1">
        <v>3772.0</v>
      </c>
    </row>
    <row r="3805">
      <c r="A3805" s="1" t="s">
        <v>4010</v>
      </c>
      <c r="B3805" s="1" t="s">
        <v>52</v>
      </c>
      <c r="C3805" s="1" t="str">
        <f t="array" ref="C3805">_xlfn.XLOOKUP($B3805, sales_teams!$A$2:$A$36, sales_teams!$B$2:$B$36)</f>
        <v>Rocco Neubert</v>
      </c>
      <c r="D3805" s="1" t="str">
        <f t="array" ref="D3805">_xlfn.XLOOKUP($B3805, sales_teams!$A$2:$A$36, sales_teams!$C$2:$C$36)</f>
        <v>East</v>
      </c>
      <c r="E3805" s="1" t="s">
        <v>188</v>
      </c>
      <c r="F3805" s="1" t="s">
        <v>159</v>
      </c>
      <c r="G3805" s="1" t="str">
        <f t="array" ref="G3805">IF($F3805="", "", _xlfn.XLOOKUP($F3805,accounts!$A$2:$A$86,accounts!$B$2:$B$86, "Other"))</f>
        <v>retail</v>
      </c>
      <c r="H3805" s="1" t="str">
        <f t="array" ref="H3805">IF($F3805="", "", IFS(_xlfn.XLOOKUP($F3805, accounts!$A$2:$A$86, accounts!$E$2:$E$86, 0)&gt;=1000, "Enterprise", _xlfn.XLOOKUP($F3805, accounts!$A$2:$A$86, accounts!$E$2:$E$86, 0)&gt;=100, "Mid-Market", TRUE, "SMB"))</f>
        <v>Mid-Market</v>
      </c>
      <c r="I3805" s="1" t="str">
        <f t="array" ref="I3805">IF($F3805="", "", _xlfn.XLOOKUP($F3805,accounts!$A$2:$A$86,accounts!$F$2:$F$86, "Other"))</f>
        <v>Romania</v>
      </c>
      <c r="J3805" s="1" t="s">
        <v>131</v>
      </c>
      <c r="K3805" s="3">
        <v>42896.0</v>
      </c>
      <c r="L3805" s="3">
        <v>42914.0</v>
      </c>
      <c r="M3805" s="1">
        <v>2871.0</v>
      </c>
    </row>
    <row r="3806">
      <c r="A3806" s="1" t="s">
        <v>4011</v>
      </c>
      <c r="B3806" s="1" t="s">
        <v>12</v>
      </c>
      <c r="C3806" s="1" t="str">
        <f t="array" ref="C3806">_xlfn.XLOOKUP($B3806, sales_teams!$A$2:$A$36, sales_teams!$B$2:$B$36)</f>
        <v>Dustin Brinkmann</v>
      </c>
      <c r="D3806" s="1" t="str">
        <f t="array" ref="D3806">_xlfn.XLOOKUP($B3806, sales_teams!$A$2:$A$36, sales_teams!$C$2:$C$36)</f>
        <v>Central</v>
      </c>
      <c r="E3806" s="1" t="s">
        <v>194</v>
      </c>
      <c r="F3806" s="1" t="s">
        <v>47</v>
      </c>
      <c r="G3806" s="1" t="str">
        <f t="array" ref="G3806">IF($F3806="", "", _xlfn.XLOOKUP($F3806,accounts!$A$2:$A$86,accounts!$B$2:$B$86, "Other"))</f>
        <v>retail</v>
      </c>
      <c r="H3806" s="1" t="str">
        <f t="array" ref="H3806">IF($F3806="", "", IFS(_xlfn.XLOOKUP($F3806, accounts!$A$2:$A$86, accounts!$E$2:$E$86, 0)&gt;=1000, "Enterprise", _xlfn.XLOOKUP($F3806, accounts!$A$2:$A$86, accounts!$E$2:$E$86, 0)&gt;=100, "Mid-Market", TRUE, "SMB"))</f>
        <v>Enterprise</v>
      </c>
      <c r="I3806" s="1" t="str">
        <f t="array" ref="I3806">IF($F3806="", "", _xlfn.XLOOKUP($F3806,accounts!$A$2:$A$86,accounts!$F$2:$F$86, "Other"))</f>
        <v>United States</v>
      </c>
      <c r="J3806" s="1" t="s">
        <v>131</v>
      </c>
      <c r="K3806" s="3">
        <v>42896.0</v>
      </c>
      <c r="L3806" s="3">
        <v>42951.0</v>
      </c>
      <c r="M3806" s="1">
        <v>4749.0</v>
      </c>
    </row>
    <row r="3807">
      <c r="A3807" s="1" t="s">
        <v>4012</v>
      </c>
      <c r="B3807" s="1" t="s">
        <v>39</v>
      </c>
      <c r="C3807" s="1" t="str">
        <f t="array" ref="C3807">_xlfn.XLOOKUP($B3807, sales_teams!$A$2:$A$36, sales_teams!$B$2:$B$36)</f>
        <v>Cara Losch</v>
      </c>
      <c r="D3807" s="1" t="str">
        <f t="array" ref="D3807">_xlfn.XLOOKUP($B3807, sales_teams!$A$2:$A$36, sales_teams!$C$2:$C$36)</f>
        <v>East</v>
      </c>
      <c r="E3807" s="1" t="s">
        <v>179</v>
      </c>
      <c r="F3807" s="1" t="s">
        <v>98</v>
      </c>
      <c r="G3807" s="1" t="str">
        <f t="array" ref="G3807">IF($F3807="", "", _xlfn.XLOOKUP($F3807,accounts!$A$2:$A$86,accounts!$B$2:$B$86, "Other"))</f>
        <v>retail</v>
      </c>
      <c r="H3807" s="1" t="str">
        <f t="array" ref="H3807">IF($F3807="", "", IFS(_xlfn.XLOOKUP($F3807, accounts!$A$2:$A$86, accounts!$E$2:$E$86, 0)&gt;=1000, "Enterprise", _xlfn.XLOOKUP($F3807, accounts!$A$2:$A$86, accounts!$E$2:$E$86, 0)&gt;=100, "Mid-Market", TRUE, "SMB"))</f>
        <v>Enterprise</v>
      </c>
      <c r="I3807" s="1" t="str">
        <f t="array" ref="I3807">IF($F3807="", "", _xlfn.XLOOKUP($F3807,accounts!$A$2:$A$86,accounts!$F$2:$F$86, "Other"))</f>
        <v>Japan</v>
      </c>
      <c r="J3807" s="1" t="s">
        <v>192</v>
      </c>
      <c r="K3807" s="3">
        <v>42896.0</v>
      </c>
      <c r="L3807" s="3">
        <v>42974.0</v>
      </c>
      <c r="M3807" s="1">
        <v>0.0</v>
      </c>
    </row>
    <row r="3808">
      <c r="A3808" s="1" t="s">
        <v>4013</v>
      </c>
      <c r="B3808" s="1" t="s">
        <v>30</v>
      </c>
      <c r="C3808" s="1" t="str">
        <f t="array" ref="C3808">_xlfn.XLOOKUP($B3808, sales_teams!$A$2:$A$36, sales_teams!$B$2:$B$36)</f>
        <v>Melvin Marxen</v>
      </c>
      <c r="D3808" s="1" t="str">
        <f t="array" ref="D3808">_xlfn.XLOOKUP($B3808, sales_teams!$A$2:$A$36, sales_teams!$C$2:$C$36)</f>
        <v>Central</v>
      </c>
      <c r="E3808" s="1" t="s">
        <v>109</v>
      </c>
      <c r="F3808" s="1" t="s">
        <v>149</v>
      </c>
      <c r="G3808" s="1" t="str">
        <f t="array" ref="G3808">IF($F3808="", "", _xlfn.XLOOKUP($F3808,accounts!$A$2:$A$86,accounts!$B$2:$B$86, "Other"))</f>
        <v>medical</v>
      </c>
      <c r="H3808" s="1" t="str">
        <f t="array" ref="H3808">IF($F3808="", "", IFS(_xlfn.XLOOKUP($F3808, accounts!$A$2:$A$86, accounts!$E$2:$E$86, 0)&gt;=1000, "Enterprise", _xlfn.XLOOKUP($F3808, accounts!$A$2:$A$86, accounts!$E$2:$E$86, 0)&gt;=100, "Mid-Market", TRUE, "SMB"))</f>
        <v>Enterprise</v>
      </c>
      <c r="I3808" s="1" t="str">
        <f t="array" ref="I3808">IF($F3808="", "", _xlfn.XLOOKUP($F3808,accounts!$A$2:$A$86,accounts!$F$2:$F$86, "Other"))</f>
        <v>United States</v>
      </c>
      <c r="J3808" s="1" t="s">
        <v>131</v>
      </c>
      <c r="K3808" s="3">
        <v>42896.0</v>
      </c>
      <c r="L3808" s="3">
        <v>42973.0</v>
      </c>
      <c r="M3808" s="1">
        <v>1075.0</v>
      </c>
    </row>
    <row r="3809">
      <c r="A3809" s="1" t="s">
        <v>4014</v>
      </c>
      <c r="B3809" s="1" t="s">
        <v>53</v>
      </c>
      <c r="C3809" s="1" t="str">
        <f t="array" ref="C3809">_xlfn.XLOOKUP($B3809, sales_teams!$A$2:$A$36, sales_teams!$B$2:$B$36)</f>
        <v>Rocco Neubert</v>
      </c>
      <c r="D3809" s="1" t="str">
        <f t="array" ref="D3809">_xlfn.XLOOKUP($B3809, sales_teams!$A$2:$A$36, sales_teams!$C$2:$C$36)</f>
        <v>East</v>
      </c>
      <c r="E3809" s="1" t="s">
        <v>194</v>
      </c>
      <c r="F3809" s="1" t="s">
        <v>126</v>
      </c>
      <c r="G3809" s="1" t="str">
        <f t="array" ref="G3809">IF($F3809="", "", _xlfn.XLOOKUP($F3809,accounts!$A$2:$A$86,accounts!$B$2:$B$86, "Other"))</f>
        <v>retail</v>
      </c>
      <c r="H3809" s="1" t="str">
        <f t="array" ref="H3809">IF($F3809="", "", IFS(_xlfn.XLOOKUP($F3809, accounts!$A$2:$A$86, accounts!$E$2:$E$86, 0)&gt;=1000, "Enterprise", _xlfn.XLOOKUP($F3809, accounts!$A$2:$A$86, accounts!$E$2:$E$86, 0)&gt;=100, "Mid-Market", TRUE, "SMB"))</f>
        <v>Enterprise</v>
      </c>
      <c r="I3809" s="1" t="str">
        <f t="array" ref="I3809">IF($F3809="", "", _xlfn.XLOOKUP($F3809,accounts!$A$2:$A$86,accounts!$F$2:$F$86, "Other"))</f>
        <v>United States</v>
      </c>
      <c r="J3809" s="1" t="s">
        <v>131</v>
      </c>
      <c r="K3809" s="3">
        <v>42896.0</v>
      </c>
      <c r="L3809" s="3">
        <v>42999.0</v>
      </c>
      <c r="M3809" s="1">
        <v>5051.0</v>
      </c>
    </row>
    <row r="3810">
      <c r="A3810" s="1" t="s">
        <v>4015</v>
      </c>
      <c r="B3810" s="1" t="s">
        <v>94</v>
      </c>
      <c r="C3810" s="1" t="str">
        <f t="array" ref="C3810">_xlfn.XLOOKUP($B3810, sales_teams!$A$2:$A$36, sales_teams!$B$2:$B$36)</f>
        <v>Celia Rouche</v>
      </c>
      <c r="D3810" s="1" t="str">
        <f t="array" ref="D3810">_xlfn.XLOOKUP($B3810, sales_teams!$A$2:$A$36, sales_teams!$C$2:$C$36)</f>
        <v>West</v>
      </c>
      <c r="E3810" s="1" t="s">
        <v>242</v>
      </c>
      <c r="F3810" s="1" t="s">
        <v>130</v>
      </c>
      <c r="G3810" s="1" t="str">
        <f t="array" ref="G3810">IF($F3810="", "", _xlfn.XLOOKUP($F3810,accounts!$A$2:$A$86,accounts!$B$2:$B$86, "Other"))</f>
        <v>medical</v>
      </c>
      <c r="H3810" s="1" t="str">
        <f t="array" ref="H3810">IF($F3810="", "", IFS(_xlfn.XLOOKUP($F3810, accounts!$A$2:$A$86, accounts!$E$2:$E$86, 0)&gt;=1000, "Enterprise", _xlfn.XLOOKUP($F3810, accounts!$A$2:$A$86, accounts!$E$2:$E$86, 0)&gt;=100, "Mid-Market", TRUE, "SMB"))</f>
        <v>Enterprise</v>
      </c>
      <c r="I3810" s="1" t="str">
        <f t="array" ref="I3810">IF($F3810="", "", _xlfn.XLOOKUP($F3810,accounts!$A$2:$A$86,accounts!$F$2:$F$86, "Other"))</f>
        <v>United States</v>
      </c>
      <c r="J3810" s="1" t="s">
        <v>189</v>
      </c>
      <c r="K3810" s="3">
        <v>42896.0</v>
      </c>
    </row>
    <row r="3811">
      <c r="A3811" s="1" t="s">
        <v>4016</v>
      </c>
      <c r="B3811" s="1" t="s">
        <v>19</v>
      </c>
      <c r="C3811" s="1" t="str">
        <f t="array" ref="C3811">_xlfn.XLOOKUP($B3811, sales_teams!$A$2:$A$36, sales_teams!$B$2:$B$36)</f>
        <v>Melvin Marxen</v>
      </c>
      <c r="D3811" s="1" t="str">
        <f t="array" ref="D3811">_xlfn.XLOOKUP($B3811, sales_teams!$A$2:$A$36, sales_teams!$C$2:$C$36)</f>
        <v>Central</v>
      </c>
      <c r="E3811" s="1" t="s">
        <v>109</v>
      </c>
      <c r="F3811" s="1" t="s">
        <v>122</v>
      </c>
      <c r="G3811" s="1" t="str">
        <f t="array" ref="G3811">IF($F3811="", "", _xlfn.XLOOKUP($F3811,accounts!$A$2:$A$86,accounts!$B$2:$B$86, "Other"))</f>
        <v>medical</v>
      </c>
      <c r="H3811" s="1" t="str">
        <f t="array" ref="H3811">IF($F3811="", "", IFS(_xlfn.XLOOKUP($F3811, accounts!$A$2:$A$86, accounts!$E$2:$E$86, 0)&gt;=1000, "Enterprise", _xlfn.XLOOKUP($F3811, accounts!$A$2:$A$86, accounts!$E$2:$E$86, 0)&gt;=100, "Mid-Market", TRUE, "SMB"))</f>
        <v>Enterprise</v>
      </c>
      <c r="I3811" s="1" t="str">
        <f t="array" ref="I3811">IF($F3811="", "", _xlfn.XLOOKUP($F3811,accounts!$A$2:$A$86,accounts!$F$2:$F$86, "Other"))</f>
        <v>United States</v>
      </c>
      <c r="J3811" s="1" t="s">
        <v>131</v>
      </c>
      <c r="K3811" s="3">
        <v>42896.0</v>
      </c>
      <c r="L3811" s="3">
        <v>42903.0</v>
      </c>
      <c r="M3811" s="1">
        <v>834.0</v>
      </c>
    </row>
    <row r="3812">
      <c r="A3812" s="1" t="s">
        <v>4017</v>
      </c>
      <c r="B3812" s="1" t="s">
        <v>104</v>
      </c>
      <c r="C3812" s="1" t="str">
        <f t="array" ref="C3812">_xlfn.XLOOKUP($B3812, sales_teams!$A$2:$A$36, sales_teams!$B$2:$B$36)</f>
        <v>Summer Sewald</v>
      </c>
      <c r="D3812" s="1" t="str">
        <f t="array" ref="D3812">_xlfn.XLOOKUP($B3812, sales_teams!$A$2:$A$36, sales_teams!$C$2:$C$36)</f>
        <v>West</v>
      </c>
      <c r="E3812" s="1" t="s">
        <v>179</v>
      </c>
      <c r="F3812" s="1" t="s">
        <v>115</v>
      </c>
      <c r="G3812" s="1" t="str">
        <f t="array" ref="G3812">IF($F3812="", "", _xlfn.XLOOKUP($F3812,accounts!$A$2:$A$86,accounts!$B$2:$B$86, "Other"))</f>
        <v>services</v>
      </c>
      <c r="H3812" s="1" t="str">
        <f t="array" ref="H3812">IF($F3812="", "", IFS(_xlfn.XLOOKUP($F3812, accounts!$A$2:$A$86, accounts!$E$2:$E$86, 0)&gt;=1000, "Enterprise", _xlfn.XLOOKUP($F3812, accounts!$A$2:$A$86, accounts!$E$2:$E$86, 0)&gt;=100, "Mid-Market", TRUE, "SMB"))</f>
        <v>Enterprise</v>
      </c>
      <c r="I3812" s="1" t="str">
        <f t="array" ref="I3812">IF($F3812="", "", _xlfn.XLOOKUP($F3812,accounts!$A$2:$A$86,accounts!$F$2:$F$86, "Other"))</f>
        <v>United States</v>
      </c>
      <c r="J3812" s="1" t="s">
        <v>192</v>
      </c>
      <c r="K3812" s="3">
        <v>42896.0</v>
      </c>
      <c r="L3812" s="3">
        <v>42954.0</v>
      </c>
      <c r="M3812" s="1">
        <v>0.0</v>
      </c>
    </row>
    <row r="3813">
      <c r="A3813" s="1" t="s">
        <v>4018</v>
      </c>
      <c r="B3813" s="1" t="s">
        <v>24</v>
      </c>
      <c r="C3813" s="1" t="str">
        <f t="array" ref="C3813">_xlfn.XLOOKUP($B3813, sales_teams!$A$2:$A$36, sales_teams!$B$2:$B$36)</f>
        <v>Melvin Marxen</v>
      </c>
      <c r="D3813" s="1" t="str">
        <f t="array" ref="D3813">_xlfn.XLOOKUP($B3813, sales_teams!$A$2:$A$36, sales_teams!$C$2:$C$36)</f>
        <v>Central</v>
      </c>
      <c r="E3813" s="1" t="s">
        <v>188</v>
      </c>
      <c r="F3813" s="1" t="s">
        <v>164</v>
      </c>
      <c r="G3813" s="1" t="str">
        <f t="array" ref="G3813">IF($F3813="", "", _xlfn.XLOOKUP($F3813,accounts!$A$2:$A$86,accounts!$B$2:$B$86, "Other"))</f>
        <v>retail</v>
      </c>
      <c r="H3813" s="1" t="str">
        <f t="array" ref="H3813">IF($F3813="", "", IFS(_xlfn.XLOOKUP($F3813, accounts!$A$2:$A$86, accounts!$E$2:$E$86, 0)&gt;=1000, "Enterprise", _xlfn.XLOOKUP($F3813, accounts!$A$2:$A$86, accounts!$E$2:$E$86, 0)&gt;=100, "Mid-Market", TRUE, "SMB"))</f>
        <v>Mid-Market</v>
      </c>
      <c r="I3813" s="1" t="str">
        <f t="array" ref="I3813">IF($F3813="", "", _xlfn.XLOOKUP($F3813,accounts!$A$2:$A$86,accounts!$F$2:$F$86, "Other"))</f>
        <v>United States</v>
      </c>
      <c r="J3813" s="1" t="s">
        <v>192</v>
      </c>
      <c r="K3813" s="3">
        <v>42896.0</v>
      </c>
      <c r="L3813" s="3">
        <v>42997.0</v>
      </c>
      <c r="M3813" s="1">
        <v>0.0</v>
      </c>
    </row>
    <row r="3814">
      <c r="A3814" s="1" t="s">
        <v>4019</v>
      </c>
      <c r="B3814" s="1" t="s">
        <v>24</v>
      </c>
      <c r="C3814" s="1" t="str">
        <f t="array" ref="C3814">_xlfn.XLOOKUP($B3814, sales_teams!$A$2:$A$36, sales_teams!$B$2:$B$36)</f>
        <v>Melvin Marxen</v>
      </c>
      <c r="D3814" s="1" t="str">
        <f t="array" ref="D3814">_xlfn.XLOOKUP($B3814, sales_teams!$A$2:$A$36, sales_teams!$C$2:$C$36)</f>
        <v>Central</v>
      </c>
      <c r="E3814" s="1" t="s">
        <v>179</v>
      </c>
      <c r="F3814" s="1" t="s">
        <v>145</v>
      </c>
      <c r="G3814" s="1" t="str">
        <f t="array" ref="G3814">IF($F3814="", "", _xlfn.XLOOKUP($F3814,accounts!$A$2:$A$86,accounts!$B$2:$B$86, "Other"))</f>
        <v>technology</v>
      </c>
      <c r="H3814" s="1" t="str">
        <f t="array" ref="H3814">IF($F3814="", "", IFS(_xlfn.XLOOKUP($F3814, accounts!$A$2:$A$86, accounts!$E$2:$E$86, 0)&gt;=1000, "Enterprise", _xlfn.XLOOKUP($F3814, accounts!$A$2:$A$86, accounts!$E$2:$E$86, 0)&gt;=100, "Mid-Market", TRUE, "SMB"))</f>
        <v>Enterprise</v>
      </c>
      <c r="I3814" s="1" t="str">
        <f t="array" ref="I3814">IF($F3814="", "", _xlfn.XLOOKUP($F3814,accounts!$A$2:$A$86,accounts!$F$2:$F$86, "Other"))</f>
        <v>Panama</v>
      </c>
      <c r="J3814" s="1" t="s">
        <v>131</v>
      </c>
      <c r="K3814" s="3">
        <v>42896.0</v>
      </c>
      <c r="L3814" s="3">
        <v>42905.0</v>
      </c>
      <c r="M3814" s="1">
        <v>54.0</v>
      </c>
    </row>
    <row r="3815">
      <c r="A3815" s="1" t="s">
        <v>4020</v>
      </c>
      <c r="B3815" s="1" t="s">
        <v>28</v>
      </c>
      <c r="C3815" s="1" t="str">
        <f t="array" ref="C3815">_xlfn.XLOOKUP($B3815, sales_teams!$A$2:$A$36, sales_teams!$B$2:$B$36)</f>
        <v>Melvin Marxen</v>
      </c>
      <c r="D3815" s="1" t="str">
        <f t="array" ref="D3815">_xlfn.XLOOKUP($B3815, sales_teams!$A$2:$A$36, sales_teams!$C$2:$C$36)</f>
        <v>Central</v>
      </c>
      <c r="E3815" s="1" t="s">
        <v>181</v>
      </c>
      <c r="F3815" s="1" t="s">
        <v>157</v>
      </c>
      <c r="G3815" s="1" t="str">
        <f t="array" ref="G3815">IF($F3815="", "", _xlfn.XLOOKUP($F3815,accounts!$A$2:$A$86,accounts!$B$2:$B$86, "Other"))</f>
        <v>retail</v>
      </c>
      <c r="H3815" s="1" t="str">
        <f t="array" ref="H3815">IF($F3815="", "", IFS(_xlfn.XLOOKUP($F3815, accounts!$A$2:$A$86, accounts!$E$2:$E$86, 0)&gt;=1000, "Enterprise", _xlfn.XLOOKUP($F3815, accounts!$A$2:$A$86, accounts!$E$2:$E$86, 0)&gt;=100, "Mid-Market", TRUE, "SMB"))</f>
        <v>Enterprise</v>
      </c>
      <c r="I3815" s="1" t="str">
        <f t="array" ref="I3815">IF($F3815="", "", _xlfn.XLOOKUP($F3815,accounts!$A$2:$A$86,accounts!$F$2:$F$86, "Other"))</f>
        <v>Belgium</v>
      </c>
      <c r="J3815" s="1" t="s">
        <v>192</v>
      </c>
      <c r="K3815" s="3">
        <v>42896.0</v>
      </c>
      <c r="L3815" s="3">
        <v>42985.0</v>
      </c>
      <c r="M3815" s="1">
        <v>0.0</v>
      </c>
    </row>
    <row r="3816">
      <c r="A3816" s="1" t="s">
        <v>4021</v>
      </c>
      <c r="B3816" s="1" t="s">
        <v>28</v>
      </c>
      <c r="C3816" s="1" t="str">
        <f t="array" ref="C3816">_xlfn.XLOOKUP($B3816, sales_teams!$A$2:$A$36, sales_teams!$B$2:$B$36)</f>
        <v>Melvin Marxen</v>
      </c>
      <c r="D3816" s="1" t="str">
        <f t="array" ref="D3816">_xlfn.XLOOKUP($B3816, sales_teams!$A$2:$A$36, sales_teams!$C$2:$C$36)</f>
        <v>Central</v>
      </c>
      <c r="E3816" s="1" t="s">
        <v>181</v>
      </c>
      <c r="F3816" s="1" t="s">
        <v>79</v>
      </c>
      <c r="G3816" s="1" t="str">
        <f t="array" ref="G3816">IF($F3816="", "", _xlfn.XLOOKUP($F3816,accounts!$A$2:$A$86,accounts!$B$2:$B$86, "Other"))</f>
        <v>entertainment</v>
      </c>
      <c r="H3816" s="1" t="str">
        <f t="array" ref="H3816">IF($F3816="", "", IFS(_xlfn.XLOOKUP($F3816, accounts!$A$2:$A$86, accounts!$E$2:$E$86, 0)&gt;=1000, "Enterprise", _xlfn.XLOOKUP($F3816, accounts!$A$2:$A$86, accounts!$E$2:$E$86, 0)&gt;=100, "Mid-Market", TRUE, "SMB"))</f>
        <v>Mid-Market</v>
      </c>
      <c r="I3816" s="1" t="str">
        <f t="array" ref="I3816">IF($F3816="", "", _xlfn.XLOOKUP($F3816,accounts!$A$2:$A$86,accounts!$F$2:$F$86, "Other"))</f>
        <v>United States</v>
      </c>
      <c r="J3816" s="1" t="s">
        <v>131</v>
      </c>
      <c r="K3816" s="3">
        <v>42896.0</v>
      </c>
      <c r="L3816" s="3">
        <v>42907.0</v>
      </c>
      <c r="M3816" s="1">
        <v>527.0</v>
      </c>
    </row>
    <row r="3817">
      <c r="A3817" s="1" t="s">
        <v>4022</v>
      </c>
      <c r="B3817" s="1" t="s">
        <v>28</v>
      </c>
      <c r="C3817" s="1" t="str">
        <f t="array" ref="C3817">_xlfn.XLOOKUP($B3817, sales_teams!$A$2:$A$36, sales_teams!$B$2:$B$36)</f>
        <v>Melvin Marxen</v>
      </c>
      <c r="D3817" s="1" t="str">
        <f t="array" ref="D3817">_xlfn.XLOOKUP($B3817, sales_teams!$A$2:$A$36, sales_teams!$C$2:$C$36)</f>
        <v>Central</v>
      </c>
      <c r="E3817" s="1" t="s">
        <v>188</v>
      </c>
      <c r="F3817" s="1" t="s">
        <v>110</v>
      </c>
      <c r="G3817" s="1" t="str">
        <f t="array" ref="G3817">IF($F3817="", "", _xlfn.XLOOKUP($F3817,accounts!$A$2:$A$86,accounts!$B$2:$B$86, "Other"))</f>
        <v>technology</v>
      </c>
      <c r="H3817" s="1" t="str">
        <f t="array" ref="H3817">IF($F3817="", "", IFS(_xlfn.XLOOKUP($F3817, accounts!$A$2:$A$86, accounts!$E$2:$E$86, 0)&gt;=1000, "Enterprise", _xlfn.XLOOKUP($F3817, accounts!$A$2:$A$86, accounts!$E$2:$E$86, 0)&gt;=100, "Mid-Market", TRUE, "SMB"))</f>
        <v>Enterprise</v>
      </c>
      <c r="I3817" s="1" t="str">
        <f t="array" ref="I3817">IF($F3817="", "", _xlfn.XLOOKUP($F3817,accounts!$A$2:$A$86,accounts!$F$2:$F$86, "Other"))</f>
        <v>Norway</v>
      </c>
      <c r="J3817" s="1" t="s">
        <v>131</v>
      </c>
      <c r="K3817" s="3">
        <v>42896.0</v>
      </c>
      <c r="L3817" s="3">
        <v>42898.0</v>
      </c>
      <c r="M3817" s="1">
        <v>2724.0</v>
      </c>
    </row>
    <row r="3818">
      <c r="A3818" s="1" t="s">
        <v>4023</v>
      </c>
      <c r="B3818" s="1" t="s">
        <v>54</v>
      </c>
      <c r="C3818" s="1" t="str">
        <f t="array" ref="C3818">_xlfn.XLOOKUP($B3818, sales_teams!$A$2:$A$36, sales_teams!$B$2:$B$36)</f>
        <v>Rocco Neubert</v>
      </c>
      <c r="D3818" s="1" t="str">
        <f t="array" ref="D3818">_xlfn.XLOOKUP($B3818, sales_teams!$A$2:$A$36, sales_teams!$C$2:$C$36)</f>
        <v>East</v>
      </c>
      <c r="E3818" s="1" t="s">
        <v>194</v>
      </c>
      <c r="F3818" s="1" t="s">
        <v>22</v>
      </c>
      <c r="G3818" s="1" t="str">
        <f t="array" ref="G3818">IF($F3818="", "", _xlfn.XLOOKUP($F3818,accounts!$A$2:$A$86,accounts!$B$2:$B$86, "Other"))</f>
        <v>medical</v>
      </c>
      <c r="H3818" s="1" t="str">
        <f t="array" ref="H3818">IF($F3818="", "", IFS(_xlfn.XLOOKUP($F3818, accounts!$A$2:$A$86, accounts!$E$2:$E$86, 0)&gt;=1000, "Enterprise", _xlfn.XLOOKUP($F3818, accounts!$A$2:$A$86, accounts!$E$2:$E$86, 0)&gt;=100, "Mid-Market", TRUE, "SMB"))</f>
        <v>Mid-Market</v>
      </c>
      <c r="I3818" s="1" t="str">
        <f t="array" ref="I3818">IF($F3818="", "", _xlfn.XLOOKUP($F3818,accounts!$A$2:$A$86,accounts!$F$2:$F$86, "Other"))</f>
        <v>United States</v>
      </c>
      <c r="J3818" s="1" t="s">
        <v>192</v>
      </c>
      <c r="K3818" s="3">
        <v>42896.0</v>
      </c>
      <c r="L3818" s="3">
        <v>42907.0</v>
      </c>
      <c r="M3818" s="1">
        <v>0.0</v>
      </c>
    </row>
    <row r="3819">
      <c r="A3819" s="1" t="s">
        <v>4024</v>
      </c>
      <c r="B3819" s="1" t="s">
        <v>54</v>
      </c>
      <c r="C3819" s="1" t="str">
        <f t="array" ref="C3819">_xlfn.XLOOKUP($B3819, sales_teams!$A$2:$A$36, sales_teams!$B$2:$B$36)</f>
        <v>Rocco Neubert</v>
      </c>
      <c r="D3819" s="1" t="str">
        <f t="array" ref="D3819">_xlfn.XLOOKUP($B3819, sales_teams!$A$2:$A$36, sales_teams!$C$2:$C$36)</f>
        <v>East</v>
      </c>
      <c r="E3819" s="1" t="s">
        <v>181</v>
      </c>
      <c r="F3819" s="1" t="s">
        <v>126</v>
      </c>
      <c r="G3819" s="1" t="str">
        <f t="array" ref="G3819">IF($F3819="", "", _xlfn.XLOOKUP($F3819,accounts!$A$2:$A$86,accounts!$B$2:$B$86, "Other"))</f>
        <v>retail</v>
      </c>
      <c r="H3819" s="1" t="str">
        <f t="array" ref="H3819">IF($F3819="", "", IFS(_xlfn.XLOOKUP($F3819, accounts!$A$2:$A$86, accounts!$E$2:$E$86, 0)&gt;=1000, "Enterprise", _xlfn.XLOOKUP($F3819, accounts!$A$2:$A$86, accounts!$E$2:$E$86, 0)&gt;=100, "Mid-Market", TRUE, "SMB"))</f>
        <v>Enterprise</v>
      </c>
      <c r="I3819" s="1" t="str">
        <f t="array" ref="I3819">IF($F3819="", "", _xlfn.XLOOKUP($F3819,accounts!$A$2:$A$86,accounts!$F$2:$F$86, "Other"))</f>
        <v>United States</v>
      </c>
      <c r="J3819" s="1" t="s">
        <v>131</v>
      </c>
      <c r="K3819" s="3">
        <v>42896.0</v>
      </c>
      <c r="L3819" s="3">
        <v>42983.0</v>
      </c>
      <c r="M3819" s="1">
        <v>551.0</v>
      </c>
    </row>
    <row r="3820">
      <c r="A3820" s="1" t="s">
        <v>4025</v>
      </c>
      <c r="B3820" s="1" t="s">
        <v>65</v>
      </c>
      <c r="C3820" s="1" t="str">
        <f t="array" ref="C3820">_xlfn.XLOOKUP($B3820, sales_teams!$A$2:$A$36, sales_teams!$B$2:$B$36)</f>
        <v>Celia Rouche</v>
      </c>
      <c r="D3820" s="1" t="str">
        <f t="array" ref="D3820">_xlfn.XLOOKUP($B3820, sales_teams!$A$2:$A$36, sales_teams!$C$2:$C$36)</f>
        <v>West</v>
      </c>
      <c r="E3820" s="1" t="s">
        <v>148</v>
      </c>
      <c r="F3820" s="1" t="s">
        <v>167</v>
      </c>
      <c r="G3820" s="1" t="str">
        <f t="array" ref="G3820">IF($F3820="", "", _xlfn.XLOOKUP($F3820,accounts!$A$2:$A$86,accounts!$B$2:$B$86, "Other"))</f>
        <v>finance</v>
      </c>
      <c r="H3820" s="1" t="str">
        <f t="array" ref="H3820">IF($F3820="", "", IFS(_xlfn.XLOOKUP($F3820, accounts!$A$2:$A$86, accounts!$E$2:$E$86, 0)&gt;=1000, "Enterprise", _xlfn.XLOOKUP($F3820, accounts!$A$2:$A$86, accounts!$E$2:$E$86, 0)&gt;=100, "Mid-Market", TRUE, "SMB"))</f>
        <v>Mid-Market</v>
      </c>
      <c r="I3820" s="1" t="str">
        <f t="array" ref="I3820">IF($F3820="", "", _xlfn.XLOOKUP($F3820,accounts!$A$2:$A$86,accounts!$F$2:$F$86, "Other"))</f>
        <v>United States</v>
      </c>
      <c r="J3820" s="1" t="s">
        <v>189</v>
      </c>
      <c r="K3820" s="3">
        <v>42896.0</v>
      </c>
    </row>
    <row r="3821">
      <c r="A3821" s="1" t="s">
        <v>4026</v>
      </c>
      <c r="B3821" s="1" t="s">
        <v>60</v>
      </c>
      <c r="C3821" s="1" t="str">
        <f t="array" ref="C3821">_xlfn.XLOOKUP($B3821, sales_teams!$A$2:$A$36, sales_teams!$B$2:$B$36)</f>
        <v>Celia Rouche</v>
      </c>
      <c r="D3821" s="1" t="str">
        <f t="array" ref="D3821">_xlfn.XLOOKUP($B3821, sales_teams!$A$2:$A$36, sales_teams!$C$2:$C$36)</f>
        <v>West</v>
      </c>
      <c r="E3821" s="1" t="s">
        <v>109</v>
      </c>
      <c r="F3821" s="1" t="s">
        <v>143</v>
      </c>
      <c r="G3821" s="1" t="str">
        <f t="array" ref="G3821">IF($F3821="", "", _xlfn.XLOOKUP($F3821,accounts!$A$2:$A$86,accounts!$B$2:$B$86, "Other"))</f>
        <v>entertainment</v>
      </c>
      <c r="H3821" s="1" t="str">
        <f t="array" ref="H3821">IF($F3821="", "", IFS(_xlfn.XLOOKUP($F3821, accounts!$A$2:$A$86, accounts!$E$2:$E$86, 0)&gt;=1000, "Enterprise", _xlfn.XLOOKUP($F3821, accounts!$A$2:$A$86, accounts!$E$2:$E$86, 0)&gt;=100, "Mid-Market", TRUE, "SMB"))</f>
        <v>Mid-Market</v>
      </c>
      <c r="I3821" s="1" t="str">
        <f t="array" ref="I3821">IF($F3821="", "", _xlfn.XLOOKUP($F3821,accounts!$A$2:$A$86,accounts!$F$2:$F$86, "Other"))</f>
        <v>United States</v>
      </c>
      <c r="J3821" s="1" t="s">
        <v>131</v>
      </c>
      <c r="K3821" s="3">
        <v>42896.0</v>
      </c>
      <c r="L3821" s="3">
        <v>42907.0</v>
      </c>
      <c r="M3821" s="1">
        <v>1118.0</v>
      </c>
    </row>
    <row r="3822">
      <c r="A3822" s="1" t="s">
        <v>4027</v>
      </c>
      <c r="B3822" s="1" t="s">
        <v>60</v>
      </c>
      <c r="C3822" s="1" t="str">
        <f t="array" ref="C3822">_xlfn.XLOOKUP($B3822, sales_teams!$A$2:$A$36, sales_teams!$B$2:$B$36)</f>
        <v>Celia Rouche</v>
      </c>
      <c r="D3822" s="1" t="str">
        <f t="array" ref="D3822">_xlfn.XLOOKUP($B3822, sales_teams!$A$2:$A$36, sales_teams!$C$2:$C$36)</f>
        <v>West</v>
      </c>
      <c r="E3822" s="1" t="s">
        <v>194</v>
      </c>
      <c r="F3822" s="1" t="s">
        <v>75</v>
      </c>
      <c r="G3822" s="1" t="str">
        <f t="array" ref="G3822">IF($F3822="", "", _xlfn.XLOOKUP($F3822,accounts!$A$2:$A$86,accounts!$B$2:$B$86, "Other"))</f>
        <v>software</v>
      </c>
      <c r="H3822" s="1" t="str">
        <f t="array" ref="H3822">IF($F3822="", "", IFS(_xlfn.XLOOKUP($F3822, accounts!$A$2:$A$86, accounts!$E$2:$E$86, 0)&gt;=1000, "Enterprise", _xlfn.XLOOKUP($F3822, accounts!$A$2:$A$86, accounts!$E$2:$E$86, 0)&gt;=100, "Mid-Market", TRUE, "SMB"))</f>
        <v>SMB</v>
      </c>
      <c r="I3822" s="1" t="str">
        <f t="array" ref="I3822">IF($F3822="", "", _xlfn.XLOOKUP($F3822,accounts!$A$2:$A$86,accounts!$F$2:$F$86, "Other"))</f>
        <v>United States</v>
      </c>
      <c r="J3822" s="1" t="s">
        <v>131</v>
      </c>
      <c r="K3822" s="3">
        <v>42896.0</v>
      </c>
      <c r="L3822" s="3">
        <v>42970.0</v>
      </c>
      <c r="M3822" s="1">
        <v>6094.0</v>
      </c>
    </row>
    <row r="3823">
      <c r="A3823" s="1" t="s">
        <v>4028</v>
      </c>
      <c r="B3823" s="1" t="s">
        <v>45</v>
      </c>
      <c r="C3823" s="1" t="str">
        <f t="array" ref="C3823">_xlfn.XLOOKUP($B3823, sales_teams!$A$2:$A$36, sales_teams!$B$2:$B$36)</f>
        <v>Cara Losch</v>
      </c>
      <c r="D3823" s="1" t="str">
        <f t="array" ref="D3823">_xlfn.XLOOKUP($B3823, sales_teams!$A$2:$A$36, sales_teams!$C$2:$C$36)</f>
        <v>East</v>
      </c>
      <c r="E3823" s="1" t="s">
        <v>179</v>
      </c>
      <c r="F3823" s="1" t="s">
        <v>103</v>
      </c>
      <c r="G3823" s="1" t="str">
        <f t="array" ref="G3823">IF($F3823="", "", _xlfn.XLOOKUP($F3823,accounts!$A$2:$A$86,accounts!$B$2:$B$86, "Other"))</f>
        <v>retail</v>
      </c>
      <c r="H3823" s="1" t="str">
        <f t="array" ref="H3823">IF($F3823="", "", IFS(_xlfn.XLOOKUP($F3823, accounts!$A$2:$A$86, accounts!$E$2:$E$86, 0)&gt;=1000, "Enterprise", _xlfn.XLOOKUP($F3823, accounts!$A$2:$A$86, accounts!$E$2:$E$86, 0)&gt;=100, "Mid-Market", TRUE, "SMB"))</f>
        <v>Enterprise</v>
      </c>
      <c r="I3823" s="1" t="str">
        <f t="array" ref="I3823">IF($F3823="", "", _xlfn.XLOOKUP($F3823,accounts!$A$2:$A$86,accounts!$F$2:$F$86, "Other"))</f>
        <v>United States</v>
      </c>
      <c r="J3823" s="1" t="s">
        <v>192</v>
      </c>
      <c r="K3823" s="3">
        <v>42896.0</v>
      </c>
      <c r="L3823" s="3">
        <v>42969.0</v>
      </c>
      <c r="M3823" s="1">
        <v>0.0</v>
      </c>
    </row>
    <row r="3824">
      <c r="A3824" s="1" t="s">
        <v>4029</v>
      </c>
      <c r="B3824" s="1" t="s">
        <v>105</v>
      </c>
      <c r="C3824" s="1" t="str">
        <f t="array" ref="C3824">_xlfn.XLOOKUP($B3824, sales_teams!$A$2:$A$36, sales_teams!$B$2:$B$36)</f>
        <v>Summer Sewald</v>
      </c>
      <c r="D3824" s="1" t="str">
        <f t="array" ref="D3824">_xlfn.XLOOKUP($B3824, sales_teams!$A$2:$A$36, sales_teams!$C$2:$C$36)</f>
        <v>West</v>
      </c>
      <c r="E3824" s="1" t="s">
        <v>181</v>
      </c>
      <c r="G3824" s="1" t="str">
        <f t="array" ref="G3824">IF($F3824="", "", _xlfn.XLOOKUP($F3824,accounts!$A$2:$A$86,accounts!$B$2:$B$86, "Other"))</f>
        <v/>
      </c>
      <c r="H3824" s="1" t="str">
        <f t="array" ref="H3824">IF($F3824="", "", IFS(_xlfn.XLOOKUP($F3824, accounts!$A$2:$A$86, accounts!$E$2:$E$86, 0)&gt;=1000, "Enterprise", _xlfn.XLOOKUP($F3824, accounts!$A$2:$A$86, accounts!$E$2:$E$86, 0)&gt;=100, "Mid-Market", TRUE, "SMB"))</f>
        <v/>
      </c>
      <c r="I3824" s="1" t="str">
        <f t="array" ref="I3824">IF($F3824="", "", _xlfn.XLOOKUP($F3824,accounts!$A$2:$A$86,accounts!$F$2:$F$86, "Other"))</f>
        <v/>
      </c>
      <c r="J3824" s="1" t="s">
        <v>189</v>
      </c>
      <c r="K3824" s="3">
        <v>42896.0</v>
      </c>
    </row>
    <row r="3825">
      <c r="A3825" s="1" t="s">
        <v>4030</v>
      </c>
      <c r="B3825" s="1" t="s">
        <v>105</v>
      </c>
      <c r="C3825" s="1" t="str">
        <f t="array" ref="C3825">_xlfn.XLOOKUP($B3825, sales_teams!$A$2:$A$36, sales_teams!$B$2:$B$36)</f>
        <v>Summer Sewald</v>
      </c>
      <c r="D3825" s="1" t="str">
        <f t="array" ref="D3825">_xlfn.XLOOKUP($B3825, sales_teams!$A$2:$A$36, sales_teams!$C$2:$C$36)</f>
        <v>West</v>
      </c>
      <c r="E3825" s="1" t="s">
        <v>181</v>
      </c>
      <c r="F3825" s="1" t="s">
        <v>134</v>
      </c>
      <c r="G3825" s="1" t="str">
        <f t="array" ref="G3825">IF($F3825="", "", _xlfn.XLOOKUP($F3825,accounts!$A$2:$A$86,accounts!$B$2:$B$86, "Other"))</f>
        <v>services</v>
      </c>
      <c r="H3825" s="1" t="str">
        <f t="array" ref="H3825">IF($F3825="", "", IFS(_xlfn.XLOOKUP($F3825, accounts!$A$2:$A$86, accounts!$E$2:$E$86, 0)&gt;=1000, "Enterprise", _xlfn.XLOOKUP($F3825, accounts!$A$2:$A$86, accounts!$E$2:$E$86, 0)&gt;=100, "Mid-Market", TRUE, "SMB"))</f>
        <v>Enterprise</v>
      </c>
      <c r="I3825" s="1" t="str">
        <f t="array" ref="I3825">IF($F3825="", "", _xlfn.XLOOKUP($F3825,accounts!$A$2:$A$86,accounts!$F$2:$F$86, "Other"))</f>
        <v>Brazil</v>
      </c>
      <c r="J3825" s="1" t="s">
        <v>131</v>
      </c>
      <c r="K3825" s="3">
        <v>42896.0</v>
      </c>
      <c r="L3825" s="3">
        <v>42953.0</v>
      </c>
      <c r="M3825" s="1">
        <v>556.0</v>
      </c>
    </row>
    <row r="3826">
      <c r="A3826" s="1" t="s">
        <v>4031</v>
      </c>
      <c r="B3826" s="1" t="s">
        <v>7</v>
      </c>
      <c r="C3826" s="1" t="str">
        <f t="array" ref="C3826">_xlfn.XLOOKUP($B3826, sales_teams!$A$2:$A$36, sales_teams!$B$2:$B$36)</f>
        <v>Dustin Brinkmann</v>
      </c>
      <c r="D3826" s="1" t="str">
        <f t="array" ref="D3826">_xlfn.XLOOKUP($B3826, sales_teams!$A$2:$A$36, sales_teams!$C$2:$C$36)</f>
        <v>Central</v>
      </c>
      <c r="E3826" s="1" t="s">
        <v>181</v>
      </c>
      <c r="F3826" s="1" t="s">
        <v>110</v>
      </c>
      <c r="G3826" s="1" t="str">
        <f t="array" ref="G3826">IF($F3826="", "", _xlfn.XLOOKUP($F3826,accounts!$A$2:$A$86,accounts!$B$2:$B$86, "Other"))</f>
        <v>technology</v>
      </c>
      <c r="H3826" s="1" t="str">
        <f t="array" ref="H3826">IF($F3826="", "", IFS(_xlfn.XLOOKUP($F3826, accounts!$A$2:$A$86, accounts!$E$2:$E$86, 0)&gt;=1000, "Enterprise", _xlfn.XLOOKUP($F3826, accounts!$A$2:$A$86, accounts!$E$2:$E$86, 0)&gt;=100, "Mid-Market", TRUE, "SMB"))</f>
        <v>Enterprise</v>
      </c>
      <c r="I3826" s="1" t="str">
        <f t="array" ref="I3826">IF($F3826="", "", _xlfn.XLOOKUP($F3826,accounts!$A$2:$A$86,accounts!$F$2:$F$86, "Other"))</f>
        <v>Norway</v>
      </c>
      <c r="J3826" s="1" t="s">
        <v>192</v>
      </c>
      <c r="K3826" s="3">
        <v>42897.0</v>
      </c>
      <c r="L3826" s="3">
        <v>42994.0</v>
      </c>
      <c r="M3826" s="1">
        <v>0.0</v>
      </c>
    </row>
    <row r="3827">
      <c r="A3827" s="1" t="s">
        <v>4032</v>
      </c>
      <c r="B3827" s="1" t="s">
        <v>7</v>
      </c>
      <c r="C3827" s="1" t="str">
        <f t="array" ref="C3827">_xlfn.XLOOKUP($B3827, sales_teams!$A$2:$A$36, sales_teams!$B$2:$B$36)</f>
        <v>Dustin Brinkmann</v>
      </c>
      <c r="D3827" s="1" t="str">
        <f t="array" ref="D3827">_xlfn.XLOOKUP($B3827, sales_teams!$A$2:$A$36, sales_teams!$C$2:$C$36)</f>
        <v>Central</v>
      </c>
      <c r="E3827" s="1" t="s">
        <v>179</v>
      </c>
      <c r="F3827" s="1" t="s">
        <v>145</v>
      </c>
      <c r="G3827" s="1" t="str">
        <f t="array" ref="G3827">IF($F3827="", "", _xlfn.XLOOKUP($F3827,accounts!$A$2:$A$86,accounts!$B$2:$B$86, "Other"))</f>
        <v>technology</v>
      </c>
      <c r="H3827" s="1" t="str">
        <f t="array" ref="H3827">IF($F3827="", "", IFS(_xlfn.XLOOKUP($F3827, accounts!$A$2:$A$86, accounts!$E$2:$E$86, 0)&gt;=1000, "Enterprise", _xlfn.XLOOKUP($F3827, accounts!$A$2:$A$86, accounts!$E$2:$E$86, 0)&gt;=100, "Mid-Market", TRUE, "SMB"))</f>
        <v>Enterprise</v>
      </c>
      <c r="I3827" s="1" t="str">
        <f t="array" ref="I3827">IF($F3827="", "", _xlfn.XLOOKUP($F3827,accounts!$A$2:$A$86,accounts!$F$2:$F$86, "Other"))</f>
        <v>Panama</v>
      </c>
      <c r="J3827" s="1" t="s">
        <v>131</v>
      </c>
      <c r="K3827" s="3">
        <v>42897.0</v>
      </c>
      <c r="L3827" s="3">
        <v>42991.0</v>
      </c>
      <c r="M3827" s="1">
        <v>49.0</v>
      </c>
    </row>
    <row r="3828">
      <c r="A3828" s="1" t="s">
        <v>4033</v>
      </c>
      <c r="B3828" s="1" t="s">
        <v>52</v>
      </c>
      <c r="C3828" s="1" t="str">
        <f t="array" ref="C3828">_xlfn.XLOOKUP($B3828, sales_teams!$A$2:$A$36, sales_teams!$B$2:$B$36)</f>
        <v>Rocco Neubert</v>
      </c>
      <c r="D3828" s="1" t="str">
        <f t="array" ref="D3828">_xlfn.XLOOKUP($B3828, sales_teams!$A$2:$A$36, sales_teams!$C$2:$C$36)</f>
        <v>East</v>
      </c>
      <c r="E3828" s="1" t="s">
        <v>109</v>
      </c>
      <c r="F3828" s="1" t="s">
        <v>153</v>
      </c>
      <c r="G3828" s="1" t="str">
        <f t="array" ref="G3828">IF($F3828="", "", _xlfn.XLOOKUP($F3828,accounts!$A$2:$A$86,accounts!$B$2:$B$86, "Other"))</f>
        <v>medical</v>
      </c>
      <c r="H3828" s="1" t="str">
        <f t="array" ref="H3828">IF($F3828="", "", IFS(_xlfn.XLOOKUP($F3828, accounts!$A$2:$A$86, accounts!$E$2:$E$86, 0)&gt;=1000, "Enterprise", _xlfn.XLOOKUP($F3828, accounts!$A$2:$A$86, accounts!$E$2:$E$86, 0)&gt;=100, "Mid-Market", TRUE, "SMB"))</f>
        <v>Enterprise</v>
      </c>
      <c r="I3828" s="1" t="str">
        <f t="array" ref="I3828">IF($F3828="", "", _xlfn.XLOOKUP($F3828,accounts!$A$2:$A$86,accounts!$F$2:$F$86, "Other"))</f>
        <v>United States</v>
      </c>
      <c r="J3828" s="1" t="s">
        <v>192</v>
      </c>
      <c r="K3828" s="3">
        <v>42897.0</v>
      </c>
      <c r="L3828" s="3">
        <v>42989.0</v>
      </c>
      <c r="M3828" s="1">
        <v>0.0</v>
      </c>
    </row>
    <row r="3829">
      <c r="A3829" s="1" t="s">
        <v>4034</v>
      </c>
      <c r="B3829" s="1" t="s">
        <v>12</v>
      </c>
      <c r="C3829" s="1" t="str">
        <f t="array" ref="C3829">_xlfn.XLOOKUP($B3829, sales_teams!$A$2:$A$36, sales_teams!$B$2:$B$36)</f>
        <v>Dustin Brinkmann</v>
      </c>
      <c r="D3829" s="1" t="str">
        <f t="array" ref="D3829">_xlfn.XLOOKUP($B3829, sales_teams!$A$2:$A$36, sales_teams!$C$2:$C$36)</f>
        <v>Central</v>
      </c>
      <c r="E3829" s="1" t="s">
        <v>109</v>
      </c>
      <c r="F3829" s="1" t="s">
        <v>157</v>
      </c>
      <c r="G3829" s="1" t="str">
        <f t="array" ref="G3829">IF($F3829="", "", _xlfn.XLOOKUP($F3829,accounts!$A$2:$A$86,accounts!$B$2:$B$86, "Other"))</f>
        <v>retail</v>
      </c>
      <c r="H3829" s="1" t="str">
        <f t="array" ref="H3829">IF($F3829="", "", IFS(_xlfn.XLOOKUP($F3829, accounts!$A$2:$A$86, accounts!$E$2:$E$86, 0)&gt;=1000, "Enterprise", _xlfn.XLOOKUP($F3829, accounts!$A$2:$A$86, accounts!$E$2:$E$86, 0)&gt;=100, "Mid-Market", TRUE, "SMB"))</f>
        <v>Enterprise</v>
      </c>
      <c r="I3829" s="1" t="str">
        <f t="array" ref="I3829">IF($F3829="", "", _xlfn.XLOOKUP($F3829,accounts!$A$2:$A$86,accounts!$F$2:$F$86, "Other"))</f>
        <v>Belgium</v>
      </c>
      <c r="J3829" s="1" t="s">
        <v>131</v>
      </c>
      <c r="K3829" s="3">
        <v>42897.0</v>
      </c>
      <c r="L3829" s="3">
        <v>43003.0</v>
      </c>
      <c r="M3829" s="1">
        <v>1001.0</v>
      </c>
    </row>
    <row r="3830">
      <c r="A3830" s="1" t="s">
        <v>4035</v>
      </c>
      <c r="B3830" s="1" t="s">
        <v>39</v>
      </c>
      <c r="C3830" s="1" t="str">
        <f t="array" ref="C3830">_xlfn.XLOOKUP($B3830, sales_teams!$A$2:$A$36, sales_teams!$B$2:$B$36)</f>
        <v>Cara Losch</v>
      </c>
      <c r="D3830" s="1" t="str">
        <f t="array" ref="D3830">_xlfn.XLOOKUP($B3830, sales_teams!$A$2:$A$36, sales_teams!$C$2:$C$36)</f>
        <v>East</v>
      </c>
      <c r="E3830" s="1" t="s">
        <v>188</v>
      </c>
      <c r="F3830" s="1" t="s">
        <v>163</v>
      </c>
      <c r="G3830" s="1" t="str">
        <f t="array" ref="G3830">IF($F3830="", "", _xlfn.XLOOKUP($F3830,accounts!$A$2:$A$86,accounts!$B$2:$B$86, "Other"))</f>
        <v>medical</v>
      </c>
      <c r="H3830" s="1" t="str">
        <f t="array" ref="H3830">IF($F3830="", "", IFS(_xlfn.XLOOKUP($F3830, accounts!$A$2:$A$86, accounts!$E$2:$E$86, 0)&gt;=1000, "Enterprise", _xlfn.XLOOKUP($F3830, accounts!$A$2:$A$86, accounts!$E$2:$E$86, 0)&gt;=100, "Mid-Market", TRUE, "SMB"))</f>
        <v>Mid-Market</v>
      </c>
      <c r="I3830" s="1" t="str">
        <f t="array" ref="I3830">IF($F3830="", "", _xlfn.XLOOKUP($F3830,accounts!$A$2:$A$86,accounts!$F$2:$F$86, "Other"))</f>
        <v>United States</v>
      </c>
      <c r="J3830" s="1" t="s">
        <v>131</v>
      </c>
      <c r="K3830" s="3">
        <v>42897.0</v>
      </c>
      <c r="L3830" s="3">
        <v>42994.0</v>
      </c>
      <c r="M3830" s="1">
        <v>3777.0</v>
      </c>
    </row>
    <row r="3831">
      <c r="A3831" s="1" t="s">
        <v>4036</v>
      </c>
      <c r="B3831" s="1" t="s">
        <v>48</v>
      </c>
      <c r="C3831" s="1" t="str">
        <f t="array" ref="C3831">_xlfn.XLOOKUP($B3831, sales_teams!$A$2:$A$36, sales_teams!$B$2:$B$36)</f>
        <v>Rocco Neubert</v>
      </c>
      <c r="D3831" s="1" t="str">
        <f t="array" ref="D3831">_xlfn.XLOOKUP($B3831, sales_teams!$A$2:$A$36, sales_teams!$C$2:$C$36)</f>
        <v>East</v>
      </c>
      <c r="E3831" s="1" t="s">
        <v>109</v>
      </c>
      <c r="F3831" s="1" t="s">
        <v>121</v>
      </c>
      <c r="G3831" s="1" t="str">
        <f t="array" ref="G3831">IF($F3831="", "", _xlfn.XLOOKUP($F3831,accounts!$A$2:$A$86,accounts!$B$2:$B$86, "Other"))</f>
        <v>telecommunications</v>
      </c>
      <c r="H3831" s="1" t="str">
        <f t="array" ref="H3831">IF($F3831="", "", IFS(_xlfn.XLOOKUP($F3831, accounts!$A$2:$A$86, accounts!$E$2:$E$86, 0)&gt;=1000, "Enterprise", _xlfn.XLOOKUP($F3831, accounts!$A$2:$A$86, accounts!$E$2:$E$86, 0)&gt;=100, "Mid-Market", TRUE, "SMB"))</f>
        <v>Enterprise</v>
      </c>
      <c r="I3831" s="1" t="str">
        <f t="array" ref="I3831">IF($F3831="", "", _xlfn.XLOOKUP($F3831,accounts!$A$2:$A$86,accounts!$F$2:$F$86, "Other"))</f>
        <v>United States</v>
      </c>
      <c r="J3831" s="1" t="s">
        <v>131</v>
      </c>
      <c r="K3831" s="3">
        <v>42897.0</v>
      </c>
      <c r="L3831" s="3">
        <v>42964.0</v>
      </c>
      <c r="M3831" s="1">
        <v>892.0</v>
      </c>
    </row>
    <row r="3832">
      <c r="A3832" s="1" t="s">
        <v>4037</v>
      </c>
      <c r="B3832" s="1" t="s">
        <v>48</v>
      </c>
      <c r="C3832" s="1" t="str">
        <f t="array" ref="C3832">_xlfn.XLOOKUP($B3832, sales_teams!$A$2:$A$36, sales_teams!$B$2:$B$36)</f>
        <v>Rocco Neubert</v>
      </c>
      <c r="D3832" s="1" t="str">
        <f t="array" ref="D3832">_xlfn.XLOOKUP($B3832, sales_teams!$A$2:$A$36, sales_teams!$C$2:$C$36)</f>
        <v>East</v>
      </c>
      <c r="E3832" s="1" t="s">
        <v>194</v>
      </c>
      <c r="F3832" s="1" t="s">
        <v>123</v>
      </c>
      <c r="G3832" s="1" t="str">
        <f t="array" ref="G3832">IF($F3832="", "", _xlfn.XLOOKUP($F3832,accounts!$A$2:$A$86,accounts!$B$2:$B$86, "Other"))</f>
        <v>technology</v>
      </c>
      <c r="H3832" s="1" t="str">
        <f t="array" ref="H3832">IF($F3832="", "", IFS(_xlfn.XLOOKUP($F3832, accounts!$A$2:$A$86, accounts!$E$2:$E$86, 0)&gt;=1000, "Enterprise", _xlfn.XLOOKUP($F3832, accounts!$A$2:$A$86, accounts!$E$2:$E$86, 0)&gt;=100, "Mid-Market", TRUE, "SMB"))</f>
        <v>Enterprise</v>
      </c>
      <c r="I3832" s="1" t="str">
        <f t="array" ref="I3832">IF($F3832="", "", _xlfn.XLOOKUP($F3832,accounts!$A$2:$A$86,accounts!$F$2:$F$86, "Other"))</f>
        <v>United States</v>
      </c>
      <c r="J3832" s="1" t="s">
        <v>131</v>
      </c>
      <c r="K3832" s="3">
        <v>42897.0</v>
      </c>
      <c r="L3832" s="3">
        <v>42905.0</v>
      </c>
      <c r="M3832" s="1">
        <v>5353.0</v>
      </c>
    </row>
    <row r="3833">
      <c r="A3833" s="1" t="s">
        <v>4038</v>
      </c>
      <c r="B3833" s="1" t="s">
        <v>30</v>
      </c>
      <c r="C3833" s="1" t="str">
        <f t="array" ref="C3833">_xlfn.XLOOKUP($B3833, sales_teams!$A$2:$A$36, sales_teams!$B$2:$B$36)</f>
        <v>Melvin Marxen</v>
      </c>
      <c r="D3833" s="1" t="str">
        <f t="array" ref="D3833">_xlfn.XLOOKUP($B3833, sales_teams!$A$2:$A$36, sales_teams!$C$2:$C$36)</f>
        <v>Central</v>
      </c>
      <c r="E3833" s="1" t="s">
        <v>148</v>
      </c>
      <c r="F3833" s="1" t="s">
        <v>25</v>
      </c>
      <c r="G3833" s="1" t="str">
        <f t="array" ref="G3833">IF($F3833="", "", _xlfn.XLOOKUP($F3833,accounts!$A$2:$A$86,accounts!$B$2:$B$86, "Other"))</f>
        <v>medical</v>
      </c>
      <c r="H3833" s="1" t="str">
        <f t="array" ref="H3833">IF($F3833="", "", IFS(_xlfn.XLOOKUP($F3833, accounts!$A$2:$A$86, accounts!$E$2:$E$86, 0)&gt;=1000, "Enterprise", _xlfn.XLOOKUP($F3833, accounts!$A$2:$A$86, accounts!$E$2:$E$86, 0)&gt;=100, "Mid-Market", TRUE, "SMB"))</f>
        <v>Enterprise</v>
      </c>
      <c r="I3833" s="1" t="str">
        <f t="array" ref="I3833">IF($F3833="", "", _xlfn.XLOOKUP($F3833,accounts!$A$2:$A$86,accounts!$F$2:$F$86, "Other"))</f>
        <v>Kenya</v>
      </c>
      <c r="J3833" s="1" t="s">
        <v>131</v>
      </c>
      <c r="K3833" s="3">
        <v>42897.0</v>
      </c>
      <c r="L3833" s="3">
        <v>42910.0</v>
      </c>
      <c r="M3833" s="1">
        <v>4410.0</v>
      </c>
    </row>
    <row r="3834">
      <c r="A3834" s="1" t="s">
        <v>4039</v>
      </c>
      <c r="B3834" s="1" t="s">
        <v>30</v>
      </c>
      <c r="C3834" s="1" t="str">
        <f t="array" ref="C3834">_xlfn.XLOOKUP($B3834, sales_teams!$A$2:$A$36, sales_teams!$B$2:$B$36)</f>
        <v>Melvin Marxen</v>
      </c>
      <c r="D3834" s="1" t="str">
        <f t="array" ref="D3834">_xlfn.XLOOKUP($B3834, sales_teams!$A$2:$A$36, sales_teams!$C$2:$C$36)</f>
        <v>Central</v>
      </c>
      <c r="E3834" s="1" t="s">
        <v>188</v>
      </c>
      <c r="F3834" s="1" t="s">
        <v>128</v>
      </c>
      <c r="G3834" s="1" t="str">
        <f t="array" ref="G3834">IF($F3834="", "", _xlfn.XLOOKUP($F3834,accounts!$A$2:$A$86,accounts!$B$2:$B$86, "Other"))</f>
        <v>marketing</v>
      </c>
      <c r="H3834" s="1" t="str">
        <f t="array" ref="H3834">IF($F3834="", "", IFS(_xlfn.XLOOKUP($F3834, accounts!$A$2:$A$86, accounts!$E$2:$E$86, 0)&gt;=1000, "Enterprise", _xlfn.XLOOKUP($F3834, accounts!$A$2:$A$86, accounts!$E$2:$E$86, 0)&gt;=100, "Mid-Market", TRUE, "SMB"))</f>
        <v>Enterprise</v>
      </c>
      <c r="I3834" s="1" t="str">
        <f t="array" ref="I3834">IF($F3834="", "", _xlfn.XLOOKUP($F3834,accounts!$A$2:$A$86,accounts!$F$2:$F$86, "Other"))</f>
        <v>United States</v>
      </c>
      <c r="J3834" s="1" t="s">
        <v>131</v>
      </c>
      <c r="K3834" s="3">
        <v>42897.0</v>
      </c>
      <c r="L3834" s="3">
        <v>42981.0</v>
      </c>
      <c r="M3834" s="1">
        <v>3768.0</v>
      </c>
    </row>
    <row r="3835">
      <c r="A3835" s="1" t="s">
        <v>4040</v>
      </c>
      <c r="B3835" s="1" t="s">
        <v>53</v>
      </c>
      <c r="C3835" s="1" t="str">
        <f t="array" ref="C3835">_xlfn.XLOOKUP($B3835, sales_teams!$A$2:$A$36, sales_teams!$B$2:$B$36)</f>
        <v>Rocco Neubert</v>
      </c>
      <c r="D3835" s="1" t="str">
        <f t="array" ref="D3835">_xlfn.XLOOKUP($B3835, sales_teams!$A$2:$A$36, sales_teams!$C$2:$C$36)</f>
        <v>East</v>
      </c>
      <c r="E3835" s="1" t="s">
        <v>181</v>
      </c>
      <c r="F3835" s="1" t="s">
        <v>40</v>
      </c>
      <c r="G3835" s="1" t="str">
        <f t="array" ref="G3835">IF($F3835="", "", _xlfn.XLOOKUP($F3835,accounts!$A$2:$A$86,accounts!$B$2:$B$86, "Other"))</f>
        <v>technology</v>
      </c>
      <c r="H3835" s="1" t="str">
        <f t="array" ref="H3835">IF($F3835="", "", IFS(_xlfn.XLOOKUP($F3835, accounts!$A$2:$A$86, accounts!$E$2:$E$86, 0)&gt;=1000, "Enterprise", _xlfn.XLOOKUP($F3835, accounts!$A$2:$A$86, accounts!$E$2:$E$86, 0)&gt;=100, "Mid-Market", TRUE, "SMB"))</f>
        <v>Enterprise</v>
      </c>
      <c r="I3835" s="1" t="str">
        <f t="array" ref="I3835">IF($F3835="", "", _xlfn.XLOOKUP($F3835,accounts!$A$2:$A$86,accounts!$F$2:$F$86, "Other"))</f>
        <v>United States</v>
      </c>
      <c r="J3835" s="1" t="s">
        <v>192</v>
      </c>
      <c r="K3835" s="3">
        <v>42897.0</v>
      </c>
      <c r="L3835" s="3">
        <v>42976.0</v>
      </c>
      <c r="M3835" s="1">
        <v>0.0</v>
      </c>
    </row>
    <row r="3836">
      <c r="A3836" s="1" t="s">
        <v>4041</v>
      </c>
      <c r="B3836" s="1" t="s">
        <v>99</v>
      </c>
      <c r="C3836" s="1" t="str">
        <f t="array" ref="C3836">_xlfn.XLOOKUP($B3836, sales_teams!$A$2:$A$36, sales_teams!$B$2:$B$36)</f>
        <v>Summer Sewald</v>
      </c>
      <c r="D3836" s="1" t="str">
        <f t="array" ref="D3836">_xlfn.XLOOKUP($B3836, sales_teams!$A$2:$A$36, sales_teams!$C$2:$C$36)</f>
        <v>West</v>
      </c>
      <c r="E3836" s="1" t="s">
        <v>181</v>
      </c>
      <c r="F3836" s="1" t="s">
        <v>124</v>
      </c>
      <c r="G3836" s="1" t="str">
        <f t="array" ref="G3836">IF($F3836="", "", _xlfn.XLOOKUP($F3836,accounts!$A$2:$A$86,accounts!$B$2:$B$86, "Other"))</f>
        <v>retail</v>
      </c>
      <c r="H3836" s="1" t="str">
        <f t="array" ref="H3836">IF($F3836="", "", IFS(_xlfn.XLOOKUP($F3836, accounts!$A$2:$A$86, accounts!$E$2:$E$86, 0)&gt;=1000, "Enterprise", _xlfn.XLOOKUP($F3836, accounts!$A$2:$A$86, accounts!$E$2:$E$86, 0)&gt;=100, "Mid-Market", TRUE, "SMB"))</f>
        <v>Enterprise</v>
      </c>
      <c r="I3836" s="1" t="str">
        <f t="array" ref="I3836">IF($F3836="", "", _xlfn.XLOOKUP($F3836,accounts!$A$2:$A$86,accounts!$F$2:$F$86, "Other"))</f>
        <v>United States</v>
      </c>
      <c r="J3836" s="1" t="s">
        <v>131</v>
      </c>
      <c r="K3836" s="3">
        <v>42897.0</v>
      </c>
      <c r="L3836" s="3">
        <v>42957.0</v>
      </c>
      <c r="M3836" s="1">
        <v>507.0</v>
      </c>
    </row>
    <row r="3837">
      <c r="A3837" s="1" t="s">
        <v>4042</v>
      </c>
      <c r="B3837" s="1" t="s">
        <v>19</v>
      </c>
      <c r="C3837" s="1" t="str">
        <f t="array" ref="C3837">_xlfn.XLOOKUP($B3837, sales_teams!$A$2:$A$36, sales_teams!$B$2:$B$36)</f>
        <v>Melvin Marxen</v>
      </c>
      <c r="D3837" s="1" t="str">
        <f t="array" ref="D3837">_xlfn.XLOOKUP($B3837, sales_teams!$A$2:$A$36, sales_teams!$C$2:$C$36)</f>
        <v>Central</v>
      </c>
      <c r="E3837" s="1" t="s">
        <v>109</v>
      </c>
      <c r="F3837" s="1" t="s">
        <v>178</v>
      </c>
      <c r="G3837" s="1" t="str">
        <f t="array" ref="G3837">IF($F3837="", "", _xlfn.XLOOKUP($F3837,accounts!$A$2:$A$86,accounts!$B$2:$B$86, "Other"))</f>
        <v>medical</v>
      </c>
      <c r="H3837" s="1" t="str">
        <f t="array" ref="H3837">IF($F3837="", "", IFS(_xlfn.XLOOKUP($F3837, accounts!$A$2:$A$86, accounts!$E$2:$E$86, 0)&gt;=1000, "Enterprise", _xlfn.XLOOKUP($F3837, accounts!$A$2:$A$86, accounts!$E$2:$E$86, 0)&gt;=100, "Mid-Market", TRUE, "SMB"))</f>
        <v>Enterprise</v>
      </c>
      <c r="I3837" s="1" t="str">
        <f t="array" ref="I3837">IF($F3837="", "", _xlfn.XLOOKUP($F3837,accounts!$A$2:$A$86,accounts!$F$2:$F$86, "Other"))</f>
        <v>United States</v>
      </c>
      <c r="J3837" s="1" t="s">
        <v>131</v>
      </c>
      <c r="K3837" s="3">
        <v>42897.0</v>
      </c>
      <c r="L3837" s="3">
        <v>42998.0</v>
      </c>
      <c r="M3837" s="1">
        <v>1144.0</v>
      </c>
    </row>
    <row r="3838">
      <c r="A3838" s="1" t="s">
        <v>4043</v>
      </c>
      <c r="B3838" s="1" t="s">
        <v>102</v>
      </c>
      <c r="C3838" s="1" t="str">
        <f t="array" ref="C3838">_xlfn.XLOOKUP($B3838, sales_teams!$A$2:$A$36, sales_teams!$B$2:$B$36)</f>
        <v>Summer Sewald</v>
      </c>
      <c r="D3838" s="1" t="str">
        <f t="array" ref="D3838">_xlfn.XLOOKUP($B3838, sales_teams!$A$2:$A$36, sales_teams!$C$2:$C$36)</f>
        <v>West</v>
      </c>
      <c r="E3838" s="1" t="s">
        <v>179</v>
      </c>
      <c r="F3838" s="1" t="s">
        <v>50</v>
      </c>
      <c r="G3838" s="1" t="str">
        <f t="array" ref="G3838">IF($F3838="", "", _xlfn.XLOOKUP($F3838,accounts!$A$2:$A$86,accounts!$B$2:$B$86, "Other"))</f>
        <v>entertainment</v>
      </c>
      <c r="H3838" s="1" t="str">
        <f t="array" ref="H3838">IF($F3838="", "", IFS(_xlfn.XLOOKUP($F3838, accounts!$A$2:$A$86, accounts!$E$2:$E$86, 0)&gt;=1000, "Enterprise", _xlfn.XLOOKUP($F3838, accounts!$A$2:$A$86, accounts!$E$2:$E$86, 0)&gt;=100, "Mid-Market", TRUE, "SMB"))</f>
        <v>Enterprise</v>
      </c>
      <c r="I3838" s="1" t="str">
        <f t="array" ref="I3838">IF($F3838="", "", _xlfn.XLOOKUP($F3838,accounts!$A$2:$A$86,accounts!$F$2:$F$86, "Other"))</f>
        <v>United States</v>
      </c>
      <c r="J3838" s="1" t="s">
        <v>131</v>
      </c>
      <c r="K3838" s="3">
        <v>42897.0</v>
      </c>
      <c r="L3838" s="3">
        <v>43000.0</v>
      </c>
      <c r="M3838" s="1">
        <v>44.0</v>
      </c>
    </row>
    <row r="3839">
      <c r="A3839" s="1" t="s">
        <v>4044</v>
      </c>
      <c r="B3839" s="1" t="s">
        <v>17</v>
      </c>
      <c r="C3839" s="1" t="str">
        <f t="array" ref="C3839">_xlfn.XLOOKUP($B3839, sales_teams!$A$2:$A$36, sales_teams!$B$2:$B$36)</f>
        <v>Dustin Brinkmann</v>
      </c>
      <c r="D3839" s="1" t="str">
        <f t="array" ref="D3839">_xlfn.XLOOKUP($B3839, sales_teams!$A$2:$A$36, sales_teams!$C$2:$C$36)</f>
        <v>Central</v>
      </c>
      <c r="E3839" s="1" t="s">
        <v>188</v>
      </c>
      <c r="F3839" s="1" t="s">
        <v>165</v>
      </c>
      <c r="G3839" s="1" t="str">
        <f t="array" ref="G3839">IF($F3839="", "", _xlfn.XLOOKUP($F3839,accounts!$A$2:$A$86,accounts!$B$2:$B$86, "Other"))</f>
        <v>telecommunications</v>
      </c>
      <c r="H3839" s="1" t="str">
        <f t="array" ref="H3839">IF($F3839="", "", IFS(_xlfn.XLOOKUP($F3839, accounts!$A$2:$A$86, accounts!$E$2:$E$86, 0)&gt;=1000, "Enterprise", _xlfn.XLOOKUP($F3839, accounts!$A$2:$A$86, accounts!$E$2:$E$86, 0)&gt;=100, "Mid-Market", TRUE, "SMB"))</f>
        <v>Enterprise</v>
      </c>
      <c r="I3839" s="1" t="str">
        <f t="array" ref="I3839">IF($F3839="", "", _xlfn.XLOOKUP($F3839,accounts!$A$2:$A$86,accounts!$F$2:$F$86, "Other"))</f>
        <v>United States</v>
      </c>
      <c r="J3839" s="1" t="s">
        <v>131</v>
      </c>
      <c r="K3839" s="3">
        <v>42897.0</v>
      </c>
      <c r="L3839" s="3">
        <v>42913.0</v>
      </c>
      <c r="M3839" s="1">
        <v>3470.0</v>
      </c>
    </row>
    <row r="3840">
      <c r="A3840" s="1" t="s">
        <v>4045</v>
      </c>
      <c r="B3840" s="1" t="s">
        <v>92</v>
      </c>
      <c r="C3840" s="1" t="str">
        <f t="array" ref="C3840">_xlfn.XLOOKUP($B3840, sales_teams!$A$2:$A$36, sales_teams!$B$2:$B$36)</f>
        <v>Celia Rouche</v>
      </c>
      <c r="D3840" s="1" t="str">
        <f t="array" ref="D3840">_xlfn.XLOOKUP($B3840, sales_teams!$A$2:$A$36, sales_teams!$C$2:$C$36)</f>
        <v>West</v>
      </c>
      <c r="E3840" s="1" t="s">
        <v>188</v>
      </c>
      <c r="F3840" s="1" t="s">
        <v>75</v>
      </c>
      <c r="G3840" s="1" t="str">
        <f t="array" ref="G3840">IF($F3840="", "", _xlfn.XLOOKUP($F3840,accounts!$A$2:$A$86,accounts!$B$2:$B$86, "Other"))</f>
        <v>software</v>
      </c>
      <c r="H3840" s="1" t="str">
        <f t="array" ref="H3840">IF($F3840="", "", IFS(_xlfn.XLOOKUP($F3840, accounts!$A$2:$A$86, accounts!$E$2:$E$86, 0)&gt;=1000, "Enterprise", _xlfn.XLOOKUP($F3840, accounts!$A$2:$A$86, accounts!$E$2:$E$86, 0)&gt;=100, "Mid-Market", TRUE, "SMB"))</f>
        <v>SMB</v>
      </c>
      <c r="I3840" s="1" t="str">
        <f t="array" ref="I3840">IF($F3840="", "", _xlfn.XLOOKUP($F3840,accounts!$A$2:$A$86,accounts!$F$2:$F$86, "Other"))</f>
        <v>United States</v>
      </c>
      <c r="J3840" s="1" t="s">
        <v>189</v>
      </c>
      <c r="K3840" s="3">
        <v>42897.0</v>
      </c>
    </row>
    <row r="3841">
      <c r="A3841" s="1" t="s">
        <v>4046</v>
      </c>
      <c r="B3841" s="1" t="s">
        <v>92</v>
      </c>
      <c r="C3841" s="1" t="str">
        <f t="array" ref="C3841">_xlfn.XLOOKUP($B3841, sales_teams!$A$2:$A$36, sales_teams!$B$2:$B$36)</f>
        <v>Celia Rouche</v>
      </c>
      <c r="D3841" s="1" t="str">
        <f t="array" ref="D3841">_xlfn.XLOOKUP($B3841, sales_teams!$A$2:$A$36, sales_teams!$C$2:$C$36)</f>
        <v>West</v>
      </c>
      <c r="E3841" s="1" t="s">
        <v>242</v>
      </c>
      <c r="F3841" s="1" t="s">
        <v>50</v>
      </c>
      <c r="G3841" s="1" t="str">
        <f t="array" ref="G3841">IF($F3841="", "", _xlfn.XLOOKUP($F3841,accounts!$A$2:$A$86,accounts!$B$2:$B$86, "Other"))</f>
        <v>entertainment</v>
      </c>
      <c r="H3841" s="1" t="str">
        <f t="array" ref="H3841">IF($F3841="", "", IFS(_xlfn.XLOOKUP($F3841, accounts!$A$2:$A$86, accounts!$E$2:$E$86, 0)&gt;=1000, "Enterprise", _xlfn.XLOOKUP($F3841, accounts!$A$2:$A$86, accounts!$E$2:$E$86, 0)&gt;=100, "Mid-Market", TRUE, "SMB"))</f>
        <v>Enterprise</v>
      </c>
      <c r="I3841" s="1" t="str">
        <f t="array" ref="I3841">IF($F3841="", "", _xlfn.XLOOKUP($F3841,accounts!$A$2:$A$86,accounts!$F$2:$F$86, "Other"))</f>
        <v>United States</v>
      </c>
      <c r="J3841" s="1" t="s">
        <v>131</v>
      </c>
      <c r="K3841" s="3">
        <v>42897.0</v>
      </c>
      <c r="L3841" s="3">
        <v>43004.0</v>
      </c>
      <c r="M3841" s="1">
        <v>29166.0</v>
      </c>
    </row>
    <row r="3842">
      <c r="A3842" s="1" t="s">
        <v>4047</v>
      </c>
      <c r="B3842" s="1" t="s">
        <v>92</v>
      </c>
      <c r="C3842" s="1" t="str">
        <f t="array" ref="C3842">_xlfn.XLOOKUP($B3842, sales_teams!$A$2:$A$36, sales_teams!$B$2:$B$36)</f>
        <v>Celia Rouche</v>
      </c>
      <c r="D3842" s="1" t="str">
        <f t="array" ref="D3842">_xlfn.XLOOKUP($B3842, sales_teams!$A$2:$A$36, sales_teams!$C$2:$C$36)</f>
        <v>West</v>
      </c>
      <c r="E3842" s="1" t="s">
        <v>109</v>
      </c>
      <c r="F3842" s="1" t="s">
        <v>125</v>
      </c>
      <c r="G3842" s="1" t="str">
        <f t="array" ref="G3842">IF($F3842="", "", _xlfn.XLOOKUP($F3842,accounts!$A$2:$A$86,accounts!$B$2:$B$86, "Other"))</f>
        <v>software</v>
      </c>
      <c r="H3842" s="1" t="str">
        <f t="array" ref="H3842">IF($F3842="", "", IFS(_xlfn.XLOOKUP($F3842, accounts!$A$2:$A$86, accounts!$E$2:$E$86, 0)&gt;=1000, "Enterprise", _xlfn.XLOOKUP($F3842, accounts!$A$2:$A$86, accounts!$E$2:$E$86, 0)&gt;=100, "Mid-Market", TRUE, "SMB"))</f>
        <v>Enterprise</v>
      </c>
      <c r="I3842" s="1" t="str">
        <f t="array" ref="I3842">IF($F3842="", "", _xlfn.XLOOKUP($F3842,accounts!$A$2:$A$86,accounts!$F$2:$F$86, "Other"))</f>
        <v>United States</v>
      </c>
      <c r="J3842" s="1" t="s">
        <v>131</v>
      </c>
      <c r="K3842" s="3">
        <v>42897.0</v>
      </c>
      <c r="L3842" s="3">
        <v>42957.0</v>
      </c>
      <c r="M3842" s="1">
        <v>1045.0</v>
      </c>
    </row>
    <row r="3843">
      <c r="A3843" s="1" t="s">
        <v>4048</v>
      </c>
      <c r="B3843" s="1" t="s">
        <v>107</v>
      </c>
      <c r="C3843" s="1" t="str">
        <f t="array" ref="C3843">_xlfn.XLOOKUP($B3843, sales_teams!$A$2:$A$36, sales_teams!$B$2:$B$36)</f>
        <v>Summer Sewald</v>
      </c>
      <c r="D3843" s="1" t="str">
        <f t="array" ref="D3843">_xlfn.XLOOKUP($B3843, sales_teams!$A$2:$A$36, sales_teams!$C$2:$C$36)</f>
        <v>West</v>
      </c>
      <c r="E3843" s="1" t="s">
        <v>109</v>
      </c>
      <c r="F3843" s="1" t="s">
        <v>84</v>
      </c>
      <c r="G3843" s="1" t="str">
        <f t="array" ref="G3843">IF($F3843="", "", _xlfn.XLOOKUP($F3843,accounts!$A$2:$A$86,accounts!$B$2:$B$86, "Other"))</f>
        <v>retail</v>
      </c>
      <c r="H3843" s="1" t="str">
        <f t="array" ref="H3843">IF($F3843="", "", IFS(_xlfn.XLOOKUP($F3843, accounts!$A$2:$A$86, accounts!$E$2:$E$86, 0)&gt;=1000, "Enterprise", _xlfn.XLOOKUP($F3843, accounts!$A$2:$A$86, accounts!$E$2:$E$86, 0)&gt;=100, "Mid-Market", TRUE, "SMB"))</f>
        <v>Enterprise</v>
      </c>
      <c r="I3843" s="1" t="str">
        <f t="array" ref="I3843">IF($F3843="", "", _xlfn.XLOOKUP($F3843,accounts!$A$2:$A$86,accounts!$F$2:$F$86, "Other"))</f>
        <v>United States</v>
      </c>
      <c r="J3843" s="1" t="s">
        <v>131</v>
      </c>
      <c r="K3843" s="3">
        <v>42897.0</v>
      </c>
      <c r="L3843" s="3">
        <v>42990.0</v>
      </c>
      <c r="M3843" s="1">
        <v>951.0</v>
      </c>
    </row>
    <row r="3844">
      <c r="A3844" s="1" t="s">
        <v>4049</v>
      </c>
      <c r="B3844" s="1" t="s">
        <v>41</v>
      </c>
      <c r="C3844" s="1" t="str">
        <f t="array" ref="C3844">_xlfn.XLOOKUP($B3844, sales_teams!$A$2:$A$36, sales_teams!$B$2:$B$36)</f>
        <v>Cara Losch</v>
      </c>
      <c r="D3844" s="1" t="str">
        <f t="array" ref="D3844">_xlfn.XLOOKUP($B3844, sales_teams!$A$2:$A$36, sales_teams!$C$2:$C$36)</f>
        <v>East</v>
      </c>
      <c r="E3844" s="1" t="s">
        <v>109</v>
      </c>
      <c r="F3844" s="1" t="s">
        <v>176</v>
      </c>
      <c r="G3844" s="1" t="str">
        <f t="array" ref="G3844">IF($F3844="", "", _xlfn.XLOOKUP($F3844,accounts!$A$2:$A$86,accounts!$B$2:$B$86, "Other"))</f>
        <v>entertainment</v>
      </c>
      <c r="H3844" s="1" t="str">
        <f t="array" ref="H3844">IF($F3844="", "", IFS(_xlfn.XLOOKUP($F3844, accounts!$A$2:$A$86, accounts!$E$2:$E$86, 0)&gt;=1000, "Enterprise", _xlfn.XLOOKUP($F3844, accounts!$A$2:$A$86, accounts!$E$2:$E$86, 0)&gt;=100, "Mid-Market", TRUE, "SMB"))</f>
        <v>Mid-Market</v>
      </c>
      <c r="I3844" s="1" t="str">
        <f t="array" ref="I3844">IF($F3844="", "", _xlfn.XLOOKUP($F3844,accounts!$A$2:$A$86,accounts!$F$2:$F$86, "Other"))</f>
        <v>United States</v>
      </c>
      <c r="J3844" s="1" t="s">
        <v>189</v>
      </c>
      <c r="K3844" s="3">
        <v>42897.0</v>
      </c>
    </row>
    <row r="3845">
      <c r="A3845" s="1" t="s">
        <v>4050</v>
      </c>
      <c r="B3845" s="1" t="s">
        <v>15</v>
      </c>
      <c r="C3845" s="1" t="str">
        <f t="array" ref="C3845">_xlfn.XLOOKUP($B3845, sales_teams!$A$2:$A$36, sales_teams!$B$2:$B$36)</f>
        <v>Dustin Brinkmann</v>
      </c>
      <c r="D3845" s="1" t="str">
        <f t="array" ref="D3845">_xlfn.XLOOKUP($B3845, sales_teams!$A$2:$A$36, sales_teams!$C$2:$C$36)</f>
        <v>Central</v>
      </c>
      <c r="E3845" s="1" t="s">
        <v>179</v>
      </c>
      <c r="F3845" s="1" t="s">
        <v>155</v>
      </c>
      <c r="G3845" s="1" t="str">
        <f t="array" ref="G3845">IF($F3845="", "", _xlfn.XLOOKUP($F3845,accounts!$A$2:$A$86,accounts!$B$2:$B$86, "Other"))</f>
        <v>finance</v>
      </c>
      <c r="H3845" s="1" t="str">
        <f t="array" ref="H3845">IF($F3845="", "", IFS(_xlfn.XLOOKUP($F3845, accounts!$A$2:$A$86, accounts!$E$2:$E$86, 0)&gt;=1000, "Enterprise", _xlfn.XLOOKUP($F3845, accounts!$A$2:$A$86, accounts!$E$2:$E$86, 0)&gt;=100, "Mid-Market", TRUE, "SMB"))</f>
        <v>Enterprise</v>
      </c>
      <c r="I3845" s="1" t="str">
        <f t="array" ref="I3845">IF($F3845="", "", _xlfn.XLOOKUP($F3845,accounts!$A$2:$A$86,accounts!$F$2:$F$86, "Other"))</f>
        <v>United States</v>
      </c>
      <c r="J3845" s="1" t="s">
        <v>131</v>
      </c>
      <c r="K3845" s="3">
        <v>42897.0</v>
      </c>
      <c r="L3845" s="3">
        <v>42967.0</v>
      </c>
      <c r="M3845" s="1">
        <v>43.0</v>
      </c>
    </row>
    <row r="3846">
      <c r="A3846" s="1" t="s">
        <v>4051</v>
      </c>
      <c r="B3846" s="1" t="s">
        <v>15</v>
      </c>
      <c r="C3846" s="1" t="str">
        <f t="array" ref="C3846">_xlfn.XLOOKUP($B3846, sales_teams!$A$2:$A$36, sales_teams!$B$2:$B$36)</f>
        <v>Dustin Brinkmann</v>
      </c>
      <c r="D3846" s="1" t="str">
        <f t="array" ref="D3846">_xlfn.XLOOKUP($B3846, sales_teams!$A$2:$A$36, sales_teams!$C$2:$C$36)</f>
        <v>Central</v>
      </c>
      <c r="E3846" s="1" t="s">
        <v>179</v>
      </c>
      <c r="F3846" s="1" t="s">
        <v>178</v>
      </c>
      <c r="G3846" s="1" t="str">
        <f t="array" ref="G3846">IF($F3846="", "", _xlfn.XLOOKUP($F3846,accounts!$A$2:$A$86,accounts!$B$2:$B$86, "Other"))</f>
        <v>medical</v>
      </c>
      <c r="H3846" s="1" t="str">
        <f t="array" ref="H3846">IF($F3846="", "", IFS(_xlfn.XLOOKUP($F3846, accounts!$A$2:$A$86, accounts!$E$2:$E$86, 0)&gt;=1000, "Enterprise", _xlfn.XLOOKUP($F3846, accounts!$A$2:$A$86, accounts!$E$2:$E$86, 0)&gt;=100, "Mid-Market", TRUE, "SMB"))</f>
        <v>Enterprise</v>
      </c>
      <c r="I3846" s="1" t="str">
        <f t="array" ref="I3846">IF($F3846="", "", _xlfn.XLOOKUP($F3846,accounts!$A$2:$A$86,accounts!$F$2:$F$86, "Other"))</f>
        <v>United States</v>
      </c>
      <c r="J3846" s="1" t="s">
        <v>131</v>
      </c>
      <c r="K3846" s="3">
        <v>42897.0</v>
      </c>
      <c r="L3846" s="3">
        <v>42901.0</v>
      </c>
      <c r="M3846" s="1">
        <v>55.0</v>
      </c>
    </row>
    <row r="3847">
      <c r="A3847" s="1" t="s">
        <v>4052</v>
      </c>
      <c r="B3847" s="1" t="s">
        <v>60</v>
      </c>
      <c r="C3847" s="1" t="str">
        <f t="array" ref="C3847">_xlfn.XLOOKUP($B3847, sales_teams!$A$2:$A$36, sales_teams!$B$2:$B$36)</f>
        <v>Celia Rouche</v>
      </c>
      <c r="D3847" s="1" t="str">
        <f t="array" ref="D3847">_xlfn.XLOOKUP($B3847, sales_teams!$A$2:$A$36, sales_teams!$C$2:$C$36)</f>
        <v>West</v>
      </c>
      <c r="E3847" s="1" t="s">
        <v>181</v>
      </c>
      <c r="G3847" s="1" t="str">
        <f t="array" ref="G3847">IF($F3847="", "", _xlfn.XLOOKUP($F3847,accounts!$A$2:$A$86,accounts!$B$2:$B$86, "Other"))</f>
        <v/>
      </c>
      <c r="H3847" s="1" t="str">
        <f t="array" ref="H3847">IF($F3847="", "", IFS(_xlfn.XLOOKUP($F3847, accounts!$A$2:$A$86, accounts!$E$2:$E$86, 0)&gt;=1000, "Enterprise", _xlfn.XLOOKUP($F3847, accounts!$A$2:$A$86, accounts!$E$2:$E$86, 0)&gt;=100, "Mid-Market", TRUE, "SMB"))</f>
        <v/>
      </c>
      <c r="I3847" s="1" t="str">
        <f t="array" ref="I3847">IF($F3847="", "", _xlfn.XLOOKUP($F3847,accounts!$A$2:$A$86,accounts!$F$2:$F$86, "Other"))</f>
        <v/>
      </c>
      <c r="J3847" s="1" t="s">
        <v>189</v>
      </c>
      <c r="K3847" s="3">
        <v>42897.0</v>
      </c>
    </row>
    <row r="3848">
      <c r="A3848" s="1" t="s">
        <v>4053</v>
      </c>
      <c r="B3848" s="1" t="s">
        <v>52</v>
      </c>
      <c r="C3848" s="1" t="str">
        <f t="array" ref="C3848">_xlfn.XLOOKUP($B3848, sales_teams!$A$2:$A$36, sales_teams!$B$2:$B$36)</f>
        <v>Rocco Neubert</v>
      </c>
      <c r="D3848" s="1" t="str">
        <f t="array" ref="D3848">_xlfn.XLOOKUP($B3848, sales_teams!$A$2:$A$36, sales_teams!$C$2:$C$36)</f>
        <v>East</v>
      </c>
      <c r="E3848" s="1" t="s">
        <v>148</v>
      </c>
      <c r="F3848" s="1" t="s">
        <v>125</v>
      </c>
      <c r="G3848" s="1" t="str">
        <f t="array" ref="G3848">IF($F3848="", "", _xlfn.XLOOKUP($F3848,accounts!$A$2:$A$86,accounts!$B$2:$B$86, "Other"))</f>
        <v>software</v>
      </c>
      <c r="H3848" s="1" t="str">
        <f t="array" ref="H3848">IF($F3848="", "", IFS(_xlfn.XLOOKUP($F3848, accounts!$A$2:$A$86, accounts!$E$2:$E$86, 0)&gt;=1000, "Enterprise", _xlfn.XLOOKUP($F3848, accounts!$A$2:$A$86, accounts!$E$2:$E$86, 0)&gt;=100, "Mid-Market", TRUE, "SMB"))</f>
        <v>Enterprise</v>
      </c>
      <c r="I3848" s="1" t="str">
        <f t="array" ref="I3848">IF($F3848="", "", _xlfn.XLOOKUP($F3848,accounts!$A$2:$A$86,accounts!$F$2:$F$86, "Other"))</f>
        <v>United States</v>
      </c>
      <c r="J3848" s="1" t="s">
        <v>131</v>
      </c>
      <c r="K3848" s="3">
        <v>42898.0</v>
      </c>
      <c r="L3848" s="3">
        <v>42964.0</v>
      </c>
      <c r="M3848" s="1">
        <v>4294.0</v>
      </c>
    </row>
    <row r="3849">
      <c r="A3849" s="1" t="s">
        <v>4054</v>
      </c>
      <c r="B3849" s="1" t="s">
        <v>12</v>
      </c>
      <c r="C3849" s="1" t="str">
        <f t="array" ref="C3849">_xlfn.XLOOKUP($B3849, sales_teams!$A$2:$A$36, sales_teams!$B$2:$B$36)</f>
        <v>Dustin Brinkmann</v>
      </c>
      <c r="D3849" s="1" t="str">
        <f t="array" ref="D3849">_xlfn.XLOOKUP($B3849, sales_teams!$A$2:$A$36, sales_teams!$C$2:$C$36)</f>
        <v>Central</v>
      </c>
      <c r="E3849" s="1" t="s">
        <v>194</v>
      </c>
      <c r="F3849" s="1" t="s">
        <v>157</v>
      </c>
      <c r="G3849" s="1" t="str">
        <f t="array" ref="G3849">IF($F3849="", "", _xlfn.XLOOKUP($F3849,accounts!$A$2:$A$86,accounts!$B$2:$B$86, "Other"))</f>
        <v>retail</v>
      </c>
      <c r="H3849" s="1" t="str">
        <f t="array" ref="H3849">IF($F3849="", "", IFS(_xlfn.XLOOKUP($F3849, accounts!$A$2:$A$86, accounts!$E$2:$E$86, 0)&gt;=1000, "Enterprise", _xlfn.XLOOKUP($F3849, accounts!$A$2:$A$86, accounts!$E$2:$E$86, 0)&gt;=100, "Mid-Market", TRUE, "SMB"))</f>
        <v>Enterprise</v>
      </c>
      <c r="I3849" s="1" t="str">
        <f t="array" ref="I3849">IF($F3849="", "", _xlfn.XLOOKUP($F3849,accounts!$A$2:$A$86,accounts!$F$2:$F$86, "Other"))</f>
        <v>Belgium</v>
      </c>
      <c r="J3849" s="1" t="s">
        <v>131</v>
      </c>
      <c r="K3849" s="3">
        <v>42898.0</v>
      </c>
      <c r="L3849" s="3">
        <v>42976.0</v>
      </c>
      <c r="M3849" s="1">
        <v>4961.0</v>
      </c>
    </row>
    <row r="3850">
      <c r="A3850" s="1" t="s">
        <v>4055</v>
      </c>
      <c r="B3850" s="1" t="s">
        <v>39</v>
      </c>
      <c r="C3850" s="1" t="str">
        <f t="array" ref="C3850">_xlfn.XLOOKUP($B3850, sales_teams!$A$2:$A$36, sales_teams!$B$2:$B$36)</f>
        <v>Cara Losch</v>
      </c>
      <c r="D3850" s="1" t="str">
        <f t="array" ref="D3850">_xlfn.XLOOKUP($B3850, sales_teams!$A$2:$A$36, sales_teams!$C$2:$C$36)</f>
        <v>East</v>
      </c>
      <c r="E3850" s="1" t="s">
        <v>148</v>
      </c>
      <c r="F3850" s="1" t="s">
        <v>22</v>
      </c>
      <c r="G3850" s="1" t="str">
        <f t="array" ref="G3850">IF($F3850="", "", _xlfn.XLOOKUP($F3850,accounts!$A$2:$A$86,accounts!$B$2:$B$86, "Other"))</f>
        <v>medical</v>
      </c>
      <c r="H3850" s="1" t="str">
        <f t="array" ref="H3850">IF($F3850="", "", IFS(_xlfn.XLOOKUP($F3850, accounts!$A$2:$A$86, accounts!$E$2:$E$86, 0)&gt;=1000, "Enterprise", _xlfn.XLOOKUP($F3850, accounts!$A$2:$A$86, accounts!$E$2:$E$86, 0)&gt;=100, "Mid-Market", TRUE, "SMB"))</f>
        <v>Mid-Market</v>
      </c>
      <c r="I3850" s="1" t="str">
        <f t="array" ref="I3850">IF($F3850="", "", _xlfn.XLOOKUP($F3850,accounts!$A$2:$A$86,accounts!$F$2:$F$86, "Other"))</f>
        <v>United States</v>
      </c>
      <c r="J3850" s="1" t="s">
        <v>189</v>
      </c>
      <c r="K3850" s="3">
        <v>42898.0</v>
      </c>
    </row>
    <row r="3851">
      <c r="A3851" s="1" t="s">
        <v>4056</v>
      </c>
      <c r="B3851" s="1" t="s">
        <v>39</v>
      </c>
      <c r="C3851" s="1" t="str">
        <f t="array" ref="C3851">_xlfn.XLOOKUP($B3851, sales_teams!$A$2:$A$36, sales_teams!$B$2:$B$36)</f>
        <v>Cara Losch</v>
      </c>
      <c r="D3851" s="1" t="str">
        <f t="array" ref="D3851">_xlfn.XLOOKUP($B3851, sales_teams!$A$2:$A$36, sales_teams!$C$2:$C$36)</f>
        <v>East</v>
      </c>
      <c r="E3851" s="1" t="s">
        <v>181</v>
      </c>
      <c r="F3851" s="1" t="s">
        <v>123</v>
      </c>
      <c r="G3851" s="1" t="str">
        <f t="array" ref="G3851">IF($F3851="", "", _xlfn.XLOOKUP($F3851,accounts!$A$2:$A$86,accounts!$B$2:$B$86, "Other"))</f>
        <v>technology</v>
      </c>
      <c r="H3851" s="1" t="str">
        <f t="array" ref="H3851">IF($F3851="", "", IFS(_xlfn.XLOOKUP($F3851, accounts!$A$2:$A$86, accounts!$E$2:$E$86, 0)&gt;=1000, "Enterprise", _xlfn.XLOOKUP($F3851, accounts!$A$2:$A$86, accounts!$E$2:$E$86, 0)&gt;=100, "Mid-Market", TRUE, "SMB"))</f>
        <v>Enterprise</v>
      </c>
      <c r="I3851" s="1" t="str">
        <f t="array" ref="I3851">IF($F3851="", "", _xlfn.XLOOKUP($F3851,accounts!$A$2:$A$86,accounts!$F$2:$F$86, "Other"))</f>
        <v>United States</v>
      </c>
      <c r="J3851" s="1" t="s">
        <v>192</v>
      </c>
      <c r="K3851" s="3">
        <v>42898.0</v>
      </c>
      <c r="L3851" s="3">
        <v>42965.0</v>
      </c>
      <c r="M3851" s="1">
        <v>0.0</v>
      </c>
    </row>
    <row r="3852">
      <c r="A3852" s="1" t="s">
        <v>4057</v>
      </c>
      <c r="B3852" s="1" t="s">
        <v>48</v>
      </c>
      <c r="C3852" s="1" t="str">
        <f t="array" ref="C3852">_xlfn.XLOOKUP($B3852, sales_teams!$A$2:$A$36, sales_teams!$B$2:$B$36)</f>
        <v>Rocco Neubert</v>
      </c>
      <c r="D3852" s="1" t="str">
        <f t="array" ref="D3852">_xlfn.XLOOKUP($B3852, sales_teams!$A$2:$A$36, sales_teams!$C$2:$C$36)</f>
        <v>East</v>
      </c>
      <c r="E3852" s="1" t="s">
        <v>148</v>
      </c>
      <c r="F3852" s="1" t="s">
        <v>140</v>
      </c>
      <c r="G3852" s="1" t="str">
        <f t="array" ref="G3852">IF($F3852="", "", _xlfn.XLOOKUP($F3852,accounts!$A$2:$A$86,accounts!$B$2:$B$86, "Other"))</f>
        <v>employment</v>
      </c>
      <c r="H3852" s="1" t="str">
        <f t="array" ref="H3852">IF($F3852="", "", IFS(_xlfn.XLOOKUP($F3852, accounts!$A$2:$A$86, accounts!$E$2:$E$86, 0)&gt;=1000, "Enterprise", _xlfn.XLOOKUP($F3852, accounts!$A$2:$A$86, accounts!$E$2:$E$86, 0)&gt;=100, "Mid-Market", TRUE, "SMB"))</f>
        <v>Enterprise</v>
      </c>
      <c r="I3852" s="1" t="str">
        <f t="array" ref="I3852">IF($F3852="", "", _xlfn.XLOOKUP($F3852,accounts!$A$2:$A$86,accounts!$F$2:$F$86, "Other"))</f>
        <v>United States</v>
      </c>
      <c r="J3852" s="1" t="s">
        <v>131</v>
      </c>
      <c r="K3852" s="3">
        <v>42898.0</v>
      </c>
      <c r="L3852" s="3">
        <v>43001.0</v>
      </c>
      <c r="M3852" s="1">
        <v>4506.0</v>
      </c>
    </row>
    <row r="3853">
      <c r="A3853" s="1" t="s">
        <v>4058</v>
      </c>
      <c r="B3853" s="1" t="s">
        <v>53</v>
      </c>
      <c r="C3853" s="1" t="str">
        <f t="array" ref="C3853">_xlfn.XLOOKUP($B3853, sales_teams!$A$2:$A$36, sales_teams!$B$2:$B$36)</f>
        <v>Rocco Neubert</v>
      </c>
      <c r="D3853" s="1" t="str">
        <f t="array" ref="D3853">_xlfn.XLOOKUP($B3853, sales_teams!$A$2:$A$36, sales_teams!$C$2:$C$36)</f>
        <v>East</v>
      </c>
      <c r="E3853" s="1" t="s">
        <v>148</v>
      </c>
      <c r="F3853" s="1" t="s">
        <v>173</v>
      </c>
      <c r="G3853" s="1" t="str">
        <f t="array" ref="G3853">IF($F3853="", "", _xlfn.XLOOKUP($F3853,accounts!$A$2:$A$86,accounts!$B$2:$B$86, "Other"))</f>
        <v>technology</v>
      </c>
      <c r="H3853" s="1" t="str">
        <f t="array" ref="H3853">IF($F3853="", "", IFS(_xlfn.XLOOKUP($F3853, accounts!$A$2:$A$86, accounts!$E$2:$E$86, 0)&gt;=1000, "Enterprise", _xlfn.XLOOKUP($F3853, accounts!$A$2:$A$86, accounts!$E$2:$E$86, 0)&gt;=100, "Mid-Market", TRUE, "SMB"))</f>
        <v>Mid-Market</v>
      </c>
      <c r="I3853" s="1" t="str">
        <f t="array" ref="I3853">IF($F3853="", "", _xlfn.XLOOKUP($F3853,accounts!$A$2:$A$86,accounts!$F$2:$F$86, "Other"))</f>
        <v>China</v>
      </c>
      <c r="J3853" s="1" t="s">
        <v>192</v>
      </c>
      <c r="K3853" s="3">
        <v>42898.0</v>
      </c>
      <c r="L3853" s="3">
        <v>42912.0</v>
      </c>
      <c r="M3853" s="1">
        <v>0.0</v>
      </c>
    </row>
    <row r="3854">
      <c r="A3854" s="1" t="s">
        <v>4059</v>
      </c>
      <c r="B3854" s="1" t="s">
        <v>94</v>
      </c>
      <c r="C3854" s="1" t="str">
        <f t="array" ref="C3854">_xlfn.XLOOKUP($B3854, sales_teams!$A$2:$A$36, sales_teams!$B$2:$B$36)</f>
        <v>Celia Rouche</v>
      </c>
      <c r="D3854" s="1" t="str">
        <f t="array" ref="D3854">_xlfn.XLOOKUP($B3854, sales_teams!$A$2:$A$36, sales_teams!$C$2:$C$36)</f>
        <v>West</v>
      </c>
      <c r="E3854" s="1" t="s">
        <v>181</v>
      </c>
      <c r="F3854" s="1" t="s">
        <v>154</v>
      </c>
      <c r="G3854" s="1" t="str">
        <f t="array" ref="G3854">IF($F3854="", "", _xlfn.XLOOKUP($F3854,accounts!$A$2:$A$86,accounts!$B$2:$B$86, "Other"))</f>
        <v>retail</v>
      </c>
      <c r="H3854" s="1" t="str">
        <f t="array" ref="H3854">IF($F3854="", "", IFS(_xlfn.XLOOKUP($F3854, accounts!$A$2:$A$86, accounts!$E$2:$E$86, 0)&gt;=1000, "Enterprise", _xlfn.XLOOKUP($F3854, accounts!$A$2:$A$86, accounts!$E$2:$E$86, 0)&gt;=100, "Mid-Market", TRUE, "SMB"))</f>
        <v>Enterprise</v>
      </c>
      <c r="I3854" s="1" t="str">
        <f t="array" ref="I3854">IF($F3854="", "", _xlfn.XLOOKUP($F3854,accounts!$A$2:$A$86,accounts!$F$2:$F$86, "Other"))</f>
        <v>United States</v>
      </c>
      <c r="J3854" s="1" t="s">
        <v>131</v>
      </c>
      <c r="K3854" s="3">
        <v>42898.0</v>
      </c>
      <c r="L3854" s="3">
        <v>42969.0</v>
      </c>
      <c r="M3854" s="1">
        <v>608.0</v>
      </c>
    </row>
    <row r="3855">
      <c r="A3855" s="1" t="s">
        <v>4060</v>
      </c>
      <c r="B3855" s="1" t="s">
        <v>42</v>
      </c>
      <c r="C3855" s="1" t="str">
        <f t="array" ref="C3855">_xlfn.XLOOKUP($B3855, sales_teams!$A$2:$A$36, sales_teams!$B$2:$B$36)</f>
        <v>Cara Losch</v>
      </c>
      <c r="D3855" s="1" t="str">
        <f t="array" ref="D3855">_xlfn.XLOOKUP($B3855, sales_teams!$A$2:$A$36, sales_teams!$C$2:$C$36)</f>
        <v>East</v>
      </c>
      <c r="E3855" s="1" t="s">
        <v>109</v>
      </c>
      <c r="F3855" s="1" t="s">
        <v>172</v>
      </c>
      <c r="G3855" s="1" t="str">
        <f t="array" ref="G3855">IF($F3855="", "", _xlfn.XLOOKUP($F3855,accounts!$A$2:$A$86,accounts!$B$2:$B$86, "Other"))</f>
        <v>retail</v>
      </c>
      <c r="H3855" s="1" t="str">
        <f t="array" ref="H3855">IF($F3855="", "", IFS(_xlfn.XLOOKUP($F3855, accounts!$A$2:$A$86, accounts!$E$2:$E$86, 0)&gt;=1000, "Enterprise", _xlfn.XLOOKUP($F3855, accounts!$A$2:$A$86, accounts!$E$2:$E$86, 0)&gt;=100, "Mid-Market", TRUE, "SMB"))</f>
        <v>Mid-Market</v>
      </c>
      <c r="I3855" s="1" t="str">
        <f t="array" ref="I3855">IF($F3855="", "", _xlfn.XLOOKUP($F3855,accounts!$A$2:$A$86,accounts!$F$2:$F$86, "Other"))</f>
        <v>United States</v>
      </c>
      <c r="J3855" s="1" t="s">
        <v>131</v>
      </c>
      <c r="K3855" s="3">
        <v>42898.0</v>
      </c>
      <c r="L3855" s="3">
        <v>42998.0</v>
      </c>
      <c r="M3855" s="1">
        <v>851.0</v>
      </c>
    </row>
    <row r="3856">
      <c r="A3856" s="1" t="s">
        <v>4061</v>
      </c>
      <c r="B3856" s="1" t="s">
        <v>26</v>
      </c>
      <c r="C3856" s="1" t="str">
        <f t="array" ref="C3856">_xlfn.XLOOKUP($B3856, sales_teams!$A$2:$A$36, sales_teams!$B$2:$B$36)</f>
        <v>Melvin Marxen</v>
      </c>
      <c r="D3856" s="1" t="str">
        <f t="array" ref="D3856">_xlfn.XLOOKUP($B3856, sales_teams!$A$2:$A$36, sales_teams!$C$2:$C$36)</f>
        <v>Central</v>
      </c>
      <c r="E3856" s="1" t="s">
        <v>109</v>
      </c>
      <c r="F3856" s="1" t="s">
        <v>78</v>
      </c>
      <c r="G3856" s="1" t="str">
        <f t="array" ref="G3856">IF($F3856="", "", _xlfn.XLOOKUP($F3856,accounts!$A$2:$A$86,accounts!$B$2:$B$86, "Other"))</f>
        <v>marketing</v>
      </c>
      <c r="H3856" s="1" t="str">
        <f t="array" ref="H3856">IF($F3856="", "", IFS(_xlfn.XLOOKUP($F3856, accounts!$A$2:$A$86, accounts!$E$2:$E$86, 0)&gt;=1000, "Enterprise", _xlfn.XLOOKUP($F3856, accounts!$A$2:$A$86, accounts!$E$2:$E$86, 0)&gt;=100, "Mid-Market", TRUE, "SMB"))</f>
        <v>Enterprise</v>
      </c>
      <c r="I3856" s="1" t="str">
        <f t="array" ref="I3856">IF($F3856="", "", _xlfn.XLOOKUP($F3856,accounts!$A$2:$A$86,accounts!$F$2:$F$86, "Other"))</f>
        <v>United States</v>
      </c>
      <c r="J3856" s="1" t="s">
        <v>131</v>
      </c>
      <c r="K3856" s="3">
        <v>42898.0</v>
      </c>
      <c r="L3856" s="3">
        <v>42998.0</v>
      </c>
      <c r="M3856" s="1">
        <v>1143.0</v>
      </c>
    </row>
    <row r="3857">
      <c r="A3857" s="1" t="s">
        <v>4062</v>
      </c>
      <c r="B3857" s="1" t="s">
        <v>26</v>
      </c>
      <c r="C3857" s="1" t="str">
        <f t="array" ref="C3857">_xlfn.XLOOKUP($B3857, sales_teams!$A$2:$A$36, sales_teams!$B$2:$B$36)</f>
        <v>Melvin Marxen</v>
      </c>
      <c r="D3857" s="1" t="str">
        <f t="array" ref="D3857">_xlfn.XLOOKUP($B3857, sales_teams!$A$2:$A$36, sales_teams!$C$2:$C$36)</f>
        <v>Central</v>
      </c>
      <c r="E3857" s="1" t="s">
        <v>194</v>
      </c>
      <c r="F3857" s="1" t="s">
        <v>110</v>
      </c>
      <c r="G3857" s="1" t="str">
        <f t="array" ref="G3857">IF($F3857="", "", _xlfn.XLOOKUP($F3857,accounts!$A$2:$A$86,accounts!$B$2:$B$86, "Other"))</f>
        <v>technology</v>
      </c>
      <c r="H3857" s="1" t="str">
        <f t="array" ref="H3857">IF($F3857="", "", IFS(_xlfn.XLOOKUP($F3857, accounts!$A$2:$A$86, accounts!$E$2:$E$86, 0)&gt;=1000, "Enterprise", _xlfn.XLOOKUP($F3857, accounts!$A$2:$A$86, accounts!$E$2:$E$86, 0)&gt;=100, "Mid-Market", TRUE, "SMB"))</f>
        <v>Enterprise</v>
      </c>
      <c r="I3857" s="1" t="str">
        <f t="array" ref="I3857">IF($F3857="", "", _xlfn.XLOOKUP($F3857,accounts!$A$2:$A$86,accounts!$F$2:$F$86, "Other"))</f>
        <v>Norway</v>
      </c>
      <c r="J3857" s="1" t="s">
        <v>131</v>
      </c>
      <c r="K3857" s="3">
        <v>42898.0</v>
      </c>
      <c r="L3857" s="3">
        <v>42911.0</v>
      </c>
      <c r="M3857" s="1">
        <v>6365.0</v>
      </c>
    </row>
    <row r="3858">
      <c r="A3858" s="1" t="s">
        <v>4063</v>
      </c>
      <c r="B3858" s="1" t="s">
        <v>88</v>
      </c>
      <c r="C3858" s="1" t="str">
        <f t="array" ref="C3858">_xlfn.XLOOKUP($B3858, sales_teams!$A$2:$A$36, sales_teams!$B$2:$B$36)</f>
        <v>Celia Rouche</v>
      </c>
      <c r="D3858" s="1" t="str">
        <f t="array" ref="D3858">_xlfn.XLOOKUP($B3858, sales_teams!$A$2:$A$36, sales_teams!$C$2:$C$36)</f>
        <v>West</v>
      </c>
      <c r="E3858" s="1" t="s">
        <v>179</v>
      </c>
      <c r="F3858" s="1" t="s">
        <v>84</v>
      </c>
      <c r="G3858" s="1" t="str">
        <f t="array" ref="G3858">IF($F3858="", "", _xlfn.XLOOKUP($F3858,accounts!$A$2:$A$86,accounts!$B$2:$B$86, "Other"))</f>
        <v>retail</v>
      </c>
      <c r="H3858" s="1" t="str">
        <f t="array" ref="H3858">IF($F3858="", "", IFS(_xlfn.XLOOKUP($F3858, accounts!$A$2:$A$86, accounts!$E$2:$E$86, 0)&gt;=1000, "Enterprise", _xlfn.XLOOKUP($F3858, accounts!$A$2:$A$86, accounts!$E$2:$E$86, 0)&gt;=100, "Mid-Market", TRUE, "SMB"))</f>
        <v>Enterprise</v>
      </c>
      <c r="I3858" s="1" t="str">
        <f t="array" ref="I3858">IF($F3858="", "", _xlfn.XLOOKUP($F3858,accounts!$A$2:$A$86,accounts!$F$2:$F$86, "Other"))</f>
        <v>United States</v>
      </c>
      <c r="J3858" s="1" t="s">
        <v>131</v>
      </c>
      <c r="K3858" s="3">
        <v>42898.0</v>
      </c>
      <c r="L3858" s="3">
        <v>42968.0</v>
      </c>
      <c r="M3858" s="1">
        <v>54.0</v>
      </c>
    </row>
    <row r="3859">
      <c r="A3859" s="1" t="s">
        <v>4064</v>
      </c>
      <c r="B3859" s="1" t="s">
        <v>102</v>
      </c>
      <c r="C3859" s="1" t="str">
        <f t="array" ref="C3859">_xlfn.XLOOKUP($B3859, sales_teams!$A$2:$A$36, sales_teams!$B$2:$B$36)</f>
        <v>Summer Sewald</v>
      </c>
      <c r="D3859" s="1" t="str">
        <f t="array" ref="D3859">_xlfn.XLOOKUP($B3859, sales_teams!$A$2:$A$36, sales_teams!$C$2:$C$36)</f>
        <v>West</v>
      </c>
      <c r="E3859" s="1" t="s">
        <v>181</v>
      </c>
      <c r="G3859" s="1" t="str">
        <f t="array" ref="G3859">IF($F3859="", "", _xlfn.XLOOKUP($F3859,accounts!$A$2:$A$86,accounts!$B$2:$B$86, "Other"))</f>
        <v/>
      </c>
      <c r="H3859" s="1" t="str">
        <f t="array" ref="H3859">IF($F3859="", "", IFS(_xlfn.XLOOKUP($F3859, accounts!$A$2:$A$86, accounts!$E$2:$E$86, 0)&gt;=1000, "Enterprise", _xlfn.XLOOKUP($F3859, accounts!$A$2:$A$86, accounts!$E$2:$E$86, 0)&gt;=100, "Mid-Market", TRUE, "SMB"))</f>
        <v/>
      </c>
      <c r="I3859" s="1" t="str">
        <f t="array" ref="I3859">IF($F3859="", "", _xlfn.XLOOKUP($F3859,accounts!$A$2:$A$86,accounts!$F$2:$F$86, "Other"))</f>
        <v/>
      </c>
      <c r="J3859" s="1" t="s">
        <v>189</v>
      </c>
      <c r="K3859" s="3">
        <v>42898.0</v>
      </c>
    </row>
    <row r="3860">
      <c r="A3860" s="1" t="s">
        <v>4065</v>
      </c>
      <c r="B3860" s="1" t="s">
        <v>102</v>
      </c>
      <c r="C3860" s="1" t="str">
        <f t="array" ref="C3860">_xlfn.XLOOKUP($B3860, sales_teams!$A$2:$A$36, sales_teams!$B$2:$B$36)</f>
        <v>Summer Sewald</v>
      </c>
      <c r="D3860" s="1" t="str">
        <f t="array" ref="D3860">_xlfn.XLOOKUP($B3860, sales_teams!$A$2:$A$36, sales_teams!$C$2:$C$36)</f>
        <v>West</v>
      </c>
      <c r="E3860" s="1" t="s">
        <v>181</v>
      </c>
      <c r="F3860" s="1" t="s">
        <v>161</v>
      </c>
      <c r="G3860" s="1" t="str">
        <f t="array" ref="G3860">IF($F3860="", "", _xlfn.XLOOKUP($F3860,accounts!$A$2:$A$86,accounts!$B$2:$B$86, "Other"))</f>
        <v>marketing</v>
      </c>
      <c r="H3860" s="1" t="str">
        <f t="array" ref="H3860">IF($F3860="", "", IFS(_xlfn.XLOOKUP($F3860, accounts!$A$2:$A$86, accounts!$E$2:$E$86, 0)&gt;=1000, "Enterprise", _xlfn.XLOOKUP($F3860, accounts!$A$2:$A$86, accounts!$E$2:$E$86, 0)&gt;=100, "Mid-Market", TRUE, "SMB"))</f>
        <v>Enterprise</v>
      </c>
      <c r="I3860" s="1" t="str">
        <f t="array" ref="I3860">IF($F3860="", "", _xlfn.XLOOKUP($F3860,accounts!$A$2:$A$86,accounts!$F$2:$F$86, "Other"))</f>
        <v>Poland</v>
      </c>
      <c r="J3860" s="1" t="s">
        <v>192</v>
      </c>
      <c r="K3860" s="3">
        <v>42898.0</v>
      </c>
      <c r="L3860" s="3">
        <v>42961.0</v>
      </c>
      <c r="M3860" s="1">
        <v>0.0</v>
      </c>
    </row>
    <row r="3861">
      <c r="A3861" s="1" t="s">
        <v>4066</v>
      </c>
      <c r="B3861" s="1" t="s">
        <v>102</v>
      </c>
      <c r="C3861" s="1" t="str">
        <f t="array" ref="C3861">_xlfn.XLOOKUP($B3861, sales_teams!$A$2:$A$36, sales_teams!$B$2:$B$36)</f>
        <v>Summer Sewald</v>
      </c>
      <c r="D3861" s="1" t="str">
        <f t="array" ref="D3861">_xlfn.XLOOKUP($B3861, sales_teams!$A$2:$A$36, sales_teams!$C$2:$C$36)</f>
        <v>West</v>
      </c>
      <c r="E3861" s="1" t="s">
        <v>148</v>
      </c>
      <c r="F3861" s="1" t="s">
        <v>87</v>
      </c>
      <c r="G3861" s="1" t="str">
        <f t="array" ref="G3861">IF($F3861="", "", _xlfn.XLOOKUP($F3861,accounts!$A$2:$A$86,accounts!$B$2:$B$86, "Other"))</f>
        <v>telecommunications</v>
      </c>
      <c r="H3861" s="1" t="str">
        <f t="array" ref="H3861">IF($F3861="", "", IFS(_xlfn.XLOOKUP($F3861, accounts!$A$2:$A$86, accounts!$E$2:$E$86, 0)&gt;=1000, "Enterprise", _xlfn.XLOOKUP($F3861, accounts!$A$2:$A$86, accounts!$E$2:$E$86, 0)&gt;=100, "Mid-Market", TRUE, "SMB"))</f>
        <v>Enterprise</v>
      </c>
      <c r="I3861" s="1" t="str">
        <f t="array" ref="I3861">IF($F3861="", "", _xlfn.XLOOKUP($F3861,accounts!$A$2:$A$86,accounts!$F$2:$F$86, "Other"))</f>
        <v>United States</v>
      </c>
      <c r="J3861" s="1" t="s">
        <v>131</v>
      </c>
      <c r="K3861" s="3">
        <v>42898.0</v>
      </c>
      <c r="L3861" s="3">
        <v>42915.0</v>
      </c>
      <c r="M3861" s="1">
        <v>4798.0</v>
      </c>
    </row>
    <row r="3862">
      <c r="A3862" s="1" t="s">
        <v>4067</v>
      </c>
      <c r="B3862" s="1" t="s">
        <v>92</v>
      </c>
      <c r="C3862" s="1" t="str">
        <f t="array" ref="C3862">_xlfn.XLOOKUP($B3862, sales_teams!$A$2:$A$36, sales_teams!$B$2:$B$36)</f>
        <v>Celia Rouche</v>
      </c>
      <c r="D3862" s="1" t="str">
        <f t="array" ref="D3862">_xlfn.XLOOKUP($B3862, sales_teams!$A$2:$A$36, sales_teams!$C$2:$C$36)</f>
        <v>West</v>
      </c>
      <c r="E3862" s="1" t="s">
        <v>179</v>
      </c>
      <c r="F3862" s="1" t="s">
        <v>80</v>
      </c>
      <c r="G3862" s="1" t="str">
        <f t="array" ref="G3862">IF($F3862="", "", _xlfn.XLOOKUP($F3862,accounts!$A$2:$A$86,accounts!$B$2:$B$86, "Other"))</f>
        <v>technology</v>
      </c>
      <c r="H3862" s="1" t="str">
        <f t="array" ref="H3862">IF($F3862="", "", IFS(_xlfn.XLOOKUP($F3862, accounts!$A$2:$A$86, accounts!$E$2:$E$86, 0)&gt;=1000, "Enterprise", _xlfn.XLOOKUP($F3862, accounts!$A$2:$A$86, accounts!$E$2:$E$86, 0)&gt;=100, "Mid-Market", TRUE, "SMB"))</f>
        <v>Enterprise</v>
      </c>
      <c r="I3862" s="1" t="str">
        <f t="array" ref="I3862">IF($F3862="", "", _xlfn.XLOOKUP($F3862,accounts!$A$2:$A$86,accounts!$F$2:$F$86, "Other"))</f>
        <v>United States</v>
      </c>
      <c r="J3862" s="1" t="s">
        <v>192</v>
      </c>
      <c r="K3862" s="3">
        <v>42898.0</v>
      </c>
      <c r="L3862" s="3">
        <v>42976.0</v>
      </c>
      <c r="M3862" s="1">
        <v>0.0</v>
      </c>
    </row>
    <row r="3863">
      <c r="A3863" s="1" t="s">
        <v>4068</v>
      </c>
      <c r="B3863" s="1" t="s">
        <v>92</v>
      </c>
      <c r="C3863" s="1" t="str">
        <f t="array" ref="C3863">_xlfn.XLOOKUP($B3863, sales_teams!$A$2:$A$36, sales_teams!$B$2:$B$36)</f>
        <v>Celia Rouche</v>
      </c>
      <c r="D3863" s="1" t="str">
        <f t="array" ref="D3863">_xlfn.XLOOKUP($B3863, sales_teams!$A$2:$A$36, sales_teams!$C$2:$C$36)</f>
        <v>West</v>
      </c>
      <c r="E3863" s="1" t="s">
        <v>148</v>
      </c>
      <c r="F3863" s="1" t="s">
        <v>84</v>
      </c>
      <c r="G3863" s="1" t="str">
        <f t="array" ref="G3863">IF($F3863="", "", _xlfn.XLOOKUP($F3863,accounts!$A$2:$A$86,accounts!$B$2:$B$86, "Other"))</f>
        <v>retail</v>
      </c>
      <c r="H3863" s="1" t="str">
        <f t="array" ref="H3863">IF($F3863="", "", IFS(_xlfn.XLOOKUP($F3863, accounts!$A$2:$A$86, accounts!$E$2:$E$86, 0)&gt;=1000, "Enterprise", _xlfn.XLOOKUP($F3863, accounts!$A$2:$A$86, accounts!$E$2:$E$86, 0)&gt;=100, "Mid-Market", TRUE, "SMB"))</f>
        <v>Enterprise</v>
      </c>
      <c r="I3863" s="1" t="str">
        <f t="array" ref="I3863">IF($F3863="", "", _xlfn.XLOOKUP($F3863,accounts!$A$2:$A$86,accounts!$F$2:$F$86, "Other"))</f>
        <v>United States</v>
      </c>
      <c r="J3863" s="1" t="s">
        <v>131</v>
      </c>
      <c r="K3863" s="3">
        <v>42898.0</v>
      </c>
      <c r="L3863" s="3">
        <v>42911.0</v>
      </c>
      <c r="M3863" s="1">
        <v>4733.0</v>
      </c>
    </row>
    <row r="3864">
      <c r="A3864" s="1" t="s">
        <v>4069</v>
      </c>
      <c r="B3864" s="1" t="s">
        <v>107</v>
      </c>
      <c r="C3864" s="1" t="str">
        <f t="array" ref="C3864">_xlfn.XLOOKUP($B3864, sales_teams!$A$2:$A$36, sales_teams!$B$2:$B$36)</f>
        <v>Summer Sewald</v>
      </c>
      <c r="D3864" s="1" t="str">
        <f t="array" ref="D3864">_xlfn.XLOOKUP($B3864, sales_teams!$A$2:$A$36, sales_teams!$C$2:$C$36)</f>
        <v>West</v>
      </c>
      <c r="E3864" s="1" t="s">
        <v>109</v>
      </c>
      <c r="F3864" s="1" t="s">
        <v>50</v>
      </c>
      <c r="G3864" s="1" t="str">
        <f t="array" ref="G3864">IF($F3864="", "", _xlfn.XLOOKUP($F3864,accounts!$A$2:$A$86,accounts!$B$2:$B$86, "Other"))</f>
        <v>entertainment</v>
      </c>
      <c r="H3864" s="1" t="str">
        <f t="array" ref="H3864">IF($F3864="", "", IFS(_xlfn.XLOOKUP($F3864, accounts!$A$2:$A$86, accounts!$E$2:$E$86, 0)&gt;=1000, "Enterprise", _xlfn.XLOOKUP($F3864, accounts!$A$2:$A$86, accounts!$E$2:$E$86, 0)&gt;=100, "Mid-Market", TRUE, "SMB"))</f>
        <v>Enterprise</v>
      </c>
      <c r="I3864" s="1" t="str">
        <f t="array" ref="I3864">IF($F3864="", "", _xlfn.XLOOKUP($F3864,accounts!$A$2:$A$86,accounts!$F$2:$F$86, "Other"))</f>
        <v>United States</v>
      </c>
      <c r="J3864" s="1" t="s">
        <v>131</v>
      </c>
      <c r="K3864" s="3">
        <v>42898.0</v>
      </c>
      <c r="L3864" s="3">
        <v>42976.0</v>
      </c>
      <c r="M3864" s="1">
        <v>1250.0</v>
      </c>
    </row>
    <row r="3865">
      <c r="A3865" s="1" t="s">
        <v>4070</v>
      </c>
      <c r="B3865" s="1" t="s">
        <v>107</v>
      </c>
      <c r="C3865" s="1" t="str">
        <f t="array" ref="C3865">_xlfn.XLOOKUP($B3865, sales_teams!$A$2:$A$36, sales_teams!$B$2:$B$36)</f>
        <v>Summer Sewald</v>
      </c>
      <c r="D3865" s="1" t="str">
        <f t="array" ref="D3865">_xlfn.XLOOKUP($B3865, sales_teams!$A$2:$A$36, sales_teams!$C$2:$C$36)</f>
        <v>West</v>
      </c>
      <c r="E3865" s="1" t="s">
        <v>194</v>
      </c>
      <c r="F3865" s="1" t="s">
        <v>85</v>
      </c>
      <c r="G3865" s="1" t="str">
        <f t="array" ref="G3865">IF($F3865="", "", _xlfn.XLOOKUP($F3865,accounts!$A$2:$A$86,accounts!$B$2:$B$86, "Other"))</f>
        <v>telecommunications</v>
      </c>
      <c r="H3865" s="1" t="str">
        <f t="array" ref="H3865">IF($F3865="", "", IFS(_xlfn.XLOOKUP($F3865, accounts!$A$2:$A$86, accounts!$E$2:$E$86, 0)&gt;=1000, "Enterprise", _xlfn.XLOOKUP($F3865, accounts!$A$2:$A$86, accounts!$E$2:$E$86, 0)&gt;=100, "Mid-Market", TRUE, "SMB"))</f>
        <v>Enterprise</v>
      </c>
      <c r="I3865" s="1" t="str">
        <f t="array" ref="I3865">IF($F3865="", "", _xlfn.XLOOKUP($F3865,accounts!$A$2:$A$86,accounts!$F$2:$F$86, "Other"))</f>
        <v>United States</v>
      </c>
      <c r="J3865" s="1" t="s">
        <v>131</v>
      </c>
      <c r="K3865" s="3">
        <v>42898.0</v>
      </c>
      <c r="L3865" s="3">
        <v>42979.0</v>
      </c>
      <c r="M3865" s="1">
        <v>5966.0</v>
      </c>
    </row>
    <row r="3866">
      <c r="A3866" s="1" t="s">
        <v>4071</v>
      </c>
      <c r="B3866" s="1" t="s">
        <v>28</v>
      </c>
      <c r="C3866" s="1" t="str">
        <f t="array" ref="C3866">_xlfn.XLOOKUP($B3866, sales_teams!$A$2:$A$36, sales_teams!$B$2:$B$36)</f>
        <v>Melvin Marxen</v>
      </c>
      <c r="D3866" s="1" t="str">
        <f t="array" ref="D3866">_xlfn.XLOOKUP($B3866, sales_teams!$A$2:$A$36, sales_teams!$C$2:$C$36)</f>
        <v>Central</v>
      </c>
      <c r="E3866" s="1" t="s">
        <v>179</v>
      </c>
      <c r="F3866" s="1" t="s">
        <v>79</v>
      </c>
      <c r="G3866" s="1" t="str">
        <f t="array" ref="G3866">IF($F3866="", "", _xlfn.XLOOKUP($F3866,accounts!$A$2:$A$86,accounts!$B$2:$B$86, "Other"))</f>
        <v>entertainment</v>
      </c>
      <c r="H3866" s="1" t="str">
        <f t="array" ref="H3866">IF($F3866="", "", IFS(_xlfn.XLOOKUP($F3866, accounts!$A$2:$A$86, accounts!$E$2:$E$86, 0)&gt;=1000, "Enterprise", _xlfn.XLOOKUP($F3866, accounts!$A$2:$A$86, accounts!$E$2:$E$86, 0)&gt;=100, "Mid-Market", TRUE, "SMB"))</f>
        <v>Mid-Market</v>
      </c>
      <c r="I3866" s="1" t="str">
        <f t="array" ref="I3866">IF($F3866="", "", _xlfn.XLOOKUP($F3866,accounts!$A$2:$A$86,accounts!$F$2:$F$86, "Other"))</f>
        <v>United States</v>
      </c>
      <c r="J3866" s="1" t="s">
        <v>131</v>
      </c>
      <c r="K3866" s="3">
        <v>42898.0</v>
      </c>
      <c r="L3866" s="3">
        <v>42988.0</v>
      </c>
      <c r="M3866" s="1">
        <v>61.0</v>
      </c>
    </row>
    <row r="3867">
      <c r="A3867" s="1" t="s">
        <v>4072</v>
      </c>
      <c r="B3867" s="1" t="s">
        <v>65</v>
      </c>
      <c r="C3867" s="1" t="str">
        <f t="array" ref="C3867">_xlfn.XLOOKUP($B3867, sales_teams!$A$2:$A$36, sales_teams!$B$2:$B$36)</f>
        <v>Celia Rouche</v>
      </c>
      <c r="D3867" s="1" t="str">
        <f t="array" ref="D3867">_xlfn.XLOOKUP($B3867, sales_teams!$A$2:$A$36, sales_teams!$C$2:$C$36)</f>
        <v>West</v>
      </c>
      <c r="E3867" s="1" t="s">
        <v>181</v>
      </c>
      <c r="G3867" s="1" t="str">
        <f t="array" ref="G3867">IF($F3867="", "", _xlfn.XLOOKUP($F3867,accounts!$A$2:$A$86,accounts!$B$2:$B$86, "Other"))</f>
        <v/>
      </c>
      <c r="H3867" s="1" t="str">
        <f t="array" ref="H3867">IF($F3867="", "", IFS(_xlfn.XLOOKUP($F3867, accounts!$A$2:$A$86, accounts!$E$2:$E$86, 0)&gt;=1000, "Enterprise", _xlfn.XLOOKUP($F3867, accounts!$A$2:$A$86, accounts!$E$2:$E$86, 0)&gt;=100, "Mid-Market", TRUE, "SMB"))</f>
        <v/>
      </c>
      <c r="I3867" s="1" t="str">
        <f t="array" ref="I3867">IF($F3867="", "", _xlfn.XLOOKUP($F3867,accounts!$A$2:$A$86,accounts!$F$2:$F$86, "Other"))</f>
        <v/>
      </c>
      <c r="J3867" s="1" t="s">
        <v>189</v>
      </c>
      <c r="K3867" s="3">
        <v>42898.0</v>
      </c>
    </row>
    <row r="3868">
      <c r="A3868" s="1" t="s">
        <v>4073</v>
      </c>
      <c r="B3868" s="1" t="s">
        <v>65</v>
      </c>
      <c r="C3868" s="1" t="str">
        <f t="array" ref="C3868">_xlfn.XLOOKUP($B3868, sales_teams!$A$2:$A$36, sales_teams!$B$2:$B$36)</f>
        <v>Celia Rouche</v>
      </c>
      <c r="D3868" s="1" t="str">
        <f t="array" ref="D3868">_xlfn.XLOOKUP($B3868, sales_teams!$A$2:$A$36, sales_teams!$C$2:$C$36)</f>
        <v>West</v>
      </c>
      <c r="E3868" s="1" t="s">
        <v>148</v>
      </c>
      <c r="F3868" s="1" t="s">
        <v>95</v>
      </c>
      <c r="G3868" s="1" t="str">
        <f t="array" ref="G3868">IF($F3868="", "", _xlfn.XLOOKUP($F3868,accounts!$A$2:$A$86,accounts!$B$2:$B$86, "Other"))</f>
        <v>finance</v>
      </c>
      <c r="H3868" s="1" t="str">
        <f t="array" ref="H3868">IF($F3868="", "", IFS(_xlfn.XLOOKUP($F3868, accounts!$A$2:$A$86, accounts!$E$2:$E$86, 0)&gt;=1000, "Enterprise", _xlfn.XLOOKUP($F3868, accounts!$A$2:$A$86, accounts!$E$2:$E$86, 0)&gt;=100, "Mid-Market", TRUE, "SMB"))</f>
        <v>Enterprise</v>
      </c>
      <c r="I3868" s="1" t="str">
        <f t="array" ref="I3868">IF($F3868="", "", _xlfn.XLOOKUP($F3868,accounts!$A$2:$A$86,accounts!$F$2:$F$86, "Other"))</f>
        <v>United States</v>
      </c>
      <c r="J3868" s="1" t="s">
        <v>189</v>
      </c>
      <c r="K3868" s="3">
        <v>42898.0</v>
      </c>
    </row>
    <row r="3869">
      <c r="A3869" s="1" t="s">
        <v>4074</v>
      </c>
      <c r="B3869" s="1" t="s">
        <v>41</v>
      </c>
      <c r="C3869" s="1" t="str">
        <f t="array" ref="C3869">_xlfn.XLOOKUP($B3869, sales_teams!$A$2:$A$36, sales_teams!$B$2:$B$36)</f>
        <v>Cara Losch</v>
      </c>
      <c r="D3869" s="1" t="str">
        <f t="array" ref="D3869">_xlfn.XLOOKUP($B3869, sales_teams!$A$2:$A$36, sales_teams!$C$2:$C$36)</f>
        <v>East</v>
      </c>
      <c r="E3869" s="1" t="s">
        <v>109</v>
      </c>
      <c r="G3869" s="1" t="str">
        <f t="array" ref="G3869">IF($F3869="", "", _xlfn.XLOOKUP($F3869,accounts!$A$2:$A$86,accounts!$B$2:$B$86, "Other"))</f>
        <v/>
      </c>
      <c r="H3869" s="1" t="str">
        <f t="array" ref="H3869">IF($F3869="", "", IFS(_xlfn.XLOOKUP($F3869, accounts!$A$2:$A$86, accounts!$E$2:$E$86, 0)&gt;=1000, "Enterprise", _xlfn.XLOOKUP($F3869, accounts!$A$2:$A$86, accounts!$E$2:$E$86, 0)&gt;=100, "Mid-Market", TRUE, "SMB"))</f>
        <v/>
      </c>
      <c r="I3869" s="1" t="str">
        <f t="array" ref="I3869">IF($F3869="", "", _xlfn.XLOOKUP($F3869,accounts!$A$2:$A$86,accounts!$F$2:$F$86, "Other"))</f>
        <v/>
      </c>
      <c r="J3869" s="1" t="s">
        <v>189</v>
      </c>
      <c r="K3869" s="3">
        <v>42898.0</v>
      </c>
    </row>
    <row r="3870">
      <c r="A3870" s="1" t="s">
        <v>4075</v>
      </c>
      <c r="B3870" s="1" t="s">
        <v>60</v>
      </c>
      <c r="C3870" s="1" t="str">
        <f t="array" ref="C3870">_xlfn.XLOOKUP($B3870, sales_teams!$A$2:$A$36, sales_teams!$B$2:$B$36)</f>
        <v>Celia Rouche</v>
      </c>
      <c r="D3870" s="1" t="str">
        <f t="array" ref="D3870">_xlfn.XLOOKUP($B3870, sales_teams!$A$2:$A$36, sales_teams!$C$2:$C$36)</f>
        <v>West</v>
      </c>
      <c r="E3870" s="1" t="s">
        <v>179</v>
      </c>
      <c r="F3870" s="1" t="s">
        <v>151</v>
      </c>
      <c r="G3870" s="1" t="str">
        <f t="array" ref="G3870">IF($F3870="", "", _xlfn.XLOOKUP($F3870,accounts!$A$2:$A$86,accounts!$B$2:$B$86, "Other"))</f>
        <v>software</v>
      </c>
      <c r="H3870" s="1" t="str">
        <f t="array" ref="H3870">IF($F3870="", "", IFS(_xlfn.XLOOKUP($F3870, accounts!$A$2:$A$86, accounts!$E$2:$E$86, 0)&gt;=1000, "Enterprise", _xlfn.XLOOKUP($F3870, accounts!$A$2:$A$86, accounts!$E$2:$E$86, 0)&gt;=100, "Mid-Market", TRUE, "SMB"))</f>
        <v>Enterprise</v>
      </c>
      <c r="I3870" s="1" t="str">
        <f t="array" ref="I3870">IF($F3870="", "", _xlfn.XLOOKUP($F3870,accounts!$A$2:$A$86,accounts!$F$2:$F$86, "Other"))</f>
        <v>United States</v>
      </c>
      <c r="J3870" s="1" t="s">
        <v>131</v>
      </c>
      <c r="K3870" s="3">
        <v>42898.0</v>
      </c>
      <c r="L3870" s="3">
        <v>42998.0</v>
      </c>
      <c r="M3870" s="1">
        <v>48.0</v>
      </c>
    </row>
    <row r="3871">
      <c r="A3871" s="1" t="s">
        <v>4076</v>
      </c>
      <c r="B3871" s="1" t="s">
        <v>34</v>
      </c>
      <c r="C3871" s="1" t="str">
        <f t="array" ref="C3871">_xlfn.XLOOKUP($B3871, sales_teams!$A$2:$A$36, sales_teams!$B$2:$B$36)</f>
        <v>Cara Losch</v>
      </c>
      <c r="D3871" s="1" t="str">
        <f t="array" ref="D3871">_xlfn.XLOOKUP($B3871, sales_teams!$A$2:$A$36, sales_teams!$C$2:$C$36)</f>
        <v>East</v>
      </c>
      <c r="E3871" s="1" t="s">
        <v>109</v>
      </c>
      <c r="F3871" s="1" t="s">
        <v>122</v>
      </c>
      <c r="G3871" s="1" t="str">
        <f t="array" ref="G3871">IF($F3871="", "", _xlfn.XLOOKUP($F3871,accounts!$A$2:$A$86,accounts!$B$2:$B$86, "Other"))</f>
        <v>medical</v>
      </c>
      <c r="H3871" s="1" t="str">
        <f t="array" ref="H3871">IF($F3871="", "", IFS(_xlfn.XLOOKUP($F3871, accounts!$A$2:$A$86, accounts!$E$2:$E$86, 0)&gt;=1000, "Enterprise", _xlfn.XLOOKUP($F3871, accounts!$A$2:$A$86, accounts!$E$2:$E$86, 0)&gt;=100, "Mid-Market", TRUE, "SMB"))</f>
        <v>Enterprise</v>
      </c>
      <c r="I3871" s="1" t="str">
        <f t="array" ref="I3871">IF($F3871="", "", _xlfn.XLOOKUP($F3871,accounts!$A$2:$A$86,accounts!$F$2:$F$86, "Other"))</f>
        <v>United States</v>
      </c>
      <c r="J3871" s="1" t="s">
        <v>189</v>
      </c>
      <c r="K3871" s="3">
        <v>42898.0</v>
      </c>
    </row>
    <row r="3872">
      <c r="A3872" s="1" t="s">
        <v>4077</v>
      </c>
      <c r="B3872" s="1" t="s">
        <v>34</v>
      </c>
      <c r="C3872" s="1" t="str">
        <f t="array" ref="C3872">_xlfn.XLOOKUP($B3872, sales_teams!$A$2:$A$36, sales_teams!$B$2:$B$36)</f>
        <v>Cara Losch</v>
      </c>
      <c r="D3872" s="1" t="str">
        <f t="array" ref="D3872">_xlfn.XLOOKUP($B3872, sales_teams!$A$2:$A$36, sales_teams!$C$2:$C$36)</f>
        <v>East</v>
      </c>
      <c r="E3872" s="1" t="s">
        <v>179</v>
      </c>
      <c r="F3872" s="1" t="s">
        <v>172</v>
      </c>
      <c r="G3872" s="1" t="str">
        <f t="array" ref="G3872">IF($F3872="", "", _xlfn.XLOOKUP($F3872,accounts!$A$2:$A$86,accounts!$B$2:$B$86, "Other"))</f>
        <v>retail</v>
      </c>
      <c r="H3872" s="1" t="str">
        <f t="array" ref="H3872">IF($F3872="", "", IFS(_xlfn.XLOOKUP($F3872, accounts!$A$2:$A$86, accounts!$E$2:$E$86, 0)&gt;=1000, "Enterprise", _xlfn.XLOOKUP($F3872, accounts!$A$2:$A$86, accounts!$E$2:$E$86, 0)&gt;=100, "Mid-Market", TRUE, "SMB"))</f>
        <v>Mid-Market</v>
      </c>
      <c r="I3872" s="1" t="str">
        <f t="array" ref="I3872">IF($F3872="", "", _xlfn.XLOOKUP($F3872,accounts!$A$2:$A$86,accounts!$F$2:$F$86, "Other"))</f>
        <v>United States</v>
      </c>
      <c r="J3872" s="1" t="s">
        <v>131</v>
      </c>
      <c r="K3872" s="3">
        <v>42898.0</v>
      </c>
      <c r="L3872" s="3">
        <v>42999.0</v>
      </c>
      <c r="M3872" s="1">
        <v>53.0</v>
      </c>
    </row>
    <row r="3873">
      <c r="A3873" s="1" t="s">
        <v>4078</v>
      </c>
      <c r="B3873" s="1" t="s">
        <v>105</v>
      </c>
      <c r="C3873" s="1" t="str">
        <f t="array" ref="C3873">_xlfn.XLOOKUP($B3873, sales_teams!$A$2:$A$36, sales_teams!$B$2:$B$36)</f>
        <v>Summer Sewald</v>
      </c>
      <c r="D3873" s="1" t="str">
        <f t="array" ref="D3873">_xlfn.XLOOKUP($B3873, sales_teams!$A$2:$A$36, sales_teams!$C$2:$C$36)</f>
        <v>West</v>
      </c>
      <c r="E3873" s="1" t="s">
        <v>179</v>
      </c>
      <c r="F3873" s="1" t="s">
        <v>50</v>
      </c>
      <c r="G3873" s="1" t="str">
        <f t="array" ref="G3873">IF($F3873="", "", _xlfn.XLOOKUP($F3873,accounts!$A$2:$A$86,accounts!$B$2:$B$86, "Other"))</f>
        <v>entertainment</v>
      </c>
      <c r="H3873" s="1" t="str">
        <f t="array" ref="H3873">IF($F3873="", "", IFS(_xlfn.XLOOKUP($F3873, accounts!$A$2:$A$86, accounts!$E$2:$E$86, 0)&gt;=1000, "Enterprise", _xlfn.XLOOKUP($F3873, accounts!$A$2:$A$86, accounts!$E$2:$E$86, 0)&gt;=100, "Mid-Market", TRUE, "SMB"))</f>
        <v>Enterprise</v>
      </c>
      <c r="I3873" s="1" t="str">
        <f t="array" ref="I3873">IF($F3873="", "", _xlfn.XLOOKUP($F3873,accounts!$A$2:$A$86,accounts!$F$2:$F$86, "Other"))</f>
        <v>United States</v>
      </c>
      <c r="J3873" s="1" t="s">
        <v>192</v>
      </c>
      <c r="K3873" s="3">
        <v>42898.0</v>
      </c>
      <c r="L3873" s="3">
        <v>42906.0</v>
      </c>
      <c r="M3873" s="1">
        <v>0.0</v>
      </c>
    </row>
    <row r="3874">
      <c r="A3874" s="1" t="s">
        <v>4079</v>
      </c>
      <c r="B3874" s="1" t="s">
        <v>105</v>
      </c>
      <c r="C3874" s="1" t="str">
        <f t="array" ref="C3874">_xlfn.XLOOKUP($B3874, sales_teams!$A$2:$A$36, sales_teams!$B$2:$B$36)</f>
        <v>Summer Sewald</v>
      </c>
      <c r="D3874" s="1" t="str">
        <f t="array" ref="D3874">_xlfn.XLOOKUP($B3874, sales_teams!$A$2:$A$36, sales_teams!$C$2:$C$36)</f>
        <v>West</v>
      </c>
      <c r="E3874" s="1" t="s">
        <v>179</v>
      </c>
      <c r="F3874" s="1" t="s">
        <v>80</v>
      </c>
      <c r="G3874" s="1" t="str">
        <f t="array" ref="G3874">IF($F3874="", "", _xlfn.XLOOKUP($F3874,accounts!$A$2:$A$86,accounts!$B$2:$B$86, "Other"))</f>
        <v>technology</v>
      </c>
      <c r="H3874" s="1" t="str">
        <f t="array" ref="H3874">IF($F3874="", "", IFS(_xlfn.XLOOKUP($F3874, accounts!$A$2:$A$86, accounts!$E$2:$E$86, 0)&gt;=1000, "Enterprise", _xlfn.XLOOKUP($F3874, accounts!$A$2:$A$86, accounts!$E$2:$E$86, 0)&gt;=100, "Mid-Market", TRUE, "SMB"))</f>
        <v>Enterprise</v>
      </c>
      <c r="I3874" s="1" t="str">
        <f t="array" ref="I3874">IF($F3874="", "", _xlfn.XLOOKUP($F3874,accounts!$A$2:$A$86,accounts!$F$2:$F$86, "Other"))</f>
        <v>United States</v>
      </c>
      <c r="J3874" s="1" t="s">
        <v>131</v>
      </c>
      <c r="K3874" s="3">
        <v>42898.0</v>
      </c>
      <c r="L3874" s="3">
        <v>42965.0</v>
      </c>
      <c r="M3874" s="1">
        <v>51.0</v>
      </c>
    </row>
    <row r="3875">
      <c r="A3875" s="1" t="s">
        <v>4080</v>
      </c>
      <c r="B3875" s="1" t="s">
        <v>105</v>
      </c>
      <c r="C3875" s="1" t="str">
        <f t="array" ref="C3875">_xlfn.XLOOKUP($B3875, sales_teams!$A$2:$A$36, sales_teams!$B$2:$B$36)</f>
        <v>Summer Sewald</v>
      </c>
      <c r="D3875" s="1" t="str">
        <f t="array" ref="D3875">_xlfn.XLOOKUP($B3875, sales_teams!$A$2:$A$36, sales_teams!$C$2:$C$36)</f>
        <v>West</v>
      </c>
      <c r="E3875" s="1" t="s">
        <v>188</v>
      </c>
      <c r="F3875" s="1" t="s">
        <v>50</v>
      </c>
      <c r="G3875" s="1" t="str">
        <f t="array" ref="G3875">IF($F3875="", "", _xlfn.XLOOKUP($F3875,accounts!$A$2:$A$86,accounts!$B$2:$B$86, "Other"))</f>
        <v>entertainment</v>
      </c>
      <c r="H3875" s="1" t="str">
        <f t="array" ref="H3875">IF($F3875="", "", IFS(_xlfn.XLOOKUP($F3875, accounts!$A$2:$A$86, accounts!$E$2:$E$86, 0)&gt;=1000, "Enterprise", _xlfn.XLOOKUP($F3875, accounts!$A$2:$A$86, accounts!$E$2:$E$86, 0)&gt;=100, "Mid-Market", TRUE, "SMB"))</f>
        <v>Enterprise</v>
      </c>
      <c r="I3875" s="1" t="str">
        <f t="array" ref="I3875">IF($F3875="", "", _xlfn.XLOOKUP($F3875,accounts!$A$2:$A$86,accounts!$F$2:$F$86, "Other"))</f>
        <v>United States</v>
      </c>
      <c r="J3875" s="1" t="s">
        <v>131</v>
      </c>
      <c r="K3875" s="3">
        <v>42898.0</v>
      </c>
      <c r="L3875" s="3">
        <v>42982.0</v>
      </c>
      <c r="M3875" s="1">
        <v>3314.0</v>
      </c>
    </row>
    <row r="3876">
      <c r="A3876" s="1" t="s">
        <v>4081</v>
      </c>
      <c r="B3876" s="1" t="s">
        <v>7</v>
      </c>
      <c r="C3876" s="1" t="str">
        <f t="array" ref="C3876">_xlfn.XLOOKUP($B3876, sales_teams!$A$2:$A$36, sales_teams!$B$2:$B$36)</f>
        <v>Dustin Brinkmann</v>
      </c>
      <c r="D3876" s="1" t="str">
        <f t="array" ref="D3876">_xlfn.XLOOKUP($B3876, sales_teams!$A$2:$A$36, sales_teams!$C$2:$C$36)</f>
        <v>Central</v>
      </c>
      <c r="E3876" s="1" t="s">
        <v>188</v>
      </c>
      <c r="F3876" s="1" t="s">
        <v>165</v>
      </c>
      <c r="G3876" s="1" t="str">
        <f t="array" ref="G3876">IF($F3876="", "", _xlfn.XLOOKUP($F3876,accounts!$A$2:$A$86,accounts!$B$2:$B$86, "Other"))</f>
        <v>telecommunications</v>
      </c>
      <c r="H3876" s="1" t="str">
        <f t="array" ref="H3876">IF($F3876="", "", IFS(_xlfn.XLOOKUP($F3876, accounts!$A$2:$A$86, accounts!$E$2:$E$86, 0)&gt;=1000, "Enterprise", _xlfn.XLOOKUP($F3876, accounts!$A$2:$A$86, accounts!$E$2:$E$86, 0)&gt;=100, "Mid-Market", TRUE, "SMB"))</f>
        <v>Enterprise</v>
      </c>
      <c r="I3876" s="1" t="str">
        <f t="array" ref="I3876">IF($F3876="", "", _xlfn.XLOOKUP($F3876,accounts!$A$2:$A$86,accounts!$F$2:$F$86, "Other"))</f>
        <v>United States</v>
      </c>
      <c r="J3876" s="1" t="s">
        <v>192</v>
      </c>
      <c r="K3876" s="3">
        <v>42899.0</v>
      </c>
      <c r="L3876" s="3">
        <v>42967.0</v>
      </c>
      <c r="M3876" s="1">
        <v>0.0</v>
      </c>
    </row>
    <row r="3877">
      <c r="A3877" s="1" t="s">
        <v>4082</v>
      </c>
      <c r="B3877" s="1" t="s">
        <v>7</v>
      </c>
      <c r="C3877" s="1" t="str">
        <f t="array" ref="C3877">_xlfn.XLOOKUP($B3877, sales_teams!$A$2:$A$36, sales_teams!$B$2:$B$36)</f>
        <v>Dustin Brinkmann</v>
      </c>
      <c r="D3877" s="1" t="str">
        <f t="array" ref="D3877">_xlfn.XLOOKUP($B3877, sales_teams!$A$2:$A$36, sales_teams!$C$2:$C$36)</f>
        <v>Central</v>
      </c>
      <c r="E3877" s="1" t="s">
        <v>179</v>
      </c>
      <c r="F3877" s="1" t="s">
        <v>106</v>
      </c>
      <c r="G3877" s="1" t="str">
        <f t="array" ref="G3877">IF($F3877="", "", _xlfn.XLOOKUP($F3877,accounts!$A$2:$A$86,accounts!$B$2:$B$86, "Other"))</f>
        <v>retail</v>
      </c>
      <c r="H3877" s="1" t="str">
        <f t="array" ref="H3877">IF($F3877="", "", IFS(_xlfn.XLOOKUP($F3877, accounts!$A$2:$A$86, accounts!$E$2:$E$86, 0)&gt;=1000, "Enterprise", _xlfn.XLOOKUP($F3877, accounts!$A$2:$A$86, accounts!$E$2:$E$86, 0)&gt;=100, "Mid-Market", TRUE, "SMB"))</f>
        <v>Enterprise</v>
      </c>
      <c r="I3877" s="1" t="str">
        <f t="array" ref="I3877">IF($F3877="", "", _xlfn.XLOOKUP($F3877,accounts!$A$2:$A$86,accounts!$F$2:$F$86, "Other"))</f>
        <v>Italy</v>
      </c>
      <c r="J3877" s="1" t="s">
        <v>131</v>
      </c>
      <c r="K3877" s="3">
        <v>42899.0</v>
      </c>
      <c r="L3877" s="3">
        <v>43003.0</v>
      </c>
      <c r="M3877" s="1">
        <v>64.0</v>
      </c>
    </row>
    <row r="3878">
      <c r="A3878" s="1" t="s">
        <v>4083</v>
      </c>
      <c r="B3878" s="1" t="s">
        <v>7</v>
      </c>
      <c r="C3878" s="1" t="str">
        <f t="array" ref="C3878">_xlfn.XLOOKUP($B3878, sales_teams!$A$2:$A$36, sales_teams!$B$2:$B$36)</f>
        <v>Dustin Brinkmann</v>
      </c>
      <c r="D3878" s="1" t="str">
        <f t="array" ref="D3878">_xlfn.XLOOKUP($B3878, sales_teams!$A$2:$A$36, sales_teams!$C$2:$C$36)</f>
        <v>Central</v>
      </c>
      <c r="E3878" s="1" t="s">
        <v>179</v>
      </c>
      <c r="F3878" s="1" t="s">
        <v>122</v>
      </c>
      <c r="G3878" s="1" t="str">
        <f t="array" ref="G3878">IF($F3878="", "", _xlfn.XLOOKUP($F3878,accounts!$A$2:$A$86,accounts!$B$2:$B$86, "Other"))</f>
        <v>medical</v>
      </c>
      <c r="H3878" s="1" t="str">
        <f t="array" ref="H3878">IF($F3878="", "", IFS(_xlfn.XLOOKUP($F3878, accounts!$A$2:$A$86, accounts!$E$2:$E$86, 0)&gt;=1000, "Enterprise", _xlfn.XLOOKUP($F3878, accounts!$A$2:$A$86, accounts!$E$2:$E$86, 0)&gt;=100, "Mid-Market", TRUE, "SMB"))</f>
        <v>Enterprise</v>
      </c>
      <c r="I3878" s="1" t="str">
        <f t="array" ref="I3878">IF($F3878="", "", _xlfn.XLOOKUP($F3878,accounts!$A$2:$A$86,accounts!$F$2:$F$86, "Other"))</f>
        <v>United States</v>
      </c>
      <c r="J3878" s="1" t="s">
        <v>131</v>
      </c>
      <c r="K3878" s="3">
        <v>42899.0</v>
      </c>
      <c r="L3878" s="3">
        <v>42910.0</v>
      </c>
      <c r="M3878" s="1">
        <v>58.0</v>
      </c>
    </row>
    <row r="3879">
      <c r="A3879" s="1" t="s">
        <v>4084</v>
      </c>
      <c r="B3879" s="1" t="s">
        <v>52</v>
      </c>
      <c r="C3879" s="1" t="str">
        <f t="array" ref="C3879">_xlfn.XLOOKUP($B3879, sales_teams!$A$2:$A$36, sales_teams!$B$2:$B$36)</f>
        <v>Rocco Neubert</v>
      </c>
      <c r="D3879" s="1" t="str">
        <f t="array" ref="D3879">_xlfn.XLOOKUP($B3879, sales_teams!$A$2:$A$36, sales_teams!$C$2:$C$36)</f>
        <v>East</v>
      </c>
      <c r="E3879" s="1" t="s">
        <v>179</v>
      </c>
      <c r="G3879" s="1" t="str">
        <f t="array" ref="G3879">IF($F3879="", "", _xlfn.XLOOKUP($F3879,accounts!$A$2:$A$86,accounts!$B$2:$B$86, "Other"))</f>
        <v/>
      </c>
      <c r="H3879" s="1" t="str">
        <f t="array" ref="H3879">IF($F3879="", "", IFS(_xlfn.XLOOKUP($F3879, accounts!$A$2:$A$86, accounts!$E$2:$E$86, 0)&gt;=1000, "Enterprise", _xlfn.XLOOKUP($F3879, accounts!$A$2:$A$86, accounts!$E$2:$E$86, 0)&gt;=100, "Mid-Market", TRUE, "SMB"))</f>
        <v/>
      </c>
      <c r="I3879" s="1" t="str">
        <f t="array" ref="I3879">IF($F3879="", "", _xlfn.XLOOKUP($F3879,accounts!$A$2:$A$86,accounts!$F$2:$F$86, "Other"))</f>
        <v/>
      </c>
      <c r="J3879" s="1" t="s">
        <v>189</v>
      </c>
      <c r="K3879" s="3">
        <v>42899.0</v>
      </c>
    </row>
    <row r="3880">
      <c r="A3880" s="1" t="s">
        <v>4085</v>
      </c>
      <c r="B3880" s="1" t="s">
        <v>52</v>
      </c>
      <c r="C3880" s="1" t="str">
        <f t="array" ref="C3880">_xlfn.XLOOKUP($B3880, sales_teams!$A$2:$A$36, sales_teams!$B$2:$B$36)</f>
        <v>Rocco Neubert</v>
      </c>
      <c r="D3880" s="1" t="str">
        <f t="array" ref="D3880">_xlfn.XLOOKUP($B3880, sales_teams!$A$2:$A$36, sales_teams!$C$2:$C$36)</f>
        <v>East</v>
      </c>
      <c r="E3880" s="1" t="s">
        <v>109</v>
      </c>
      <c r="F3880" s="1" t="s">
        <v>132</v>
      </c>
      <c r="G3880" s="1" t="str">
        <f t="array" ref="G3880">IF($F3880="", "", _xlfn.XLOOKUP($F3880,accounts!$A$2:$A$86,accounts!$B$2:$B$86, "Other"))</f>
        <v>marketing</v>
      </c>
      <c r="H3880" s="1" t="str">
        <f t="array" ref="H3880">IF($F3880="", "", IFS(_xlfn.XLOOKUP($F3880, accounts!$A$2:$A$86, accounts!$E$2:$E$86, 0)&gt;=1000, "Enterprise", _xlfn.XLOOKUP($F3880, accounts!$A$2:$A$86, accounts!$E$2:$E$86, 0)&gt;=100, "Mid-Market", TRUE, "SMB"))</f>
        <v>Enterprise</v>
      </c>
      <c r="I3880" s="1" t="str">
        <f t="array" ref="I3880">IF($F3880="", "", _xlfn.XLOOKUP($F3880,accounts!$A$2:$A$86,accounts!$F$2:$F$86, "Other"))</f>
        <v>Jordan</v>
      </c>
      <c r="J3880" s="1" t="s">
        <v>192</v>
      </c>
      <c r="K3880" s="3">
        <v>42899.0</v>
      </c>
      <c r="L3880" s="3">
        <v>42969.0</v>
      </c>
      <c r="M3880" s="1">
        <v>0.0</v>
      </c>
    </row>
    <row r="3881">
      <c r="A3881" s="1" t="s">
        <v>4086</v>
      </c>
      <c r="B3881" s="1" t="s">
        <v>52</v>
      </c>
      <c r="C3881" s="1" t="str">
        <f t="array" ref="C3881">_xlfn.XLOOKUP($B3881, sales_teams!$A$2:$A$36, sales_teams!$B$2:$B$36)</f>
        <v>Rocco Neubert</v>
      </c>
      <c r="D3881" s="1" t="str">
        <f t="array" ref="D3881">_xlfn.XLOOKUP($B3881, sales_teams!$A$2:$A$36, sales_teams!$C$2:$C$36)</f>
        <v>East</v>
      </c>
      <c r="E3881" s="1" t="s">
        <v>194</v>
      </c>
      <c r="F3881" s="1" t="s">
        <v>55</v>
      </c>
      <c r="G3881" s="1" t="str">
        <f t="array" ref="G3881">IF($F3881="", "", _xlfn.XLOOKUP($F3881,accounts!$A$2:$A$86,accounts!$B$2:$B$86, "Other"))</f>
        <v>entertainment</v>
      </c>
      <c r="H3881" s="1" t="str">
        <f t="array" ref="H3881">IF($F3881="", "", IFS(_xlfn.XLOOKUP($F3881, accounts!$A$2:$A$86, accounts!$E$2:$E$86, 0)&gt;=1000, "Enterprise", _xlfn.XLOOKUP($F3881, accounts!$A$2:$A$86, accounts!$E$2:$E$86, 0)&gt;=100, "Mid-Market", TRUE, "SMB"))</f>
        <v>Enterprise</v>
      </c>
      <c r="I3881" s="1" t="str">
        <f t="array" ref="I3881">IF($F3881="", "", _xlfn.XLOOKUP($F3881,accounts!$A$2:$A$86,accounts!$F$2:$F$86, "Other"))</f>
        <v>United States</v>
      </c>
      <c r="J3881" s="1" t="s">
        <v>131</v>
      </c>
      <c r="K3881" s="3">
        <v>42899.0</v>
      </c>
      <c r="L3881" s="3">
        <v>42951.0</v>
      </c>
      <c r="M3881" s="1">
        <v>4598.0</v>
      </c>
    </row>
    <row r="3882">
      <c r="A3882" s="1" t="s">
        <v>4087</v>
      </c>
      <c r="B3882" s="1" t="s">
        <v>52</v>
      </c>
      <c r="C3882" s="1" t="str">
        <f t="array" ref="C3882">_xlfn.XLOOKUP($B3882, sales_teams!$A$2:$A$36, sales_teams!$B$2:$B$36)</f>
        <v>Rocco Neubert</v>
      </c>
      <c r="D3882" s="1" t="str">
        <f t="array" ref="D3882">_xlfn.XLOOKUP($B3882, sales_teams!$A$2:$A$36, sales_teams!$C$2:$C$36)</f>
        <v>East</v>
      </c>
      <c r="E3882" s="1" t="s">
        <v>188</v>
      </c>
      <c r="F3882" s="1" t="s">
        <v>132</v>
      </c>
      <c r="G3882" s="1" t="str">
        <f t="array" ref="G3882">IF($F3882="", "", _xlfn.XLOOKUP($F3882,accounts!$A$2:$A$86,accounts!$B$2:$B$86, "Other"))</f>
        <v>marketing</v>
      </c>
      <c r="H3882" s="1" t="str">
        <f t="array" ref="H3882">IF($F3882="", "", IFS(_xlfn.XLOOKUP($F3882, accounts!$A$2:$A$86, accounts!$E$2:$E$86, 0)&gt;=1000, "Enterprise", _xlfn.XLOOKUP($F3882, accounts!$A$2:$A$86, accounts!$E$2:$E$86, 0)&gt;=100, "Mid-Market", TRUE, "SMB"))</f>
        <v>Enterprise</v>
      </c>
      <c r="I3882" s="1" t="str">
        <f t="array" ref="I3882">IF($F3882="", "", _xlfn.XLOOKUP($F3882,accounts!$A$2:$A$86,accounts!$F$2:$F$86, "Other"))</f>
        <v>Jordan</v>
      </c>
      <c r="J3882" s="1" t="s">
        <v>131</v>
      </c>
      <c r="K3882" s="3">
        <v>42899.0</v>
      </c>
      <c r="L3882" s="3">
        <v>42905.0</v>
      </c>
      <c r="M3882" s="1">
        <v>3424.0</v>
      </c>
    </row>
    <row r="3883">
      <c r="A3883" s="1" t="s">
        <v>4088</v>
      </c>
      <c r="B3883" s="1" t="s">
        <v>52</v>
      </c>
      <c r="C3883" s="1" t="str">
        <f t="array" ref="C3883">_xlfn.XLOOKUP($B3883, sales_teams!$A$2:$A$36, sales_teams!$B$2:$B$36)</f>
        <v>Rocco Neubert</v>
      </c>
      <c r="D3883" s="1" t="str">
        <f t="array" ref="D3883">_xlfn.XLOOKUP($B3883, sales_teams!$A$2:$A$36, sales_teams!$C$2:$C$36)</f>
        <v>East</v>
      </c>
      <c r="E3883" s="1" t="s">
        <v>188</v>
      </c>
      <c r="F3883" s="1" t="s">
        <v>166</v>
      </c>
      <c r="G3883" s="1" t="str">
        <f t="array" ref="G3883">IF($F3883="", "", _xlfn.XLOOKUP($F3883,accounts!$A$2:$A$86,accounts!$B$2:$B$86, "Other"))</f>
        <v>finance</v>
      </c>
      <c r="H3883" s="1" t="str">
        <f t="array" ref="H3883">IF($F3883="", "", IFS(_xlfn.XLOOKUP($F3883, accounts!$A$2:$A$86, accounts!$E$2:$E$86, 0)&gt;=1000, "Enterprise", _xlfn.XLOOKUP($F3883, accounts!$A$2:$A$86, accounts!$E$2:$E$86, 0)&gt;=100, "Mid-Market", TRUE, "SMB"))</f>
        <v>Enterprise</v>
      </c>
      <c r="I3883" s="1" t="str">
        <f t="array" ref="I3883">IF($F3883="", "", _xlfn.XLOOKUP($F3883,accounts!$A$2:$A$86,accounts!$F$2:$F$86, "Other"))</f>
        <v>United States</v>
      </c>
      <c r="J3883" s="1" t="s">
        <v>131</v>
      </c>
      <c r="K3883" s="3">
        <v>42899.0</v>
      </c>
      <c r="L3883" s="3">
        <v>43008.0</v>
      </c>
      <c r="M3883" s="1">
        <v>3399.0</v>
      </c>
    </row>
    <row r="3884">
      <c r="A3884" s="1" t="s">
        <v>4089</v>
      </c>
      <c r="B3884" s="1" t="s">
        <v>48</v>
      </c>
      <c r="C3884" s="1" t="str">
        <f t="array" ref="C3884">_xlfn.XLOOKUP($B3884, sales_teams!$A$2:$A$36, sales_teams!$B$2:$B$36)</f>
        <v>Rocco Neubert</v>
      </c>
      <c r="D3884" s="1" t="str">
        <f t="array" ref="D3884">_xlfn.XLOOKUP($B3884, sales_teams!$A$2:$A$36, sales_teams!$C$2:$C$36)</f>
        <v>East</v>
      </c>
      <c r="E3884" s="1" t="s">
        <v>109</v>
      </c>
      <c r="F3884" s="1" t="s">
        <v>22</v>
      </c>
      <c r="G3884" s="1" t="str">
        <f t="array" ref="G3884">IF($F3884="", "", _xlfn.XLOOKUP($F3884,accounts!$A$2:$A$86,accounts!$B$2:$B$86, "Other"))</f>
        <v>medical</v>
      </c>
      <c r="H3884" s="1" t="str">
        <f t="array" ref="H3884">IF($F3884="", "", IFS(_xlfn.XLOOKUP($F3884, accounts!$A$2:$A$86, accounts!$E$2:$E$86, 0)&gt;=1000, "Enterprise", _xlfn.XLOOKUP($F3884, accounts!$A$2:$A$86, accounts!$E$2:$E$86, 0)&gt;=100, "Mid-Market", TRUE, "SMB"))</f>
        <v>Mid-Market</v>
      </c>
      <c r="I3884" s="1" t="str">
        <f t="array" ref="I3884">IF($F3884="", "", _xlfn.XLOOKUP($F3884,accounts!$A$2:$A$86,accounts!$F$2:$F$86, "Other"))</f>
        <v>United States</v>
      </c>
      <c r="J3884" s="1" t="s">
        <v>192</v>
      </c>
      <c r="K3884" s="3">
        <v>42899.0</v>
      </c>
      <c r="L3884" s="3">
        <v>42985.0</v>
      </c>
      <c r="M3884" s="1">
        <v>0.0</v>
      </c>
    </row>
    <row r="3885">
      <c r="A3885" s="1" t="s">
        <v>4090</v>
      </c>
      <c r="B3885" s="1" t="s">
        <v>30</v>
      </c>
      <c r="C3885" s="1" t="str">
        <f t="array" ref="C3885">_xlfn.XLOOKUP($B3885, sales_teams!$A$2:$A$36, sales_teams!$B$2:$B$36)</f>
        <v>Melvin Marxen</v>
      </c>
      <c r="D3885" s="1" t="str">
        <f t="array" ref="D3885">_xlfn.XLOOKUP($B3885, sales_teams!$A$2:$A$36, sales_teams!$C$2:$C$36)</f>
        <v>Central</v>
      </c>
      <c r="E3885" s="1" t="s">
        <v>181</v>
      </c>
      <c r="F3885" s="1" t="s">
        <v>128</v>
      </c>
      <c r="G3885" s="1" t="str">
        <f t="array" ref="G3885">IF($F3885="", "", _xlfn.XLOOKUP($F3885,accounts!$A$2:$A$86,accounts!$B$2:$B$86, "Other"))</f>
        <v>marketing</v>
      </c>
      <c r="H3885" s="1" t="str">
        <f t="array" ref="H3885">IF($F3885="", "", IFS(_xlfn.XLOOKUP($F3885, accounts!$A$2:$A$86, accounts!$E$2:$E$86, 0)&gt;=1000, "Enterprise", _xlfn.XLOOKUP($F3885, accounts!$A$2:$A$86, accounts!$E$2:$E$86, 0)&gt;=100, "Mid-Market", TRUE, "SMB"))</f>
        <v>Enterprise</v>
      </c>
      <c r="I3885" s="1" t="str">
        <f t="array" ref="I3885">IF($F3885="", "", _xlfn.XLOOKUP($F3885,accounts!$A$2:$A$86,accounts!$F$2:$F$86, "Other"))</f>
        <v>United States</v>
      </c>
      <c r="J3885" s="1" t="s">
        <v>192</v>
      </c>
      <c r="K3885" s="3">
        <v>42899.0</v>
      </c>
      <c r="L3885" s="3">
        <v>42982.0</v>
      </c>
      <c r="M3885" s="1">
        <v>0.0</v>
      </c>
    </row>
    <row r="3886">
      <c r="A3886" s="1" t="s">
        <v>4091</v>
      </c>
      <c r="B3886" s="1" t="s">
        <v>30</v>
      </c>
      <c r="C3886" s="1" t="str">
        <f t="array" ref="C3886">_xlfn.XLOOKUP($B3886, sales_teams!$A$2:$A$36, sales_teams!$B$2:$B$36)</f>
        <v>Melvin Marxen</v>
      </c>
      <c r="D3886" s="1" t="str">
        <f t="array" ref="D3886">_xlfn.XLOOKUP($B3886, sales_teams!$A$2:$A$36, sales_teams!$C$2:$C$36)</f>
        <v>Central</v>
      </c>
      <c r="E3886" s="1" t="s">
        <v>194</v>
      </c>
      <c r="F3886" s="1" t="s">
        <v>25</v>
      </c>
      <c r="G3886" s="1" t="str">
        <f t="array" ref="G3886">IF($F3886="", "", _xlfn.XLOOKUP($F3886,accounts!$A$2:$A$86,accounts!$B$2:$B$86, "Other"))</f>
        <v>medical</v>
      </c>
      <c r="H3886" s="1" t="str">
        <f t="array" ref="H3886">IF($F3886="", "", IFS(_xlfn.XLOOKUP($F3886, accounts!$A$2:$A$86, accounts!$E$2:$E$86, 0)&gt;=1000, "Enterprise", _xlfn.XLOOKUP($F3886, accounts!$A$2:$A$86, accounts!$E$2:$E$86, 0)&gt;=100, "Mid-Market", TRUE, "SMB"))</f>
        <v>Enterprise</v>
      </c>
      <c r="I3886" s="1" t="str">
        <f t="array" ref="I3886">IF($F3886="", "", _xlfn.XLOOKUP($F3886,accounts!$A$2:$A$86,accounts!$F$2:$F$86, "Other"))</f>
        <v>Kenya</v>
      </c>
      <c r="J3886" s="1" t="s">
        <v>192</v>
      </c>
      <c r="K3886" s="3">
        <v>42899.0</v>
      </c>
      <c r="L3886" s="3">
        <v>42963.0</v>
      </c>
      <c r="M3886" s="1">
        <v>0.0</v>
      </c>
    </row>
    <row r="3887">
      <c r="A3887" s="1" t="s">
        <v>4092</v>
      </c>
      <c r="B3887" s="1" t="s">
        <v>30</v>
      </c>
      <c r="C3887" s="1" t="str">
        <f t="array" ref="C3887">_xlfn.XLOOKUP($B3887, sales_teams!$A$2:$A$36, sales_teams!$B$2:$B$36)</f>
        <v>Melvin Marxen</v>
      </c>
      <c r="D3887" s="1" t="str">
        <f t="array" ref="D3887">_xlfn.XLOOKUP($B3887, sales_teams!$A$2:$A$36, sales_teams!$C$2:$C$36)</f>
        <v>Central</v>
      </c>
      <c r="E3887" s="1" t="s">
        <v>148</v>
      </c>
      <c r="F3887" s="1" t="s">
        <v>165</v>
      </c>
      <c r="G3887" s="1" t="str">
        <f t="array" ref="G3887">IF($F3887="", "", _xlfn.XLOOKUP($F3887,accounts!$A$2:$A$86,accounts!$B$2:$B$86, "Other"))</f>
        <v>telecommunications</v>
      </c>
      <c r="H3887" s="1" t="str">
        <f t="array" ref="H3887">IF($F3887="", "", IFS(_xlfn.XLOOKUP($F3887, accounts!$A$2:$A$86, accounts!$E$2:$E$86, 0)&gt;=1000, "Enterprise", _xlfn.XLOOKUP($F3887, accounts!$A$2:$A$86, accounts!$E$2:$E$86, 0)&gt;=100, "Mid-Market", TRUE, "SMB"))</f>
        <v>Enterprise</v>
      </c>
      <c r="I3887" s="1" t="str">
        <f t="array" ref="I3887">IF($F3887="", "", _xlfn.XLOOKUP($F3887,accounts!$A$2:$A$86,accounts!$F$2:$F$86, "Other"))</f>
        <v>United States</v>
      </c>
      <c r="J3887" s="1" t="s">
        <v>131</v>
      </c>
      <c r="K3887" s="3">
        <v>42899.0</v>
      </c>
      <c r="L3887" s="3">
        <v>42988.0</v>
      </c>
      <c r="M3887" s="1">
        <v>5322.0</v>
      </c>
    </row>
    <row r="3888">
      <c r="A3888" s="1" t="s">
        <v>4093</v>
      </c>
      <c r="B3888" s="1" t="s">
        <v>53</v>
      </c>
      <c r="C3888" s="1" t="str">
        <f t="array" ref="C3888">_xlfn.XLOOKUP($B3888, sales_teams!$A$2:$A$36, sales_teams!$B$2:$B$36)</f>
        <v>Rocco Neubert</v>
      </c>
      <c r="D3888" s="1" t="str">
        <f t="array" ref="D3888">_xlfn.XLOOKUP($B3888, sales_teams!$A$2:$A$36, sales_teams!$C$2:$C$36)</f>
        <v>East</v>
      </c>
      <c r="E3888" s="1" t="s">
        <v>181</v>
      </c>
      <c r="F3888" s="1" t="s">
        <v>81</v>
      </c>
      <c r="G3888" s="1" t="str">
        <f t="array" ref="G3888">IF($F3888="", "", _xlfn.XLOOKUP($F3888,accounts!$A$2:$A$86,accounts!$B$2:$B$86, "Other"))</f>
        <v>technology</v>
      </c>
      <c r="H3888" s="1" t="str">
        <f t="array" ref="H3888">IF($F3888="", "", IFS(_xlfn.XLOOKUP($F3888, accounts!$A$2:$A$86, accounts!$E$2:$E$86, 0)&gt;=1000, "Enterprise", _xlfn.XLOOKUP($F3888, accounts!$A$2:$A$86, accounts!$E$2:$E$86, 0)&gt;=100, "Mid-Market", TRUE, "SMB"))</f>
        <v>Enterprise</v>
      </c>
      <c r="I3888" s="1" t="str">
        <f t="array" ref="I3888">IF($F3888="", "", _xlfn.XLOOKUP($F3888,accounts!$A$2:$A$86,accounts!$F$2:$F$86, "Other"))</f>
        <v>United States</v>
      </c>
      <c r="J3888" s="1" t="s">
        <v>131</v>
      </c>
      <c r="K3888" s="3">
        <v>42899.0</v>
      </c>
      <c r="L3888" s="3">
        <v>42975.0</v>
      </c>
      <c r="M3888" s="1">
        <v>496.0</v>
      </c>
    </row>
    <row r="3889">
      <c r="A3889" s="1" t="s">
        <v>4094</v>
      </c>
      <c r="B3889" s="1" t="s">
        <v>42</v>
      </c>
      <c r="C3889" s="1" t="str">
        <f t="array" ref="C3889">_xlfn.XLOOKUP($B3889, sales_teams!$A$2:$A$36, sales_teams!$B$2:$B$36)</f>
        <v>Cara Losch</v>
      </c>
      <c r="D3889" s="1" t="str">
        <f t="array" ref="D3889">_xlfn.XLOOKUP($B3889, sales_teams!$A$2:$A$36, sales_teams!$C$2:$C$36)</f>
        <v>East</v>
      </c>
      <c r="E3889" s="1" t="s">
        <v>188</v>
      </c>
      <c r="F3889" s="1" t="s">
        <v>43</v>
      </c>
      <c r="G3889" s="1" t="str">
        <f t="array" ref="G3889">IF($F3889="", "", _xlfn.XLOOKUP($F3889,accounts!$A$2:$A$86,accounts!$B$2:$B$86, "Other"))</f>
        <v>software</v>
      </c>
      <c r="H3889" s="1" t="str">
        <f t="array" ref="H3889">IF($F3889="", "", IFS(_xlfn.XLOOKUP($F3889, accounts!$A$2:$A$86, accounts!$E$2:$E$86, 0)&gt;=1000, "Enterprise", _xlfn.XLOOKUP($F3889, accounts!$A$2:$A$86, accounts!$E$2:$E$86, 0)&gt;=100, "Mid-Market", TRUE, "SMB"))</f>
        <v>Enterprise</v>
      </c>
      <c r="I3889" s="1" t="str">
        <f t="array" ref="I3889">IF($F3889="", "", _xlfn.XLOOKUP($F3889,accounts!$A$2:$A$86,accounts!$F$2:$F$86, "Other"))</f>
        <v>United States</v>
      </c>
      <c r="J3889" s="1" t="s">
        <v>131</v>
      </c>
      <c r="K3889" s="3">
        <v>42899.0</v>
      </c>
      <c r="L3889" s="3">
        <v>42974.0</v>
      </c>
      <c r="M3889" s="1">
        <v>3279.0</v>
      </c>
    </row>
    <row r="3890">
      <c r="A3890" s="1" t="s">
        <v>4095</v>
      </c>
      <c r="B3890" s="1" t="s">
        <v>26</v>
      </c>
      <c r="C3890" s="1" t="str">
        <f t="array" ref="C3890">_xlfn.XLOOKUP($B3890, sales_teams!$A$2:$A$36, sales_teams!$B$2:$B$36)</f>
        <v>Melvin Marxen</v>
      </c>
      <c r="D3890" s="1" t="str">
        <f t="array" ref="D3890">_xlfn.XLOOKUP($B3890, sales_teams!$A$2:$A$36, sales_teams!$C$2:$C$36)</f>
        <v>Central</v>
      </c>
      <c r="E3890" s="1" t="s">
        <v>179</v>
      </c>
      <c r="F3890" s="1" t="s">
        <v>152</v>
      </c>
      <c r="G3890" s="1" t="str">
        <f t="array" ref="G3890">IF($F3890="", "", _xlfn.XLOOKUP($F3890,accounts!$A$2:$A$86,accounts!$B$2:$B$86, "Other"))</f>
        <v>marketing</v>
      </c>
      <c r="H3890" s="1" t="str">
        <f t="array" ref="H3890">IF($F3890="", "", IFS(_xlfn.XLOOKUP($F3890, accounts!$A$2:$A$86, accounts!$E$2:$E$86, 0)&gt;=1000, "Enterprise", _xlfn.XLOOKUP($F3890, accounts!$A$2:$A$86, accounts!$E$2:$E$86, 0)&gt;=100, "Mid-Market", TRUE, "SMB"))</f>
        <v>Mid-Market</v>
      </c>
      <c r="I3890" s="1" t="str">
        <f t="array" ref="I3890">IF($F3890="", "", _xlfn.XLOOKUP($F3890,accounts!$A$2:$A$86,accounts!$F$2:$F$86, "Other"))</f>
        <v>United States</v>
      </c>
      <c r="J3890" s="1" t="s">
        <v>192</v>
      </c>
      <c r="K3890" s="3">
        <v>42899.0</v>
      </c>
      <c r="L3890" s="3">
        <v>43006.0</v>
      </c>
      <c r="M3890" s="1">
        <v>0.0</v>
      </c>
    </row>
    <row r="3891">
      <c r="A3891" s="1" t="s">
        <v>4096</v>
      </c>
      <c r="B3891" s="1" t="s">
        <v>99</v>
      </c>
      <c r="C3891" s="1" t="str">
        <f t="array" ref="C3891">_xlfn.XLOOKUP($B3891, sales_teams!$A$2:$A$36, sales_teams!$B$2:$B$36)</f>
        <v>Summer Sewald</v>
      </c>
      <c r="D3891" s="1" t="str">
        <f t="array" ref="D3891">_xlfn.XLOOKUP($B3891, sales_teams!$A$2:$A$36, sales_teams!$C$2:$C$36)</f>
        <v>West</v>
      </c>
      <c r="E3891" s="1" t="s">
        <v>179</v>
      </c>
      <c r="F3891" s="1" t="s">
        <v>151</v>
      </c>
      <c r="G3891" s="1" t="str">
        <f t="array" ref="G3891">IF($F3891="", "", _xlfn.XLOOKUP($F3891,accounts!$A$2:$A$86,accounts!$B$2:$B$86, "Other"))</f>
        <v>software</v>
      </c>
      <c r="H3891" s="1" t="str">
        <f t="array" ref="H3891">IF($F3891="", "", IFS(_xlfn.XLOOKUP($F3891, accounts!$A$2:$A$86, accounts!$E$2:$E$86, 0)&gt;=1000, "Enterprise", _xlfn.XLOOKUP($F3891, accounts!$A$2:$A$86, accounts!$E$2:$E$86, 0)&gt;=100, "Mid-Market", TRUE, "SMB"))</f>
        <v>Enterprise</v>
      </c>
      <c r="I3891" s="1" t="str">
        <f t="array" ref="I3891">IF($F3891="", "", _xlfn.XLOOKUP($F3891,accounts!$A$2:$A$86,accounts!$F$2:$F$86, "Other"))</f>
        <v>United States</v>
      </c>
      <c r="J3891" s="1" t="s">
        <v>131</v>
      </c>
      <c r="K3891" s="3">
        <v>42899.0</v>
      </c>
      <c r="L3891" s="3">
        <v>42913.0</v>
      </c>
      <c r="M3891" s="1">
        <v>68.0</v>
      </c>
    </row>
    <row r="3892">
      <c r="A3892" s="1" t="s">
        <v>4097</v>
      </c>
      <c r="B3892" s="1" t="s">
        <v>19</v>
      </c>
      <c r="C3892" s="1" t="str">
        <f t="array" ref="C3892">_xlfn.XLOOKUP($B3892, sales_teams!$A$2:$A$36, sales_teams!$B$2:$B$36)</f>
        <v>Melvin Marxen</v>
      </c>
      <c r="D3892" s="1" t="str">
        <f t="array" ref="D3892">_xlfn.XLOOKUP($B3892, sales_teams!$A$2:$A$36, sales_teams!$C$2:$C$36)</f>
        <v>Central</v>
      </c>
      <c r="E3892" s="1" t="s">
        <v>181</v>
      </c>
      <c r="F3892" s="1" t="s">
        <v>165</v>
      </c>
      <c r="G3892" s="1" t="str">
        <f t="array" ref="G3892">IF($F3892="", "", _xlfn.XLOOKUP($F3892,accounts!$A$2:$A$86,accounts!$B$2:$B$86, "Other"))</f>
        <v>telecommunications</v>
      </c>
      <c r="H3892" s="1" t="str">
        <f t="array" ref="H3892">IF($F3892="", "", IFS(_xlfn.XLOOKUP($F3892, accounts!$A$2:$A$86, accounts!$E$2:$E$86, 0)&gt;=1000, "Enterprise", _xlfn.XLOOKUP($F3892, accounts!$A$2:$A$86, accounts!$E$2:$E$86, 0)&gt;=100, "Mid-Market", TRUE, "SMB"))</f>
        <v>Enterprise</v>
      </c>
      <c r="I3892" s="1" t="str">
        <f t="array" ref="I3892">IF($F3892="", "", _xlfn.XLOOKUP($F3892,accounts!$A$2:$A$86,accounts!$F$2:$F$86, "Other"))</f>
        <v>United States</v>
      </c>
      <c r="J3892" s="1" t="s">
        <v>192</v>
      </c>
      <c r="K3892" s="3">
        <v>42899.0</v>
      </c>
      <c r="L3892" s="3">
        <v>42970.0</v>
      </c>
      <c r="M3892" s="1">
        <v>0.0</v>
      </c>
    </row>
    <row r="3893">
      <c r="A3893" s="1" t="s">
        <v>4098</v>
      </c>
      <c r="B3893" s="1" t="s">
        <v>102</v>
      </c>
      <c r="C3893" s="1" t="str">
        <f t="array" ref="C3893">_xlfn.XLOOKUP($B3893, sales_teams!$A$2:$A$36, sales_teams!$B$2:$B$36)</f>
        <v>Summer Sewald</v>
      </c>
      <c r="D3893" s="1" t="str">
        <f t="array" ref="D3893">_xlfn.XLOOKUP($B3893, sales_teams!$A$2:$A$36, sales_teams!$C$2:$C$36)</f>
        <v>West</v>
      </c>
      <c r="E3893" s="1" t="s">
        <v>194</v>
      </c>
      <c r="G3893" s="1" t="str">
        <f t="array" ref="G3893">IF($F3893="", "", _xlfn.XLOOKUP($F3893,accounts!$A$2:$A$86,accounts!$B$2:$B$86, "Other"))</f>
        <v/>
      </c>
      <c r="H3893" s="1" t="str">
        <f t="array" ref="H3893">IF($F3893="", "", IFS(_xlfn.XLOOKUP($F3893, accounts!$A$2:$A$86, accounts!$E$2:$E$86, 0)&gt;=1000, "Enterprise", _xlfn.XLOOKUP($F3893, accounts!$A$2:$A$86, accounts!$E$2:$E$86, 0)&gt;=100, "Mid-Market", TRUE, "SMB"))</f>
        <v/>
      </c>
      <c r="I3893" s="1" t="str">
        <f t="array" ref="I3893">IF($F3893="", "", _xlfn.XLOOKUP($F3893,accounts!$A$2:$A$86,accounts!$F$2:$F$86, "Other"))</f>
        <v/>
      </c>
      <c r="J3893" s="1" t="s">
        <v>189</v>
      </c>
      <c r="K3893" s="3">
        <v>42899.0</v>
      </c>
    </row>
    <row r="3894">
      <c r="A3894" s="1" t="s">
        <v>4099</v>
      </c>
      <c r="B3894" s="1" t="s">
        <v>107</v>
      </c>
      <c r="C3894" s="1" t="str">
        <f t="array" ref="C3894">_xlfn.XLOOKUP($B3894, sales_teams!$A$2:$A$36, sales_teams!$B$2:$B$36)</f>
        <v>Summer Sewald</v>
      </c>
      <c r="D3894" s="1" t="str">
        <f t="array" ref="D3894">_xlfn.XLOOKUP($B3894, sales_teams!$A$2:$A$36, sales_teams!$C$2:$C$36)</f>
        <v>West</v>
      </c>
      <c r="E3894" s="1" t="s">
        <v>109</v>
      </c>
      <c r="F3894" s="1" t="s">
        <v>176</v>
      </c>
      <c r="G3894" s="1" t="str">
        <f t="array" ref="G3894">IF($F3894="", "", _xlfn.XLOOKUP($F3894,accounts!$A$2:$A$86,accounts!$B$2:$B$86, "Other"))</f>
        <v>entertainment</v>
      </c>
      <c r="H3894" s="1" t="str">
        <f t="array" ref="H3894">IF($F3894="", "", IFS(_xlfn.XLOOKUP($F3894, accounts!$A$2:$A$86, accounts!$E$2:$E$86, 0)&gt;=1000, "Enterprise", _xlfn.XLOOKUP($F3894, accounts!$A$2:$A$86, accounts!$E$2:$E$86, 0)&gt;=100, "Mid-Market", TRUE, "SMB"))</f>
        <v>Mid-Market</v>
      </c>
      <c r="I3894" s="1" t="str">
        <f t="array" ref="I3894">IF($F3894="", "", _xlfn.XLOOKUP($F3894,accounts!$A$2:$A$86,accounts!$F$2:$F$86, "Other"))</f>
        <v>United States</v>
      </c>
      <c r="J3894" s="1" t="s">
        <v>189</v>
      </c>
      <c r="K3894" s="3">
        <v>42899.0</v>
      </c>
    </row>
    <row r="3895">
      <c r="A3895" s="1" t="s">
        <v>4100</v>
      </c>
      <c r="B3895" s="1" t="s">
        <v>28</v>
      </c>
      <c r="C3895" s="1" t="str">
        <f t="array" ref="C3895">_xlfn.XLOOKUP($B3895, sales_teams!$A$2:$A$36, sales_teams!$B$2:$B$36)</f>
        <v>Melvin Marxen</v>
      </c>
      <c r="D3895" s="1" t="str">
        <f t="array" ref="D3895">_xlfn.XLOOKUP($B3895, sales_teams!$A$2:$A$36, sales_teams!$C$2:$C$36)</f>
        <v>Central</v>
      </c>
      <c r="E3895" s="1" t="s">
        <v>109</v>
      </c>
      <c r="F3895" s="1" t="s">
        <v>95</v>
      </c>
      <c r="G3895" s="1" t="str">
        <f t="array" ref="G3895">IF($F3895="", "", _xlfn.XLOOKUP($F3895,accounts!$A$2:$A$86,accounts!$B$2:$B$86, "Other"))</f>
        <v>finance</v>
      </c>
      <c r="H3895" s="1" t="str">
        <f t="array" ref="H3895">IF($F3895="", "", IFS(_xlfn.XLOOKUP($F3895, accounts!$A$2:$A$86, accounts!$E$2:$E$86, 0)&gt;=1000, "Enterprise", _xlfn.XLOOKUP($F3895, accounts!$A$2:$A$86, accounts!$E$2:$E$86, 0)&gt;=100, "Mid-Market", TRUE, "SMB"))</f>
        <v>Enterprise</v>
      </c>
      <c r="I3895" s="1" t="str">
        <f t="array" ref="I3895">IF($F3895="", "", _xlfn.XLOOKUP($F3895,accounts!$A$2:$A$86,accounts!$F$2:$F$86, "Other"))</f>
        <v>United States</v>
      </c>
      <c r="J3895" s="1" t="s">
        <v>192</v>
      </c>
      <c r="K3895" s="3">
        <v>42899.0</v>
      </c>
      <c r="L3895" s="3">
        <v>42968.0</v>
      </c>
      <c r="M3895" s="1">
        <v>0.0</v>
      </c>
    </row>
    <row r="3896">
      <c r="A3896" s="1" t="s">
        <v>4101</v>
      </c>
      <c r="B3896" s="1" t="s">
        <v>15</v>
      </c>
      <c r="C3896" s="1" t="str">
        <f t="array" ref="C3896">_xlfn.XLOOKUP($B3896, sales_teams!$A$2:$A$36, sales_teams!$B$2:$B$36)</f>
        <v>Dustin Brinkmann</v>
      </c>
      <c r="D3896" s="1" t="str">
        <f t="array" ref="D3896">_xlfn.XLOOKUP($B3896, sales_teams!$A$2:$A$36, sales_teams!$C$2:$C$36)</f>
        <v>Central</v>
      </c>
      <c r="E3896" s="1" t="s">
        <v>179</v>
      </c>
      <c r="F3896" s="1" t="s">
        <v>29</v>
      </c>
      <c r="G3896" s="1" t="str">
        <f t="array" ref="G3896">IF($F3896="", "", _xlfn.XLOOKUP($F3896,accounts!$A$2:$A$86,accounts!$B$2:$B$86, "Other"))</f>
        <v>medical</v>
      </c>
      <c r="H3896" s="1" t="str">
        <f t="array" ref="H3896">IF($F3896="", "", IFS(_xlfn.XLOOKUP($F3896, accounts!$A$2:$A$86, accounts!$E$2:$E$86, 0)&gt;=1000, "Enterprise", _xlfn.XLOOKUP($F3896, accounts!$A$2:$A$86, accounts!$E$2:$E$86, 0)&gt;=100, "Mid-Market", TRUE, "SMB"))</f>
        <v>Enterprise</v>
      </c>
      <c r="I3896" s="1" t="str">
        <f t="array" ref="I3896">IF($F3896="", "", _xlfn.XLOOKUP($F3896,accounts!$A$2:$A$86,accounts!$F$2:$F$86, "Other"))</f>
        <v>Philipines</v>
      </c>
      <c r="J3896" s="1" t="s">
        <v>131</v>
      </c>
      <c r="K3896" s="3">
        <v>42899.0</v>
      </c>
      <c r="L3896" s="3">
        <v>42901.0</v>
      </c>
      <c r="M3896" s="1">
        <v>59.0</v>
      </c>
    </row>
    <row r="3897">
      <c r="A3897" s="1" t="s">
        <v>4102</v>
      </c>
      <c r="B3897" s="1" t="s">
        <v>60</v>
      </c>
      <c r="C3897" s="1" t="str">
        <f t="array" ref="C3897">_xlfn.XLOOKUP($B3897, sales_teams!$A$2:$A$36, sales_teams!$B$2:$B$36)</f>
        <v>Celia Rouche</v>
      </c>
      <c r="D3897" s="1" t="str">
        <f t="array" ref="D3897">_xlfn.XLOOKUP($B3897, sales_teams!$A$2:$A$36, sales_teams!$C$2:$C$36)</f>
        <v>West</v>
      </c>
      <c r="E3897" s="1" t="s">
        <v>188</v>
      </c>
      <c r="F3897" s="1" t="s">
        <v>84</v>
      </c>
      <c r="G3897" s="1" t="str">
        <f t="array" ref="G3897">IF($F3897="", "", _xlfn.XLOOKUP($F3897,accounts!$A$2:$A$86,accounts!$B$2:$B$86, "Other"))</f>
        <v>retail</v>
      </c>
      <c r="H3897" s="1" t="str">
        <f t="array" ref="H3897">IF($F3897="", "", IFS(_xlfn.XLOOKUP($F3897, accounts!$A$2:$A$86, accounts!$E$2:$E$86, 0)&gt;=1000, "Enterprise", _xlfn.XLOOKUP($F3897, accounts!$A$2:$A$86, accounts!$E$2:$E$86, 0)&gt;=100, "Mid-Market", TRUE, "SMB"))</f>
        <v>Enterprise</v>
      </c>
      <c r="I3897" s="1" t="str">
        <f t="array" ref="I3897">IF($F3897="", "", _xlfn.XLOOKUP($F3897,accounts!$A$2:$A$86,accounts!$F$2:$F$86, "Other"))</f>
        <v>United States</v>
      </c>
      <c r="J3897" s="1" t="s">
        <v>131</v>
      </c>
      <c r="K3897" s="3">
        <v>42899.0</v>
      </c>
      <c r="L3897" s="3">
        <v>42912.0</v>
      </c>
      <c r="M3897" s="1">
        <v>3205.0</v>
      </c>
    </row>
    <row r="3898">
      <c r="A3898" s="1" t="s">
        <v>4103</v>
      </c>
      <c r="B3898" s="1" t="s">
        <v>45</v>
      </c>
      <c r="C3898" s="1" t="str">
        <f t="array" ref="C3898">_xlfn.XLOOKUP($B3898, sales_teams!$A$2:$A$36, sales_teams!$B$2:$B$36)</f>
        <v>Cara Losch</v>
      </c>
      <c r="D3898" s="1" t="str">
        <f t="array" ref="D3898">_xlfn.XLOOKUP($B3898, sales_teams!$A$2:$A$36, sales_teams!$C$2:$C$36)</f>
        <v>East</v>
      </c>
      <c r="E3898" s="1" t="s">
        <v>181</v>
      </c>
      <c r="F3898" s="1" t="s">
        <v>132</v>
      </c>
      <c r="G3898" s="1" t="str">
        <f t="array" ref="G3898">IF($F3898="", "", _xlfn.XLOOKUP($F3898,accounts!$A$2:$A$86,accounts!$B$2:$B$86, "Other"))</f>
        <v>marketing</v>
      </c>
      <c r="H3898" s="1" t="str">
        <f t="array" ref="H3898">IF($F3898="", "", IFS(_xlfn.XLOOKUP($F3898, accounts!$A$2:$A$86, accounts!$E$2:$E$86, 0)&gt;=1000, "Enterprise", _xlfn.XLOOKUP($F3898, accounts!$A$2:$A$86, accounts!$E$2:$E$86, 0)&gt;=100, "Mid-Market", TRUE, "SMB"))</f>
        <v>Enterprise</v>
      </c>
      <c r="I3898" s="1" t="str">
        <f t="array" ref="I3898">IF($F3898="", "", _xlfn.XLOOKUP($F3898,accounts!$A$2:$A$86,accounts!$F$2:$F$86, "Other"))</f>
        <v>Jordan</v>
      </c>
      <c r="J3898" s="1" t="s">
        <v>192</v>
      </c>
      <c r="K3898" s="3">
        <v>42899.0</v>
      </c>
      <c r="L3898" s="3">
        <v>42913.0</v>
      </c>
      <c r="M3898" s="1">
        <v>0.0</v>
      </c>
    </row>
    <row r="3899">
      <c r="A3899" s="1" t="s">
        <v>4104</v>
      </c>
      <c r="B3899" s="1" t="s">
        <v>105</v>
      </c>
      <c r="C3899" s="1" t="str">
        <f t="array" ref="C3899">_xlfn.XLOOKUP($B3899, sales_teams!$A$2:$A$36, sales_teams!$B$2:$B$36)</f>
        <v>Summer Sewald</v>
      </c>
      <c r="D3899" s="1" t="str">
        <f t="array" ref="D3899">_xlfn.XLOOKUP($B3899, sales_teams!$A$2:$A$36, sales_teams!$C$2:$C$36)</f>
        <v>West</v>
      </c>
      <c r="E3899" s="1" t="s">
        <v>188</v>
      </c>
      <c r="G3899" s="1" t="str">
        <f t="array" ref="G3899">IF($F3899="", "", _xlfn.XLOOKUP($F3899,accounts!$A$2:$A$86,accounts!$B$2:$B$86, "Other"))</f>
        <v/>
      </c>
      <c r="H3899" s="1" t="str">
        <f t="array" ref="H3899">IF($F3899="", "", IFS(_xlfn.XLOOKUP($F3899, accounts!$A$2:$A$86, accounts!$E$2:$E$86, 0)&gt;=1000, "Enterprise", _xlfn.XLOOKUP($F3899, accounts!$A$2:$A$86, accounts!$E$2:$E$86, 0)&gt;=100, "Mid-Market", TRUE, "SMB"))</f>
        <v/>
      </c>
      <c r="I3899" s="1" t="str">
        <f t="array" ref="I3899">IF($F3899="", "", _xlfn.XLOOKUP($F3899,accounts!$A$2:$A$86,accounts!$F$2:$F$86, "Other"))</f>
        <v/>
      </c>
      <c r="J3899" s="1" t="s">
        <v>189</v>
      </c>
      <c r="K3899" s="3">
        <v>42899.0</v>
      </c>
    </row>
    <row r="3900">
      <c r="A3900" s="1" t="s">
        <v>4105</v>
      </c>
      <c r="B3900" s="1" t="s">
        <v>7</v>
      </c>
      <c r="C3900" s="1" t="str">
        <f t="array" ref="C3900">_xlfn.XLOOKUP($B3900, sales_teams!$A$2:$A$36, sales_teams!$B$2:$B$36)</f>
        <v>Dustin Brinkmann</v>
      </c>
      <c r="D3900" s="1" t="str">
        <f t="array" ref="D3900">_xlfn.XLOOKUP($B3900, sales_teams!$A$2:$A$36, sales_teams!$C$2:$C$36)</f>
        <v>Central</v>
      </c>
      <c r="E3900" s="1" t="s">
        <v>179</v>
      </c>
      <c r="F3900" s="1" t="s">
        <v>110</v>
      </c>
      <c r="G3900" s="1" t="str">
        <f t="array" ref="G3900">IF($F3900="", "", _xlfn.XLOOKUP($F3900,accounts!$A$2:$A$86,accounts!$B$2:$B$86, "Other"))</f>
        <v>technology</v>
      </c>
      <c r="H3900" s="1" t="str">
        <f t="array" ref="H3900">IF($F3900="", "", IFS(_xlfn.XLOOKUP($F3900, accounts!$A$2:$A$86, accounts!$E$2:$E$86, 0)&gt;=1000, "Enterprise", _xlfn.XLOOKUP($F3900, accounts!$A$2:$A$86, accounts!$E$2:$E$86, 0)&gt;=100, "Mid-Market", TRUE, "SMB"))</f>
        <v>Enterprise</v>
      </c>
      <c r="I3900" s="1" t="str">
        <f t="array" ref="I3900">IF($F3900="", "", _xlfn.XLOOKUP($F3900,accounts!$A$2:$A$86,accounts!$F$2:$F$86, "Other"))</f>
        <v>Norway</v>
      </c>
      <c r="J3900" s="1" t="s">
        <v>131</v>
      </c>
      <c r="K3900" s="3">
        <v>42900.0</v>
      </c>
      <c r="L3900" s="3">
        <v>42909.0</v>
      </c>
      <c r="M3900" s="1">
        <v>55.0</v>
      </c>
    </row>
    <row r="3901">
      <c r="A3901" s="1" t="s">
        <v>4106</v>
      </c>
      <c r="B3901" s="1" t="s">
        <v>52</v>
      </c>
      <c r="C3901" s="1" t="str">
        <f t="array" ref="C3901">_xlfn.XLOOKUP($B3901, sales_teams!$A$2:$A$36, sales_teams!$B$2:$B$36)</f>
        <v>Rocco Neubert</v>
      </c>
      <c r="D3901" s="1" t="str">
        <f t="array" ref="D3901">_xlfn.XLOOKUP($B3901, sales_teams!$A$2:$A$36, sales_teams!$C$2:$C$36)</f>
        <v>East</v>
      </c>
      <c r="E3901" s="1" t="s">
        <v>181</v>
      </c>
      <c r="F3901" s="1" t="s">
        <v>43</v>
      </c>
      <c r="G3901" s="1" t="str">
        <f t="array" ref="G3901">IF($F3901="", "", _xlfn.XLOOKUP($F3901,accounts!$A$2:$A$86,accounts!$B$2:$B$86, "Other"))</f>
        <v>software</v>
      </c>
      <c r="H3901" s="1" t="str">
        <f t="array" ref="H3901">IF($F3901="", "", IFS(_xlfn.XLOOKUP($F3901, accounts!$A$2:$A$86, accounts!$E$2:$E$86, 0)&gt;=1000, "Enterprise", _xlfn.XLOOKUP($F3901, accounts!$A$2:$A$86, accounts!$E$2:$E$86, 0)&gt;=100, "Mid-Market", TRUE, "SMB"))</f>
        <v>Enterprise</v>
      </c>
      <c r="I3901" s="1" t="str">
        <f t="array" ref="I3901">IF($F3901="", "", _xlfn.XLOOKUP($F3901,accounts!$A$2:$A$86,accounts!$F$2:$F$86, "Other"))</f>
        <v>United States</v>
      </c>
      <c r="J3901" s="1" t="s">
        <v>192</v>
      </c>
      <c r="K3901" s="3">
        <v>42900.0</v>
      </c>
      <c r="L3901" s="3">
        <v>42995.0</v>
      </c>
      <c r="M3901" s="1">
        <v>0.0</v>
      </c>
    </row>
    <row r="3902">
      <c r="A3902" s="1" t="s">
        <v>4107</v>
      </c>
      <c r="B3902" s="1" t="s">
        <v>39</v>
      </c>
      <c r="C3902" s="1" t="str">
        <f t="array" ref="C3902">_xlfn.XLOOKUP($B3902, sales_teams!$A$2:$A$36, sales_teams!$B$2:$B$36)</f>
        <v>Cara Losch</v>
      </c>
      <c r="D3902" s="1" t="str">
        <f t="array" ref="D3902">_xlfn.XLOOKUP($B3902, sales_teams!$A$2:$A$36, sales_teams!$C$2:$C$36)</f>
        <v>East</v>
      </c>
      <c r="E3902" s="1" t="s">
        <v>109</v>
      </c>
      <c r="G3902" s="1" t="str">
        <f t="array" ref="G3902">IF($F3902="", "", _xlfn.XLOOKUP($F3902,accounts!$A$2:$A$86,accounts!$B$2:$B$86, "Other"))</f>
        <v/>
      </c>
      <c r="H3902" s="1" t="str">
        <f t="array" ref="H3902">IF($F3902="", "", IFS(_xlfn.XLOOKUP($F3902, accounts!$A$2:$A$86, accounts!$E$2:$E$86, 0)&gt;=1000, "Enterprise", _xlfn.XLOOKUP($F3902, accounts!$A$2:$A$86, accounts!$E$2:$E$86, 0)&gt;=100, "Mid-Market", TRUE, "SMB"))</f>
        <v/>
      </c>
      <c r="I3902" s="1" t="str">
        <f t="array" ref="I3902">IF($F3902="", "", _xlfn.XLOOKUP($F3902,accounts!$A$2:$A$86,accounts!$F$2:$F$86, "Other"))</f>
        <v/>
      </c>
      <c r="J3902" s="1" t="s">
        <v>189</v>
      </c>
      <c r="K3902" s="3">
        <v>42900.0</v>
      </c>
    </row>
    <row r="3903">
      <c r="A3903" s="1" t="s">
        <v>4108</v>
      </c>
      <c r="B3903" s="1" t="s">
        <v>39</v>
      </c>
      <c r="C3903" s="1" t="str">
        <f t="array" ref="C3903">_xlfn.XLOOKUP($B3903, sales_teams!$A$2:$A$36, sales_teams!$B$2:$B$36)</f>
        <v>Cara Losch</v>
      </c>
      <c r="D3903" s="1" t="str">
        <f t="array" ref="D3903">_xlfn.XLOOKUP($B3903, sales_teams!$A$2:$A$36, sales_teams!$C$2:$C$36)</f>
        <v>East</v>
      </c>
      <c r="E3903" s="1" t="s">
        <v>181</v>
      </c>
      <c r="F3903" s="1" t="s">
        <v>98</v>
      </c>
      <c r="G3903" s="1" t="str">
        <f t="array" ref="G3903">IF($F3903="", "", _xlfn.XLOOKUP($F3903,accounts!$A$2:$A$86,accounts!$B$2:$B$86, "Other"))</f>
        <v>retail</v>
      </c>
      <c r="H3903" s="1" t="str">
        <f t="array" ref="H3903">IF($F3903="", "", IFS(_xlfn.XLOOKUP($F3903, accounts!$A$2:$A$86, accounts!$E$2:$E$86, 0)&gt;=1000, "Enterprise", _xlfn.XLOOKUP($F3903, accounts!$A$2:$A$86, accounts!$E$2:$E$86, 0)&gt;=100, "Mid-Market", TRUE, "SMB"))</f>
        <v>Enterprise</v>
      </c>
      <c r="I3903" s="1" t="str">
        <f t="array" ref="I3903">IF($F3903="", "", _xlfn.XLOOKUP($F3903,accounts!$A$2:$A$86,accounts!$F$2:$F$86, "Other"))</f>
        <v>Japan</v>
      </c>
      <c r="J3903" s="1" t="s">
        <v>131</v>
      </c>
      <c r="K3903" s="3">
        <v>42900.0</v>
      </c>
      <c r="L3903" s="3">
        <v>42980.0</v>
      </c>
      <c r="M3903" s="1">
        <v>525.0</v>
      </c>
    </row>
    <row r="3904">
      <c r="A3904" s="1" t="s">
        <v>4109</v>
      </c>
      <c r="B3904" s="1" t="s">
        <v>30</v>
      </c>
      <c r="C3904" s="1" t="str">
        <f t="array" ref="C3904">_xlfn.XLOOKUP($B3904, sales_teams!$A$2:$A$36, sales_teams!$B$2:$B$36)</f>
        <v>Melvin Marxen</v>
      </c>
      <c r="D3904" s="1" t="str">
        <f t="array" ref="D3904">_xlfn.XLOOKUP($B3904, sales_teams!$A$2:$A$36, sales_teams!$C$2:$C$36)</f>
        <v>Central</v>
      </c>
      <c r="E3904" s="1" t="s">
        <v>188</v>
      </c>
      <c r="F3904" s="1" t="s">
        <v>122</v>
      </c>
      <c r="G3904" s="1" t="str">
        <f t="array" ref="G3904">IF($F3904="", "", _xlfn.XLOOKUP($F3904,accounts!$A$2:$A$86,accounts!$B$2:$B$86, "Other"))</f>
        <v>medical</v>
      </c>
      <c r="H3904" s="1" t="str">
        <f t="array" ref="H3904">IF($F3904="", "", IFS(_xlfn.XLOOKUP($F3904, accounts!$A$2:$A$86, accounts!$E$2:$E$86, 0)&gt;=1000, "Enterprise", _xlfn.XLOOKUP($F3904, accounts!$A$2:$A$86, accounts!$E$2:$E$86, 0)&gt;=100, "Mid-Market", TRUE, "SMB"))</f>
        <v>Enterprise</v>
      </c>
      <c r="I3904" s="1" t="str">
        <f t="array" ref="I3904">IF($F3904="", "", _xlfn.XLOOKUP($F3904,accounts!$A$2:$A$86,accounts!$F$2:$F$86, "Other"))</f>
        <v>United States</v>
      </c>
      <c r="J3904" s="1" t="s">
        <v>131</v>
      </c>
      <c r="K3904" s="3">
        <v>42900.0</v>
      </c>
      <c r="L3904" s="3">
        <v>42972.0</v>
      </c>
      <c r="M3904" s="1">
        <v>3455.0</v>
      </c>
    </row>
    <row r="3905">
      <c r="A3905" s="1" t="s">
        <v>4110</v>
      </c>
      <c r="B3905" s="1" t="s">
        <v>94</v>
      </c>
      <c r="C3905" s="1" t="str">
        <f t="array" ref="C3905">_xlfn.XLOOKUP($B3905, sales_teams!$A$2:$A$36, sales_teams!$B$2:$B$36)</f>
        <v>Celia Rouche</v>
      </c>
      <c r="D3905" s="1" t="str">
        <f t="array" ref="D3905">_xlfn.XLOOKUP($B3905, sales_teams!$A$2:$A$36, sales_teams!$C$2:$C$36)</f>
        <v>West</v>
      </c>
      <c r="E3905" s="1" t="s">
        <v>188</v>
      </c>
      <c r="F3905" s="1" t="s">
        <v>85</v>
      </c>
      <c r="G3905" s="1" t="str">
        <f t="array" ref="G3905">IF($F3905="", "", _xlfn.XLOOKUP($F3905,accounts!$A$2:$A$86,accounts!$B$2:$B$86, "Other"))</f>
        <v>telecommunications</v>
      </c>
      <c r="H3905" s="1" t="str">
        <f t="array" ref="H3905">IF($F3905="", "", IFS(_xlfn.XLOOKUP($F3905, accounts!$A$2:$A$86, accounts!$E$2:$E$86, 0)&gt;=1000, "Enterprise", _xlfn.XLOOKUP($F3905, accounts!$A$2:$A$86, accounts!$E$2:$E$86, 0)&gt;=100, "Mid-Market", TRUE, "SMB"))</f>
        <v>Enterprise</v>
      </c>
      <c r="I3905" s="1" t="str">
        <f t="array" ref="I3905">IF($F3905="", "", _xlfn.XLOOKUP($F3905,accounts!$A$2:$A$86,accounts!$F$2:$F$86, "Other"))</f>
        <v>United States</v>
      </c>
      <c r="J3905" s="1" t="s">
        <v>131</v>
      </c>
      <c r="K3905" s="3">
        <v>42900.0</v>
      </c>
      <c r="L3905" s="3">
        <v>42911.0</v>
      </c>
      <c r="M3905" s="1">
        <v>3110.0</v>
      </c>
    </row>
    <row r="3906">
      <c r="A3906" s="1" t="s">
        <v>4111</v>
      </c>
      <c r="B3906" s="1" t="s">
        <v>42</v>
      </c>
      <c r="C3906" s="1" t="str">
        <f t="array" ref="C3906">_xlfn.XLOOKUP($B3906, sales_teams!$A$2:$A$36, sales_teams!$B$2:$B$36)</f>
        <v>Cara Losch</v>
      </c>
      <c r="D3906" s="1" t="str">
        <f t="array" ref="D3906">_xlfn.XLOOKUP($B3906, sales_teams!$A$2:$A$36, sales_teams!$C$2:$C$36)</f>
        <v>East</v>
      </c>
      <c r="E3906" s="1" t="s">
        <v>179</v>
      </c>
      <c r="F3906" s="1" t="s">
        <v>126</v>
      </c>
      <c r="G3906" s="1" t="str">
        <f t="array" ref="G3906">IF($F3906="", "", _xlfn.XLOOKUP($F3906,accounts!$A$2:$A$86,accounts!$B$2:$B$86, "Other"))</f>
        <v>retail</v>
      </c>
      <c r="H3906" s="1" t="str">
        <f t="array" ref="H3906">IF($F3906="", "", IFS(_xlfn.XLOOKUP($F3906, accounts!$A$2:$A$86, accounts!$E$2:$E$86, 0)&gt;=1000, "Enterprise", _xlfn.XLOOKUP($F3906, accounts!$A$2:$A$86, accounts!$E$2:$E$86, 0)&gt;=100, "Mid-Market", TRUE, "SMB"))</f>
        <v>Enterprise</v>
      </c>
      <c r="I3906" s="1" t="str">
        <f t="array" ref="I3906">IF($F3906="", "", _xlfn.XLOOKUP($F3906,accounts!$A$2:$A$86,accounts!$F$2:$F$86, "Other"))</f>
        <v>United States</v>
      </c>
      <c r="J3906" s="1" t="s">
        <v>192</v>
      </c>
      <c r="K3906" s="3">
        <v>42900.0</v>
      </c>
      <c r="L3906" s="3">
        <v>42913.0</v>
      </c>
      <c r="M3906" s="1">
        <v>0.0</v>
      </c>
    </row>
    <row r="3907">
      <c r="A3907" s="1" t="s">
        <v>4112</v>
      </c>
      <c r="B3907" s="1" t="s">
        <v>88</v>
      </c>
      <c r="C3907" s="1" t="str">
        <f t="array" ref="C3907">_xlfn.XLOOKUP($B3907, sales_teams!$A$2:$A$36, sales_teams!$B$2:$B$36)</f>
        <v>Celia Rouche</v>
      </c>
      <c r="D3907" s="1" t="str">
        <f t="array" ref="D3907">_xlfn.XLOOKUP($B3907, sales_teams!$A$2:$A$36, sales_teams!$C$2:$C$36)</f>
        <v>West</v>
      </c>
      <c r="E3907" s="1" t="s">
        <v>194</v>
      </c>
      <c r="F3907" s="1" t="s">
        <v>151</v>
      </c>
      <c r="G3907" s="1" t="str">
        <f t="array" ref="G3907">IF($F3907="", "", _xlfn.XLOOKUP($F3907,accounts!$A$2:$A$86,accounts!$B$2:$B$86, "Other"))</f>
        <v>software</v>
      </c>
      <c r="H3907" s="1" t="str">
        <f t="array" ref="H3907">IF($F3907="", "", IFS(_xlfn.XLOOKUP($F3907, accounts!$A$2:$A$86, accounts!$E$2:$E$86, 0)&gt;=1000, "Enterprise", _xlfn.XLOOKUP($F3907, accounts!$A$2:$A$86, accounts!$E$2:$E$86, 0)&gt;=100, "Mid-Market", TRUE, "SMB"))</f>
        <v>Enterprise</v>
      </c>
      <c r="I3907" s="1" t="str">
        <f t="array" ref="I3907">IF($F3907="", "", _xlfn.XLOOKUP($F3907,accounts!$A$2:$A$86,accounts!$F$2:$F$86, "Other"))</f>
        <v>United States</v>
      </c>
      <c r="J3907" s="1" t="s">
        <v>131</v>
      </c>
      <c r="K3907" s="3">
        <v>42900.0</v>
      </c>
      <c r="L3907" s="3">
        <v>42989.0</v>
      </c>
      <c r="M3907" s="1">
        <v>5053.0</v>
      </c>
    </row>
    <row r="3908">
      <c r="A3908" s="1" t="s">
        <v>4113</v>
      </c>
      <c r="B3908" s="1" t="s">
        <v>88</v>
      </c>
      <c r="C3908" s="1" t="str">
        <f t="array" ref="C3908">_xlfn.XLOOKUP($B3908, sales_teams!$A$2:$A$36, sales_teams!$B$2:$B$36)</f>
        <v>Celia Rouche</v>
      </c>
      <c r="D3908" s="1" t="str">
        <f t="array" ref="D3908">_xlfn.XLOOKUP($B3908, sales_teams!$A$2:$A$36, sales_teams!$C$2:$C$36)</f>
        <v>West</v>
      </c>
      <c r="E3908" s="1" t="s">
        <v>188</v>
      </c>
      <c r="F3908" s="1" t="s">
        <v>117</v>
      </c>
      <c r="G3908" s="1" t="str">
        <f t="array" ref="G3908">IF($F3908="", "", _xlfn.XLOOKUP($F3908,accounts!$A$2:$A$86,accounts!$B$2:$B$86, "Other"))</f>
        <v>retail</v>
      </c>
      <c r="H3908" s="1" t="str">
        <f t="array" ref="H3908">IF($F3908="", "", IFS(_xlfn.XLOOKUP($F3908, accounts!$A$2:$A$86, accounts!$E$2:$E$86, 0)&gt;=1000, "Enterprise", _xlfn.XLOOKUP($F3908, accounts!$A$2:$A$86, accounts!$E$2:$E$86, 0)&gt;=100, "Mid-Market", TRUE, "SMB"))</f>
        <v>Mid-Market</v>
      </c>
      <c r="I3908" s="1" t="str">
        <f t="array" ref="I3908">IF($F3908="", "", _xlfn.XLOOKUP($F3908,accounts!$A$2:$A$86,accounts!$F$2:$F$86, "Other"))</f>
        <v>United States</v>
      </c>
      <c r="J3908" s="1" t="s">
        <v>131</v>
      </c>
      <c r="K3908" s="3">
        <v>42900.0</v>
      </c>
      <c r="L3908" s="3">
        <v>42914.0</v>
      </c>
      <c r="M3908" s="1">
        <v>3539.0</v>
      </c>
    </row>
    <row r="3909">
      <c r="A3909" s="1" t="s">
        <v>4114</v>
      </c>
      <c r="B3909" s="1" t="s">
        <v>99</v>
      </c>
      <c r="C3909" s="1" t="str">
        <f t="array" ref="C3909">_xlfn.XLOOKUP($B3909, sales_teams!$A$2:$A$36, sales_teams!$B$2:$B$36)</f>
        <v>Summer Sewald</v>
      </c>
      <c r="D3909" s="1" t="str">
        <f t="array" ref="D3909">_xlfn.XLOOKUP($B3909, sales_teams!$A$2:$A$36, sales_teams!$C$2:$C$36)</f>
        <v>West</v>
      </c>
      <c r="E3909" s="1" t="s">
        <v>181</v>
      </c>
      <c r="G3909" s="1" t="str">
        <f t="array" ref="G3909">IF($F3909="", "", _xlfn.XLOOKUP($F3909,accounts!$A$2:$A$86,accounts!$B$2:$B$86, "Other"))</f>
        <v/>
      </c>
      <c r="H3909" s="1" t="str">
        <f t="array" ref="H3909">IF($F3909="", "", IFS(_xlfn.XLOOKUP($F3909, accounts!$A$2:$A$86, accounts!$E$2:$E$86, 0)&gt;=1000, "Enterprise", _xlfn.XLOOKUP($F3909, accounts!$A$2:$A$86, accounts!$E$2:$E$86, 0)&gt;=100, "Mid-Market", TRUE, "SMB"))</f>
        <v/>
      </c>
      <c r="I3909" s="1" t="str">
        <f t="array" ref="I3909">IF($F3909="", "", _xlfn.XLOOKUP($F3909,accounts!$A$2:$A$86,accounts!$F$2:$F$86, "Other"))</f>
        <v/>
      </c>
      <c r="J3909" s="1" t="s">
        <v>189</v>
      </c>
      <c r="K3909" s="3">
        <v>42900.0</v>
      </c>
    </row>
    <row r="3910">
      <c r="A3910" s="1" t="s">
        <v>4115</v>
      </c>
      <c r="B3910" s="1" t="s">
        <v>19</v>
      </c>
      <c r="C3910" s="1" t="str">
        <f t="array" ref="C3910">_xlfn.XLOOKUP($B3910, sales_teams!$A$2:$A$36, sales_teams!$B$2:$B$36)</f>
        <v>Melvin Marxen</v>
      </c>
      <c r="D3910" s="1" t="str">
        <f t="array" ref="D3910">_xlfn.XLOOKUP($B3910, sales_teams!$A$2:$A$36, sales_teams!$C$2:$C$36)</f>
        <v>Central</v>
      </c>
      <c r="E3910" s="1" t="s">
        <v>181</v>
      </c>
      <c r="F3910" s="1" t="s">
        <v>150</v>
      </c>
      <c r="G3910" s="1" t="str">
        <f t="array" ref="G3910">IF($F3910="", "", _xlfn.XLOOKUP($F3910,accounts!$A$2:$A$86,accounts!$B$2:$B$86, "Other"))</f>
        <v>technology</v>
      </c>
      <c r="H3910" s="1" t="str">
        <f t="array" ref="H3910">IF($F3910="", "", IFS(_xlfn.XLOOKUP($F3910, accounts!$A$2:$A$86, accounts!$E$2:$E$86, 0)&gt;=1000, "Enterprise", _xlfn.XLOOKUP($F3910, accounts!$A$2:$A$86, accounts!$E$2:$E$86, 0)&gt;=100, "Mid-Market", TRUE, "SMB"))</f>
        <v>Enterprise</v>
      </c>
      <c r="I3910" s="1" t="str">
        <f t="array" ref="I3910">IF($F3910="", "", _xlfn.XLOOKUP($F3910,accounts!$A$2:$A$86,accounts!$F$2:$F$86, "Other"))</f>
        <v>United States</v>
      </c>
      <c r="J3910" s="1" t="s">
        <v>131</v>
      </c>
      <c r="K3910" s="3">
        <v>42900.0</v>
      </c>
      <c r="L3910" s="3">
        <v>42970.0</v>
      </c>
      <c r="M3910" s="1">
        <v>580.0</v>
      </c>
    </row>
    <row r="3911">
      <c r="A3911" s="1" t="s">
        <v>4116</v>
      </c>
      <c r="B3911" s="1" t="s">
        <v>104</v>
      </c>
      <c r="C3911" s="1" t="str">
        <f t="array" ref="C3911">_xlfn.XLOOKUP($B3911, sales_teams!$A$2:$A$36, sales_teams!$B$2:$B$36)</f>
        <v>Summer Sewald</v>
      </c>
      <c r="D3911" s="1" t="str">
        <f t="array" ref="D3911">_xlfn.XLOOKUP($B3911, sales_teams!$A$2:$A$36, sales_teams!$C$2:$C$36)</f>
        <v>West</v>
      </c>
      <c r="E3911" s="1" t="s">
        <v>188</v>
      </c>
      <c r="F3911" s="1" t="s">
        <v>147</v>
      </c>
      <c r="G3911" s="1" t="str">
        <f t="array" ref="G3911">IF($F3911="", "", _xlfn.XLOOKUP($F3911,accounts!$A$2:$A$86,accounts!$B$2:$B$86, "Other"))</f>
        <v>telecommunications</v>
      </c>
      <c r="H3911" s="1" t="str">
        <f t="array" ref="H3911">IF($F3911="", "", IFS(_xlfn.XLOOKUP($F3911, accounts!$A$2:$A$86, accounts!$E$2:$E$86, 0)&gt;=1000, "Enterprise", _xlfn.XLOOKUP($F3911, accounts!$A$2:$A$86, accounts!$E$2:$E$86, 0)&gt;=100, "Mid-Market", TRUE, "SMB"))</f>
        <v>Enterprise</v>
      </c>
      <c r="I3911" s="1" t="str">
        <f t="array" ref="I3911">IF($F3911="", "", _xlfn.XLOOKUP($F3911,accounts!$A$2:$A$86,accounts!$F$2:$F$86, "Other"))</f>
        <v>United States</v>
      </c>
      <c r="J3911" s="1" t="s">
        <v>192</v>
      </c>
      <c r="K3911" s="3">
        <v>42900.0</v>
      </c>
      <c r="L3911" s="3">
        <v>42906.0</v>
      </c>
      <c r="M3911" s="1">
        <v>0.0</v>
      </c>
    </row>
    <row r="3912">
      <c r="A3912" s="1" t="s">
        <v>4117</v>
      </c>
      <c r="B3912" s="1" t="s">
        <v>17</v>
      </c>
      <c r="C3912" s="1" t="str">
        <f t="array" ref="C3912">_xlfn.XLOOKUP($B3912, sales_teams!$A$2:$A$36, sales_teams!$B$2:$B$36)</f>
        <v>Dustin Brinkmann</v>
      </c>
      <c r="D3912" s="1" t="str">
        <f t="array" ref="D3912">_xlfn.XLOOKUP($B3912, sales_teams!$A$2:$A$36, sales_teams!$C$2:$C$36)</f>
        <v>Central</v>
      </c>
      <c r="E3912" s="1" t="s">
        <v>188</v>
      </c>
      <c r="F3912" s="1" t="s">
        <v>136</v>
      </c>
      <c r="G3912" s="1" t="str">
        <f t="array" ref="G3912">IF($F3912="", "", _xlfn.XLOOKUP($F3912,accounts!$A$2:$A$86,accounts!$B$2:$B$86, "Other"))</f>
        <v>services</v>
      </c>
      <c r="H3912" s="1" t="str">
        <f t="array" ref="H3912">IF($F3912="", "", IFS(_xlfn.XLOOKUP($F3912, accounts!$A$2:$A$86, accounts!$E$2:$E$86, 0)&gt;=1000, "Enterprise", _xlfn.XLOOKUP($F3912, accounts!$A$2:$A$86, accounts!$E$2:$E$86, 0)&gt;=100, "Mid-Market", TRUE, "SMB"))</f>
        <v>Enterprise</v>
      </c>
      <c r="I3912" s="1" t="str">
        <f t="array" ref="I3912">IF($F3912="", "", _xlfn.XLOOKUP($F3912,accounts!$A$2:$A$86,accounts!$F$2:$F$86, "Other"))</f>
        <v>United States</v>
      </c>
      <c r="J3912" s="1" t="s">
        <v>131</v>
      </c>
      <c r="K3912" s="3">
        <v>42900.0</v>
      </c>
      <c r="L3912" s="3">
        <v>42903.0</v>
      </c>
      <c r="M3912" s="1">
        <v>3468.0</v>
      </c>
    </row>
    <row r="3913">
      <c r="A3913" s="1" t="s">
        <v>4118</v>
      </c>
      <c r="B3913" s="1" t="s">
        <v>92</v>
      </c>
      <c r="C3913" s="1" t="str">
        <f t="array" ref="C3913">_xlfn.XLOOKUP($B3913, sales_teams!$A$2:$A$36, sales_teams!$B$2:$B$36)</f>
        <v>Celia Rouche</v>
      </c>
      <c r="D3913" s="1" t="str">
        <f t="array" ref="D3913">_xlfn.XLOOKUP($B3913, sales_teams!$A$2:$A$36, sales_teams!$C$2:$C$36)</f>
        <v>West</v>
      </c>
      <c r="E3913" s="1" t="s">
        <v>242</v>
      </c>
      <c r="F3913" s="1" t="s">
        <v>165</v>
      </c>
      <c r="G3913" s="1" t="str">
        <f t="array" ref="G3913">IF($F3913="", "", _xlfn.XLOOKUP($F3913,accounts!$A$2:$A$86,accounts!$B$2:$B$86, "Other"))</f>
        <v>telecommunications</v>
      </c>
      <c r="H3913" s="1" t="str">
        <f t="array" ref="H3913">IF($F3913="", "", IFS(_xlfn.XLOOKUP($F3913, accounts!$A$2:$A$86, accounts!$E$2:$E$86, 0)&gt;=1000, "Enterprise", _xlfn.XLOOKUP($F3913, accounts!$A$2:$A$86, accounts!$E$2:$E$86, 0)&gt;=100, "Mid-Market", TRUE, "SMB"))</f>
        <v>Enterprise</v>
      </c>
      <c r="I3913" s="1" t="str">
        <f t="array" ref="I3913">IF($F3913="", "", _xlfn.XLOOKUP($F3913,accounts!$A$2:$A$86,accounts!$F$2:$F$86, "Other"))</f>
        <v>United States</v>
      </c>
      <c r="J3913" s="1" t="s">
        <v>189</v>
      </c>
      <c r="K3913" s="3">
        <v>42900.0</v>
      </c>
    </row>
    <row r="3914">
      <c r="A3914" s="1" t="s">
        <v>4119</v>
      </c>
      <c r="B3914" s="1" t="s">
        <v>92</v>
      </c>
      <c r="C3914" s="1" t="str">
        <f t="array" ref="C3914">_xlfn.XLOOKUP($B3914, sales_teams!$A$2:$A$36, sales_teams!$B$2:$B$36)</f>
        <v>Celia Rouche</v>
      </c>
      <c r="D3914" s="1" t="str">
        <f t="array" ref="D3914">_xlfn.XLOOKUP($B3914, sales_teams!$A$2:$A$36, sales_teams!$C$2:$C$36)</f>
        <v>West</v>
      </c>
      <c r="E3914" s="1" t="s">
        <v>148</v>
      </c>
      <c r="F3914" s="1" t="s">
        <v>64</v>
      </c>
      <c r="G3914" s="1" t="str">
        <f t="array" ref="G3914">IF($F3914="", "", _xlfn.XLOOKUP($F3914,accounts!$A$2:$A$86,accounts!$B$2:$B$86, "Other"))</f>
        <v>technology</v>
      </c>
      <c r="H3914" s="1" t="str">
        <f t="array" ref="H3914">IF($F3914="", "", IFS(_xlfn.XLOOKUP($F3914, accounts!$A$2:$A$86, accounts!$E$2:$E$86, 0)&gt;=1000, "Enterprise", _xlfn.XLOOKUP($F3914, accounts!$A$2:$A$86, accounts!$E$2:$E$86, 0)&gt;=100, "Mid-Market", TRUE, "SMB"))</f>
        <v>Enterprise</v>
      </c>
      <c r="I3914" s="1" t="str">
        <f t="array" ref="I3914">IF($F3914="", "", _xlfn.XLOOKUP($F3914,accounts!$A$2:$A$86,accounts!$F$2:$F$86, "Other"))</f>
        <v>United States</v>
      </c>
      <c r="J3914" s="1" t="s">
        <v>189</v>
      </c>
      <c r="K3914" s="3">
        <v>42900.0</v>
      </c>
    </row>
    <row r="3915">
      <c r="A3915" s="1" t="s">
        <v>4120</v>
      </c>
      <c r="B3915" s="1" t="s">
        <v>28</v>
      </c>
      <c r="C3915" s="1" t="str">
        <f t="array" ref="C3915">_xlfn.XLOOKUP($B3915, sales_teams!$A$2:$A$36, sales_teams!$B$2:$B$36)</f>
        <v>Melvin Marxen</v>
      </c>
      <c r="D3915" s="1" t="str">
        <f t="array" ref="D3915">_xlfn.XLOOKUP($B3915, sales_teams!$A$2:$A$36, sales_teams!$C$2:$C$36)</f>
        <v>Central</v>
      </c>
      <c r="E3915" s="1" t="s">
        <v>179</v>
      </c>
      <c r="F3915" s="1" t="s">
        <v>149</v>
      </c>
      <c r="G3915" s="1" t="str">
        <f t="array" ref="G3915">IF($F3915="", "", _xlfn.XLOOKUP($F3915,accounts!$A$2:$A$86,accounts!$B$2:$B$86, "Other"))</f>
        <v>medical</v>
      </c>
      <c r="H3915" s="1" t="str">
        <f t="array" ref="H3915">IF($F3915="", "", IFS(_xlfn.XLOOKUP($F3915, accounts!$A$2:$A$86, accounts!$E$2:$E$86, 0)&gt;=1000, "Enterprise", _xlfn.XLOOKUP($F3915, accounts!$A$2:$A$86, accounts!$E$2:$E$86, 0)&gt;=100, "Mid-Market", TRUE, "SMB"))</f>
        <v>Enterprise</v>
      </c>
      <c r="I3915" s="1" t="str">
        <f t="array" ref="I3915">IF($F3915="", "", _xlfn.XLOOKUP($F3915,accounts!$A$2:$A$86,accounts!$F$2:$F$86, "Other"))</f>
        <v>United States</v>
      </c>
      <c r="J3915" s="1" t="s">
        <v>131</v>
      </c>
      <c r="K3915" s="3">
        <v>42900.0</v>
      </c>
      <c r="L3915" s="3">
        <v>42997.0</v>
      </c>
      <c r="M3915" s="1">
        <v>54.0</v>
      </c>
    </row>
    <row r="3916">
      <c r="A3916" s="1" t="s">
        <v>4121</v>
      </c>
      <c r="B3916" s="1" t="s">
        <v>54</v>
      </c>
      <c r="C3916" s="1" t="str">
        <f t="array" ref="C3916">_xlfn.XLOOKUP($B3916, sales_teams!$A$2:$A$36, sales_teams!$B$2:$B$36)</f>
        <v>Rocco Neubert</v>
      </c>
      <c r="D3916" s="1" t="str">
        <f t="array" ref="D3916">_xlfn.XLOOKUP($B3916, sales_teams!$A$2:$A$36, sales_teams!$C$2:$C$36)</f>
        <v>East</v>
      </c>
      <c r="E3916" s="1" t="s">
        <v>188</v>
      </c>
      <c r="F3916" s="1" t="s">
        <v>40</v>
      </c>
      <c r="G3916" s="1" t="str">
        <f t="array" ref="G3916">IF($F3916="", "", _xlfn.XLOOKUP($F3916,accounts!$A$2:$A$86,accounts!$B$2:$B$86, "Other"))</f>
        <v>technology</v>
      </c>
      <c r="H3916" s="1" t="str">
        <f t="array" ref="H3916">IF($F3916="", "", IFS(_xlfn.XLOOKUP($F3916, accounts!$A$2:$A$86, accounts!$E$2:$E$86, 0)&gt;=1000, "Enterprise", _xlfn.XLOOKUP($F3916, accounts!$A$2:$A$86, accounts!$E$2:$E$86, 0)&gt;=100, "Mid-Market", TRUE, "SMB"))</f>
        <v>Enterprise</v>
      </c>
      <c r="I3916" s="1" t="str">
        <f t="array" ref="I3916">IF($F3916="", "", _xlfn.XLOOKUP($F3916,accounts!$A$2:$A$86,accounts!$F$2:$F$86, "Other"))</f>
        <v>United States</v>
      </c>
      <c r="J3916" s="1" t="s">
        <v>192</v>
      </c>
      <c r="K3916" s="3">
        <v>42900.0</v>
      </c>
      <c r="L3916" s="3">
        <v>42913.0</v>
      </c>
      <c r="M3916" s="1">
        <v>0.0</v>
      </c>
    </row>
    <row r="3917">
      <c r="A3917" s="1" t="s">
        <v>4122</v>
      </c>
      <c r="B3917" s="1" t="s">
        <v>15</v>
      </c>
      <c r="C3917" s="1" t="str">
        <f t="array" ref="C3917">_xlfn.XLOOKUP($B3917, sales_teams!$A$2:$A$36, sales_teams!$B$2:$B$36)</f>
        <v>Dustin Brinkmann</v>
      </c>
      <c r="D3917" s="1" t="str">
        <f t="array" ref="D3917">_xlfn.XLOOKUP($B3917, sales_teams!$A$2:$A$36, sales_teams!$C$2:$C$36)</f>
        <v>Central</v>
      </c>
      <c r="E3917" s="1" t="s">
        <v>179</v>
      </c>
      <c r="F3917" s="1" t="s">
        <v>152</v>
      </c>
      <c r="G3917" s="1" t="str">
        <f t="array" ref="G3917">IF($F3917="", "", _xlfn.XLOOKUP($F3917,accounts!$A$2:$A$86,accounts!$B$2:$B$86, "Other"))</f>
        <v>marketing</v>
      </c>
      <c r="H3917" s="1" t="str">
        <f t="array" ref="H3917">IF($F3917="", "", IFS(_xlfn.XLOOKUP($F3917, accounts!$A$2:$A$86, accounts!$E$2:$E$86, 0)&gt;=1000, "Enterprise", _xlfn.XLOOKUP($F3917, accounts!$A$2:$A$86, accounts!$E$2:$E$86, 0)&gt;=100, "Mid-Market", TRUE, "SMB"))</f>
        <v>Mid-Market</v>
      </c>
      <c r="I3917" s="1" t="str">
        <f t="array" ref="I3917">IF($F3917="", "", _xlfn.XLOOKUP($F3917,accounts!$A$2:$A$86,accounts!$F$2:$F$86, "Other"))</f>
        <v>United States</v>
      </c>
      <c r="J3917" s="1" t="s">
        <v>192</v>
      </c>
      <c r="K3917" s="3">
        <v>42900.0</v>
      </c>
      <c r="L3917" s="3">
        <v>42958.0</v>
      </c>
      <c r="M3917" s="1">
        <v>0.0</v>
      </c>
    </row>
    <row r="3918">
      <c r="A3918" s="1" t="s">
        <v>4123</v>
      </c>
      <c r="B3918" s="1" t="s">
        <v>34</v>
      </c>
      <c r="C3918" s="1" t="str">
        <f t="array" ref="C3918">_xlfn.XLOOKUP($B3918, sales_teams!$A$2:$A$36, sales_teams!$B$2:$B$36)</f>
        <v>Cara Losch</v>
      </c>
      <c r="D3918" s="1" t="str">
        <f t="array" ref="D3918">_xlfn.XLOOKUP($B3918, sales_teams!$A$2:$A$36, sales_teams!$C$2:$C$36)</f>
        <v>East</v>
      </c>
      <c r="E3918" s="1" t="s">
        <v>179</v>
      </c>
      <c r="F3918" s="1" t="s">
        <v>103</v>
      </c>
      <c r="G3918" s="1" t="str">
        <f t="array" ref="G3918">IF($F3918="", "", _xlfn.XLOOKUP($F3918,accounts!$A$2:$A$86,accounts!$B$2:$B$86, "Other"))</f>
        <v>retail</v>
      </c>
      <c r="H3918" s="1" t="str">
        <f t="array" ref="H3918">IF($F3918="", "", IFS(_xlfn.XLOOKUP($F3918, accounts!$A$2:$A$86, accounts!$E$2:$E$86, 0)&gt;=1000, "Enterprise", _xlfn.XLOOKUP($F3918, accounts!$A$2:$A$86, accounts!$E$2:$E$86, 0)&gt;=100, "Mid-Market", TRUE, "SMB"))</f>
        <v>Enterprise</v>
      </c>
      <c r="I3918" s="1" t="str">
        <f t="array" ref="I3918">IF($F3918="", "", _xlfn.XLOOKUP($F3918,accounts!$A$2:$A$86,accounts!$F$2:$F$86, "Other"))</f>
        <v>United States</v>
      </c>
      <c r="J3918" s="1" t="s">
        <v>192</v>
      </c>
      <c r="K3918" s="3">
        <v>42900.0</v>
      </c>
      <c r="L3918" s="3">
        <v>42967.0</v>
      </c>
      <c r="M3918" s="1">
        <v>0.0</v>
      </c>
    </row>
    <row r="3919">
      <c r="A3919" s="1" t="s">
        <v>4124</v>
      </c>
      <c r="B3919" s="1" t="s">
        <v>57</v>
      </c>
      <c r="C3919" s="1" t="str">
        <f t="array" ref="C3919">_xlfn.XLOOKUP($B3919, sales_teams!$A$2:$A$36, sales_teams!$B$2:$B$36)</f>
        <v>Rocco Neubert</v>
      </c>
      <c r="D3919" s="1" t="str">
        <f t="array" ref="D3919">_xlfn.XLOOKUP($B3919, sales_teams!$A$2:$A$36, sales_teams!$C$2:$C$36)</f>
        <v>East</v>
      </c>
      <c r="E3919" s="1" t="s">
        <v>194</v>
      </c>
      <c r="F3919" s="1" t="s">
        <v>177</v>
      </c>
      <c r="G3919" s="1" t="str">
        <f t="array" ref="G3919">IF($F3919="", "", _xlfn.XLOOKUP($F3919,accounts!$A$2:$A$86,accounts!$B$2:$B$86, "Other"))</f>
        <v>software</v>
      </c>
      <c r="H3919" s="1" t="str">
        <f t="array" ref="H3919">IF($F3919="", "", IFS(_xlfn.XLOOKUP($F3919, accounts!$A$2:$A$86, accounts!$E$2:$E$86, 0)&gt;=1000, "Enterprise", _xlfn.XLOOKUP($F3919, accounts!$A$2:$A$86, accounts!$E$2:$E$86, 0)&gt;=100, "Mid-Market", TRUE, "SMB"))</f>
        <v>Enterprise</v>
      </c>
      <c r="I3919" s="1" t="str">
        <f t="array" ref="I3919">IF($F3919="", "", _xlfn.XLOOKUP($F3919,accounts!$A$2:$A$86,accounts!$F$2:$F$86, "Other"))</f>
        <v>United States</v>
      </c>
      <c r="J3919" s="1" t="s">
        <v>131</v>
      </c>
      <c r="K3919" s="3">
        <v>42901.0</v>
      </c>
      <c r="L3919" s="3">
        <v>42914.0</v>
      </c>
      <c r="M3919" s="1">
        <v>6040.0</v>
      </c>
    </row>
    <row r="3920">
      <c r="A3920" s="1" t="s">
        <v>4125</v>
      </c>
      <c r="B3920" s="1" t="s">
        <v>52</v>
      </c>
      <c r="C3920" s="1" t="str">
        <f t="array" ref="C3920">_xlfn.XLOOKUP($B3920, sales_teams!$A$2:$A$36, sales_teams!$B$2:$B$36)</f>
        <v>Rocco Neubert</v>
      </c>
      <c r="D3920" s="1" t="str">
        <f t="array" ref="D3920">_xlfn.XLOOKUP($B3920, sales_teams!$A$2:$A$36, sales_teams!$C$2:$C$36)</f>
        <v>East</v>
      </c>
      <c r="E3920" s="1" t="s">
        <v>148</v>
      </c>
      <c r="F3920" s="1" t="s">
        <v>163</v>
      </c>
      <c r="G3920" s="1" t="str">
        <f t="array" ref="G3920">IF($F3920="", "", _xlfn.XLOOKUP($F3920,accounts!$A$2:$A$86,accounts!$B$2:$B$86, "Other"))</f>
        <v>medical</v>
      </c>
      <c r="H3920" s="1" t="str">
        <f t="array" ref="H3920">IF($F3920="", "", IFS(_xlfn.XLOOKUP($F3920, accounts!$A$2:$A$86, accounts!$E$2:$E$86, 0)&gt;=1000, "Enterprise", _xlfn.XLOOKUP($F3920, accounts!$A$2:$A$86, accounts!$E$2:$E$86, 0)&gt;=100, "Mid-Market", TRUE, "SMB"))</f>
        <v>Mid-Market</v>
      </c>
      <c r="I3920" s="1" t="str">
        <f t="array" ref="I3920">IF($F3920="", "", _xlfn.XLOOKUP($F3920,accounts!$A$2:$A$86,accounts!$F$2:$F$86, "Other"))</f>
        <v>United States</v>
      </c>
      <c r="J3920" s="1" t="s">
        <v>131</v>
      </c>
      <c r="K3920" s="3">
        <v>42901.0</v>
      </c>
      <c r="L3920" s="3">
        <v>42979.0</v>
      </c>
      <c r="M3920" s="1">
        <v>5857.0</v>
      </c>
    </row>
    <row r="3921">
      <c r="A3921" s="1" t="s">
        <v>4126</v>
      </c>
      <c r="B3921" s="1" t="s">
        <v>12</v>
      </c>
      <c r="C3921" s="1" t="str">
        <f t="array" ref="C3921">_xlfn.XLOOKUP($B3921, sales_teams!$A$2:$A$36, sales_teams!$B$2:$B$36)</f>
        <v>Dustin Brinkmann</v>
      </c>
      <c r="D3921" s="1" t="str">
        <f t="array" ref="D3921">_xlfn.XLOOKUP($B3921, sales_teams!$A$2:$A$36, sales_teams!$C$2:$C$36)</f>
        <v>Central</v>
      </c>
      <c r="E3921" s="1" t="s">
        <v>188</v>
      </c>
      <c r="F3921" s="1" t="s">
        <v>76</v>
      </c>
      <c r="G3921" s="1" t="str">
        <f t="array" ref="G3921">IF($F3921="", "", _xlfn.XLOOKUP($F3921,accounts!$A$2:$A$86,accounts!$B$2:$B$86, "Other"))</f>
        <v>marketing</v>
      </c>
      <c r="H3921" s="1" t="str">
        <f t="array" ref="H3921">IF($F3921="", "", IFS(_xlfn.XLOOKUP($F3921, accounts!$A$2:$A$86, accounts!$E$2:$E$86, 0)&gt;=1000, "Enterprise", _xlfn.XLOOKUP($F3921, accounts!$A$2:$A$86, accounts!$E$2:$E$86, 0)&gt;=100, "Mid-Market", TRUE, "SMB"))</f>
        <v>Enterprise</v>
      </c>
      <c r="I3921" s="1" t="str">
        <f t="array" ref="I3921">IF($F3921="", "", _xlfn.XLOOKUP($F3921,accounts!$A$2:$A$86,accounts!$F$2:$F$86, "Other"))</f>
        <v>United States</v>
      </c>
      <c r="J3921" s="1" t="s">
        <v>131</v>
      </c>
      <c r="K3921" s="3">
        <v>42901.0</v>
      </c>
      <c r="L3921" s="3">
        <v>42911.0</v>
      </c>
      <c r="M3921" s="1">
        <v>3785.0</v>
      </c>
    </row>
    <row r="3922">
      <c r="A3922" s="1" t="s">
        <v>4127</v>
      </c>
      <c r="B3922" s="1" t="s">
        <v>39</v>
      </c>
      <c r="C3922" s="1" t="str">
        <f t="array" ref="C3922">_xlfn.XLOOKUP($B3922, sales_teams!$A$2:$A$36, sales_teams!$B$2:$B$36)</f>
        <v>Cara Losch</v>
      </c>
      <c r="D3922" s="1" t="str">
        <f t="array" ref="D3922">_xlfn.XLOOKUP($B3922, sales_teams!$A$2:$A$36, sales_teams!$C$2:$C$36)</f>
        <v>East</v>
      </c>
      <c r="E3922" s="1" t="s">
        <v>109</v>
      </c>
      <c r="F3922" s="1" t="s">
        <v>172</v>
      </c>
      <c r="G3922" s="1" t="str">
        <f t="array" ref="G3922">IF($F3922="", "", _xlfn.XLOOKUP($F3922,accounts!$A$2:$A$86,accounts!$B$2:$B$86, "Other"))</f>
        <v>retail</v>
      </c>
      <c r="H3922" s="1" t="str">
        <f t="array" ref="H3922">IF($F3922="", "", IFS(_xlfn.XLOOKUP($F3922, accounts!$A$2:$A$86, accounts!$E$2:$E$86, 0)&gt;=1000, "Enterprise", _xlfn.XLOOKUP($F3922, accounts!$A$2:$A$86, accounts!$E$2:$E$86, 0)&gt;=100, "Mid-Market", TRUE, "SMB"))</f>
        <v>Mid-Market</v>
      </c>
      <c r="I3922" s="1" t="str">
        <f t="array" ref="I3922">IF($F3922="", "", _xlfn.XLOOKUP($F3922,accounts!$A$2:$A$86,accounts!$F$2:$F$86, "Other"))</f>
        <v>United States</v>
      </c>
      <c r="J3922" s="1" t="s">
        <v>192</v>
      </c>
      <c r="K3922" s="3">
        <v>42901.0</v>
      </c>
      <c r="L3922" s="3">
        <v>42997.0</v>
      </c>
      <c r="M3922" s="1">
        <v>0.0</v>
      </c>
    </row>
    <row r="3923">
      <c r="A3923" s="1" t="s">
        <v>4128</v>
      </c>
      <c r="B3923" s="1" t="s">
        <v>48</v>
      </c>
      <c r="C3923" s="1" t="str">
        <f t="array" ref="C3923">_xlfn.XLOOKUP($B3923, sales_teams!$A$2:$A$36, sales_teams!$B$2:$B$36)</f>
        <v>Rocco Neubert</v>
      </c>
      <c r="D3923" s="1" t="str">
        <f t="array" ref="D3923">_xlfn.XLOOKUP($B3923, sales_teams!$A$2:$A$36, sales_teams!$C$2:$C$36)</f>
        <v>East</v>
      </c>
      <c r="E3923" s="1" t="s">
        <v>181</v>
      </c>
      <c r="F3923" s="1" t="s">
        <v>121</v>
      </c>
      <c r="G3923" s="1" t="str">
        <f t="array" ref="G3923">IF($F3923="", "", _xlfn.XLOOKUP($F3923,accounts!$A$2:$A$86,accounts!$B$2:$B$86, "Other"))</f>
        <v>telecommunications</v>
      </c>
      <c r="H3923" s="1" t="str">
        <f t="array" ref="H3923">IF($F3923="", "", IFS(_xlfn.XLOOKUP($F3923, accounts!$A$2:$A$86, accounts!$E$2:$E$86, 0)&gt;=1000, "Enterprise", _xlfn.XLOOKUP($F3923, accounts!$A$2:$A$86, accounts!$E$2:$E$86, 0)&gt;=100, "Mid-Market", TRUE, "SMB"))</f>
        <v>Enterprise</v>
      </c>
      <c r="I3923" s="1" t="str">
        <f t="array" ref="I3923">IF($F3923="", "", _xlfn.XLOOKUP($F3923,accounts!$A$2:$A$86,accounts!$F$2:$F$86, "Other"))</f>
        <v>United States</v>
      </c>
      <c r="J3923" s="1" t="s">
        <v>131</v>
      </c>
      <c r="K3923" s="3">
        <v>42901.0</v>
      </c>
      <c r="L3923" s="3">
        <v>42912.0</v>
      </c>
      <c r="M3923" s="1">
        <v>420.0</v>
      </c>
    </row>
    <row r="3924">
      <c r="A3924" s="1" t="s">
        <v>4129</v>
      </c>
      <c r="B3924" s="1" t="s">
        <v>48</v>
      </c>
      <c r="C3924" s="1" t="str">
        <f t="array" ref="C3924">_xlfn.XLOOKUP($B3924, sales_teams!$A$2:$A$36, sales_teams!$B$2:$B$36)</f>
        <v>Rocco Neubert</v>
      </c>
      <c r="D3924" s="1" t="str">
        <f t="array" ref="D3924">_xlfn.XLOOKUP($B3924, sales_teams!$A$2:$A$36, sales_teams!$C$2:$C$36)</f>
        <v>East</v>
      </c>
      <c r="E3924" s="1" t="s">
        <v>148</v>
      </c>
      <c r="F3924" s="1" t="s">
        <v>169</v>
      </c>
      <c r="G3924" s="1" t="str">
        <f t="array" ref="G3924">IF($F3924="", "", _xlfn.XLOOKUP($F3924,accounts!$A$2:$A$86,accounts!$B$2:$B$86, "Other"))</f>
        <v>entertainment</v>
      </c>
      <c r="H3924" s="1" t="str">
        <f t="array" ref="H3924">IF($F3924="", "", IFS(_xlfn.XLOOKUP($F3924, accounts!$A$2:$A$86, accounts!$E$2:$E$86, 0)&gt;=1000, "Enterprise", _xlfn.XLOOKUP($F3924, accounts!$A$2:$A$86, accounts!$E$2:$E$86, 0)&gt;=100, "Mid-Market", TRUE, "SMB"))</f>
        <v>Enterprise</v>
      </c>
      <c r="I3924" s="1" t="str">
        <f t="array" ref="I3924">IF($F3924="", "", _xlfn.XLOOKUP($F3924,accounts!$A$2:$A$86,accounts!$F$2:$F$86, "Other"))</f>
        <v>United States</v>
      </c>
      <c r="J3924" s="1" t="s">
        <v>131</v>
      </c>
      <c r="K3924" s="3">
        <v>42901.0</v>
      </c>
      <c r="L3924" s="3">
        <v>42906.0</v>
      </c>
      <c r="M3924" s="1">
        <v>4939.0</v>
      </c>
    </row>
    <row r="3925">
      <c r="A3925" s="1" t="s">
        <v>4130</v>
      </c>
      <c r="B3925" s="1" t="s">
        <v>30</v>
      </c>
      <c r="C3925" s="1" t="str">
        <f t="array" ref="C3925">_xlfn.XLOOKUP($B3925, sales_teams!$A$2:$A$36, sales_teams!$B$2:$B$36)</f>
        <v>Melvin Marxen</v>
      </c>
      <c r="D3925" s="1" t="str">
        <f t="array" ref="D3925">_xlfn.XLOOKUP($B3925, sales_teams!$A$2:$A$36, sales_teams!$C$2:$C$36)</f>
        <v>Central</v>
      </c>
      <c r="E3925" s="1" t="s">
        <v>148</v>
      </c>
      <c r="F3925" s="1" t="s">
        <v>152</v>
      </c>
      <c r="G3925" s="1" t="str">
        <f t="array" ref="G3925">IF($F3925="", "", _xlfn.XLOOKUP($F3925,accounts!$A$2:$A$86,accounts!$B$2:$B$86, "Other"))</f>
        <v>marketing</v>
      </c>
      <c r="H3925" s="1" t="str">
        <f t="array" ref="H3925">IF($F3925="", "", IFS(_xlfn.XLOOKUP($F3925, accounts!$A$2:$A$86, accounts!$E$2:$E$86, 0)&gt;=1000, "Enterprise", _xlfn.XLOOKUP($F3925, accounts!$A$2:$A$86, accounts!$E$2:$E$86, 0)&gt;=100, "Mid-Market", TRUE, "SMB"))</f>
        <v>Mid-Market</v>
      </c>
      <c r="I3925" s="1" t="str">
        <f t="array" ref="I3925">IF($F3925="", "", _xlfn.XLOOKUP($F3925,accounts!$A$2:$A$86,accounts!$F$2:$F$86, "Other"))</f>
        <v>United States</v>
      </c>
      <c r="J3925" s="1" t="s">
        <v>131</v>
      </c>
      <c r="K3925" s="3">
        <v>42901.0</v>
      </c>
      <c r="L3925" s="3">
        <v>42916.0</v>
      </c>
      <c r="M3925" s="1">
        <v>4564.0</v>
      </c>
    </row>
    <row r="3926">
      <c r="A3926" s="1" t="s">
        <v>4131</v>
      </c>
      <c r="B3926" s="1" t="s">
        <v>30</v>
      </c>
      <c r="C3926" s="1" t="str">
        <f t="array" ref="C3926">_xlfn.XLOOKUP($B3926, sales_teams!$A$2:$A$36, sales_teams!$B$2:$B$36)</f>
        <v>Melvin Marxen</v>
      </c>
      <c r="D3926" s="1" t="str">
        <f t="array" ref="D3926">_xlfn.XLOOKUP($B3926, sales_teams!$A$2:$A$36, sales_teams!$C$2:$C$36)</f>
        <v>Central</v>
      </c>
      <c r="E3926" s="1" t="s">
        <v>188</v>
      </c>
      <c r="F3926" s="1" t="s">
        <v>145</v>
      </c>
      <c r="G3926" s="1" t="str">
        <f t="array" ref="G3926">IF($F3926="", "", _xlfn.XLOOKUP($F3926,accounts!$A$2:$A$86,accounts!$B$2:$B$86, "Other"))</f>
        <v>technology</v>
      </c>
      <c r="H3926" s="1" t="str">
        <f t="array" ref="H3926">IF($F3926="", "", IFS(_xlfn.XLOOKUP($F3926, accounts!$A$2:$A$86, accounts!$E$2:$E$86, 0)&gt;=1000, "Enterprise", _xlfn.XLOOKUP($F3926, accounts!$A$2:$A$86, accounts!$E$2:$E$86, 0)&gt;=100, "Mid-Market", TRUE, "SMB"))</f>
        <v>Enterprise</v>
      </c>
      <c r="I3926" s="1" t="str">
        <f t="array" ref="I3926">IF($F3926="", "", _xlfn.XLOOKUP($F3926,accounts!$A$2:$A$86,accounts!$F$2:$F$86, "Other"))</f>
        <v>Panama</v>
      </c>
      <c r="J3926" s="1" t="s">
        <v>131</v>
      </c>
      <c r="K3926" s="3">
        <v>42901.0</v>
      </c>
      <c r="L3926" s="3">
        <v>42987.0</v>
      </c>
      <c r="M3926" s="1">
        <v>2683.0</v>
      </c>
    </row>
    <row r="3927">
      <c r="A3927" s="1" t="s">
        <v>4132</v>
      </c>
      <c r="B3927" s="1" t="s">
        <v>94</v>
      </c>
      <c r="C3927" s="1" t="str">
        <f t="array" ref="C3927">_xlfn.XLOOKUP($B3927, sales_teams!$A$2:$A$36, sales_teams!$B$2:$B$36)</f>
        <v>Celia Rouche</v>
      </c>
      <c r="D3927" s="1" t="str">
        <f t="array" ref="D3927">_xlfn.XLOOKUP($B3927, sales_teams!$A$2:$A$36, sales_teams!$C$2:$C$36)</f>
        <v>West</v>
      </c>
      <c r="E3927" s="1" t="s">
        <v>242</v>
      </c>
      <c r="F3927" s="1" t="s">
        <v>50</v>
      </c>
      <c r="G3927" s="1" t="str">
        <f t="array" ref="G3927">IF($F3927="", "", _xlfn.XLOOKUP($F3927,accounts!$A$2:$A$86,accounts!$B$2:$B$86, "Other"))</f>
        <v>entertainment</v>
      </c>
      <c r="H3927" s="1" t="str">
        <f t="array" ref="H3927">IF($F3927="", "", IFS(_xlfn.XLOOKUP($F3927, accounts!$A$2:$A$86, accounts!$E$2:$E$86, 0)&gt;=1000, "Enterprise", _xlfn.XLOOKUP($F3927, accounts!$A$2:$A$86, accounts!$E$2:$E$86, 0)&gt;=100, "Mid-Market", TRUE, "SMB"))</f>
        <v>Enterprise</v>
      </c>
      <c r="I3927" s="1" t="str">
        <f t="array" ref="I3927">IF($F3927="", "", _xlfn.XLOOKUP($F3927,accounts!$A$2:$A$86,accounts!$F$2:$F$86, "Other"))</f>
        <v>United States</v>
      </c>
      <c r="J3927" s="1" t="s">
        <v>131</v>
      </c>
      <c r="K3927" s="3">
        <v>42901.0</v>
      </c>
      <c r="L3927" s="3">
        <v>42916.0</v>
      </c>
      <c r="M3927" s="1">
        <v>25464.0</v>
      </c>
    </row>
    <row r="3928">
      <c r="A3928" s="1" t="s">
        <v>4133</v>
      </c>
      <c r="B3928" s="1" t="s">
        <v>19</v>
      </c>
      <c r="C3928" s="1" t="str">
        <f t="array" ref="C3928">_xlfn.XLOOKUP($B3928, sales_teams!$A$2:$A$36, sales_teams!$B$2:$B$36)</f>
        <v>Melvin Marxen</v>
      </c>
      <c r="D3928" s="1" t="str">
        <f t="array" ref="D3928">_xlfn.XLOOKUP($B3928, sales_teams!$A$2:$A$36, sales_teams!$C$2:$C$36)</f>
        <v>Central</v>
      </c>
      <c r="E3928" s="1" t="s">
        <v>181</v>
      </c>
      <c r="F3928" s="1" t="s">
        <v>119</v>
      </c>
      <c r="G3928" s="1" t="str">
        <f t="array" ref="G3928">IF($F3928="", "", _xlfn.XLOOKUP($F3928,accounts!$A$2:$A$86,accounts!$B$2:$B$86, "Other"))</f>
        <v>technology</v>
      </c>
      <c r="H3928" s="1" t="str">
        <f t="array" ref="H3928">IF($F3928="", "", IFS(_xlfn.XLOOKUP($F3928, accounts!$A$2:$A$86, accounts!$E$2:$E$86, 0)&gt;=1000, "Enterprise", _xlfn.XLOOKUP($F3928, accounts!$A$2:$A$86, accounts!$E$2:$E$86, 0)&gt;=100, "Mid-Market", TRUE, "SMB"))</f>
        <v>Enterprise</v>
      </c>
      <c r="I3928" s="1" t="str">
        <f t="array" ref="I3928">IF($F3928="", "", _xlfn.XLOOKUP($F3928,accounts!$A$2:$A$86,accounts!$F$2:$F$86, "Other"))</f>
        <v>Korea</v>
      </c>
      <c r="J3928" s="1" t="s">
        <v>131</v>
      </c>
      <c r="K3928" s="3">
        <v>42901.0</v>
      </c>
      <c r="L3928" s="3">
        <v>42987.0</v>
      </c>
      <c r="M3928" s="1">
        <v>460.0</v>
      </c>
    </row>
    <row r="3929">
      <c r="A3929" s="1" t="s">
        <v>4134</v>
      </c>
      <c r="B3929" s="1" t="s">
        <v>19</v>
      </c>
      <c r="C3929" s="1" t="str">
        <f t="array" ref="C3929">_xlfn.XLOOKUP($B3929, sales_teams!$A$2:$A$36, sales_teams!$B$2:$B$36)</f>
        <v>Melvin Marxen</v>
      </c>
      <c r="D3929" s="1" t="str">
        <f t="array" ref="D3929">_xlfn.XLOOKUP($B3929, sales_teams!$A$2:$A$36, sales_teams!$C$2:$C$36)</f>
        <v>Central</v>
      </c>
      <c r="E3929" s="1" t="s">
        <v>181</v>
      </c>
      <c r="F3929" s="1" t="s">
        <v>150</v>
      </c>
      <c r="G3929" s="1" t="str">
        <f t="array" ref="G3929">IF($F3929="", "", _xlfn.XLOOKUP($F3929,accounts!$A$2:$A$86,accounts!$B$2:$B$86, "Other"))</f>
        <v>technology</v>
      </c>
      <c r="H3929" s="1" t="str">
        <f t="array" ref="H3929">IF($F3929="", "", IFS(_xlfn.XLOOKUP($F3929, accounts!$A$2:$A$86, accounts!$E$2:$E$86, 0)&gt;=1000, "Enterprise", _xlfn.XLOOKUP($F3929, accounts!$A$2:$A$86, accounts!$E$2:$E$86, 0)&gt;=100, "Mid-Market", TRUE, "SMB"))</f>
        <v>Enterprise</v>
      </c>
      <c r="I3929" s="1" t="str">
        <f t="array" ref="I3929">IF($F3929="", "", _xlfn.XLOOKUP($F3929,accounts!$A$2:$A$86,accounts!$F$2:$F$86, "Other"))</f>
        <v>United States</v>
      </c>
      <c r="J3929" s="1" t="s">
        <v>131</v>
      </c>
      <c r="K3929" s="3">
        <v>42901.0</v>
      </c>
      <c r="L3929" s="3">
        <v>42914.0</v>
      </c>
      <c r="M3929" s="1">
        <v>546.0</v>
      </c>
    </row>
    <row r="3930">
      <c r="A3930" s="1" t="s">
        <v>4135</v>
      </c>
      <c r="B3930" s="1" t="s">
        <v>19</v>
      </c>
      <c r="C3930" s="1" t="str">
        <f t="array" ref="C3930">_xlfn.XLOOKUP($B3930, sales_teams!$A$2:$A$36, sales_teams!$B$2:$B$36)</f>
        <v>Melvin Marxen</v>
      </c>
      <c r="D3930" s="1" t="str">
        <f t="array" ref="D3930">_xlfn.XLOOKUP($B3930, sales_teams!$A$2:$A$36, sales_teams!$C$2:$C$36)</f>
        <v>Central</v>
      </c>
      <c r="E3930" s="1" t="s">
        <v>109</v>
      </c>
      <c r="F3930" s="1" t="s">
        <v>64</v>
      </c>
      <c r="G3930" s="1" t="str">
        <f t="array" ref="G3930">IF($F3930="", "", _xlfn.XLOOKUP($F3930,accounts!$A$2:$A$86,accounts!$B$2:$B$86, "Other"))</f>
        <v>technology</v>
      </c>
      <c r="H3930" s="1" t="str">
        <f t="array" ref="H3930">IF($F3930="", "", IFS(_xlfn.XLOOKUP($F3930, accounts!$A$2:$A$86, accounts!$E$2:$E$86, 0)&gt;=1000, "Enterprise", _xlfn.XLOOKUP($F3930, accounts!$A$2:$A$86, accounts!$E$2:$E$86, 0)&gt;=100, "Mid-Market", TRUE, "SMB"))</f>
        <v>Enterprise</v>
      </c>
      <c r="I3930" s="1" t="str">
        <f t="array" ref="I3930">IF($F3930="", "", _xlfn.XLOOKUP($F3930,accounts!$A$2:$A$86,accounts!$F$2:$F$86, "Other"))</f>
        <v>United States</v>
      </c>
      <c r="J3930" s="1" t="s">
        <v>131</v>
      </c>
      <c r="K3930" s="3">
        <v>42901.0</v>
      </c>
      <c r="L3930" s="3">
        <v>43003.0</v>
      </c>
      <c r="M3930" s="1">
        <v>918.0</v>
      </c>
    </row>
    <row r="3931">
      <c r="A3931" s="1" t="s">
        <v>4136</v>
      </c>
      <c r="B3931" s="1" t="s">
        <v>17</v>
      </c>
      <c r="C3931" s="1" t="str">
        <f t="array" ref="C3931">_xlfn.XLOOKUP($B3931, sales_teams!$A$2:$A$36, sales_teams!$B$2:$B$36)</f>
        <v>Dustin Brinkmann</v>
      </c>
      <c r="D3931" s="1" t="str">
        <f t="array" ref="D3931">_xlfn.XLOOKUP($B3931, sales_teams!$A$2:$A$36, sales_teams!$C$2:$C$36)</f>
        <v>Central</v>
      </c>
      <c r="E3931" s="1" t="s">
        <v>188</v>
      </c>
      <c r="F3931" s="1" t="s">
        <v>79</v>
      </c>
      <c r="G3931" s="1" t="str">
        <f t="array" ref="G3931">IF($F3931="", "", _xlfn.XLOOKUP($F3931,accounts!$A$2:$A$86,accounts!$B$2:$B$86, "Other"))</f>
        <v>entertainment</v>
      </c>
      <c r="H3931" s="1" t="str">
        <f t="array" ref="H3931">IF($F3931="", "", IFS(_xlfn.XLOOKUP($F3931, accounts!$A$2:$A$86, accounts!$E$2:$E$86, 0)&gt;=1000, "Enterprise", _xlfn.XLOOKUP($F3931, accounts!$A$2:$A$86, accounts!$E$2:$E$86, 0)&gt;=100, "Mid-Market", TRUE, "SMB"))</f>
        <v>Mid-Market</v>
      </c>
      <c r="I3931" s="1" t="str">
        <f t="array" ref="I3931">IF($F3931="", "", _xlfn.XLOOKUP($F3931,accounts!$A$2:$A$86,accounts!$F$2:$F$86, "Other"))</f>
        <v>United States</v>
      </c>
      <c r="J3931" s="1" t="s">
        <v>192</v>
      </c>
      <c r="K3931" s="3">
        <v>42901.0</v>
      </c>
      <c r="L3931" s="3">
        <v>42915.0</v>
      </c>
      <c r="M3931" s="1">
        <v>0.0</v>
      </c>
    </row>
    <row r="3932">
      <c r="A3932" s="1" t="s">
        <v>4137</v>
      </c>
      <c r="B3932" s="1" t="s">
        <v>17</v>
      </c>
      <c r="C3932" s="1" t="str">
        <f t="array" ref="C3932">_xlfn.XLOOKUP($B3932, sales_teams!$A$2:$A$36, sales_teams!$B$2:$B$36)</f>
        <v>Dustin Brinkmann</v>
      </c>
      <c r="D3932" s="1" t="str">
        <f t="array" ref="D3932">_xlfn.XLOOKUP($B3932, sales_teams!$A$2:$A$36, sales_teams!$C$2:$C$36)</f>
        <v>Central</v>
      </c>
      <c r="E3932" s="1" t="s">
        <v>188</v>
      </c>
      <c r="F3932" s="1" t="s">
        <v>164</v>
      </c>
      <c r="G3932" s="1" t="str">
        <f t="array" ref="G3932">IF($F3932="", "", _xlfn.XLOOKUP($F3932,accounts!$A$2:$A$86,accounts!$B$2:$B$86, "Other"))</f>
        <v>retail</v>
      </c>
      <c r="H3932" s="1" t="str">
        <f t="array" ref="H3932">IF($F3932="", "", IFS(_xlfn.XLOOKUP($F3932, accounts!$A$2:$A$86, accounts!$E$2:$E$86, 0)&gt;=1000, "Enterprise", _xlfn.XLOOKUP($F3932, accounts!$A$2:$A$86, accounts!$E$2:$E$86, 0)&gt;=100, "Mid-Market", TRUE, "SMB"))</f>
        <v>Mid-Market</v>
      </c>
      <c r="I3932" s="1" t="str">
        <f t="array" ref="I3932">IF($F3932="", "", _xlfn.XLOOKUP($F3932,accounts!$A$2:$A$86,accounts!$F$2:$F$86, "Other"))</f>
        <v>United States</v>
      </c>
      <c r="J3932" s="1" t="s">
        <v>131</v>
      </c>
      <c r="K3932" s="3">
        <v>42901.0</v>
      </c>
      <c r="L3932" s="3">
        <v>42949.0</v>
      </c>
      <c r="M3932" s="1">
        <v>3018.0</v>
      </c>
    </row>
    <row r="3933">
      <c r="A3933" s="1" t="s">
        <v>4138</v>
      </c>
      <c r="B3933" s="1" t="s">
        <v>92</v>
      </c>
      <c r="C3933" s="1" t="str">
        <f t="array" ref="C3933">_xlfn.XLOOKUP($B3933, sales_teams!$A$2:$A$36, sales_teams!$B$2:$B$36)</f>
        <v>Celia Rouche</v>
      </c>
      <c r="D3933" s="1" t="str">
        <f t="array" ref="D3933">_xlfn.XLOOKUP($B3933, sales_teams!$A$2:$A$36, sales_teams!$C$2:$C$36)</f>
        <v>West</v>
      </c>
      <c r="E3933" s="1" t="s">
        <v>179</v>
      </c>
      <c r="F3933" s="1" t="s">
        <v>87</v>
      </c>
      <c r="G3933" s="1" t="str">
        <f t="array" ref="G3933">IF($F3933="", "", _xlfn.XLOOKUP($F3933,accounts!$A$2:$A$86,accounts!$B$2:$B$86, "Other"))</f>
        <v>telecommunications</v>
      </c>
      <c r="H3933" s="1" t="str">
        <f t="array" ref="H3933">IF($F3933="", "", IFS(_xlfn.XLOOKUP($F3933, accounts!$A$2:$A$86, accounts!$E$2:$E$86, 0)&gt;=1000, "Enterprise", _xlfn.XLOOKUP($F3933, accounts!$A$2:$A$86, accounts!$E$2:$E$86, 0)&gt;=100, "Mid-Market", TRUE, "SMB"))</f>
        <v>Enterprise</v>
      </c>
      <c r="I3933" s="1" t="str">
        <f t="array" ref="I3933">IF($F3933="", "", _xlfn.XLOOKUP($F3933,accounts!$A$2:$A$86,accounts!$F$2:$F$86, "Other"))</f>
        <v>United States</v>
      </c>
      <c r="J3933" s="1" t="s">
        <v>131</v>
      </c>
      <c r="K3933" s="3">
        <v>42901.0</v>
      </c>
      <c r="L3933" s="3">
        <v>42971.0</v>
      </c>
      <c r="M3933" s="1">
        <v>52.0</v>
      </c>
    </row>
    <row r="3934">
      <c r="A3934" s="1" t="s">
        <v>4139</v>
      </c>
      <c r="B3934" s="1" t="s">
        <v>107</v>
      </c>
      <c r="C3934" s="1" t="str">
        <f t="array" ref="C3934">_xlfn.XLOOKUP($B3934, sales_teams!$A$2:$A$36, sales_teams!$B$2:$B$36)</f>
        <v>Summer Sewald</v>
      </c>
      <c r="D3934" s="1" t="str">
        <f t="array" ref="D3934">_xlfn.XLOOKUP($B3934, sales_teams!$A$2:$A$36, sales_teams!$C$2:$C$36)</f>
        <v>West</v>
      </c>
      <c r="E3934" s="1" t="s">
        <v>181</v>
      </c>
      <c r="G3934" s="1" t="str">
        <f t="array" ref="G3934">IF($F3934="", "", _xlfn.XLOOKUP($F3934,accounts!$A$2:$A$86,accounts!$B$2:$B$86, "Other"))</f>
        <v/>
      </c>
      <c r="H3934" s="1" t="str">
        <f t="array" ref="H3934">IF($F3934="", "", IFS(_xlfn.XLOOKUP($F3934, accounts!$A$2:$A$86, accounts!$E$2:$E$86, 0)&gt;=1000, "Enterprise", _xlfn.XLOOKUP($F3934, accounts!$A$2:$A$86, accounts!$E$2:$E$86, 0)&gt;=100, "Mid-Market", TRUE, "SMB"))</f>
        <v/>
      </c>
      <c r="I3934" s="1" t="str">
        <f t="array" ref="I3934">IF($F3934="", "", _xlfn.XLOOKUP($F3934,accounts!$A$2:$A$86,accounts!$F$2:$F$86, "Other"))</f>
        <v/>
      </c>
      <c r="J3934" s="1" t="s">
        <v>189</v>
      </c>
      <c r="K3934" s="3">
        <v>42901.0</v>
      </c>
    </row>
    <row r="3935">
      <c r="A3935" s="1" t="s">
        <v>4140</v>
      </c>
      <c r="B3935" s="1" t="s">
        <v>54</v>
      </c>
      <c r="C3935" s="1" t="str">
        <f t="array" ref="C3935">_xlfn.XLOOKUP($B3935, sales_teams!$A$2:$A$36, sales_teams!$B$2:$B$36)</f>
        <v>Rocco Neubert</v>
      </c>
      <c r="D3935" s="1" t="str">
        <f t="array" ref="D3935">_xlfn.XLOOKUP($B3935, sales_teams!$A$2:$A$36, sales_teams!$C$2:$C$36)</f>
        <v>East</v>
      </c>
      <c r="E3935" s="1" t="s">
        <v>179</v>
      </c>
      <c r="F3935" s="1" t="s">
        <v>32</v>
      </c>
      <c r="G3935" s="1" t="str">
        <f t="array" ref="G3935">IF($F3935="", "", _xlfn.XLOOKUP($F3935,accounts!$A$2:$A$86,accounts!$B$2:$B$86, "Other"))</f>
        <v>medical</v>
      </c>
      <c r="H3935" s="1" t="str">
        <f t="array" ref="H3935">IF($F3935="", "", IFS(_xlfn.XLOOKUP($F3935, accounts!$A$2:$A$86, accounts!$E$2:$E$86, 0)&gt;=1000, "Enterprise", _xlfn.XLOOKUP($F3935, accounts!$A$2:$A$86, accounts!$E$2:$E$86, 0)&gt;=100, "Mid-Market", TRUE, "SMB"))</f>
        <v>Enterprise</v>
      </c>
      <c r="I3935" s="1" t="str">
        <f t="array" ref="I3935">IF($F3935="", "", _xlfn.XLOOKUP($F3935,accounts!$A$2:$A$86,accounts!$F$2:$F$86, "Other"))</f>
        <v>United States</v>
      </c>
      <c r="J3935" s="1" t="s">
        <v>131</v>
      </c>
      <c r="K3935" s="3">
        <v>42901.0</v>
      </c>
      <c r="L3935" s="3">
        <v>42951.0</v>
      </c>
      <c r="M3935" s="1">
        <v>50.0</v>
      </c>
    </row>
    <row r="3936">
      <c r="A3936" s="1" t="s">
        <v>4141</v>
      </c>
      <c r="B3936" s="1" t="s">
        <v>65</v>
      </c>
      <c r="C3936" s="1" t="str">
        <f t="array" ref="C3936">_xlfn.XLOOKUP($B3936, sales_teams!$A$2:$A$36, sales_teams!$B$2:$B$36)</f>
        <v>Celia Rouche</v>
      </c>
      <c r="D3936" s="1" t="str">
        <f t="array" ref="D3936">_xlfn.XLOOKUP($B3936, sales_teams!$A$2:$A$36, sales_teams!$C$2:$C$36)</f>
        <v>West</v>
      </c>
      <c r="E3936" s="1" t="s">
        <v>179</v>
      </c>
      <c r="G3936" s="1" t="str">
        <f t="array" ref="G3936">IF($F3936="", "", _xlfn.XLOOKUP($F3936,accounts!$A$2:$A$86,accounts!$B$2:$B$86, "Other"))</f>
        <v/>
      </c>
      <c r="H3936" s="1" t="str">
        <f t="array" ref="H3936">IF($F3936="", "", IFS(_xlfn.XLOOKUP($F3936, accounts!$A$2:$A$86, accounts!$E$2:$E$86, 0)&gt;=1000, "Enterprise", _xlfn.XLOOKUP($F3936, accounts!$A$2:$A$86, accounts!$E$2:$E$86, 0)&gt;=100, "Mid-Market", TRUE, "SMB"))</f>
        <v/>
      </c>
      <c r="I3936" s="1" t="str">
        <f t="array" ref="I3936">IF($F3936="", "", _xlfn.XLOOKUP($F3936,accounts!$A$2:$A$86,accounts!$F$2:$F$86, "Other"))</f>
        <v/>
      </c>
      <c r="J3936" s="1" t="s">
        <v>189</v>
      </c>
      <c r="K3936" s="3">
        <v>42901.0</v>
      </c>
    </row>
    <row r="3937">
      <c r="A3937" s="1" t="s">
        <v>4142</v>
      </c>
      <c r="B3937" s="1" t="s">
        <v>41</v>
      </c>
      <c r="C3937" s="1" t="str">
        <f t="array" ref="C3937">_xlfn.XLOOKUP($B3937, sales_teams!$A$2:$A$36, sales_teams!$B$2:$B$36)</f>
        <v>Cara Losch</v>
      </c>
      <c r="D3937" s="1" t="str">
        <f t="array" ref="D3937">_xlfn.XLOOKUP($B3937, sales_teams!$A$2:$A$36, sales_teams!$C$2:$C$36)</f>
        <v>East</v>
      </c>
      <c r="E3937" s="1" t="s">
        <v>181</v>
      </c>
      <c r="F3937" s="1" t="s">
        <v>169</v>
      </c>
      <c r="G3937" s="1" t="str">
        <f t="array" ref="G3937">IF($F3937="", "", _xlfn.XLOOKUP($F3937,accounts!$A$2:$A$86,accounts!$B$2:$B$86, "Other"))</f>
        <v>entertainment</v>
      </c>
      <c r="H3937" s="1" t="str">
        <f t="array" ref="H3937">IF($F3937="", "", IFS(_xlfn.XLOOKUP($F3937, accounts!$A$2:$A$86, accounts!$E$2:$E$86, 0)&gt;=1000, "Enterprise", _xlfn.XLOOKUP($F3937, accounts!$A$2:$A$86, accounts!$E$2:$E$86, 0)&gt;=100, "Mid-Market", TRUE, "SMB"))</f>
        <v>Enterprise</v>
      </c>
      <c r="I3937" s="1" t="str">
        <f t="array" ref="I3937">IF($F3937="", "", _xlfn.XLOOKUP($F3937,accounts!$A$2:$A$86,accounts!$F$2:$F$86, "Other"))</f>
        <v>United States</v>
      </c>
      <c r="J3937" s="1" t="s">
        <v>131</v>
      </c>
      <c r="K3937" s="3">
        <v>42901.0</v>
      </c>
      <c r="L3937" s="3">
        <v>42991.0</v>
      </c>
      <c r="M3937" s="1">
        <v>524.0</v>
      </c>
    </row>
    <row r="3938">
      <c r="A3938" s="1" t="s">
        <v>4143</v>
      </c>
      <c r="B3938" s="1" t="s">
        <v>41</v>
      </c>
      <c r="C3938" s="1" t="str">
        <f t="array" ref="C3938">_xlfn.XLOOKUP($B3938, sales_teams!$A$2:$A$36, sales_teams!$B$2:$B$36)</f>
        <v>Cara Losch</v>
      </c>
      <c r="D3938" s="1" t="str">
        <f t="array" ref="D3938">_xlfn.XLOOKUP($B3938, sales_teams!$A$2:$A$36, sales_teams!$C$2:$C$36)</f>
        <v>East</v>
      </c>
      <c r="E3938" s="1" t="s">
        <v>188</v>
      </c>
      <c r="F3938" s="1" t="s">
        <v>169</v>
      </c>
      <c r="G3938" s="1" t="str">
        <f t="array" ref="G3938">IF($F3938="", "", _xlfn.XLOOKUP($F3938,accounts!$A$2:$A$86,accounts!$B$2:$B$86, "Other"))</f>
        <v>entertainment</v>
      </c>
      <c r="H3938" s="1" t="str">
        <f t="array" ref="H3938">IF($F3938="", "", IFS(_xlfn.XLOOKUP($F3938, accounts!$A$2:$A$86, accounts!$E$2:$E$86, 0)&gt;=1000, "Enterprise", _xlfn.XLOOKUP($F3938, accounts!$A$2:$A$86, accounts!$E$2:$E$86, 0)&gt;=100, "Mid-Market", TRUE, "SMB"))</f>
        <v>Enterprise</v>
      </c>
      <c r="I3938" s="1" t="str">
        <f t="array" ref="I3938">IF($F3938="", "", _xlfn.XLOOKUP($F3938,accounts!$A$2:$A$86,accounts!$F$2:$F$86, "Other"))</f>
        <v>United States</v>
      </c>
      <c r="J3938" s="1" t="s">
        <v>131</v>
      </c>
      <c r="K3938" s="3">
        <v>42901.0</v>
      </c>
      <c r="L3938" s="3">
        <v>42915.0</v>
      </c>
      <c r="M3938" s="1">
        <v>3306.0</v>
      </c>
    </row>
    <row r="3939">
      <c r="A3939" s="1" t="s">
        <v>4144</v>
      </c>
      <c r="B3939" s="1" t="s">
        <v>60</v>
      </c>
      <c r="C3939" s="1" t="str">
        <f t="array" ref="C3939">_xlfn.XLOOKUP($B3939, sales_teams!$A$2:$A$36, sales_teams!$B$2:$B$36)</f>
        <v>Celia Rouche</v>
      </c>
      <c r="D3939" s="1" t="str">
        <f t="array" ref="D3939">_xlfn.XLOOKUP($B3939, sales_teams!$A$2:$A$36, sales_teams!$C$2:$C$36)</f>
        <v>West</v>
      </c>
      <c r="E3939" s="1" t="s">
        <v>181</v>
      </c>
      <c r="G3939" s="1" t="str">
        <f t="array" ref="G3939">IF($F3939="", "", _xlfn.XLOOKUP($F3939,accounts!$A$2:$A$86,accounts!$B$2:$B$86, "Other"))</f>
        <v/>
      </c>
      <c r="H3939" s="1" t="str">
        <f t="array" ref="H3939">IF($F3939="", "", IFS(_xlfn.XLOOKUP($F3939, accounts!$A$2:$A$86, accounts!$E$2:$E$86, 0)&gt;=1000, "Enterprise", _xlfn.XLOOKUP($F3939, accounts!$A$2:$A$86, accounts!$E$2:$E$86, 0)&gt;=100, "Mid-Market", TRUE, "SMB"))</f>
        <v/>
      </c>
      <c r="I3939" s="1" t="str">
        <f t="array" ref="I3939">IF($F3939="", "", _xlfn.XLOOKUP($F3939,accounts!$A$2:$A$86,accounts!$F$2:$F$86, "Other"))</f>
        <v/>
      </c>
      <c r="J3939" s="1" t="s">
        <v>189</v>
      </c>
      <c r="K3939" s="3">
        <v>42901.0</v>
      </c>
    </row>
    <row r="3940">
      <c r="A3940" s="1" t="s">
        <v>4145</v>
      </c>
      <c r="B3940" s="1" t="s">
        <v>60</v>
      </c>
      <c r="C3940" s="1" t="str">
        <f t="array" ref="C3940">_xlfn.XLOOKUP($B3940, sales_teams!$A$2:$A$36, sales_teams!$B$2:$B$36)</f>
        <v>Celia Rouche</v>
      </c>
      <c r="D3940" s="1" t="str">
        <f t="array" ref="D3940">_xlfn.XLOOKUP($B3940, sales_teams!$A$2:$A$36, sales_teams!$C$2:$C$36)</f>
        <v>West</v>
      </c>
      <c r="E3940" s="1" t="s">
        <v>179</v>
      </c>
      <c r="F3940" s="1" t="s">
        <v>118</v>
      </c>
      <c r="G3940" s="1" t="str">
        <f t="array" ref="G3940">IF($F3940="", "", _xlfn.XLOOKUP($F3940,accounts!$A$2:$A$86,accounts!$B$2:$B$86, "Other"))</f>
        <v>services</v>
      </c>
      <c r="H3940" s="1" t="str">
        <f t="array" ref="H3940">IF($F3940="", "", IFS(_xlfn.XLOOKUP($F3940, accounts!$A$2:$A$86, accounts!$E$2:$E$86, 0)&gt;=1000, "Enterprise", _xlfn.XLOOKUP($F3940, accounts!$A$2:$A$86, accounts!$E$2:$E$86, 0)&gt;=100, "Mid-Market", TRUE, "SMB"))</f>
        <v>Enterprise</v>
      </c>
      <c r="I3940" s="1" t="str">
        <f t="array" ref="I3940">IF($F3940="", "", _xlfn.XLOOKUP($F3940,accounts!$A$2:$A$86,accounts!$F$2:$F$86, "Other"))</f>
        <v>United States</v>
      </c>
      <c r="J3940" s="1" t="s">
        <v>131</v>
      </c>
      <c r="K3940" s="3">
        <v>42901.0</v>
      </c>
      <c r="L3940" s="3">
        <v>42908.0</v>
      </c>
      <c r="M3940" s="1">
        <v>54.0</v>
      </c>
    </row>
    <row r="3941">
      <c r="A3941" s="1" t="s">
        <v>4146</v>
      </c>
      <c r="B3941" s="1" t="s">
        <v>60</v>
      </c>
      <c r="C3941" s="1" t="str">
        <f t="array" ref="C3941">_xlfn.XLOOKUP($B3941, sales_teams!$A$2:$A$36, sales_teams!$B$2:$B$36)</f>
        <v>Celia Rouche</v>
      </c>
      <c r="D3941" s="1" t="str">
        <f t="array" ref="D3941">_xlfn.XLOOKUP($B3941, sales_teams!$A$2:$A$36, sales_teams!$C$2:$C$36)</f>
        <v>West</v>
      </c>
      <c r="E3941" s="1" t="s">
        <v>179</v>
      </c>
      <c r="F3941" s="1" t="s">
        <v>119</v>
      </c>
      <c r="G3941" s="1" t="str">
        <f t="array" ref="G3941">IF($F3941="", "", _xlfn.XLOOKUP($F3941,accounts!$A$2:$A$86,accounts!$B$2:$B$86, "Other"))</f>
        <v>technology</v>
      </c>
      <c r="H3941" s="1" t="str">
        <f t="array" ref="H3941">IF($F3941="", "", IFS(_xlfn.XLOOKUP($F3941, accounts!$A$2:$A$86, accounts!$E$2:$E$86, 0)&gt;=1000, "Enterprise", _xlfn.XLOOKUP($F3941, accounts!$A$2:$A$86, accounts!$E$2:$E$86, 0)&gt;=100, "Mid-Market", TRUE, "SMB"))</f>
        <v>Enterprise</v>
      </c>
      <c r="I3941" s="1" t="str">
        <f t="array" ref="I3941">IF($F3941="", "", _xlfn.XLOOKUP($F3941,accounts!$A$2:$A$86,accounts!$F$2:$F$86, "Other"))</f>
        <v>Korea</v>
      </c>
      <c r="J3941" s="1" t="s">
        <v>131</v>
      </c>
      <c r="K3941" s="3">
        <v>42901.0</v>
      </c>
      <c r="L3941" s="3">
        <v>42914.0</v>
      </c>
      <c r="M3941" s="1">
        <v>53.0</v>
      </c>
    </row>
    <row r="3942">
      <c r="A3942" s="1" t="s">
        <v>4147</v>
      </c>
      <c r="B3942" s="1" t="s">
        <v>45</v>
      </c>
      <c r="C3942" s="1" t="str">
        <f t="array" ref="C3942">_xlfn.XLOOKUP($B3942, sales_teams!$A$2:$A$36, sales_teams!$B$2:$B$36)</f>
        <v>Cara Losch</v>
      </c>
      <c r="D3942" s="1" t="str">
        <f t="array" ref="D3942">_xlfn.XLOOKUP($B3942, sales_teams!$A$2:$A$36, sales_teams!$C$2:$C$36)</f>
        <v>East</v>
      </c>
      <c r="E3942" s="1" t="s">
        <v>181</v>
      </c>
      <c r="F3942" s="1" t="s">
        <v>173</v>
      </c>
      <c r="G3942" s="1" t="str">
        <f t="array" ref="G3942">IF($F3942="", "", _xlfn.XLOOKUP($F3942,accounts!$A$2:$A$86,accounts!$B$2:$B$86, "Other"))</f>
        <v>technology</v>
      </c>
      <c r="H3942" s="1" t="str">
        <f t="array" ref="H3942">IF($F3942="", "", IFS(_xlfn.XLOOKUP($F3942, accounts!$A$2:$A$86, accounts!$E$2:$E$86, 0)&gt;=1000, "Enterprise", _xlfn.XLOOKUP($F3942, accounts!$A$2:$A$86, accounts!$E$2:$E$86, 0)&gt;=100, "Mid-Market", TRUE, "SMB"))</f>
        <v>Mid-Market</v>
      </c>
      <c r="I3942" s="1" t="str">
        <f t="array" ref="I3942">IF($F3942="", "", _xlfn.XLOOKUP($F3942,accounts!$A$2:$A$86,accounts!$F$2:$F$86, "Other"))</f>
        <v>China</v>
      </c>
      <c r="J3942" s="1" t="s">
        <v>131</v>
      </c>
      <c r="K3942" s="3">
        <v>42901.0</v>
      </c>
      <c r="L3942" s="3">
        <v>42976.0</v>
      </c>
      <c r="M3942" s="1">
        <v>514.0</v>
      </c>
    </row>
    <row r="3943">
      <c r="A3943" s="1" t="s">
        <v>4148</v>
      </c>
      <c r="B3943" s="1" t="s">
        <v>105</v>
      </c>
      <c r="C3943" s="1" t="str">
        <f t="array" ref="C3943">_xlfn.XLOOKUP($B3943, sales_teams!$A$2:$A$36, sales_teams!$B$2:$B$36)</f>
        <v>Summer Sewald</v>
      </c>
      <c r="D3943" s="1" t="str">
        <f t="array" ref="D3943">_xlfn.XLOOKUP($B3943, sales_teams!$A$2:$A$36, sales_teams!$C$2:$C$36)</f>
        <v>West</v>
      </c>
      <c r="E3943" s="1" t="s">
        <v>188</v>
      </c>
      <c r="G3943" s="1" t="str">
        <f t="array" ref="G3943">IF($F3943="", "", _xlfn.XLOOKUP($F3943,accounts!$A$2:$A$86,accounts!$B$2:$B$86, "Other"))</f>
        <v/>
      </c>
      <c r="H3943" s="1" t="str">
        <f t="array" ref="H3943">IF($F3943="", "", IFS(_xlfn.XLOOKUP($F3943, accounts!$A$2:$A$86, accounts!$E$2:$E$86, 0)&gt;=1000, "Enterprise", _xlfn.XLOOKUP($F3943, accounts!$A$2:$A$86, accounts!$E$2:$E$86, 0)&gt;=100, "Mid-Market", TRUE, "SMB"))</f>
        <v/>
      </c>
      <c r="I3943" s="1" t="str">
        <f t="array" ref="I3943">IF($F3943="", "", _xlfn.XLOOKUP($F3943,accounts!$A$2:$A$86,accounts!$F$2:$F$86, "Other"))</f>
        <v/>
      </c>
      <c r="J3943" s="1" t="s">
        <v>189</v>
      </c>
      <c r="K3943" s="3">
        <v>42901.0</v>
      </c>
    </row>
    <row r="3944">
      <c r="A3944" s="1" t="s">
        <v>4149</v>
      </c>
      <c r="B3944" s="1" t="s">
        <v>52</v>
      </c>
      <c r="C3944" s="1" t="str">
        <f t="array" ref="C3944">_xlfn.XLOOKUP($B3944, sales_teams!$A$2:$A$36, sales_teams!$B$2:$B$36)</f>
        <v>Rocco Neubert</v>
      </c>
      <c r="D3944" s="1" t="str">
        <f t="array" ref="D3944">_xlfn.XLOOKUP($B3944, sales_teams!$A$2:$A$36, sales_teams!$C$2:$C$36)</f>
        <v>East</v>
      </c>
      <c r="E3944" s="1" t="s">
        <v>179</v>
      </c>
      <c r="F3944" s="1" t="s">
        <v>40</v>
      </c>
      <c r="G3944" s="1" t="str">
        <f t="array" ref="G3944">IF($F3944="", "", _xlfn.XLOOKUP($F3944,accounts!$A$2:$A$86,accounts!$B$2:$B$86, "Other"))</f>
        <v>technology</v>
      </c>
      <c r="H3944" s="1" t="str">
        <f t="array" ref="H3944">IF($F3944="", "", IFS(_xlfn.XLOOKUP($F3944, accounts!$A$2:$A$86, accounts!$E$2:$E$86, 0)&gt;=1000, "Enterprise", _xlfn.XLOOKUP($F3944, accounts!$A$2:$A$86, accounts!$E$2:$E$86, 0)&gt;=100, "Mid-Market", TRUE, "SMB"))</f>
        <v>Enterprise</v>
      </c>
      <c r="I3944" s="1" t="str">
        <f t="array" ref="I3944">IF($F3944="", "", _xlfn.XLOOKUP($F3944,accounts!$A$2:$A$86,accounts!$F$2:$F$86, "Other"))</f>
        <v>United States</v>
      </c>
      <c r="J3944" s="1" t="s">
        <v>189</v>
      </c>
      <c r="K3944" s="3">
        <v>42902.0</v>
      </c>
    </row>
    <row r="3945">
      <c r="A3945" s="1" t="s">
        <v>4150</v>
      </c>
      <c r="B3945" s="1" t="s">
        <v>48</v>
      </c>
      <c r="C3945" s="1" t="str">
        <f t="array" ref="C3945">_xlfn.XLOOKUP($B3945, sales_teams!$A$2:$A$36, sales_teams!$B$2:$B$36)</f>
        <v>Rocco Neubert</v>
      </c>
      <c r="D3945" s="1" t="str">
        <f t="array" ref="D3945">_xlfn.XLOOKUP($B3945, sales_teams!$A$2:$A$36, sales_teams!$C$2:$C$36)</f>
        <v>East</v>
      </c>
      <c r="E3945" s="1" t="s">
        <v>109</v>
      </c>
      <c r="F3945" s="1" t="s">
        <v>127</v>
      </c>
      <c r="G3945" s="1" t="str">
        <f t="array" ref="G3945">IF($F3945="", "", _xlfn.XLOOKUP($F3945,accounts!$A$2:$A$86,accounts!$B$2:$B$86, "Other"))</f>
        <v>technology</v>
      </c>
      <c r="H3945" s="1" t="str">
        <f t="array" ref="H3945">IF($F3945="", "", IFS(_xlfn.XLOOKUP($F3945, accounts!$A$2:$A$86, accounts!$E$2:$E$86, 0)&gt;=1000, "Enterprise", _xlfn.XLOOKUP($F3945, accounts!$A$2:$A$86, accounts!$E$2:$E$86, 0)&gt;=100, "Mid-Market", TRUE, "SMB"))</f>
        <v>Enterprise</v>
      </c>
      <c r="I3945" s="1" t="str">
        <f t="array" ref="I3945">IF($F3945="", "", _xlfn.XLOOKUP($F3945,accounts!$A$2:$A$86,accounts!$F$2:$F$86, "Other"))</f>
        <v>United States</v>
      </c>
      <c r="J3945" s="1" t="s">
        <v>131</v>
      </c>
      <c r="K3945" s="3">
        <v>42902.0</v>
      </c>
      <c r="L3945" s="3">
        <v>42911.0</v>
      </c>
      <c r="M3945" s="1">
        <v>985.0</v>
      </c>
    </row>
    <row r="3946">
      <c r="A3946" s="1" t="s">
        <v>4151</v>
      </c>
      <c r="B3946" s="1" t="s">
        <v>30</v>
      </c>
      <c r="C3946" s="1" t="str">
        <f t="array" ref="C3946">_xlfn.XLOOKUP($B3946, sales_teams!$A$2:$A$36, sales_teams!$B$2:$B$36)</f>
        <v>Melvin Marxen</v>
      </c>
      <c r="D3946" s="1" t="str">
        <f t="array" ref="D3946">_xlfn.XLOOKUP($B3946, sales_teams!$A$2:$A$36, sales_teams!$C$2:$C$36)</f>
        <v>Central</v>
      </c>
      <c r="E3946" s="1" t="s">
        <v>148</v>
      </c>
      <c r="F3946" s="1" t="s">
        <v>64</v>
      </c>
      <c r="G3946" s="1" t="str">
        <f t="array" ref="G3946">IF($F3946="", "", _xlfn.XLOOKUP($F3946,accounts!$A$2:$A$86,accounts!$B$2:$B$86, "Other"))</f>
        <v>technology</v>
      </c>
      <c r="H3946" s="1" t="str">
        <f t="array" ref="H3946">IF($F3946="", "", IFS(_xlfn.XLOOKUP($F3946, accounts!$A$2:$A$86, accounts!$E$2:$E$86, 0)&gt;=1000, "Enterprise", _xlfn.XLOOKUP($F3946, accounts!$A$2:$A$86, accounts!$E$2:$E$86, 0)&gt;=100, "Mid-Market", TRUE, "SMB"))</f>
        <v>Enterprise</v>
      </c>
      <c r="I3946" s="1" t="str">
        <f t="array" ref="I3946">IF($F3946="", "", _xlfn.XLOOKUP($F3946,accounts!$A$2:$A$86,accounts!$F$2:$F$86, "Other"))</f>
        <v>United States</v>
      </c>
      <c r="J3946" s="1" t="s">
        <v>131</v>
      </c>
      <c r="K3946" s="3">
        <v>42902.0</v>
      </c>
      <c r="L3946" s="3">
        <v>42958.0</v>
      </c>
      <c r="M3946" s="1">
        <v>5843.0</v>
      </c>
    </row>
    <row r="3947">
      <c r="A3947" s="1" t="s">
        <v>4152</v>
      </c>
      <c r="B3947" s="1" t="s">
        <v>30</v>
      </c>
      <c r="C3947" s="1" t="str">
        <f t="array" ref="C3947">_xlfn.XLOOKUP($B3947, sales_teams!$A$2:$A$36, sales_teams!$B$2:$B$36)</f>
        <v>Melvin Marxen</v>
      </c>
      <c r="D3947" s="1" t="str">
        <f t="array" ref="D3947">_xlfn.XLOOKUP($B3947, sales_teams!$A$2:$A$36, sales_teams!$C$2:$C$36)</f>
        <v>Central</v>
      </c>
      <c r="E3947" s="1" t="s">
        <v>148</v>
      </c>
      <c r="F3947" s="1" t="s">
        <v>106</v>
      </c>
      <c r="G3947" s="1" t="str">
        <f t="array" ref="G3947">IF($F3947="", "", _xlfn.XLOOKUP($F3947,accounts!$A$2:$A$86,accounts!$B$2:$B$86, "Other"))</f>
        <v>retail</v>
      </c>
      <c r="H3947" s="1" t="str">
        <f t="array" ref="H3947">IF($F3947="", "", IFS(_xlfn.XLOOKUP($F3947, accounts!$A$2:$A$86, accounts!$E$2:$E$86, 0)&gt;=1000, "Enterprise", _xlfn.XLOOKUP($F3947, accounts!$A$2:$A$86, accounts!$E$2:$E$86, 0)&gt;=100, "Mid-Market", TRUE, "SMB"))</f>
        <v>Enterprise</v>
      </c>
      <c r="I3947" s="1" t="str">
        <f t="array" ref="I3947">IF($F3947="", "", _xlfn.XLOOKUP($F3947,accounts!$A$2:$A$86,accounts!$F$2:$F$86, "Other"))</f>
        <v>Italy</v>
      </c>
      <c r="J3947" s="1" t="s">
        <v>131</v>
      </c>
      <c r="K3947" s="3">
        <v>42902.0</v>
      </c>
      <c r="L3947" s="3">
        <v>42995.0</v>
      </c>
      <c r="M3947" s="1">
        <v>4577.0</v>
      </c>
    </row>
    <row r="3948">
      <c r="A3948" s="1" t="s">
        <v>4153</v>
      </c>
      <c r="B3948" s="1" t="s">
        <v>30</v>
      </c>
      <c r="C3948" s="1" t="str">
        <f t="array" ref="C3948">_xlfn.XLOOKUP($B3948, sales_teams!$A$2:$A$36, sales_teams!$B$2:$B$36)</f>
        <v>Melvin Marxen</v>
      </c>
      <c r="D3948" s="1" t="str">
        <f t="array" ref="D3948">_xlfn.XLOOKUP($B3948, sales_teams!$A$2:$A$36, sales_teams!$C$2:$C$36)</f>
        <v>Central</v>
      </c>
      <c r="E3948" s="1" t="s">
        <v>188</v>
      </c>
      <c r="F3948" s="1" t="s">
        <v>122</v>
      </c>
      <c r="G3948" s="1" t="str">
        <f t="array" ref="G3948">IF($F3948="", "", _xlfn.XLOOKUP($F3948,accounts!$A$2:$A$86,accounts!$B$2:$B$86, "Other"))</f>
        <v>medical</v>
      </c>
      <c r="H3948" s="1" t="str">
        <f t="array" ref="H3948">IF($F3948="", "", IFS(_xlfn.XLOOKUP($F3948, accounts!$A$2:$A$86, accounts!$E$2:$E$86, 0)&gt;=1000, "Enterprise", _xlfn.XLOOKUP($F3948, accounts!$A$2:$A$86, accounts!$E$2:$E$86, 0)&gt;=100, "Mid-Market", TRUE, "SMB"))</f>
        <v>Enterprise</v>
      </c>
      <c r="I3948" s="1" t="str">
        <f t="array" ref="I3948">IF($F3948="", "", _xlfn.XLOOKUP($F3948,accounts!$A$2:$A$86,accounts!$F$2:$F$86, "Other"))</f>
        <v>United States</v>
      </c>
      <c r="J3948" s="1" t="s">
        <v>131</v>
      </c>
      <c r="K3948" s="3">
        <v>42902.0</v>
      </c>
      <c r="L3948" s="3">
        <v>42910.0</v>
      </c>
      <c r="M3948" s="1">
        <v>3323.0</v>
      </c>
    </row>
    <row r="3949">
      <c r="A3949" s="1" t="s">
        <v>4154</v>
      </c>
      <c r="B3949" s="1" t="s">
        <v>53</v>
      </c>
      <c r="C3949" s="1" t="str">
        <f t="array" ref="C3949">_xlfn.XLOOKUP($B3949, sales_teams!$A$2:$A$36, sales_teams!$B$2:$B$36)</f>
        <v>Rocco Neubert</v>
      </c>
      <c r="D3949" s="1" t="str">
        <f t="array" ref="D3949">_xlfn.XLOOKUP($B3949, sales_teams!$A$2:$A$36, sales_teams!$C$2:$C$36)</f>
        <v>East</v>
      </c>
      <c r="E3949" s="1" t="s">
        <v>188</v>
      </c>
      <c r="F3949" s="1" t="s">
        <v>22</v>
      </c>
      <c r="G3949" s="1" t="str">
        <f t="array" ref="G3949">IF($F3949="", "", _xlfn.XLOOKUP($F3949,accounts!$A$2:$A$86,accounts!$B$2:$B$86, "Other"))</f>
        <v>medical</v>
      </c>
      <c r="H3949" s="1" t="str">
        <f t="array" ref="H3949">IF($F3949="", "", IFS(_xlfn.XLOOKUP($F3949, accounts!$A$2:$A$86, accounts!$E$2:$E$86, 0)&gt;=1000, "Enterprise", _xlfn.XLOOKUP($F3949, accounts!$A$2:$A$86, accounts!$E$2:$E$86, 0)&gt;=100, "Mid-Market", TRUE, "SMB"))</f>
        <v>Mid-Market</v>
      </c>
      <c r="I3949" s="1" t="str">
        <f t="array" ref="I3949">IF($F3949="", "", _xlfn.XLOOKUP($F3949,accounts!$A$2:$A$86,accounts!$F$2:$F$86, "Other"))</f>
        <v>United States</v>
      </c>
      <c r="J3949" s="1" t="s">
        <v>192</v>
      </c>
      <c r="K3949" s="3">
        <v>42902.0</v>
      </c>
      <c r="L3949" s="3">
        <v>42978.0</v>
      </c>
      <c r="M3949" s="1">
        <v>0.0</v>
      </c>
    </row>
    <row r="3950">
      <c r="A3950" s="1" t="s">
        <v>4155</v>
      </c>
      <c r="B3950" s="1" t="s">
        <v>53</v>
      </c>
      <c r="C3950" s="1" t="str">
        <f t="array" ref="C3950">_xlfn.XLOOKUP($B3950, sales_teams!$A$2:$A$36, sales_teams!$B$2:$B$36)</f>
        <v>Rocco Neubert</v>
      </c>
      <c r="D3950" s="1" t="str">
        <f t="array" ref="D3950">_xlfn.XLOOKUP($B3950, sales_teams!$A$2:$A$36, sales_teams!$C$2:$C$36)</f>
        <v>East</v>
      </c>
      <c r="E3950" s="1" t="s">
        <v>181</v>
      </c>
      <c r="F3950" s="1" t="s">
        <v>140</v>
      </c>
      <c r="G3950" s="1" t="str">
        <f t="array" ref="G3950">IF($F3950="", "", _xlfn.XLOOKUP($F3950,accounts!$A$2:$A$86,accounts!$B$2:$B$86, "Other"))</f>
        <v>employment</v>
      </c>
      <c r="H3950" s="1" t="str">
        <f t="array" ref="H3950">IF($F3950="", "", IFS(_xlfn.XLOOKUP($F3950, accounts!$A$2:$A$86, accounts!$E$2:$E$86, 0)&gt;=1000, "Enterprise", _xlfn.XLOOKUP($F3950, accounts!$A$2:$A$86, accounts!$E$2:$E$86, 0)&gt;=100, "Mid-Market", TRUE, "SMB"))</f>
        <v>Enterprise</v>
      </c>
      <c r="I3950" s="1" t="str">
        <f t="array" ref="I3950">IF($F3950="", "", _xlfn.XLOOKUP($F3950,accounts!$A$2:$A$86,accounts!$F$2:$F$86, "Other"))</f>
        <v>United States</v>
      </c>
      <c r="J3950" s="1" t="s">
        <v>131</v>
      </c>
      <c r="K3950" s="3">
        <v>42902.0</v>
      </c>
      <c r="L3950" s="3">
        <v>42995.0</v>
      </c>
      <c r="M3950" s="1">
        <v>483.0</v>
      </c>
    </row>
    <row r="3951">
      <c r="A3951" s="1" t="s">
        <v>4156</v>
      </c>
      <c r="B3951" s="1" t="s">
        <v>42</v>
      </c>
      <c r="C3951" s="1" t="str">
        <f t="array" ref="C3951">_xlfn.XLOOKUP($B3951, sales_teams!$A$2:$A$36, sales_teams!$B$2:$B$36)</f>
        <v>Cara Losch</v>
      </c>
      <c r="D3951" s="1" t="str">
        <f t="array" ref="D3951">_xlfn.XLOOKUP($B3951, sales_teams!$A$2:$A$36, sales_teams!$C$2:$C$36)</f>
        <v>East</v>
      </c>
      <c r="E3951" s="1" t="s">
        <v>181</v>
      </c>
      <c r="F3951" s="1" t="s">
        <v>121</v>
      </c>
      <c r="G3951" s="1" t="str">
        <f t="array" ref="G3951">IF($F3951="", "", _xlfn.XLOOKUP($F3951,accounts!$A$2:$A$86,accounts!$B$2:$B$86, "Other"))</f>
        <v>telecommunications</v>
      </c>
      <c r="H3951" s="1" t="str">
        <f t="array" ref="H3951">IF($F3951="", "", IFS(_xlfn.XLOOKUP($F3951, accounts!$A$2:$A$86, accounts!$E$2:$E$86, 0)&gt;=1000, "Enterprise", _xlfn.XLOOKUP($F3951, accounts!$A$2:$A$86, accounts!$E$2:$E$86, 0)&gt;=100, "Mid-Market", TRUE, "SMB"))</f>
        <v>Enterprise</v>
      </c>
      <c r="I3951" s="1" t="str">
        <f t="array" ref="I3951">IF($F3951="", "", _xlfn.XLOOKUP($F3951,accounts!$A$2:$A$86,accounts!$F$2:$F$86, "Other"))</f>
        <v>United States</v>
      </c>
      <c r="J3951" s="1" t="s">
        <v>192</v>
      </c>
      <c r="K3951" s="3">
        <v>42902.0</v>
      </c>
      <c r="L3951" s="3">
        <v>42969.0</v>
      </c>
      <c r="M3951" s="1">
        <v>0.0</v>
      </c>
    </row>
    <row r="3952">
      <c r="A3952" s="1" t="s">
        <v>4157</v>
      </c>
      <c r="B3952" s="1" t="s">
        <v>42</v>
      </c>
      <c r="C3952" s="1" t="str">
        <f t="array" ref="C3952">_xlfn.XLOOKUP($B3952, sales_teams!$A$2:$A$36, sales_teams!$B$2:$B$36)</f>
        <v>Cara Losch</v>
      </c>
      <c r="D3952" s="1" t="str">
        <f t="array" ref="D3952">_xlfn.XLOOKUP($B3952, sales_teams!$A$2:$A$36, sales_teams!$C$2:$C$36)</f>
        <v>East</v>
      </c>
      <c r="E3952" s="1" t="s">
        <v>148</v>
      </c>
      <c r="F3952" s="1" t="s">
        <v>167</v>
      </c>
      <c r="G3952" s="1" t="str">
        <f t="array" ref="G3952">IF($F3952="", "", _xlfn.XLOOKUP($F3952,accounts!$A$2:$A$86,accounts!$B$2:$B$86, "Other"))</f>
        <v>finance</v>
      </c>
      <c r="H3952" s="1" t="str">
        <f t="array" ref="H3952">IF($F3952="", "", IFS(_xlfn.XLOOKUP($F3952, accounts!$A$2:$A$86, accounts!$E$2:$E$86, 0)&gt;=1000, "Enterprise", _xlfn.XLOOKUP($F3952, accounts!$A$2:$A$86, accounts!$E$2:$E$86, 0)&gt;=100, "Mid-Market", TRUE, "SMB"))</f>
        <v>Mid-Market</v>
      </c>
      <c r="I3952" s="1" t="str">
        <f t="array" ref="I3952">IF($F3952="", "", _xlfn.XLOOKUP($F3952,accounts!$A$2:$A$86,accounts!$F$2:$F$86, "Other"))</f>
        <v>United States</v>
      </c>
      <c r="J3952" s="1" t="s">
        <v>131</v>
      </c>
      <c r="K3952" s="3">
        <v>42902.0</v>
      </c>
      <c r="L3952" s="3">
        <v>42996.0</v>
      </c>
      <c r="M3952" s="1">
        <v>5206.0</v>
      </c>
    </row>
    <row r="3953">
      <c r="A3953" s="1" t="s">
        <v>4158</v>
      </c>
      <c r="B3953" s="1" t="s">
        <v>26</v>
      </c>
      <c r="C3953" s="1" t="str">
        <f t="array" ref="C3953">_xlfn.XLOOKUP($B3953, sales_teams!$A$2:$A$36, sales_teams!$B$2:$B$36)</f>
        <v>Melvin Marxen</v>
      </c>
      <c r="D3953" s="1" t="str">
        <f t="array" ref="D3953">_xlfn.XLOOKUP($B3953, sales_teams!$A$2:$A$36, sales_teams!$C$2:$C$36)</f>
        <v>Central</v>
      </c>
      <c r="E3953" s="1" t="s">
        <v>188</v>
      </c>
      <c r="F3953" s="1" t="s">
        <v>89</v>
      </c>
      <c r="G3953" s="1" t="str">
        <f t="array" ref="G3953">IF($F3953="", "", _xlfn.XLOOKUP($F3953,accounts!$A$2:$A$86,accounts!$B$2:$B$86, "Other"))</f>
        <v>finance</v>
      </c>
      <c r="H3953" s="1" t="str">
        <f t="array" ref="H3953">IF($F3953="", "", IFS(_xlfn.XLOOKUP($F3953, accounts!$A$2:$A$86, accounts!$E$2:$E$86, 0)&gt;=1000, "Enterprise", _xlfn.XLOOKUP($F3953, accounts!$A$2:$A$86, accounts!$E$2:$E$86, 0)&gt;=100, "Mid-Market", TRUE, "SMB"))</f>
        <v>Enterprise</v>
      </c>
      <c r="I3953" s="1" t="str">
        <f t="array" ref="I3953">IF($F3953="", "", _xlfn.XLOOKUP($F3953,accounts!$A$2:$A$86,accounts!$F$2:$F$86, "Other"))</f>
        <v>United States</v>
      </c>
      <c r="J3953" s="1" t="s">
        <v>131</v>
      </c>
      <c r="K3953" s="3">
        <v>42902.0</v>
      </c>
      <c r="L3953" s="3">
        <v>42982.0</v>
      </c>
      <c r="M3953" s="1">
        <v>3621.0</v>
      </c>
    </row>
    <row r="3954">
      <c r="A3954" s="1" t="s">
        <v>4159</v>
      </c>
      <c r="B3954" s="1" t="s">
        <v>104</v>
      </c>
      <c r="C3954" s="1" t="str">
        <f t="array" ref="C3954">_xlfn.XLOOKUP($B3954, sales_teams!$A$2:$A$36, sales_teams!$B$2:$B$36)</f>
        <v>Summer Sewald</v>
      </c>
      <c r="D3954" s="1" t="str">
        <f t="array" ref="D3954">_xlfn.XLOOKUP($B3954, sales_teams!$A$2:$A$36, sales_teams!$C$2:$C$36)</f>
        <v>West</v>
      </c>
      <c r="E3954" s="1" t="s">
        <v>148</v>
      </c>
      <c r="F3954" s="1" t="s">
        <v>85</v>
      </c>
      <c r="G3954" s="1" t="str">
        <f t="array" ref="G3954">IF($F3954="", "", _xlfn.XLOOKUP($F3954,accounts!$A$2:$A$86,accounts!$B$2:$B$86, "Other"))</f>
        <v>telecommunications</v>
      </c>
      <c r="H3954" s="1" t="str">
        <f t="array" ref="H3954">IF($F3954="", "", IFS(_xlfn.XLOOKUP($F3954, accounts!$A$2:$A$86, accounts!$E$2:$E$86, 0)&gt;=1000, "Enterprise", _xlfn.XLOOKUP($F3954, accounts!$A$2:$A$86, accounts!$E$2:$E$86, 0)&gt;=100, "Mid-Market", TRUE, "SMB"))</f>
        <v>Enterprise</v>
      </c>
      <c r="I3954" s="1" t="str">
        <f t="array" ref="I3954">IF($F3954="", "", _xlfn.XLOOKUP($F3954,accounts!$A$2:$A$86,accounts!$F$2:$F$86, "Other"))</f>
        <v>United States</v>
      </c>
      <c r="J3954" s="1" t="s">
        <v>131</v>
      </c>
      <c r="K3954" s="3">
        <v>42902.0</v>
      </c>
      <c r="L3954" s="3">
        <v>42911.0</v>
      </c>
      <c r="M3954" s="1">
        <v>4756.0</v>
      </c>
    </row>
    <row r="3955">
      <c r="A3955" s="1" t="s">
        <v>4160</v>
      </c>
      <c r="B3955" s="1" t="s">
        <v>17</v>
      </c>
      <c r="C3955" s="1" t="str">
        <f t="array" ref="C3955">_xlfn.XLOOKUP($B3955, sales_teams!$A$2:$A$36, sales_teams!$B$2:$B$36)</f>
        <v>Dustin Brinkmann</v>
      </c>
      <c r="D3955" s="1" t="str">
        <f t="array" ref="D3955">_xlfn.XLOOKUP($B3955, sales_teams!$A$2:$A$36, sales_teams!$C$2:$C$36)</f>
        <v>Central</v>
      </c>
      <c r="E3955" s="1" t="s">
        <v>109</v>
      </c>
      <c r="F3955" s="1" t="s">
        <v>122</v>
      </c>
      <c r="G3955" s="1" t="str">
        <f t="array" ref="G3955">IF($F3955="", "", _xlfn.XLOOKUP($F3955,accounts!$A$2:$A$86,accounts!$B$2:$B$86, "Other"))</f>
        <v>medical</v>
      </c>
      <c r="H3955" s="1" t="str">
        <f t="array" ref="H3955">IF($F3955="", "", IFS(_xlfn.XLOOKUP($F3955, accounts!$A$2:$A$86, accounts!$E$2:$E$86, 0)&gt;=1000, "Enterprise", _xlfn.XLOOKUP($F3955, accounts!$A$2:$A$86, accounts!$E$2:$E$86, 0)&gt;=100, "Mid-Market", TRUE, "SMB"))</f>
        <v>Enterprise</v>
      </c>
      <c r="I3955" s="1" t="str">
        <f t="array" ref="I3955">IF($F3955="", "", _xlfn.XLOOKUP($F3955,accounts!$A$2:$A$86,accounts!$F$2:$F$86, "Other"))</f>
        <v>United States</v>
      </c>
      <c r="J3955" s="1" t="s">
        <v>192</v>
      </c>
      <c r="K3955" s="3">
        <v>42902.0</v>
      </c>
      <c r="L3955" s="3">
        <v>42976.0</v>
      </c>
      <c r="M3955" s="1">
        <v>0.0</v>
      </c>
    </row>
    <row r="3956">
      <c r="A3956" s="1" t="s">
        <v>4161</v>
      </c>
      <c r="B3956" s="1" t="s">
        <v>17</v>
      </c>
      <c r="C3956" s="1" t="str">
        <f t="array" ref="C3956">_xlfn.XLOOKUP($B3956, sales_teams!$A$2:$A$36, sales_teams!$B$2:$B$36)</f>
        <v>Dustin Brinkmann</v>
      </c>
      <c r="D3956" s="1" t="str">
        <f t="array" ref="D3956">_xlfn.XLOOKUP($B3956, sales_teams!$A$2:$A$36, sales_teams!$C$2:$C$36)</f>
        <v>Central</v>
      </c>
      <c r="E3956" s="1" t="s">
        <v>188</v>
      </c>
      <c r="F3956" s="1" t="s">
        <v>155</v>
      </c>
      <c r="G3956" s="1" t="str">
        <f t="array" ref="G3956">IF($F3956="", "", _xlfn.XLOOKUP($F3956,accounts!$A$2:$A$86,accounts!$B$2:$B$86, "Other"))</f>
        <v>finance</v>
      </c>
      <c r="H3956" s="1" t="str">
        <f t="array" ref="H3956">IF($F3956="", "", IFS(_xlfn.XLOOKUP($F3956, accounts!$A$2:$A$86, accounts!$E$2:$E$86, 0)&gt;=1000, "Enterprise", _xlfn.XLOOKUP($F3956, accounts!$A$2:$A$86, accounts!$E$2:$E$86, 0)&gt;=100, "Mid-Market", TRUE, "SMB"))</f>
        <v>Enterprise</v>
      </c>
      <c r="I3956" s="1" t="str">
        <f t="array" ref="I3956">IF($F3956="", "", _xlfn.XLOOKUP($F3956,accounts!$A$2:$A$86,accounts!$F$2:$F$86, "Other"))</f>
        <v>United States</v>
      </c>
      <c r="J3956" s="1" t="s">
        <v>131</v>
      </c>
      <c r="K3956" s="3">
        <v>42902.0</v>
      </c>
      <c r="L3956" s="3">
        <v>42910.0</v>
      </c>
      <c r="M3956" s="1">
        <v>3228.0</v>
      </c>
    </row>
    <row r="3957">
      <c r="A3957" s="1" t="s">
        <v>4162</v>
      </c>
      <c r="B3957" s="1" t="s">
        <v>92</v>
      </c>
      <c r="C3957" s="1" t="str">
        <f t="array" ref="C3957">_xlfn.XLOOKUP($B3957, sales_teams!$A$2:$A$36, sales_teams!$B$2:$B$36)</f>
        <v>Celia Rouche</v>
      </c>
      <c r="D3957" s="1" t="str">
        <f t="array" ref="D3957">_xlfn.XLOOKUP($B3957, sales_teams!$A$2:$A$36, sales_teams!$C$2:$C$36)</f>
        <v>West</v>
      </c>
      <c r="E3957" s="1" t="s">
        <v>109</v>
      </c>
      <c r="F3957" s="1" t="s">
        <v>164</v>
      </c>
      <c r="G3957" s="1" t="str">
        <f t="array" ref="G3957">IF($F3957="", "", _xlfn.XLOOKUP($F3957,accounts!$A$2:$A$86,accounts!$B$2:$B$86, "Other"))</f>
        <v>retail</v>
      </c>
      <c r="H3957" s="1" t="str">
        <f t="array" ref="H3957">IF($F3957="", "", IFS(_xlfn.XLOOKUP($F3957, accounts!$A$2:$A$86, accounts!$E$2:$E$86, 0)&gt;=1000, "Enterprise", _xlfn.XLOOKUP($F3957, accounts!$A$2:$A$86, accounts!$E$2:$E$86, 0)&gt;=100, "Mid-Market", TRUE, "SMB"))</f>
        <v>Mid-Market</v>
      </c>
      <c r="I3957" s="1" t="str">
        <f t="array" ref="I3957">IF($F3957="", "", _xlfn.XLOOKUP($F3957,accounts!$A$2:$A$86,accounts!$F$2:$F$86, "Other"))</f>
        <v>United States</v>
      </c>
      <c r="J3957" s="1" t="s">
        <v>189</v>
      </c>
      <c r="K3957" s="3">
        <v>42902.0</v>
      </c>
    </row>
    <row r="3958">
      <c r="A3958" s="1" t="s">
        <v>4163</v>
      </c>
      <c r="B3958" s="1" t="s">
        <v>28</v>
      </c>
      <c r="C3958" s="1" t="str">
        <f t="array" ref="C3958">_xlfn.XLOOKUP($B3958, sales_teams!$A$2:$A$36, sales_teams!$B$2:$B$36)</f>
        <v>Melvin Marxen</v>
      </c>
      <c r="D3958" s="1" t="str">
        <f t="array" ref="D3958">_xlfn.XLOOKUP($B3958, sales_teams!$A$2:$A$36, sales_teams!$C$2:$C$36)</f>
        <v>Central</v>
      </c>
      <c r="E3958" s="1" t="s">
        <v>109</v>
      </c>
      <c r="F3958" s="1" t="s">
        <v>29</v>
      </c>
      <c r="G3958" s="1" t="str">
        <f t="array" ref="G3958">IF($F3958="", "", _xlfn.XLOOKUP($F3958,accounts!$A$2:$A$86,accounts!$B$2:$B$86, "Other"))</f>
        <v>medical</v>
      </c>
      <c r="H3958" s="1" t="str">
        <f t="array" ref="H3958">IF($F3958="", "", IFS(_xlfn.XLOOKUP($F3958, accounts!$A$2:$A$86, accounts!$E$2:$E$86, 0)&gt;=1000, "Enterprise", _xlfn.XLOOKUP($F3958, accounts!$A$2:$A$86, accounts!$E$2:$E$86, 0)&gt;=100, "Mid-Market", TRUE, "SMB"))</f>
        <v>Enterprise</v>
      </c>
      <c r="I3958" s="1" t="str">
        <f t="array" ref="I3958">IF($F3958="", "", _xlfn.XLOOKUP($F3958,accounts!$A$2:$A$86,accounts!$F$2:$F$86, "Other"))</f>
        <v>Philipines</v>
      </c>
      <c r="J3958" s="1" t="s">
        <v>131</v>
      </c>
      <c r="K3958" s="3">
        <v>42902.0</v>
      </c>
      <c r="L3958" s="3">
        <v>42995.0</v>
      </c>
      <c r="M3958" s="1">
        <v>1063.0</v>
      </c>
    </row>
    <row r="3959">
      <c r="A3959" s="1" t="s">
        <v>4164</v>
      </c>
      <c r="B3959" s="1" t="s">
        <v>54</v>
      </c>
      <c r="C3959" s="1" t="str">
        <f t="array" ref="C3959">_xlfn.XLOOKUP($B3959, sales_teams!$A$2:$A$36, sales_teams!$B$2:$B$36)</f>
        <v>Rocco Neubert</v>
      </c>
      <c r="D3959" s="1" t="str">
        <f t="array" ref="D3959">_xlfn.XLOOKUP($B3959, sales_teams!$A$2:$A$36, sales_teams!$C$2:$C$36)</f>
        <v>East</v>
      </c>
      <c r="E3959" s="1" t="s">
        <v>109</v>
      </c>
      <c r="F3959" s="1" t="s">
        <v>171</v>
      </c>
      <c r="G3959" s="1" t="str">
        <f t="array" ref="G3959">IF($F3959="", "", _xlfn.XLOOKUP($F3959,accounts!$A$2:$A$86,accounts!$B$2:$B$86, "Other"))</f>
        <v>retail</v>
      </c>
      <c r="H3959" s="1" t="str">
        <f t="array" ref="H3959">IF($F3959="", "", IFS(_xlfn.XLOOKUP($F3959, accounts!$A$2:$A$86, accounts!$E$2:$E$86, 0)&gt;=1000, "Enterprise", _xlfn.XLOOKUP($F3959, accounts!$A$2:$A$86, accounts!$E$2:$E$86, 0)&gt;=100, "Mid-Market", TRUE, "SMB"))</f>
        <v>Enterprise</v>
      </c>
      <c r="I3959" s="1" t="str">
        <f t="array" ref="I3959">IF($F3959="", "", _xlfn.XLOOKUP($F3959,accounts!$A$2:$A$86,accounts!$F$2:$F$86, "Other"))</f>
        <v>United States</v>
      </c>
      <c r="J3959" s="1" t="s">
        <v>192</v>
      </c>
      <c r="K3959" s="3">
        <v>42902.0</v>
      </c>
      <c r="L3959" s="3">
        <v>42966.0</v>
      </c>
      <c r="M3959" s="1">
        <v>0.0</v>
      </c>
    </row>
    <row r="3960">
      <c r="A3960" s="1" t="s">
        <v>4165</v>
      </c>
      <c r="B3960" s="1" t="s">
        <v>41</v>
      </c>
      <c r="C3960" s="1" t="str">
        <f t="array" ref="C3960">_xlfn.XLOOKUP($B3960, sales_teams!$A$2:$A$36, sales_teams!$B$2:$B$36)</f>
        <v>Cara Losch</v>
      </c>
      <c r="D3960" s="1" t="str">
        <f t="array" ref="D3960">_xlfn.XLOOKUP($B3960, sales_teams!$A$2:$A$36, sales_teams!$C$2:$C$36)</f>
        <v>East</v>
      </c>
      <c r="E3960" s="1" t="s">
        <v>148</v>
      </c>
      <c r="F3960" s="1" t="s">
        <v>169</v>
      </c>
      <c r="G3960" s="1" t="str">
        <f t="array" ref="G3960">IF($F3960="", "", _xlfn.XLOOKUP($F3960,accounts!$A$2:$A$86,accounts!$B$2:$B$86, "Other"))</f>
        <v>entertainment</v>
      </c>
      <c r="H3960" s="1" t="str">
        <f t="array" ref="H3960">IF($F3960="", "", IFS(_xlfn.XLOOKUP($F3960, accounts!$A$2:$A$86, accounts!$E$2:$E$86, 0)&gt;=1000, "Enterprise", _xlfn.XLOOKUP($F3960, accounts!$A$2:$A$86, accounts!$E$2:$E$86, 0)&gt;=100, "Mid-Market", TRUE, "SMB"))</f>
        <v>Enterprise</v>
      </c>
      <c r="I3960" s="1" t="str">
        <f t="array" ref="I3960">IF($F3960="", "", _xlfn.XLOOKUP($F3960,accounts!$A$2:$A$86,accounts!$F$2:$F$86, "Other"))</f>
        <v>United States</v>
      </c>
      <c r="J3960" s="1" t="s">
        <v>189</v>
      </c>
      <c r="K3960" s="3">
        <v>42902.0</v>
      </c>
    </row>
    <row r="3961">
      <c r="A3961" s="1" t="s">
        <v>4166</v>
      </c>
      <c r="B3961" s="1" t="s">
        <v>60</v>
      </c>
      <c r="C3961" s="1" t="str">
        <f t="array" ref="C3961">_xlfn.XLOOKUP($B3961, sales_teams!$A$2:$A$36, sales_teams!$B$2:$B$36)</f>
        <v>Celia Rouche</v>
      </c>
      <c r="D3961" s="1" t="str">
        <f t="array" ref="D3961">_xlfn.XLOOKUP($B3961, sales_teams!$A$2:$A$36, sales_teams!$C$2:$C$36)</f>
        <v>West</v>
      </c>
      <c r="E3961" s="1" t="s">
        <v>179</v>
      </c>
      <c r="G3961" s="1" t="str">
        <f t="array" ref="G3961">IF($F3961="", "", _xlfn.XLOOKUP($F3961,accounts!$A$2:$A$86,accounts!$B$2:$B$86, "Other"))</f>
        <v/>
      </c>
      <c r="H3961" s="1" t="str">
        <f t="array" ref="H3961">IF($F3961="", "", IFS(_xlfn.XLOOKUP($F3961, accounts!$A$2:$A$86, accounts!$E$2:$E$86, 0)&gt;=1000, "Enterprise", _xlfn.XLOOKUP($F3961, accounts!$A$2:$A$86, accounts!$E$2:$E$86, 0)&gt;=100, "Mid-Market", TRUE, "SMB"))</f>
        <v/>
      </c>
      <c r="I3961" s="1" t="str">
        <f t="array" ref="I3961">IF($F3961="", "", _xlfn.XLOOKUP($F3961,accounts!$A$2:$A$86,accounts!$F$2:$F$86, "Other"))</f>
        <v/>
      </c>
      <c r="J3961" s="1" t="s">
        <v>189</v>
      </c>
      <c r="K3961" s="3">
        <v>42902.0</v>
      </c>
    </row>
    <row r="3962">
      <c r="A3962" s="1" t="s">
        <v>4167</v>
      </c>
      <c r="B3962" s="1" t="s">
        <v>34</v>
      </c>
      <c r="C3962" s="1" t="str">
        <f t="array" ref="C3962">_xlfn.XLOOKUP($B3962, sales_teams!$A$2:$A$36, sales_teams!$B$2:$B$36)</f>
        <v>Cara Losch</v>
      </c>
      <c r="D3962" s="1" t="str">
        <f t="array" ref="D3962">_xlfn.XLOOKUP($B3962, sales_teams!$A$2:$A$36, sales_teams!$C$2:$C$36)</f>
        <v>East</v>
      </c>
      <c r="E3962" s="1" t="s">
        <v>179</v>
      </c>
      <c r="G3962" s="1" t="str">
        <f t="array" ref="G3962">IF($F3962="", "", _xlfn.XLOOKUP($F3962,accounts!$A$2:$A$86,accounts!$B$2:$B$86, "Other"))</f>
        <v/>
      </c>
      <c r="H3962" s="1" t="str">
        <f t="array" ref="H3962">IF($F3962="", "", IFS(_xlfn.XLOOKUP($F3962, accounts!$A$2:$A$86, accounts!$E$2:$E$86, 0)&gt;=1000, "Enterprise", _xlfn.XLOOKUP($F3962, accounts!$A$2:$A$86, accounts!$E$2:$E$86, 0)&gt;=100, "Mid-Market", TRUE, "SMB"))</f>
        <v/>
      </c>
      <c r="I3962" s="1" t="str">
        <f t="array" ref="I3962">IF($F3962="", "", _xlfn.XLOOKUP($F3962,accounts!$A$2:$A$86,accounts!$F$2:$F$86, "Other"))</f>
        <v/>
      </c>
      <c r="J3962" s="1" t="s">
        <v>189</v>
      </c>
      <c r="K3962" s="3">
        <v>42902.0</v>
      </c>
    </row>
    <row r="3963">
      <c r="A3963" s="1" t="s">
        <v>4168</v>
      </c>
      <c r="B3963" s="1" t="s">
        <v>105</v>
      </c>
      <c r="C3963" s="1" t="str">
        <f t="array" ref="C3963">_xlfn.XLOOKUP($B3963, sales_teams!$A$2:$A$36, sales_teams!$B$2:$B$36)</f>
        <v>Summer Sewald</v>
      </c>
      <c r="D3963" s="1" t="str">
        <f t="array" ref="D3963">_xlfn.XLOOKUP($B3963, sales_teams!$A$2:$A$36, sales_teams!$C$2:$C$36)</f>
        <v>West</v>
      </c>
      <c r="E3963" s="1" t="s">
        <v>188</v>
      </c>
      <c r="F3963" s="1" t="s">
        <v>137</v>
      </c>
      <c r="G3963" s="1" t="str">
        <f t="array" ref="G3963">IF($F3963="", "", _xlfn.XLOOKUP($F3963,accounts!$A$2:$A$86,accounts!$B$2:$B$86, "Other"))</f>
        <v>services</v>
      </c>
      <c r="H3963" s="1" t="str">
        <f t="array" ref="H3963">IF($F3963="", "", IFS(_xlfn.XLOOKUP($F3963, accounts!$A$2:$A$86, accounts!$E$2:$E$86, 0)&gt;=1000, "Enterprise", _xlfn.XLOOKUP($F3963, accounts!$A$2:$A$86, accounts!$E$2:$E$86, 0)&gt;=100, "Mid-Market", TRUE, "SMB"))</f>
        <v>Enterprise</v>
      </c>
      <c r="I3963" s="1" t="str">
        <f t="array" ref="I3963">IF($F3963="", "", _xlfn.XLOOKUP($F3963,accounts!$A$2:$A$86,accounts!$F$2:$F$86, "Other"))</f>
        <v>Germany</v>
      </c>
      <c r="J3963" s="1" t="s">
        <v>131</v>
      </c>
      <c r="K3963" s="3">
        <v>42902.0</v>
      </c>
      <c r="L3963" s="3">
        <v>42913.0</v>
      </c>
      <c r="M3963" s="1">
        <v>4234.0</v>
      </c>
    </row>
    <row r="3964">
      <c r="A3964" s="1" t="s">
        <v>4169</v>
      </c>
      <c r="B3964" s="1" t="s">
        <v>52</v>
      </c>
      <c r="C3964" s="1" t="str">
        <f t="array" ref="C3964">_xlfn.XLOOKUP($B3964, sales_teams!$A$2:$A$36, sales_teams!$B$2:$B$36)</f>
        <v>Rocco Neubert</v>
      </c>
      <c r="D3964" s="1" t="str">
        <f t="array" ref="D3964">_xlfn.XLOOKUP($B3964, sales_teams!$A$2:$A$36, sales_teams!$C$2:$C$36)</f>
        <v>East</v>
      </c>
      <c r="E3964" s="1" t="s">
        <v>109</v>
      </c>
      <c r="F3964" s="1" t="s">
        <v>144</v>
      </c>
      <c r="G3964" s="1" t="str">
        <f t="array" ref="G3964">IF($F3964="", "", _xlfn.XLOOKUP($F3964,accounts!$A$2:$A$86,accounts!$B$2:$B$86, "Other"))</f>
        <v>retail</v>
      </c>
      <c r="H3964" s="1" t="str">
        <f t="array" ref="H3964">IF($F3964="", "", IFS(_xlfn.XLOOKUP($F3964, accounts!$A$2:$A$86, accounts!$E$2:$E$86, 0)&gt;=1000, "Enterprise", _xlfn.XLOOKUP($F3964, accounts!$A$2:$A$86, accounts!$E$2:$E$86, 0)&gt;=100, "Mid-Market", TRUE, "SMB"))</f>
        <v>Enterprise</v>
      </c>
      <c r="I3964" s="1" t="str">
        <f t="array" ref="I3964">IF($F3964="", "", _xlfn.XLOOKUP($F3964,accounts!$A$2:$A$86,accounts!$F$2:$F$86, "Other"))</f>
        <v>United States</v>
      </c>
      <c r="J3964" s="1" t="s">
        <v>131</v>
      </c>
      <c r="K3964" s="3">
        <v>42903.0</v>
      </c>
      <c r="L3964" s="3">
        <v>42994.0</v>
      </c>
      <c r="M3964" s="1">
        <v>1198.0</v>
      </c>
    </row>
    <row r="3965">
      <c r="A3965" s="1" t="s">
        <v>4170</v>
      </c>
      <c r="B3965" s="1" t="s">
        <v>39</v>
      </c>
      <c r="C3965" s="1" t="str">
        <f t="array" ref="C3965">_xlfn.XLOOKUP($B3965, sales_teams!$A$2:$A$36, sales_teams!$B$2:$B$36)</f>
        <v>Cara Losch</v>
      </c>
      <c r="D3965" s="1" t="str">
        <f t="array" ref="D3965">_xlfn.XLOOKUP($B3965, sales_teams!$A$2:$A$36, sales_teams!$C$2:$C$36)</f>
        <v>East</v>
      </c>
      <c r="E3965" s="1" t="s">
        <v>148</v>
      </c>
      <c r="F3965" s="1" t="s">
        <v>159</v>
      </c>
      <c r="G3965" s="1" t="str">
        <f t="array" ref="G3965">IF($F3965="", "", _xlfn.XLOOKUP($F3965,accounts!$A$2:$A$86,accounts!$B$2:$B$86, "Other"))</f>
        <v>retail</v>
      </c>
      <c r="H3965" s="1" t="str">
        <f t="array" ref="H3965">IF($F3965="", "", IFS(_xlfn.XLOOKUP($F3965, accounts!$A$2:$A$86, accounts!$E$2:$E$86, 0)&gt;=1000, "Enterprise", _xlfn.XLOOKUP($F3965, accounts!$A$2:$A$86, accounts!$E$2:$E$86, 0)&gt;=100, "Mid-Market", TRUE, "SMB"))</f>
        <v>Mid-Market</v>
      </c>
      <c r="I3965" s="1" t="str">
        <f t="array" ref="I3965">IF($F3965="", "", _xlfn.XLOOKUP($F3965,accounts!$A$2:$A$86,accounts!$F$2:$F$86, "Other"))</f>
        <v>Romania</v>
      </c>
      <c r="J3965" s="1" t="s">
        <v>131</v>
      </c>
      <c r="K3965" s="3">
        <v>42903.0</v>
      </c>
      <c r="L3965" s="3">
        <v>42987.0</v>
      </c>
      <c r="M3965" s="1">
        <v>4960.0</v>
      </c>
    </row>
    <row r="3966">
      <c r="A3966" s="1" t="s">
        <v>4171</v>
      </c>
      <c r="B3966" s="1" t="s">
        <v>30</v>
      </c>
      <c r="C3966" s="1" t="str">
        <f t="array" ref="C3966">_xlfn.XLOOKUP($B3966, sales_teams!$A$2:$A$36, sales_teams!$B$2:$B$36)</f>
        <v>Melvin Marxen</v>
      </c>
      <c r="D3966" s="1" t="str">
        <f t="array" ref="D3966">_xlfn.XLOOKUP($B3966, sales_teams!$A$2:$A$36, sales_teams!$C$2:$C$36)</f>
        <v>Central</v>
      </c>
      <c r="E3966" s="1" t="s">
        <v>181</v>
      </c>
      <c r="F3966" s="1" t="s">
        <v>25</v>
      </c>
      <c r="G3966" s="1" t="str">
        <f t="array" ref="G3966">IF($F3966="", "", _xlfn.XLOOKUP($F3966,accounts!$A$2:$A$86,accounts!$B$2:$B$86, "Other"))</f>
        <v>medical</v>
      </c>
      <c r="H3966" s="1" t="str">
        <f t="array" ref="H3966">IF($F3966="", "", IFS(_xlfn.XLOOKUP($F3966, accounts!$A$2:$A$86, accounts!$E$2:$E$86, 0)&gt;=1000, "Enterprise", _xlfn.XLOOKUP($F3966, accounts!$A$2:$A$86, accounts!$E$2:$E$86, 0)&gt;=100, "Mid-Market", TRUE, "SMB"))</f>
        <v>Enterprise</v>
      </c>
      <c r="I3966" s="1" t="str">
        <f t="array" ref="I3966">IF($F3966="", "", _xlfn.XLOOKUP($F3966,accounts!$A$2:$A$86,accounts!$F$2:$F$86, "Other"))</f>
        <v>Kenya</v>
      </c>
      <c r="J3966" s="1" t="s">
        <v>131</v>
      </c>
      <c r="K3966" s="3">
        <v>42903.0</v>
      </c>
      <c r="L3966" s="3">
        <v>42969.0</v>
      </c>
      <c r="M3966" s="1">
        <v>576.0</v>
      </c>
    </row>
    <row r="3967">
      <c r="A3967" s="1" t="s">
        <v>4172</v>
      </c>
      <c r="B3967" s="1" t="s">
        <v>30</v>
      </c>
      <c r="C3967" s="1" t="str">
        <f t="array" ref="C3967">_xlfn.XLOOKUP($B3967, sales_teams!$A$2:$A$36, sales_teams!$B$2:$B$36)</f>
        <v>Melvin Marxen</v>
      </c>
      <c r="D3967" s="1" t="str">
        <f t="array" ref="D3967">_xlfn.XLOOKUP($B3967, sales_teams!$A$2:$A$36, sales_teams!$C$2:$C$36)</f>
        <v>Central</v>
      </c>
      <c r="E3967" s="1" t="s">
        <v>194</v>
      </c>
      <c r="F3967" s="1" t="s">
        <v>110</v>
      </c>
      <c r="G3967" s="1" t="str">
        <f t="array" ref="G3967">IF($F3967="", "", _xlfn.XLOOKUP($F3967,accounts!$A$2:$A$86,accounts!$B$2:$B$86, "Other"))</f>
        <v>technology</v>
      </c>
      <c r="H3967" s="1" t="str">
        <f t="array" ref="H3967">IF($F3967="", "", IFS(_xlfn.XLOOKUP($F3967, accounts!$A$2:$A$86, accounts!$E$2:$E$86, 0)&gt;=1000, "Enterprise", _xlfn.XLOOKUP($F3967, accounts!$A$2:$A$86, accounts!$E$2:$E$86, 0)&gt;=100, "Mid-Market", TRUE, "SMB"))</f>
        <v>Enterprise</v>
      </c>
      <c r="I3967" s="1" t="str">
        <f t="array" ref="I3967">IF($F3967="", "", _xlfn.XLOOKUP($F3967,accounts!$A$2:$A$86,accounts!$F$2:$F$86, "Other"))</f>
        <v>Norway</v>
      </c>
      <c r="J3967" s="1" t="s">
        <v>131</v>
      </c>
      <c r="K3967" s="3">
        <v>42903.0</v>
      </c>
      <c r="L3967" s="3">
        <v>42972.0</v>
      </c>
      <c r="M3967" s="1">
        <v>5614.0</v>
      </c>
    </row>
    <row r="3968">
      <c r="A3968" s="1" t="s">
        <v>4173</v>
      </c>
      <c r="B3968" s="1" t="s">
        <v>30</v>
      </c>
      <c r="C3968" s="1" t="str">
        <f t="array" ref="C3968">_xlfn.XLOOKUP($B3968, sales_teams!$A$2:$A$36, sales_teams!$B$2:$B$36)</f>
        <v>Melvin Marxen</v>
      </c>
      <c r="D3968" s="1" t="str">
        <f t="array" ref="D3968">_xlfn.XLOOKUP($B3968, sales_teams!$A$2:$A$36, sales_teams!$C$2:$C$36)</f>
        <v>Central</v>
      </c>
      <c r="E3968" s="1" t="s">
        <v>188</v>
      </c>
      <c r="F3968" s="1" t="s">
        <v>157</v>
      </c>
      <c r="G3968" s="1" t="str">
        <f t="array" ref="G3968">IF($F3968="", "", _xlfn.XLOOKUP($F3968,accounts!$A$2:$A$86,accounts!$B$2:$B$86, "Other"))</f>
        <v>retail</v>
      </c>
      <c r="H3968" s="1" t="str">
        <f t="array" ref="H3968">IF($F3968="", "", IFS(_xlfn.XLOOKUP($F3968, accounts!$A$2:$A$86, accounts!$E$2:$E$86, 0)&gt;=1000, "Enterprise", _xlfn.XLOOKUP($F3968, accounts!$A$2:$A$86, accounts!$E$2:$E$86, 0)&gt;=100, "Mid-Market", TRUE, "SMB"))</f>
        <v>Enterprise</v>
      </c>
      <c r="I3968" s="1" t="str">
        <f t="array" ref="I3968">IF($F3968="", "", _xlfn.XLOOKUP($F3968,accounts!$A$2:$A$86,accounts!$F$2:$F$86, "Other"))</f>
        <v>Belgium</v>
      </c>
      <c r="J3968" s="1" t="s">
        <v>131</v>
      </c>
      <c r="K3968" s="3">
        <v>42903.0</v>
      </c>
      <c r="L3968" s="3">
        <v>42977.0</v>
      </c>
      <c r="M3968" s="1">
        <v>3422.0</v>
      </c>
    </row>
    <row r="3969">
      <c r="A3969" s="1" t="s">
        <v>4174</v>
      </c>
      <c r="B3969" s="1" t="s">
        <v>94</v>
      </c>
      <c r="C3969" s="1" t="str">
        <f t="array" ref="C3969">_xlfn.XLOOKUP($B3969, sales_teams!$A$2:$A$36, sales_teams!$B$2:$B$36)</f>
        <v>Celia Rouche</v>
      </c>
      <c r="D3969" s="1" t="str">
        <f t="array" ref="D3969">_xlfn.XLOOKUP($B3969, sales_teams!$A$2:$A$36, sales_teams!$C$2:$C$36)</f>
        <v>West</v>
      </c>
      <c r="E3969" s="1" t="s">
        <v>181</v>
      </c>
      <c r="F3969" s="1" t="s">
        <v>147</v>
      </c>
      <c r="G3969" s="1" t="str">
        <f t="array" ref="G3969">IF($F3969="", "", _xlfn.XLOOKUP($F3969,accounts!$A$2:$A$86,accounts!$B$2:$B$86, "Other"))</f>
        <v>telecommunications</v>
      </c>
      <c r="H3969" s="1" t="str">
        <f t="array" ref="H3969">IF($F3969="", "", IFS(_xlfn.XLOOKUP($F3969, accounts!$A$2:$A$86, accounts!$E$2:$E$86, 0)&gt;=1000, "Enterprise", _xlfn.XLOOKUP($F3969, accounts!$A$2:$A$86, accounts!$E$2:$E$86, 0)&gt;=100, "Mid-Market", TRUE, "SMB"))</f>
        <v>Enterprise</v>
      </c>
      <c r="I3969" s="1" t="str">
        <f t="array" ref="I3969">IF($F3969="", "", _xlfn.XLOOKUP($F3969,accounts!$A$2:$A$86,accounts!$F$2:$F$86, "Other"))</f>
        <v>United States</v>
      </c>
      <c r="J3969" s="1" t="s">
        <v>189</v>
      </c>
      <c r="K3969" s="3">
        <v>42903.0</v>
      </c>
    </row>
    <row r="3970">
      <c r="A3970" s="1" t="s">
        <v>4175</v>
      </c>
      <c r="B3970" s="1" t="s">
        <v>99</v>
      </c>
      <c r="C3970" s="1" t="str">
        <f t="array" ref="C3970">_xlfn.XLOOKUP($B3970, sales_teams!$A$2:$A$36, sales_teams!$B$2:$B$36)</f>
        <v>Summer Sewald</v>
      </c>
      <c r="D3970" s="1" t="str">
        <f t="array" ref="D3970">_xlfn.XLOOKUP($B3970, sales_teams!$A$2:$A$36, sales_teams!$C$2:$C$36)</f>
        <v>West</v>
      </c>
      <c r="E3970" s="1" t="s">
        <v>188</v>
      </c>
      <c r="G3970" s="1" t="str">
        <f t="array" ref="G3970">IF($F3970="", "", _xlfn.XLOOKUP($F3970,accounts!$A$2:$A$86,accounts!$B$2:$B$86, "Other"))</f>
        <v/>
      </c>
      <c r="H3970" s="1" t="str">
        <f t="array" ref="H3970">IF($F3970="", "", IFS(_xlfn.XLOOKUP($F3970, accounts!$A$2:$A$86, accounts!$E$2:$E$86, 0)&gt;=1000, "Enterprise", _xlfn.XLOOKUP($F3970, accounts!$A$2:$A$86, accounts!$E$2:$E$86, 0)&gt;=100, "Mid-Market", TRUE, "SMB"))</f>
        <v/>
      </c>
      <c r="I3970" s="1" t="str">
        <f t="array" ref="I3970">IF($F3970="", "", _xlfn.XLOOKUP($F3970,accounts!$A$2:$A$86,accounts!$F$2:$F$86, "Other"))</f>
        <v/>
      </c>
      <c r="J3970" s="1" t="s">
        <v>189</v>
      </c>
      <c r="K3970" s="3">
        <v>42903.0</v>
      </c>
    </row>
    <row r="3971">
      <c r="A3971" s="1" t="s">
        <v>4176</v>
      </c>
      <c r="B3971" s="1" t="s">
        <v>99</v>
      </c>
      <c r="C3971" s="1" t="str">
        <f t="array" ref="C3971">_xlfn.XLOOKUP($B3971, sales_teams!$A$2:$A$36, sales_teams!$B$2:$B$36)</f>
        <v>Summer Sewald</v>
      </c>
      <c r="D3971" s="1" t="str">
        <f t="array" ref="D3971">_xlfn.XLOOKUP($B3971, sales_teams!$A$2:$A$36, sales_teams!$C$2:$C$36)</f>
        <v>West</v>
      </c>
      <c r="E3971" s="1" t="s">
        <v>194</v>
      </c>
      <c r="F3971" s="1" t="s">
        <v>91</v>
      </c>
      <c r="G3971" s="1" t="str">
        <f t="array" ref="G3971">IF($F3971="", "", _xlfn.XLOOKUP($F3971,accounts!$A$2:$A$86,accounts!$B$2:$B$86, "Other"))</f>
        <v>employment</v>
      </c>
      <c r="H3971" s="1" t="str">
        <f t="array" ref="H3971">IF($F3971="", "", IFS(_xlfn.XLOOKUP($F3971, accounts!$A$2:$A$86, accounts!$E$2:$E$86, 0)&gt;=1000, "Enterprise", _xlfn.XLOOKUP($F3971, accounts!$A$2:$A$86, accounts!$E$2:$E$86, 0)&gt;=100, "Mid-Market", TRUE, "SMB"))</f>
        <v>Enterprise</v>
      </c>
      <c r="I3971" s="1" t="str">
        <f t="array" ref="I3971">IF($F3971="", "", _xlfn.XLOOKUP($F3971,accounts!$A$2:$A$86,accounts!$F$2:$F$86, "Other"))</f>
        <v>United States</v>
      </c>
      <c r="J3971" s="1" t="s">
        <v>131</v>
      </c>
      <c r="K3971" s="3">
        <v>42903.0</v>
      </c>
      <c r="L3971" s="3">
        <v>42910.0</v>
      </c>
      <c r="M3971" s="1">
        <v>5306.0</v>
      </c>
    </row>
    <row r="3972">
      <c r="A3972" s="1" t="s">
        <v>4177</v>
      </c>
      <c r="B3972" s="1" t="s">
        <v>104</v>
      </c>
      <c r="C3972" s="1" t="str">
        <f t="array" ref="C3972">_xlfn.XLOOKUP($B3972, sales_teams!$A$2:$A$36, sales_teams!$B$2:$B$36)</f>
        <v>Summer Sewald</v>
      </c>
      <c r="D3972" s="1" t="str">
        <f t="array" ref="D3972">_xlfn.XLOOKUP($B3972, sales_teams!$A$2:$A$36, sales_teams!$C$2:$C$36)</f>
        <v>West</v>
      </c>
      <c r="E3972" s="1" t="s">
        <v>181</v>
      </c>
      <c r="G3972" s="1" t="str">
        <f t="array" ref="G3972">IF($F3972="", "", _xlfn.XLOOKUP($F3972,accounts!$A$2:$A$86,accounts!$B$2:$B$86, "Other"))</f>
        <v/>
      </c>
      <c r="H3972" s="1" t="str">
        <f t="array" ref="H3972">IF($F3972="", "", IFS(_xlfn.XLOOKUP($F3972, accounts!$A$2:$A$86, accounts!$E$2:$E$86, 0)&gt;=1000, "Enterprise", _xlfn.XLOOKUP($F3972, accounts!$A$2:$A$86, accounts!$E$2:$E$86, 0)&gt;=100, "Mid-Market", TRUE, "SMB"))</f>
        <v/>
      </c>
      <c r="I3972" s="1" t="str">
        <f t="array" ref="I3972">IF($F3972="", "", _xlfn.XLOOKUP($F3972,accounts!$A$2:$A$86,accounts!$F$2:$F$86, "Other"))</f>
        <v/>
      </c>
      <c r="J3972" s="1" t="s">
        <v>189</v>
      </c>
      <c r="K3972" s="3">
        <v>42903.0</v>
      </c>
    </row>
    <row r="3973">
      <c r="A3973" s="1" t="s">
        <v>4178</v>
      </c>
      <c r="B3973" s="1" t="s">
        <v>104</v>
      </c>
      <c r="C3973" s="1" t="str">
        <f t="array" ref="C3973">_xlfn.XLOOKUP($B3973, sales_teams!$A$2:$A$36, sales_teams!$B$2:$B$36)</f>
        <v>Summer Sewald</v>
      </c>
      <c r="D3973" s="1" t="str">
        <f t="array" ref="D3973">_xlfn.XLOOKUP($B3973, sales_teams!$A$2:$A$36, sales_teams!$C$2:$C$36)</f>
        <v>West</v>
      </c>
      <c r="E3973" s="1" t="s">
        <v>148</v>
      </c>
      <c r="G3973" s="1" t="str">
        <f t="array" ref="G3973">IF($F3973="", "", _xlfn.XLOOKUP($F3973,accounts!$A$2:$A$86,accounts!$B$2:$B$86, "Other"))</f>
        <v/>
      </c>
      <c r="H3973" s="1" t="str">
        <f t="array" ref="H3973">IF($F3973="", "", IFS(_xlfn.XLOOKUP($F3973, accounts!$A$2:$A$86, accounts!$E$2:$E$86, 0)&gt;=1000, "Enterprise", _xlfn.XLOOKUP($F3973, accounts!$A$2:$A$86, accounts!$E$2:$E$86, 0)&gt;=100, "Mid-Market", TRUE, "SMB"))</f>
        <v/>
      </c>
      <c r="I3973" s="1" t="str">
        <f t="array" ref="I3973">IF($F3973="", "", _xlfn.XLOOKUP($F3973,accounts!$A$2:$A$86,accounts!$F$2:$F$86, "Other"))</f>
        <v/>
      </c>
      <c r="J3973" s="1" t="s">
        <v>189</v>
      </c>
      <c r="K3973" s="3">
        <v>42903.0</v>
      </c>
    </row>
    <row r="3974">
      <c r="A3974" s="1" t="s">
        <v>4179</v>
      </c>
      <c r="B3974" s="1" t="s">
        <v>102</v>
      </c>
      <c r="C3974" s="1" t="str">
        <f t="array" ref="C3974">_xlfn.XLOOKUP($B3974, sales_teams!$A$2:$A$36, sales_teams!$B$2:$B$36)</f>
        <v>Summer Sewald</v>
      </c>
      <c r="D3974" s="1" t="str">
        <f t="array" ref="D3974">_xlfn.XLOOKUP($B3974, sales_teams!$A$2:$A$36, sales_teams!$C$2:$C$36)</f>
        <v>West</v>
      </c>
      <c r="E3974" s="1" t="s">
        <v>148</v>
      </c>
      <c r="F3974" s="1" t="s">
        <v>87</v>
      </c>
      <c r="G3974" s="1" t="str">
        <f t="array" ref="G3974">IF($F3974="", "", _xlfn.XLOOKUP($F3974,accounts!$A$2:$A$86,accounts!$B$2:$B$86, "Other"))</f>
        <v>telecommunications</v>
      </c>
      <c r="H3974" s="1" t="str">
        <f t="array" ref="H3974">IF($F3974="", "", IFS(_xlfn.XLOOKUP($F3974, accounts!$A$2:$A$86, accounts!$E$2:$E$86, 0)&gt;=1000, "Enterprise", _xlfn.XLOOKUP($F3974, accounts!$A$2:$A$86, accounts!$E$2:$E$86, 0)&gt;=100, "Mid-Market", TRUE, "SMB"))</f>
        <v>Enterprise</v>
      </c>
      <c r="I3974" s="1" t="str">
        <f t="array" ref="I3974">IF($F3974="", "", _xlfn.XLOOKUP($F3974,accounts!$A$2:$A$86,accounts!$F$2:$F$86, "Other"))</f>
        <v>United States</v>
      </c>
      <c r="J3974" s="1" t="s">
        <v>189</v>
      </c>
      <c r="K3974" s="3">
        <v>42903.0</v>
      </c>
    </row>
    <row r="3975">
      <c r="A3975" s="1" t="s">
        <v>4180</v>
      </c>
      <c r="B3975" s="1" t="s">
        <v>102</v>
      </c>
      <c r="C3975" s="1" t="str">
        <f t="array" ref="C3975">_xlfn.XLOOKUP($B3975, sales_teams!$A$2:$A$36, sales_teams!$B$2:$B$36)</f>
        <v>Summer Sewald</v>
      </c>
      <c r="D3975" s="1" t="str">
        <f t="array" ref="D3975">_xlfn.XLOOKUP($B3975, sales_teams!$A$2:$A$36, sales_teams!$C$2:$C$36)</f>
        <v>West</v>
      </c>
      <c r="E3975" s="1" t="s">
        <v>148</v>
      </c>
      <c r="F3975" s="1" t="s">
        <v>97</v>
      </c>
      <c r="G3975" s="1" t="str">
        <f t="array" ref="G3975">IF($F3975="", "", _xlfn.XLOOKUP($F3975,accounts!$A$2:$A$86,accounts!$B$2:$B$86, "Other"))</f>
        <v>finance</v>
      </c>
      <c r="H3975" s="1" t="str">
        <f t="array" ref="H3975">IF($F3975="", "", IFS(_xlfn.XLOOKUP($F3975, accounts!$A$2:$A$86, accounts!$E$2:$E$86, 0)&gt;=1000, "Enterprise", _xlfn.XLOOKUP($F3975, accounts!$A$2:$A$86, accounts!$E$2:$E$86, 0)&gt;=100, "Mid-Market", TRUE, "SMB"))</f>
        <v>Mid-Market</v>
      </c>
      <c r="I3975" s="1" t="str">
        <f t="array" ref="I3975">IF($F3975="", "", _xlfn.XLOOKUP($F3975,accounts!$A$2:$A$86,accounts!$F$2:$F$86, "Other"))</f>
        <v>United States</v>
      </c>
      <c r="J3975" s="1" t="s">
        <v>192</v>
      </c>
      <c r="K3975" s="3">
        <v>42903.0</v>
      </c>
      <c r="L3975" s="3">
        <v>42984.0</v>
      </c>
      <c r="M3975" s="1">
        <v>0.0</v>
      </c>
    </row>
    <row r="3976">
      <c r="A3976" s="1" t="s">
        <v>4181</v>
      </c>
      <c r="B3976" s="1" t="s">
        <v>17</v>
      </c>
      <c r="C3976" s="1" t="str">
        <f t="array" ref="C3976">_xlfn.XLOOKUP($B3976, sales_teams!$A$2:$A$36, sales_teams!$B$2:$B$36)</f>
        <v>Dustin Brinkmann</v>
      </c>
      <c r="D3976" s="1" t="str">
        <f t="array" ref="D3976">_xlfn.XLOOKUP($B3976, sales_teams!$A$2:$A$36, sales_teams!$C$2:$C$36)</f>
        <v>Central</v>
      </c>
      <c r="E3976" s="1" t="s">
        <v>179</v>
      </c>
      <c r="F3976" s="1" t="s">
        <v>78</v>
      </c>
      <c r="G3976" s="1" t="str">
        <f t="array" ref="G3976">IF($F3976="", "", _xlfn.XLOOKUP($F3976,accounts!$A$2:$A$86,accounts!$B$2:$B$86, "Other"))</f>
        <v>marketing</v>
      </c>
      <c r="H3976" s="1" t="str">
        <f t="array" ref="H3976">IF($F3976="", "", IFS(_xlfn.XLOOKUP($F3976, accounts!$A$2:$A$86, accounts!$E$2:$E$86, 0)&gt;=1000, "Enterprise", _xlfn.XLOOKUP($F3976, accounts!$A$2:$A$86, accounts!$E$2:$E$86, 0)&gt;=100, "Mid-Market", TRUE, "SMB"))</f>
        <v>Enterprise</v>
      </c>
      <c r="I3976" s="1" t="str">
        <f t="array" ref="I3976">IF($F3976="", "", _xlfn.XLOOKUP($F3976,accounts!$A$2:$A$86,accounts!$F$2:$F$86, "Other"))</f>
        <v>United States</v>
      </c>
      <c r="J3976" s="1" t="s">
        <v>131</v>
      </c>
      <c r="K3976" s="3">
        <v>42903.0</v>
      </c>
      <c r="L3976" s="3">
        <v>42997.0</v>
      </c>
      <c r="M3976" s="1">
        <v>60.0</v>
      </c>
    </row>
    <row r="3977">
      <c r="A3977" s="1" t="s">
        <v>4182</v>
      </c>
      <c r="B3977" s="1" t="s">
        <v>92</v>
      </c>
      <c r="C3977" s="1" t="str">
        <f t="array" ref="C3977">_xlfn.XLOOKUP($B3977, sales_teams!$A$2:$A$36, sales_teams!$B$2:$B$36)</f>
        <v>Celia Rouche</v>
      </c>
      <c r="D3977" s="1" t="str">
        <f t="array" ref="D3977">_xlfn.XLOOKUP($B3977, sales_teams!$A$2:$A$36, sales_teams!$C$2:$C$36)</f>
        <v>West</v>
      </c>
      <c r="E3977" s="1" t="s">
        <v>181</v>
      </c>
      <c r="G3977" s="1" t="str">
        <f t="array" ref="G3977">IF($F3977="", "", _xlfn.XLOOKUP($F3977,accounts!$A$2:$A$86,accounts!$B$2:$B$86, "Other"))</f>
        <v/>
      </c>
      <c r="H3977" s="1" t="str">
        <f t="array" ref="H3977">IF($F3977="", "", IFS(_xlfn.XLOOKUP($F3977, accounts!$A$2:$A$86, accounts!$E$2:$E$86, 0)&gt;=1000, "Enterprise", _xlfn.XLOOKUP($F3977, accounts!$A$2:$A$86, accounts!$E$2:$E$86, 0)&gt;=100, "Mid-Market", TRUE, "SMB"))</f>
        <v/>
      </c>
      <c r="I3977" s="1" t="str">
        <f t="array" ref="I3977">IF($F3977="", "", _xlfn.XLOOKUP($F3977,accounts!$A$2:$A$86,accounts!$F$2:$F$86, "Other"))</f>
        <v/>
      </c>
      <c r="J3977" s="1" t="s">
        <v>189</v>
      </c>
      <c r="K3977" s="3">
        <v>42903.0</v>
      </c>
    </row>
    <row r="3978">
      <c r="A3978" s="1" t="s">
        <v>4183</v>
      </c>
      <c r="B3978" s="1" t="s">
        <v>92</v>
      </c>
      <c r="C3978" s="1" t="str">
        <f t="array" ref="C3978">_xlfn.XLOOKUP($B3978, sales_teams!$A$2:$A$36, sales_teams!$B$2:$B$36)</f>
        <v>Celia Rouche</v>
      </c>
      <c r="D3978" s="1" t="str">
        <f t="array" ref="D3978">_xlfn.XLOOKUP($B3978, sales_teams!$A$2:$A$36, sales_teams!$C$2:$C$36)</f>
        <v>West</v>
      </c>
      <c r="E3978" s="1" t="s">
        <v>242</v>
      </c>
      <c r="F3978" s="1" t="s">
        <v>127</v>
      </c>
      <c r="G3978" s="1" t="str">
        <f t="array" ref="G3978">IF($F3978="", "", _xlfn.XLOOKUP($F3978,accounts!$A$2:$A$86,accounts!$B$2:$B$86, "Other"))</f>
        <v>technology</v>
      </c>
      <c r="H3978" s="1" t="str">
        <f t="array" ref="H3978">IF($F3978="", "", IFS(_xlfn.XLOOKUP($F3978, accounts!$A$2:$A$86, accounts!$E$2:$E$86, 0)&gt;=1000, "Enterprise", _xlfn.XLOOKUP($F3978, accounts!$A$2:$A$86, accounts!$E$2:$E$86, 0)&gt;=100, "Mid-Market", TRUE, "SMB"))</f>
        <v>Enterprise</v>
      </c>
      <c r="I3978" s="1" t="str">
        <f t="array" ref="I3978">IF($F3978="", "", _xlfn.XLOOKUP($F3978,accounts!$A$2:$A$86,accounts!$F$2:$F$86, "Other"))</f>
        <v>United States</v>
      </c>
      <c r="J3978" s="1" t="s">
        <v>192</v>
      </c>
      <c r="K3978" s="3">
        <v>42903.0</v>
      </c>
      <c r="L3978" s="3">
        <v>42962.0</v>
      </c>
      <c r="M3978" s="1">
        <v>0.0</v>
      </c>
    </row>
    <row r="3979">
      <c r="A3979" s="1" t="s">
        <v>4184</v>
      </c>
      <c r="B3979" s="1" t="s">
        <v>18</v>
      </c>
      <c r="C3979" s="1" t="str">
        <f t="array" ref="C3979">_xlfn.XLOOKUP($B3979, sales_teams!$A$2:$A$36, sales_teams!$B$2:$B$36)</f>
        <v>Dustin Brinkmann</v>
      </c>
      <c r="D3979" s="1" t="str">
        <f t="array" ref="D3979">_xlfn.XLOOKUP($B3979, sales_teams!$A$2:$A$36, sales_teams!$C$2:$C$36)</f>
        <v>Central</v>
      </c>
      <c r="E3979" s="1" t="s">
        <v>194</v>
      </c>
      <c r="F3979" s="1" t="s">
        <v>29</v>
      </c>
      <c r="G3979" s="1" t="str">
        <f t="array" ref="G3979">IF($F3979="", "", _xlfn.XLOOKUP($F3979,accounts!$A$2:$A$86,accounts!$B$2:$B$86, "Other"))</f>
        <v>medical</v>
      </c>
      <c r="H3979" s="1" t="str">
        <f t="array" ref="H3979">IF($F3979="", "", IFS(_xlfn.XLOOKUP($F3979, accounts!$A$2:$A$86, accounts!$E$2:$E$86, 0)&gt;=1000, "Enterprise", _xlfn.XLOOKUP($F3979, accounts!$A$2:$A$86, accounts!$E$2:$E$86, 0)&gt;=100, "Mid-Market", TRUE, "SMB"))</f>
        <v>Enterprise</v>
      </c>
      <c r="I3979" s="1" t="str">
        <f t="array" ref="I3979">IF($F3979="", "", _xlfn.XLOOKUP($F3979,accounts!$A$2:$A$86,accounts!$F$2:$F$86, "Other"))</f>
        <v>Philipines</v>
      </c>
      <c r="J3979" s="1" t="s">
        <v>131</v>
      </c>
      <c r="K3979" s="3">
        <v>42903.0</v>
      </c>
      <c r="L3979" s="3">
        <v>42963.0</v>
      </c>
      <c r="M3979" s="1">
        <v>5018.0</v>
      </c>
    </row>
    <row r="3980">
      <c r="A3980" s="1" t="s">
        <v>4185</v>
      </c>
      <c r="B3980" s="1" t="s">
        <v>60</v>
      </c>
      <c r="C3980" s="1" t="str">
        <f t="array" ref="C3980">_xlfn.XLOOKUP($B3980, sales_teams!$A$2:$A$36, sales_teams!$B$2:$B$36)</f>
        <v>Celia Rouche</v>
      </c>
      <c r="D3980" s="1" t="str">
        <f t="array" ref="D3980">_xlfn.XLOOKUP($B3980, sales_teams!$A$2:$A$36, sales_teams!$C$2:$C$36)</f>
        <v>West</v>
      </c>
      <c r="E3980" s="1" t="s">
        <v>181</v>
      </c>
      <c r="G3980" s="1" t="str">
        <f t="array" ref="G3980">IF($F3980="", "", _xlfn.XLOOKUP($F3980,accounts!$A$2:$A$86,accounts!$B$2:$B$86, "Other"))</f>
        <v/>
      </c>
      <c r="H3980" s="1" t="str">
        <f t="array" ref="H3980">IF($F3980="", "", IFS(_xlfn.XLOOKUP($F3980, accounts!$A$2:$A$86, accounts!$E$2:$E$86, 0)&gt;=1000, "Enterprise", _xlfn.XLOOKUP($F3980, accounts!$A$2:$A$86, accounts!$E$2:$E$86, 0)&gt;=100, "Mid-Market", TRUE, "SMB"))</f>
        <v/>
      </c>
      <c r="I3980" s="1" t="str">
        <f t="array" ref="I3980">IF($F3980="", "", _xlfn.XLOOKUP($F3980,accounts!$A$2:$A$86,accounts!$F$2:$F$86, "Other"))</f>
        <v/>
      </c>
      <c r="J3980" s="1" t="s">
        <v>189</v>
      </c>
      <c r="K3980" s="3">
        <v>42903.0</v>
      </c>
    </row>
    <row r="3981">
      <c r="A3981" s="1" t="s">
        <v>4186</v>
      </c>
      <c r="B3981" s="1" t="s">
        <v>60</v>
      </c>
      <c r="C3981" s="1" t="str">
        <f t="array" ref="C3981">_xlfn.XLOOKUP($B3981, sales_teams!$A$2:$A$36, sales_teams!$B$2:$B$36)</f>
        <v>Celia Rouche</v>
      </c>
      <c r="D3981" s="1" t="str">
        <f t="array" ref="D3981">_xlfn.XLOOKUP($B3981, sales_teams!$A$2:$A$36, sales_teams!$C$2:$C$36)</f>
        <v>West</v>
      </c>
      <c r="E3981" s="1" t="s">
        <v>188</v>
      </c>
      <c r="F3981" s="1" t="s">
        <v>117</v>
      </c>
      <c r="G3981" s="1" t="str">
        <f t="array" ref="G3981">IF($F3981="", "", _xlfn.XLOOKUP($F3981,accounts!$A$2:$A$86,accounts!$B$2:$B$86, "Other"))</f>
        <v>retail</v>
      </c>
      <c r="H3981" s="1" t="str">
        <f t="array" ref="H3981">IF($F3981="", "", IFS(_xlfn.XLOOKUP($F3981, accounts!$A$2:$A$86, accounts!$E$2:$E$86, 0)&gt;=1000, "Enterprise", _xlfn.XLOOKUP($F3981, accounts!$A$2:$A$86, accounts!$E$2:$E$86, 0)&gt;=100, "Mid-Market", TRUE, "SMB"))</f>
        <v>Mid-Market</v>
      </c>
      <c r="I3981" s="1" t="str">
        <f t="array" ref="I3981">IF($F3981="", "", _xlfn.XLOOKUP($F3981,accounts!$A$2:$A$86,accounts!$F$2:$F$86, "Other"))</f>
        <v>United States</v>
      </c>
      <c r="J3981" s="1" t="s">
        <v>131</v>
      </c>
      <c r="K3981" s="3">
        <v>42903.0</v>
      </c>
      <c r="L3981" s="3">
        <v>42995.0</v>
      </c>
      <c r="M3981" s="1">
        <v>3295.0</v>
      </c>
    </row>
    <row r="3982">
      <c r="A3982" s="1" t="s">
        <v>4187</v>
      </c>
      <c r="B3982" s="1" t="s">
        <v>7</v>
      </c>
      <c r="C3982" s="1" t="str">
        <f t="array" ref="C3982">_xlfn.XLOOKUP($B3982, sales_teams!$A$2:$A$36, sales_teams!$B$2:$B$36)</f>
        <v>Dustin Brinkmann</v>
      </c>
      <c r="D3982" s="1" t="str">
        <f t="array" ref="D3982">_xlfn.XLOOKUP($B3982, sales_teams!$A$2:$A$36, sales_teams!$C$2:$C$36)</f>
        <v>Central</v>
      </c>
      <c r="E3982" s="1" t="s">
        <v>179</v>
      </c>
      <c r="F3982" s="1" t="s">
        <v>150</v>
      </c>
      <c r="G3982" s="1" t="str">
        <f t="array" ref="G3982">IF($F3982="", "", _xlfn.XLOOKUP($F3982,accounts!$A$2:$A$86,accounts!$B$2:$B$86, "Other"))</f>
        <v>technology</v>
      </c>
      <c r="H3982" s="1" t="str">
        <f t="array" ref="H3982">IF($F3982="", "", IFS(_xlfn.XLOOKUP($F3982, accounts!$A$2:$A$86, accounts!$E$2:$E$86, 0)&gt;=1000, "Enterprise", _xlfn.XLOOKUP($F3982, accounts!$A$2:$A$86, accounts!$E$2:$E$86, 0)&gt;=100, "Mid-Market", TRUE, "SMB"))</f>
        <v>Enterprise</v>
      </c>
      <c r="I3982" s="1" t="str">
        <f t="array" ref="I3982">IF($F3982="", "", _xlfn.XLOOKUP($F3982,accounts!$A$2:$A$86,accounts!$F$2:$F$86, "Other"))</f>
        <v>United States</v>
      </c>
      <c r="J3982" s="1" t="s">
        <v>131</v>
      </c>
      <c r="K3982" s="3">
        <v>42904.0</v>
      </c>
      <c r="L3982" s="3">
        <v>42976.0</v>
      </c>
      <c r="M3982" s="1">
        <v>61.0</v>
      </c>
    </row>
    <row r="3983">
      <c r="A3983" s="1" t="s">
        <v>4188</v>
      </c>
      <c r="B3983" s="1" t="s">
        <v>57</v>
      </c>
      <c r="C3983" s="1" t="str">
        <f t="array" ref="C3983">_xlfn.XLOOKUP($B3983, sales_teams!$A$2:$A$36, sales_teams!$B$2:$B$36)</f>
        <v>Rocco Neubert</v>
      </c>
      <c r="D3983" s="1" t="str">
        <f t="array" ref="D3983">_xlfn.XLOOKUP($B3983, sales_teams!$A$2:$A$36, sales_teams!$C$2:$C$36)</f>
        <v>East</v>
      </c>
      <c r="E3983" s="1" t="s">
        <v>194</v>
      </c>
      <c r="F3983" s="1" t="s">
        <v>132</v>
      </c>
      <c r="G3983" s="1" t="str">
        <f t="array" ref="G3983">IF($F3983="", "", _xlfn.XLOOKUP($F3983,accounts!$A$2:$A$86,accounts!$B$2:$B$86, "Other"))</f>
        <v>marketing</v>
      </c>
      <c r="H3983" s="1" t="str">
        <f t="array" ref="H3983">IF($F3983="", "", IFS(_xlfn.XLOOKUP($F3983, accounts!$A$2:$A$86, accounts!$E$2:$E$86, 0)&gt;=1000, "Enterprise", _xlfn.XLOOKUP($F3983, accounts!$A$2:$A$86, accounts!$E$2:$E$86, 0)&gt;=100, "Mid-Market", TRUE, "SMB"))</f>
        <v>Enterprise</v>
      </c>
      <c r="I3983" s="1" t="str">
        <f t="array" ref="I3983">IF($F3983="", "", _xlfn.XLOOKUP($F3983,accounts!$A$2:$A$86,accounts!$F$2:$F$86, "Other"))</f>
        <v>Jordan</v>
      </c>
      <c r="J3983" s="1" t="s">
        <v>192</v>
      </c>
      <c r="K3983" s="3">
        <v>42904.0</v>
      </c>
      <c r="L3983" s="3">
        <v>42917.0</v>
      </c>
      <c r="M3983" s="1">
        <v>0.0</v>
      </c>
    </row>
    <row r="3984">
      <c r="A3984" s="1" t="s">
        <v>4189</v>
      </c>
      <c r="B3984" s="1" t="s">
        <v>52</v>
      </c>
      <c r="C3984" s="1" t="str">
        <f t="array" ref="C3984">_xlfn.XLOOKUP($B3984, sales_teams!$A$2:$A$36, sales_teams!$B$2:$B$36)</f>
        <v>Rocco Neubert</v>
      </c>
      <c r="D3984" s="1" t="str">
        <f t="array" ref="D3984">_xlfn.XLOOKUP($B3984, sales_teams!$A$2:$A$36, sales_teams!$C$2:$C$36)</f>
        <v>East</v>
      </c>
      <c r="E3984" s="1" t="s">
        <v>109</v>
      </c>
      <c r="F3984" s="1" t="s">
        <v>152</v>
      </c>
      <c r="G3984" s="1" t="str">
        <f t="array" ref="G3984">IF($F3984="", "", _xlfn.XLOOKUP($F3984,accounts!$A$2:$A$86,accounts!$B$2:$B$86, "Other"))</f>
        <v>marketing</v>
      </c>
      <c r="H3984" s="1" t="str">
        <f t="array" ref="H3984">IF($F3984="", "", IFS(_xlfn.XLOOKUP($F3984, accounts!$A$2:$A$86, accounts!$E$2:$E$86, 0)&gt;=1000, "Enterprise", _xlfn.XLOOKUP($F3984, accounts!$A$2:$A$86, accounts!$E$2:$E$86, 0)&gt;=100, "Mid-Market", TRUE, "SMB"))</f>
        <v>Mid-Market</v>
      </c>
      <c r="I3984" s="1" t="str">
        <f t="array" ref="I3984">IF($F3984="", "", _xlfn.XLOOKUP($F3984,accounts!$A$2:$A$86,accounts!$F$2:$F$86, "Other"))</f>
        <v>United States</v>
      </c>
      <c r="J3984" s="1" t="s">
        <v>189</v>
      </c>
      <c r="K3984" s="3">
        <v>42904.0</v>
      </c>
    </row>
    <row r="3985">
      <c r="A3985" s="1" t="s">
        <v>4190</v>
      </c>
      <c r="B3985" s="1" t="s">
        <v>52</v>
      </c>
      <c r="C3985" s="1" t="str">
        <f t="array" ref="C3985">_xlfn.XLOOKUP($B3985, sales_teams!$A$2:$A$36, sales_teams!$B$2:$B$36)</f>
        <v>Rocco Neubert</v>
      </c>
      <c r="D3985" s="1" t="str">
        <f t="array" ref="D3985">_xlfn.XLOOKUP($B3985, sales_teams!$A$2:$A$36, sales_teams!$C$2:$C$36)</f>
        <v>East</v>
      </c>
      <c r="E3985" s="1" t="s">
        <v>179</v>
      </c>
      <c r="F3985" s="1" t="s">
        <v>172</v>
      </c>
      <c r="G3985" s="1" t="str">
        <f t="array" ref="G3985">IF($F3985="", "", _xlfn.XLOOKUP($F3985,accounts!$A$2:$A$86,accounts!$B$2:$B$86, "Other"))</f>
        <v>retail</v>
      </c>
      <c r="H3985" s="1" t="str">
        <f t="array" ref="H3985">IF($F3985="", "", IFS(_xlfn.XLOOKUP($F3985, accounts!$A$2:$A$86, accounts!$E$2:$E$86, 0)&gt;=1000, "Enterprise", _xlfn.XLOOKUP($F3985, accounts!$A$2:$A$86, accounts!$E$2:$E$86, 0)&gt;=100, "Mid-Market", TRUE, "SMB"))</f>
        <v>Mid-Market</v>
      </c>
      <c r="I3985" s="1" t="str">
        <f t="array" ref="I3985">IF($F3985="", "", _xlfn.XLOOKUP($F3985,accounts!$A$2:$A$86,accounts!$F$2:$F$86, "Other"))</f>
        <v>United States</v>
      </c>
      <c r="J3985" s="1" t="s">
        <v>131</v>
      </c>
      <c r="K3985" s="3">
        <v>42904.0</v>
      </c>
      <c r="L3985" s="3">
        <v>43001.0</v>
      </c>
      <c r="M3985" s="1">
        <v>59.0</v>
      </c>
    </row>
    <row r="3986">
      <c r="A3986" s="1" t="s">
        <v>4191</v>
      </c>
      <c r="B3986" s="1" t="s">
        <v>48</v>
      </c>
      <c r="C3986" s="1" t="str">
        <f t="array" ref="C3986">_xlfn.XLOOKUP($B3986, sales_teams!$A$2:$A$36, sales_teams!$B$2:$B$36)</f>
        <v>Rocco Neubert</v>
      </c>
      <c r="D3986" s="1" t="str">
        <f t="array" ref="D3986">_xlfn.XLOOKUP($B3986, sales_teams!$A$2:$A$36, sales_teams!$C$2:$C$36)</f>
        <v>East</v>
      </c>
      <c r="E3986" s="1" t="s">
        <v>194</v>
      </c>
      <c r="G3986" s="1" t="str">
        <f t="array" ref="G3986">IF($F3986="", "", _xlfn.XLOOKUP($F3986,accounts!$A$2:$A$86,accounts!$B$2:$B$86, "Other"))</f>
        <v/>
      </c>
      <c r="H3986" s="1" t="str">
        <f t="array" ref="H3986">IF($F3986="", "", IFS(_xlfn.XLOOKUP($F3986, accounts!$A$2:$A$86, accounts!$E$2:$E$86, 0)&gt;=1000, "Enterprise", _xlfn.XLOOKUP($F3986, accounts!$A$2:$A$86, accounts!$E$2:$E$86, 0)&gt;=100, "Mid-Market", TRUE, "SMB"))</f>
        <v/>
      </c>
      <c r="I3986" s="1" t="str">
        <f t="array" ref="I3986">IF($F3986="", "", _xlfn.XLOOKUP($F3986,accounts!$A$2:$A$86,accounts!$F$2:$F$86, "Other"))</f>
        <v/>
      </c>
      <c r="J3986" s="1" t="s">
        <v>189</v>
      </c>
      <c r="K3986" s="3">
        <v>42904.0</v>
      </c>
    </row>
    <row r="3987">
      <c r="A3987" s="1" t="s">
        <v>4192</v>
      </c>
      <c r="B3987" s="1" t="s">
        <v>48</v>
      </c>
      <c r="C3987" s="1" t="str">
        <f t="array" ref="C3987">_xlfn.XLOOKUP($B3987, sales_teams!$A$2:$A$36, sales_teams!$B$2:$B$36)</f>
        <v>Rocco Neubert</v>
      </c>
      <c r="D3987" s="1" t="str">
        <f t="array" ref="D3987">_xlfn.XLOOKUP($B3987, sales_teams!$A$2:$A$36, sales_teams!$C$2:$C$36)</f>
        <v>East</v>
      </c>
      <c r="E3987" s="1" t="s">
        <v>188</v>
      </c>
      <c r="F3987" s="1" t="s">
        <v>117</v>
      </c>
      <c r="G3987" s="1" t="str">
        <f t="array" ref="G3987">IF($F3987="", "", _xlfn.XLOOKUP($F3987,accounts!$A$2:$A$86,accounts!$B$2:$B$86, "Other"))</f>
        <v>retail</v>
      </c>
      <c r="H3987" s="1" t="str">
        <f t="array" ref="H3987">IF($F3987="", "", IFS(_xlfn.XLOOKUP($F3987, accounts!$A$2:$A$86, accounts!$E$2:$E$86, 0)&gt;=1000, "Enterprise", _xlfn.XLOOKUP($F3987, accounts!$A$2:$A$86, accounts!$E$2:$E$86, 0)&gt;=100, "Mid-Market", TRUE, "SMB"))</f>
        <v>Mid-Market</v>
      </c>
      <c r="I3987" s="1" t="str">
        <f t="array" ref="I3987">IF($F3987="", "", _xlfn.XLOOKUP($F3987,accounts!$A$2:$A$86,accounts!$F$2:$F$86, "Other"))</f>
        <v>United States</v>
      </c>
      <c r="J3987" s="1" t="s">
        <v>189</v>
      </c>
      <c r="K3987" s="3">
        <v>42904.0</v>
      </c>
    </row>
    <row r="3988">
      <c r="A3988" s="1" t="s">
        <v>4193</v>
      </c>
      <c r="B3988" s="1" t="s">
        <v>48</v>
      </c>
      <c r="C3988" s="1" t="str">
        <f t="array" ref="C3988">_xlfn.XLOOKUP($B3988, sales_teams!$A$2:$A$36, sales_teams!$B$2:$B$36)</f>
        <v>Rocco Neubert</v>
      </c>
      <c r="D3988" s="1" t="str">
        <f t="array" ref="D3988">_xlfn.XLOOKUP($B3988, sales_teams!$A$2:$A$36, sales_teams!$C$2:$C$36)</f>
        <v>East</v>
      </c>
      <c r="E3988" s="1" t="s">
        <v>148</v>
      </c>
      <c r="F3988" s="1" t="s">
        <v>132</v>
      </c>
      <c r="G3988" s="1" t="str">
        <f t="array" ref="G3988">IF($F3988="", "", _xlfn.XLOOKUP($F3988,accounts!$A$2:$A$86,accounts!$B$2:$B$86, "Other"))</f>
        <v>marketing</v>
      </c>
      <c r="H3988" s="1" t="str">
        <f t="array" ref="H3988">IF($F3988="", "", IFS(_xlfn.XLOOKUP($F3988, accounts!$A$2:$A$86, accounts!$E$2:$E$86, 0)&gt;=1000, "Enterprise", _xlfn.XLOOKUP($F3988, accounts!$A$2:$A$86, accounts!$E$2:$E$86, 0)&gt;=100, "Mid-Market", TRUE, "SMB"))</f>
        <v>Enterprise</v>
      </c>
      <c r="I3988" s="1" t="str">
        <f t="array" ref="I3988">IF($F3988="", "", _xlfn.XLOOKUP($F3988,accounts!$A$2:$A$86,accounts!$F$2:$F$86, "Other"))</f>
        <v>Jordan</v>
      </c>
      <c r="J3988" s="1" t="s">
        <v>131</v>
      </c>
      <c r="K3988" s="3">
        <v>42904.0</v>
      </c>
      <c r="L3988" s="3">
        <v>42912.0</v>
      </c>
      <c r="M3988" s="1">
        <v>3720.0</v>
      </c>
    </row>
    <row r="3989">
      <c r="A3989" s="1" t="s">
        <v>4194</v>
      </c>
      <c r="B3989" s="1" t="s">
        <v>30</v>
      </c>
      <c r="C3989" s="1" t="str">
        <f t="array" ref="C3989">_xlfn.XLOOKUP($B3989, sales_teams!$A$2:$A$36, sales_teams!$B$2:$B$36)</f>
        <v>Melvin Marxen</v>
      </c>
      <c r="D3989" s="1" t="str">
        <f t="array" ref="D3989">_xlfn.XLOOKUP($B3989, sales_teams!$A$2:$A$36, sales_teams!$C$2:$C$36)</f>
        <v>Central</v>
      </c>
      <c r="E3989" s="1" t="s">
        <v>188</v>
      </c>
      <c r="F3989" s="1" t="s">
        <v>122</v>
      </c>
      <c r="G3989" s="1" t="str">
        <f t="array" ref="G3989">IF($F3989="", "", _xlfn.XLOOKUP($F3989,accounts!$A$2:$A$86,accounts!$B$2:$B$86, "Other"))</f>
        <v>medical</v>
      </c>
      <c r="H3989" s="1" t="str">
        <f t="array" ref="H3989">IF($F3989="", "", IFS(_xlfn.XLOOKUP($F3989, accounts!$A$2:$A$86, accounts!$E$2:$E$86, 0)&gt;=1000, "Enterprise", _xlfn.XLOOKUP($F3989, accounts!$A$2:$A$86, accounts!$E$2:$E$86, 0)&gt;=100, "Mid-Market", TRUE, "SMB"))</f>
        <v>Enterprise</v>
      </c>
      <c r="I3989" s="1" t="str">
        <f t="array" ref="I3989">IF($F3989="", "", _xlfn.XLOOKUP($F3989,accounts!$A$2:$A$86,accounts!$F$2:$F$86, "Other"))</f>
        <v>United States</v>
      </c>
      <c r="J3989" s="1" t="s">
        <v>192</v>
      </c>
      <c r="K3989" s="3">
        <v>42904.0</v>
      </c>
      <c r="L3989" s="3">
        <v>42962.0</v>
      </c>
      <c r="M3989" s="1">
        <v>0.0</v>
      </c>
    </row>
    <row r="3990">
      <c r="A3990" s="1" t="s">
        <v>4195</v>
      </c>
      <c r="B3990" s="1" t="s">
        <v>30</v>
      </c>
      <c r="C3990" s="1" t="str">
        <f t="array" ref="C3990">_xlfn.XLOOKUP($B3990, sales_teams!$A$2:$A$36, sales_teams!$B$2:$B$36)</f>
        <v>Melvin Marxen</v>
      </c>
      <c r="D3990" s="1" t="str">
        <f t="array" ref="D3990">_xlfn.XLOOKUP($B3990, sales_teams!$A$2:$A$36, sales_teams!$C$2:$C$36)</f>
        <v>Central</v>
      </c>
      <c r="E3990" s="1" t="s">
        <v>148</v>
      </c>
      <c r="F3990" s="1" t="s">
        <v>95</v>
      </c>
      <c r="G3990" s="1" t="str">
        <f t="array" ref="G3990">IF($F3990="", "", _xlfn.XLOOKUP($F3990,accounts!$A$2:$A$86,accounts!$B$2:$B$86, "Other"))</f>
        <v>finance</v>
      </c>
      <c r="H3990" s="1" t="str">
        <f t="array" ref="H3990">IF($F3990="", "", IFS(_xlfn.XLOOKUP($F3990, accounts!$A$2:$A$86, accounts!$E$2:$E$86, 0)&gt;=1000, "Enterprise", _xlfn.XLOOKUP($F3990, accounts!$A$2:$A$86, accounts!$E$2:$E$86, 0)&gt;=100, "Mid-Market", TRUE, "SMB"))</f>
        <v>Enterprise</v>
      </c>
      <c r="I3990" s="1" t="str">
        <f t="array" ref="I3990">IF($F3990="", "", _xlfn.XLOOKUP($F3990,accounts!$A$2:$A$86,accounts!$F$2:$F$86, "Other"))</f>
        <v>United States</v>
      </c>
      <c r="J3990" s="1" t="s">
        <v>131</v>
      </c>
      <c r="K3990" s="3">
        <v>42904.0</v>
      </c>
      <c r="L3990" s="3">
        <v>42963.0</v>
      </c>
      <c r="M3990" s="1">
        <v>5088.0</v>
      </c>
    </row>
    <row r="3991">
      <c r="A3991" s="1" t="s">
        <v>4196</v>
      </c>
      <c r="B3991" s="1" t="s">
        <v>94</v>
      </c>
      <c r="C3991" s="1" t="str">
        <f t="array" ref="C3991">_xlfn.XLOOKUP($B3991, sales_teams!$A$2:$A$36, sales_teams!$B$2:$B$36)</f>
        <v>Celia Rouche</v>
      </c>
      <c r="D3991" s="1" t="str">
        <f t="array" ref="D3991">_xlfn.XLOOKUP($B3991, sales_teams!$A$2:$A$36, sales_teams!$C$2:$C$36)</f>
        <v>West</v>
      </c>
      <c r="E3991" s="1" t="s">
        <v>194</v>
      </c>
      <c r="F3991" s="1" t="s">
        <v>151</v>
      </c>
      <c r="G3991" s="1" t="str">
        <f t="array" ref="G3991">IF($F3991="", "", _xlfn.XLOOKUP($F3991,accounts!$A$2:$A$86,accounts!$B$2:$B$86, "Other"))</f>
        <v>software</v>
      </c>
      <c r="H3991" s="1" t="str">
        <f t="array" ref="H3991">IF($F3991="", "", IFS(_xlfn.XLOOKUP($F3991, accounts!$A$2:$A$86, accounts!$E$2:$E$86, 0)&gt;=1000, "Enterprise", _xlfn.XLOOKUP($F3991, accounts!$A$2:$A$86, accounts!$E$2:$E$86, 0)&gt;=100, "Mid-Market", TRUE, "SMB"))</f>
        <v>Enterprise</v>
      </c>
      <c r="I3991" s="1" t="str">
        <f t="array" ref="I3991">IF($F3991="", "", _xlfn.XLOOKUP($F3991,accounts!$A$2:$A$86,accounts!$F$2:$F$86, "Other"))</f>
        <v>United States</v>
      </c>
      <c r="J3991" s="1" t="s">
        <v>131</v>
      </c>
      <c r="K3991" s="3">
        <v>42904.0</v>
      </c>
      <c r="L3991" s="3">
        <v>42914.0</v>
      </c>
      <c r="M3991" s="1">
        <v>6666.0</v>
      </c>
    </row>
    <row r="3992">
      <c r="A3992" s="1" t="s">
        <v>4197</v>
      </c>
      <c r="B3992" s="1" t="s">
        <v>26</v>
      </c>
      <c r="C3992" s="1" t="str">
        <f t="array" ref="C3992">_xlfn.XLOOKUP($B3992, sales_teams!$A$2:$A$36, sales_teams!$B$2:$B$36)</f>
        <v>Melvin Marxen</v>
      </c>
      <c r="D3992" s="1" t="str">
        <f t="array" ref="D3992">_xlfn.XLOOKUP($B3992, sales_teams!$A$2:$A$36, sales_teams!$C$2:$C$36)</f>
        <v>Central</v>
      </c>
      <c r="E3992" s="1" t="s">
        <v>109</v>
      </c>
      <c r="F3992" s="1" t="s">
        <v>149</v>
      </c>
      <c r="G3992" s="1" t="str">
        <f t="array" ref="G3992">IF($F3992="", "", _xlfn.XLOOKUP($F3992,accounts!$A$2:$A$86,accounts!$B$2:$B$86, "Other"))</f>
        <v>medical</v>
      </c>
      <c r="H3992" s="1" t="str">
        <f t="array" ref="H3992">IF($F3992="", "", IFS(_xlfn.XLOOKUP($F3992, accounts!$A$2:$A$86, accounts!$E$2:$E$86, 0)&gt;=1000, "Enterprise", _xlfn.XLOOKUP($F3992, accounts!$A$2:$A$86, accounts!$E$2:$E$86, 0)&gt;=100, "Mid-Market", TRUE, "SMB"))</f>
        <v>Enterprise</v>
      </c>
      <c r="I3992" s="1" t="str">
        <f t="array" ref="I3992">IF($F3992="", "", _xlfn.XLOOKUP($F3992,accounts!$A$2:$A$86,accounts!$F$2:$F$86, "Other"))</f>
        <v>United States</v>
      </c>
      <c r="J3992" s="1" t="s">
        <v>192</v>
      </c>
      <c r="K3992" s="3">
        <v>42904.0</v>
      </c>
      <c r="L3992" s="3">
        <v>42949.0</v>
      </c>
      <c r="M3992" s="1">
        <v>0.0</v>
      </c>
    </row>
    <row r="3993">
      <c r="A3993" s="1" t="s">
        <v>4198</v>
      </c>
      <c r="B3993" s="1" t="s">
        <v>26</v>
      </c>
      <c r="C3993" s="1" t="str">
        <f t="array" ref="C3993">_xlfn.XLOOKUP($B3993, sales_teams!$A$2:$A$36, sales_teams!$B$2:$B$36)</f>
        <v>Melvin Marxen</v>
      </c>
      <c r="D3993" s="1" t="str">
        <f t="array" ref="D3993">_xlfn.XLOOKUP($B3993, sales_teams!$A$2:$A$36, sales_teams!$C$2:$C$36)</f>
        <v>Central</v>
      </c>
      <c r="E3993" s="1" t="s">
        <v>148</v>
      </c>
      <c r="F3993" s="1" t="s">
        <v>122</v>
      </c>
      <c r="G3993" s="1" t="str">
        <f t="array" ref="G3993">IF($F3993="", "", _xlfn.XLOOKUP($F3993,accounts!$A$2:$A$86,accounts!$B$2:$B$86, "Other"))</f>
        <v>medical</v>
      </c>
      <c r="H3993" s="1" t="str">
        <f t="array" ref="H3993">IF($F3993="", "", IFS(_xlfn.XLOOKUP($F3993, accounts!$A$2:$A$86, accounts!$E$2:$E$86, 0)&gt;=1000, "Enterprise", _xlfn.XLOOKUP($F3993, accounts!$A$2:$A$86, accounts!$E$2:$E$86, 0)&gt;=100, "Mid-Market", TRUE, "SMB"))</f>
        <v>Enterprise</v>
      </c>
      <c r="I3993" s="1" t="str">
        <f t="array" ref="I3993">IF($F3993="", "", _xlfn.XLOOKUP($F3993,accounts!$A$2:$A$86,accounts!$F$2:$F$86, "Other"))</f>
        <v>United States</v>
      </c>
      <c r="J3993" s="1" t="s">
        <v>131</v>
      </c>
      <c r="K3993" s="3">
        <v>42904.0</v>
      </c>
      <c r="L3993" s="3">
        <v>42909.0</v>
      </c>
      <c r="M3993" s="1">
        <v>5115.0</v>
      </c>
    </row>
    <row r="3994">
      <c r="A3994" s="1" t="s">
        <v>4199</v>
      </c>
      <c r="B3994" s="1" t="s">
        <v>99</v>
      </c>
      <c r="C3994" s="1" t="str">
        <f t="array" ref="C3994">_xlfn.XLOOKUP($B3994, sales_teams!$A$2:$A$36, sales_teams!$B$2:$B$36)</f>
        <v>Summer Sewald</v>
      </c>
      <c r="D3994" s="1" t="str">
        <f t="array" ref="D3994">_xlfn.XLOOKUP($B3994, sales_teams!$A$2:$A$36, sales_teams!$C$2:$C$36)</f>
        <v>West</v>
      </c>
      <c r="E3994" s="1" t="s">
        <v>188</v>
      </c>
      <c r="F3994" s="1" t="s">
        <v>103</v>
      </c>
      <c r="G3994" s="1" t="str">
        <f t="array" ref="G3994">IF($F3994="", "", _xlfn.XLOOKUP($F3994,accounts!$A$2:$A$86,accounts!$B$2:$B$86, "Other"))</f>
        <v>retail</v>
      </c>
      <c r="H3994" s="1" t="str">
        <f t="array" ref="H3994">IF($F3994="", "", IFS(_xlfn.XLOOKUP($F3994, accounts!$A$2:$A$86, accounts!$E$2:$E$86, 0)&gt;=1000, "Enterprise", _xlfn.XLOOKUP($F3994, accounts!$A$2:$A$86, accounts!$E$2:$E$86, 0)&gt;=100, "Mid-Market", TRUE, "SMB"))</f>
        <v>Enterprise</v>
      </c>
      <c r="I3994" s="1" t="str">
        <f t="array" ref="I3994">IF($F3994="", "", _xlfn.XLOOKUP($F3994,accounts!$A$2:$A$86,accounts!$F$2:$F$86, "Other"))</f>
        <v>United States</v>
      </c>
      <c r="J3994" s="1" t="s">
        <v>189</v>
      </c>
      <c r="K3994" s="3">
        <v>42904.0</v>
      </c>
    </row>
    <row r="3995">
      <c r="A3995" s="1" t="s">
        <v>4200</v>
      </c>
      <c r="B3995" s="1" t="s">
        <v>19</v>
      </c>
      <c r="C3995" s="1" t="str">
        <f t="array" ref="C3995">_xlfn.XLOOKUP($B3995, sales_teams!$A$2:$A$36, sales_teams!$B$2:$B$36)</f>
        <v>Melvin Marxen</v>
      </c>
      <c r="D3995" s="1" t="str">
        <f t="array" ref="D3995">_xlfn.XLOOKUP($B3995, sales_teams!$A$2:$A$36, sales_teams!$C$2:$C$36)</f>
        <v>Central</v>
      </c>
      <c r="E3995" s="1" t="s">
        <v>181</v>
      </c>
      <c r="F3995" s="1" t="s">
        <v>155</v>
      </c>
      <c r="G3995" s="1" t="str">
        <f t="array" ref="G3995">IF($F3995="", "", _xlfn.XLOOKUP($F3995,accounts!$A$2:$A$86,accounts!$B$2:$B$86, "Other"))</f>
        <v>finance</v>
      </c>
      <c r="H3995" s="1" t="str">
        <f t="array" ref="H3995">IF($F3995="", "", IFS(_xlfn.XLOOKUP($F3995, accounts!$A$2:$A$86, accounts!$E$2:$E$86, 0)&gt;=1000, "Enterprise", _xlfn.XLOOKUP($F3995, accounts!$A$2:$A$86, accounts!$E$2:$E$86, 0)&gt;=100, "Mid-Market", TRUE, "SMB"))</f>
        <v>Enterprise</v>
      </c>
      <c r="I3995" s="1" t="str">
        <f t="array" ref="I3995">IF($F3995="", "", _xlfn.XLOOKUP($F3995,accounts!$A$2:$A$86,accounts!$F$2:$F$86, "Other"))</f>
        <v>United States</v>
      </c>
      <c r="J3995" s="1" t="s">
        <v>192</v>
      </c>
      <c r="K3995" s="3">
        <v>42904.0</v>
      </c>
      <c r="L3995" s="3">
        <v>42968.0</v>
      </c>
      <c r="M3995" s="1">
        <v>0.0</v>
      </c>
    </row>
    <row r="3996">
      <c r="A3996" s="1" t="s">
        <v>4201</v>
      </c>
      <c r="B3996" s="1" t="s">
        <v>19</v>
      </c>
      <c r="C3996" s="1" t="str">
        <f t="array" ref="C3996">_xlfn.XLOOKUP($B3996, sales_teams!$A$2:$A$36, sales_teams!$B$2:$B$36)</f>
        <v>Melvin Marxen</v>
      </c>
      <c r="D3996" s="1" t="str">
        <f t="array" ref="D3996">_xlfn.XLOOKUP($B3996, sales_teams!$A$2:$A$36, sales_teams!$C$2:$C$36)</f>
        <v>Central</v>
      </c>
      <c r="E3996" s="1" t="s">
        <v>109</v>
      </c>
      <c r="F3996" s="1" t="s">
        <v>122</v>
      </c>
      <c r="G3996" s="1" t="str">
        <f t="array" ref="G3996">IF($F3996="", "", _xlfn.XLOOKUP($F3996,accounts!$A$2:$A$86,accounts!$B$2:$B$86, "Other"))</f>
        <v>medical</v>
      </c>
      <c r="H3996" s="1" t="str">
        <f t="array" ref="H3996">IF($F3996="", "", IFS(_xlfn.XLOOKUP($F3996, accounts!$A$2:$A$86, accounts!$E$2:$E$86, 0)&gt;=1000, "Enterprise", _xlfn.XLOOKUP($F3996, accounts!$A$2:$A$86, accounts!$E$2:$E$86, 0)&gt;=100, "Mid-Market", TRUE, "SMB"))</f>
        <v>Enterprise</v>
      </c>
      <c r="I3996" s="1" t="str">
        <f t="array" ref="I3996">IF($F3996="", "", _xlfn.XLOOKUP($F3996,accounts!$A$2:$A$86,accounts!$F$2:$F$86, "Other"))</f>
        <v>United States</v>
      </c>
      <c r="J3996" s="1" t="s">
        <v>131</v>
      </c>
      <c r="K3996" s="3">
        <v>42904.0</v>
      </c>
      <c r="L3996" s="3">
        <v>42917.0</v>
      </c>
      <c r="M3996" s="1">
        <v>1149.0</v>
      </c>
    </row>
    <row r="3997">
      <c r="A3997" s="1" t="s">
        <v>4202</v>
      </c>
      <c r="B3997" s="1" t="s">
        <v>19</v>
      </c>
      <c r="C3997" s="1" t="str">
        <f t="array" ref="C3997">_xlfn.XLOOKUP($B3997, sales_teams!$A$2:$A$36, sales_teams!$B$2:$B$36)</f>
        <v>Melvin Marxen</v>
      </c>
      <c r="D3997" s="1" t="str">
        <f t="array" ref="D3997">_xlfn.XLOOKUP($B3997, sales_teams!$A$2:$A$36, sales_teams!$C$2:$C$36)</f>
        <v>Central</v>
      </c>
      <c r="E3997" s="1" t="s">
        <v>148</v>
      </c>
      <c r="F3997" s="1" t="s">
        <v>29</v>
      </c>
      <c r="G3997" s="1" t="str">
        <f t="array" ref="G3997">IF($F3997="", "", _xlfn.XLOOKUP($F3997,accounts!$A$2:$A$86,accounts!$B$2:$B$86, "Other"))</f>
        <v>medical</v>
      </c>
      <c r="H3997" s="1" t="str">
        <f t="array" ref="H3997">IF($F3997="", "", IFS(_xlfn.XLOOKUP($F3997, accounts!$A$2:$A$86, accounts!$E$2:$E$86, 0)&gt;=1000, "Enterprise", _xlfn.XLOOKUP($F3997, accounts!$A$2:$A$86, accounts!$E$2:$E$86, 0)&gt;=100, "Mid-Market", TRUE, "SMB"))</f>
        <v>Enterprise</v>
      </c>
      <c r="I3997" s="1" t="str">
        <f t="array" ref="I3997">IF($F3997="", "", _xlfn.XLOOKUP($F3997,accounts!$A$2:$A$86,accounts!$F$2:$F$86, "Other"))</f>
        <v>Philipines</v>
      </c>
      <c r="J3997" s="1" t="s">
        <v>131</v>
      </c>
      <c r="K3997" s="3">
        <v>42904.0</v>
      </c>
      <c r="L3997" s="3">
        <v>42993.0</v>
      </c>
      <c r="M3997" s="1">
        <v>5220.0</v>
      </c>
    </row>
    <row r="3998">
      <c r="A3998" s="1" t="s">
        <v>4203</v>
      </c>
      <c r="B3998" s="1" t="s">
        <v>19</v>
      </c>
      <c r="C3998" s="1" t="str">
        <f t="array" ref="C3998">_xlfn.XLOOKUP($B3998, sales_teams!$A$2:$A$36, sales_teams!$B$2:$B$36)</f>
        <v>Melvin Marxen</v>
      </c>
      <c r="D3998" s="1" t="str">
        <f t="array" ref="D3998">_xlfn.XLOOKUP($B3998, sales_teams!$A$2:$A$36, sales_teams!$C$2:$C$36)</f>
        <v>Central</v>
      </c>
      <c r="E3998" s="1" t="s">
        <v>179</v>
      </c>
      <c r="F3998" s="1" t="s">
        <v>155</v>
      </c>
      <c r="G3998" s="1" t="str">
        <f t="array" ref="G3998">IF($F3998="", "", _xlfn.XLOOKUP($F3998,accounts!$A$2:$A$86,accounts!$B$2:$B$86, "Other"))</f>
        <v>finance</v>
      </c>
      <c r="H3998" s="1" t="str">
        <f t="array" ref="H3998">IF($F3998="", "", IFS(_xlfn.XLOOKUP($F3998, accounts!$A$2:$A$86, accounts!$E$2:$E$86, 0)&gt;=1000, "Enterprise", _xlfn.XLOOKUP($F3998, accounts!$A$2:$A$86, accounts!$E$2:$E$86, 0)&gt;=100, "Mid-Market", TRUE, "SMB"))</f>
        <v>Enterprise</v>
      </c>
      <c r="I3998" s="1" t="str">
        <f t="array" ref="I3998">IF($F3998="", "", _xlfn.XLOOKUP($F3998,accounts!$A$2:$A$86,accounts!$F$2:$F$86, "Other"))</f>
        <v>United States</v>
      </c>
      <c r="J3998" s="1" t="s">
        <v>131</v>
      </c>
      <c r="K3998" s="3">
        <v>42904.0</v>
      </c>
      <c r="L3998" s="3">
        <v>42908.0</v>
      </c>
      <c r="M3998" s="1">
        <v>60.0</v>
      </c>
    </row>
    <row r="3999">
      <c r="A3999" s="1" t="s">
        <v>4204</v>
      </c>
      <c r="B3999" s="1" t="s">
        <v>104</v>
      </c>
      <c r="C3999" s="1" t="str">
        <f t="array" ref="C3999">_xlfn.XLOOKUP($B3999, sales_teams!$A$2:$A$36, sales_teams!$B$2:$B$36)</f>
        <v>Summer Sewald</v>
      </c>
      <c r="D3999" s="1" t="str">
        <f t="array" ref="D3999">_xlfn.XLOOKUP($B3999, sales_teams!$A$2:$A$36, sales_teams!$C$2:$C$36)</f>
        <v>West</v>
      </c>
      <c r="E3999" s="1" t="s">
        <v>181</v>
      </c>
      <c r="G3999" s="1" t="str">
        <f t="array" ref="G3999">IF($F3999="", "", _xlfn.XLOOKUP($F3999,accounts!$A$2:$A$86,accounts!$B$2:$B$86, "Other"))</f>
        <v/>
      </c>
      <c r="H3999" s="1" t="str">
        <f t="array" ref="H3999">IF($F3999="", "", IFS(_xlfn.XLOOKUP($F3999, accounts!$A$2:$A$86, accounts!$E$2:$E$86, 0)&gt;=1000, "Enterprise", _xlfn.XLOOKUP($F3999, accounts!$A$2:$A$86, accounts!$E$2:$E$86, 0)&gt;=100, "Mid-Market", TRUE, "SMB"))</f>
        <v/>
      </c>
      <c r="I3999" s="1" t="str">
        <f t="array" ref="I3999">IF($F3999="", "", _xlfn.XLOOKUP($F3999,accounts!$A$2:$A$86,accounts!$F$2:$F$86, "Other"))</f>
        <v/>
      </c>
      <c r="J3999" s="1" t="s">
        <v>189</v>
      </c>
      <c r="K3999" s="3">
        <v>42904.0</v>
      </c>
    </row>
    <row r="4000">
      <c r="A4000" s="1" t="s">
        <v>4205</v>
      </c>
      <c r="B4000" s="1" t="s">
        <v>104</v>
      </c>
      <c r="C4000" s="1" t="str">
        <f t="array" ref="C4000">_xlfn.XLOOKUP($B4000, sales_teams!$A$2:$A$36, sales_teams!$B$2:$B$36)</f>
        <v>Summer Sewald</v>
      </c>
      <c r="D4000" s="1" t="str">
        <f t="array" ref="D4000">_xlfn.XLOOKUP($B4000, sales_teams!$A$2:$A$36, sales_teams!$C$2:$C$36)</f>
        <v>West</v>
      </c>
      <c r="E4000" s="1" t="s">
        <v>181</v>
      </c>
      <c r="F4000" s="1" t="s">
        <v>130</v>
      </c>
      <c r="G4000" s="1" t="str">
        <f t="array" ref="G4000">IF($F4000="", "", _xlfn.XLOOKUP($F4000,accounts!$A$2:$A$86,accounts!$B$2:$B$86, "Other"))</f>
        <v>medical</v>
      </c>
      <c r="H4000" s="1" t="str">
        <f t="array" ref="H4000">IF($F4000="", "", IFS(_xlfn.XLOOKUP($F4000, accounts!$A$2:$A$86, accounts!$E$2:$E$86, 0)&gt;=1000, "Enterprise", _xlfn.XLOOKUP($F4000, accounts!$A$2:$A$86, accounts!$E$2:$E$86, 0)&gt;=100, "Mid-Market", TRUE, "SMB"))</f>
        <v>Enterprise</v>
      </c>
      <c r="I4000" s="1" t="str">
        <f t="array" ref="I4000">IF($F4000="", "", _xlfn.XLOOKUP($F4000,accounts!$A$2:$A$86,accounts!$F$2:$F$86, "Other"))</f>
        <v>United States</v>
      </c>
      <c r="J4000" s="1" t="s">
        <v>131</v>
      </c>
      <c r="K4000" s="3">
        <v>42904.0</v>
      </c>
      <c r="L4000" s="3">
        <v>42908.0</v>
      </c>
      <c r="M4000" s="1">
        <v>551.0</v>
      </c>
    </row>
    <row r="4001">
      <c r="A4001" s="1" t="s">
        <v>4206</v>
      </c>
      <c r="B4001" s="1" t="s">
        <v>92</v>
      </c>
      <c r="C4001" s="1" t="str">
        <f t="array" ref="C4001">_xlfn.XLOOKUP($B4001, sales_teams!$A$2:$A$36, sales_teams!$B$2:$B$36)</f>
        <v>Celia Rouche</v>
      </c>
      <c r="D4001" s="1" t="str">
        <f t="array" ref="D4001">_xlfn.XLOOKUP($B4001, sales_teams!$A$2:$A$36, sales_teams!$C$2:$C$36)</f>
        <v>West</v>
      </c>
      <c r="E4001" s="1" t="s">
        <v>181</v>
      </c>
      <c r="F4001" s="1" t="s">
        <v>50</v>
      </c>
      <c r="G4001" s="1" t="str">
        <f t="array" ref="G4001">IF($F4001="", "", _xlfn.XLOOKUP($F4001,accounts!$A$2:$A$86,accounts!$B$2:$B$86, "Other"))</f>
        <v>entertainment</v>
      </c>
      <c r="H4001" s="1" t="str">
        <f t="array" ref="H4001">IF($F4001="", "", IFS(_xlfn.XLOOKUP($F4001, accounts!$A$2:$A$86, accounts!$E$2:$E$86, 0)&gt;=1000, "Enterprise", _xlfn.XLOOKUP($F4001, accounts!$A$2:$A$86, accounts!$E$2:$E$86, 0)&gt;=100, "Mid-Market", TRUE, "SMB"))</f>
        <v>Enterprise</v>
      </c>
      <c r="I4001" s="1" t="str">
        <f t="array" ref="I4001">IF($F4001="", "", _xlfn.XLOOKUP($F4001,accounts!$A$2:$A$86,accounts!$F$2:$F$86, "Other"))</f>
        <v>United States</v>
      </c>
      <c r="J4001" s="1" t="s">
        <v>131</v>
      </c>
      <c r="K4001" s="3">
        <v>42904.0</v>
      </c>
      <c r="L4001" s="3">
        <v>43006.0</v>
      </c>
      <c r="M4001" s="1">
        <v>505.0</v>
      </c>
    </row>
    <row r="4002">
      <c r="A4002" s="1" t="s">
        <v>4207</v>
      </c>
      <c r="B4002" s="1" t="s">
        <v>24</v>
      </c>
      <c r="C4002" s="1" t="str">
        <f t="array" ref="C4002">_xlfn.XLOOKUP($B4002, sales_teams!$A$2:$A$36, sales_teams!$B$2:$B$36)</f>
        <v>Melvin Marxen</v>
      </c>
      <c r="D4002" s="1" t="str">
        <f t="array" ref="D4002">_xlfn.XLOOKUP($B4002, sales_teams!$A$2:$A$36, sales_teams!$C$2:$C$36)</f>
        <v>Central</v>
      </c>
      <c r="E4002" s="1" t="s">
        <v>181</v>
      </c>
      <c r="F4002" s="1" t="s">
        <v>136</v>
      </c>
      <c r="G4002" s="1" t="str">
        <f t="array" ref="G4002">IF($F4002="", "", _xlfn.XLOOKUP($F4002,accounts!$A$2:$A$86,accounts!$B$2:$B$86, "Other"))</f>
        <v>services</v>
      </c>
      <c r="H4002" s="1" t="str">
        <f t="array" ref="H4002">IF($F4002="", "", IFS(_xlfn.XLOOKUP($F4002, accounts!$A$2:$A$86, accounts!$E$2:$E$86, 0)&gt;=1000, "Enterprise", _xlfn.XLOOKUP($F4002, accounts!$A$2:$A$86, accounts!$E$2:$E$86, 0)&gt;=100, "Mid-Market", TRUE, "SMB"))</f>
        <v>Enterprise</v>
      </c>
      <c r="I4002" s="1" t="str">
        <f t="array" ref="I4002">IF($F4002="", "", _xlfn.XLOOKUP($F4002,accounts!$A$2:$A$86,accounts!$F$2:$F$86, "Other"))</f>
        <v>United States</v>
      </c>
      <c r="J4002" s="1" t="s">
        <v>192</v>
      </c>
      <c r="K4002" s="3">
        <v>42904.0</v>
      </c>
      <c r="L4002" s="3">
        <v>42981.0</v>
      </c>
      <c r="M4002" s="1">
        <v>0.0</v>
      </c>
    </row>
    <row r="4003">
      <c r="A4003" s="1" t="s">
        <v>4208</v>
      </c>
      <c r="B4003" s="1" t="s">
        <v>24</v>
      </c>
      <c r="C4003" s="1" t="str">
        <f t="array" ref="C4003">_xlfn.XLOOKUP($B4003, sales_teams!$A$2:$A$36, sales_teams!$B$2:$B$36)</f>
        <v>Melvin Marxen</v>
      </c>
      <c r="D4003" s="1" t="str">
        <f t="array" ref="D4003">_xlfn.XLOOKUP($B4003, sales_teams!$A$2:$A$36, sales_teams!$C$2:$C$36)</f>
        <v>Central</v>
      </c>
      <c r="E4003" s="1" t="s">
        <v>194</v>
      </c>
      <c r="F4003" s="1" t="s">
        <v>110</v>
      </c>
      <c r="G4003" s="1" t="str">
        <f t="array" ref="G4003">IF($F4003="", "", _xlfn.XLOOKUP($F4003,accounts!$A$2:$A$86,accounts!$B$2:$B$86, "Other"))</f>
        <v>technology</v>
      </c>
      <c r="H4003" s="1" t="str">
        <f t="array" ref="H4003">IF($F4003="", "", IFS(_xlfn.XLOOKUP($F4003, accounts!$A$2:$A$86, accounts!$E$2:$E$86, 0)&gt;=1000, "Enterprise", _xlfn.XLOOKUP($F4003, accounts!$A$2:$A$86, accounts!$E$2:$E$86, 0)&gt;=100, "Mid-Market", TRUE, "SMB"))</f>
        <v>Enterprise</v>
      </c>
      <c r="I4003" s="1" t="str">
        <f t="array" ref="I4003">IF($F4003="", "", _xlfn.XLOOKUP($F4003,accounts!$A$2:$A$86,accounts!$F$2:$F$86, "Other"))</f>
        <v>Norway</v>
      </c>
      <c r="J4003" s="1" t="s">
        <v>131</v>
      </c>
      <c r="K4003" s="3">
        <v>42904.0</v>
      </c>
      <c r="L4003" s="3">
        <v>42968.0</v>
      </c>
      <c r="M4003" s="1">
        <v>5472.0</v>
      </c>
    </row>
    <row r="4004">
      <c r="A4004" s="1" t="s">
        <v>4209</v>
      </c>
      <c r="B4004" s="1" t="s">
        <v>28</v>
      </c>
      <c r="C4004" s="1" t="str">
        <f t="array" ref="C4004">_xlfn.XLOOKUP($B4004, sales_teams!$A$2:$A$36, sales_teams!$B$2:$B$36)</f>
        <v>Melvin Marxen</v>
      </c>
      <c r="D4004" s="1" t="str">
        <f t="array" ref="D4004">_xlfn.XLOOKUP($B4004, sales_teams!$A$2:$A$36, sales_teams!$C$2:$C$36)</f>
        <v>Central</v>
      </c>
      <c r="E4004" s="1" t="s">
        <v>148</v>
      </c>
      <c r="F4004" s="1" t="s">
        <v>106</v>
      </c>
      <c r="G4004" s="1" t="str">
        <f t="array" ref="G4004">IF($F4004="", "", _xlfn.XLOOKUP($F4004,accounts!$A$2:$A$86,accounts!$B$2:$B$86, "Other"))</f>
        <v>retail</v>
      </c>
      <c r="H4004" s="1" t="str">
        <f t="array" ref="H4004">IF($F4004="", "", IFS(_xlfn.XLOOKUP($F4004, accounts!$A$2:$A$86, accounts!$E$2:$E$86, 0)&gt;=1000, "Enterprise", _xlfn.XLOOKUP($F4004, accounts!$A$2:$A$86, accounts!$E$2:$E$86, 0)&gt;=100, "Mid-Market", TRUE, "SMB"))</f>
        <v>Enterprise</v>
      </c>
      <c r="I4004" s="1" t="str">
        <f t="array" ref="I4004">IF($F4004="", "", _xlfn.XLOOKUP($F4004,accounts!$A$2:$A$86,accounts!$F$2:$F$86, "Other"))</f>
        <v>Italy</v>
      </c>
      <c r="J4004" s="1" t="s">
        <v>192</v>
      </c>
      <c r="K4004" s="3">
        <v>42904.0</v>
      </c>
      <c r="L4004" s="3">
        <v>42907.0</v>
      </c>
      <c r="M4004" s="1">
        <v>0.0</v>
      </c>
    </row>
    <row r="4005">
      <c r="A4005" s="1" t="s">
        <v>4210</v>
      </c>
      <c r="B4005" s="1" t="s">
        <v>60</v>
      </c>
      <c r="C4005" s="1" t="str">
        <f t="array" ref="C4005">_xlfn.XLOOKUP($B4005, sales_teams!$A$2:$A$36, sales_teams!$B$2:$B$36)</f>
        <v>Celia Rouche</v>
      </c>
      <c r="D4005" s="1" t="str">
        <f t="array" ref="D4005">_xlfn.XLOOKUP($B4005, sales_teams!$A$2:$A$36, sales_teams!$C$2:$C$36)</f>
        <v>West</v>
      </c>
      <c r="E4005" s="1" t="s">
        <v>181</v>
      </c>
      <c r="F4005" s="1" t="s">
        <v>84</v>
      </c>
      <c r="G4005" s="1" t="str">
        <f t="array" ref="G4005">IF($F4005="", "", _xlfn.XLOOKUP($F4005,accounts!$A$2:$A$86,accounts!$B$2:$B$86, "Other"))</f>
        <v>retail</v>
      </c>
      <c r="H4005" s="1" t="str">
        <f t="array" ref="H4005">IF($F4005="", "", IFS(_xlfn.XLOOKUP($F4005, accounts!$A$2:$A$86, accounts!$E$2:$E$86, 0)&gt;=1000, "Enterprise", _xlfn.XLOOKUP($F4005, accounts!$A$2:$A$86, accounts!$E$2:$E$86, 0)&gt;=100, "Mid-Market", TRUE, "SMB"))</f>
        <v>Enterprise</v>
      </c>
      <c r="I4005" s="1" t="str">
        <f t="array" ref="I4005">IF($F4005="", "", _xlfn.XLOOKUP($F4005,accounts!$A$2:$A$86,accounts!$F$2:$F$86, "Other"))</f>
        <v>United States</v>
      </c>
      <c r="J4005" s="1" t="s">
        <v>192</v>
      </c>
      <c r="K4005" s="3">
        <v>42904.0</v>
      </c>
      <c r="L4005" s="3">
        <v>42976.0</v>
      </c>
      <c r="M4005" s="1">
        <v>0.0</v>
      </c>
    </row>
    <row r="4006">
      <c r="A4006" s="1" t="s">
        <v>4211</v>
      </c>
      <c r="B4006" s="1" t="s">
        <v>7</v>
      </c>
      <c r="C4006" s="1" t="str">
        <f t="array" ref="C4006">_xlfn.XLOOKUP($B4006, sales_teams!$A$2:$A$36, sales_teams!$B$2:$B$36)</f>
        <v>Dustin Brinkmann</v>
      </c>
      <c r="D4006" s="1" t="str">
        <f t="array" ref="D4006">_xlfn.XLOOKUP($B4006, sales_teams!$A$2:$A$36, sales_teams!$C$2:$C$36)</f>
        <v>Central</v>
      </c>
      <c r="E4006" s="1" t="s">
        <v>181</v>
      </c>
      <c r="F4006" s="1" t="s">
        <v>95</v>
      </c>
      <c r="G4006" s="1" t="str">
        <f t="array" ref="G4006">IF($F4006="", "", _xlfn.XLOOKUP($F4006,accounts!$A$2:$A$86,accounts!$B$2:$B$86, "Other"))</f>
        <v>finance</v>
      </c>
      <c r="H4006" s="1" t="str">
        <f t="array" ref="H4006">IF($F4006="", "", IFS(_xlfn.XLOOKUP($F4006, accounts!$A$2:$A$86, accounts!$E$2:$E$86, 0)&gt;=1000, "Enterprise", _xlfn.XLOOKUP($F4006, accounts!$A$2:$A$86, accounts!$E$2:$E$86, 0)&gt;=100, "Mid-Market", TRUE, "SMB"))</f>
        <v>Enterprise</v>
      </c>
      <c r="I4006" s="1" t="str">
        <f t="array" ref="I4006">IF($F4006="", "", _xlfn.XLOOKUP($F4006,accounts!$A$2:$A$86,accounts!$F$2:$F$86, "Other"))</f>
        <v>United States</v>
      </c>
      <c r="J4006" s="1" t="s">
        <v>192</v>
      </c>
      <c r="K4006" s="3">
        <v>42905.0</v>
      </c>
      <c r="L4006" s="3">
        <v>42975.0</v>
      </c>
      <c r="M4006" s="1">
        <v>0.0</v>
      </c>
    </row>
    <row r="4007">
      <c r="A4007" s="1" t="s">
        <v>4212</v>
      </c>
      <c r="B4007" s="1" t="s">
        <v>7</v>
      </c>
      <c r="C4007" s="1" t="str">
        <f t="array" ref="C4007">_xlfn.XLOOKUP($B4007, sales_teams!$A$2:$A$36, sales_teams!$B$2:$B$36)</f>
        <v>Dustin Brinkmann</v>
      </c>
      <c r="D4007" s="1" t="str">
        <f t="array" ref="D4007">_xlfn.XLOOKUP($B4007, sales_teams!$A$2:$A$36, sales_teams!$C$2:$C$36)</f>
        <v>Central</v>
      </c>
      <c r="E4007" s="1" t="s">
        <v>194</v>
      </c>
      <c r="F4007" s="1" t="s">
        <v>119</v>
      </c>
      <c r="G4007" s="1" t="str">
        <f t="array" ref="G4007">IF($F4007="", "", _xlfn.XLOOKUP($F4007,accounts!$A$2:$A$86,accounts!$B$2:$B$86, "Other"))</f>
        <v>technology</v>
      </c>
      <c r="H4007" s="1" t="str">
        <f t="array" ref="H4007">IF($F4007="", "", IFS(_xlfn.XLOOKUP($F4007, accounts!$A$2:$A$86, accounts!$E$2:$E$86, 0)&gt;=1000, "Enterprise", _xlfn.XLOOKUP($F4007, accounts!$A$2:$A$86, accounts!$E$2:$E$86, 0)&gt;=100, "Mid-Market", TRUE, "SMB"))</f>
        <v>Enterprise</v>
      </c>
      <c r="I4007" s="1" t="str">
        <f t="array" ref="I4007">IF($F4007="", "", _xlfn.XLOOKUP($F4007,accounts!$A$2:$A$86,accounts!$F$2:$F$86, "Other"))</f>
        <v>Korea</v>
      </c>
      <c r="J4007" s="1" t="s">
        <v>131</v>
      </c>
      <c r="K4007" s="3">
        <v>42905.0</v>
      </c>
      <c r="L4007" s="3">
        <v>42971.0</v>
      </c>
      <c r="M4007" s="1">
        <v>5271.0</v>
      </c>
    </row>
    <row r="4008">
      <c r="A4008" s="1" t="s">
        <v>4213</v>
      </c>
      <c r="B4008" s="1" t="s">
        <v>57</v>
      </c>
      <c r="C4008" s="1" t="str">
        <f t="array" ref="C4008">_xlfn.XLOOKUP($B4008, sales_teams!$A$2:$A$36, sales_teams!$B$2:$B$36)</f>
        <v>Rocco Neubert</v>
      </c>
      <c r="D4008" s="1" t="str">
        <f t="array" ref="D4008">_xlfn.XLOOKUP($B4008, sales_teams!$A$2:$A$36, sales_teams!$C$2:$C$36)</f>
        <v>East</v>
      </c>
      <c r="E4008" s="1" t="s">
        <v>179</v>
      </c>
      <c r="F4008" s="1" t="s">
        <v>32</v>
      </c>
      <c r="G4008" s="1" t="str">
        <f t="array" ref="G4008">IF($F4008="", "", _xlfn.XLOOKUP($F4008,accounts!$A$2:$A$86,accounts!$B$2:$B$86, "Other"))</f>
        <v>medical</v>
      </c>
      <c r="H4008" s="1" t="str">
        <f t="array" ref="H4008">IF($F4008="", "", IFS(_xlfn.XLOOKUP($F4008, accounts!$A$2:$A$86, accounts!$E$2:$E$86, 0)&gt;=1000, "Enterprise", _xlfn.XLOOKUP($F4008, accounts!$A$2:$A$86, accounts!$E$2:$E$86, 0)&gt;=100, "Mid-Market", TRUE, "SMB"))</f>
        <v>Enterprise</v>
      </c>
      <c r="I4008" s="1" t="str">
        <f t="array" ref="I4008">IF($F4008="", "", _xlfn.XLOOKUP($F4008,accounts!$A$2:$A$86,accounts!$F$2:$F$86, "Other"))</f>
        <v>United States</v>
      </c>
      <c r="J4008" s="1" t="s">
        <v>131</v>
      </c>
      <c r="K4008" s="3">
        <v>42905.0</v>
      </c>
      <c r="L4008" s="3">
        <v>42970.0</v>
      </c>
      <c r="M4008" s="1">
        <v>49.0</v>
      </c>
    </row>
    <row r="4009">
      <c r="A4009" s="1" t="s">
        <v>4214</v>
      </c>
      <c r="B4009" s="1" t="s">
        <v>52</v>
      </c>
      <c r="C4009" s="1" t="str">
        <f t="array" ref="C4009">_xlfn.XLOOKUP($B4009, sales_teams!$A$2:$A$36, sales_teams!$B$2:$B$36)</f>
        <v>Rocco Neubert</v>
      </c>
      <c r="D4009" s="1" t="str">
        <f t="array" ref="D4009">_xlfn.XLOOKUP($B4009, sales_teams!$A$2:$A$36, sales_teams!$C$2:$C$36)</f>
        <v>East</v>
      </c>
      <c r="E4009" s="1" t="s">
        <v>188</v>
      </c>
      <c r="F4009" s="1" t="s">
        <v>141</v>
      </c>
      <c r="G4009" s="1" t="str">
        <f t="array" ref="G4009">IF($F4009="", "", _xlfn.XLOOKUP($F4009,accounts!$A$2:$A$86,accounts!$B$2:$B$86, "Other"))</f>
        <v>finance</v>
      </c>
      <c r="H4009" s="1" t="str">
        <f t="array" ref="H4009">IF($F4009="", "", IFS(_xlfn.XLOOKUP($F4009, accounts!$A$2:$A$86, accounts!$E$2:$E$86, 0)&gt;=1000, "Enterprise", _xlfn.XLOOKUP($F4009, accounts!$A$2:$A$86, accounts!$E$2:$E$86, 0)&gt;=100, "Mid-Market", TRUE, "SMB"))</f>
        <v>Mid-Market</v>
      </c>
      <c r="I4009" s="1" t="str">
        <f t="array" ref="I4009">IF($F4009="", "", _xlfn.XLOOKUP($F4009,accounts!$A$2:$A$86,accounts!$F$2:$F$86, "Other"))</f>
        <v>United States</v>
      </c>
      <c r="J4009" s="1" t="s">
        <v>192</v>
      </c>
      <c r="K4009" s="3">
        <v>42905.0</v>
      </c>
      <c r="L4009" s="3">
        <v>42916.0</v>
      </c>
      <c r="M4009" s="1">
        <v>0.0</v>
      </c>
    </row>
    <row r="4010">
      <c r="A4010" s="1" t="s">
        <v>4215</v>
      </c>
      <c r="B4010" s="1" t="s">
        <v>39</v>
      </c>
      <c r="C4010" s="1" t="str">
        <f t="array" ref="C4010">_xlfn.XLOOKUP($B4010, sales_teams!$A$2:$A$36, sales_teams!$B$2:$B$36)</f>
        <v>Cara Losch</v>
      </c>
      <c r="D4010" s="1" t="str">
        <f t="array" ref="D4010">_xlfn.XLOOKUP($B4010, sales_teams!$A$2:$A$36, sales_teams!$C$2:$C$36)</f>
        <v>East</v>
      </c>
      <c r="E4010" s="1" t="s">
        <v>109</v>
      </c>
      <c r="G4010" s="1" t="str">
        <f t="array" ref="G4010">IF($F4010="", "", _xlfn.XLOOKUP($F4010,accounts!$A$2:$A$86,accounts!$B$2:$B$86, "Other"))</f>
        <v/>
      </c>
      <c r="H4010" s="1" t="str">
        <f t="array" ref="H4010">IF($F4010="", "", IFS(_xlfn.XLOOKUP($F4010, accounts!$A$2:$A$86, accounts!$E$2:$E$86, 0)&gt;=1000, "Enterprise", _xlfn.XLOOKUP($F4010, accounts!$A$2:$A$86, accounts!$E$2:$E$86, 0)&gt;=100, "Mid-Market", TRUE, "SMB"))</f>
        <v/>
      </c>
      <c r="I4010" s="1" t="str">
        <f t="array" ref="I4010">IF($F4010="", "", _xlfn.XLOOKUP($F4010,accounts!$A$2:$A$86,accounts!$F$2:$F$86, "Other"))</f>
        <v/>
      </c>
      <c r="J4010" s="1" t="s">
        <v>189</v>
      </c>
      <c r="K4010" s="3">
        <v>42905.0</v>
      </c>
    </row>
    <row r="4011">
      <c r="A4011" s="1" t="s">
        <v>4216</v>
      </c>
      <c r="B4011" s="1" t="s">
        <v>39</v>
      </c>
      <c r="C4011" s="1" t="str">
        <f t="array" ref="C4011">_xlfn.XLOOKUP($B4011, sales_teams!$A$2:$A$36, sales_teams!$B$2:$B$36)</f>
        <v>Cara Losch</v>
      </c>
      <c r="D4011" s="1" t="str">
        <f t="array" ref="D4011">_xlfn.XLOOKUP($B4011, sales_teams!$A$2:$A$36, sales_teams!$C$2:$C$36)</f>
        <v>East</v>
      </c>
      <c r="E4011" s="1" t="s">
        <v>109</v>
      </c>
      <c r="F4011" s="1" t="s">
        <v>121</v>
      </c>
      <c r="G4011" s="1" t="str">
        <f t="array" ref="G4011">IF($F4011="", "", _xlfn.XLOOKUP($F4011,accounts!$A$2:$A$86,accounts!$B$2:$B$86, "Other"))</f>
        <v>telecommunications</v>
      </c>
      <c r="H4011" s="1" t="str">
        <f t="array" ref="H4011">IF($F4011="", "", IFS(_xlfn.XLOOKUP($F4011, accounts!$A$2:$A$86, accounts!$E$2:$E$86, 0)&gt;=1000, "Enterprise", _xlfn.XLOOKUP($F4011, accounts!$A$2:$A$86, accounts!$E$2:$E$86, 0)&gt;=100, "Mid-Market", TRUE, "SMB"))</f>
        <v>Enterprise</v>
      </c>
      <c r="I4011" s="1" t="str">
        <f t="array" ref="I4011">IF($F4011="", "", _xlfn.XLOOKUP($F4011,accounts!$A$2:$A$86,accounts!$F$2:$F$86, "Other"))</f>
        <v>United States</v>
      </c>
      <c r="J4011" s="1" t="s">
        <v>131</v>
      </c>
      <c r="K4011" s="3">
        <v>42905.0</v>
      </c>
      <c r="L4011" s="3">
        <v>42999.0</v>
      </c>
      <c r="M4011" s="1">
        <v>1236.0</v>
      </c>
    </row>
    <row r="4012">
      <c r="A4012" s="1" t="s">
        <v>4217</v>
      </c>
      <c r="B4012" s="1" t="s">
        <v>48</v>
      </c>
      <c r="C4012" s="1" t="str">
        <f t="array" ref="C4012">_xlfn.XLOOKUP($B4012, sales_teams!$A$2:$A$36, sales_teams!$B$2:$B$36)</f>
        <v>Rocco Neubert</v>
      </c>
      <c r="D4012" s="1" t="str">
        <f t="array" ref="D4012">_xlfn.XLOOKUP($B4012, sales_teams!$A$2:$A$36, sales_teams!$C$2:$C$36)</f>
        <v>East</v>
      </c>
      <c r="E4012" s="1" t="s">
        <v>148</v>
      </c>
      <c r="F4012" s="1" t="s">
        <v>173</v>
      </c>
      <c r="G4012" s="1" t="str">
        <f t="array" ref="G4012">IF($F4012="", "", _xlfn.XLOOKUP($F4012,accounts!$A$2:$A$86,accounts!$B$2:$B$86, "Other"))</f>
        <v>technology</v>
      </c>
      <c r="H4012" s="1" t="str">
        <f t="array" ref="H4012">IF($F4012="", "", IFS(_xlfn.XLOOKUP($F4012, accounts!$A$2:$A$86, accounts!$E$2:$E$86, 0)&gt;=1000, "Enterprise", _xlfn.XLOOKUP($F4012, accounts!$A$2:$A$86, accounts!$E$2:$E$86, 0)&gt;=100, "Mid-Market", TRUE, "SMB"))</f>
        <v>Mid-Market</v>
      </c>
      <c r="I4012" s="1" t="str">
        <f t="array" ref="I4012">IF($F4012="", "", _xlfn.XLOOKUP($F4012,accounts!$A$2:$A$86,accounts!$F$2:$F$86, "Other"))</f>
        <v>China</v>
      </c>
      <c r="J4012" s="1" t="s">
        <v>131</v>
      </c>
      <c r="K4012" s="3">
        <v>42905.0</v>
      </c>
      <c r="L4012" s="3">
        <v>42907.0</v>
      </c>
      <c r="M4012" s="1">
        <v>5388.0</v>
      </c>
    </row>
    <row r="4013">
      <c r="A4013" s="1" t="s">
        <v>4218</v>
      </c>
      <c r="B4013" s="1" t="s">
        <v>30</v>
      </c>
      <c r="C4013" s="1" t="str">
        <f t="array" ref="C4013">_xlfn.XLOOKUP($B4013, sales_teams!$A$2:$A$36, sales_teams!$B$2:$B$36)</f>
        <v>Melvin Marxen</v>
      </c>
      <c r="D4013" s="1" t="str">
        <f t="array" ref="D4013">_xlfn.XLOOKUP($B4013, sales_teams!$A$2:$A$36, sales_teams!$C$2:$C$36)</f>
        <v>Central</v>
      </c>
      <c r="E4013" s="1" t="s">
        <v>148</v>
      </c>
      <c r="F4013" s="1" t="s">
        <v>64</v>
      </c>
      <c r="G4013" s="1" t="str">
        <f t="array" ref="G4013">IF($F4013="", "", _xlfn.XLOOKUP($F4013,accounts!$A$2:$A$86,accounts!$B$2:$B$86, "Other"))</f>
        <v>technology</v>
      </c>
      <c r="H4013" s="1" t="str">
        <f t="array" ref="H4013">IF($F4013="", "", IFS(_xlfn.XLOOKUP($F4013, accounts!$A$2:$A$86, accounts!$E$2:$E$86, 0)&gt;=1000, "Enterprise", _xlfn.XLOOKUP($F4013, accounts!$A$2:$A$86, accounts!$E$2:$E$86, 0)&gt;=100, "Mid-Market", TRUE, "SMB"))</f>
        <v>Enterprise</v>
      </c>
      <c r="I4013" s="1" t="str">
        <f t="array" ref="I4013">IF($F4013="", "", _xlfn.XLOOKUP($F4013,accounts!$A$2:$A$86,accounts!$F$2:$F$86, "Other"))</f>
        <v>United States</v>
      </c>
      <c r="J4013" s="1" t="s">
        <v>192</v>
      </c>
      <c r="K4013" s="3">
        <v>42905.0</v>
      </c>
      <c r="L4013" s="3">
        <v>42974.0</v>
      </c>
      <c r="M4013" s="1">
        <v>0.0</v>
      </c>
    </row>
    <row r="4014">
      <c r="A4014" s="1" t="s">
        <v>4219</v>
      </c>
      <c r="B4014" s="1" t="s">
        <v>30</v>
      </c>
      <c r="C4014" s="1" t="str">
        <f t="array" ref="C4014">_xlfn.XLOOKUP($B4014, sales_teams!$A$2:$A$36, sales_teams!$B$2:$B$36)</f>
        <v>Melvin Marxen</v>
      </c>
      <c r="D4014" s="1" t="str">
        <f t="array" ref="D4014">_xlfn.XLOOKUP($B4014, sales_teams!$A$2:$A$36, sales_teams!$C$2:$C$36)</f>
        <v>Central</v>
      </c>
      <c r="E4014" s="1" t="s">
        <v>148</v>
      </c>
      <c r="F4014" s="1" t="s">
        <v>95</v>
      </c>
      <c r="G4014" s="1" t="str">
        <f t="array" ref="G4014">IF($F4014="", "", _xlfn.XLOOKUP($F4014,accounts!$A$2:$A$86,accounts!$B$2:$B$86, "Other"))</f>
        <v>finance</v>
      </c>
      <c r="H4014" s="1" t="str">
        <f t="array" ref="H4014">IF($F4014="", "", IFS(_xlfn.XLOOKUP($F4014, accounts!$A$2:$A$86, accounts!$E$2:$E$86, 0)&gt;=1000, "Enterprise", _xlfn.XLOOKUP($F4014, accounts!$A$2:$A$86, accounts!$E$2:$E$86, 0)&gt;=100, "Mid-Market", TRUE, "SMB"))</f>
        <v>Enterprise</v>
      </c>
      <c r="I4014" s="1" t="str">
        <f t="array" ref="I4014">IF($F4014="", "", _xlfn.XLOOKUP($F4014,accounts!$A$2:$A$86,accounts!$F$2:$F$86, "Other"))</f>
        <v>United States</v>
      </c>
      <c r="J4014" s="1" t="s">
        <v>131</v>
      </c>
      <c r="K4014" s="3">
        <v>42905.0</v>
      </c>
      <c r="L4014" s="3">
        <v>43004.0</v>
      </c>
      <c r="M4014" s="1">
        <v>5449.0</v>
      </c>
    </row>
    <row r="4015">
      <c r="A4015" s="1" t="s">
        <v>4220</v>
      </c>
      <c r="B4015" s="1" t="s">
        <v>30</v>
      </c>
      <c r="C4015" s="1" t="str">
        <f t="array" ref="C4015">_xlfn.XLOOKUP($B4015, sales_teams!$A$2:$A$36, sales_teams!$B$2:$B$36)</f>
        <v>Melvin Marxen</v>
      </c>
      <c r="D4015" s="1" t="str">
        <f t="array" ref="D4015">_xlfn.XLOOKUP($B4015, sales_teams!$A$2:$A$36, sales_teams!$C$2:$C$36)</f>
        <v>Central</v>
      </c>
      <c r="E4015" s="1" t="s">
        <v>148</v>
      </c>
      <c r="F4015" s="1" t="s">
        <v>95</v>
      </c>
      <c r="G4015" s="1" t="str">
        <f t="array" ref="G4015">IF($F4015="", "", _xlfn.XLOOKUP($F4015,accounts!$A$2:$A$86,accounts!$B$2:$B$86, "Other"))</f>
        <v>finance</v>
      </c>
      <c r="H4015" s="1" t="str">
        <f t="array" ref="H4015">IF($F4015="", "", IFS(_xlfn.XLOOKUP($F4015, accounts!$A$2:$A$86, accounts!$E$2:$E$86, 0)&gt;=1000, "Enterprise", _xlfn.XLOOKUP($F4015, accounts!$A$2:$A$86, accounts!$E$2:$E$86, 0)&gt;=100, "Mid-Market", TRUE, "SMB"))</f>
        <v>Enterprise</v>
      </c>
      <c r="I4015" s="1" t="str">
        <f t="array" ref="I4015">IF($F4015="", "", _xlfn.XLOOKUP($F4015,accounts!$A$2:$A$86,accounts!$F$2:$F$86, "Other"))</f>
        <v>United States</v>
      </c>
      <c r="J4015" s="1" t="s">
        <v>131</v>
      </c>
      <c r="K4015" s="3">
        <v>42905.0</v>
      </c>
      <c r="L4015" s="3">
        <v>42911.0</v>
      </c>
      <c r="M4015" s="1">
        <v>5030.0</v>
      </c>
    </row>
    <row r="4016">
      <c r="A4016" s="1" t="s">
        <v>4221</v>
      </c>
      <c r="B4016" s="1" t="s">
        <v>30</v>
      </c>
      <c r="C4016" s="1" t="str">
        <f t="array" ref="C4016">_xlfn.XLOOKUP($B4016, sales_teams!$A$2:$A$36, sales_teams!$B$2:$B$36)</f>
        <v>Melvin Marxen</v>
      </c>
      <c r="D4016" s="1" t="str">
        <f t="array" ref="D4016">_xlfn.XLOOKUP($B4016, sales_teams!$A$2:$A$36, sales_teams!$C$2:$C$36)</f>
        <v>Central</v>
      </c>
      <c r="E4016" s="1" t="s">
        <v>148</v>
      </c>
      <c r="F4016" s="1" t="s">
        <v>119</v>
      </c>
      <c r="G4016" s="1" t="str">
        <f t="array" ref="G4016">IF($F4016="", "", _xlfn.XLOOKUP($F4016,accounts!$A$2:$A$86,accounts!$B$2:$B$86, "Other"))</f>
        <v>technology</v>
      </c>
      <c r="H4016" s="1" t="str">
        <f t="array" ref="H4016">IF($F4016="", "", IFS(_xlfn.XLOOKUP($F4016, accounts!$A$2:$A$86, accounts!$E$2:$E$86, 0)&gt;=1000, "Enterprise", _xlfn.XLOOKUP($F4016, accounts!$A$2:$A$86, accounts!$E$2:$E$86, 0)&gt;=100, "Mid-Market", TRUE, "SMB"))</f>
        <v>Enterprise</v>
      </c>
      <c r="I4016" s="1" t="str">
        <f t="array" ref="I4016">IF($F4016="", "", _xlfn.XLOOKUP($F4016,accounts!$A$2:$A$86,accounts!$F$2:$F$86, "Other"))</f>
        <v>Korea</v>
      </c>
      <c r="J4016" s="1" t="s">
        <v>131</v>
      </c>
      <c r="K4016" s="3">
        <v>42905.0</v>
      </c>
      <c r="L4016" s="3">
        <v>42969.0</v>
      </c>
      <c r="M4016" s="1">
        <v>5195.0</v>
      </c>
    </row>
    <row r="4017">
      <c r="A4017" s="1" t="s">
        <v>4222</v>
      </c>
      <c r="B4017" s="1" t="s">
        <v>88</v>
      </c>
      <c r="C4017" s="1" t="str">
        <f t="array" ref="C4017">_xlfn.XLOOKUP($B4017, sales_teams!$A$2:$A$36, sales_teams!$B$2:$B$36)</f>
        <v>Celia Rouche</v>
      </c>
      <c r="D4017" s="1" t="str">
        <f t="array" ref="D4017">_xlfn.XLOOKUP($B4017, sales_teams!$A$2:$A$36, sales_teams!$C$2:$C$36)</f>
        <v>West</v>
      </c>
      <c r="E4017" s="1" t="s">
        <v>179</v>
      </c>
      <c r="F4017" s="1" t="s">
        <v>59</v>
      </c>
      <c r="G4017" s="1" t="str">
        <f t="array" ref="G4017">IF($F4017="", "", _xlfn.XLOOKUP($F4017,accounts!$A$2:$A$86,accounts!$B$2:$B$86, "Other"))</f>
        <v>medical</v>
      </c>
      <c r="H4017" s="1" t="str">
        <f t="array" ref="H4017">IF($F4017="", "", IFS(_xlfn.XLOOKUP($F4017, accounts!$A$2:$A$86, accounts!$E$2:$E$86, 0)&gt;=1000, "Enterprise", _xlfn.XLOOKUP($F4017, accounts!$A$2:$A$86, accounts!$E$2:$E$86, 0)&gt;=100, "Mid-Market", TRUE, "SMB"))</f>
        <v>SMB</v>
      </c>
      <c r="I4017" s="1" t="str">
        <f t="array" ref="I4017">IF($F4017="", "", _xlfn.XLOOKUP($F4017,accounts!$A$2:$A$86,accounts!$F$2:$F$86, "Other"))</f>
        <v>United States</v>
      </c>
      <c r="J4017" s="1" t="s">
        <v>131</v>
      </c>
      <c r="K4017" s="3">
        <v>42905.0</v>
      </c>
      <c r="L4017" s="3">
        <v>42911.0</v>
      </c>
      <c r="M4017" s="1">
        <v>55.0</v>
      </c>
    </row>
    <row r="4018">
      <c r="A4018" s="1" t="s">
        <v>4223</v>
      </c>
      <c r="B4018" s="1" t="s">
        <v>88</v>
      </c>
      <c r="C4018" s="1" t="str">
        <f t="array" ref="C4018">_xlfn.XLOOKUP($B4018, sales_teams!$A$2:$A$36, sales_teams!$B$2:$B$36)</f>
        <v>Celia Rouche</v>
      </c>
      <c r="D4018" s="1" t="str">
        <f t="array" ref="D4018">_xlfn.XLOOKUP($B4018, sales_teams!$A$2:$A$36, sales_teams!$C$2:$C$36)</f>
        <v>West</v>
      </c>
      <c r="E4018" s="1" t="s">
        <v>179</v>
      </c>
      <c r="F4018" s="1" t="s">
        <v>84</v>
      </c>
      <c r="G4018" s="1" t="str">
        <f t="array" ref="G4018">IF($F4018="", "", _xlfn.XLOOKUP($F4018,accounts!$A$2:$A$86,accounts!$B$2:$B$86, "Other"))</f>
        <v>retail</v>
      </c>
      <c r="H4018" s="1" t="str">
        <f t="array" ref="H4018">IF($F4018="", "", IFS(_xlfn.XLOOKUP($F4018, accounts!$A$2:$A$86, accounts!$E$2:$E$86, 0)&gt;=1000, "Enterprise", _xlfn.XLOOKUP($F4018, accounts!$A$2:$A$86, accounts!$E$2:$E$86, 0)&gt;=100, "Mid-Market", TRUE, "SMB"))</f>
        <v>Enterprise</v>
      </c>
      <c r="I4018" s="1" t="str">
        <f t="array" ref="I4018">IF($F4018="", "", _xlfn.XLOOKUP($F4018,accounts!$A$2:$A$86,accounts!$F$2:$F$86, "Other"))</f>
        <v>United States</v>
      </c>
      <c r="J4018" s="1" t="s">
        <v>131</v>
      </c>
      <c r="K4018" s="3">
        <v>42905.0</v>
      </c>
      <c r="L4018" s="3">
        <v>43007.0</v>
      </c>
      <c r="M4018" s="1">
        <v>62.0</v>
      </c>
    </row>
    <row r="4019">
      <c r="A4019" s="1" t="s">
        <v>4224</v>
      </c>
      <c r="B4019" s="1" t="s">
        <v>99</v>
      </c>
      <c r="C4019" s="1" t="str">
        <f t="array" ref="C4019">_xlfn.XLOOKUP($B4019, sales_teams!$A$2:$A$36, sales_teams!$B$2:$B$36)</f>
        <v>Summer Sewald</v>
      </c>
      <c r="D4019" s="1" t="str">
        <f t="array" ref="D4019">_xlfn.XLOOKUP($B4019, sales_teams!$A$2:$A$36, sales_teams!$C$2:$C$36)</f>
        <v>West</v>
      </c>
      <c r="E4019" s="1" t="s">
        <v>181</v>
      </c>
      <c r="F4019" s="1" t="s">
        <v>161</v>
      </c>
      <c r="G4019" s="1" t="str">
        <f t="array" ref="G4019">IF($F4019="", "", _xlfn.XLOOKUP($F4019,accounts!$A$2:$A$86,accounts!$B$2:$B$86, "Other"))</f>
        <v>marketing</v>
      </c>
      <c r="H4019" s="1" t="str">
        <f t="array" ref="H4019">IF($F4019="", "", IFS(_xlfn.XLOOKUP($F4019, accounts!$A$2:$A$86, accounts!$E$2:$E$86, 0)&gt;=1000, "Enterprise", _xlfn.XLOOKUP($F4019, accounts!$A$2:$A$86, accounts!$E$2:$E$86, 0)&gt;=100, "Mid-Market", TRUE, "SMB"))</f>
        <v>Enterprise</v>
      </c>
      <c r="I4019" s="1" t="str">
        <f t="array" ref="I4019">IF($F4019="", "", _xlfn.XLOOKUP($F4019,accounts!$A$2:$A$86,accounts!$F$2:$F$86, "Other"))</f>
        <v>Poland</v>
      </c>
      <c r="J4019" s="1" t="s">
        <v>131</v>
      </c>
      <c r="K4019" s="3">
        <v>42905.0</v>
      </c>
      <c r="L4019" s="3">
        <v>42966.0</v>
      </c>
      <c r="M4019" s="1">
        <v>459.0</v>
      </c>
    </row>
    <row r="4020">
      <c r="A4020" s="1" t="s">
        <v>4225</v>
      </c>
      <c r="B4020" s="1" t="s">
        <v>104</v>
      </c>
      <c r="C4020" s="1" t="str">
        <f t="array" ref="C4020">_xlfn.XLOOKUP($B4020, sales_teams!$A$2:$A$36, sales_teams!$B$2:$B$36)</f>
        <v>Summer Sewald</v>
      </c>
      <c r="D4020" s="1" t="str">
        <f t="array" ref="D4020">_xlfn.XLOOKUP($B4020, sales_teams!$A$2:$A$36, sales_teams!$C$2:$C$36)</f>
        <v>West</v>
      </c>
      <c r="E4020" s="1" t="s">
        <v>181</v>
      </c>
      <c r="F4020" s="1" t="s">
        <v>170</v>
      </c>
      <c r="G4020" s="1" t="str">
        <f t="array" ref="G4020">IF($F4020="", "", _xlfn.XLOOKUP($F4020,accounts!$A$2:$A$86,accounts!$B$2:$B$86, "Other"))</f>
        <v>employment</v>
      </c>
      <c r="H4020" s="1" t="str">
        <f t="array" ref="H4020">IF($F4020="", "", IFS(_xlfn.XLOOKUP($F4020, accounts!$A$2:$A$86, accounts!$E$2:$E$86, 0)&gt;=1000, "Enterprise", _xlfn.XLOOKUP($F4020, accounts!$A$2:$A$86, accounts!$E$2:$E$86, 0)&gt;=100, "Mid-Market", TRUE, "SMB"))</f>
        <v>Enterprise</v>
      </c>
      <c r="I4020" s="1" t="str">
        <f t="array" ref="I4020">IF($F4020="", "", _xlfn.XLOOKUP($F4020,accounts!$A$2:$A$86,accounts!$F$2:$F$86, "Other"))</f>
        <v>United States</v>
      </c>
      <c r="J4020" s="1" t="s">
        <v>192</v>
      </c>
      <c r="K4020" s="3">
        <v>42905.0</v>
      </c>
      <c r="L4020" s="3">
        <v>42972.0</v>
      </c>
      <c r="M4020" s="1">
        <v>0.0</v>
      </c>
    </row>
    <row r="4021">
      <c r="A4021" s="1" t="s">
        <v>4226</v>
      </c>
      <c r="B4021" s="1" t="s">
        <v>104</v>
      </c>
      <c r="C4021" s="1" t="str">
        <f t="array" ref="C4021">_xlfn.XLOOKUP($B4021, sales_teams!$A$2:$A$36, sales_teams!$B$2:$B$36)</f>
        <v>Summer Sewald</v>
      </c>
      <c r="D4021" s="1" t="str">
        <f t="array" ref="D4021">_xlfn.XLOOKUP($B4021, sales_teams!$A$2:$A$36, sales_teams!$C$2:$C$36)</f>
        <v>West</v>
      </c>
      <c r="E4021" s="1" t="s">
        <v>109</v>
      </c>
      <c r="F4021" s="1" t="s">
        <v>170</v>
      </c>
      <c r="G4021" s="1" t="str">
        <f t="array" ref="G4021">IF($F4021="", "", _xlfn.XLOOKUP($F4021,accounts!$A$2:$A$86,accounts!$B$2:$B$86, "Other"))</f>
        <v>employment</v>
      </c>
      <c r="H4021" s="1" t="str">
        <f t="array" ref="H4021">IF($F4021="", "", IFS(_xlfn.XLOOKUP($F4021, accounts!$A$2:$A$86, accounts!$E$2:$E$86, 0)&gt;=1000, "Enterprise", _xlfn.XLOOKUP($F4021, accounts!$A$2:$A$86, accounts!$E$2:$E$86, 0)&gt;=100, "Mid-Market", TRUE, "SMB"))</f>
        <v>Enterprise</v>
      </c>
      <c r="I4021" s="1" t="str">
        <f t="array" ref="I4021">IF($F4021="", "", _xlfn.XLOOKUP($F4021,accounts!$A$2:$A$86,accounts!$F$2:$F$86, "Other"))</f>
        <v>United States</v>
      </c>
      <c r="J4021" s="1" t="s">
        <v>131</v>
      </c>
      <c r="K4021" s="3">
        <v>42905.0</v>
      </c>
      <c r="L4021" s="3">
        <v>42954.0</v>
      </c>
      <c r="M4021" s="1">
        <v>1097.0</v>
      </c>
    </row>
    <row r="4022">
      <c r="A4022" s="1" t="s">
        <v>4227</v>
      </c>
      <c r="B4022" s="1" t="s">
        <v>104</v>
      </c>
      <c r="C4022" s="1" t="str">
        <f t="array" ref="C4022">_xlfn.XLOOKUP($B4022, sales_teams!$A$2:$A$36, sales_teams!$B$2:$B$36)</f>
        <v>Summer Sewald</v>
      </c>
      <c r="D4022" s="1" t="str">
        <f t="array" ref="D4022">_xlfn.XLOOKUP($B4022, sales_teams!$A$2:$A$36, sales_teams!$C$2:$C$36)</f>
        <v>West</v>
      </c>
      <c r="E4022" s="1" t="s">
        <v>194</v>
      </c>
      <c r="F4022" s="1" t="s">
        <v>142</v>
      </c>
      <c r="G4022" s="1" t="str">
        <f t="array" ref="G4022">IF($F4022="", "", _xlfn.XLOOKUP($F4022,accounts!$A$2:$A$86,accounts!$B$2:$B$86, "Other"))</f>
        <v>retail</v>
      </c>
      <c r="H4022" s="1" t="str">
        <f t="array" ref="H4022">IF($F4022="", "", IFS(_xlfn.XLOOKUP($F4022, accounts!$A$2:$A$86, accounts!$E$2:$E$86, 0)&gt;=1000, "Enterprise", _xlfn.XLOOKUP($F4022, accounts!$A$2:$A$86, accounts!$E$2:$E$86, 0)&gt;=100, "Mid-Market", TRUE, "SMB"))</f>
        <v>Enterprise</v>
      </c>
      <c r="I4022" s="1" t="str">
        <f t="array" ref="I4022">IF($F4022="", "", _xlfn.XLOOKUP($F4022,accounts!$A$2:$A$86,accounts!$F$2:$F$86, "Other"))</f>
        <v>United States</v>
      </c>
      <c r="J4022" s="1" t="s">
        <v>131</v>
      </c>
      <c r="K4022" s="3">
        <v>42905.0</v>
      </c>
      <c r="L4022" s="3">
        <v>43007.0</v>
      </c>
      <c r="M4022" s="1">
        <v>5033.0</v>
      </c>
    </row>
    <row r="4023">
      <c r="A4023" s="1" t="s">
        <v>4228</v>
      </c>
      <c r="B4023" s="1" t="s">
        <v>102</v>
      </c>
      <c r="C4023" s="1" t="str">
        <f t="array" ref="C4023">_xlfn.XLOOKUP($B4023, sales_teams!$A$2:$A$36, sales_teams!$B$2:$B$36)</f>
        <v>Summer Sewald</v>
      </c>
      <c r="D4023" s="1" t="str">
        <f t="array" ref="D4023">_xlfn.XLOOKUP($B4023, sales_teams!$A$2:$A$36, sales_teams!$C$2:$C$36)</f>
        <v>West</v>
      </c>
      <c r="E4023" s="1" t="s">
        <v>109</v>
      </c>
      <c r="G4023" s="1" t="str">
        <f t="array" ref="G4023">IF($F4023="", "", _xlfn.XLOOKUP($F4023,accounts!$A$2:$A$86,accounts!$B$2:$B$86, "Other"))</f>
        <v/>
      </c>
      <c r="H4023" s="1" t="str">
        <f t="array" ref="H4023">IF($F4023="", "", IFS(_xlfn.XLOOKUP($F4023, accounts!$A$2:$A$86, accounts!$E$2:$E$86, 0)&gt;=1000, "Enterprise", _xlfn.XLOOKUP($F4023, accounts!$A$2:$A$86, accounts!$E$2:$E$86, 0)&gt;=100, "Mid-Market", TRUE, "SMB"))</f>
        <v/>
      </c>
      <c r="I4023" s="1" t="str">
        <f t="array" ref="I4023">IF($F4023="", "", _xlfn.XLOOKUP($F4023,accounts!$A$2:$A$86,accounts!$F$2:$F$86, "Other"))</f>
        <v/>
      </c>
      <c r="J4023" s="1" t="s">
        <v>189</v>
      </c>
      <c r="K4023" s="3">
        <v>42905.0</v>
      </c>
    </row>
    <row r="4024">
      <c r="A4024" s="1" t="s">
        <v>4229</v>
      </c>
      <c r="B4024" s="1" t="s">
        <v>102</v>
      </c>
      <c r="C4024" s="1" t="str">
        <f t="array" ref="C4024">_xlfn.XLOOKUP($B4024, sales_teams!$A$2:$A$36, sales_teams!$B$2:$B$36)</f>
        <v>Summer Sewald</v>
      </c>
      <c r="D4024" s="1" t="str">
        <f t="array" ref="D4024">_xlfn.XLOOKUP($B4024, sales_teams!$A$2:$A$36, sales_teams!$C$2:$C$36)</f>
        <v>West</v>
      </c>
      <c r="E4024" s="1" t="s">
        <v>148</v>
      </c>
      <c r="F4024" s="1" t="s">
        <v>36</v>
      </c>
      <c r="G4024" s="1" t="str">
        <f t="array" ref="G4024">IF($F4024="", "", _xlfn.XLOOKUP($F4024,accounts!$A$2:$A$86,accounts!$B$2:$B$86, "Other"))</f>
        <v>retail</v>
      </c>
      <c r="H4024" s="1" t="str">
        <f t="array" ref="H4024">IF($F4024="", "", IFS(_xlfn.XLOOKUP($F4024, accounts!$A$2:$A$86, accounts!$E$2:$E$86, 0)&gt;=1000, "Enterprise", _xlfn.XLOOKUP($F4024, accounts!$A$2:$A$86, accounts!$E$2:$E$86, 0)&gt;=100, "Mid-Market", TRUE, "SMB"))</f>
        <v>Enterprise</v>
      </c>
      <c r="I4024" s="1" t="str">
        <f t="array" ref="I4024">IF($F4024="", "", _xlfn.XLOOKUP($F4024,accounts!$A$2:$A$86,accounts!$F$2:$F$86, "Other"))</f>
        <v>United States</v>
      </c>
      <c r="J4024" s="1" t="s">
        <v>131</v>
      </c>
      <c r="K4024" s="3">
        <v>42905.0</v>
      </c>
      <c r="L4024" s="3">
        <v>43000.0</v>
      </c>
      <c r="M4024" s="1">
        <v>4966.0</v>
      </c>
    </row>
    <row r="4025">
      <c r="A4025" s="1" t="s">
        <v>4230</v>
      </c>
      <c r="B4025" s="1" t="s">
        <v>102</v>
      </c>
      <c r="C4025" s="1" t="str">
        <f t="array" ref="C4025">_xlfn.XLOOKUP($B4025, sales_teams!$A$2:$A$36, sales_teams!$B$2:$B$36)</f>
        <v>Summer Sewald</v>
      </c>
      <c r="D4025" s="1" t="str">
        <f t="array" ref="D4025">_xlfn.XLOOKUP($B4025, sales_teams!$A$2:$A$36, sales_teams!$C$2:$C$36)</f>
        <v>West</v>
      </c>
      <c r="E4025" s="1" t="s">
        <v>179</v>
      </c>
      <c r="F4025" s="1" t="s">
        <v>91</v>
      </c>
      <c r="G4025" s="1" t="str">
        <f t="array" ref="G4025">IF($F4025="", "", _xlfn.XLOOKUP($F4025,accounts!$A$2:$A$86,accounts!$B$2:$B$86, "Other"))</f>
        <v>employment</v>
      </c>
      <c r="H4025" s="1" t="str">
        <f t="array" ref="H4025">IF($F4025="", "", IFS(_xlfn.XLOOKUP($F4025, accounts!$A$2:$A$86, accounts!$E$2:$E$86, 0)&gt;=1000, "Enterprise", _xlfn.XLOOKUP($F4025, accounts!$A$2:$A$86, accounts!$E$2:$E$86, 0)&gt;=100, "Mid-Market", TRUE, "SMB"))</f>
        <v>Enterprise</v>
      </c>
      <c r="I4025" s="1" t="str">
        <f t="array" ref="I4025">IF($F4025="", "", _xlfn.XLOOKUP($F4025,accounts!$A$2:$A$86,accounts!$F$2:$F$86, "Other"))</f>
        <v>United States</v>
      </c>
      <c r="J4025" s="1" t="s">
        <v>131</v>
      </c>
      <c r="K4025" s="3">
        <v>42905.0</v>
      </c>
      <c r="L4025" s="3">
        <v>42910.0</v>
      </c>
      <c r="M4025" s="1">
        <v>52.0</v>
      </c>
    </row>
    <row r="4026">
      <c r="A4026" s="1" t="s">
        <v>4231</v>
      </c>
      <c r="B4026" s="1" t="s">
        <v>92</v>
      </c>
      <c r="C4026" s="1" t="str">
        <f t="array" ref="C4026">_xlfn.XLOOKUP($B4026, sales_teams!$A$2:$A$36, sales_teams!$B$2:$B$36)</f>
        <v>Celia Rouche</v>
      </c>
      <c r="D4026" s="1" t="str">
        <f t="array" ref="D4026">_xlfn.XLOOKUP($B4026, sales_teams!$A$2:$A$36, sales_teams!$C$2:$C$36)</f>
        <v>West</v>
      </c>
      <c r="E4026" s="1" t="s">
        <v>179</v>
      </c>
      <c r="F4026" s="1" t="s">
        <v>80</v>
      </c>
      <c r="G4026" s="1" t="str">
        <f t="array" ref="G4026">IF($F4026="", "", _xlfn.XLOOKUP($F4026,accounts!$A$2:$A$86,accounts!$B$2:$B$86, "Other"))</f>
        <v>technology</v>
      </c>
      <c r="H4026" s="1" t="str">
        <f t="array" ref="H4026">IF($F4026="", "", IFS(_xlfn.XLOOKUP($F4026, accounts!$A$2:$A$86, accounts!$E$2:$E$86, 0)&gt;=1000, "Enterprise", _xlfn.XLOOKUP($F4026, accounts!$A$2:$A$86, accounts!$E$2:$E$86, 0)&gt;=100, "Mid-Market", TRUE, "SMB"))</f>
        <v>Enterprise</v>
      </c>
      <c r="I4026" s="1" t="str">
        <f t="array" ref="I4026">IF($F4026="", "", _xlfn.XLOOKUP($F4026,accounts!$A$2:$A$86,accounts!$F$2:$F$86, "Other"))</f>
        <v>United States</v>
      </c>
      <c r="J4026" s="1" t="s">
        <v>131</v>
      </c>
      <c r="K4026" s="3">
        <v>42905.0</v>
      </c>
      <c r="L4026" s="3">
        <v>42913.0</v>
      </c>
      <c r="M4026" s="1">
        <v>54.0</v>
      </c>
    </row>
    <row r="4027">
      <c r="A4027" s="1" t="s">
        <v>4232</v>
      </c>
      <c r="B4027" s="1" t="s">
        <v>107</v>
      </c>
      <c r="C4027" s="1" t="str">
        <f t="array" ref="C4027">_xlfn.XLOOKUP($B4027, sales_teams!$A$2:$A$36, sales_teams!$B$2:$B$36)</f>
        <v>Summer Sewald</v>
      </c>
      <c r="D4027" s="1" t="str">
        <f t="array" ref="D4027">_xlfn.XLOOKUP($B4027, sales_teams!$A$2:$A$36, sales_teams!$C$2:$C$36)</f>
        <v>West</v>
      </c>
      <c r="E4027" s="1" t="s">
        <v>148</v>
      </c>
      <c r="G4027" s="1" t="str">
        <f t="array" ref="G4027">IF($F4027="", "", _xlfn.XLOOKUP($F4027,accounts!$A$2:$A$86,accounts!$B$2:$B$86, "Other"))</f>
        <v/>
      </c>
      <c r="H4027" s="1" t="str">
        <f t="array" ref="H4027">IF($F4027="", "", IFS(_xlfn.XLOOKUP($F4027, accounts!$A$2:$A$86, accounts!$E$2:$E$86, 0)&gt;=1000, "Enterprise", _xlfn.XLOOKUP($F4027, accounts!$A$2:$A$86, accounts!$E$2:$E$86, 0)&gt;=100, "Mid-Market", TRUE, "SMB"))</f>
        <v/>
      </c>
      <c r="I4027" s="1" t="str">
        <f t="array" ref="I4027">IF($F4027="", "", _xlfn.XLOOKUP($F4027,accounts!$A$2:$A$86,accounts!$F$2:$F$86, "Other"))</f>
        <v/>
      </c>
      <c r="J4027" s="1" t="s">
        <v>189</v>
      </c>
      <c r="K4027" s="3">
        <v>42905.0</v>
      </c>
    </row>
    <row r="4028">
      <c r="A4028" s="1" t="s">
        <v>4233</v>
      </c>
      <c r="B4028" s="1" t="s">
        <v>107</v>
      </c>
      <c r="C4028" s="1" t="str">
        <f t="array" ref="C4028">_xlfn.XLOOKUP($B4028, sales_teams!$A$2:$A$36, sales_teams!$B$2:$B$36)</f>
        <v>Summer Sewald</v>
      </c>
      <c r="D4028" s="1" t="str">
        <f t="array" ref="D4028">_xlfn.XLOOKUP($B4028, sales_teams!$A$2:$A$36, sales_teams!$C$2:$C$36)</f>
        <v>West</v>
      </c>
      <c r="E4028" s="1" t="s">
        <v>194</v>
      </c>
      <c r="F4028" s="1" t="s">
        <v>87</v>
      </c>
      <c r="G4028" s="1" t="str">
        <f t="array" ref="G4028">IF($F4028="", "", _xlfn.XLOOKUP($F4028,accounts!$A$2:$A$86,accounts!$B$2:$B$86, "Other"))</f>
        <v>telecommunications</v>
      </c>
      <c r="H4028" s="1" t="str">
        <f t="array" ref="H4028">IF($F4028="", "", IFS(_xlfn.XLOOKUP($F4028, accounts!$A$2:$A$86, accounts!$E$2:$E$86, 0)&gt;=1000, "Enterprise", _xlfn.XLOOKUP($F4028, accounts!$A$2:$A$86, accounts!$E$2:$E$86, 0)&gt;=100, "Mid-Market", TRUE, "SMB"))</f>
        <v>Enterprise</v>
      </c>
      <c r="I4028" s="1" t="str">
        <f t="array" ref="I4028">IF($F4028="", "", _xlfn.XLOOKUP($F4028,accounts!$A$2:$A$86,accounts!$F$2:$F$86, "Other"))</f>
        <v>United States</v>
      </c>
      <c r="J4028" s="1" t="s">
        <v>131</v>
      </c>
      <c r="K4028" s="3">
        <v>42905.0</v>
      </c>
      <c r="L4028" s="3">
        <v>42990.0</v>
      </c>
      <c r="M4028" s="1">
        <v>5816.0</v>
      </c>
    </row>
    <row r="4029">
      <c r="A4029" s="1" t="s">
        <v>4234</v>
      </c>
      <c r="B4029" s="1" t="s">
        <v>107</v>
      </c>
      <c r="C4029" s="1" t="str">
        <f t="array" ref="C4029">_xlfn.XLOOKUP($B4029, sales_teams!$A$2:$A$36, sales_teams!$B$2:$B$36)</f>
        <v>Summer Sewald</v>
      </c>
      <c r="D4029" s="1" t="str">
        <f t="array" ref="D4029">_xlfn.XLOOKUP($B4029, sales_teams!$A$2:$A$36, sales_teams!$C$2:$C$36)</f>
        <v>West</v>
      </c>
      <c r="E4029" s="1" t="s">
        <v>179</v>
      </c>
      <c r="F4029" s="1" t="s">
        <v>59</v>
      </c>
      <c r="G4029" s="1" t="str">
        <f t="array" ref="G4029">IF($F4029="", "", _xlfn.XLOOKUP($F4029,accounts!$A$2:$A$86,accounts!$B$2:$B$86, "Other"))</f>
        <v>medical</v>
      </c>
      <c r="H4029" s="1" t="str">
        <f t="array" ref="H4029">IF($F4029="", "", IFS(_xlfn.XLOOKUP($F4029, accounts!$A$2:$A$86, accounts!$E$2:$E$86, 0)&gt;=1000, "Enterprise", _xlfn.XLOOKUP($F4029, accounts!$A$2:$A$86, accounts!$E$2:$E$86, 0)&gt;=100, "Mid-Market", TRUE, "SMB"))</f>
        <v>SMB</v>
      </c>
      <c r="I4029" s="1" t="str">
        <f t="array" ref="I4029">IF($F4029="", "", _xlfn.XLOOKUP($F4029,accounts!$A$2:$A$86,accounts!$F$2:$F$86, "Other"))</f>
        <v>United States</v>
      </c>
      <c r="J4029" s="1" t="s">
        <v>131</v>
      </c>
      <c r="K4029" s="3">
        <v>42905.0</v>
      </c>
      <c r="L4029" s="3">
        <v>42981.0</v>
      </c>
      <c r="M4029" s="1">
        <v>53.0</v>
      </c>
    </row>
    <row r="4030">
      <c r="A4030" s="1" t="s">
        <v>4235</v>
      </c>
      <c r="B4030" s="1" t="s">
        <v>107</v>
      </c>
      <c r="C4030" s="1" t="str">
        <f t="array" ref="C4030">_xlfn.XLOOKUP($B4030, sales_teams!$A$2:$A$36, sales_teams!$B$2:$B$36)</f>
        <v>Summer Sewald</v>
      </c>
      <c r="D4030" s="1" t="str">
        <f t="array" ref="D4030">_xlfn.XLOOKUP($B4030, sales_teams!$A$2:$A$36, sales_teams!$C$2:$C$36)</f>
        <v>West</v>
      </c>
      <c r="E4030" s="1" t="s">
        <v>188</v>
      </c>
      <c r="F4030" s="1" t="s">
        <v>142</v>
      </c>
      <c r="G4030" s="1" t="str">
        <f t="array" ref="G4030">IF($F4030="", "", _xlfn.XLOOKUP($F4030,accounts!$A$2:$A$86,accounts!$B$2:$B$86, "Other"))</f>
        <v>retail</v>
      </c>
      <c r="H4030" s="1" t="str">
        <f t="array" ref="H4030">IF($F4030="", "", IFS(_xlfn.XLOOKUP($F4030, accounts!$A$2:$A$86, accounts!$E$2:$E$86, 0)&gt;=1000, "Enterprise", _xlfn.XLOOKUP($F4030, accounts!$A$2:$A$86, accounts!$E$2:$E$86, 0)&gt;=100, "Mid-Market", TRUE, "SMB"))</f>
        <v>Enterprise</v>
      </c>
      <c r="I4030" s="1" t="str">
        <f t="array" ref="I4030">IF($F4030="", "", _xlfn.XLOOKUP($F4030,accounts!$A$2:$A$86,accounts!$F$2:$F$86, "Other"))</f>
        <v>United States</v>
      </c>
      <c r="J4030" s="1" t="s">
        <v>131</v>
      </c>
      <c r="K4030" s="3">
        <v>42905.0</v>
      </c>
      <c r="L4030" s="3">
        <v>42962.0</v>
      </c>
      <c r="M4030" s="1">
        <v>3994.0</v>
      </c>
    </row>
    <row r="4031">
      <c r="A4031" s="1" t="s">
        <v>4236</v>
      </c>
      <c r="B4031" s="1" t="s">
        <v>18</v>
      </c>
      <c r="C4031" s="1" t="str">
        <f t="array" ref="C4031">_xlfn.XLOOKUP($B4031, sales_teams!$A$2:$A$36, sales_teams!$B$2:$B$36)</f>
        <v>Dustin Brinkmann</v>
      </c>
      <c r="D4031" s="1" t="str">
        <f t="array" ref="D4031">_xlfn.XLOOKUP($B4031, sales_teams!$A$2:$A$36, sales_teams!$C$2:$C$36)</f>
        <v>Central</v>
      </c>
      <c r="E4031" s="1" t="s">
        <v>194</v>
      </c>
      <c r="F4031" s="1" t="s">
        <v>136</v>
      </c>
      <c r="G4031" s="1" t="str">
        <f t="array" ref="G4031">IF($F4031="", "", _xlfn.XLOOKUP($F4031,accounts!$A$2:$A$86,accounts!$B$2:$B$86, "Other"))</f>
        <v>services</v>
      </c>
      <c r="H4031" s="1" t="str">
        <f t="array" ref="H4031">IF($F4031="", "", IFS(_xlfn.XLOOKUP($F4031, accounts!$A$2:$A$86, accounts!$E$2:$E$86, 0)&gt;=1000, "Enterprise", _xlfn.XLOOKUP($F4031, accounts!$A$2:$A$86, accounts!$E$2:$E$86, 0)&gt;=100, "Mid-Market", TRUE, "SMB"))</f>
        <v>Enterprise</v>
      </c>
      <c r="I4031" s="1" t="str">
        <f t="array" ref="I4031">IF($F4031="", "", _xlfn.XLOOKUP($F4031,accounts!$A$2:$A$86,accounts!$F$2:$F$86, "Other"))</f>
        <v>United States</v>
      </c>
      <c r="J4031" s="1" t="s">
        <v>192</v>
      </c>
      <c r="K4031" s="3">
        <v>42905.0</v>
      </c>
      <c r="L4031" s="3">
        <v>42914.0</v>
      </c>
      <c r="M4031" s="1">
        <v>0.0</v>
      </c>
    </row>
    <row r="4032">
      <c r="A4032" s="1" t="s">
        <v>4237</v>
      </c>
      <c r="B4032" s="1" t="s">
        <v>18</v>
      </c>
      <c r="C4032" s="1" t="str">
        <f t="array" ref="C4032">_xlfn.XLOOKUP($B4032, sales_teams!$A$2:$A$36, sales_teams!$B$2:$B$36)</f>
        <v>Dustin Brinkmann</v>
      </c>
      <c r="D4032" s="1" t="str">
        <f t="array" ref="D4032">_xlfn.XLOOKUP($B4032, sales_teams!$A$2:$A$36, sales_teams!$C$2:$C$36)</f>
        <v>Central</v>
      </c>
      <c r="E4032" s="1" t="s">
        <v>179</v>
      </c>
      <c r="F4032" s="1" t="s">
        <v>156</v>
      </c>
      <c r="G4032" s="1" t="str">
        <f t="array" ref="G4032">IF($F4032="", "", _xlfn.XLOOKUP($F4032,accounts!$A$2:$A$86,accounts!$B$2:$B$86, "Other"))</f>
        <v>employment</v>
      </c>
      <c r="H4032" s="1" t="str">
        <f t="array" ref="H4032">IF($F4032="", "", IFS(_xlfn.XLOOKUP($F4032, accounts!$A$2:$A$86, accounts!$E$2:$E$86, 0)&gt;=1000, "Enterprise", _xlfn.XLOOKUP($F4032, accounts!$A$2:$A$86, accounts!$E$2:$E$86, 0)&gt;=100, "Mid-Market", TRUE, "SMB"))</f>
        <v>Mid-Market</v>
      </c>
      <c r="I4032" s="1" t="str">
        <f t="array" ref="I4032">IF($F4032="", "", _xlfn.XLOOKUP($F4032,accounts!$A$2:$A$86,accounts!$F$2:$F$86, "Other"))</f>
        <v>United States</v>
      </c>
      <c r="J4032" s="1" t="s">
        <v>131</v>
      </c>
      <c r="K4032" s="3">
        <v>42905.0</v>
      </c>
      <c r="L4032" s="3">
        <v>42982.0</v>
      </c>
      <c r="M4032" s="1">
        <v>57.0</v>
      </c>
    </row>
    <row r="4033">
      <c r="A4033" s="1" t="s">
        <v>4238</v>
      </c>
      <c r="B4033" s="1" t="s">
        <v>54</v>
      </c>
      <c r="C4033" s="1" t="str">
        <f t="array" ref="C4033">_xlfn.XLOOKUP($B4033, sales_teams!$A$2:$A$36, sales_teams!$B$2:$B$36)</f>
        <v>Rocco Neubert</v>
      </c>
      <c r="D4033" s="1" t="str">
        <f t="array" ref="D4033">_xlfn.XLOOKUP($B4033, sales_teams!$A$2:$A$36, sales_teams!$C$2:$C$36)</f>
        <v>East</v>
      </c>
      <c r="E4033" s="1" t="s">
        <v>179</v>
      </c>
      <c r="F4033" s="1" t="s">
        <v>59</v>
      </c>
      <c r="G4033" s="1" t="str">
        <f t="array" ref="G4033">IF($F4033="", "", _xlfn.XLOOKUP($F4033,accounts!$A$2:$A$86,accounts!$B$2:$B$86, "Other"))</f>
        <v>medical</v>
      </c>
      <c r="H4033" s="1" t="str">
        <f t="array" ref="H4033">IF($F4033="", "", IFS(_xlfn.XLOOKUP($F4033, accounts!$A$2:$A$86, accounts!$E$2:$E$86, 0)&gt;=1000, "Enterprise", _xlfn.XLOOKUP($F4033, accounts!$A$2:$A$86, accounts!$E$2:$E$86, 0)&gt;=100, "Mid-Market", TRUE, "SMB"))</f>
        <v>SMB</v>
      </c>
      <c r="I4033" s="1" t="str">
        <f t="array" ref="I4033">IF($F4033="", "", _xlfn.XLOOKUP($F4033,accounts!$A$2:$A$86,accounts!$F$2:$F$86, "Other"))</f>
        <v>United States</v>
      </c>
      <c r="J4033" s="1" t="s">
        <v>192</v>
      </c>
      <c r="K4033" s="3">
        <v>42905.0</v>
      </c>
      <c r="L4033" s="3">
        <v>42918.0</v>
      </c>
      <c r="M4033" s="1">
        <v>0.0</v>
      </c>
    </row>
    <row r="4034">
      <c r="A4034" s="1" t="s">
        <v>4239</v>
      </c>
      <c r="B4034" s="1" t="s">
        <v>65</v>
      </c>
      <c r="C4034" s="1" t="str">
        <f t="array" ref="C4034">_xlfn.XLOOKUP($B4034, sales_teams!$A$2:$A$36, sales_teams!$B$2:$B$36)</f>
        <v>Celia Rouche</v>
      </c>
      <c r="D4034" s="1" t="str">
        <f t="array" ref="D4034">_xlfn.XLOOKUP($B4034, sales_teams!$A$2:$A$36, sales_teams!$C$2:$C$36)</f>
        <v>West</v>
      </c>
      <c r="E4034" s="1" t="s">
        <v>188</v>
      </c>
      <c r="F4034" s="1" t="s">
        <v>151</v>
      </c>
      <c r="G4034" s="1" t="str">
        <f t="array" ref="G4034">IF($F4034="", "", _xlfn.XLOOKUP($F4034,accounts!$A$2:$A$86,accounts!$B$2:$B$86, "Other"))</f>
        <v>software</v>
      </c>
      <c r="H4034" s="1" t="str">
        <f t="array" ref="H4034">IF($F4034="", "", IFS(_xlfn.XLOOKUP($F4034, accounts!$A$2:$A$86, accounts!$E$2:$E$86, 0)&gt;=1000, "Enterprise", _xlfn.XLOOKUP($F4034, accounts!$A$2:$A$86, accounts!$E$2:$E$86, 0)&gt;=100, "Mid-Market", TRUE, "SMB"))</f>
        <v>Enterprise</v>
      </c>
      <c r="I4034" s="1" t="str">
        <f t="array" ref="I4034">IF($F4034="", "", _xlfn.XLOOKUP($F4034,accounts!$A$2:$A$86,accounts!$F$2:$F$86, "Other"))</f>
        <v>United States</v>
      </c>
      <c r="J4034" s="1" t="s">
        <v>131</v>
      </c>
      <c r="K4034" s="3">
        <v>42905.0</v>
      </c>
      <c r="L4034" s="3">
        <v>42952.0</v>
      </c>
      <c r="M4034" s="1">
        <v>3752.0</v>
      </c>
    </row>
    <row r="4035">
      <c r="A4035" s="1" t="s">
        <v>4240</v>
      </c>
      <c r="B4035" s="1" t="s">
        <v>41</v>
      </c>
      <c r="C4035" s="1" t="str">
        <f t="array" ref="C4035">_xlfn.XLOOKUP($B4035, sales_teams!$A$2:$A$36, sales_teams!$B$2:$B$36)</f>
        <v>Cara Losch</v>
      </c>
      <c r="D4035" s="1" t="str">
        <f t="array" ref="D4035">_xlfn.XLOOKUP($B4035, sales_teams!$A$2:$A$36, sales_teams!$C$2:$C$36)</f>
        <v>East</v>
      </c>
      <c r="E4035" s="1" t="s">
        <v>148</v>
      </c>
      <c r="F4035" s="1" t="s">
        <v>59</v>
      </c>
      <c r="G4035" s="1" t="str">
        <f t="array" ref="G4035">IF($F4035="", "", _xlfn.XLOOKUP($F4035,accounts!$A$2:$A$86,accounts!$B$2:$B$86, "Other"))</f>
        <v>medical</v>
      </c>
      <c r="H4035" s="1" t="str">
        <f t="array" ref="H4035">IF($F4035="", "", IFS(_xlfn.XLOOKUP($F4035, accounts!$A$2:$A$86, accounts!$E$2:$E$86, 0)&gt;=1000, "Enterprise", _xlfn.XLOOKUP($F4035, accounts!$A$2:$A$86, accounts!$E$2:$E$86, 0)&gt;=100, "Mid-Market", TRUE, "SMB"))</f>
        <v>SMB</v>
      </c>
      <c r="I4035" s="1" t="str">
        <f t="array" ref="I4035">IF($F4035="", "", _xlfn.XLOOKUP($F4035,accounts!$A$2:$A$86,accounts!$F$2:$F$86, "Other"))</f>
        <v>United States</v>
      </c>
      <c r="J4035" s="1" t="s">
        <v>131</v>
      </c>
      <c r="K4035" s="3">
        <v>42905.0</v>
      </c>
      <c r="L4035" s="3">
        <v>42999.0</v>
      </c>
      <c r="M4035" s="1">
        <v>4759.0</v>
      </c>
    </row>
    <row r="4036">
      <c r="A4036" s="1" t="s">
        <v>4241</v>
      </c>
      <c r="B4036" s="1" t="s">
        <v>15</v>
      </c>
      <c r="C4036" s="1" t="str">
        <f t="array" ref="C4036">_xlfn.XLOOKUP($B4036, sales_teams!$A$2:$A$36, sales_teams!$B$2:$B$36)</f>
        <v>Dustin Brinkmann</v>
      </c>
      <c r="D4036" s="1" t="str">
        <f t="array" ref="D4036">_xlfn.XLOOKUP($B4036, sales_teams!$A$2:$A$36, sales_teams!$C$2:$C$36)</f>
        <v>Central</v>
      </c>
      <c r="E4036" s="1" t="s">
        <v>181</v>
      </c>
      <c r="F4036" s="1" t="s">
        <v>156</v>
      </c>
      <c r="G4036" s="1" t="str">
        <f t="array" ref="G4036">IF($F4036="", "", _xlfn.XLOOKUP($F4036,accounts!$A$2:$A$86,accounts!$B$2:$B$86, "Other"))</f>
        <v>employment</v>
      </c>
      <c r="H4036" s="1" t="str">
        <f t="array" ref="H4036">IF($F4036="", "", IFS(_xlfn.XLOOKUP($F4036, accounts!$A$2:$A$86, accounts!$E$2:$E$86, 0)&gt;=1000, "Enterprise", _xlfn.XLOOKUP($F4036, accounts!$A$2:$A$86, accounts!$E$2:$E$86, 0)&gt;=100, "Mid-Market", TRUE, "SMB"))</f>
        <v>Mid-Market</v>
      </c>
      <c r="I4036" s="1" t="str">
        <f t="array" ref="I4036">IF($F4036="", "", _xlfn.XLOOKUP($F4036,accounts!$A$2:$A$86,accounts!$F$2:$F$86, "Other"))</f>
        <v>United States</v>
      </c>
      <c r="J4036" s="1" t="s">
        <v>131</v>
      </c>
      <c r="K4036" s="3">
        <v>42905.0</v>
      </c>
      <c r="L4036" s="3">
        <v>42971.0</v>
      </c>
      <c r="M4036" s="1">
        <v>555.0</v>
      </c>
    </row>
    <row r="4037">
      <c r="A4037" s="1" t="s">
        <v>4242</v>
      </c>
      <c r="B4037" s="1" t="s">
        <v>34</v>
      </c>
      <c r="C4037" s="1" t="str">
        <f t="array" ref="C4037">_xlfn.XLOOKUP($B4037, sales_teams!$A$2:$A$36, sales_teams!$B$2:$B$36)</f>
        <v>Cara Losch</v>
      </c>
      <c r="D4037" s="1" t="str">
        <f t="array" ref="D4037">_xlfn.XLOOKUP($B4037, sales_teams!$A$2:$A$36, sales_teams!$C$2:$C$36)</f>
        <v>East</v>
      </c>
      <c r="E4037" s="1" t="s">
        <v>181</v>
      </c>
      <c r="F4037" s="1" t="s">
        <v>166</v>
      </c>
      <c r="G4037" s="1" t="str">
        <f t="array" ref="G4037">IF($F4037="", "", _xlfn.XLOOKUP($F4037,accounts!$A$2:$A$86,accounts!$B$2:$B$86, "Other"))</f>
        <v>finance</v>
      </c>
      <c r="H4037" s="1" t="str">
        <f t="array" ref="H4037">IF($F4037="", "", IFS(_xlfn.XLOOKUP($F4037, accounts!$A$2:$A$86, accounts!$E$2:$E$86, 0)&gt;=1000, "Enterprise", _xlfn.XLOOKUP($F4037, accounts!$A$2:$A$86, accounts!$E$2:$E$86, 0)&gt;=100, "Mid-Market", TRUE, "SMB"))</f>
        <v>Enterprise</v>
      </c>
      <c r="I4037" s="1" t="str">
        <f t="array" ref="I4037">IF($F4037="", "", _xlfn.XLOOKUP($F4037,accounts!$A$2:$A$86,accounts!$F$2:$F$86, "Other"))</f>
        <v>United States</v>
      </c>
      <c r="J4037" s="1" t="s">
        <v>192</v>
      </c>
      <c r="K4037" s="3">
        <v>42905.0</v>
      </c>
      <c r="L4037" s="3">
        <v>42910.0</v>
      </c>
      <c r="M4037" s="1">
        <v>0.0</v>
      </c>
    </row>
    <row r="4038">
      <c r="A4038" s="1" t="s">
        <v>4243</v>
      </c>
      <c r="B4038" s="1" t="s">
        <v>105</v>
      </c>
      <c r="C4038" s="1" t="str">
        <f t="array" ref="C4038">_xlfn.XLOOKUP($B4038, sales_teams!$A$2:$A$36, sales_teams!$B$2:$B$36)</f>
        <v>Summer Sewald</v>
      </c>
      <c r="D4038" s="1" t="str">
        <f t="array" ref="D4038">_xlfn.XLOOKUP($B4038, sales_teams!$A$2:$A$36, sales_teams!$C$2:$C$36)</f>
        <v>West</v>
      </c>
      <c r="E4038" s="1" t="s">
        <v>181</v>
      </c>
      <c r="G4038" s="1" t="str">
        <f t="array" ref="G4038">IF($F4038="", "", _xlfn.XLOOKUP($F4038,accounts!$A$2:$A$86,accounts!$B$2:$B$86, "Other"))</f>
        <v/>
      </c>
      <c r="H4038" s="1" t="str">
        <f t="array" ref="H4038">IF($F4038="", "", IFS(_xlfn.XLOOKUP($F4038, accounts!$A$2:$A$86, accounts!$E$2:$E$86, 0)&gt;=1000, "Enterprise", _xlfn.XLOOKUP($F4038, accounts!$A$2:$A$86, accounts!$E$2:$E$86, 0)&gt;=100, "Mid-Market", TRUE, "SMB"))</f>
        <v/>
      </c>
      <c r="I4038" s="1" t="str">
        <f t="array" ref="I4038">IF($F4038="", "", _xlfn.XLOOKUP($F4038,accounts!$A$2:$A$86,accounts!$F$2:$F$86, "Other"))</f>
        <v/>
      </c>
      <c r="J4038" s="1" t="s">
        <v>189</v>
      </c>
      <c r="K4038" s="3">
        <v>42905.0</v>
      </c>
    </row>
    <row r="4039">
      <c r="A4039" s="1" t="s">
        <v>4244</v>
      </c>
      <c r="B4039" s="1" t="s">
        <v>105</v>
      </c>
      <c r="C4039" s="1" t="str">
        <f t="array" ref="C4039">_xlfn.XLOOKUP($B4039, sales_teams!$A$2:$A$36, sales_teams!$B$2:$B$36)</f>
        <v>Summer Sewald</v>
      </c>
      <c r="D4039" s="1" t="str">
        <f t="array" ref="D4039">_xlfn.XLOOKUP($B4039, sales_teams!$A$2:$A$36, sales_teams!$C$2:$C$36)</f>
        <v>West</v>
      </c>
      <c r="E4039" s="1" t="s">
        <v>109</v>
      </c>
      <c r="F4039" s="1" t="s">
        <v>127</v>
      </c>
      <c r="G4039" s="1" t="str">
        <f t="array" ref="G4039">IF($F4039="", "", _xlfn.XLOOKUP($F4039,accounts!$A$2:$A$86,accounts!$B$2:$B$86, "Other"))</f>
        <v>technology</v>
      </c>
      <c r="H4039" s="1" t="str">
        <f t="array" ref="H4039">IF($F4039="", "", IFS(_xlfn.XLOOKUP($F4039, accounts!$A$2:$A$86, accounts!$E$2:$E$86, 0)&gt;=1000, "Enterprise", _xlfn.XLOOKUP($F4039, accounts!$A$2:$A$86, accounts!$E$2:$E$86, 0)&gt;=100, "Mid-Market", TRUE, "SMB"))</f>
        <v>Enterprise</v>
      </c>
      <c r="I4039" s="1" t="str">
        <f t="array" ref="I4039">IF($F4039="", "", _xlfn.XLOOKUP($F4039,accounts!$A$2:$A$86,accounts!$F$2:$F$86, "Other"))</f>
        <v>United States</v>
      </c>
      <c r="J4039" s="1" t="s">
        <v>131</v>
      </c>
      <c r="K4039" s="3">
        <v>42905.0</v>
      </c>
      <c r="L4039" s="3">
        <v>42998.0</v>
      </c>
      <c r="M4039" s="1">
        <v>1213.0</v>
      </c>
    </row>
    <row r="4040">
      <c r="A4040" s="1" t="s">
        <v>4245</v>
      </c>
      <c r="B4040" s="1" t="s">
        <v>105</v>
      </c>
      <c r="C4040" s="1" t="str">
        <f t="array" ref="C4040">_xlfn.XLOOKUP($B4040, sales_teams!$A$2:$A$36, sales_teams!$B$2:$B$36)</f>
        <v>Summer Sewald</v>
      </c>
      <c r="D4040" s="1" t="str">
        <f t="array" ref="D4040">_xlfn.XLOOKUP($B4040, sales_teams!$A$2:$A$36, sales_teams!$C$2:$C$36)</f>
        <v>West</v>
      </c>
      <c r="E4040" s="1" t="s">
        <v>148</v>
      </c>
      <c r="F4040" s="1" t="s">
        <v>87</v>
      </c>
      <c r="G4040" s="1" t="str">
        <f t="array" ref="G4040">IF($F4040="", "", _xlfn.XLOOKUP($F4040,accounts!$A$2:$A$86,accounts!$B$2:$B$86, "Other"))</f>
        <v>telecommunications</v>
      </c>
      <c r="H4040" s="1" t="str">
        <f t="array" ref="H4040">IF($F4040="", "", IFS(_xlfn.XLOOKUP($F4040, accounts!$A$2:$A$86, accounts!$E$2:$E$86, 0)&gt;=1000, "Enterprise", _xlfn.XLOOKUP($F4040, accounts!$A$2:$A$86, accounts!$E$2:$E$86, 0)&gt;=100, "Mid-Market", TRUE, "SMB"))</f>
        <v>Enterprise</v>
      </c>
      <c r="I4040" s="1" t="str">
        <f t="array" ref="I4040">IF($F4040="", "", _xlfn.XLOOKUP($F4040,accounts!$A$2:$A$86,accounts!$F$2:$F$86, "Other"))</f>
        <v>United States</v>
      </c>
      <c r="J4040" s="1" t="s">
        <v>131</v>
      </c>
      <c r="K4040" s="3">
        <v>42905.0</v>
      </c>
      <c r="L4040" s="3">
        <v>42986.0</v>
      </c>
      <c r="M4040" s="1">
        <v>4428.0</v>
      </c>
    </row>
    <row r="4041">
      <c r="A4041" s="1" t="s">
        <v>4246</v>
      </c>
      <c r="B4041" s="1" t="s">
        <v>57</v>
      </c>
      <c r="C4041" s="1" t="str">
        <f t="array" ref="C4041">_xlfn.XLOOKUP($B4041, sales_teams!$A$2:$A$36, sales_teams!$B$2:$B$36)</f>
        <v>Rocco Neubert</v>
      </c>
      <c r="D4041" s="1" t="str">
        <f t="array" ref="D4041">_xlfn.XLOOKUP($B4041, sales_teams!$A$2:$A$36, sales_teams!$C$2:$C$36)</f>
        <v>East</v>
      </c>
      <c r="E4041" s="1" t="s">
        <v>194</v>
      </c>
      <c r="F4041" s="1" t="s">
        <v>169</v>
      </c>
      <c r="G4041" s="1" t="str">
        <f t="array" ref="G4041">IF($F4041="", "", _xlfn.XLOOKUP($F4041,accounts!$A$2:$A$86,accounts!$B$2:$B$86, "Other"))</f>
        <v>entertainment</v>
      </c>
      <c r="H4041" s="1" t="str">
        <f t="array" ref="H4041">IF($F4041="", "", IFS(_xlfn.XLOOKUP($F4041, accounts!$A$2:$A$86, accounts!$E$2:$E$86, 0)&gt;=1000, "Enterprise", _xlfn.XLOOKUP($F4041, accounts!$A$2:$A$86, accounts!$E$2:$E$86, 0)&gt;=100, "Mid-Market", TRUE, "SMB"))</f>
        <v>Enterprise</v>
      </c>
      <c r="I4041" s="1" t="str">
        <f t="array" ref="I4041">IF($F4041="", "", _xlfn.XLOOKUP($F4041,accounts!$A$2:$A$86,accounts!$F$2:$F$86, "Other"))</f>
        <v>United States</v>
      </c>
      <c r="J4041" s="1" t="s">
        <v>192</v>
      </c>
      <c r="K4041" s="3">
        <v>42906.0</v>
      </c>
      <c r="L4041" s="3">
        <v>42918.0</v>
      </c>
      <c r="M4041" s="1">
        <v>0.0</v>
      </c>
    </row>
    <row r="4042">
      <c r="A4042" s="1" t="s">
        <v>4247</v>
      </c>
      <c r="B4042" s="1" t="s">
        <v>52</v>
      </c>
      <c r="C4042" s="1" t="str">
        <f t="array" ref="C4042">_xlfn.XLOOKUP($B4042, sales_teams!$A$2:$A$36, sales_teams!$B$2:$B$36)</f>
        <v>Rocco Neubert</v>
      </c>
      <c r="D4042" s="1" t="str">
        <f t="array" ref="D4042">_xlfn.XLOOKUP($B4042, sales_teams!$A$2:$A$36, sales_teams!$C$2:$C$36)</f>
        <v>East</v>
      </c>
      <c r="E4042" s="1" t="s">
        <v>194</v>
      </c>
      <c r="F4042" s="1" t="s">
        <v>59</v>
      </c>
      <c r="G4042" s="1" t="str">
        <f t="array" ref="G4042">IF($F4042="", "", _xlfn.XLOOKUP($F4042,accounts!$A$2:$A$86,accounts!$B$2:$B$86, "Other"))</f>
        <v>medical</v>
      </c>
      <c r="H4042" s="1" t="str">
        <f t="array" ref="H4042">IF($F4042="", "", IFS(_xlfn.XLOOKUP($F4042, accounts!$A$2:$A$86, accounts!$E$2:$E$86, 0)&gt;=1000, "Enterprise", _xlfn.XLOOKUP($F4042, accounts!$A$2:$A$86, accounts!$E$2:$E$86, 0)&gt;=100, "Mid-Market", TRUE, "SMB"))</f>
        <v>SMB</v>
      </c>
      <c r="I4042" s="1" t="str">
        <f t="array" ref="I4042">IF($F4042="", "", _xlfn.XLOOKUP($F4042,accounts!$A$2:$A$86,accounts!$F$2:$F$86, "Other"))</f>
        <v>United States</v>
      </c>
      <c r="J4042" s="1" t="s">
        <v>189</v>
      </c>
      <c r="K4042" s="3">
        <v>42906.0</v>
      </c>
    </row>
    <row r="4043">
      <c r="A4043" s="1" t="s">
        <v>4248</v>
      </c>
      <c r="B4043" s="1" t="s">
        <v>52</v>
      </c>
      <c r="C4043" s="1" t="str">
        <f t="array" ref="C4043">_xlfn.XLOOKUP($B4043, sales_teams!$A$2:$A$36, sales_teams!$B$2:$B$36)</f>
        <v>Rocco Neubert</v>
      </c>
      <c r="D4043" s="1" t="str">
        <f t="array" ref="D4043">_xlfn.XLOOKUP($B4043, sales_teams!$A$2:$A$36, sales_teams!$C$2:$C$36)</f>
        <v>East</v>
      </c>
      <c r="E4043" s="1" t="s">
        <v>148</v>
      </c>
      <c r="F4043" s="1" t="s">
        <v>127</v>
      </c>
      <c r="G4043" s="1" t="str">
        <f t="array" ref="G4043">IF($F4043="", "", _xlfn.XLOOKUP($F4043,accounts!$A$2:$A$86,accounts!$B$2:$B$86, "Other"))</f>
        <v>technology</v>
      </c>
      <c r="H4043" s="1" t="str">
        <f t="array" ref="H4043">IF($F4043="", "", IFS(_xlfn.XLOOKUP($F4043, accounts!$A$2:$A$86, accounts!$E$2:$E$86, 0)&gt;=1000, "Enterprise", _xlfn.XLOOKUP($F4043, accounts!$A$2:$A$86, accounts!$E$2:$E$86, 0)&gt;=100, "Mid-Market", TRUE, "SMB"))</f>
        <v>Enterprise</v>
      </c>
      <c r="I4043" s="1" t="str">
        <f t="array" ref="I4043">IF($F4043="", "", _xlfn.XLOOKUP($F4043,accounts!$A$2:$A$86,accounts!$F$2:$F$86, "Other"))</f>
        <v>United States</v>
      </c>
      <c r="J4043" s="1" t="s">
        <v>192</v>
      </c>
      <c r="K4043" s="3">
        <v>42906.0</v>
      </c>
      <c r="L4043" s="3">
        <v>42955.0</v>
      </c>
      <c r="M4043" s="1">
        <v>0.0</v>
      </c>
    </row>
    <row r="4044">
      <c r="A4044" s="1" t="s">
        <v>4249</v>
      </c>
      <c r="B4044" s="1" t="s">
        <v>12</v>
      </c>
      <c r="C4044" s="1" t="str">
        <f t="array" ref="C4044">_xlfn.XLOOKUP($B4044, sales_teams!$A$2:$A$36, sales_teams!$B$2:$B$36)</f>
        <v>Dustin Brinkmann</v>
      </c>
      <c r="D4044" s="1" t="str">
        <f t="array" ref="D4044">_xlfn.XLOOKUP($B4044, sales_teams!$A$2:$A$36, sales_teams!$C$2:$C$36)</f>
        <v>Central</v>
      </c>
      <c r="E4044" s="1" t="s">
        <v>194</v>
      </c>
      <c r="F4044" s="1" t="s">
        <v>157</v>
      </c>
      <c r="G4044" s="1" t="str">
        <f t="array" ref="G4044">IF($F4044="", "", _xlfn.XLOOKUP($F4044,accounts!$A$2:$A$86,accounts!$B$2:$B$86, "Other"))</f>
        <v>retail</v>
      </c>
      <c r="H4044" s="1" t="str">
        <f t="array" ref="H4044">IF($F4044="", "", IFS(_xlfn.XLOOKUP($F4044, accounts!$A$2:$A$86, accounts!$E$2:$E$86, 0)&gt;=1000, "Enterprise", _xlfn.XLOOKUP($F4044, accounts!$A$2:$A$86, accounts!$E$2:$E$86, 0)&gt;=100, "Mid-Market", TRUE, "SMB"))</f>
        <v>Enterprise</v>
      </c>
      <c r="I4044" s="1" t="str">
        <f t="array" ref="I4044">IF($F4044="", "", _xlfn.XLOOKUP($F4044,accounts!$A$2:$A$86,accounts!$F$2:$F$86, "Other"))</f>
        <v>Belgium</v>
      </c>
      <c r="J4044" s="1" t="s">
        <v>192</v>
      </c>
      <c r="K4044" s="3">
        <v>42906.0</v>
      </c>
      <c r="L4044" s="3">
        <v>42913.0</v>
      </c>
      <c r="M4044" s="1">
        <v>0.0</v>
      </c>
    </row>
    <row r="4045">
      <c r="A4045" s="1" t="s">
        <v>4250</v>
      </c>
      <c r="B4045" s="1" t="s">
        <v>39</v>
      </c>
      <c r="C4045" s="1" t="str">
        <f t="array" ref="C4045">_xlfn.XLOOKUP($B4045, sales_teams!$A$2:$A$36, sales_teams!$B$2:$B$36)</f>
        <v>Cara Losch</v>
      </c>
      <c r="D4045" s="1" t="str">
        <f t="array" ref="D4045">_xlfn.XLOOKUP($B4045, sales_teams!$A$2:$A$36, sales_teams!$C$2:$C$36)</f>
        <v>East</v>
      </c>
      <c r="E4045" s="1" t="s">
        <v>181</v>
      </c>
      <c r="F4045" s="1" t="s">
        <v>169</v>
      </c>
      <c r="G4045" s="1" t="str">
        <f t="array" ref="G4045">IF($F4045="", "", _xlfn.XLOOKUP($F4045,accounts!$A$2:$A$86,accounts!$B$2:$B$86, "Other"))</f>
        <v>entertainment</v>
      </c>
      <c r="H4045" s="1" t="str">
        <f t="array" ref="H4045">IF($F4045="", "", IFS(_xlfn.XLOOKUP($F4045, accounts!$A$2:$A$86, accounts!$E$2:$E$86, 0)&gt;=1000, "Enterprise", _xlfn.XLOOKUP($F4045, accounts!$A$2:$A$86, accounts!$E$2:$E$86, 0)&gt;=100, "Mid-Market", TRUE, "SMB"))</f>
        <v>Enterprise</v>
      </c>
      <c r="I4045" s="1" t="str">
        <f t="array" ref="I4045">IF($F4045="", "", _xlfn.XLOOKUP($F4045,accounts!$A$2:$A$86,accounts!$F$2:$F$86, "Other"))</f>
        <v>United States</v>
      </c>
      <c r="J4045" s="1" t="s">
        <v>192</v>
      </c>
      <c r="K4045" s="3">
        <v>42906.0</v>
      </c>
      <c r="L4045" s="3">
        <v>42999.0</v>
      </c>
      <c r="M4045" s="1">
        <v>0.0</v>
      </c>
    </row>
    <row r="4046">
      <c r="A4046" s="1" t="s">
        <v>4251</v>
      </c>
      <c r="B4046" s="1" t="s">
        <v>48</v>
      </c>
      <c r="C4046" s="1" t="str">
        <f t="array" ref="C4046">_xlfn.XLOOKUP($B4046, sales_teams!$A$2:$A$36, sales_teams!$B$2:$B$36)</f>
        <v>Rocco Neubert</v>
      </c>
      <c r="D4046" s="1" t="str">
        <f t="array" ref="D4046">_xlfn.XLOOKUP($B4046, sales_teams!$A$2:$A$36, sales_teams!$C$2:$C$36)</f>
        <v>East</v>
      </c>
      <c r="E4046" s="1" t="s">
        <v>148</v>
      </c>
      <c r="F4046" s="1" t="s">
        <v>123</v>
      </c>
      <c r="G4046" s="1" t="str">
        <f t="array" ref="G4046">IF($F4046="", "", _xlfn.XLOOKUP($F4046,accounts!$A$2:$A$86,accounts!$B$2:$B$86, "Other"))</f>
        <v>technology</v>
      </c>
      <c r="H4046" s="1" t="str">
        <f t="array" ref="H4046">IF($F4046="", "", IFS(_xlfn.XLOOKUP($F4046, accounts!$A$2:$A$86, accounts!$E$2:$E$86, 0)&gt;=1000, "Enterprise", _xlfn.XLOOKUP($F4046, accounts!$A$2:$A$86, accounts!$E$2:$E$86, 0)&gt;=100, "Mid-Market", TRUE, "SMB"))</f>
        <v>Enterprise</v>
      </c>
      <c r="I4046" s="1" t="str">
        <f t="array" ref="I4046">IF($F4046="", "", _xlfn.XLOOKUP($F4046,accounts!$A$2:$A$86,accounts!$F$2:$F$86, "Other"))</f>
        <v>United States</v>
      </c>
      <c r="J4046" s="1" t="s">
        <v>192</v>
      </c>
      <c r="K4046" s="3">
        <v>42906.0</v>
      </c>
      <c r="L4046" s="3">
        <v>42911.0</v>
      </c>
      <c r="M4046" s="1">
        <v>0.0</v>
      </c>
    </row>
    <row r="4047">
      <c r="A4047" s="1" t="s">
        <v>4252</v>
      </c>
      <c r="B4047" s="1" t="s">
        <v>48</v>
      </c>
      <c r="C4047" s="1" t="str">
        <f t="array" ref="C4047">_xlfn.XLOOKUP($B4047, sales_teams!$A$2:$A$36, sales_teams!$B$2:$B$36)</f>
        <v>Rocco Neubert</v>
      </c>
      <c r="D4047" s="1" t="str">
        <f t="array" ref="D4047">_xlfn.XLOOKUP($B4047, sales_teams!$A$2:$A$36, sales_teams!$C$2:$C$36)</f>
        <v>East</v>
      </c>
      <c r="E4047" s="1" t="s">
        <v>179</v>
      </c>
      <c r="F4047" s="1" t="s">
        <v>125</v>
      </c>
      <c r="G4047" s="1" t="str">
        <f t="array" ref="G4047">IF($F4047="", "", _xlfn.XLOOKUP($F4047,accounts!$A$2:$A$86,accounts!$B$2:$B$86, "Other"))</f>
        <v>software</v>
      </c>
      <c r="H4047" s="1" t="str">
        <f t="array" ref="H4047">IF($F4047="", "", IFS(_xlfn.XLOOKUP($F4047, accounts!$A$2:$A$86, accounts!$E$2:$E$86, 0)&gt;=1000, "Enterprise", _xlfn.XLOOKUP($F4047, accounts!$A$2:$A$86, accounts!$E$2:$E$86, 0)&gt;=100, "Mid-Market", TRUE, "SMB"))</f>
        <v>Enterprise</v>
      </c>
      <c r="I4047" s="1" t="str">
        <f t="array" ref="I4047">IF($F4047="", "", _xlfn.XLOOKUP($F4047,accounts!$A$2:$A$86,accounts!$F$2:$F$86, "Other"))</f>
        <v>United States</v>
      </c>
      <c r="J4047" s="1" t="s">
        <v>131</v>
      </c>
      <c r="K4047" s="3">
        <v>42906.0</v>
      </c>
      <c r="L4047" s="3">
        <v>42972.0</v>
      </c>
      <c r="M4047" s="1">
        <v>62.0</v>
      </c>
    </row>
    <row r="4048">
      <c r="A4048" s="1" t="s">
        <v>4253</v>
      </c>
      <c r="B4048" s="1" t="s">
        <v>30</v>
      </c>
      <c r="C4048" s="1" t="str">
        <f t="array" ref="C4048">_xlfn.XLOOKUP($B4048, sales_teams!$A$2:$A$36, sales_teams!$B$2:$B$36)</f>
        <v>Melvin Marxen</v>
      </c>
      <c r="D4048" s="1" t="str">
        <f t="array" ref="D4048">_xlfn.XLOOKUP($B4048, sales_teams!$A$2:$A$36, sales_teams!$C$2:$C$36)</f>
        <v>Central</v>
      </c>
      <c r="E4048" s="1" t="s">
        <v>148</v>
      </c>
      <c r="F4048" s="1" t="s">
        <v>29</v>
      </c>
      <c r="G4048" s="1" t="str">
        <f t="array" ref="G4048">IF($F4048="", "", _xlfn.XLOOKUP($F4048,accounts!$A$2:$A$86,accounts!$B$2:$B$86, "Other"))</f>
        <v>medical</v>
      </c>
      <c r="H4048" s="1" t="str">
        <f t="array" ref="H4048">IF($F4048="", "", IFS(_xlfn.XLOOKUP($F4048, accounts!$A$2:$A$86, accounts!$E$2:$E$86, 0)&gt;=1000, "Enterprise", _xlfn.XLOOKUP($F4048, accounts!$A$2:$A$86, accounts!$E$2:$E$86, 0)&gt;=100, "Mid-Market", TRUE, "SMB"))</f>
        <v>Enterprise</v>
      </c>
      <c r="I4048" s="1" t="str">
        <f t="array" ref="I4048">IF($F4048="", "", _xlfn.XLOOKUP($F4048,accounts!$A$2:$A$86,accounts!$F$2:$F$86, "Other"))</f>
        <v>Philipines</v>
      </c>
      <c r="J4048" s="1" t="s">
        <v>192</v>
      </c>
      <c r="K4048" s="3">
        <v>42906.0</v>
      </c>
      <c r="L4048" s="3">
        <v>42989.0</v>
      </c>
      <c r="M4048" s="1">
        <v>0.0</v>
      </c>
    </row>
    <row r="4049">
      <c r="A4049" s="1" t="s">
        <v>4254</v>
      </c>
      <c r="B4049" s="1" t="s">
        <v>53</v>
      </c>
      <c r="C4049" s="1" t="str">
        <f t="array" ref="C4049">_xlfn.XLOOKUP($B4049, sales_teams!$A$2:$A$36, sales_teams!$B$2:$B$36)</f>
        <v>Rocco Neubert</v>
      </c>
      <c r="D4049" s="1" t="str">
        <f t="array" ref="D4049">_xlfn.XLOOKUP($B4049, sales_teams!$A$2:$A$36, sales_teams!$C$2:$C$36)</f>
        <v>East</v>
      </c>
      <c r="E4049" s="1" t="s">
        <v>188</v>
      </c>
      <c r="F4049" s="1" t="s">
        <v>153</v>
      </c>
      <c r="G4049" s="1" t="str">
        <f t="array" ref="G4049">IF($F4049="", "", _xlfn.XLOOKUP($F4049,accounts!$A$2:$A$86,accounts!$B$2:$B$86, "Other"))</f>
        <v>medical</v>
      </c>
      <c r="H4049" s="1" t="str">
        <f t="array" ref="H4049">IF($F4049="", "", IFS(_xlfn.XLOOKUP($F4049, accounts!$A$2:$A$86, accounts!$E$2:$E$86, 0)&gt;=1000, "Enterprise", _xlfn.XLOOKUP($F4049, accounts!$A$2:$A$86, accounts!$E$2:$E$86, 0)&gt;=100, "Mid-Market", TRUE, "SMB"))</f>
        <v>Enterprise</v>
      </c>
      <c r="I4049" s="1" t="str">
        <f t="array" ref="I4049">IF($F4049="", "", _xlfn.XLOOKUP($F4049,accounts!$A$2:$A$86,accounts!$F$2:$F$86, "Other"))</f>
        <v>United States</v>
      </c>
      <c r="J4049" s="1" t="s">
        <v>131</v>
      </c>
      <c r="K4049" s="3">
        <v>42906.0</v>
      </c>
      <c r="L4049" s="3">
        <v>42956.0</v>
      </c>
      <c r="M4049" s="1">
        <v>3546.0</v>
      </c>
    </row>
    <row r="4050">
      <c r="A4050" s="1" t="s">
        <v>4255</v>
      </c>
      <c r="B4050" s="1" t="s">
        <v>94</v>
      </c>
      <c r="C4050" s="1" t="str">
        <f t="array" ref="C4050">_xlfn.XLOOKUP($B4050, sales_teams!$A$2:$A$36, sales_teams!$B$2:$B$36)</f>
        <v>Celia Rouche</v>
      </c>
      <c r="D4050" s="1" t="str">
        <f t="array" ref="D4050">_xlfn.XLOOKUP($B4050, sales_teams!$A$2:$A$36, sales_teams!$C$2:$C$36)</f>
        <v>West</v>
      </c>
      <c r="E4050" s="1" t="s">
        <v>179</v>
      </c>
      <c r="F4050" s="1" t="s">
        <v>159</v>
      </c>
      <c r="G4050" s="1" t="str">
        <f t="array" ref="G4050">IF($F4050="", "", _xlfn.XLOOKUP($F4050,accounts!$A$2:$A$86,accounts!$B$2:$B$86, "Other"))</f>
        <v>retail</v>
      </c>
      <c r="H4050" s="1" t="str">
        <f t="array" ref="H4050">IF($F4050="", "", IFS(_xlfn.XLOOKUP($F4050, accounts!$A$2:$A$86, accounts!$E$2:$E$86, 0)&gt;=1000, "Enterprise", _xlfn.XLOOKUP($F4050, accounts!$A$2:$A$86, accounts!$E$2:$E$86, 0)&gt;=100, "Mid-Market", TRUE, "SMB"))</f>
        <v>Mid-Market</v>
      </c>
      <c r="I4050" s="1" t="str">
        <f t="array" ref="I4050">IF($F4050="", "", _xlfn.XLOOKUP($F4050,accounts!$A$2:$A$86,accounts!$F$2:$F$86, "Other"))</f>
        <v>Romania</v>
      </c>
      <c r="J4050" s="1" t="s">
        <v>189</v>
      </c>
      <c r="K4050" s="3">
        <v>42906.0</v>
      </c>
    </row>
    <row r="4051">
      <c r="A4051" s="1" t="s">
        <v>4256</v>
      </c>
      <c r="B4051" s="1" t="s">
        <v>99</v>
      </c>
      <c r="C4051" s="1" t="str">
        <f t="array" ref="C4051">_xlfn.XLOOKUP($B4051, sales_teams!$A$2:$A$36, sales_teams!$B$2:$B$36)</f>
        <v>Summer Sewald</v>
      </c>
      <c r="D4051" s="1" t="str">
        <f t="array" ref="D4051">_xlfn.XLOOKUP($B4051, sales_teams!$A$2:$A$36, sales_teams!$C$2:$C$36)</f>
        <v>West</v>
      </c>
      <c r="E4051" s="1" t="s">
        <v>181</v>
      </c>
      <c r="F4051" s="1" t="s">
        <v>79</v>
      </c>
      <c r="G4051" s="1" t="str">
        <f t="array" ref="G4051">IF($F4051="", "", _xlfn.XLOOKUP($F4051,accounts!$A$2:$A$86,accounts!$B$2:$B$86, "Other"))</f>
        <v>entertainment</v>
      </c>
      <c r="H4051" s="1" t="str">
        <f t="array" ref="H4051">IF($F4051="", "", IFS(_xlfn.XLOOKUP($F4051, accounts!$A$2:$A$86, accounts!$E$2:$E$86, 0)&gt;=1000, "Enterprise", _xlfn.XLOOKUP($F4051, accounts!$A$2:$A$86, accounts!$E$2:$E$86, 0)&gt;=100, "Mid-Market", TRUE, "SMB"))</f>
        <v>Mid-Market</v>
      </c>
      <c r="I4051" s="1" t="str">
        <f t="array" ref="I4051">IF($F4051="", "", _xlfn.XLOOKUP($F4051,accounts!$A$2:$A$86,accounts!$F$2:$F$86, "Other"))</f>
        <v>United States</v>
      </c>
      <c r="J4051" s="1" t="s">
        <v>189</v>
      </c>
      <c r="K4051" s="3">
        <v>42906.0</v>
      </c>
    </row>
    <row r="4052">
      <c r="A4052" s="1" t="s">
        <v>4257</v>
      </c>
      <c r="B4052" s="1" t="s">
        <v>99</v>
      </c>
      <c r="C4052" s="1" t="str">
        <f t="array" ref="C4052">_xlfn.XLOOKUP($B4052, sales_teams!$A$2:$A$36, sales_teams!$B$2:$B$36)</f>
        <v>Summer Sewald</v>
      </c>
      <c r="D4052" s="1" t="str">
        <f t="array" ref="D4052">_xlfn.XLOOKUP($B4052, sales_teams!$A$2:$A$36, sales_teams!$C$2:$C$36)</f>
        <v>West</v>
      </c>
      <c r="E4052" s="1" t="s">
        <v>179</v>
      </c>
      <c r="G4052" s="1" t="str">
        <f t="array" ref="G4052">IF($F4052="", "", _xlfn.XLOOKUP($F4052,accounts!$A$2:$A$86,accounts!$B$2:$B$86, "Other"))</f>
        <v/>
      </c>
      <c r="H4052" s="1" t="str">
        <f t="array" ref="H4052">IF($F4052="", "", IFS(_xlfn.XLOOKUP($F4052, accounts!$A$2:$A$86, accounts!$E$2:$E$86, 0)&gt;=1000, "Enterprise", _xlfn.XLOOKUP($F4052, accounts!$A$2:$A$86, accounts!$E$2:$E$86, 0)&gt;=100, "Mid-Market", TRUE, "SMB"))</f>
        <v/>
      </c>
      <c r="I4052" s="1" t="str">
        <f t="array" ref="I4052">IF($F4052="", "", _xlfn.XLOOKUP($F4052,accounts!$A$2:$A$86,accounts!$F$2:$F$86, "Other"))</f>
        <v/>
      </c>
      <c r="J4052" s="1" t="s">
        <v>189</v>
      </c>
      <c r="K4052" s="3">
        <v>42906.0</v>
      </c>
    </row>
    <row r="4053">
      <c r="A4053" s="1" t="s">
        <v>4258</v>
      </c>
      <c r="B4053" s="1" t="s">
        <v>19</v>
      </c>
      <c r="C4053" s="1" t="str">
        <f t="array" ref="C4053">_xlfn.XLOOKUP($B4053, sales_teams!$A$2:$A$36, sales_teams!$B$2:$B$36)</f>
        <v>Melvin Marxen</v>
      </c>
      <c r="D4053" s="1" t="str">
        <f t="array" ref="D4053">_xlfn.XLOOKUP($B4053, sales_teams!$A$2:$A$36, sales_teams!$C$2:$C$36)</f>
        <v>Central</v>
      </c>
      <c r="E4053" s="1" t="s">
        <v>109</v>
      </c>
      <c r="F4053" s="1" t="s">
        <v>119</v>
      </c>
      <c r="G4053" s="1" t="str">
        <f t="array" ref="G4053">IF($F4053="", "", _xlfn.XLOOKUP($F4053,accounts!$A$2:$A$86,accounts!$B$2:$B$86, "Other"))</f>
        <v>technology</v>
      </c>
      <c r="H4053" s="1" t="str">
        <f t="array" ref="H4053">IF($F4053="", "", IFS(_xlfn.XLOOKUP($F4053, accounts!$A$2:$A$86, accounts!$E$2:$E$86, 0)&gt;=1000, "Enterprise", _xlfn.XLOOKUP($F4053, accounts!$A$2:$A$86, accounts!$E$2:$E$86, 0)&gt;=100, "Mid-Market", TRUE, "SMB"))</f>
        <v>Enterprise</v>
      </c>
      <c r="I4053" s="1" t="str">
        <f t="array" ref="I4053">IF($F4053="", "", _xlfn.XLOOKUP($F4053,accounts!$A$2:$A$86,accounts!$F$2:$F$86, "Other"))</f>
        <v>Korea</v>
      </c>
      <c r="J4053" s="1" t="s">
        <v>131</v>
      </c>
      <c r="K4053" s="3">
        <v>42906.0</v>
      </c>
      <c r="L4053" s="3">
        <v>42967.0</v>
      </c>
      <c r="M4053" s="1">
        <v>1132.0</v>
      </c>
    </row>
    <row r="4054">
      <c r="A4054" s="1" t="s">
        <v>4259</v>
      </c>
      <c r="B4054" s="1" t="s">
        <v>104</v>
      </c>
      <c r="C4054" s="1" t="str">
        <f t="array" ref="C4054">_xlfn.XLOOKUP($B4054, sales_teams!$A$2:$A$36, sales_teams!$B$2:$B$36)</f>
        <v>Summer Sewald</v>
      </c>
      <c r="D4054" s="1" t="str">
        <f t="array" ref="D4054">_xlfn.XLOOKUP($B4054, sales_teams!$A$2:$A$36, sales_teams!$C$2:$C$36)</f>
        <v>West</v>
      </c>
      <c r="E4054" s="1" t="s">
        <v>188</v>
      </c>
      <c r="G4054" s="1" t="str">
        <f t="array" ref="G4054">IF($F4054="", "", _xlfn.XLOOKUP($F4054,accounts!$A$2:$A$86,accounts!$B$2:$B$86, "Other"))</f>
        <v/>
      </c>
      <c r="H4054" s="1" t="str">
        <f t="array" ref="H4054">IF($F4054="", "", IFS(_xlfn.XLOOKUP($F4054, accounts!$A$2:$A$86, accounts!$E$2:$E$86, 0)&gt;=1000, "Enterprise", _xlfn.XLOOKUP($F4054, accounts!$A$2:$A$86, accounts!$E$2:$E$86, 0)&gt;=100, "Mid-Market", TRUE, "SMB"))</f>
        <v/>
      </c>
      <c r="I4054" s="1" t="str">
        <f t="array" ref="I4054">IF($F4054="", "", _xlfn.XLOOKUP($F4054,accounts!$A$2:$A$86,accounts!$F$2:$F$86, "Other"))</f>
        <v/>
      </c>
      <c r="J4054" s="1" t="s">
        <v>189</v>
      </c>
      <c r="K4054" s="3">
        <v>42906.0</v>
      </c>
    </row>
    <row r="4055">
      <c r="A4055" s="1" t="s">
        <v>4260</v>
      </c>
      <c r="B4055" s="1" t="s">
        <v>104</v>
      </c>
      <c r="C4055" s="1" t="str">
        <f t="array" ref="C4055">_xlfn.XLOOKUP($B4055, sales_teams!$A$2:$A$36, sales_teams!$B$2:$B$36)</f>
        <v>Summer Sewald</v>
      </c>
      <c r="D4055" s="1" t="str">
        <f t="array" ref="D4055">_xlfn.XLOOKUP($B4055, sales_teams!$A$2:$A$36, sales_teams!$C$2:$C$36)</f>
        <v>West</v>
      </c>
      <c r="E4055" s="1" t="s">
        <v>181</v>
      </c>
      <c r="F4055" s="1" t="s">
        <v>50</v>
      </c>
      <c r="G4055" s="1" t="str">
        <f t="array" ref="G4055">IF($F4055="", "", _xlfn.XLOOKUP($F4055,accounts!$A$2:$A$86,accounts!$B$2:$B$86, "Other"))</f>
        <v>entertainment</v>
      </c>
      <c r="H4055" s="1" t="str">
        <f t="array" ref="H4055">IF($F4055="", "", IFS(_xlfn.XLOOKUP($F4055, accounts!$A$2:$A$86, accounts!$E$2:$E$86, 0)&gt;=1000, "Enterprise", _xlfn.XLOOKUP($F4055, accounts!$A$2:$A$86, accounts!$E$2:$E$86, 0)&gt;=100, "Mid-Market", TRUE, "SMB"))</f>
        <v>Enterprise</v>
      </c>
      <c r="I4055" s="1" t="str">
        <f t="array" ref="I4055">IF($F4055="", "", _xlfn.XLOOKUP($F4055,accounts!$A$2:$A$86,accounts!$F$2:$F$86, "Other"))</f>
        <v>United States</v>
      </c>
      <c r="J4055" s="1" t="s">
        <v>192</v>
      </c>
      <c r="K4055" s="3">
        <v>42906.0</v>
      </c>
      <c r="L4055" s="3">
        <v>42960.0</v>
      </c>
      <c r="M4055" s="1">
        <v>0.0</v>
      </c>
    </row>
    <row r="4056">
      <c r="A4056" s="1" t="s">
        <v>4261</v>
      </c>
      <c r="B4056" s="1" t="s">
        <v>107</v>
      </c>
      <c r="C4056" s="1" t="str">
        <f t="array" ref="C4056">_xlfn.XLOOKUP($B4056, sales_teams!$A$2:$A$36, sales_teams!$B$2:$B$36)</f>
        <v>Summer Sewald</v>
      </c>
      <c r="D4056" s="1" t="str">
        <f t="array" ref="D4056">_xlfn.XLOOKUP($B4056, sales_teams!$A$2:$A$36, sales_teams!$C$2:$C$36)</f>
        <v>West</v>
      </c>
      <c r="E4056" s="1" t="s">
        <v>179</v>
      </c>
      <c r="F4056" s="1" t="s">
        <v>59</v>
      </c>
      <c r="G4056" s="1" t="str">
        <f t="array" ref="G4056">IF($F4056="", "", _xlfn.XLOOKUP($F4056,accounts!$A$2:$A$86,accounts!$B$2:$B$86, "Other"))</f>
        <v>medical</v>
      </c>
      <c r="H4056" s="1" t="str">
        <f t="array" ref="H4056">IF($F4056="", "", IFS(_xlfn.XLOOKUP($F4056, accounts!$A$2:$A$86, accounts!$E$2:$E$86, 0)&gt;=1000, "Enterprise", _xlfn.XLOOKUP($F4056, accounts!$A$2:$A$86, accounts!$E$2:$E$86, 0)&gt;=100, "Mid-Market", TRUE, "SMB"))</f>
        <v>SMB</v>
      </c>
      <c r="I4056" s="1" t="str">
        <f t="array" ref="I4056">IF($F4056="", "", _xlfn.XLOOKUP($F4056,accounts!$A$2:$A$86,accounts!$F$2:$F$86, "Other"))</f>
        <v>United States</v>
      </c>
      <c r="J4056" s="1" t="s">
        <v>131</v>
      </c>
      <c r="K4056" s="3">
        <v>42906.0</v>
      </c>
      <c r="L4056" s="3">
        <v>42966.0</v>
      </c>
      <c r="M4056" s="1">
        <v>57.0</v>
      </c>
    </row>
    <row r="4057">
      <c r="A4057" s="1" t="s">
        <v>4262</v>
      </c>
      <c r="B4057" s="1" t="s">
        <v>107</v>
      </c>
      <c r="C4057" s="1" t="str">
        <f t="array" ref="C4057">_xlfn.XLOOKUP($B4057, sales_teams!$A$2:$A$36, sales_teams!$B$2:$B$36)</f>
        <v>Summer Sewald</v>
      </c>
      <c r="D4057" s="1" t="str">
        <f t="array" ref="D4057">_xlfn.XLOOKUP($B4057, sales_teams!$A$2:$A$36, sales_teams!$C$2:$C$36)</f>
        <v>West</v>
      </c>
      <c r="E4057" s="1" t="s">
        <v>179</v>
      </c>
      <c r="F4057" s="1" t="s">
        <v>84</v>
      </c>
      <c r="G4057" s="1" t="str">
        <f t="array" ref="G4057">IF($F4057="", "", _xlfn.XLOOKUP($F4057,accounts!$A$2:$A$86,accounts!$B$2:$B$86, "Other"))</f>
        <v>retail</v>
      </c>
      <c r="H4057" s="1" t="str">
        <f t="array" ref="H4057">IF($F4057="", "", IFS(_xlfn.XLOOKUP($F4057, accounts!$A$2:$A$86, accounts!$E$2:$E$86, 0)&gt;=1000, "Enterprise", _xlfn.XLOOKUP($F4057, accounts!$A$2:$A$86, accounts!$E$2:$E$86, 0)&gt;=100, "Mid-Market", TRUE, "SMB"))</f>
        <v>Enterprise</v>
      </c>
      <c r="I4057" s="1" t="str">
        <f t="array" ref="I4057">IF($F4057="", "", _xlfn.XLOOKUP($F4057,accounts!$A$2:$A$86,accounts!$F$2:$F$86, "Other"))</f>
        <v>United States</v>
      </c>
      <c r="J4057" s="1" t="s">
        <v>131</v>
      </c>
      <c r="K4057" s="3">
        <v>42906.0</v>
      </c>
      <c r="L4057" s="3">
        <v>42909.0</v>
      </c>
      <c r="M4057" s="1">
        <v>61.0</v>
      </c>
    </row>
    <row r="4058">
      <c r="A4058" s="1" t="s">
        <v>4263</v>
      </c>
      <c r="B4058" s="1" t="s">
        <v>107</v>
      </c>
      <c r="C4058" s="1" t="str">
        <f t="array" ref="C4058">_xlfn.XLOOKUP($B4058, sales_teams!$A$2:$A$36, sales_teams!$B$2:$B$36)</f>
        <v>Summer Sewald</v>
      </c>
      <c r="D4058" s="1" t="str">
        <f t="array" ref="D4058">_xlfn.XLOOKUP($B4058, sales_teams!$A$2:$A$36, sales_teams!$C$2:$C$36)</f>
        <v>West</v>
      </c>
      <c r="E4058" s="1" t="s">
        <v>179</v>
      </c>
      <c r="F4058" s="1" t="s">
        <v>143</v>
      </c>
      <c r="G4058" s="1" t="str">
        <f t="array" ref="G4058">IF($F4058="", "", _xlfn.XLOOKUP($F4058,accounts!$A$2:$A$86,accounts!$B$2:$B$86, "Other"))</f>
        <v>entertainment</v>
      </c>
      <c r="H4058" s="1" t="str">
        <f t="array" ref="H4058">IF($F4058="", "", IFS(_xlfn.XLOOKUP($F4058, accounts!$A$2:$A$86, accounts!$E$2:$E$86, 0)&gt;=1000, "Enterprise", _xlfn.XLOOKUP($F4058, accounts!$A$2:$A$86, accounts!$E$2:$E$86, 0)&gt;=100, "Mid-Market", TRUE, "SMB"))</f>
        <v>Mid-Market</v>
      </c>
      <c r="I4058" s="1" t="str">
        <f t="array" ref="I4058">IF($F4058="", "", _xlfn.XLOOKUP($F4058,accounts!$A$2:$A$86,accounts!$F$2:$F$86, "Other"))</f>
        <v>United States</v>
      </c>
      <c r="J4058" s="1" t="s">
        <v>131</v>
      </c>
      <c r="K4058" s="3">
        <v>42906.0</v>
      </c>
      <c r="L4058" s="3">
        <v>42917.0</v>
      </c>
      <c r="M4058" s="1">
        <v>57.0</v>
      </c>
    </row>
    <row r="4059">
      <c r="A4059" s="1" t="s">
        <v>4264</v>
      </c>
      <c r="B4059" s="1" t="s">
        <v>54</v>
      </c>
      <c r="C4059" s="1" t="str">
        <f t="array" ref="C4059">_xlfn.XLOOKUP($B4059, sales_teams!$A$2:$A$36, sales_teams!$B$2:$B$36)</f>
        <v>Rocco Neubert</v>
      </c>
      <c r="D4059" s="1" t="str">
        <f t="array" ref="D4059">_xlfn.XLOOKUP($B4059, sales_teams!$A$2:$A$36, sales_teams!$C$2:$C$36)</f>
        <v>East</v>
      </c>
      <c r="E4059" s="1" t="s">
        <v>181</v>
      </c>
      <c r="F4059" s="1" t="s">
        <v>55</v>
      </c>
      <c r="G4059" s="1" t="str">
        <f t="array" ref="G4059">IF($F4059="", "", _xlfn.XLOOKUP($F4059,accounts!$A$2:$A$86,accounts!$B$2:$B$86, "Other"))</f>
        <v>entertainment</v>
      </c>
      <c r="H4059" s="1" t="str">
        <f t="array" ref="H4059">IF($F4059="", "", IFS(_xlfn.XLOOKUP($F4059, accounts!$A$2:$A$86, accounts!$E$2:$E$86, 0)&gt;=1000, "Enterprise", _xlfn.XLOOKUP($F4059, accounts!$A$2:$A$86, accounts!$E$2:$E$86, 0)&gt;=100, "Mid-Market", TRUE, "SMB"))</f>
        <v>Enterprise</v>
      </c>
      <c r="I4059" s="1" t="str">
        <f t="array" ref="I4059">IF($F4059="", "", _xlfn.XLOOKUP($F4059,accounts!$A$2:$A$86,accounts!$F$2:$F$86, "Other"))</f>
        <v>United States</v>
      </c>
      <c r="J4059" s="1" t="s">
        <v>131</v>
      </c>
      <c r="K4059" s="3">
        <v>42906.0</v>
      </c>
      <c r="L4059" s="3">
        <v>42992.0</v>
      </c>
      <c r="M4059" s="1">
        <v>649.0</v>
      </c>
    </row>
    <row r="4060">
      <c r="A4060" s="1" t="s">
        <v>4265</v>
      </c>
      <c r="B4060" s="1" t="s">
        <v>41</v>
      </c>
      <c r="C4060" s="1" t="str">
        <f t="array" ref="C4060">_xlfn.XLOOKUP($B4060, sales_teams!$A$2:$A$36, sales_teams!$B$2:$B$36)</f>
        <v>Cara Losch</v>
      </c>
      <c r="D4060" s="1" t="str">
        <f t="array" ref="D4060">_xlfn.XLOOKUP($B4060, sales_teams!$A$2:$A$36, sales_teams!$C$2:$C$36)</f>
        <v>East</v>
      </c>
      <c r="E4060" s="1" t="s">
        <v>148</v>
      </c>
      <c r="G4060" s="1" t="str">
        <f t="array" ref="G4060">IF($F4060="", "", _xlfn.XLOOKUP($F4060,accounts!$A$2:$A$86,accounts!$B$2:$B$86, "Other"))</f>
        <v/>
      </c>
      <c r="H4060" s="1" t="str">
        <f t="array" ref="H4060">IF($F4060="", "", IFS(_xlfn.XLOOKUP($F4060, accounts!$A$2:$A$86, accounts!$E$2:$E$86, 0)&gt;=1000, "Enterprise", _xlfn.XLOOKUP($F4060, accounts!$A$2:$A$86, accounts!$E$2:$E$86, 0)&gt;=100, "Mid-Market", TRUE, "SMB"))</f>
        <v/>
      </c>
      <c r="I4060" s="1" t="str">
        <f t="array" ref="I4060">IF($F4060="", "", _xlfn.XLOOKUP($F4060,accounts!$A$2:$A$86,accounts!$F$2:$F$86, "Other"))</f>
        <v/>
      </c>
      <c r="J4060" s="1" t="s">
        <v>189</v>
      </c>
      <c r="K4060" s="3">
        <v>42906.0</v>
      </c>
    </row>
    <row r="4061">
      <c r="A4061" s="1" t="s">
        <v>4266</v>
      </c>
      <c r="B4061" s="1" t="s">
        <v>41</v>
      </c>
      <c r="C4061" s="1" t="str">
        <f t="array" ref="C4061">_xlfn.XLOOKUP($B4061, sales_teams!$A$2:$A$36, sales_teams!$B$2:$B$36)</f>
        <v>Cara Losch</v>
      </c>
      <c r="D4061" s="1" t="str">
        <f t="array" ref="D4061">_xlfn.XLOOKUP($B4061, sales_teams!$A$2:$A$36, sales_teams!$C$2:$C$36)</f>
        <v>East</v>
      </c>
      <c r="E4061" s="1" t="s">
        <v>148</v>
      </c>
      <c r="F4061" s="1" t="s">
        <v>83</v>
      </c>
      <c r="G4061" s="1" t="str">
        <f t="array" ref="G4061">IF($F4061="", "", _xlfn.XLOOKUP($F4061,accounts!$A$2:$A$86,accounts!$B$2:$B$86, "Other"))</f>
        <v>marketing</v>
      </c>
      <c r="H4061" s="1" t="str">
        <f t="array" ref="H4061">IF($F4061="", "", IFS(_xlfn.XLOOKUP($F4061, accounts!$A$2:$A$86, accounts!$E$2:$E$86, 0)&gt;=1000, "Enterprise", _xlfn.XLOOKUP($F4061, accounts!$A$2:$A$86, accounts!$E$2:$E$86, 0)&gt;=100, "Mid-Market", TRUE, "SMB"))</f>
        <v>Enterprise</v>
      </c>
      <c r="I4061" s="1" t="str">
        <f t="array" ref="I4061">IF($F4061="", "", _xlfn.XLOOKUP($F4061,accounts!$A$2:$A$86,accounts!$F$2:$F$86, "Other"))</f>
        <v>United States</v>
      </c>
      <c r="J4061" s="1" t="s">
        <v>192</v>
      </c>
      <c r="K4061" s="3">
        <v>42906.0</v>
      </c>
      <c r="L4061" s="3">
        <v>42962.0</v>
      </c>
      <c r="M4061" s="1">
        <v>0.0</v>
      </c>
    </row>
    <row r="4062">
      <c r="A4062" s="1" t="s">
        <v>4267</v>
      </c>
      <c r="B4062" s="1" t="s">
        <v>15</v>
      </c>
      <c r="C4062" s="1" t="str">
        <f t="array" ref="C4062">_xlfn.XLOOKUP($B4062, sales_teams!$A$2:$A$36, sales_teams!$B$2:$B$36)</f>
        <v>Dustin Brinkmann</v>
      </c>
      <c r="D4062" s="1" t="str">
        <f t="array" ref="D4062">_xlfn.XLOOKUP($B4062, sales_teams!$A$2:$A$36, sales_teams!$C$2:$C$36)</f>
        <v>Central</v>
      </c>
      <c r="E4062" s="1" t="s">
        <v>194</v>
      </c>
      <c r="F4062" s="1" t="s">
        <v>89</v>
      </c>
      <c r="G4062" s="1" t="str">
        <f t="array" ref="G4062">IF($F4062="", "", _xlfn.XLOOKUP($F4062,accounts!$A$2:$A$86,accounts!$B$2:$B$86, "Other"))</f>
        <v>finance</v>
      </c>
      <c r="H4062" s="1" t="str">
        <f t="array" ref="H4062">IF($F4062="", "", IFS(_xlfn.XLOOKUP($F4062, accounts!$A$2:$A$86, accounts!$E$2:$E$86, 0)&gt;=1000, "Enterprise", _xlfn.XLOOKUP($F4062, accounts!$A$2:$A$86, accounts!$E$2:$E$86, 0)&gt;=100, "Mid-Market", TRUE, "SMB"))</f>
        <v>Enterprise</v>
      </c>
      <c r="I4062" s="1" t="str">
        <f t="array" ref="I4062">IF($F4062="", "", _xlfn.XLOOKUP($F4062,accounts!$A$2:$A$86,accounts!$F$2:$F$86, "Other"))</f>
        <v>United States</v>
      </c>
      <c r="J4062" s="1" t="s">
        <v>131</v>
      </c>
      <c r="K4062" s="3">
        <v>42906.0</v>
      </c>
      <c r="L4062" s="3">
        <v>42917.0</v>
      </c>
      <c r="M4062" s="1">
        <v>4813.0</v>
      </c>
    </row>
    <row r="4063">
      <c r="A4063" s="1" t="s">
        <v>4268</v>
      </c>
      <c r="B4063" s="1" t="s">
        <v>60</v>
      </c>
      <c r="C4063" s="1" t="str">
        <f t="array" ref="C4063">_xlfn.XLOOKUP($B4063, sales_teams!$A$2:$A$36, sales_teams!$B$2:$B$36)</f>
        <v>Celia Rouche</v>
      </c>
      <c r="D4063" s="1" t="str">
        <f t="array" ref="D4063">_xlfn.XLOOKUP($B4063, sales_teams!$A$2:$A$36, sales_teams!$C$2:$C$36)</f>
        <v>West</v>
      </c>
      <c r="E4063" s="1" t="s">
        <v>179</v>
      </c>
      <c r="F4063" s="1" t="s">
        <v>80</v>
      </c>
      <c r="G4063" s="1" t="str">
        <f t="array" ref="G4063">IF($F4063="", "", _xlfn.XLOOKUP($F4063,accounts!$A$2:$A$86,accounts!$B$2:$B$86, "Other"))</f>
        <v>technology</v>
      </c>
      <c r="H4063" s="1" t="str">
        <f t="array" ref="H4063">IF($F4063="", "", IFS(_xlfn.XLOOKUP($F4063, accounts!$A$2:$A$86, accounts!$E$2:$E$86, 0)&gt;=1000, "Enterprise", _xlfn.XLOOKUP($F4063, accounts!$A$2:$A$86, accounts!$E$2:$E$86, 0)&gt;=100, "Mid-Market", TRUE, "SMB"))</f>
        <v>Enterprise</v>
      </c>
      <c r="I4063" s="1" t="str">
        <f t="array" ref="I4063">IF($F4063="", "", _xlfn.XLOOKUP($F4063,accounts!$A$2:$A$86,accounts!$F$2:$F$86, "Other"))</f>
        <v>United States</v>
      </c>
      <c r="J4063" s="1" t="s">
        <v>192</v>
      </c>
      <c r="K4063" s="3">
        <v>42906.0</v>
      </c>
      <c r="L4063" s="3">
        <v>42909.0</v>
      </c>
      <c r="M4063" s="1">
        <v>0.0</v>
      </c>
    </row>
    <row r="4064">
      <c r="A4064" s="1" t="s">
        <v>4269</v>
      </c>
      <c r="B4064" s="1" t="s">
        <v>60</v>
      </c>
      <c r="C4064" s="1" t="str">
        <f t="array" ref="C4064">_xlfn.XLOOKUP($B4064, sales_teams!$A$2:$A$36, sales_teams!$B$2:$B$36)</f>
        <v>Celia Rouche</v>
      </c>
      <c r="D4064" s="1" t="str">
        <f t="array" ref="D4064">_xlfn.XLOOKUP($B4064, sales_teams!$A$2:$A$36, sales_teams!$C$2:$C$36)</f>
        <v>West</v>
      </c>
      <c r="E4064" s="1" t="s">
        <v>179</v>
      </c>
      <c r="F4064" s="1" t="s">
        <v>36</v>
      </c>
      <c r="G4064" s="1" t="str">
        <f t="array" ref="G4064">IF($F4064="", "", _xlfn.XLOOKUP($F4064,accounts!$A$2:$A$86,accounts!$B$2:$B$86, "Other"))</f>
        <v>retail</v>
      </c>
      <c r="H4064" s="1" t="str">
        <f t="array" ref="H4064">IF($F4064="", "", IFS(_xlfn.XLOOKUP($F4064, accounts!$A$2:$A$86, accounts!$E$2:$E$86, 0)&gt;=1000, "Enterprise", _xlfn.XLOOKUP($F4064, accounts!$A$2:$A$86, accounts!$E$2:$E$86, 0)&gt;=100, "Mid-Market", TRUE, "SMB"))</f>
        <v>Enterprise</v>
      </c>
      <c r="I4064" s="1" t="str">
        <f t="array" ref="I4064">IF($F4064="", "", _xlfn.XLOOKUP($F4064,accounts!$A$2:$A$86,accounts!$F$2:$F$86, "Other"))</f>
        <v>United States</v>
      </c>
      <c r="J4064" s="1" t="s">
        <v>131</v>
      </c>
      <c r="K4064" s="3">
        <v>42906.0</v>
      </c>
      <c r="L4064" s="3">
        <v>42917.0</v>
      </c>
      <c r="M4064" s="1">
        <v>51.0</v>
      </c>
    </row>
    <row r="4065">
      <c r="A4065" s="1" t="s">
        <v>4270</v>
      </c>
      <c r="B4065" s="1" t="s">
        <v>60</v>
      </c>
      <c r="C4065" s="1" t="str">
        <f t="array" ref="C4065">_xlfn.XLOOKUP($B4065, sales_teams!$A$2:$A$36, sales_teams!$B$2:$B$36)</f>
        <v>Celia Rouche</v>
      </c>
      <c r="D4065" s="1" t="str">
        <f t="array" ref="D4065">_xlfn.XLOOKUP($B4065, sales_teams!$A$2:$A$36, sales_teams!$C$2:$C$36)</f>
        <v>West</v>
      </c>
      <c r="E4065" s="1" t="s">
        <v>188</v>
      </c>
      <c r="F4065" s="1" t="s">
        <v>114</v>
      </c>
      <c r="G4065" s="1" t="str">
        <f t="array" ref="G4065">IF($F4065="", "", _xlfn.XLOOKUP($F4065,accounts!$A$2:$A$86,accounts!$B$2:$B$86, "Other"))</f>
        <v>marketing</v>
      </c>
      <c r="H4065" s="1" t="str">
        <f t="array" ref="H4065">IF($F4065="", "", IFS(_xlfn.XLOOKUP($F4065, accounts!$A$2:$A$86, accounts!$E$2:$E$86, 0)&gt;=1000, "Enterprise", _xlfn.XLOOKUP($F4065, accounts!$A$2:$A$86, accounts!$E$2:$E$86, 0)&gt;=100, "Mid-Market", TRUE, "SMB"))</f>
        <v>Enterprise</v>
      </c>
      <c r="I4065" s="1" t="str">
        <f t="array" ref="I4065">IF($F4065="", "", _xlfn.XLOOKUP($F4065,accounts!$A$2:$A$86,accounts!$F$2:$F$86, "Other"))</f>
        <v>United States</v>
      </c>
      <c r="J4065" s="1" t="s">
        <v>131</v>
      </c>
      <c r="K4065" s="3">
        <v>42906.0</v>
      </c>
      <c r="L4065" s="3">
        <v>42991.0</v>
      </c>
      <c r="M4065" s="1">
        <v>3241.0</v>
      </c>
    </row>
    <row r="4066">
      <c r="A4066" s="1" t="s">
        <v>4271</v>
      </c>
      <c r="B4066" s="1" t="s">
        <v>34</v>
      </c>
      <c r="C4066" s="1" t="str">
        <f t="array" ref="C4066">_xlfn.XLOOKUP($B4066, sales_teams!$A$2:$A$36, sales_teams!$B$2:$B$36)</f>
        <v>Cara Losch</v>
      </c>
      <c r="D4066" s="1" t="str">
        <f t="array" ref="D4066">_xlfn.XLOOKUP($B4066, sales_teams!$A$2:$A$36, sales_teams!$C$2:$C$36)</f>
        <v>East</v>
      </c>
      <c r="E4066" s="1" t="s">
        <v>179</v>
      </c>
      <c r="F4066" s="1" t="s">
        <v>121</v>
      </c>
      <c r="G4066" s="1" t="str">
        <f t="array" ref="G4066">IF($F4066="", "", _xlfn.XLOOKUP($F4066,accounts!$A$2:$A$86,accounts!$B$2:$B$86, "Other"))</f>
        <v>telecommunications</v>
      </c>
      <c r="H4066" s="1" t="str">
        <f t="array" ref="H4066">IF($F4066="", "", IFS(_xlfn.XLOOKUP($F4066, accounts!$A$2:$A$86, accounts!$E$2:$E$86, 0)&gt;=1000, "Enterprise", _xlfn.XLOOKUP($F4066, accounts!$A$2:$A$86, accounts!$E$2:$E$86, 0)&gt;=100, "Mid-Market", TRUE, "SMB"))</f>
        <v>Enterprise</v>
      </c>
      <c r="I4066" s="1" t="str">
        <f t="array" ref="I4066">IF($F4066="", "", _xlfn.XLOOKUP($F4066,accounts!$A$2:$A$86,accounts!$F$2:$F$86, "Other"))</f>
        <v>United States</v>
      </c>
      <c r="J4066" s="1" t="s">
        <v>192</v>
      </c>
      <c r="K4066" s="3">
        <v>42906.0</v>
      </c>
      <c r="L4066" s="3">
        <v>42951.0</v>
      </c>
      <c r="M4066" s="1">
        <v>0.0</v>
      </c>
    </row>
    <row r="4067">
      <c r="A4067" s="1" t="s">
        <v>4272</v>
      </c>
      <c r="B4067" s="1" t="s">
        <v>34</v>
      </c>
      <c r="C4067" s="1" t="str">
        <f t="array" ref="C4067">_xlfn.XLOOKUP($B4067, sales_teams!$A$2:$A$36, sales_teams!$B$2:$B$36)</f>
        <v>Cara Losch</v>
      </c>
      <c r="D4067" s="1" t="str">
        <f t="array" ref="D4067">_xlfn.XLOOKUP($B4067, sales_teams!$A$2:$A$36, sales_teams!$C$2:$C$36)</f>
        <v>East</v>
      </c>
      <c r="E4067" s="1" t="s">
        <v>181</v>
      </c>
      <c r="F4067" s="1" t="s">
        <v>159</v>
      </c>
      <c r="G4067" s="1" t="str">
        <f t="array" ref="G4067">IF($F4067="", "", _xlfn.XLOOKUP($F4067,accounts!$A$2:$A$86,accounts!$B$2:$B$86, "Other"))</f>
        <v>retail</v>
      </c>
      <c r="H4067" s="1" t="str">
        <f t="array" ref="H4067">IF($F4067="", "", IFS(_xlfn.XLOOKUP($F4067, accounts!$A$2:$A$86, accounts!$E$2:$E$86, 0)&gt;=1000, "Enterprise", _xlfn.XLOOKUP($F4067, accounts!$A$2:$A$86, accounts!$E$2:$E$86, 0)&gt;=100, "Mid-Market", TRUE, "SMB"))</f>
        <v>Mid-Market</v>
      </c>
      <c r="I4067" s="1" t="str">
        <f t="array" ref="I4067">IF($F4067="", "", _xlfn.XLOOKUP($F4067,accounts!$A$2:$A$86,accounts!$F$2:$F$86, "Other"))</f>
        <v>Romania</v>
      </c>
      <c r="J4067" s="1" t="s">
        <v>131</v>
      </c>
      <c r="K4067" s="3">
        <v>42906.0</v>
      </c>
      <c r="L4067" s="3">
        <v>42990.0</v>
      </c>
      <c r="M4067" s="1">
        <v>592.0</v>
      </c>
    </row>
    <row r="4068">
      <c r="A4068" s="1" t="s">
        <v>4273</v>
      </c>
      <c r="B4068" s="1" t="s">
        <v>45</v>
      </c>
      <c r="C4068" s="1" t="str">
        <f t="array" ref="C4068">_xlfn.XLOOKUP($B4068, sales_teams!$A$2:$A$36, sales_teams!$B$2:$B$36)</f>
        <v>Cara Losch</v>
      </c>
      <c r="D4068" s="1" t="str">
        <f t="array" ref="D4068">_xlfn.XLOOKUP($B4068, sales_teams!$A$2:$A$36, sales_teams!$C$2:$C$36)</f>
        <v>East</v>
      </c>
      <c r="E4068" s="1" t="s">
        <v>188</v>
      </c>
      <c r="G4068" s="1" t="str">
        <f t="array" ref="G4068">IF($F4068="", "", _xlfn.XLOOKUP($F4068,accounts!$A$2:$A$86,accounts!$B$2:$B$86, "Other"))</f>
        <v/>
      </c>
      <c r="H4068" s="1" t="str">
        <f t="array" ref="H4068">IF($F4068="", "", IFS(_xlfn.XLOOKUP($F4068, accounts!$A$2:$A$86, accounts!$E$2:$E$86, 0)&gt;=1000, "Enterprise", _xlfn.XLOOKUP($F4068, accounts!$A$2:$A$86, accounts!$E$2:$E$86, 0)&gt;=100, "Mid-Market", TRUE, "SMB"))</f>
        <v/>
      </c>
      <c r="I4068" s="1" t="str">
        <f t="array" ref="I4068">IF($F4068="", "", _xlfn.XLOOKUP($F4068,accounts!$A$2:$A$86,accounts!$F$2:$F$86, "Other"))</f>
        <v/>
      </c>
      <c r="J4068" s="1" t="s">
        <v>189</v>
      </c>
      <c r="K4068" s="3">
        <v>42906.0</v>
      </c>
    </row>
    <row r="4069">
      <c r="A4069" s="1" t="s">
        <v>4274</v>
      </c>
      <c r="B4069" s="1" t="s">
        <v>45</v>
      </c>
      <c r="C4069" s="1" t="str">
        <f t="array" ref="C4069">_xlfn.XLOOKUP($B4069, sales_teams!$A$2:$A$36, sales_teams!$B$2:$B$36)</f>
        <v>Cara Losch</v>
      </c>
      <c r="D4069" s="1" t="str">
        <f t="array" ref="D4069">_xlfn.XLOOKUP($B4069, sales_teams!$A$2:$A$36, sales_teams!$C$2:$C$36)</f>
        <v>East</v>
      </c>
      <c r="E4069" s="1" t="s">
        <v>181</v>
      </c>
      <c r="F4069" s="1" t="s">
        <v>177</v>
      </c>
      <c r="G4069" s="1" t="str">
        <f t="array" ref="G4069">IF($F4069="", "", _xlfn.XLOOKUP($F4069,accounts!$A$2:$A$86,accounts!$B$2:$B$86, "Other"))</f>
        <v>software</v>
      </c>
      <c r="H4069" s="1" t="str">
        <f t="array" ref="H4069">IF($F4069="", "", IFS(_xlfn.XLOOKUP($F4069, accounts!$A$2:$A$86, accounts!$E$2:$E$86, 0)&gt;=1000, "Enterprise", _xlfn.XLOOKUP($F4069, accounts!$A$2:$A$86, accounts!$E$2:$E$86, 0)&gt;=100, "Mid-Market", TRUE, "SMB"))</f>
        <v>Enterprise</v>
      </c>
      <c r="I4069" s="1" t="str">
        <f t="array" ref="I4069">IF($F4069="", "", _xlfn.XLOOKUP($F4069,accounts!$A$2:$A$86,accounts!$F$2:$F$86, "Other"))</f>
        <v>United States</v>
      </c>
      <c r="J4069" s="1" t="s">
        <v>131</v>
      </c>
      <c r="K4069" s="3">
        <v>42906.0</v>
      </c>
      <c r="L4069" s="3">
        <v>42998.0</v>
      </c>
      <c r="M4069" s="1">
        <v>506.0</v>
      </c>
    </row>
    <row r="4070">
      <c r="A4070" s="1" t="s">
        <v>4275</v>
      </c>
      <c r="B4070" s="1" t="s">
        <v>105</v>
      </c>
      <c r="C4070" s="1" t="str">
        <f t="array" ref="C4070">_xlfn.XLOOKUP($B4070, sales_teams!$A$2:$A$36, sales_teams!$B$2:$B$36)</f>
        <v>Summer Sewald</v>
      </c>
      <c r="D4070" s="1" t="str">
        <f t="array" ref="D4070">_xlfn.XLOOKUP($B4070, sales_teams!$A$2:$A$36, sales_teams!$C$2:$C$36)</f>
        <v>West</v>
      </c>
      <c r="E4070" s="1" t="s">
        <v>188</v>
      </c>
      <c r="G4070" s="1" t="str">
        <f t="array" ref="G4070">IF($F4070="", "", _xlfn.XLOOKUP($F4070,accounts!$A$2:$A$86,accounts!$B$2:$B$86, "Other"))</f>
        <v/>
      </c>
      <c r="H4070" s="1" t="str">
        <f t="array" ref="H4070">IF($F4070="", "", IFS(_xlfn.XLOOKUP($F4070, accounts!$A$2:$A$86, accounts!$E$2:$E$86, 0)&gt;=1000, "Enterprise", _xlfn.XLOOKUP($F4070, accounts!$A$2:$A$86, accounts!$E$2:$E$86, 0)&gt;=100, "Mid-Market", TRUE, "SMB"))</f>
        <v/>
      </c>
      <c r="I4070" s="1" t="str">
        <f t="array" ref="I4070">IF($F4070="", "", _xlfn.XLOOKUP($F4070,accounts!$A$2:$A$86,accounts!$F$2:$F$86, "Other"))</f>
        <v/>
      </c>
      <c r="J4070" s="1" t="s">
        <v>189</v>
      </c>
      <c r="K4070" s="3">
        <v>42906.0</v>
      </c>
    </row>
    <row r="4071">
      <c r="A4071" s="1" t="s">
        <v>4276</v>
      </c>
      <c r="B4071" s="1" t="s">
        <v>105</v>
      </c>
      <c r="C4071" s="1" t="str">
        <f t="array" ref="C4071">_xlfn.XLOOKUP($B4071, sales_teams!$A$2:$A$36, sales_teams!$B$2:$B$36)</f>
        <v>Summer Sewald</v>
      </c>
      <c r="D4071" s="1" t="str">
        <f t="array" ref="D4071">_xlfn.XLOOKUP($B4071, sales_teams!$A$2:$A$36, sales_teams!$C$2:$C$36)</f>
        <v>West</v>
      </c>
      <c r="E4071" s="1" t="s">
        <v>181</v>
      </c>
      <c r="F4071" s="1" t="s">
        <v>129</v>
      </c>
      <c r="G4071" s="1" t="str">
        <f t="array" ref="G4071">IF($F4071="", "", _xlfn.XLOOKUP($F4071,accounts!$A$2:$A$86,accounts!$B$2:$B$86, "Other"))</f>
        <v>medical</v>
      </c>
      <c r="H4071" s="1" t="str">
        <f t="array" ref="H4071">IF($F4071="", "", IFS(_xlfn.XLOOKUP($F4071, accounts!$A$2:$A$86, accounts!$E$2:$E$86, 0)&gt;=1000, "Enterprise", _xlfn.XLOOKUP($F4071, accounts!$A$2:$A$86, accounts!$E$2:$E$86, 0)&gt;=100, "Mid-Market", TRUE, "SMB"))</f>
        <v>Enterprise</v>
      </c>
      <c r="I4071" s="1" t="str">
        <f t="array" ref="I4071">IF($F4071="", "", _xlfn.XLOOKUP($F4071,accounts!$A$2:$A$86,accounts!$F$2:$F$86, "Other"))</f>
        <v>United States</v>
      </c>
      <c r="J4071" s="1" t="s">
        <v>192</v>
      </c>
      <c r="K4071" s="3">
        <v>42906.0</v>
      </c>
      <c r="L4071" s="3">
        <v>43003.0</v>
      </c>
      <c r="M4071" s="1">
        <v>0.0</v>
      </c>
    </row>
    <row r="4072">
      <c r="A4072" s="1" t="s">
        <v>4277</v>
      </c>
      <c r="B4072" s="1" t="s">
        <v>7</v>
      </c>
      <c r="C4072" s="1" t="str">
        <f t="array" ref="C4072">_xlfn.XLOOKUP($B4072, sales_teams!$A$2:$A$36, sales_teams!$B$2:$B$36)</f>
        <v>Dustin Brinkmann</v>
      </c>
      <c r="D4072" s="1" t="str">
        <f t="array" ref="D4072">_xlfn.XLOOKUP($B4072, sales_teams!$A$2:$A$36, sales_teams!$C$2:$C$36)</f>
        <v>Central</v>
      </c>
      <c r="E4072" s="1" t="s">
        <v>188</v>
      </c>
      <c r="F4072" s="1" t="s">
        <v>56</v>
      </c>
      <c r="G4072" s="1" t="str">
        <f t="array" ref="G4072">IF($F4072="", "", _xlfn.XLOOKUP($F4072,accounts!$A$2:$A$86,accounts!$B$2:$B$86, "Other"))</f>
        <v>software</v>
      </c>
      <c r="H4072" s="1" t="str">
        <f t="array" ref="H4072">IF($F4072="", "", IFS(_xlfn.XLOOKUP($F4072, accounts!$A$2:$A$86, accounts!$E$2:$E$86, 0)&gt;=1000, "Enterprise", _xlfn.XLOOKUP($F4072, accounts!$A$2:$A$86, accounts!$E$2:$E$86, 0)&gt;=100, "Mid-Market", TRUE, "SMB"))</f>
        <v>Enterprise</v>
      </c>
      <c r="I4072" s="1" t="str">
        <f t="array" ref="I4072">IF($F4072="", "", _xlfn.XLOOKUP($F4072,accounts!$A$2:$A$86,accounts!$F$2:$F$86, "Other"))</f>
        <v>United States</v>
      </c>
      <c r="J4072" s="1" t="s">
        <v>131</v>
      </c>
      <c r="K4072" s="3">
        <v>42907.0</v>
      </c>
      <c r="L4072" s="3">
        <v>42984.0</v>
      </c>
      <c r="M4072" s="1">
        <v>3571.0</v>
      </c>
    </row>
    <row r="4073">
      <c r="A4073" s="1" t="s">
        <v>4278</v>
      </c>
      <c r="B4073" s="1" t="s">
        <v>52</v>
      </c>
      <c r="C4073" s="1" t="str">
        <f t="array" ref="C4073">_xlfn.XLOOKUP($B4073, sales_teams!$A$2:$A$36, sales_teams!$B$2:$B$36)</f>
        <v>Rocco Neubert</v>
      </c>
      <c r="D4073" s="1" t="str">
        <f t="array" ref="D4073">_xlfn.XLOOKUP($B4073, sales_teams!$A$2:$A$36, sales_teams!$C$2:$C$36)</f>
        <v>East</v>
      </c>
      <c r="E4073" s="1" t="s">
        <v>181</v>
      </c>
      <c r="F4073" s="1" t="s">
        <v>163</v>
      </c>
      <c r="G4073" s="1" t="str">
        <f t="array" ref="G4073">IF($F4073="", "", _xlfn.XLOOKUP($F4073,accounts!$A$2:$A$86,accounts!$B$2:$B$86, "Other"))</f>
        <v>medical</v>
      </c>
      <c r="H4073" s="1" t="str">
        <f t="array" ref="H4073">IF($F4073="", "", IFS(_xlfn.XLOOKUP($F4073, accounts!$A$2:$A$86, accounts!$E$2:$E$86, 0)&gt;=1000, "Enterprise", _xlfn.XLOOKUP($F4073, accounts!$A$2:$A$86, accounts!$E$2:$E$86, 0)&gt;=100, "Mid-Market", TRUE, "SMB"))</f>
        <v>Mid-Market</v>
      </c>
      <c r="I4073" s="1" t="str">
        <f t="array" ref="I4073">IF($F4073="", "", _xlfn.XLOOKUP($F4073,accounts!$A$2:$A$86,accounts!$F$2:$F$86, "Other"))</f>
        <v>United States</v>
      </c>
      <c r="J4073" s="1" t="s">
        <v>192</v>
      </c>
      <c r="K4073" s="3">
        <v>42907.0</v>
      </c>
      <c r="L4073" s="3">
        <v>42977.0</v>
      </c>
      <c r="M4073" s="1">
        <v>0.0</v>
      </c>
    </row>
    <row r="4074">
      <c r="A4074" s="1" t="s">
        <v>4279</v>
      </c>
      <c r="B4074" s="1" t="s">
        <v>52</v>
      </c>
      <c r="C4074" s="1" t="str">
        <f t="array" ref="C4074">_xlfn.XLOOKUP($B4074, sales_teams!$A$2:$A$36, sales_teams!$B$2:$B$36)</f>
        <v>Rocco Neubert</v>
      </c>
      <c r="D4074" s="1" t="str">
        <f t="array" ref="D4074">_xlfn.XLOOKUP($B4074, sales_teams!$A$2:$A$36, sales_teams!$C$2:$C$36)</f>
        <v>East</v>
      </c>
      <c r="E4074" s="1" t="s">
        <v>179</v>
      </c>
      <c r="F4074" s="1" t="s">
        <v>123</v>
      </c>
      <c r="G4074" s="1" t="str">
        <f t="array" ref="G4074">IF($F4074="", "", _xlfn.XLOOKUP($F4074,accounts!$A$2:$A$86,accounts!$B$2:$B$86, "Other"))</f>
        <v>technology</v>
      </c>
      <c r="H4074" s="1" t="str">
        <f t="array" ref="H4074">IF($F4074="", "", IFS(_xlfn.XLOOKUP($F4074, accounts!$A$2:$A$86, accounts!$E$2:$E$86, 0)&gt;=1000, "Enterprise", _xlfn.XLOOKUP($F4074, accounts!$A$2:$A$86, accounts!$E$2:$E$86, 0)&gt;=100, "Mid-Market", TRUE, "SMB"))</f>
        <v>Enterprise</v>
      </c>
      <c r="I4074" s="1" t="str">
        <f t="array" ref="I4074">IF($F4074="", "", _xlfn.XLOOKUP($F4074,accounts!$A$2:$A$86,accounts!$F$2:$F$86, "Other"))</f>
        <v>United States</v>
      </c>
      <c r="J4074" s="1" t="s">
        <v>131</v>
      </c>
      <c r="K4074" s="3">
        <v>42907.0</v>
      </c>
      <c r="L4074" s="3">
        <v>42919.0</v>
      </c>
      <c r="M4074" s="1">
        <v>60.0</v>
      </c>
    </row>
    <row r="4075">
      <c r="A4075" s="1" t="s">
        <v>4280</v>
      </c>
      <c r="B4075" s="1" t="s">
        <v>52</v>
      </c>
      <c r="C4075" s="1" t="str">
        <f t="array" ref="C4075">_xlfn.XLOOKUP($B4075, sales_teams!$A$2:$A$36, sales_teams!$B$2:$B$36)</f>
        <v>Rocco Neubert</v>
      </c>
      <c r="D4075" s="1" t="str">
        <f t="array" ref="D4075">_xlfn.XLOOKUP($B4075, sales_teams!$A$2:$A$36, sales_teams!$C$2:$C$36)</f>
        <v>East</v>
      </c>
      <c r="E4075" s="1" t="s">
        <v>179</v>
      </c>
      <c r="F4075" s="1" t="s">
        <v>127</v>
      </c>
      <c r="G4075" s="1" t="str">
        <f t="array" ref="G4075">IF($F4075="", "", _xlfn.XLOOKUP($F4075,accounts!$A$2:$A$86,accounts!$B$2:$B$86, "Other"))</f>
        <v>technology</v>
      </c>
      <c r="H4075" s="1" t="str">
        <f t="array" ref="H4075">IF($F4075="", "", IFS(_xlfn.XLOOKUP($F4075, accounts!$A$2:$A$86, accounts!$E$2:$E$86, 0)&gt;=1000, "Enterprise", _xlfn.XLOOKUP($F4075, accounts!$A$2:$A$86, accounts!$E$2:$E$86, 0)&gt;=100, "Mid-Market", TRUE, "SMB"))</f>
        <v>Enterprise</v>
      </c>
      <c r="I4075" s="1" t="str">
        <f t="array" ref="I4075">IF($F4075="", "", _xlfn.XLOOKUP($F4075,accounts!$A$2:$A$86,accounts!$F$2:$F$86, "Other"))</f>
        <v>United States</v>
      </c>
      <c r="J4075" s="1" t="s">
        <v>131</v>
      </c>
      <c r="K4075" s="3">
        <v>42907.0</v>
      </c>
      <c r="L4075" s="3">
        <v>42993.0</v>
      </c>
      <c r="M4075" s="1">
        <v>59.0</v>
      </c>
    </row>
    <row r="4076">
      <c r="A4076" s="1" t="s">
        <v>4281</v>
      </c>
      <c r="B4076" s="1" t="s">
        <v>39</v>
      </c>
      <c r="C4076" s="1" t="str">
        <f t="array" ref="C4076">_xlfn.XLOOKUP($B4076, sales_teams!$A$2:$A$36, sales_teams!$B$2:$B$36)</f>
        <v>Cara Losch</v>
      </c>
      <c r="D4076" s="1" t="str">
        <f t="array" ref="D4076">_xlfn.XLOOKUP($B4076, sales_teams!$A$2:$A$36, sales_teams!$C$2:$C$36)</f>
        <v>East</v>
      </c>
      <c r="E4076" s="1" t="s">
        <v>181</v>
      </c>
      <c r="F4076" s="1" t="s">
        <v>153</v>
      </c>
      <c r="G4076" s="1" t="str">
        <f t="array" ref="G4076">IF($F4076="", "", _xlfn.XLOOKUP($F4076,accounts!$A$2:$A$86,accounts!$B$2:$B$86, "Other"))</f>
        <v>medical</v>
      </c>
      <c r="H4076" s="1" t="str">
        <f t="array" ref="H4076">IF($F4076="", "", IFS(_xlfn.XLOOKUP($F4076, accounts!$A$2:$A$86, accounts!$E$2:$E$86, 0)&gt;=1000, "Enterprise", _xlfn.XLOOKUP($F4076, accounts!$A$2:$A$86, accounts!$E$2:$E$86, 0)&gt;=100, "Mid-Market", TRUE, "SMB"))</f>
        <v>Enterprise</v>
      </c>
      <c r="I4076" s="1" t="str">
        <f t="array" ref="I4076">IF($F4076="", "", _xlfn.XLOOKUP($F4076,accounts!$A$2:$A$86,accounts!$F$2:$F$86, "Other"))</f>
        <v>United States</v>
      </c>
      <c r="J4076" s="1" t="s">
        <v>131</v>
      </c>
      <c r="K4076" s="3">
        <v>42907.0</v>
      </c>
      <c r="L4076" s="3">
        <v>42911.0</v>
      </c>
      <c r="M4076" s="1">
        <v>551.0</v>
      </c>
    </row>
    <row r="4077">
      <c r="A4077" s="1" t="s">
        <v>4282</v>
      </c>
      <c r="B4077" s="1" t="s">
        <v>48</v>
      </c>
      <c r="C4077" s="1" t="str">
        <f t="array" ref="C4077">_xlfn.XLOOKUP($B4077, sales_teams!$A$2:$A$36, sales_teams!$B$2:$B$36)</f>
        <v>Rocco Neubert</v>
      </c>
      <c r="D4077" s="1" t="str">
        <f t="array" ref="D4077">_xlfn.XLOOKUP($B4077, sales_teams!$A$2:$A$36, sales_teams!$C$2:$C$36)</f>
        <v>East</v>
      </c>
      <c r="E4077" s="1" t="s">
        <v>148</v>
      </c>
      <c r="G4077" s="1" t="str">
        <f t="array" ref="G4077">IF($F4077="", "", _xlfn.XLOOKUP($F4077,accounts!$A$2:$A$86,accounts!$B$2:$B$86, "Other"))</f>
        <v/>
      </c>
      <c r="H4077" s="1" t="str">
        <f t="array" ref="H4077">IF($F4077="", "", IFS(_xlfn.XLOOKUP($F4077, accounts!$A$2:$A$86, accounts!$E$2:$E$86, 0)&gt;=1000, "Enterprise", _xlfn.XLOOKUP($F4077, accounts!$A$2:$A$86, accounts!$E$2:$E$86, 0)&gt;=100, "Mid-Market", TRUE, "SMB"))</f>
        <v/>
      </c>
      <c r="I4077" s="1" t="str">
        <f t="array" ref="I4077">IF($F4077="", "", _xlfn.XLOOKUP($F4077,accounts!$A$2:$A$86,accounts!$F$2:$F$86, "Other"))</f>
        <v/>
      </c>
      <c r="J4077" s="1" t="s">
        <v>189</v>
      </c>
      <c r="K4077" s="3">
        <v>42907.0</v>
      </c>
    </row>
    <row r="4078">
      <c r="A4078" s="1" t="s">
        <v>4283</v>
      </c>
      <c r="B4078" s="1" t="s">
        <v>30</v>
      </c>
      <c r="C4078" s="1" t="str">
        <f t="array" ref="C4078">_xlfn.XLOOKUP($B4078, sales_teams!$A$2:$A$36, sales_teams!$B$2:$B$36)</f>
        <v>Melvin Marxen</v>
      </c>
      <c r="D4078" s="1" t="str">
        <f t="array" ref="D4078">_xlfn.XLOOKUP($B4078, sales_teams!$A$2:$A$36, sales_teams!$C$2:$C$36)</f>
        <v>Central</v>
      </c>
      <c r="E4078" s="1" t="s">
        <v>148</v>
      </c>
      <c r="F4078" s="1" t="s">
        <v>95</v>
      </c>
      <c r="G4078" s="1" t="str">
        <f t="array" ref="G4078">IF($F4078="", "", _xlfn.XLOOKUP($F4078,accounts!$A$2:$A$86,accounts!$B$2:$B$86, "Other"))</f>
        <v>finance</v>
      </c>
      <c r="H4078" s="1" t="str">
        <f t="array" ref="H4078">IF($F4078="", "", IFS(_xlfn.XLOOKUP($F4078, accounts!$A$2:$A$86, accounts!$E$2:$E$86, 0)&gt;=1000, "Enterprise", _xlfn.XLOOKUP($F4078, accounts!$A$2:$A$86, accounts!$E$2:$E$86, 0)&gt;=100, "Mid-Market", TRUE, "SMB"))</f>
        <v>Enterprise</v>
      </c>
      <c r="I4078" s="1" t="str">
        <f t="array" ref="I4078">IF($F4078="", "", _xlfn.XLOOKUP($F4078,accounts!$A$2:$A$86,accounts!$F$2:$F$86, "Other"))</f>
        <v>United States</v>
      </c>
      <c r="J4078" s="1" t="s">
        <v>192</v>
      </c>
      <c r="K4078" s="3">
        <v>42907.0</v>
      </c>
      <c r="L4078" s="3">
        <v>42917.0</v>
      </c>
      <c r="M4078" s="1">
        <v>0.0</v>
      </c>
    </row>
    <row r="4079">
      <c r="A4079" s="1" t="s">
        <v>4284</v>
      </c>
      <c r="B4079" s="1" t="s">
        <v>30</v>
      </c>
      <c r="C4079" s="1" t="str">
        <f t="array" ref="C4079">_xlfn.XLOOKUP($B4079, sales_teams!$A$2:$A$36, sales_teams!$B$2:$B$36)</f>
        <v>Melvin Marxen</v>
      </c>
      <c r="D4079" s="1" t="str">
        <f t="array" ref="D4079">_xlfn.XLOOKUP($B4079, sales_teams!$A$2:$A$36, sales_teams!$C$2:$C$36)</f>
        <v>Central</v>
      </c>
      <c r="E4079" s="1" t="s">
        <v>148</v>
      </c>
      <c r="F4079" s="1" t="s">
        <v>122</v>
      </c>
      <c r="G4079" s="1" t="str">
        <f t="array" ref="G4079">IF($F4079="", "", _xlfn.XLOOKUP($F4079,accounts!$A$2:$A$86,accounts!$B$2:$B$86, "Other"))</f>
        <v>medical</v>
      </c>
      <c r="H4079" s="1" t="str">
        <f t="array" ref="H4079">IF($F4079="", "", IFS(_xlfn.XLOOKUP($F4079, accounts!$A$2:$A$86, accounts!$E$2:$E$86, 0)&gt;=1000, "Enterprise", _xlfn.XLOOKUP($F4079, accounts!$A$2:$A$86, accounts!$E$2:$E$86, 0)&gt;=100, "Mid-Market", TRUE, "SMB"))</f>
        <v>Enterprise</v>
      </c>
      <c r="I4079" s="1" t="str">
        <f t="array" ref="I4079">IF($F4079="", "", _xlfn.XLOOKUP($F4079,accounts!$A$2:$A$86,accounts!$F$2:$F$86, "Other"))</f>
        <v>United States</v>
      </c>
      <c r="J4079" s="1" t="s">
        <v>192</v>
      </c>
      <c r="K4079" s="3">
        <v>42907.0</v>
      </c>
      <c r="L4079" s="3">
        <v>42918.0</v>
      </c>
      <c r="M4079" s="1">
        <v>0.0</v>
      </c>
    </row>
    <row r="4080">
      <c r="A4080" s="1" t="s">
        <v>4285</v>
      </c>
      <c r="B4080" s="1" t="s">
        <v>30</v>
      </c>
      <c r="C4080" s="1" t="str">
        <f t="array" ref="C4080">_xlfn.XLOOKUP($B4080, sales_teams!$A$2:$A$36, sales_teams!$B$2:$B$36)</f>
        <v>Melvin Marxen</v>
      </c>
      <c r="D4080" s="1" t="str">
        <f t="array" ref="D4080">_xlfn.XLOOKUP($B4080, sales_teams!$A$2:$A$36, sales_teams!$C$2:$C$36)</f>
        <v>Central</v>
      </c>
      <c r="E4080" s="1" t="s">
        <v>148</v>
      </c>
      <c r="F4080" s="1" t="s">
        <v>122</v>
      </c>
      <c r="G4080" s="1" t="str">
        <f t="array" ref="G4080">IF($F4080="", "", _xlfn.XLOOKUP($F4080,accounts!$A$2:$A$86,accounts!$B$2:$B$86, "Other"))</f>
        <v>medical</v>
      </c>
      <c r="H4080" s="1" t="str">
        <f t="array" ref="H4080">IF($F4080="", "", IFS(_xlfn.XLOOKUP($F4080, accounts!$A$2:$A$86, accounts!$E$2:$E$86, 0)&gt;=1000, "Enterprise", _xlfn.XLOOKUP($F4080, accounts!$A$2:$A$86, accounts!$E$2:$E$86, 0)&gt;=100, "Mid-Market", TRUE, "SMB"))</f>
        <v>Enterprise</v>
      </c>
      <c r="I4080" s="1" t="str">
        <f t="array" ref="I4080">IF($F4080="", "", _xlfn.XLOOKUP($F4080,accounts!$A$2:$A$86,accounts!$F$2:$F$86, "Other"))</f>
        <v>United States</v>
      </c>
      <c r="J4080" s="1" t="s">
        <v>131</v>
      </c>
      <c r="K4080" s="3">
        <v>42907.0</v>
      </c>
      <c r="L4080" s="3">
        <v>42917.0</v>
      </c>
      <c r="M4080" s="1">
        <v>4826.0</v>
      </c>
    </row>
    <row r="4081">
      <c r="A4081" s="1" t="s">
        <v>4286</v>
      </c>
      <c r="B4081" s="1" t="s">
        <v>94</v>
      </c>
      <c r="C4081" s="1" t="str">
        <f t="array" ref="C4081">_xlfn.XLOOKUP($B4081, sales_teams!$A$2:$A$36, sales_teams!$B$2:$B$36)</f>
        <v>Celia Rouche</v>
      </c>
      <c r="D4081" s="1" t="str">
        <f t="array" ref="D4081">_xlfn.XLOOKUP($B4081, sales_teams!$A$2:$A$36, sales_teams!$C$2:$C$36)</f>
        <v>West</v>
      </c>
      <c r="E4081" s="1" t="s">
        <v>179</v>
      </c>
      <c r="F4081" s="1" t="s">
        <v>115</v>
      </c>
      <c r="G4081" s="1" t="str">
        <f t="array" ref="G4081">IF($F4081="", "", _xlfn.XLOOKUP($F4081,accounts!$A$2:$A$86,accounts!$B$2:$B$86, "Other"))</f>
        <v>services</v>
      </c>
      <c r="H4081" s="1" t="str">
        <f t="array" ref="H4081">IF($F4081="", "", IFS(_xlfn.XLOOKUP($F4081, accounts!$A$2:$A$86, accounts!$E$2:$E$86, 0)&gt;=1000, "Enterprise", _xlfn.XLOOKUP($F4081, accounts!$A$2:$A$86, accounts!$E$2:$E$86, 0)&gt;=100, "Mid-Market", TRUE, "SMB"))</f>
        <v>Enterprise</v>
      </c>
      <c r="I4081" s="1" t="str">
        <f t="array" ref="I4081">IF($F4081="", "", _xlfn.XLOOKUP($F4081,accounts!$A$2:$A$86,accounts!$F$2:$F$86, "Other"))</f>
        <v>United States</v>
      </c>
      <c r="J4081" s="1" t="s">
        <v>131</v>
      </c>
      <c r="K4081" s="3">
        <v>42907.0</v>
      </c>
      <c r="L4081" s="3">
        <v>43008.0</v>
      </c>
      <c r="M4081" s="1">
        <v>58.0</v>
      </c>
    </row>
    <row r="4082">
      <c r="A4082" s="1" t="s">
        <v>4287</v>
      </c>
      <c r="B4082" s="1" t="s">
        <v>42</v>
      </c>
      <c r="C4082" s="1" t="str">
        <f t="array" ref="C4082">_xlfn.XLOOKUP($B4082, sales_teams!$A$2:$A$36, sales_teams!$B$2:$B$36)</f>
        <v>Cara Losch</v>
      </c>
      <c r="D4082" s="1" t="str">
        <f t="array" ref="D4082">_xlfn.XLOOKUP($B4082, sales_teams!$A$2:$A$36, sales_teams!$C$2:$C$36)</f>
        <v>East</v>
      </c>
      <c r="E4082" s="1" t="s">
        <v>148</v>
      </c>
      <c r="F4082" s="1" t="s">
        <v>103</v>
      </c>
      <c r="G4082" s="1" t="str">
        <f t="array" ref="G4082">IF($F4082="", "", _xlfn.XLOOKUP($F4082,accounts!$A$2:$A$86,accounts!$B$2:$B$86, "Other"))</f>
        <v>retail</v>
      </c>
      <c r="H4082" s="1" t="str">
        <f t="array" ref="H4082">IF($F4082="", "", IFS(_xlfn.XLOOKUP($F4082, accounts!$A$2:$A$86, accounts!$E$2:$E$86, 0)&gt;=1000, "Enterprise", _xlfn.XLOOKUP($F4082, accounts!$A$2:$A$86, accounts!$E$2:$E$86, 0)&gt;=100, "Mid-Market", TRUE, "SMB"))</f>
        <v>Enterprise</v>
      </c>
      <c r="I4082" s="1" t="str">
        <f t="array" ref="I4082">IF($F4082="", "", _xlfn.XLOOKUP($F4082,accounts!$A$2:$A$86,accounts!$F$2:$F$86, "Other"))</f>
        <v>United States</v>
      </c>
      <c r="J4082" s="1" t="s">
        <v>131</v>
      </c>
      <c r="K4082" s="3">
        <v>42907.0</v>
      </c>
      <c r="L4082" s="3">
        <v>42912.0</v>
      </c>
      <c r="M4082" s="1">
        <v>5622.0</v>
      </c>
    </row>
    <row r="4083">
      <c r="A4083" s="1" t="s">
        <v>4288</v>
      </c>
      <c r="B4083" s="1" t="s">
        <v>26</v>
      </c>
      <c r="C4083" s="1" t="str">
        <f t="array" ref="C4083">_xlfn.XLOOKUP($B4083, sales_teams!$A$2:$A$36, sales_teams!$B$2:$B$36)</f>
        <v>Melvin Marxen</v>
      </c>
      <c r="D4083" s="1" t="str">
        <f t="array" ref="D4083">_xlfn.XLOOKUP($B4083, sales_teams!$A$2:$A$36, sales_teams!$C$2:$C$36)</f>
        <v>Central</v>
      </c>
      <c r="E4083" s="1" t="s">
        <v>179</v>
      </c>
      <c r="F4083" s="1" t="s">
        <v>119</v>
      </c>
      <c r="G4083" s="1" t="str">
        <f t="array" ref="G4083">IF($F4083="", "", _xlfn.XLOOKUP($F4083,accounts!$A$2:$A$86,accounts!$B$2:$B$86, "Other"))</f>
        <v>technology</v>
      </c>
      <c r="H4083" s="1" t="str">
        <f t="array" ref="H4083">IF($F4083="", "", IFS(_xlfn.XLOOKUP($F4083, accounts!$A$2:$A$86, accounts!$E$2:$E$86, 0)&gt;=1000, "Enterprise", _xlfn.XLOOKUP($F4083, accounts!$A$2:$A$86, accounts!$E$2:$E$86, 0)&gt;=100, "Mid-Market", TRUE, "SMB"))</f>
        <v>Enterprise</v>
      </c>
      <c r="I4083" s="1" t="str">
        <f t="array" ref="I4083">IF($F4083="", "", _xlfn.XLOOKUP($F4083,accounts!$A$2:$A$86,accounts!$F$2:$F$86, "Other"))</f>
        <v>Korea</v>
      </c>
      <c r="J4083" s="1" t="s">
        <v>192</v>
      </c>
      <c r="K4083" s="3">
        <v>42907.0</v>
      </c>
      <c r="L4083" s="3">
        <v>42918.0</v>
      </c>
      <c r="M4083" s="1">
        <v>0.0</v>
      </c>
    </row>
    <row r="4084">
      <c r="A4084" s="1" t="s">
        <v>4289</v>
      </c>
      <c r="B4084" s="1" t="s">
        <v>26</v>
      </c>
      <c r="C4084" s="1" t="str">
        <f t="array" ref="C4084">_xlfn.XLOOKUP($B4084, sales_teams!$A$2:$A$36, sales_teams!$B$2:$B$36)</f>
        <v>Melvin Marxen</v>
      </c>
      <c r="D4084" s="1" t="str">
        <f t="array" ref="D4084">_xlfn.XLOOKUP($B4084, sales_teams!$A$2:$A$36, sales_teams!$C$2:$C$36)</f>
        <v>Central</v>
      </c>
      <c r="E4084" s="1" t="s">
        <v>188</v>
      </c>
      <c r="F4084" s="1" t="s">
        <v>82</v>
      </c>
      <c r="G4084" s="1" t="str">
        <f t="array" ref="G4084">IF($F4084="", "", _xlfn.XLOOKUP($F4084,accounts!$A$2:$A$86,accounts!$B$2:$B$86, "Other"))</f>
        <v>software</v>
      </c>
      <c r="H4084" s="1" t="str">
        <f t="array" ref="H4084">IF($F4084="", "", IFS(_xlfn.XLOOKUP($F4084, accounts!$A$2:$A$86, accounts!$E$2:$E$86, 0)&gt;=1000, "Enterprise", _xlfn.XLOOKUP($F4084, accounts!$A$2:$A$86, accounts!$E$2:$E$86, 0)&gt;=100, "Mid-Market", TRUE, "SMB"))</f>
        <v>Enterprise</v>
      </c>
      <c r="I4084" s="1" t="str">
        <f t="array" ref="I4084">IF($F4084="", "", _xlfn.XLOOKUP($F4084,accounts!$A$2:$A$86,accounts!$F$2:$F$86, "Other"))</f>
        <v>United States</v>
      </c>
      <c r="J4084" s="1" t="s">
        <v>131</v>
      </c>
      <c r="K4084" s="3">
        <v>42907.0</v>
      </c>
      <c r="L4084" s="3">
        <v>42974.0</v>
      </c>
      <c r="M4084" s="1">
        <v>3177.0</v>
      </c>
    </row>
    <row r="4085">
      <c r="A4085" s="1" t="s">
        <v>4290</v>
      </c>
      <c r="B4085" s="1" t="s">
        <v>104</v>
      </c>
      <c r="C4085" s="1" t="str">
        <f t="array" ref="C4085">_xlfn.XLOOKUP($B4085, sales_teams!$A$2:$A$36, sales_teams!$B$2:$B$36)</f>
        <v>Summer Sewald</v>
      </c>
      <c r="D4085" s="1" t="str">
        <f t="array" ref="D4085">_xlfn.XLOOKUP($B4085, sales_teams!$A$2:$A$36, sales_teams!$C$2:$C$36)</f>
        <v>West</v>
      </c>
      <c r="E4085" s="1" t="s">
        <v>179</v>
      </c>
      <c r="F4085" s="1" t="s">
        <v>84</v>
      </c>
      <c r="G4085" s="1" t="str">
        <f t="array" ref="G4085">IF($F4085="", "", _xlfn.XLOOKUP($F4085,accounts!$A$2:$A$86,accounts!$B$2:$B$86, "Other"))</f>
        <v>retail</v>
      </c>
      <c r="H4085" s="1" t="str">
        <f t="array" ref="H4085">IF($F4085="", "", IFS(_xlfn.XLOOKUP($F4085, accounts!$A$2:$A$86, accounts!$E$2:$E$86, 0)&gt;=1000, "Enterprise", _xlfn.XLOOKUP($F4085, accounts!$A$2:$A$86, accounts!$E$2:$E$86, 0)&gt;=100, "Mid-Market", TRUE, "SMB"))</f>
        <v>Enterprise</v>
      </c>
      <c r="I4085" s="1" t="str">
        <f t="array" ref="I4085">IF($F4085="", "", _xlfn.XLOOKUP($F4085,accounts!$A$2:$A$86,accounts!$F$2:$F$86, "Other"))</f>
        <v>United States</v>
      </c>
      <c r="J4085" s="1" t="s">
        <v>131</v>
      </c>
      <c r="K4085" s="3">
        <v>42907.0</v>
      </c>
      <c r="L4085" s="3">
        <v>42958.0</v>
      </c>
      <c r="M4085" s="1">
        <v>56.0</v>
      </c>
    </row>
    <row r="4086">
      <c r="A4086" s="1" t="s">
        <v>4291</v>
      </c>
      <c r="B4086" s="1" t="s">
        <v>102</v>
      </c>
      <c r="C4086" s="1" t="str">
        <f t="array" ref="C4086">_xlfn.XLOOKUP($B4086, sales_teams!$A$2:$A$36, sales_teams!$B$2:$B$36)</f>
        <v>Summer Sewald</v>
      </c>
      <c r="D4086" s="1" t="str">
        <f t="array" ref="D4086">_xlfn.XLOOKUP($B4086, sales_teams!$A$2:$A$36, sales_teams!$C$2:$C$36)</f>
        <v>West</v>
      </c>
      <c r="E4086" s="1" t="s">
        <v>148</v>
      </c>
      <c r="G4086" s="1" t="str">
        <f t="array" ref="G4086">IF($F4086="", "", _xlfn.XLOOKUP($F4086,accounts!$A$2:$A$86,accounts!$B$2:$B$86, "Other"))</f>
        <v/>
      </c>
      <c r="H4086" s="1" t="str">
        <f t="array" ref="H4086">IF($F4086="", "", IFS(_xlfn.XLOOKUP($F4086, accounts!$A$2:$A$86, accounts!$E$2:$E$86, 0)&gt;=1000, "Enterprise", _xlfn.XLOOKUP($F4086, accounts!$A$2:$A$86, accounts!$E$2:$E$86, 0)&gt;=100, "Mid-Market", TRUE, "SMB"))</f>
        <v/>
      </c>
      <c r="I4086" s="1" t="str">
        <f t="array" ref="I4086">IF($F4086="", "", _xlfn.XLOOKUP($F4086,accounts!$A$2:$A$86,accounts!$F$2:$F$86, "Other"))</f>
        <v/>
      </c>
      <c r="J4086" s="1" t="s">
        <v>189</v>
      </c>
      <c r="K4086" s="3">
        <v>42907.0</v>
      </c>
    </row>
    <row r="4087">
      <c r="A4087" s="1" t="s">
        <v>4292</v>
      </c>
      <c r="B4087" s="1" t="s">
        <v>107</v>
      </c>
      <c r="C4087" s="1" t="str">
        <f t="array" ref="C4087">_xlfn.XLOOKUP($B4087, sales_teams!$A$2:$A$36, sales_teams!$B$2:$B$36)</f>
        <v>Summer Sewald</v>
      </c>
      <c r="D4087" s="1" t="str">
        <f t="array" ref="D4087">_xlfn.XLOOKUP($B4087, sales_teams!$A$2:$A$36, sales_teams!$C$2:$C$36)</f>
        <v>West</v>
      </c>
      <c r="E4087" s="1" t="s">
        <v>109</v>
      </c>
      <c r="F4087" s="1" t="s">
        <v>125</v>
      </c>
      <c r="G4087" s="1" t="str">
        <f t="array" ref="G4087">IF($F4087="", "", _xlfn.XLOOKUP($F4087,accounts!$A$2:$A$86,accounts!$B$2:$B$86, "Other"))</f>
        <v>software</v>
      </c>
      <c r="H4087" s="1" t="str">
        <f t="array" ref="H4087">IF($F4087="", "", IFS(_xlfn.XLOOKUP($F4087, accounts!$A$2:$A$86, accounts!$E$2:$E$86, 0)&gt;=1000, "Enterprise", _xlfn.XLOOKUP($F4087, accounts!$A$2:$A$86, accounts!$E$2:$E$86, 0)&gt;=100, "Mid-Market", TRUE, "SMB"))</f>
        <v>Enterprise</v>
      </c>
      <c r="I4087" s="1" t="str">
        <f t="array" ref="I4087">IF($F4087="", "", _xlfn.XLOOKUP($F4087,accounts!$A$2:$A$86,accounts!$F$2:$F$86, "Other"))</f>
        <v>United States</v>
      </c>
      <c r="J4087" s="1" t="s">
        <v>131</v>
      </c>
      <c r="K4087" s="3">
        <v>42907.0</v>
      </c>
      <c r="L4087" s="3">
        <v>43000.0</v>
      </c>
      <c r="M4087" s="1">
        <v>990.0</v>
      </c>
    </row>
    <row r="4088">
      <c r="A4088" s="1" t="s">
        <v>4293</v>
      </c>
      <c r="B4088" s="1" t="s">
        <v>28</v>
      </c>
      <c r="C4088" s="1" t="str">
        <f t="array" ref="C4088">_xlfn.XLOOKUP($B4088, sales_teams!$A$2:$A$36, sales_teams!$B$2:$B$36)</f>
        <v>Melvin Marxen</v>
      </c>
      <c r="D4088" s="1" t="str">
        <f t="array" ref="D4088">_xlfn.XLOOKUP($B4088, sales_teams!$A$2:$A$36, sales_teams!$C$2:$C$36)</f>
        <v>Central</v>
      </c>
      <c r="E4088" s="1" t="s">
        <v>181</v>
      </c>
      <c r="F4088" s="1" t="s">
        <v>136</v>
      </c>
      <c r="G4088" s="1" t="str">
        <f t="array" ref="G4088">IF($F4088="", "", _xlfn.XLOOKUP($F4088,accounts!$A$2:$A$86,accounts!$B$2:$B$86, "Other"))</f>
        <v>services</v>
      </c>
      <c r="H4088" s="1" t="str">
        <f t="array" ref="H4088">IF($F4088="", "", IFS(_xlfn.XLOOKUP($F4088, accounts!$A$2:$A$86, accounts!$E$2:$E$86, 0)&gt;=1000, "Enterprise", _xlfn.XLOOKUP($F4088, accounts!$A$2:$A$86, accounts!$E$2:$E$86, 0)&gt;=100, "Mid-Market", TRUE, "SMB"))</f>
        <v>Enterprise</v>
      </c>
      <c r="I4088" s="1" t="str">
        <f t="array" ref="I4088">IF($F4088="", "", _xlfn.XLOOKUP($F4088,accounts!$A$2:$A$86,accounts!$F$2:$F$86, "Other"))</f>
        <v>United States</v>
      </c>
      <c r="J4088" s="1" t="s">
        <v>131</v>
      </c>
      <c r="K4088" s="3">
        <v>42907.0</v>
      </c>
      <c r="L4088" s="3">
        <v>43008.0</v>
      </c>
      <c r="M4088" s="1">
        <v>587.0</v>
      </c>
    </row>
    <row r="4089">
      <c r="A4089" s="1" t="s">
        <v>4294</v>
      </c>
      <c r="B4089" s="1" t="s">
        <v>41</v>
      </c>
      <c r="C4089" s="1" t="str">
        <f t="array" ref="C4089">_xlfn.XLOOKUP($B4089, sales_teams!$A$2:$A$36, sales_teams!$B$2:$B$36)</f>
        <v>Cara Losch</v>
      </c>
      <c r="D4089" s="1" t="str">
        <f t="array" ref="D4089">_xlfn.XLOOKUP($B4089, sales_teams!$A$2:$A$36, sales_teams!$C$2:$C$36)</f>
        <v>East</v>
      </c>
      <c r="E4089" s="1" t="s">
        <v>194</v>
      </c>
      <c r="F4089" s="1" t="s">
        <v>32</v>
      </c>
      <c r="G4089" s="1" t="str">
        <f t="array" ref="G4089">IF($F4089="", "", _xlfn.XLOOKUP($F4089,accounts!$A$2:$A$86,accounts!$B$2:$B$86, "Other"))</f>
        <v>medical</v>
      </c>
      <c r="H4089" s="1" t="str">
        <f t="array" ref="H4089">IF($F4089="", "", IFS(_xlfn.XLOOKUP($F4089, accounts!$A$2:$A$86, accounts!$E$2:$E$86, 0)&gt;=1000, "Enterprise", _xlfn.XLOOKUP($F4089, accounts!$A$2:$A$86, accounts!$E$2:$E$86, 0)&gt;=100, "Mid-Market", TRUE, "SMB"))</f>
        <v>Enterprise</v>
      </c>
      <c r="I4089" s="1" t="str">
        <f t="array" ref="I4089">IF($F4089="", "", _xlfn.XLOOKUP($F4089,accounts!$A$2:$A$86,accounts!$F$2:$F$86, "Other"))</f>
        <v>United States</v>
      </c>
      <c r="J4089" s="1" t="s">
        <v>131</v>
      </c>
      <c r="K4089" s="3">
        <v>42907.0</v>
      </c>
      <c r="L4089" s="3">
        <v>42913.0</v>
      </c>
      <c r="M4089" s="1">
        <v>6229.0</v>
      </c>
    </row>
    <row r="4090">
      <c r="A4090" s="1" t="s">
        <v>4295</v>
      </c>
      <c r="B4090" s="1" t="s">
        <v>15</v>
      </c>
      <c r="C4090" s="1" t="str">
        <f t="array" ref="C4090">_xlfn.XLOOKUP($B4090, sales_teams!$A$2:$A$36, sales_teams!$B$2:$B$36)</f>
        <v>Dustin Brinkmann</v>
      </c>
      <c r="D4090" s="1" t="str">
        <f t="array" ref="D4090">_xlfn.XLOOKUP($B4090, sales_teams!$A$2:$A$36, sales_teams!$C$2:$C$36)</f>
        <v>Central</v>
      </c>
      <c r="E4090" s="1" t="s">
        <v>179</v>
      </c>
      <c r="F4090" s="1" t="s">
        <v>136</v>
      </c>
      <c r="G4090" s="1" t="str">
        <f t="array" ref="G4090">IF($F4090="", "", _xlfn.XLOOKUP($F4090,accounts!$A$2:$A$86,accounts!$B$2:$B$86, "Other"))</f>
        <v>services</v>
      </c>
      <c r="H4090" s="1" t="str">
        <f t="array" ref="H4090">IF($F4090="", "", IFS(_xlfn.XLOOKUP($F4090, accounts!$A$2:$A$86, accounts!$E$2:$E$86, 0)&gt;=1000, "Enterprise", _xlfn.XLOOKUP($F4090, accounts!$A$2:$A$86, accounts!$E$2:$E$86, 0)&gt;=100, "Mid-Market", TRUE, "SMB"))</f>
        <v>Enterprise</v>
      </c>
      <c r="I4090" s="1" t="str">
        <f t="array" ref="I4090">IF($F4090="", "", _xlfn.XLOOKUP($F4090,accounts!$A$2:$A$86,accounts!$F$2:$F$86, "Other"))</f>
        <v>United States</v>
      </c>
      <c r="J4090" s="1" t="s">
        <v>192</v>
      </c>
      <c r="K4090" s="3">
        <v>42907.0</v>
      </c>
      <c r="L4090" s="3">
        <v>42949.0</v>
      </c>
      <c r="M4090" s="1">
        <v>0.0</v>
      </c>
    </row>
    <row r="4091">
      <c r="A4091" s="1" t="s">
        <v>4296</v>
      </c>
      <c r="B4091" s="1" t="s">
        <v>60</v>
      </c>
      <c r="C4091" s="1" t="str">
        <f t="array" ref="C4091">_xlfn.XLOOKUP($B4091, sales_teams!$A$2:$A$36, sales_teams!$B$2:$B$36)</f>
        <v>Celia Rouche</v>
      </c>
      <c r="D4091" s="1" t="str">
        <f t="array" ref="D4091">_xlfn.XLOOKUP($B4091, sales_teams!$A$2:$A$36, sales_teams!$C$2:$C$36)</f>
        <v>West</v>
      </c>
      <c r="E4091" s="1" t="s">
        <v>109</v>
      </c>
      <c r="F4091" s="1" t="s">
        <v>168</v>
      </c>
      <c r="G4091" s="1" t="str">
        <f t="array" ref="G4091">IF($F4091="", "", _xlfn.XLOOKUP($F4091,accounts!$A$2:$A$86,accounts!$B$2:$B$86, "Other"))</f>
        <v>finance</v>
      </c>
      <c r="H4091" s="1" t="str">
        <f t="array" ref="H4091">IF($F4091="", "", IFS(_xlfn.XLOOKUP($F4091, accounts!$A$2:$A$86, accounts!$E$2:$E$86, 0)&gt;=1000, "Enterprise", _xlfn.XLOOKUP($F4091, accounts!$A$2:$A$86, accounts!$E$2:$E$86, 0)&gt;=100, "Mid-Market", TRUE, "SMB"))</f>
        <v>Enterprise</v>
      </c>
      <c r="I4091" s="1" t="str">
        <f t="array" ref="I4091">IF($F4091="", "", _xlfn.XLOOKUP($F4091,accounts!$A$2:$A$86,accounts!$F$2:$F$86, "Other"))</f>
        <v>United States</v>
      </c>
      <c r="J4091" s="1" t="s">
        <v>131</v>
      </c>
      <c r="K4091" s="3">
        <v>42907.0</v>
      </c>
      <c r="L4091" s="3">
        <v>43001.0</v>
      </c>
      <c r="M4091" s="1">
        <v>1027.0</v>
      </c>
    </row>
    <row r="4092">
      <c r="A4092" s="1" t="s">
        <v>4297</v>
      </c>
      <c r="B4092" s="1" t="s">
        <v>60</v>
      </c>
      <c r="C4092" s="1" t="str">
        <f t="array" ref="C4092">_xlfn.XLOOKUP($B4092, sales_teams!$A$2:$A$36, sales_teams!$B$2:$B$36)</f>
        <v>Celia Rouche</v>
      </c>
      <c r="D4092" s="1" t="str">
        <f t="array" ref="D4092">_xlfn.XLOOKUP($B4092, sales_teams!$A$2:$A$36, sales_teams!$C$2:$C$36)</f>
        <v>West</v>
      </c>
      <c r="E4092" s="1" t="s">
        <v>188</v>
      </c>
      <c r="F4092" s="1" t="s">
        <v>151</v>
      </c>
      <c r="G4092" s="1" t="str">
        <f t="array" ref="G4092">IF($F4092="", "", _xlfn.XLOOKUP($F4092,accounts!$A$2:$A$86,accounts!$B$2:$B$86, "Other"))</f>
        <v>software</v>
      </c>
      <c r="H4092" s="1" t="str">
        <f t="array" ref="H4092">IF($F4092="", "", IFS(_xlfn.XLOOKUP($F4092, accounts!$A$2:$A$86, accounts!$E$2:$E$86, 0)&gt;=1000, "Enterprise", _xlfn.XLOOKUP($F4092, accounts!$A$2:$A$86, accounts!$E$2:$E$86, 0)&gt;=100, "Mid-Market", TRUE, "SMB"))</f>
        <v>Enterprise</v>
      </c>
      <c r="I4092" s="1" t="str">
        <f t="array" ref="I4092">IF($F4092="", "", _xlfn.XLOOKUP($F4092,accounts!$A$2:$A$86,accounts!$F$2:$F$86, "Other"))</f>
        <v>United States</v>
      </c>
      <c r="J4092" s="1" t="s">
        <v>131</v>
      </c>
      <c r="K4092" s="3">
        <v>42907.0</v>
      </c>
      <c r="L4092" s="3">
        <v>42909.0</v>
      </c>
      <c r="M4092" s="1">
        <v>3559.0</v>
      </c>
    </row>
    <row r="4093">
      <c r="A4093" s="1" t="s">
        <v>4298</v>
      </c>
      <c r="B4093" s="1" t="s">
        <v>105</v>
      </c>
      <c r="C4093" s="1" t="str">
        <f t="array" ref="C4093">_xlfn.XLOOKUP($B4093, sales_teams!$A$2:$A$36, sales_teams!$B$2:$B$36)</f>
        <v>Summer Sewald</v>
      </c>
      <c r="D4093" s="1" t="str">
        <f t="array" ref="D4093">_xlfn.XLOOKUP($B4093, sales_teams!$A$2:$A$36, sales_teams!$C$2:$C$36)</f>
        <v>West</v>
      </c>
      <c r="E4093" s="1" t="s">
        <v>181</v>
      </c>
      <c r="F4093" s="1" t="s">
        <v>115</v>
      </c>
      <c r="G4093" s="1" t="str">
        <f t="array" ref="G4093">IF($F4093="", "", _xlfn.XLOOKUP($F4093,accounts!$A$2:$A$86,accounts!$B$2:$B$86, "Other"))</f>
        <v>services</v>
      </c>
      <c r="H4093" s="1" t="str">
        <f t="array" ref="H4093">IF($F4093="", "", IFS(_xlfn.XLOOKUP($F4093, accounts!$A$2:$A$86, accounts!$E$2:$E$86, 0)&gt;=1000, "Enterprise", _xlfn.XLOOKUP($F4093, accounts!$A$2:$A$86, accounts!$E$2:$E$86, 0)&gt;=100, "Mid-Market", TRUE, "SMB"))</f>
        <v>Enterprise</v>
      </c>
      <c r="I4093" s="1" t="str">
        <f t="array" ref="I4093">IF($F4093="", "", _xlfn.XLOOKUP($F4093,accounts!$A$2:$A$86,accounts!$F$2:$F$86, "Other"))</f>
        <v>United States</v>
      </c>
      <c r="J4093" s="1" t="s">
        <v>131</v>
      </c>
      <c r="K4093" s="3">
        <v>42907.0</v>
      </c>
      <c r="L4093" s="3">
        <v>42975.0</v>
      </c>
      <c r="M4093" s="1">
        <v>506.0</v>
      </c>
    </row>
    <row r="4094">
      <c r="A4094" s="1" t="s">
        <v>4299</v>
      </c>
      <c r="B4094" s="1" t="s">
        <v>7</v>
      </c>
      <c r="C4094" s="1" t="str">
        <f t="array" ref="C4094">_xlfn.XLOOKUP($B4094, sales_teams!$A$2:$A$36, sales_teams!$B$2:$B$36)</f>
        <v>Dustin Brinkmann</v>
      </c>
      <c r="D4094" s="1" t="str">
        <f t="array" ref="D4094">_xlfn.XLOOKUP($B4094, sales_teams!$A$2:$A$36, sales_teams!$C$2:$C$36)</f>
        <v>Central</v>
      </c>
      <c r="E4094" s="1" t="s">
        <v>179</v>
      </c>
      <c r="F4094" s="1" t="s">
        <v>113</v>
      </c>
      <c r="G4094" s="1" t="str">
        <f t="array" ref="G4094">IF($F4094="", "", _xlfn.XLOOKUP($F4094,accounts!$A$2:$A$86,accounts!$B$2:$B$86, "Other"))</f>
        <v>telecommunications</v>
      </c>
      <c r="H4094" s="1" t="str">
        <f t="array" ref="H4094">IF($F4094="", "", IFS(_xlfn.XLOOKUP($F4094, accounts!$A$2:$A$86, accounts!$E$2:$E$86, 0)&gt;=1000, "Enterprise", _xlfn.XLOOKUP($F4094, accounts!$A$2:$A$86, accounts!$E$2:$E$86, 0)&gt;=100, "Mid-Market", TRUE, "SMB"))</f>
        <v>Mid-Market</v>
      </c>
      <c r="I4094" s="1" t="str">
        <f t="array" ref="I4094">IF($F4094="", "", _xlfn.XLOOKUP($F4094,accounts!$A$2:$A$86,accounts!$F$2:$F$86, "Other"))</f>
        <v>United States</v>
      </c>
      <c r="J4094" s="1" t="s">
        <v>192</v>
      </c>
      <c r="K4094" s="3">
        <v>42908.0</v>
      </c>
      <c r="L4094" s="3">
        <v>42919.0</v>
      </c>
      <c r="M4094" s="1">
        <v>0.0</v>
      </c>
    </row>
    <row r="4095">
      <c r="A4095" s="1" t="s">
        <v>4300</v>
      </c>
      <c r="B4095" s="1" t="s">
        <v>7</v>
      </c>
      <c r="C4095" s="1" t="str">
        <f t="array" ref="C4095">_xlfn.XLOOKUP($B4095, sales_teams!$A$2:$A$36, sales_teams!$B$2:$B$36)</f>
        <v>Dustin Brinkmann</v>
      </c>
      <c r="D4095" s="1" t="str">
        <f t="array" ref="D4095">_xlfn.XLOOKUP($B4095, sales_teams!$A$2:$A$36, sales_teams!$C$2:$C$36)</f>
        <v>Central</v>
      </c>
      <c r="E4095" s="1" t="s">
        <v>188</v>
      </c>
      <c r="F4095" s="1" t="s">
        <v>106</v>
      </c>
      <c r="G4095" s="1" t="str">
        <f t="array" ref="G4095">IF($F4095="", "", _xlfn.XLOOKUP($F4095,accounts!$A$2:$A$86,accounts!$B$2:$B$86, "Other"))</f>
        <v>retail</v>
      </c>
      <c r="H4095" s="1" t="str">
        <f t="array" ref="H4095">IF($F4095="", "", IFS(_xlfn.XLOOKUP($F4095, accounts!$A$2:$A$86, accounts!$E$2:$E$86, 0)&gt;=1000, "Enterprise", _xlfn.XLOOKUP($F4095, accounts!$A$2:$A$86, accounts!$E$2:$E$86, 0)&gt;=100, "Mid-Market", TRUE, "SMB"))</f>
        <v>Enterprise</v>
      </c>
      <c r="I4095" s="1" t="str">
        <f t="array" ref="I4095">IF($F4095="", "", _xlfn.XLOOKUP($F4095,accounts!$A$2:$A$86,accounts!$F$2:$F$86, "Other"))</f>
        <v>Italy</v>
      </c>
      <c r="J4095" s="1" t="s">
        <v>192</v>
      </c>
      <c r="K4095" s="3">
        <v>42908.0</v>
      </c>
      <c r="L4095" s="3">
        <v>42958.0</v>
      </c>
      <c r="M4095" s="1">
        <v>0.0</v>
      </c>
    </row>
    <row r="4096">
      <c r="A4096" s="1" t="s">
        <v>4301</v>
      </c>
      <c r="B4096" s="1" t="s">
        <v>7</v>
      </c>
      <c r="C4096" s="1" t="str">
        <f t="array" ref="C4096">_xlfn.XLOOKUP($B4096, sales_teams!$A$2:$A$36, sales_teams!$B$2:$B$36)</f>
        <v>Dustin Brinkmann</v>
      </c>
      <c r="D4096" s="1" t="str">
        <f t="array" ref="D4096">_xlfn.XLOOKUP($B4096, sales_teams!$A$2:$A$36, sales_teams!$C$2:$C$36)</f>
        <v>Central</v>
      </c>
      <c r="E4096" s="1" t="s">
        <v>194</v>
      </c>
      <c r="F4096" s="1" t="s">
        <v>155</v>
      </c>
      <c r="G4096" s="1" t="str">
        <f t="array" ref="G4096">IF($F4096="", "", _xlfn.XLOOKUP($F4096,accounts!$A$2:$A$86,accounts!$B$2:$B$86, "Other"))</f>
        <v>finance</v>
      </c>
      <c r="H4096" s="1" t="str">
        <f t="array" ref="H4096">IF($F4096="", "", IFS(_xlfn.XLOOKUP($F4096, accounts!$A$2:$A$86, accounts!$E$2:$E$86, 0)&gt;=1000, "Enterprise", _xlfn.XLOOKUP($F4096, accounts!$A$2:$A$86, accounts!$E$2:$E$86, 0)&gt;=100, "Mid-Market", TRUE, "SMB"))</f>
        <v>Enterprise</v>
      </c>
      <c r="I4096" s="1" t="str">
        <f t="array" ref="I4096">IF($F4096="", "", _xlfn.XLOOKUP($F4096,accounts!$A$2:$A$86,accounts!$F$2:$F$86, "Other"))</f>
        <v>United States</v>
      </c>
      <c r="J4096" s="1" t="s">
        <v>131</v>
      </c>
      <c r="K4096" s="3">
        <v>42908.0</v>
      </c>
      <c r="L4096" s="3">
        <v>42990.0</v>
      </c>
      <c r="M4096" s="1">
        <v>6250.0</v>
      </c>
    </row>
    <row r="4097">
      <c r="A4097" s="1" t="s">
        <v>4302</v>
      </c>
      <c r="B4097" s="1" t="s">
        <v>12</v>
      </c>
      <c r="C4097" s="1" t="str">
        <f t="array" ref="C4097">_xlfn.XLOOKUP($B4097, sales_teams!$A$2:$A$36, sales_teams!$B$2:$B$36)</f>
        <v>Dustin Brinkmann</v>
      </c>
      <c r="D4097" s="1" t="str">
        <f t="array" ref="D4097">_xlfn.XLOOKUP($B4097, sales_teams!$A$2:$A$36, sales_teams!$C$2:$C$36)</f>
        <v>Central</v>
      </c>
      <c r="E4097" s="1" t="s">
        <v>188</v>
      </c>
      <c r="F4097" s="1" t="s">
        <v>119</v>
      </c>
      <c r="G4097" s="1" t="str">
        <f t="array" ref="G4097">IF($F4097="", "", _xlfn.XLOOKUP($F4097,accounts!$A$2:$A$86,accounts!$B$2:$B$86, "Other"))</f>
        <v>technology</v>
      </c>
      <c r="H4097" s="1" t="str">
        <f t="array" ref="H4097">IF($F4097="", "", IFS(_xlfn.XLOOKUP($F4097, accounts!$A$2:$A$86, accounts!$E$2:$E$86, 0)&gt;=1000, "Enterprise", _xlfn.XLOOKUP($F4097, accounts!$A$2:$A$86, accounts!$E$2:$E$86, 0)&gt;=100, "Mid-Market", TRUE, "SMB"))</f>
        <v>Enterprise</v>
      </c>
      <c r="I4097" s="1" t="str">
        <f t="array" ref="I4097">IF($F4097="", "", _xlfn.XLOOKUP($F4097,accounts!$A$2:$A$86,accounts!$F$2:$F$86, "Other"))</f>
        <v>Korea</v>
      </c>
      <c r="J4097" s="1" t="s">
        <v>131</v>
      </c>
      <c r="K4097" s="3">
        <v>42908.0</v>
      </c>
      <c r="L4097" s="3">
        <v>42990.0</v>
      </c>
      <c r="M4097" s="1">
        <v>3510.0</v>
      </c>
    </row>
    <row r="4098">
      <c r="A4098" s="1" t="s">
        <v>4303</v>
      </c>
      <c r="B4098" s="1" t="s">
        <v>48</v>
      </c>
      <c r="C4098" s="1" t="str">
        <f t="array" ref="C4098">_xlfn.XLOOKUP($B4098, sales_teams!$A$2:$A$36, sales_teams!$B$2:$B$36)</f>
        <v>Rocco Neubert</v>
      </c>
      <c r="D4098" s="1" t="str">
        <f t="array" ref="D4098">_xlfn.XLOOKUP($B4098, sales_teams!$A$2:$A$36, sales_teams!$C$2:$C$36)</f>
        <v>East</v>
      </c>
      <c r="E4098" s="1" t="s">
        <v>179</v>
      </c>
      <c r="G4098" s="1" t="str">
        <f t="array" ref="G4098">IF($F4098="", "", _xlfn.XLOOKUP($F4098,accounts!$A$2:$A$86,accounts!$B$2:$B$86, "Other"))</f>
        <v/>
      </c>
      <c r="H4098" s="1" t="str">
        <f t="array" ref="H4098">IF($F4098="", "", IFS(_xlfn.XLOOKUP($F4098, accounts!$A$2:$A$86, accounts!$E$2:$E$86, 0)&gt;=1000, "Enterprise", _xlfn.XLOOKUP($F4098, accounts!$A$2:$A$86, accounts!$E$2:$E$86, 0)&gt;=100, "Mid-Market", TRUE, "SMB"))</f>
        <v/>
      </c>
      <c r="I4098" s="1" t="str">
        <f t="array" ref="I4098">IF($F4098="", "", _xlfn.XLOOKUP($F4098,accounts!$A$2:$A$86,accounts!$F$2:$F$86, "Other"))</f>
        <v/>
      </c>
      <c r="J4098" s="1" t="s">
        <v>189</v>
      </c>
      <c r="K4098" s="3">
        <v>42908.0</v>
      </c>
    </row>
    <row r="4099">
      <c r="A4099" s="1" t="s">
        <v>4304</v>
      </c>
      <c r="B4099" s="1" t="s">
        <v>48</v>
      </c>
      <c r="C4099" s="1" t="str">
        <f t="array" ref="C4099">_xlfn.XLOOKUP($B4099, sales_teams!$A$2:$A$36, sales_teams!$B$2:$B$36)</f>
        <v>Rocco Neubert</v>
      </c>
      <c r="D4099" s="1" t="str">
        <f t="array" ref="D4099">_xlfn.XLOOKUP($B4099, sales_teams!$A$2:$A$36, sales_teams!$C$2:$C$36)</f>
        <v>East</v>
      </c>
      <c r="E4099" s="1" t="s">
        <v>109</v>
      </c>
      <c r="F4099" s="1" t="s">
        <v>166</v>
      </c>
      <c r="G4099" s="1" t="str">
        <f t="array" ref="G4099">IF($F4099="", "", _xlfn.XLOOKUP($F4099,accounts!$A$2:$A$86,accounts!$B$2:$B$86, "Other"))</f>
        <v>finance</v>
      </c>
      <c r="H4099" s="1" t="str">
        <f t="array" ref="H4099">IF($F4099="", "", IFS(_xlfn.XLOOKUP($F4099, accounts!$A$2:$A$86, accounts!$E$2:$E$86, 0)&gt;=1000, "Enterprise", _xlfn.XLOOKUP($F4099, accounts!$A$2:$A$86, accounts!$E$2:$E$86, 0)&gt;=100, "Mid-Market", TRUE, "SMB"))</f>
        <v>Enterprise</v>
      </c>
      <c r="I4099" s="1" t="str">
        <f t="array" ref="I4099">IF($F4099="", "", _xlfn.XLOOKUP($F4099,accounts!$A$2:$A$86,accounts!$F$2:$F$86, "Other"))</f>
        <v>United States</v>
      </c>
      <c r="J4099" s="1" t="s">
        <v>131</v>
      </c>
      <c r="K4099" s="3">
        <v>42908.0</v>
      </c>
      <c r="L4099" s="3">
        <v>42989.0</v>
      </c>
      <c r="M4099" s="1">
        <v>1078.0</v>
      </c>
    </row>
    <row r="4100">
      <c r="A4100" s="1" t="s">
        <v>4305</v>
      </c>
      <c r="B4100" s="1" t="s">
        <v>53</v>
      </c>
      <c r="C4100" s="1" t="str">
        <f t="array" ref="C4100">_xlfn.XLOOKUP($B4100, sales_teams!$A$2:$A$36, sales_teams!$B$2:$B$36)</f>
        <v>Rocco Neubert</v>
      </c>
      <c r="D4100" s="1" t="str">
        <f t="array" ref="D4100">_xlfn.XLOOKUP($B4100, sales_teams!$A$2:$A$36, sales_teams!$C$2:$C$36)</f>
        <v>East</v>
      </c>
      <c r="E4100" s="1" t="s">
        <v>181</v>
      </c>
      <c r="F4100" s="1" t="s">
        <v>55</v>
      </c>
      <c r="G4100" s="1" t="str">
        <f t="array" ref="G4100">IF($F4100="", "", _xlfn.XLOOKUP($F4100,accounts!$A$2:$A$86,accounts!$B$2:$B$86, "Other"))</f>
        <v>entertainment</v>
      </c>
      <c r="H4100" s="1" t="str">
        <f t="array" ref="H4100">IF($F4100="", "", IFS(_xlfn.XLOOKUP($F4100, accounts!$A$2:$A$86, accounts!$E$2:$E$86, 0)&gt;=1000, "Enterprise", _xlfn.XLOOKUP($F4100, accounts!$A$2:$A$86, accounts!$E$2:$E$86, 0)&gt;=100, "Mid-Market", TRUE, "SMB"))</f>
        <v>Enterprise</v>
      </c>
      <c r="I4100" s="1" t="str">
        <f t="array" ref="I4100">IF($F4100="", "", _xlfn.XLOOKUP($F4100,accounts!$A$2:$A$86,accounts!$F$2:$F$86, "Other"))</f>
        <v>United States</v>
      </c>
      <c r="J4100" s="1" t="s">
        <v>131</v>
      </c>
      <c r="K4100" s="3">
        <v>42908.0</v>
      </c>
      <c r="L4100" s="3">
        <v>42918.0</v>
      </c>
      <c r="M4100" s="1">
        <v>553.0</v>
      </c>
    </row>
    <row r="4101">
      <c r="A4101" s="1" t="s">
        <v>4306</v>
      </c>
      <c r="B4101" s="1" t="s">
        <v>19</v>
      </c>
      <c r="C4101" s="1" t="str">
        <f t="array" ref="C4101">_xlfn.XLOOKUP($B4101, sales_teams!$A$2:$A$36, sales_teams!$B$2:$B$36)</f>
        <v>Melvin Marxen</v>
      </c>
      <c r="D4101" s="1" t="str">
        <f t="array" ref="D4101">_xlfn.XLOOKUP($B4101, sales_teams!$A$2:$A$36, sales_teams!$C$2:$C$36)</f>
        <v>Central</v>
      </c>
      <c r="E4101" s="1" t="s">
        <v>181</v>
      </c>
      <c r="F4101" s="1" t="s">
        <v>164</v>
      </c>
      <c r="G4101" s="1" t="str">
        <f t="array" ref="G4101">IF($F4101="", "", _xlfn.XLOOKUP($F4101,accounts!$A$2:$A$86,accounts!$B$2:$B$86, "Other"))</f>
        <v>retail</v>
      </c>
      <c r="H4101" s="1" t="str">
        <f t="array" ref="H4101">IF($F4101="", "", IFS(_xlfn.XLOOKUP($F4101, accounts!$A$2:$A$86, accounts!$E$2:$E$86, 0)&gt;=1000, "Enterprise", _xlfn.XLOOKUP($F4101, accounts!$A$2:$A$86, accounts!$E$2:$E$86, 0)&gt;=100, "Mid-Market", TRUE, "SMB"))</f>
        <v>Mid-Market</v>
      </c>
      <c r="I4101" s="1" t="str">
        <f t="array" ref="I4101">IF($F4101="", "", _xlfn.XLOOKUP($F4101,accounts!$A$2:$A$86,accounts!$F$2:$F$86, "Other"))</f>
        <v>United States</v>
      </c>
      <c r="J4101" s="1" t="s">
        <v>131</v>
      </c>
      <c r="K4101" s="3">
        <v>42908.0</v>
      </c>
      <c r="L4101" s="3">
        <v>42974.0</v>
      </c>
      <c r="M4101" s="1">
        <v>612.0</v>
      </c>
    </row>
    <row r="4102">
      <c r="A4102" s="1" t="s">
        <v>4307</v>
      </c>
      <c r="B4102" s="1" t="s">
        <v>19</v>
      </c>
      <c r="C4102" s="1" t="str">
        <f t="array" ref="C4102">_xlfn.XLOOKUP($B4102, sales_teams!$A$2:$A$36, sales_teams!$B$2:$B$36)</f>
        <v>Melvin Marxen</v>
      </c>
      <c r="D4102" s="1" t="str">
        <f t="array" ref="D4102">_xlfn.XLOOKUP($B4102, sales_teams!$A$2:$A$36, sales_teams!$C$2:$C$36)</f>
        <v>Central</v>
      </c>
      <c r="E4102" s="1" t="s">
        <v>109</v>
      </c>
      <c r="F4102" s="1" t="s">
        <v>95</v>
      </c>
      <c r="G4102" s="1" t="str">
        <f t="array" ref="G4102">IF($F4102="", "", _xlfn.XLOOKUP($F4102,accounts!$A$2:$A$86,accounts!$B$2:$B$86, "Other"))</f>
        <v>finance</v>
      </c>
      <c r="H4102" s="1" t="str">
        <f t="array" ref="H4102">IF($F4102="", "", IFS(_xlfn.XLOOKUP($F4102, accounts!$A$2:$A$86, accounts!$E$2:$E$86, 0)&gt;=1000, "Enterprise", _xlfn.XLOOKUP($F4102, accounts!$A$2:$A$86, accounts!$E$2:$E$86, 0)&gt;=100, "Mid-Market", TRUE, "SMB"))</f>
        <v>Enterprise</v>
      </c>
      <c r="I4102" s="1" t="str">
        <f t="array" ref="I4102">IF($F4102="", "", _xlfn.XLOOKUP($F4102,accounts!$A$2:$A$86,accounts!$F$2:$F$86, "Other"))</f>
        <v>United States</v>
      </c>
      <c r="J4102" s="1" t="s">
        <v>131</v>
      </c>
      <c r="K4102" s="3">
        <v>42908.0</v>
      </c>
      <c r="L4102" s="3">
        <v>42912.0</v>
      </c>
      <c r="M4102" s="1">
        <v>1033.0</v>
      </c>
    </row>
    <row r="4103">
      <c r="A4103" s="1" t="s">
        <v>4308</v>
      </c>
      <c r="B4103" s="1" t="s">
        <v>19</v>
      </c>
      <c r="C4103" s="1" t="str">
        <f t="array" ref="C4103">_xlfn.XLOOKUP($B4103, sales_teams!$A$2:$A$36, sales_teams!$B$2:$B$36)</f>
        <v>Melvin Marxen</v>
      </c>
      <c r="D4103" s="1" t="str">
        <f t="array" ref="D4103">_xlfn.XLOOKUP($B4103, sales_teams!$A$2:$A$36, sales_teams!$C$2:$C$36)</f>
        <v>Central</v>
      </c>
      <c r="E4103" s="1" t="s">
        <v>109</v>
      </c>
      <c r="F4103" s="1" t="s">
        <v>78</v>
      </c>
      <c r="G4103" s="1" t="str">
        <f t="array" ref="G4103">IF($F4103="", "", _xlfn.XLOOKUP($F4103,accounts!$A$2:$A$86,accounts!$B$2:$B$86, "Other"))</f>
        <v>marketing</v>
      </c>
      <c r="H4103" s="1" t="str">
        <f t="array" ref="H4103">IF($F4103="", "", IFS(_xlfn.XLOOKUP($F4103, accounts!$A$2:$A$86, accounts!$E$2:$E$86, 0)&gt;=1000, "Enterprise", _xlfn.XLOOKUP($F4103, accounts!$A$2:$A$86, accounts!$E$2:$E$86, 0)&gt;=100, "Mid-Market", TRUE, "SMB"))</f>
        <v>Enterprise</v>
      </c>
      <c r="I4103" s="1" t="str">
        <f t="array" ref="I4103">IF($F4103="", "", _xlfn.XLOOKUP($F4103,accounts!$A$2:$A$86,accounts!$F$2:$F$86, "Other"))</f>
        <v>United States</v>
      </c>
      <c r="J4103" s="1" t="s">
        <v>131</v>
      </c>
      <c r="K4103" s="3">
        <v>42908.0</v>
      </c>
      <c r="L4103" s="3">
        <v>42991.0</v>
      </c>
      <c r="M4103" s="1">
        <v>1051.0</v>
      </c>
    </row>
    <row r="4104">
      <c r="A4104" s="1" t="s">
        <v>4309</v>
      </c>
      <c r="B4104" s="1" t="s">
        <v>102</v>
      </c>
      <c r="C4104" s="1" t="str">
        <f t="array" ref="C4104">_xlfn.XLOOKUP($B4104, sales_teams!$A$2:$A$36, sales_teams!$B$2:$B$36)</f>
        <v>Summer Sewald</v>
      </c>
      <c r="D4104" s="1" t="str">
        <f t="array" ref="D4104">_xlfn.XLOOKUP($B4104, sales_teams!$A$2:$A$36, sales_teams!$C$2:$C$36)</f>
        <v>West</v>
      </c>
      <c r="E4104" s="1" t="s">
        <v>181</v>
      </c>
      <c r="F4104" s="1" t="s">
        <v>170</v>
      </c>
      <c r="G4104" s="1" t="str">
        <f t="array" ref="G4104">IF($F4104="", "", _xlfn.XLOOKUP($F4104,accounts!$A$2:$A$86,accounts!$B$2:$B$86, "Other"))</f>
        <v>employment</v>
      </c>
      <c r="H4104" s="1" t="str">
        <f t="array" ref="H4104">IF($F4104="", "", IFS(_xlfn.XLOOKUP($F4104, accounts!$A$2:$A$86, accounts!$E$2:$E$86, 0)&gt;=1000, "Enterprise", _xlfn.XLOOKUP($F4104, accounts!$A$2:$A$86, accounts!$E$2:$E$86, 0)&gt;=100, "Mid-Market", TRUE, "SMB"))</f>
        <v>Enterprise</v>
      </c>
      <c r="I4104" s="1" t="str">
        <f t="array" ref="I4104">IF($F4104="", "", _xlfn.XLOOKUP($F4104,accounts!$A$2:$A$86,accounts!$F$2:$F$86, "Other"))</f>
        <v>United States</v>
      </c>
      <c r="J4104" s="1" t="s">
        <v>131</v>
      </c>
      <c r="K4104" s="3">
        <v>42908.0</v>
      </c>
      <c r="L4104" s="3">
        <v>43000.0</v>
      </c>
      <c r="M4104" s="1">
        <v>628.0</v>
      </c>
    </row>
    <row r="4105">
      <c r="A4105" s="1" t="s">
        <v>4310</v>
      </c>
      <c r="B4105" s="1" t="s">
        <v>92</v>
      </c>
      <c r="C4105" s="1" t="str">
        <f t="array" ref="C4105">_xlfn.XLOOKUP($B4105, sales_teams!$A$2:$A$36, sales_teams!$B$2:$B$36)</f>
        <v>Celia Rouche</v>
      </c>
      <c r="D4105" s="1" t="str">
        <f t="array" ref="D4105">_xlfn.XLOOKUP($B4105, sales_teams!$A$2:$A$36, sales_teams!$C$2:$C$36)</f>
        <v>West</v>
      </c>
      <c r="E4105" s="1" t="s">
        <v>194</v>
      </c>
      <c r="F4105" s="1" t="s">
        <v>115</v>
      </c>
      <c r="G4105" s="1" t="str">
        <f t="array" ref="G4105">IF($F4105="", "", _xlfn.XLOOKUP($F4105,accounts!$A$2:$A$86,accounts!$B$2:$B$86, "Other"))</f>
        <v>services</v>
      </c>
      <c r="H4105" s="1" t="str">
        <f t="array" ref="H4105">IF($F4105="", "", IFS(_xlfn.XLOOKUP($F4105, accounts!$A$2:$A$86, accounts!$E$2:$E$86, 0)&gt;=1000, "Enterprise", _xlfn.XLOOKUP($F4105, accounts!$A$2:$A$86, accounts!$E$2:$E$86, 0)&gt;=100, "Mid-Market", TRUE, "SMB"))</f>
        <v>Enterprise</v>
      </c>
      <c r="I4105" s="1" t="str">
        <f t="array" ref="I4105">IF($F4105="", "", _xlfn.XLOOKUP($F4105,accounts!$A$2:$A$86,accounts!$F$2:$F$86, "Other"))</f>
        <v>United States</v>
      </c>
      <c r="J4105" s="1" t="s">
        <v>131</v>
      </c>
      <c r="K4105" s="3">
        <v>42908.0</v>
      </c>
      <c r="L4105" s="3">
        <v>42982.0</v>
      </c>
      <c r="M4105" s="1">
        <v>4916.0</v>
      </c>
    </row>
    <row r="4106">
      <c r="A4106" s="1" t="s">
        <v>4311</v>
      </c>
      <c r="B4106" s="1" t="s">
        <v>24</v>
      </c>
      <c r="C4106" s="1" t="str">
        <f t="array" ref="C4106">_xlfn.XLOOKUP($B4106, sales_teams!$A$2:$A$36, sales_teams!$B$2:$B$36)</f>
        <v>Melvin Marxen</v>
      </c>
      <c r="D4106" s="1" t="str">
        <f t="array" ref="D4106">_xlfn.XLOOKUP($B4106, sales_teams!$A$2:$A$36, sales_teams!$C$2:$C$36)</f>
        <v>Central</v>
      </c>
      <c r="E4106" s="1" t="s">
        <v>188</v>
      </c>
      <c r="F4106" s="1" t="s">
        <v>155</v>
      </c>
      <c r="G4106" s="1" t="str">
        <f t="array" ref="G4106">IF($F4106="", "", _xlfn.XLOOKUP($F4106,accounts!$A$2:$A$86,accounts!$B$2:$B$86, "Other"))</f>
        <v>finance</v>
      </c>
      <c r="H4106" s="1" t="str">
        <f t="array" ref="H4106">IF($F4106="", "", IFS(_xlfn.XLOOKUP($F4106, accounts!$A$2:$A$86, accounts!$E$2:$E$86, 0)&gt;=1000, "Enterprise", _xlfn.XLOOKUP($F4106, accounts!$A$2:$A$86, accounts!$E$2:$E$86, 0)&gt;=100, "Mid-Market", TRUE, "SMB"))</f>
        <v>Enterprise</v>
      </c>
      <c r="I4106" s="1" t="str">
        <f t="array" ref="I4106">IF($F4106="", "", _xlfn.XLOOKUP($F4106,accounts!$A$2:$A$86,accounts!$F$2:$F$86, "Other"))</f>
        <v>United States</v>
      </c>
      <c r="J4106" s="1" t="s">
        <v>131</v>
      </c>
      <c r="K4106" s="3">
        <v>42908.0</v>
      </c>
      <c r="L4106" s="3">
        <v>43006.0</v>
      </c>
      <c r="M4106" s="1">
        <v>3590.0</v>
      </c>
    </row>
    <row r="4107">
      <c r="A4107" s="1" t="s">
        <v>4312</v>
      </c>
      <c r="B4107" s="1" t="s">
        <v>18</v>
      </c>
      <c r="C4107" s="1" t="str">
        <f t="array" ref="C4107">_xlfn.XLOOKUP($B4107, sales_teams!$A$2:$A$36, sales_teams!$B$2:$B$36)</f>
        <v>Dustin Brinkmann</v>
      </c>
      <c r="D4107" s="1" t="str">
        <f t="array" ref="D4107">_xlfn.XLOOKUP($B4107, sales_teams!$A$2:$A$36, sales_teams!$C$2:$C$36)</f>
        <v>Central</v>
      </c>
      <c r="E4107" s="1" t="s">
        <v>188</v>
      </c>
      <c r="F4107" s="1" t="s">
        <v>79</v>
      </c>
      <c r="G4107" s="1" t="str">
        <f t="array" ref="G4107">IF($F4107="", "", _xlfn.XLOOKUP($F4107,accounts!$A$2:$A$86,accounts!$B$2:$B$86, "Other"))</f>
        <v>entertainment</v>
      </c>
      <c r="H4107" s="1" t="str">
        <f t="array" ref="H4107">IF($F4107="", "", IFS(_xlfn.XLOOKUP($F4107, accounts!$A$2:$A$86, accounts!$E$2:$E$86, 0)&gt;=1000, "Enterprise", _xlfn.XLOOKUP($F4107, accounts!$A$2:$A$86, accounts!$E$2:$E$86, 0)&gt;=100, "Mid-Market", TRUE, "SMB"))</f>
        <v>Mid-Market</v>
      </c>
      <c r="I4107" s="1" t="str">
        <f t="array" ref="I4107">IF($F4107="", "", _xlfn.XLOOKUP($F4107,accounts!$A$2:$A$86,accounts!$F$2:$F$86, "Other"))</f>
        <v>United States</v>
      </c>
      <c r="J4107" s="1" t="s">
        <v>131</v>
      </c>
      <c r="K4107" s="3">
        <v>42908.0</v>
      </c>
      <c r="L4107" s="3">
        <v>42963.0</v>
      </c>
      <c r="M4107" s="1">
        <v>3207.0</v>
      </c>
    </row>
    <row r="4108">
      <c r="A4108" s="1" t="s">
        <v>4313</v>
      </c>
      <c r="B4108" s="1" t="s">
        <v>18</v>
      </c>
      <c r="C4108" s="1" t="str">
        <f t="array" ref="C4108">_xlfn.XLOOKUP($B4108, sales_teams!$A$2:$A$36, sales_teams!$B$2:$B$36)</f>
        <v>Dustin Brinkmann</v>
      </c>
      <c r="D4108" s="1" t="str">
        <f t="array" ref="D4108">_xlfn.XLOOKUP($B4108, sales_teams!$A$2:$A$36, sales_teams!$C$2:$C$36)</f>
        <v>Central</v>
      </c>
      <c r="E4108" s="1" t="s">
        <v>188</v>
      </c>
      <c r="F4108" s="1" t="s">
        <v>178</v>
      </c>
      <c r="G4108" s="1" t="str">
        <f t="array" ref="G4108">IF($F4108="", "", _xlfn.XLOOKUP($F4108,accounts!$A$2:$A$86,accounts!$B$2:$B$86, "Other"))</f>
        <v>medical</v>
      </c>
      <c r="H4108" s="1" t="str">
        <f t="array" ref="H4108">IF($F4108="", "", IFS(_xlfn.XLOOKUP($F4108, accounts!$A$2:$A$86, accounts!$E$2:$E$86, 0)&gt;=1000, "Enterprise", _xlfn.XLOOKUP($F4108, accounts!$A$2:$A$86, accounts!$E$2:$E$86, 0)&gt;=100, "Mid-Market", TRUE, "SMB"))</f>
        <v>Enterprise</v>
      </c>
      <c r="I4108" s="1" t="str">
        <f t="array" ref="I4108">IF($F4108="", "", _xlfn.XLOOKUP($F4108,accounts!$A$2:$A$86,accounts!$F$2:$F$86, "Other"))</f>
        <v>United States</v>
      </c>
      <c r="J4108" s="1" t="s">
        <v>131</v>
      </c>
      <c r="K4108" s="3">
        <v>42908.0</v>
      </c>
      <c r="L4108" s="3">
        <v>42999.0</v>
      </c>
      <c r="M4108" s="1">
        <v>2739.0</v>
      </c>
    </row>
    <row r="4109">
      <c r="A4109" s="1" t="s">
        <v>4314</v>
      </c>
      <c r="B4109" s="1" t="s">
        <v>28</v>
      </c>
      <c r="C4109" s="1" t="str">
        <f t="array" ref="C4109">_xlfn.XLOOKUP($B4109, sales_teams!$A$2:$A$36, sales_teams!$B$2:$B$36)</f>
        <v>Melvin Marxen</v>
      </c>
      <c r="D4109" s="1" t="str">
        <f t="array" ref="D4109">_xlfn.XLOOKUP($B4109, sales_teams!$A$2:$A$36, sales_teams!$C$2:$C$36)</f>
        <v>Central</v>
      </c>
      <c r="E4109" s="1" t="s">
        <v>181</v>
      </c>
      <c r="F4109" s="1" t="s">
        <v>113</v>
      </c>
      <c r="G4109" s="1" t="str">
        <f t="array" ref="G4109">IF($F4109="", "", _xlfn.XLOOKUP($F4109,accounts!$A$2:$A$86,accounts!$B$2:$B$86, "Other"))</f>
        <v>telecommunications</v>
      </c>
      <c r="H4109" s="1" t="str">
        <f t="array" ref="H4109">IF($F4109="", "", IFS(_xlfn.XLOOKUP($F4109, accounts!$A$2:$A$86, accounts!$E$2:$E$86, 0)&gt;=1000, "Enterprise", _xlfn.XLOOKUP($F4109, accounts!$A$2:$A$86, accounts!$E$2:$E$86, 0)&gt;=100, "Mid-Market", TRUE, "SMB"))</f>
        <v>Mid-Market</v>
      </c>
      <c r="I4109" s="1" t="str">
        <f t="array" ref="I4109">IF($F4109="", "", _xlfn.XLOOKUP($F4109,accounts!$A$2:$A$86,accounts!$F$2:$F$86, "Other"))</f>
        <v>United States</v>
      </c>
      <c r="J4109" s="1" t="s">
        <v>131</v>
      </c>
      <c r="K4109" s="3">
        <v>42908.0</v>
      </c>
      <c r="L4109" s="3">
        <v>42919.0</v>
      </c>
      <c r="M4109" s="1">
        <v>557.0</v>
      </c>
    </row>
    <row r="4110">
      <c r="A4110" s="1" t="s">
        <v>4315</v>
      </c>
      <c r="B4110" s="1" t="s">
        <v>54</v>
      </c>
      <c r="C4110" s="1" t="str">
        <f t="array" ref="C4110">_xlfn.XLOOKUP($B4110, sales_teams!$A$2:$A$36, sales_teams!$B$2:$B$36)</f>
        <v>Rocco Neubert</v>
      </c>
      <c r="D4110" s="1" t="str">
        <f t="array" ref="D4110">_xlfn.XLOOKUP($B4110, sales_teams!$A$2:$A$36, sales_teams!$C$2:$C$36)</f>
        <v>East</v>
      </c>
      <c r="E4110" s="1" t="s">
        <v>148</v>
      </c>
      <c r="F4110" s="1" t="s">
        <v>171</v>
      </c>
      <c r="G4110" s="1" t="str">
        <f t="array" ref="G4110">IF($F4110="", "", _xlfn.XLOOKUP($F4110,accounts!$A$2:$A$86,accounts!$B$2:$B$86, "Other"))</f>
        <v>retail</v>
      </c>
      <c r="H4110" s="1" t="str">
        <f t="array" ref="H4110">IF($F4110="", "", IFS(_xlfn.XLOOKUP($F4110, accounts!$A$2:$A$86, accounts!$E$2:$E$86, 0)&gt;=1000, "Enterprise", _xlfn.XLOOKUP($F4110, accounts!$A$2:$A$86, accounts!$E$2:$E$86, 0)&gt;=100, "Mid-Market", TRUE, "SMB"))</f>
        <v>Enterprise</v>
      </c>
      <c r="I4110" s="1" t="str">
        <f t="array" ref="I4110">IF($F4110="", "", _xlfn.XLOOKUP($F4110,accounts!$A$2:$A$86,accounts!$F$2:$F$86, "Other"))</f>
        <v>United States</v>
      </c>
      <c r="J4110" s="1" t="s">
        <v>131</v>
      </c>
      <c r="K4110" s="3">
        <v>42908.0</v>
      </c>
      <c r="L4110" s="3">
        <v>42916.0</v>
      </c>
      <c r="M4110" s="1">
        <v>5302.0</v>
      </c>
    </row>
    <row r="4111">
      <c r="A4111" s="1" t="s">
        <v>4316</v>
      </c>
      <c r="B4111" s="1" t="s">
        <v>15</v>
      </c>
      <c r="C4111" s="1" t="str">
        <f t="array" ref="C4111">_xlfn.XLOOKUP($B4111, sales_teams!$A$2:$A$36, sales_teams!$B$2:$B$36)</f>
        <v>Dustin Brinkmann</v>
      </c>
      <c r="D4111" s="1" t="str">
        <f t="array" ref="D4111">_xlfn.XLOOKUP($B4111, sales_teams!$A$2:$A$36, sales_teams!$C$2:$C$36)</f>
        <v>Central</v>
      </c>
      <c r="E4111" s="1" t="s">
        <v>179</v>
      </c>
      <c r="F4111" s="1" t="s">
        <v>79</v>
      </c>
      <c r="G4111" s="1" t="str">
        <f t="array" ref="G4111">IF($F4111="", "", _xlfn.XLOOKUP($F4111,accounts!$A$2:$A$86,accounts!$B$2:$B$86, "Other"))</f>
        <v>entertainment</v>
      </c>
      <c r="H4111" s="1" t="str">
        <f t="array" ref="H4111">IF($F4111="", "", IFS(_xlfn.XLOOKUP($F4111, accounts!$A$2:$A$86, accounts!$E$2:$E$86, 0)&gt;=1000, "Enterprise", _xlfn.XLOOKUP($F4111, accounts!$A$2:$A$86, accounts!$E$2:$E$86, 0)&gt;=100, "Mid-Market", TRUE, "SMB"))</f>
        <v>Mid-Market</v>
      </c>
      <c r="I4111" s="1" t="str">
        <f t="array" ref="I4111">IF($F4111="", "", _xlfn.XLOOKUP($F4111,accounts!$A$2:$A$86,accounts!$F$2:$F$86, "Other"))</f>
        <v>United States</v>
      </c>
      <c r="J4111" s="1" t="s">
        <v>192</v>
      </c>
      <c r="K4111" s="3">
        <v>42908.0</v>
      </c>
      <c r="L4111" s="3">
        <v>42973.0</v>
      </c>
      <c r="M4111" s="1">
        <v>0.0</v>
      </c>
    </row>
    <row r="4112">
      <c r="A4112" s="1" t="s">
        <v>4317</v>
      </c>
      <c r="B4112" s="1" t="s">
        <v>15</v>
      </c>
      <c r="C4112" s="1" t="str">
        <f t="array" ref="C4112">_xlfn.XLOOKUP($B4112, sales_teams!$A$2:$A$36, sales_teams!$B$2:$B$36)</f>
        <v>Dustin Brinkmann</v>
      </c>
      <c r="D4112" s="1" t="str">
        <f t="array" ref="D4112">_xlfn.XLOOKUP($B4112, sales_teams!$A$2:$A$36, sales_teams!$C$2:$C$36)</f>
        <v>Central</v>
      </c>
      <c r="E4112" s="1" t="s">
        <v>188</v>
      </c>
      <c r="F4112" s="1" t="s">
        <v>178</v>
      </c>
      <c r="G4112" s="1" t="str">
        <f t="array" ref="G4112">IF($F4112="", "", _xlfn.XLOOKUP($F4112,accounts!$A$2:$A$86,accounts!$B$2:$B$86, "Other"))</f>
        <v>medical</v>
      </c>
      <c r="H4112" s="1" t="str">
        <f t="array" ref="H4112">IF($F4112="", "", IFS(_xlfn.XLOOKUP($F4112, accounts!$A$2:$A$86, accounts!$E$2:$E$86, 0)&gt;=1000, "Enterprise", _xlfn.XLOOKUP($F4112, accounts!$A$2:$A$86, accounts!$E$2:$E$86, 0)&gt;=100, "Mid-Market", TRUE, "SMB"))</f>
        <v>Enterprise</v>
      </c>
      <c r="I4112" s="1" t="str">
        <f t="array" ref="I4112">IF($F4112="", "", _xlfn.XLOOKUP($F4112,accounts!$A$2:$A$86,accounts!$F$2:$F$86, "Other"))</f>
        <v>United States</v>
      </c>
      <c r="J4112" s="1" t="s">
        <v>131</v>
      </c>
      <c r="K4112" s="3">
        <v>42908.0</v>
      </c>
      <c r="L4112" s="3">
        <v>42917.0</v>
      </c>
      <c r="M4112" s="1">
        <v>3465.0</v>
      </c>
    </row>
    <row r="4113">
      <c r="A4113" s="1" t="s">
        <v>4318</v>
      </c>
      <c r="B4113" s="1" t="s">
        <v>105</v>
      </c>
      <c r="C4113" s="1" t="str">
        <f t="array" ref="C4113">_xlfn.XLOOKUP($B4113, sales_teams!$A$2:$A$36, sales_teams!$B$2:$B$36)</f>
        <v>Summer Sewald</v>
      </c>
      <c r="D4113" s="1" t="str">
        <f t="array" ref="D4113">_xlfn.XLOOKUP($B4113, sales_teams!$A$2:$A$36, sales_teams!$C$2:$C$36)</f>
        <v>West</v>
      </c>
      <c r="E4113" s="1" t="s">
        <v>109</v>
      </c>
      <c r="G4113" s="1" t="str">
        <f t="array" ref="G4113">IF($F4113="", "", _xlfn.XLOOKUP($F4113,accounts!$A$2:$A$86,accounts!$B$2:$B$86, "Other"))</f>
        <v/>
      </c>
      <c r="H4113" s="1" t="str">
        <f t="array" ref="H4113">IF($F4113="", "", IFS(_xlfn.XLOOKUP($F4113, accounts!$A$2:$A$86, accounts!$E$2:$E$86, 0)&gt;=1000, "Enterprise", _xlfn.XLOOKUP($F4113, accounts!$A$2:$A$86, accounts!$E$2:$E$86, 0)&gt;=100, "Mid-Market", TRUE, "SMB"))</f>
        <v/>
      </c>
      <c r="I4113" s="1" t="str">
        <f t="array" ref="I4113">IF($F4113="", "", _xlfn.XLOOKUP($F4113,accounts!$A$2:$A$86,accounts!$F$2:$F$86, "Other"))</f>
        <v/>
      </c>
      <c r="J4113" s="1" t="s">
        <v>189</v>
      </c>
      <c r="K4113" s="3">
        <v>42908.0</v>
      </c>
    </row>
    <row r="4114">
      <c r="A4114" s="1" t="s">
        <v>4319</v>
      </c>
      <c r="B4114" s="1" t="s">
        <v>105</v>
      </c>
      <c r="C4114" s="1" t="str">
        <f t="array" ref="C4114">_xlfn.XLOOKUP($B4114, sales_teams!$A$2:$A$36, sales_teams!$B$2:$B$36)</f>
        <v>Summer Sewald</v>
      </c>
      <c r="D4114" s="1" t="str">
        <f t="array" ref="D4114">_xlfn.XLOOKUP($B4114, sales_teams!$A$2:$A$36, sales_teams!$C$2:$C$36)</f>
        <v>West</v>
      </c>
      <c r="E4114" s="1" t="s">
        <v>148</v>
      </c>
      <c r="F4114" s="1" t="s">
        <v>176</v>
      </c>
      <c r="G4114" s="1" t="str">
        <f t="array" ref="G4114">IF($F4114="", "", _xlfn.XLOOKUP($F4114,accounts!$A$2:$A$86,accounts!$B$2:$B$86, "Other"))</f>
        <v>entertainment</v>
      </c>
      <c r="H4114" s="1" t="str">
        <f t="array" ref="H4114">IF($F4114="", "", IFS(_xlfn.XLOOKUP($F4114, accounts!$A$2:$A$86, accounts!$E$2:$E$86, 0)&gt;=1000, "Enterprise", _xlfn.XLOOKUP($F4114, accounts!$A$2:$A$86, accounts!$E$2:$E$86, 0)&gt;=100, "Mid-Market", TRUE, "SMB"))</f>
        <v>Mid-Market</v>
      </c>
      <c r="I4114" s="1" t="str">
        <f t="array" ref="I4114">IF($F4114="", "", _xlfn.XLOOKUP($F4114,accounts!$A$2:$A$86,accounts!$F$2:$F$86, "Other"))</f>
        <v>United States</v>
      </c>
      <c r="J4114" s="1" t="s">
        <v>131</v>
      </c>
      <c r="K4114" s="3">
        <v>42908.0</v>
      </c>
      <c r="L4114" s="3">
        <v>42984.0</v>
      </c>
      <c r="M4114" s="1">
        <v>4356.0</v>
      </c>
    </row>
    <row r="4115">
      <c r="A4115" s="1" t="s">
        <v>4320</v>
      </c>
      <c r="B4115" s="1" t="s">
        <v>57</v>
      </c>
      <c r="C4115" s="1" t="str">
        <f t="array" ref="C4115">_xlfn.XLOOKUP($B4115, sales_teams!$A$2:$A$36, sales_teams!$B$2:$B$36)</f>
        <v>Rocco Neubert</v>
      </c>
      <c r="D4115" s="1" t="str">
        <f t="array" ref="D4115">_xlfn.XLOOKUP($B4115, sales_teams!$A$2:$A$36, sales_teams!$C$2:$C$36)</f>
        <v>East</v>
      </c>
      <c r="E4115" s="1" t="s">
        <v>148</v>
      </c>
      <c r="F4115" s="1" t="s">
        <v>103</v>
      </c>
      <c r="G4115" s="1" t="str">
        <f t="array" ref="G4115">IF($F4115="", "", _xlfn.XLOOKUP($F4115,accounts!$A$2:$A$86,accounts!$B$2:$B$86, "Other"))</f>
        <v>retail</v>
      </c>
      <c r="H4115" s="1" t="str">
        <f t="array" ref="H4115">IF($F4115="", "", IFS(_xlfn.XLOOKUP($F4115, accounts!$A$2:$A$86, accounts!$E$2:$E$86, 0)&gt;=1000, "Enterprise", _xlfn.XLOOKUP($F4115, accounts!$A$2:$A$86, accounts!$E$2:$E$86, 0)&gt;=100, "Mid-Market", TRUE, "SMB"))</f>
        <v>Enterprise</v>
      </c>
      <c r="I4115" s="1" t="str">
        <f t="array" ref="I4115">IF($F4115="", "", _xlfn.XLOOKUP($F4115,accounts!$A$2:$A$86,accounts!$F$2:$F$86, "Other"))</f>
        <v>United States</v>
      </c>
      <c r="J4115" s="1" t="s">
        <v>131</v>
      </c>
      <c r="K4115" s="3">
        <v>42909.0</v>
      </c>
      <c r="L4115" s="3">
        <v>42999.0</v>
      </c>
      <c r="M4115" s="1">
        <v>5301.0</v>
      </c>
    </row>
    <row r="4116">
      <c r="A4116" s="1" t="s">
        <v>4321</v>
      </c>
      <c r="B4116" s="1" t="s">
        <v>52</v>
      </c>
      <c r="C4116" s="1" t="str">
        <f t="array" ref="C4116">_xlfn.XLOOKUP($B4116, sales_teams!$A$2:$A$36, sales_teams!$B$2:$B$36)</f>
        <v>Rocco Neubert</v>
      </c>
      <c r="D4116" s="1" t="str">
        <f t="array" ref="D4116">_xlfn.XLOOKUP($B4116, sales_teams!$A$2:$A$36, sales_teams!$C$2:$C$36)</f>
        <v>East</v>
      </c>
      <c r="E4116" s="1" t="s">
        <v>188</v>
      </c>
      <c r="G4116" s="1" t="str">
        <f t="array" ref="G4116">IF($F4116="", "", _xlfn.XLOOKUP($F4116,accounts!$A$2:$A$86,accounts!$B$2:$B$86, "Other"))</f>
        <v/>
      </c>
      <c r="H4116" s="1" t="str">
        <f t="array" ref="H4116">IF($F4116="", "", IFS(_xlfn.XLOOKUP($F4116, accounts!$A$2:$A$86, accounts!$E$2:$E$86, 0)&gt;=1000, "Enterprise", _xlfn.XLOOKUP($F4116, accounts!$A$2:$A$86, accounts!$E$2:$E$86, 0)&gt;=100, "Mid-Market", TRUE, "SMB"))</f>
        <v/>
      </c>
      <c r="I4116" s="1" t="str">
        <f t="array" ref="I4116">IF($F4116="", "", _xlfn.XLOOKUP($F4116,accounts!$A$2:$A$86,accounts!$F$2:$F$86, "Other"))</f>
        <v/>
      </c>
      <c r="J4116" s="1" t="s">
        <v>189</v>
      </c>
      <c r="K4116" s="3">
        <v>42909.0</v>
      </c>
    </row>
    <row r="4117">
      <c r="A4117" s="1" t="s">
        <v>4322</v>
      </c>
      <c r="B4117" s="1" t="s">
        <v>12</v>
      </c>
      <c r="C4117" s="1" t="str">
        <f t="array" ref="C4117">_xlfn.XLOOKUP($B4117, sales_teams!$A$2:$A$36, sales_teams!$B$2:$B$36)</f>
        <v>Dustin Brinkmann</v>
      </c>
      <c r="D4117" s="1" t="str">
        <f t="array" ref="D4117">_xlfn.XLOOKUP($B4117, sales_teams!$A$2:$A$36, sales_teams!$C$2:$C$36)</f>
        <v>Central</v>
      </c>
      <c r="E4117" s="1" t="s">
        <v>188</v>
      </c>
      <c r="F4117" s="1" t="s">
        <v>145</v>
      </c>
      <c r="G4117" s="1" t="str">
        <f t="array" ref="G4117">IF($F4117="", "", _xlfn.XLOOKUP($F4117,accounts!$A$2:$A$86,accounts!$B$2:$B$86, "Other"))</f>
        <v>technology</v>
      </c>
      <c r="H4117" s="1" t="str">
        <f t="array" ref="H4117">IF($F4117="", "", IFS(_xlfn.XLOOKUP($F4117, accounts!$A$2:$A$86, accounts!$E$2:$E$86, 0)&gt;=1000, "Enterprise", _xlfn.XLOOKUP($F4117, accounts!$A$2:$A$86, accounts!$E$2:$E$86, 0)&gt;=100, "Mid-Market", TRUE, "SMB"))</f>
        <v>Enterprise</v>
      </c>
      <c r="I4117" s="1" t="str">
        <f t="array" ref="I4117">IF($F4117="", "", _xlfn.XLOOKUP($F4117,accounts!$A$2:$A$86,accounts!$F$2:$F$86, "Other"))</f>
        <v>Panama</v>
      </c>
      <c r="J4117" s="1" t="s">
        <v>192</v>
      </c>
      <c r="K4117" s="3">
        <v>42909.0</v>
      </c>
      <c r="L4117" s="3">
        <v>42920.0</v>
      </c>
      <c r="M4117" s="1">
        <v>0.0</v>
      </c>
    </row>
    <row r="4118">
      <c r="A4118" s="1" t="s">
        <v>4323</v>
      </c>
      <c r="B4118" s="1" t="s">
        <v>12</v>
      </c>
      <c r="C4118" s="1" t="str">
        <f t="array" ref="C4118">_xlfn.XLOOKUP($B4118, sales_teams!$A$2:$A$36, sales_teams!$B$2:$B$36)</f>
        <v>Dustin Brinkmann</v>
      </c>
      <c r="D4118" s="1" t="str">
        <f t="array" ref="D4118">_xlfn.XLOOKUP($B4118, sales_teams!$A$2:$A$36, sales_teams!$C$2:$C$36)</f>
        <v>Central</v>
      </c>
      <c r="E4118" s="1" t="s">
        <v>179</v>
      </c>
      <c r="F4118" s="1" t="s">
        <v>165</v>
      </c>
      <c r="G4118" s="1" t="str">
        <f t="array" ref="G4118">IF($F4118="", "", _xlfn.XLOOKUP($F4118,accounts!$A$2:$A$86,accounts!$B$2:$B$86, "Other"))</f>
        <v>telecommunications</v>
      </c>
      <c r="H4118" s="1" t="str">
        <f t="array" ref="H4118">IF($F4118="", "", IFS(_xlfn.XLOOKUP($F4118, accounts!$A$2:$A$86, accounts!$E$2:$E$86, 0)&gt;=1000, "Enterprise", _xlfn.XLOOKUP($F4118, accounts!$A$2:$A$86, accounts!$E$2:$E$86, 0)&gt;=100, "Mid-Market", TRUE, "SMB"))</f>
        <v>Enterprise</v>
      </c>
      <c r="I4118" s="1" t="str">
        <f t="array" ref="I4118">IF($F4118="", "", _xlfn.XLOOKUP($F4118,accounts!$A$2:$A$86,accounts!$F$2:$F$86, "Other"))</f>
        <v>United States</v>
      </c>
      <c r="J4118" s="1" t="s">
        <v>131</v>
      </c>
      <c r="K4118" s="3">
        <v>42909.0</v>
      </c>
      <c r="L4118" s="3">
        <v>42921.0</v>
      </c>
      <c r="M4118" s="1">
        <v>66.0</v>
      </c>
    </row>
    <row r="4119">
      <c r="A4119" s="1" t="s">
        <v>4324</v>
      </c>
      <c r="B4119" s="1" t="s">
        <v>39</v>
      </c>
      <c r="C4119" s="1" t="str">
        <f t="array" ref="C4119">_xlfn.XLOOKUP($B4119, sales_teams!$A$2:$A$36, sales_teams!$B$2:$B$36)</f>
        <v>Cara Losch</v>
      </c>
      <c r="D4119" s="1" t="str">
        <f t="array" ref="D4119">_xlfn.XLOOKUP($B4119, sales_teams!$A$2:$A$36, sales_teams!$C$2:$C$36)</f>
        <v>East</v>
      </c>
      <c r="E4119" s="1" t="s">
        <v>181</v>
      </c>
      <c r="F4119" s="1" t="s">
        <v>167</v>
      </c>
      <c r="G4119" s="1" t="str">
        <f t="array" ref="G4119">IF($F4119="", "", _xlfn.XLOOKUP($F4119,accounts!$A$2:$A$86,accounts!$B$2:$B$86, "Other"))</f>
        <v>finance</v>
      </c>
      <c r="H4119" s="1" t="str">
        <f t="array" ref="H4119">IF($F4119="", "", IFS(_xlfn.XLOOKUP($F4119, accounts!$A$2:$A$86, accounts!$E$2:$E$86, 0)&gt;=1000, "Enterprise", _xlfn.XLOOKUP($F4119, accounts!$A$2:$A$86, accounts!$E$2:$E$86, 0)&gt;=100, "Mid-Market", TRUE, "SMB"))</f>
        <v>Mid-Market</v>
      </c>
      <c r="I4119" s="1" t="str">
        <f t="array" ref="I4119">IF($F4119="", "", _xlfn.XLOOKUP($F4119,accounts!$A$2:$A$86,accounts!$F$2:$F$86, "Other"))</f>
        <v>United States</v>
      </c>
      <c r="J4119" s="1" t="s">
        <v>192</v>
      </c>
      <c r="K4119" s="3">
        <v>42909.0</v>
      </c>
      <c r="L4119" s="3">
        <v>42919.0</v>
      </c>
      <c r="M4119" s="1">
        <v>0.0</v>
      </c>
    </row>
    <row r="4120">
      <c r="A4120" s="1" t="s">
        <v>4325</v>
      </c>
      <c r="B4120" s="1" t="s">
        <v>39</v>
      </c>
      <c r="C4120" s="1" t="str">
        <f t="array" ref="C4120">_xlfn.XLOOKUP($B4120, sales_teams!$A$2:$A$36, sales_teams!$B$2:$B$36)</f>
        <v>Cara Losch</v>
      </c>
      <c r="D4120" s="1" t="str">
        <f t="array" ref="D4120">_xlfn.XLOOKUP($B4120, sales_teams!$A$2:$A$36, sales_teams!$C$2:$C$36)</f>
        <v>East</v>
      </c>
      <c r="E4120" s="1" t="s">
        <v>148</v>
      </c>
      <c r="F4120" s="1" t="s">
        <v>14</v>
      </c>
      <c r="G4120" s="1" t="str">
        <f t="array" ref="G4120">IF($F4120="", "", _xlfn.XLOOKUP($F4120,accounts!$A$2:$A$86,accounts!$B$2:$B$86, "Other"))</f>
        <v>technology</v>
      </c>
      <c r="H4120" s="1" t="str">
        <f t="array" ref="H4120">IF($F4120="", "", IFS(_xlfn.XLOOKUP($F4120, accounts!$A$2:$A$86, accounts!$E$2:$E$86, 0)&gt;=1000, "Enterprise", _xlfn.XLOOKUP($F4120, accounts!$A$2:$A$86, accounts!$E$2:$E$86, 0)&gt;=100, "Mid-Market", TRUE, "SMB"))</f>
        <v>Enterprise</v>
      </c>
      <c r="I4120" s="1" t="str">
        <f t="array" ref="I4120">IF($F4120="", "", _xlfn.XLOOKUP($F4120,accounts!$A$2:$A$86,accounts!$F$2:$F$86, "Other"))</f>
        <v>United States</v>
      </c>
      <c r="J4120" s="1" t="s">
        <v>192</v>
      </c>
      <c r="K4120" s="3">
        <v>42909.0</v>
      </c>
      <c r="L4120" s="3">
        <v>42917.0</v>
      </c>
      <c r="M4120" s="1">
        <v>0.0</v>
      </c>
    </row>
    <row r="4121">
      <c r="A4121" s="1" t="s">
        <v>4326</v>
      </c>
      <c r="B4121" s="1" t="s">
        <v>39</v>
      </c>
      <c r="C4121" s="1" t="str">
        <f t="array" ref="C4121">_xlfn.XLOOKUP($B4121, sales_teams!$A$2:$A$36, sales_teams!$B$2:$B$36)</f>
        <v>Cara Losch</v>
      </c>
      <c r="D4121" s="1" t="str">
        <f t="array" ref="D4121">_xlfn.XLOOKUP($B4121, sales_teams!$A$2:$A$36, sales_teams!$C$2:$C$36)</f>
        <v>East</v>
      </c>
      <c r="E4121" s="1" t="s">
        <v>194</v>
      </c>
      <c r="F4121" s="1" t="s">
        <v>123</v>
      </c>
      <c r="G4121" s="1" t="str">
        <f t="array" ref="G4121">IF($F4121="", "", _xlfn.XLOOKUP($F4121,accounts!$A$2:$A$86,accounts!$B$2:$B$86, "Other"))</f>
        <v>technology</v>
      </c>
      <c r="H4121" s="1" t="str">
        <f t="array" ref="H4121">IF($F4121="", "", IFS(_xlfn.XLOOKUP($F4121, accounts!$A$2:$A$86, accounts!$E$2:$E$86, 0)&gt;=1000, "Enterprise", _xlfn.XLOOKUP($F4121, accounts!$A$2:$A$86, accounts!$E$2:$E$86, 0)&gt;=100, "Mid-Market", TRUE, "SMB"))</f>
        <v>Enterprise</v>
      </c>
      <c r="I4121" s="1" t="str">
        <f t="array" ref="I4121">IF($F4121="", "", _xlfn.XLOOKUP($F4121,accounts!$A$2:$A$86,accounts!$F$2:$F$86, "Other"))</f>
        <v>United States</v>
      </c>
      <c r="J4121" s="1" t="s">
        <v>131</v>
      </c>
      <c r="K4121" s="3">
        <v>42909.0</v>
      </c>
      <c r="L4121" s="3">
        <v>42917.0</v>
      </c>
      <c r="M4121" s="1">
        <v>5640.0</v>
      </c>
    </row>
    <row r="4122">
      <c r="A4122" s="1" t="s">
        <v>4327</v>
      </c>
      <c r="B4122" s="1" t="s">
        <v>48</v>
      </c>
      <c r="C4122" s="1" t="str">
        <f t="array" ref="C4122">_xlfn.XLOOKUP($B4122, sales_teams!$A$2:$A$36, sales_teams!$B$2:$B$36)</f>
        <v>Rocco Neubert</v>
      </c>
      <c r="D4122" s="1" t="str">
        <f t="array" ref="D4122">_xlfn.XLOOKUP($B4122, sales_teams!$A$2:$A$36, sales_teams!$C$2:$C$36)</f>
        <v>East</v>
      </c>
      <c r="E4122" s="1" t="s">
        <v>188</v>
      </c>
      <c r="F4122" s="1" t="s">
        <v>126</v>
      </c>
      <c r="G4122" s="1" t="str">
        <f t="array" ref="G4122">IF($F4122="", "", _xlfn.XLOOKUP($F4122,accounts!$A$2:$A$86,accounts!$B$2:$B$86, "Other"))</f>
        <v>retail</v>
      </c>
      <c r="H4122" s="1" t="str">
        <f t="array" ref="H4122">IF($F4122="", "", IFS(_xlfn.XLOOKUP($F4122, accounts!$A$2:$A$86, accounts!$E$2:$E$86, 0)&gt;=1000, "Enterprise", _xlfn.XLOOKUP($F4122, accounts!$A$2:$A$86, accounts!$E$2:$E$86, 0)&gt;=100, "Mid-Market", TRUE, "SMB"))</f>
        <v>Enterprise</v>
      </c>
      <c r="I4122" s="1" t="str">
        <f t="array" ref="I4122">IF($F4122="", "", _xlfn.XLOOKUP($F4122,accounts!$A$2:$A$86,accounts!$F$2:$F$86, "Other"))</f>
        <v>United States</v>
      </c>
      <c r="J4122" s="1" t="s">
        <v>192</v>
      </c>
      <c r="K4122" s="3">
        <v>42909.0</v>
      </c>
      <c r="L4122" s="3">
        <v>42977.0</v>
      </c>
      <c r="M4122" s="1">
        <v>0.0</v>
      </c>
    </row>
    <row r="4123">
      <c r="A4123" s="1" t="s">
        <v>4328</v>
      </c>
      <c r="B4123" s="1" t="s">
        <v>48</v>
      </c>
      <c r="C4123" s="1" t="str">
        <f t="array" ref="C4123">_xlfn.XLOOKUP($B4123, sales_teams!$A$2:$A$36, sales_teams!$B$2:$B$36)</f>
        <v>Rocco Neubert</v>
      </c>
      <c r="D4123" s="1" t="str">
        <f t="array" ref="D4123">_xlfn.XLOOKUP($B4123, sales_teams!$A$2:$A$36, sales_teams!$C$2:$C$36)</f>
        <v>East</v>
      </c>
      <c r="E4123" s="1" t="s">
        <v>109</v>
      </c>
      <c r="F4123" s="1" t="s">
        <v>125</v>
      </c>
      <c r="G4123" s="1" t="str">
        <f t="array" ref="G4123">IF($F4123="", "", _xlfn.XLOOKUP($F4123,accounts!$A$2:$A$86,accounts!$B$2:$B$86, "Other"))</f>
        <v>software</v>
      </c>
      <c r="H4123" s="1" t="str">
        <f t="array" ref="H4123">IF($F4123="", "", IFS(_xlfn.XLOOKUP($F4123, accounts!$A$2:$A$86, accounts!$E$2:$E$86, 0)&gt;=1000, "Enterprise", _xlfn.XLOOKUP($F4123, accounts!$A$2:$A$86, accounts!$E$2:$E$86, 0)&gt;=100, "Mid-Market", TRUE, "SMB"))</f>
        <v>Enterprise</v>
      </c>
      <c r="I4123" s="1" t="str">
        <f t="array" ref="I4123">IF($F4123="", "", _xlfn.XLOOKUP($F4123,accounts!$A$2:$A$86,accounts!$F$2:$F$86, "Other"))</f>
        <v>United States</v>
      </c>
      <c r="J4123" s="1" t="s">
        <v>131</v>
      </c>
      <c r="K4123" s="3">
        <v>42909.0</v>
      </c>
      <c r="L4123" s="3">
        <v>43006.0</v>
      </c>
      <c r="M4123" s="1">
        <v>1291.0</v>
      </c>
    </row>
    <row r="4124">
      <c r="A4124" s="1" t="s">
        <v>4329</v>
      </c>
      <c r="B4124" s="1" t="s">
        <v>48</v>
      </c>
      <c r="C4124" s="1" t="str">
        <f t="array" ref="C4124">_xlfn.XLOOKUP($B4124, sales_teams!$A$2:$A$36, sales_teams!$B$2:$B$36)</f>
        <v>Rocco Neubert</v>
      </c>
      <c r="D4124" s="1" t="str">
        <f t="array" ref="D4124">_xlfn.XLOOKUP($B4124, sales_teams!$A$2:$A$36, sales_teams!$C$2:$C$36)</f>
        <v>East</v>
      </c>
      <c r="E4124" s="1" t="s">
        <v>148</v>
      </c>
      <c r="F4124" s="1" t="s">
        <v>132</v>
      </c>
      <c r="G4124" s="1" t="str">
        <f t="array" ref="G4124">IF($F4124="", "", _xlfn.XLOOKUP($F4124,accounts!$A$2:$A$86,accounts!$B$2:$B$86, "Other"))</f>
        <v>marketing</v>
      </c>
      <c r="H4124" s="1" t="str">
        <f t="array" ref="H4124">IF($F4124="", "", IFS(_xlfn.XLOOKUP($F4124, accounts!$A$2:$A$86, accounts!$E$2:$E$86, 0)&gt;=1000, "Enterprise", _xlfn.XLOOKUP($F4124, accounts!$A$2:$A$86, accounts!$E$2:$E$86, 0)&gt;=100, "Mid-Market", TRUE, "SMB"))</f>
        <v>Enterprise</v>
      </c>
      <c r="I4124" s="1" t="str">
        <f t="array" ref="I4124">IF($F4124="", "", _xlfn.XLOOKUP($F4124,accounts!$A$2:$A$86,accounts!$F$2:$F$86, "Other"))</f>
        <v>Jordan</v>
      </c>
      <c r="J4124" s="1" t="s">
        <v>131</v>
      </c>
      <c r="K4124" s="3">
        <v>42909.0</v>
      </c>
      <c r="L4124" s="3">
        <v>43005.0</v>
      </c>
      <c r="M4124" s="1">
        <v>3729.0</v>
      </c>
    </row>
    <row r="4125">
      <c r="A4125" s="1" t="s">
        <v>4330</v>
      </c>
      <c r="B4125" s="1" t="s">
        <v>30</v>
      </c>
      <c r="C4125" s="1" t="str">
        <f t="array" ref="C4125">_xlfn.XLOOKUP($B4125, sales_teams!$A$2:$A$36, sales_teams!$B$2:$B$36)</f>
        <v>Melvin Marxen</v>
      </c>
      <c r="D4125" s="1" t="str">
        <f t="array" ref="D4125">_xlfn.XLOOKUP($B4125, sales_teams!$A$2:$A$36, sales_teams!$C$2:$C$36)</f>
        <v>Central</v>
      </c>
      <c r="E4125" s="1" t="s">
        <v>148</v>
      </c>
      <c r="F4125" s="1" t="s">
        <v>165</v>
      </c>
      <c r="G4125" s="1" t="str">
        <f t="array" ref="G4125">IF($F4125="", "", _xlfn.XLOOKUP($F4125,accounts!$A$2:$A$86,accounts!$B$2:$B$86, "Other"))</f>
        <v>telecommunications</v>
      </c>
      <c r="H4125" s="1" t="str">
        <f t="array" ref="H4125">IF($F4125="", "", IFS(_xlfn.XLOOKUP($F4125, accounts!$A$2:$A$86, accounts!$E$2:$E$86, 0)&gt;=1000, "Enterprise", _xlfn.XLOOKUP($F4125, accounts!$A$2:$A$86, accounts!$E$2:$E$86, 0)&gt;=100, "Mid-Market", TRUE, "SMB"))</f>
        <v>Enterprise</v>
      </c>
      <c r="I4125" s="1" t="str">
        <f t="array" ref="I4125">IF($F4125="", "", _xlfn.XLOOKUP($F4125,accounts!$A$2:$A$86,accounts!$F$2:$F$86, "Other"))</f>
        <v>United States</v>
      </c>
      <c r="J4125" s="1" t="s">
        <v>192</v>
      </c>
      <c r="K4125" s="3">
        <v>42909.0</v>
      </c>
      <c r="L4125" s="3">
        <v>42970.0</v>
      </c>
      <c r="M4125" s="1">
        <v>0.0</v>
      </c>
    </row>
    <row r="4126">
      <c r="A4126" s="1" t="s">
        <v>4331</v>
      </c>
      <c r="B4126" s="1" t="s">
        <v>26</v>
      </c>
      <c r="C4126" s="1" t="str">
        <f t="array" ref="C4126">_xlfn.XLOOKUP($B4126, sales_teams!$A$2:$A$36, sales_teams!$B$2:$B$36)</f>
        <v>Melvin Marxen</v>
      </c>
      <c r="D4126" s="1" t="str">
        <f t="array" ref="D4126">_xlfn.XLOOKUP($B4126, sales_teams!$A$2:$A$36, sales_teams!$C$2:$C$36)</f>
        <v>Central</v>
      </c>
      <c r="E4126" s="1" t="s">
        <v>179</v>
      </c>
      <c r="F4126" s="1" t="s">
        <v>64</v>
      </c>
      <c r="G4126" s="1" t="str">
        <f t="array" ref="G4126">IF($F4126="", "", _xlfn.XLOOKUP($F4126,accounts!$A$2:$A$86,accounts!$B$2:$B$86, "Other"))</f>
        <v>technology</v>
      </c>
      <c r="H4126" s="1" t="str">
        <f t="array" ref="H4126">IF($F4126="", "", IFS(_xlfn.XLOOKUP($F4126, accounts!$A$2:$A$86, accounts!$E$2:$E$86, 0)&gt;=1000, "Enterprise", _xlfn.XLOOKUP($F4126, accounts!$A$2:$A$86, accounts!$E$2:$E$86, 0)&gt;=100, "Mid-Market", TRUE, "SMB"))</f>
        <v>Enterprise</v>
      </c>
      <c r="I4126" s="1" t="str">
        <f t="array" ref="I4126">IF($F4126="", "", _xlfn.XLOOKUP($F4126,accounts!$A$2:$A$86,accounts!$F$2:$F$86, "Other"))</f>
        <v>United States</v>
      </c>
      <c r="J4126" s="1" t="s">
        <v>131</v>
      </c>
      <c r="K4126" s="3">
        <v>42909.0</v>
      </c>
      <c r="L4126" s="3">
        <v>42919.0</v>
      </c>
      <c r="M4126" s="1">
        <v>49.0</v>
      </c>
    </row>
    <row r="4127">
      <c r="A4127" s="1" t="s">
        <v>4332</v>
      </c>
      <c r="B4127" s="1" t="s">
        <v>88</v>
      </c>
      <c r="C4127" s="1" t="str">
        <f t="array" ref="C4127">_xlfn.XLOOKUP($B4127, sales_teams!$A$2:$A$36, sales_teams!$B$2:$B$36)</f>
        <v>Celia Rouche</v>
      </c>
      <c r="D4127" s="1" t="str">
        <f t="array" ref="D4127">_xlfn.XLOOKUP($B4127, sales_teams!$A$2:$A$36, sales_teams!$C$2:$C$36)</f>
        <v>West</v>
      </c>
      <c r="E4127" s="1" t="s">
        <v>188</v>
      </c>
      <c r="F4127" s="1" t="s">
        <v>154</v>
      </c>
      <c r="G4127" s="1" t="str">
        <f t="array" ref="G4127">IF($F4127="", "", _xlfn.XLOOKUP($F4127,accounts!$A$2:$A$86,accounts!$B$2:$B$86, "Other"))</f>
        <v>retail</v>
      </c>
      <c r="H4127" s="1" t="str">
        <f t="array" ref="H4127">IF($F4127="", "", IFS(_xlfn.XLOOKUP($F4127, accounts!$A$2:$A$86, accounts!$E$2:$E$86, 0)&gt;=1000, "Enterprise", _xlfn.XLOOKUP($F4127, accounts!$A$2:$A$86, accounts!$E$2:$E$86, 0)&gt;=100, "Mid-Market", TRUE, "SMB"))</f>
        <v>Enterprise</v>
      </c>
      <c r="I4127" s="1" t="str">
        <f t="array" ref="I4127">IF($F4127="", "", _xlfn.XLOOKUP($F4127,accounts!$A$2:$A$86,accounts!$F$2:$F$86, "Other"))</f>
        <v>United States</v>
      </c>
      <c r="J4127" s="1" t="s">
        <v>192</v>
      </c>
      <c r="K4127" s="3">
        <v>42909.0</v>
      </c>
      <c r="L4127" s="3">
        <v>42919.0</v>
      </c>
      <c r="M4127" s="1">
        <v>0.0</v>
      </c>
    </row>
    <row r="4128">
      <c r="A4128" s="1" t="s">
        <v>4333</v>
      </c>
      <c r="B4128" s="1" t="s">
        <v>88</v>
      </c>
      <c r="C4128" s="1" t="str">
        <f t="array" ref="C4128">_xlfn.XLOOKUP($B4128, sales_teams!$A$2:$A$36, sales_teams!$B$2:$B$36)</f>
        <v>Celia Rouche</v>
      </c>
      <c r="D4128" s="1" t="str">
        <f t="array" ref="D4128">_xlfn.XLOOKUP($B4128, sales_teams!$A$2:$A$36, sales_teams!$C$2:$C$36)</f>
        <v>West</v>
      </c>
      <c r="E4128" s="1" t="s">
        <v>109</v>
      </c>
      <c r="F4128" s="1" t="s">
        <v>143</v>
      </c>
      <c r="G4128" s="1" t="str">
        <f t="array" ref="G4128">IF($F4128="", "", _xlfn.XLOOKUP($F4128,accounts!$A$2:$A$86,accounts!$B$2:$B$86, "Other"))</f>
        <v>entertainment</v>
      </c>
      <c r="H4128" s="1" t="str">
        <f t="array" ref="H4128">IF($F4128="", "", IFS(_xlfn.XLOOKUP($F4128, accounts!$A$2:$A$86, accounts!$E$2:$E$86, 0)&gt;=1000, "Enterprise", _xlfn.XLOOKUP($F4128, accounts!$A$2:$A$86, accounts!$E$2:$E$86, 0)&gt;=100, "Mid-Market", TRUE, "SMB"))</f>
        <v>Mid-Market</v>
      </c>
      <c r="I4128" s="1" t="str">
        <f t="array" ref="I4128">IF($F4128="", "", _xlfn.XLOOKUP($F4128,accounts!$A$2:$A$86,accounts!$F$2:$F$86, "Other"))</f>
        <v>United States</v>
      </c>
      <c r="J4128" s="1" t="s">
        <v>131</v>
      </c>
      <c r="K4128" s="3">
        <v>42909.0</v>
      </c>
      <c r="L4128" s="3">
        <v>42990.0</v>
      </c>
      <c r="M4128" s="1">
        <v>1099.0</v>
      </c>
    </row>
    <row r="4129">
      <c r="A4129" s="1" t="s">
        <v>4334</v>
      </c>
      <c r="B4129" s="1" t="s">
        <v>102</v>
      </c>
      <c r="C4129" s="1" t="str">
        <f t="array" ref="C4129">_xlfn.XLOOKUP($B4129, sales_teams!$A$2:$A$36, sales_teams!$B$2:$B$36)</f>
        <v>Summer Sewald</v>
      </c>
      <c r="D4129" s="1" t="str">
        <f t="array" ref="D4129">_xlfn.XLOOKUP($B4129, sales_teams!$A$2:$A$36, sales_teams!$C$2:$C$36)</f>
        <v>West</v>
      </c>
      <c r="E4129" s="1" t="s">
        <v>148</v>
      </c>
      <c r="F4129" s="1" t="s">
        <v>129</v>
      </c>
      <c r="G4129" s="1" t="str">
        <f t="array" ref="G4129">IF($F4129="", "", _xlfn.XLOOKUP($F4129,accounts!$A$2:$A$86,accounts!$B$2:$B$86, "Other"))</f>
        <v>medical</v>
      </c>
      <c r="H4129" s="1" t="str">
        <f t="array" ref="H4129">IF($F4129="", "", IFS(_xlfn.XLOOKUP($F4129, accounts!$A$2:$A$86, accounts!$E$2:$E$86, 0)&gt;=1000, "Enterprise", _xlfn.XLOOKUP($F4129, accounts!$A$2:$A$86, accounts!$E$2:$E$86, 0)&gt;=100, "Mid-Market", TRUE, "SMB"))</f>
        <v>Enterprise</v>
      </c>
      <c r="I4129" s="1" t="str">
        <f t="array" ref="I4129">IF($F4129="", "", _xlfn.XLOOKUP($F4129,accounts!$A$2:$A$86,accounts!$F$2:$F$86, "Other"))</f>
        <v>United States</v>
      </c>
      <c r="J4129" s="1" t="s">
        <v>192</v>
      </c>
      <c r="K4129" s="3">
        <v>42909.0</v>
      </c>
      <c r="L4129" s="3">
        <v>42920.0</v>
      </c>
      <c r="M4129" s="1">
        <v>0.0</v>
      </c>
    </row>
    <row r="4130">
      <c r="A4130" s="1" t="s">
        <v>4335</v>
      </c>
      <c r="B4130" s="1" t="s">
        <v>17</v>
      </c>
      <c r="C4130" s="1" t="str">
        <f t="array" ref="C4130">_xlfn.XLOOKUP($B4130, sales_teams!$A$2:$A$36, sales_teams!$B$2:$B$36)</f>
        <v>Dustin Brinkmann</v>
      </c>
      <c r="D4130" s="1" t="str">
        <f t="array" ref="D4130">_xlfn.XLOOKUP($B4130, sales_teams!$A$2:$A$36, sales_teams!$C$2:$C$36)</f>
        <v>Central</v>
      </c>
      <c r="E4130" s="1" t="s">
        <v>188</v>
      </c>
      <c r="F4130" s="1" t="s">
        <v>59</v>
      </c>
      <c r="G4130" s="1" t="str">
        <f t="array" ref="G4130">IF($F4130="", "", _xlfn.XLOOKUP($F4130,accounts!$A$2:$A$86,accounts!$B$2:$B$86, "Other"))</f>
        <v>medical</v>
      </c>
      <c r="H4130" s="1" t="str">
        <f t="array" ref="H4130">IF($F4130="", "", IFS(_xlfn.XLOOKUP($F4130, accounts!$A$2:$A$86, accounts!$E$2:$E$86, 0)&gt;=1000, "Enterprise", _xlfn.XLOOKUP($F4130, accounts!$A$2:$A$86, accounts!$E$2:$E$86, 0)&gt;=100, "Mid-Market", TRUE, "SMB"))</f>
        <v>SMB</v>
      </c>
      <c r="I4130" s="1" t="str">
        <f t="array" ref="I4130">IF($F4130="", "", _xlfn.XLOOKUP($F4130,accounts!$A$2:$A$86,accounts!$F$2:$F$86, "Other"))</f>
        <v>United States</v>
      </c>
      <c r="J4130" s="1" t="s">
        <v>192</v>
      </c>
      <c r="K4130" s="3">
        <v>42909.0</v>
      </c>
      <c r="L4130" s="3">
        <v>42919.0</v>
      </c>
      <c r="M4130" s="1">
        <v>0.0</v>
      </c>
    </row>
    <row r="4131">
      <c r="A4131" s="1" t="s">
        <v>4336</v>
      </c>
      <c r="B4131" s="1" t="s">
        <v>24</v>
      </c>
      <c r="C4131" s="1" t="str">
        <f t="array" ref="C4131">_xlfn.XLOOKUP($B4131, sales_teams!$A$2:$A$36, sales_teams!$B$2:$B$36)</f>
        <v>Melvin Marxen</v>
      </c>
      <c r="D4131" s="1" t="str">
        <f t="array" ref="D4131">_xlfn.XLOOKUP($B4131, sales_teams!$A$2:$A$36, sales_teams!$C$2:$C$36)</f>
        <v>Central</v>
      </c>
      <c r="E4131" s="1" t="s">
        <v>188</v>
      </c>
      <c r="F4131" s="1" t="s">
        <v>128</v>
      </c>
      <c r="G4131" s="1" t="str">
        <f t="array" ref="G4131">IF($F4131="", "", _xlfn.XLOOKUP($F4131,accounts!$A$2:$A$86,accounts!$B$2:$B$86, "Other"))</f>
        <v>marketing</v>
      </c>
      <c r="H4131" s="1" t="str">
        <f t="array" ref="H4131">IF($F4131="", "", IFS(_xlfn.XLOOKUP($F4131, accounts!$A$2:$A$86, accounts!$E$2:$E$86, 0)&gt;=1000, "Enterprise", _xlfn.XLOOKUP($F4131, accounts!$A$2:$A$86, accounts!$E$2:$E$86, 0)&gt;=100, "Mid-Market", TRUE, "SMB"))</f>
        <v>Enterprise</v>
      </c>
      <c r="I4131" s="1" t="str">
        <f t="array" ref="I4131">IF($F4131="", "", _xlfn.XLOOKUP($F4131,accounts!$A$2:$A$86,accounts!$F$2:$F$86, "Other"))</f>
        <v>United States</v>
      </c>
      <c r="J4131" s="1" t="s">
        <v>192</v>
      </c>
      <c r="K4131" s="3">
        <v>42909.0</v>
      </c>
      <c r="L4131" s="3">
        <v>43000.0</v>
      </c>
      <c r="M4131" s="1">
        <v>0.0</v>
      </c>
    </row>
    <row r="4132">
      <c r="A4132" s="1" t="s">
        <v>4337</v>
      </c>
      <c r="B4132" s="1" t="s">
        <v>28</v>
      </c>
      <c r="C4132" s="1" t="str">
        <f t="array" ref="C4132">_xlfn.XLOOKUP($B4132, sales_teams!$A$2:$A$36, sales_teams!$B$2:$B$36)</f>
        <v>Melvin Marxen</v>
      </c>
      <c r="D4132" s="1" t="str">
        <f t="array" ref="D4132">_xlfn.XLOOKUP($B4132, sales_teams!$A$2:$A$36, sales_teams!$C$2:$C$36)</f>
        <v>Central</v>
      </c>
      <c r="E4132" s="1" t="s">
        <v>109</v>
      </c>
      <c r="F4132" s="1" t="s">
        <v>59</v>
      </c>
      <c r="G4132" s="1" t="str">
        <f t="array" ref="G4132">IF($F4132="", "", _xlfn.XLOOKUP($F4132,accounts!$A$2:$A$86,accounts!$B$2:$B$86, "Other"))</f>
        <v>medical</v>
      </c>
      <c r="H4132" s="1" t="str">
        <f t="array" ref="H4132">IF($F4132="", "", IFS(_xlfn.XLOOKUP($F4132, accounts!$A$2:$A$86, accounts!$E$2:$E$86, 0)&gt;=1000, "Enterprise", _xlfn.XLOOKUP($F4132, accounts!$A$2:$A$86, accounts!$E$2:$E$86, 0)&gt;=100, "Mid-Market", TRUE, "SMB"))</f>
        <v>SMB</v>
      </c>
      <c r="I4132" s="1" t="str">
        <f t="array" ref="I4132">IF($F4132="", "", _xlfn.XLOOKUP($F4132,accounts!$A$2:$A$86,accounts!$F$2:$F$86, "Other"))</f>
        <v>United States</v>
      </c>
      <c r="J4132" s="1" t="s">
        <v>131</v>
      </c>
      <c r="K4132" s="3">
        <v>42909.0</v>
      </c>
      <c r="L4132" s="3">
        <v>42918.0</v>
      </c>
      <c r="M4132" s="1">
        <v>932.0</v>
      </c>
    </row>
    <row r="4133">
      <c r="A4133" s="1" t="s">
        <v>4338</v>
      </c>
      <c r="B4133" s="1" t="s">
        <v>54</v>
      </c>
      <c r="C4133" s="1" t="str">
        <f t="array" ref="C4133">_xlfn.XLOOKUP($B4133, sales_teams!$A$2:$A$36, sales_teams!$B$2:$B$36)</f>
        <v>Rocco Neubert</v>
      </c>
      <c r="D4133" s="1" t="str">
        <f t="array" ref="D4133">_xlfn.XLOOKUP($B4133, sales_teams!$A$2:$A$36, sales_teams!$C$2:$C$36)</f>
        <v>East</v>
      </c>
      <c r="E4133" s="1" t="s">
        <v>181</v>
      </c>
      <c r="F4133" s="1" t="s">
        <v>153</v>
      </c>
      <c r="G4133" s="1" t="str">
        <f t="array" ref="G4133">IF($F4133="", "", _xlfn.XLOOKUP($F4133,accounts!$A$2:$A$86,accounts!$B$2:$B$86, "Other"))</f>
        <v>medical</v>
      </c>
      <c r="H4133" s="1" t="str">
        <f t="array" ref="H4133">IF($F4133="", "", IFS(_xlfn.XLOOKUP($F4133, accounts!$A$2:$A$86, accounts!$E$2:$E$86, 0)&gt;=1000, "Enterprise", _xlfn.XLOOKUP($F4133, accounts!$A$2:$A$86, accounts!$E$2:$E$86, 0)&gt;=100, "Mid-Market", TRUE, "SMB"))</f>
        <v>Enterprise</v>
      </c>
      <c r="I4133" s="1" t="str">
        <f t="array" ref="I4133">IF($F4133="", "", _xlfn.XLOOKUP($F4133,accounts!$A$2:$A$86,accounts!$F$2:$F$86, "Other"))</f>
        <v>United States</v>
      </c>
      <c r="J4133" s="1" t="s">
        <v>192</v>
      </c>
      <c r="K4133" s="3">
        <v>42909.0</v>
      </c>
      <c r="L4133" s="3">
        <v>42917.0</v>
      </c>
      <c r="M4133" s="1">
        <v>0.0</v>
      </c>
    </row>
    <row r="4134">
      <c r="A4134" s="1" t="s">
        <v>4339</v>
      </c>
      <c r="B4134" s="1" t="s">
        <v>54</v>
      </c>
      <c r="C4134" s="1" t="str">
        <f t="array" ref="C4134">_xlfn.XLOOKUP($B4134, sales_teams!$A$2:$A$36, sales_teams!$B$2:$B$36)</f>
        <v>Rocco Neubert</v>
      </c>
      <c r="D4134" s="1" t="str">
        <f t="array" ref="D4134">_xlfn.XLOOKUP($B4134, sales_teams!$A$2:$A$36, sales_teams!$C$2:$C$36)</f>
        <v>East</v>
      </c>
      <c r="E4134" s="1" t="s">
        <v>109</v>
      </c>
      <c r="F4134" s="1" t="s">
        <v>81</v>
      </c>
      <c r="G4134" s="1" t="str">
        <f t="array" ref="G4134">IF($F4134="", "", _xlfn.XLOOKUP($F4134,accounts!$A$2:$A$86,accounts!$B$2:$B$86, "Other"))</f>
        <v>technology</v>
      </c>
      <c r="H4134" s="1" t="str">
        <f t="array" ref="H4134">IF($F4134="", "", IFS(_xlfn.XLOOKUP($F4134, accounts!$A$2:$A$86, accounts!$E$2:$E$86, 0)&gt;=1000, "Enterprise", _xlfn.XLOOKUP($F4134, accounts!$A$2:$A$86, accounts!$E$2:$E$86, 0)&gt;=100, "Mid-Market", TRUE, "SMB"))</f>
        <v>Enterprise</v>
      </c>
      <c r="I4134" s="1" t="str">
        <f t="array" ref="I4134">IF($F4134="", "", _xlfn.XLOOKUP($F4134,accounts!$A$2:$A$86,accounts!$F$2:$F$86, "Other"))</f>
        <v>United States</v>
      </c>
      <c r="J4134" s="1" t="s">
        <v>131</v>
      </c>
      <c r="K4134" s="3">
        <v>42909.0</v>
      </c>
      <c r="L4134" s="3">
        <v>42920.0</v>
      </c>
      <c r="M4134" s="1">
        <v>880.0</v>
      </c>
    </row>
    <row r="4135">
      <c r="A4135" s="1" t="s">
        <v>4340</v>
      </c>
      <c r="B4135" s="1" t="s">
        <v>54</v>
      </c>
      <c r="C4135" s="1" t="str">
        <f t="array" ref="C4135">_xlfn.XLOOKUP($B4135, sales_teams!$A$2:$A$36, sales_teams!$B$2:$B$36)</f>
        <v>Rocco Neubert</v>
      </c>
      <c r="D4135" s="1" t="str">
        <f t="array" ref="D4135">_xlfn.XLOOKUP($B4135, sales_teams!$A$2:$A$36, sales_teams!$C$2:$C$36)</f>
        <v>East</v>
      </c>
      <c r="E4135" s="1" t="s">
        <v>148</v>
      </c>
      <c r="F4135" s="1" t="s">
        <v>98</v>
      </c>
      <c r="G4135" s="1" t="str">
        <f t="array" ref="G4135">IF($F4135="", "", _xlfn.XLOOKUP($F4135,accounts!$A$2:$A$86,accounts!$B$2:$B$86, "Other"))</f>
        <v>retail</v>
      </c>
      <c r="H4135" s="1" t="str">
        <f t="array" ref="H4135">IF($F4135="", "", IFS(_xlfn.XLOOKUP($F4135, accounts!$A$2:$A$86, accounts!$E$2:$E$86, 0)&gt;=1000, "Enterprise", _xlfn.XLOOKUP($F4135, accounts!$A$2:$A$86, accounts!$E$2:$E$86, 0)&gt;=100, "Mid-Market", TRUE, "SMB"))</f>
        <v>Enterprise</v>
      </c>
      <c r="I4135" s="1" t="str">
        <f t="array" ref="I4135">IF($F4135="", "", _xlfn.XLOOKUP($F4135,accounts!$A$2:$A$86,accounts!$F$2:$F$86, "Other"))</f>
        <v>Japan</v>
      </c>
      <c r="J4135" s="1" t="s">
        <v>131</v>
      </c>
      <c r="K4135" s="3">
        <v>42909.0</v>
      </c>
      <c r="L4135" s="3">
        <v>42996.0</v>
      </c>
      <c r="M4135" s="1">
        <v>4801.0</v>
      </c>
    </row>
    <row r="4136">
      <c r="A4136" s="1" t="s">
        <v>4341</v>
      </c>
      <c r="B4136" s="1" t="s">
        <v>41</v>
      </c>
      <c r="C4136" s="1" t="str">
        <f t="array" ref="C4136">_xlfn.XLOOKUP($B4136, sales_teams!$A$2:$A$36, sales_teams!$B$2:$B$36)</f>
        <v>Cara Losch</v>
      </c>
      <c r="D4136" s="1" t="str">
        <f t="array" ref="D4136">_xlfn.XLOOKUP($B4136, sales_teams!$A$2:$A$36, sales_teams!$C$2:$C$36)</f>
        <v>East</v>
      </c>
      <c r="E4136" s="1" t="s">
        <v>179</v>
      </c>
      <c r="F4136" s="1" t="s">
        <v>127</v>
      </c>
      <c r="G4136" s="1" t="str">
        <f t="array" ref="G4136">IF($F4136="", "", _xlfn.XLOOKUP($F4136,accounts!$A$2:$A$86,accounts!$B$2:$B$86, "Other"))</f>
        <v>technology</v>
      </c>
      <c r="H4136" s="1" t="str">
        <f t="array" ref="H4136">IF($F4136="", "", IFS(_xlfn.XLOOKUP($F4136, accounts!$A$2:$A$86, accounts!$E$2:$E$86, 0)&gt;=1000, "Enterprise", _xlfn.XLOOKUP($F4136, accounts!$A$2:$A$86, accounts!$E$2:$E$86, 0)&gt;=100, "Mid-Market", TRUE, "SMB"))</f>
        <v>Enterprise</v>
      </c>
      <c r="I4136" s="1" t="str">
        <f t="array" ref="I4136">IF($F4136="", "", _xlfn.XLOOKUP($F4136,accounts!$A$2:$A$86,accounts!$F$2:$F$86, "Other"))</f>
        <v>United States</v>
      </c>
      <c r="J4136" s="1" t="s">
        <v>131</v>
      </c>
      <c r="K4136" s="3">
        <v>42909.0</v>
      </c>
      <c r="L4136" s="3">
        <v>42917.0</v>
      </c>
      <c r="M4136" s="1">
        <v>59.0</v>
      </c>
    </row>
    <row r="4137">
      <c r="A4137" s="1" t="s">
        <v>4342</v>
      </c>
      <c r="B4137" s="1" t="s">
        <v>15</v>
      </c>
      <c r="C4137" s="1" t="str">
        <f t="array" ref="C4137">_xlfn.XLOOKUP($B4137, sales_teams!$A$2:$A$36, sales_teams!$B$2:$B$36)</f>
        <v>Dustin Brinkmann</v>
      </c>
      <c r="D4137" s="1" t="str">
        <f t="array" ref="D4137">_xlfn.XLOOKUP($B4137, sales_teams!$A$2:$A$36, sales_teams!$C$2:$C$36)</f>
        <v>Central</v>
      </c>
      <c r="E4137" s="1" t="s">
        <v>179</v>
      </c>
      <c r="F4137" s="1" t="s">
        <v>89</v>
      </c>
      <c r="G4137" s="1" t="str">
        <f t="array" ref="G4137">IF($F4137="", "", _xlfn.XLOOKUP($F4137,accounts!$A$2:$A$86,accounts!$B$2:$B$86, "Other"))</f>
        <v>finance</v>
      </c>
      <c r="H4137" s="1" t="str">
        <f t="array" ref="H4137">IF($F4137="", "", IFS(_xlfn.XLOOKUP($F4137, accounts!$A$2:$A$86, accounts!$E$2:$E$86, 0)&gt;=1000, "Enterprise", _xlfn.XLOOKUP($F4137, accounts!$A$2:$A$86, accounts!$E$2:$E$86, 0)&gt;=100, "Mid-Market", TRUE, "SMB"))</f>
        <v>Enterprise</v>
      </c>
      <c r="I4137" s="1" t="str">
        <f t="array" ref="I4137">IF($F4137="", "", _xlfn.XLOOKUP($F4137,accounts!$A$2:$A$86,accounts!$F$2:$F$86, "Other"))</f>
        <v>United States</v>
      </c>
      <c r="J4137" s="1" t="s">
        <v>192</v>
      </c>
      <c r="K4137" s="3">
        <v>42909.0</v>
      </c>
      <c r="L4137" s="3">
        <v>42921.0</v>
      </c>
      <c r="M4137" s="1">
        <v>0.0</v>
      </c>
    </row>
    <row r="4138">
      <c r="A4138" s="1" t="s">
        <v>4343</v>
      </c>
      <c r="B4138" s="1" t="s">
        <v>15</v>
      </c>
      <c r="C4138" s="1" t="str">
        <f t="array" ref="C4138">_xlfn.XLOOKUP($B4138, sales_teams!$A$2:$A$36, sales_teams!$B$2:$B$36)</f>
        <v>Dustin Brinkmann</v>
      </c>
      <c r="D4138" s="1" t="str">
        <f t="array" ref="D4138">_xlfn.XLOOKUP($B4138, sales_teams!$A$2:$A$36, sales_teams!$C$2:$C$36)</f>
        <v>Central</v>
      </c>
      <c r="E4138" s="1" t="s">
        <v>179</v>
      </c>
      <c r="F4138" s="1" t="s">
        <v>149</v>
      </c>
      <c r="G4138" s="1" t="str">
        <f t="array" ref="G4138">IF($F4138="", "", _xlfn.XLOOKUP($F4138,accounts!$A$2:$A$86,accounts!$B$2:$B$86, "Other"))</f>
        <v>medical</v>
      </c>
      <c r="H4138" s="1" t="str">
        <f t="array" ref="H4138">IF($F4138="", "", IFS(_xlfn.XLOOKUP($F4138, accounts!$A$2:$A$86, accounts!$E$2:$E$86, 0)&gt;=1000, "Enterprise", _xlfn.XLOOKUP($F4138, accounts!$A$2:$A$86, accounts!$E$2:$E$86, 0)&gt;=100, "Mid-Market", TRUE, "SMB"))</f>
        <v>Enterprise</v>
      </c>
      <c r="I4138" s="1" t="str">
        <f t="array" ref="I4138">IF($F4138="", "", _xlfn.XLOOKUP($F4138,accounts!$A$2:$A$86,accounts!$F$2:$F$86, "Other"))</f>
        <v>United States</v>
      </c>
      <c r="J4138" s="1" t="s">
        <v>131</v>
      </c>
      <c r="K4138" s="3">
        <v>42909.0</v>
      </c>
      <c r="L4138" s="3">
        <v>43007.0</v>
      </c>
      <c r="M4138" s="1">
        <v>52.0</v>
      </c>
    </row>
    <row r="4139">
      <c r="A4139" s="1" t="s">
        <v>4344</v>
      </c>
      <c r="B4139" s="1" t="s">
        <v>15</v>
      </c>
      <c r="C4139" s="1" t="str">
        <f t="array" ref="C4139">_xlfn.XLOOKUP($B4139, sales_teams!$A$2:$A$36, sales_teams!$B$2:$B$36)</f>
        <v>Dustin Brinkmann</v>
      </c>
      <c r="D4139" s="1" t="str">
        <f t="array" ref="D4139">_xlfn.XLOOKUP($B4139, sales_teams!$A$2:$A$36, sales_teams!$C$2:$C$36)</f>
        <v>Central</v>
      </c>
      <c r="E4139" s="1" t="s">
        <v>188</v>
      </c>
      <c r="F4139" s="1" t="s">
        <v>155</v>
      </c>
      <c r="G4139" s="1" t="str">
        <f t="array" ref="G4139">IF($F4139="", "", _xlfn.XLOOKUP($F4139,accounts!$A$2:$A$86,accounts!$B$2:$B$86, "Other"))</f>
        <v>finance</v>
      </c>
      <c r="H4139" s="1" t="str">
        <f t="array" ref="H4139">IF($F4139="", "", IFS(_xlfn.XLOOKUP($F4139, accounts!$A$2:$A$86, accounts!$E$2:$E$86, 0)&gt;=1000, "Enterprise", _xlfn.XLOOKUP($F4139, accounts!$A$2:$A$86, accounts!$E$2:$E$86, 0)&gt;=100, "Mid-Market", TRUE, "SMB"))</f>
        <v>Enterprise</v>
      </c>
      <c r="I4139" s="1" t="str">
        <f t="array" ref="I4139">IF($F4139="", "", _xlfn.XLOOKUP($F4139,accounts!$A$2:$A$86,accounts!$F$2:$F$86, "Other"))</f>
        <v>United States</v>
      </c>
      <c r="J4139" s="1" t="s">
        <v>131</v>
      </c>
      <c r="K4139" s="3">
        <v>42909.0</v>
      </c>
      <c r="L4139" s="3">
        <v>42999.0</v>
      </c>
      <c r="M4139" s="1">
        <v>2949.0</v>
      </c>
    </row>
    <row r="4140">
      <c r="A4140" s="1" t="s">
        <v>4345</v>
      </c>
      <c r="B4140" s="1" t="s">
        <v>60</v>
      </c>
      <c r="C4140" s="1" t="str">
        <f t="array" ref="C4140">_xlfn.XLOOKUP($B4140, sales_teams!$A$2:$A$36, sales_teams!$B$2:$B$36)</f>
        <v>Celia Rouche</v>
      </c>
      <c r="D4140" s="1" t="str">
        <f t="array" ref="D4140">_xlfn.XLOOKUP($B4140, sales_teams!$A$2:$A$36, sales_teams!$C$2:$C$36)</f>
        <v>West</v>
      </c>
      <c r="E4140" s="1" t="s">
        <v>148</v>
      </c>
      <c r="F4140" s="1" t="s">
        <v>80</v>
      </c>
      <c r="G4140" s="1" t="str">
        <f t="array" ref="G4140">IF($F4140="", "", _xlfn.XLOOKUP($F4140,accounts!$A$2:$A$86,accounts!$B$2:$B$86, "Other"))</f>
        <v>technology</v>
      </c>
      <c r="H4140" s="1" t="str">
        <f t="array" ref="H4140">IF($F4140="", "", IFS(_xlfn.XLOOKUP($F4140, accounts!$A$2:$A$86, accounts!$E$2:$E$86, 0)&gt;=1000, "Enterprise", _xlfn.XLOOKUP($F4140, accounts!$A$2:$A$86, accounts!$E$2:$E$86, 0)&gt;=100, "Mid-Market", TRUE, "SMB"))</f>
        <v>Enterprise</v>
      </c>
      <c r="I4140" s="1" t="str">
        <f t="array" ref="I4140">IF($F4140="", "", _xlfn.XLOOKUP($F4140,accounts!$A$2:$A$86,accounts!$F$2:$F$86, "Other"))</f>
        <v>United States</v>
      </c>
      <c r="J4140" s="1" t="s">
        <v>192</v>
      </c>
      <c r="K4140" s="3">
        <v>42909.0</v>
      </c>
      <c r="L4140" s="3">
        <v>42922.0</v>
      </c>
      <c r="M4140" s="1">
        <v>0.0</v>
      </c>
    </row>
    <row r="4141">
      <c r="A4141" s="1" t="s">
        <v>4346</v>
      </c>
      <c r="B4141" s="1" t="s">
        <v>34</v>
      </c>
      <c r="C4141" s="1" t="str">
        <f t="array" ref="C4141">_xlfn.XLOOKUP($B4141, sales_teams!$A$2:$A$36, sales_teams!$B$2:$B$36)</f>
        <v>Cara Losch</v>
      </c>
      <c r="D4141" s="1" t="str">
        <f t="array" ref="D4141">_xlfn.XLOOKUP($B4141, sales_teams!$A$2:$A$36, sales_teams!$C$2:$C$36)</f>
        <v>East</v>
      </c>
      <c r="E4141" s="1" t="s">
        <v>179</v>
      </c>
      <c r="F4141" s="1" t="s">
        <v>22</v>
      </c>
      <c r="G4141" s="1" t="str">
        <f t="array" ref="G4141">IF($F4141="", "", _xlfn.XLOOKUP($F4141,accounts!$A$2:$A$86,accounts!$B$2:$B$86, "Other"))</f>
        <v>medical</v>
      </c>
      <c r="H4141" s="1" t="str">
        <f t="array" ref="H4141">IF($F4141="", "", IFS(_xlfn.XLOOKUP($F4141, accounts!$A$2:$A$86, accounts!$E$2:$E$86, 0)&gt;=1000, "Enterprise", _xlfn.XLOOKUP($F4141, accounts!$A$2:$A$86, accounts!$E$2:$E$86, 0)&gt;=100, "Mid-Market", TRUE, "SMB"))</f>
        <v>Mid-Market</v>
      </c>
      <c r="I4141" s="1" t="str">
        <f t="array" ref="I4141">IF($F4141="", "", _xlfn.XLOOKUP($F4141,accounts!$A$2:$A$86,accounts!$F$2:$F$86, "Other"))</f>
        <v>United States</v>
      </c>
      <c r="J4141" s="1" t="s">
        <v>189</v>
      </c>
      <c r="K4141" s="3">
        <v>42909.0</v>
      </c>
    </row>
    <row r="4142">
      <c r="A4142" s="1" t="s">
        <v>4347</v>
      </c>
      <c r="B4142" s="1" t="s">
        <v>34</v>
      </c>
      <c r="C4142" s="1" t="str">
        <f t="array" ref="C4142">_xlfn.XLOOKUP($B4142, sales_teams!$A$2:$A$36, sales_teams!$B$2:$B$36)</f>
        <v>Cara Losch</v>
      </c>
      <c r="D4142" s="1" t="str">
        <f t="array" ref="D4142">_xlfn.XLOOKUP($B4142, sales_teams!$A$2:$A$36, sales_teams!$C$2:$C$36)</f>
        <v>East</v>
      </c>
      <c r="E4142" s="1" t="s">
        <v>179</v>
      </c>
      <c r="F4142" s="1" t="s">
        <v>127</v>
      </c>
      <c r="G4142" s="1" t="str">
        <f t="array" ref="G4142">IF($F4142="", "", _xlfn.XLOOKUP($F4142,accounts!$A$2:$A$86,accounts!$B$2:$B$86, "Other"))</f>
        <v>technology</v>
      </c>
      <c r="H4142" s="1" t="str">
        <f t="array" ref="H4142">IF($F4142="", "", IFS(_xlfn.XLOOKUP($F4142, accounts!$A$2:$A$86, accounts!$E$2:$E$86, 0)&gt;=1000, "Enterprise", _xlfn.XLOOKUP($F4142, accounts!$A$2:$A$86, accounts!$E$2:$E$86, 0)&gt;=100, "Mid-Market", TRUE, "SMB"))</f>
        <v>Enterprise</v>
      </c>
      <c r="I4142" s="1" t="str">
        <f t="array" ref="I4142">IF($F4142="", "", _xlfn.XLOOKUP($F4142,accounts!$A$2:$A$86,accounts!$F$2:$F$86, "Other"))</f>
        <v>United States</v>
      </c>
      <c r="J4142" s="1" t="s">
        <v>131</v>
      </c>
      <c r="K4142" s="3">
        <v>42909.0</v>
      </c>
      <c r="L4142" s="3">
        <v>42962.0</v>
      </c>
      <c r="M4142" s="1">
        <v>50.0</v>
      </c>
    </row>
    <row r="4143">
      <c r="A4143" s="1" t="s">
        <v>4348</v>
      </c>
      <c r="B4143" s="1" t="s">
        <v>34</v>
      </c>
      <c r="C4143" s="1" t="str">
        <f t="array" ref="C4143">_xlfn.XLOOKUP($B4143, sales_teams!$A$2:$A$36, sales_teams!$B$2:$B$36)</f>
        <v>Cara Losch</v>
      </c>
      <c r="D4143" s="1" t="str">
        <f t="array" ref="D4143">_xlfn.XLOOKUP($B4143, sales_teams!$A$2:$A$36, sales_teams!$C$2:$C$36)</f>
        <v>East</v>
      </c>
      <c r="E4143" s="1" t="s">
        <v>188</v>
      </c>
      <c r="F4143" s="1" t="s">
        <v>144</v>
      </c>
      <c r="G4143" s="1" t="str">
        <f t="array" ref="G4143">IF($F4143="", "", _xlfn.XLOOKUP($F4143,accounts!$A$2:$A$86,accounts!$B$2:$B$86, "Other"))</f>
        <v>retail</v>
      </c>
      <c r="H4143" s="1" t="str">
        <f t="array" ref="H4143">IF($F4143="", "", IFS(_xlfn.XLOOKUP($F4143, accounts!$A$2:$A$86, accounts!$E$2:$E$86, 0)&gt;=1000, "Enterprise", _xlfn.XLOOKUP($F4143, accounts!$A$2:$A$86, accounts!$E$2:$E$86, 0)&gt;=100, "Mid-Market", TRUE, "SMB"))</f>
        <v>Enterprise</v>
      </c>
      <c r="I4143" s="1" t="str">
        <f t="array" ref="I4143">IF($F4143="", "", _xlfn.XLOOKUP($F4143,accounts!$A$2:$A$86,accounts!$F$2:$F$86, "Other"))</f>
        <v>United States</v>
      </c>
      <c r="J4143" s="1" t="s">
        <v>131</v>
      </c>
      <c r="K4143" s="3">
        <v>42909.0</v>
      </c>
      <c r="L4143" s="3">
        <v>42916.0</v>
      </c>
      <c r="M4143" s="1">
        <v>3863.0</v>
      </c>
    </row>
    <row r="4144">
      <c r="A4144" s="1" t="s">
        <v>4349</v>
      </c>
      <c r="B4144" s="1" t="s">
        <v>105</v>
      </c>
      <c r="C4144" s="1" t="str">
        <f t="array" ref="C4144">_xlfn.XLOOKUP($B4144, sales_teams!$A$2:$A$36, sales_teams!$B$2:$B$36)</f>
        <v>Summer Sewald</v>
      </c>
      <c r="D4144" s="1" t="str">
        <f t="array" ref="D4144">_xlfn.XLOOKUP($B4144, sales_teams!$A$2:$A$36, sales_teams!$C$2:$C$36)</f>
        <v>West</v>
      </c>
      <c r="E4144" s="1" t="s">
        <v>148</v>
      </c>
      <c r="F4144" s="1" t="s">
        <v>125</v>
      </c>
      <c r="G4144" s="1" t="str">
        <f t="array" ref="G4144">IF($F4144="", "", _xlfn.XLOOKUP($F4144,accounts!$A$2:$A$86,accounts!$B$2:$B$86, "Other"))</f>
        <v>software</v>
      </c>
      <c r="H4144" s="1" t="str">
        <f t="array" ref="H4144">IF($F4144="", "", IFS(_xlfn.XLOOKUP($F4144, accounts!$A$2:$A$86, accounts!$E$2:$E$86, 0)&gt;=1000, "Enterprise", _xlfn.XLOOKUP($F4144, accounts!$A$2:$A$86, accounts!$E$2:$E$86, 0)&gt;=100, "Mid-Market", TRUE, "SMB"))</f>
        <v>Enterprise</v>
      </c>
      <c r="I4144" s="1" t="str">
        <f t="array" ref="I4144">IF($F4144="", "", _xlfn.XLOOKUP($F4144,accounts!$A$2:$A$86,accounts!$F$2:$F$86, "Other"))</f>
        <v>United States</v>
      </c>
      <c r="J4144" s="1" t="s">
        <v>189</v>
      </c>
      <c r="K4144" s="3">
        <v>42909.0</v>
      </c>
    </row>
    <row r="4145">
      <c r="A4145" s="1" t="s">
        <v>4350</v>
      </c>
      <c r="B4145" s="1" t="s">
        <v>105</v>
      </c>
      <c r="C4145" s="1" t="str">
        <f t="array" ref="C4145">_xlfn.XLOOKUP($B4145, sales_teams!$A$2:$A$36, sales_teams!$B$2:$B$36)</f>
        <v>Summer Sewald</v>
      </c>
      <c r="D4145" s="1" t="str">
        <f t="array" ref="D4145">_xlfn.XLOOKUP($B4145, sales_teams!$A$2:$A$36, sales_teams!$C$2:$C$36)</f>
        <v>West</v>
      </c>
      <c r="E4145" s="1" t="s">
        <v>181</v>
      </c>
      <c r="F4145" s="1" t="s">
        <v>97</v>
      </c>
      <c r="G4145" s="1" t="str">
        <f t="array" ref="G4145">IF($F4145="", "", _xlfn.XLOOKUP($F4145,accounts!$A$2:$A$86,accounts!$B$2:$B$86, "Other"))</f>
        <v>finance</v>
      </c>
      <c r="H4145" s="1" t="str">
        <f t="array" ref="H4145">IF($F4145="", "", IFS(_xlfn.XLOOKUP($F4145, accounts!$A$2:$A$86, accounts!$E$2:$E$86, 0)&gt;=1000, "Enterprise", _xlfn.XLOOKUP($F4145, accounts!$A$2:$A$86, accounts!$E$2:$E$86, 0)&gt;=100, "Mid-Market", TRUE, "SMB"))</f>
        <v>Mid-Market</v>
      </c>
      <c r="I4145" s="1" t="str">
        <f t="array" ref="I4145">IF($F4145="", "", _xlfn.XLOOKUP($F4145,accounts!$A$2:$A$86,accounts!$F$2:$F$86, "Other"))</f>
        <v>United States</v>
      </c>
      <c r="J4145" s="1" t="s">
        <v>192</v>
      </c>
      <c r="K4145" s="3">
        <v>42909.0</v>
      </c>
      <c r="L4145" s="3">
        <v>42920.0</v>
      </c>
      <c r="M4145" s="1">
        <v>0.0</v>
      </c>
    </row>
    <row r="4146">
      <c r="A4146" s="1" t="s">
        <v>4351</v>
      </c>
      <c r="B4146" s="1" t="s">
        <v>7</v>
      </c>
      <c r="C4146" s="1" t="str">
        <f t="array" ref="C4146">_xlfn.XLOOKUP($B4146, sales_teams!$A$2:$A$36, sales_teams!$B$2:$B$36)</f>
        <v>Dustin Brinkmann</v>
      </c>
      <c r="D4146" s="1" t="str">
        <f t="array" ref="D4146">_xlfn.XLOOKUP($B4146, sales_teams!$A$2:$A$36, sales_teams!$C$2:$C$36)</f>
        <v>Central</v>
      </c>
      <c r="E4146" s="1" t="s">
        <v>179</v>
      </c>
      <c r="F4146" s="1" t="s">
        <v>155</v>
      </c>
      <c r="G4146" s="1" t="str">
        <f t="array" ref="G4146">IF($F4146="", "", _xlfn.XLOOKUP($F4146,accounts!$A$2:$A$86,accounts!$B$2:$B$86, "Other"))</f>
        <v>finance</v>
      </c>
      <c r="H4146" s="1" t="str">
        <f t="array" ref="H4146">IF($F4146="", "", IFS(_xlfn.XLOOKUP($F4146, accounts!$A$2:$A$86, accounts!$E$2:$E$86, 0)&gt;=1000, "Enterprise", _xlfn.XLOOKUP($F4146, accounts!$A$2:$A$86, accounts!$E$2:$E$86, 0)&gt;=100, "Mid-Market", TRUE, "SMB"))</f>
        <v>Enterprise</v>
      </c>
      <c r="I4146" s="1" t="str">
        <f t="array" ref="I4146">IF($F4146="", "", _xlfn.XLOOKUP($F4146,accounts!$A$2:$A$86,accounts!$F$2:$F$86, "Other"))</f>
        <v>United States</v>
      </c>
      <c r="J4146" s="1" t="s">
        <v>131</v>
      </c>
      <c r="K4146" s="3">
        <v>42910.0</v>
      </c>
      <c r="L4146" s="3">
        <v>42918.0</v>
      </c>
      <c r="M4146" s="1">
        <v>64.0</v>
      </c>
    </row>
    <row r="4147">
      <c r="A4147" s="1" t="s">
        <v>4352</v>
      </c>
      <c r="B4147" s="1" t="s">
        <v>57</v>
      </c>
      <c r="C4147" s="1" t="str">
        <f t="array" ref="C4147">_xlfn.XLOOKUP($B4147, sales_teams!$A$2:$A$36, sales_teams!$B$2:$B$36)</f>
        <v>Rocco Neubert</v>
      </c>
      <c r="D4147" s="1" t="str">
        <f t="array" ref="D4147">_xlfn.XLOOKUP($B4147, sales_teams!$A$2:$A$36, sales_teams!$C$2:$C$36)</f>
        <v>East</v>
      </c>
      <c r="E4147" s="1" t="s">
        <v>194</v>
      </c>
      <c r="G4147" s="1" t="str">
        <f t="array" ref="G4147">IF($F4147="", "", _xlfn.XLOOKUP($F4147,accounts!$A$2:$A$86,accounts!$B$2:$B$86, "Other"))</f>
        <v/>
      </c>
      <c r="H4147" s="1" t="str">
        <f t="array" ref="H4147">IF($F4147="", "", IFS(_xlfn.XLOOKUP($F4147, accounts!$A$2:$A$86, accounts!$E$2:$E$86, 0)&gt;=1000, "Enterprise", _xlfn.XLOOKUP($F4147, accounts!$A$2:$A$86, accounts!$E$2:$E$86, 0)&gt;=100, "Mid-Market", TRUE, "SMB"))</f>
        <v/>
      </c>
      <c r="I4147" s="1" t="str">
        <f t="array" ref="I4147">IF($F4147="", "", _xlfn.XLOOKUP($F4147,accounts!$A$2:$A$86,accounts!$F$2:$F$86, "Other"))</f>
        <v/>
      </c>
      <c r="J4147" s="1" t="s">
        <v>189</v>
      </c>
      <c r="K4147" s="3">
        <v>42910.0</v>
      </c>
    </row>
    <row r="4148">
      <c r="A4148" s="1" t="s">
        <v>4353</v>
      </c>
      <c r="B4148" s="1" t="s">
        <v>39</v>
      </c>
      <c r="C4148" s="1" t="str">
        <f t="array" ref="C4148">_xlfn.XLOOKUP($B4148, sales_teams!$A$2:$A$36, sales_teams!$B$2:$B$36)</f>
        <v>Cara Losch</v>
      </c>
      <c r="D4148" s="1" t="str">
        <f t="array" ref="D4148">_xlfn.XLOOKUP($B4148, sales_teams!$A$2:$A$36, sales_teams!$C$2:$C$36)</f>
        <v>East</v>
      </c>
      <c r="E4148" s="1" t="s">
        <v>148</v>
      </c>
      <c r="G4148" s="1" t="str">
        <f t="array" ref="G4148">IF($F4148="", "", _xlfn.XLOOKUP($F4148,accounts!$A$2:$A$86,accounts!$B$2:$B$86, "Other"))</f>
        <v/>
      </c>
      <c r="H4148" s="1" t="str">
        <f t="array" ref="H4148">IF($F4148="", "", IFS(_xlfn.XLOOKUP($F4148, accounts!$A$2:$A$86, accounts!$E$2:$E$86, 0)&gt;=1000, "Enterprise", _xlfn.XLOOKUP($F4148, accounts!$A$2:$A$86, accounts!$E$2:$E$86, 0)&gt;=100, "Mid-Market", TRUE, "SMB"))</f>
        <v/>
      </c>
      <c r="I4148" s="1" t="str">
        <f t="array" ref="I4148">IF($F4148="", "", _xlfn.XLOOKUP($F4148,accounts!$A$2:$A$86,accounts!$F$2:$F$86, "Other"))</f>
        <v/>
      </c>
      <c r="J4148" s="1" t="s">
        <v>189</v>
      </c>
      <c r="K4148" s="3">
        <v>42910.0</v>
      </c>
    </row>
    <row r="4149">
      <c r="A4149" s="1" t="s">
        <v>4354</v>
      </c>
      <c r="B4149" s="1" t="s">
        <v>39</v>
      </c>
      <c r="C4149" s="1" t="str">
        <f t="array" ref="C4149">_xlfn.XLOOKUP($B4149, sales_teams!$A$2:$A$36, sales_teams!$B$2:$B$36)</f>
        <v>Cara Losch</v>
      </c>
      <c r="D4149" s="1" t="str">
        <f t="array" ref="D4149">_xlfn.XLOOKUP($B4149, sales_teams!$A$2:$A$36, sales_teams!$C$2:$C$36)</f>
        <v>East</v>
      </c>
      <c r="E4149" s="1" t="s">
        <v>109</v>
      </c>
      <c r="F4149" s="1" t="s">
        <v>166</v>
      </c>
      <c r="G4149" s="1" t="str">
        <f t="array" ref="G4149">IF($F4149="", "", _xlfn.XLOOKUP($F4149,accounts!$A$2:$A$86,accounts!$B$2:$B$86, "Other"))</f>
        <v>finance</v>
      </c>
      <c r="H4149" s="1" t="str">
        <f t="array" ref="H4149">IF($F4149="", "", IFS(_xlfn.XLOOKUP($F4149, accounts!$A$2:$A$86, accounts!$E$2:$E$86, 0)&gt;=1000, "Enterprise", _xlfn.XLOOKUP($F4149, accounts!$A$2:$A$86, accounts!$E$2:$E$86, 0)&gt;=100, "Mid-Market", TRUE, "SMB"))</f>
        <v>Enterprise</v>
      </c>
      <c r="I4149" s="1" t="str">
        <f t="array" ref="I4149">IF($F4149="", "", _xlfn.XLOOKUP($F4149,accounts!$A$2:$A$86,accounts!$F$2:$F$86, "Other"))</f>
        <v>United States</v>
      </c>
      <c r="J4149" s="1" t="s">
        <v>192</v>
      </c>
      <c r="K4149" s="3">
        <v>42910.0</v>
      </c>
      <c r="L4149" s="3">
        <v>42919.0</v>
      </c>
      <c r="M4149" s="1">
        <v>0.0</v>
      </c>
    </row>
    <row r="4150">
      <c r="A4150" s="1" t="s">
        <v>4355</v>
      </c>
      <c r="B4150" s="1" t="s">
        <v>39</v>
      </c>
      <c r="C4150" s="1" t="str">
        <f t="array" ref="C4150">_xlfn.XLOOKUP($B4150, sales_teams!$A$2:$A$36, sales_teams!$B$2:$B$36)</f>
        <v>Cara Losch</v>
      </c>
      <c r="D4150" s="1" t="str">
        <f t="array" ref="D4150">_xlfn.XLOOKUP($B4150, sales_teams!$A$2:$A$36, sales_teams!$C$2:$C$36)</f>
        <v>East</v>
      </c>
      <c r="E4150" s="1" t="s">
        <v>194</v>
      </c>
      <c r="F4150" s="1" t="s">
        <v>126</v>
      </c>
      <c r="G4150" s="1" t="str">
        <f t="array" ref="G4150">IF($F4150="", "", _xlfn.XLOOKUP($F4150,accounts!$A$2:$A$86,accounts!$B$2:$B$86, "Other"))</f>
        <v>retail</v>
      </c>
      <c r="H4150" s="1" t="str">
        <f t="array" ref="H4150">IF($F4150="", "", IFS(_xlfn.XLOOKUP($F4150, accounts!$A$2:$A$86, accounts!$E$2:$E$86, 0)&gt;=1000, "Enterprise", _xlfn.XLOOKUP($F4150, accounts!$A$2:$A$86, accounts!$E$2:$E$86, 0)&gt;=100, "Mid-Market", TRUE, "SMB"))</f>
        <v>Enterprise</v>
      </c>
      <c r="I4150" s="1" t="str">
        <f t="array" ref="I4150">IF($F4150="", "", _xlfn.XLOOKUP($F4150,accounts!$A$2:$A$86,accounts!$F$2:$F$86, "Other"))</f>
        <v>United States</v>
      </c>
      <c r="J4150" s="1" t="s">
        <v>131</v>
      </c>
      <c r="K4150" s="3">
        <v>42910.0</v>
      </c>
      <c r="L4150" s="3">
        <v>42969.0</v>
      </c>
      <c r="M4150" s="1">
        <v>5038.0</v>
      </c>
    </row>
    <row r="4151">
      <c r="A4151" s="1" t="s">
        <v>4356</v>
      </c>
      <c r="B4151" s="1" t="s">
        <v>39</v>
      </c>
      <c r="C4151" s="1" t="str">
        <f t="array" ref="C4151">_xlfn.XLOOKUP($B4151, sales_teams!$A$2:$A$36, sales_teams!$B$2:$B$36)</f>
        <v>Cara Losch</v>
      </c>
      <c r="D4151" s="1" t="str">
        <f t="array" ref="D4151">_xlfn.XLOOKUP($B4151, sales_teams!$A$2:$A$36, sales_teams!$C$2:$C$36)</f>
        <v>East</v>
      </c>
      <c r="E4151" s="1" t="s">
        <v>148</v>
      </c>
      <c r="F4151" s="1" t="s">
        <v>177</v>
      </c>
      <c r="G4151" s="1" t="str">
        <f t="array" ref="G4151">IF($F4151="", "", _xlfn.XLOOKUP($F4151,accounts!$A$2:$A$86,accounts!$B$2:$B$86, "Other"))</f>
        <v>software</v>
      </c>
      <c r="H4151" s="1" t="str">
        <f t="array" ref="H4151">IF($F4151="", "", IFS(_xlfn.XLOOKUP($F4151, accounts!$A$2:$A$86, accounts!$E$2:$E$86, 0)&gt;=1000, "Enterprise", _xlfn.XLOOKUP($F4151, accounts!$A$2:$A$86, accounts!$E$2:$E$86, 0)&gt;=100, "Mid-Market", TRUE, "SMB"))</f>
        <v>Enterprise</v>
      </c>
      <c r="I4151" s="1" t="str">
        <f t="array" ref="I4151">IF($F4151="", "", _xlfn.XLOOKUP($F4151,accounts!$A$2:$A$86,accounts!$F$2:$F$86, "Other"))</f>
        <v>United States</v>
      </c>
      <c r="J4151" s="1" t="s">
        <v>131</v>
      </c>
      <c r="K4151" s="3">
        <v>42910.0</v>
      </c>
      <c r="L4151" s="3">
        <v>42918.0</v>
      </c>
      <c r="M4151" s="1">
        <v>5088.0</v>
      </c>
    </row>
    <row r="4152">
      <c r="A4152" s="1" t="s">
        <v>4357</v>
      </c>
      <c r="B4152" s="1" t="s">
        <v>26</v>
      </c>
      <c r="C4152" s="1" t="str">
        <f t="array" ref="C4152">_xlfn.XLOOKUP($B4152, sales_teams!$A$2:$A$36, sales_teams!$B$2:$B$36)</f>
        <v>Melvin Marxen</v>
      </c>
      <c r="D4152" s="1" t="str">
        <f t="array" ref="D4152">_xlfn.XLOOKUP($B4152, sales_teams!$A$2:$A$36, sales_teams!$C$2:$C$36)</f>
        <v>Central</v>
      </c>
      <c r="E4152" s="1" t="s">
        <v>179</v>
      </c>
      <c r="F4152" s="1" t="s">
        <v>156</v>
      </c>
      <c r="G4152" s="1" t="str">
        <f t="array" ref="G4152">IF($F4152="", "", _xlfn.XLOOKUP($F4152,accounts!$A$2:$A$86,accounts!$B$2:$B$86, "Other"))</f>
        <v>employment</v>
      </c>
      <c r="H4152" s="1" t="str">
        <f t="array" ref="H4152">IF($F4152="", "", IFS(_xlfn.XLOOKUP($F4152, accounts!$A$2:$A$86, accounts!$E$2:$E$86, 0)&gt;=1000, "Enterprise", _xlfn.XLOOKUP($F4152, accounts!$A$2:$A$86, accounts!$E$2:$E$86, 0)&gt;=100, "Mid-Market", TRUE, "SMB"))</f>
        <v>Mid-Market</v>
      </c>
      <c r="I4152" s="1" t="str">
        <f t="array" ref="I4152">IF($F4152="", "", _xlfn.XLOOKUP($F4152,accounts!$A$2:$A$86,accounts!$F$2:$F$86, "Other"))</f>
        <v>United States</v>
      </c>
      <c r="J4152" s="1" t="s">
        <v>131</v>
      </c>
      <c r="K4152" s="3">
        <v>42910.0</v>
      </c>
      <c r="L4152" s="3">
        <v>42961.0</v>
      </c>
      <c r="M4152" s="1">
        <v>48.0</v>
      </c>
    </row>
    <row r="4153">
      <c r="A4153" s="1" t="s">
        <v>4358</v>
      </c>
      <c r="B4153" s="1" t="s">
        <v>88</v>
      </c>
      <c r="C4153" s="1" t="str">
        <f t="array" ref="C4153">_xlfn.XLOOKUP($B4153, sales_teams!$A$2:$A$36, sales_teams!$B$2:$B$36)</f>
        <v>Celia Rouche</v>
      </c>
      <c r="D4153" s="1" t="str">
        <f t="array" ref="D4153">_xlfn.XLOOKUP($B4153, sales_teams!$A$2:$A$36, sales_teams!$C$2:$C$36)</f>
        <v>West</v>
      </c>
      <c r="E4153" s="1" t="s">
        <v>109</v>
      </c>
      <c r="F4153" s="1" t="s">
        <v>75</v>
      </c>
      <c r="G4153" s="1" t="str">
        <f t="array" ref="G4153">IF($F4153="", "", _xlfn.XLOOKUP($F4153,accounts!$A$2:$A$86,accounts!$B$2:$B$86, "Other"))</f>
        <v>software</v>
      </c>
      <c r="H4153" s="1" t="str">
        <f t="array" ref="H4153">IF($F4153="", "", IFS(_xlfn.XLOOKUP($F4153, accounts!$A$2:$A$86, accounts!$E$2:$E$86, 0)&gt;=1000, "Enterprise", _xlfn.XLOOKUP($F4153, accounts!$A$2:$A$86, accounts!$E$2:$E$86, 0)&gt;=100, "Mid-Market", TRUE, "SMB"))</f>
        <v>SMB</v>
      </c>
      <c r="I4153" s="1" t="str">
        <f t="array" ref="I4153">IF($F4153="", "", _xlfn.XLOOKUP($F4153,accounts!$A$2:$A$86,accounts!$F$2:$F$86, "Other"))</f>
        <v>United States</v>
      </c>
      <c r="J4153" s="1" t="s">
        <v>192</v>
      </c>
      <c r="K4153" s="3">
        <v>42910.0</v>
      </c>
      <c r="L4153" s="3">
        <v>42920.0</v>
      </c>
      <c r="M4153" s="1">
        <v>0.0</v>
      </c>
    </row>
    <row r="4154">
      <c r="A4154" s="1" t="s">
        <v>4359</v>
      </c>
      <c r="B4154" s="1" t="s">
        <v>102</v>
      </c>
      <c r="C4154" s="1" t="str">
        <f t="array" ref="C4154">_xlfn.XLOOKUP($B4154, sales_teams!$A$2:$A$36, sales_teams!$B$2:$B$36)</f>
        <v>Summer Sewald</v>
      </c>
      <c r="D4154" s="1" t="str">
        <f t="array" ref="D4154">_xlfn.XLOOKUP($B4154, sales_teams!$A$2:$A$36, sales_teams!$C$2:$C$36)</f>
        <v>West</v>
      </c>
      <c r="E4154" s="1" t="s">
        <v>148</v>
      </c>
      <c r="F4154" s="1" t="s">
        <v>22</v>
      </c>
      <c r="G4154" s="1" t="str">
        <f t="array" ref="G4154">IF($F4154="", "", _xlfn.XLOOKUP($F4154,accounts!$A$2:$A$86,accounts!$B$2:$B$86, "Other"))</f>
        <v>medical</v>
      </c>
      <c r="H4154" s="1" t="str">
        <f t="array" ref="H4154">IF($F4154="", "", IFS(_xlfn.XLOOKUP($F4154, accounts!$A$2:$A$86, accounts!$E$2:$E$86, 0)&gt;=1000, "Enterprise", _xlfn.XLOOKUP($F4154, accounts!$A$2:$A$86, accounts!$E$2:$E$86, 0)&gt;=100, "Mid-Market", TRUE, "SMB"))</f>
        <v>Mid-Market</v>
      </c>
      <c r="I4154" s="1" t="str">
        <f t="array" ref="I4154">IF($F4154="", "", _xlfn.XLOOKUP($F4154,accounts!$A$2:$A$86,accounts!$F$2:$F$86, "Other"))</f>
        <v>United States</v>
      </c>
      <c r="J4154" s="1" t="s">
        <v>189</v>
      </c>
      <c r="K4154" s="3">
        <v>42910.0</v>
      </c>
    </row>
    <row r="4155">
      <c r="A4155" s="1" t="s">
        <v>4360</v>
      </c>
      <c r="B4155" s="1" t="s">
        <v>102</v>
      </c>
      <c r="C4155" s="1" t="str">
        <f t="array" ref="C4155">_xlfn.XLOOKUP($B4155, sales_teams!$A$2:$A$36, sales_teams!$B$2:$B$36)</f>
        <v>Summer Sewald</v>
      </c>
      <c r="D4155" s="1" t="str">
        <f t="array" ref="D4155">_xlfn.XLOOKUP($B4155, sales_teams!$A$2:$A$36, sales_teams!$C$2:$C$36)</f>
        <v>West</v>
      </c>
      <c r="E4155" s="1" t="s">
        <v>109</v>
      </c>
      <c r="F4155" s="1" t="s">
        <v>115</v>
      </c>
      <c r="G4155" s="1" t="str">
        <f t="array" ref="G4155">IF($F4155="", "", _xlfn.XLOOKUP($F4155,accounts!$A$2:$A$86,accounts!$B$2:$B$86, "Other"))</f>
        <v>services</v>
      </c>
      <c r="H4155" s="1" t="str">
        <f t="array" ref="H4155">IF($F4155="", "", IFS(_xlfn.XLOOKUP($F4155, accounts!$A$2:$A$86, accounts!$E$2:$E$86, 0)&gt;=1000, "Enterprise", _xlfn.XLOOKUP($F4155, accounts!$A$2:$A$86, accounts!$E$2:$E$86, 0)&gt;=100, "Mid-Market", TRUE, "SMB"))</f>
        <v>Enterprise</v>
      </c>
      <c r="I4155" s="1" t="str">
        <f t="array" ref="I4155">IF($F4155="", "", _xlfn.XLOOKUP($F4155,accounts!$A$2:$A$86,accounts!$F$2:$F$86, "Other"))</f>
        <v>United States</v>
      </c>
      <c r="J4155" s="1" t="s">
        <v>192</v>
      </c>
      <c r="K4155" s="3">
        <v>42910.0</v>
      </c>
      <c r="L4155" s="3">
        <v>42986.0</v>
      </c>
      <c r="M4155" s="1">
        <v>0.0</v>
      </c>
    </row>
    <row r="4156">
      <c r="A4156" s="1" t="s">
        <v>4361</v>
      </c>
      <c r="B4156" s="1" t="s">
        <v>102</v>
      </c>
      <c r="C4156" s="1" t="str">
        <f t="array" ref="C4156">_xlfn.XLOOKUP($B4156, sales_teams!$A$2:$A$36, sales_teams!$B$2:$B$36)</f>
        <v>Summer Sewald</v>
      </c>
      <c r="D4156" s="1" t="str">
        <f t="array" ref="D4156">_xlfn.XLOOKUP($B4156, sales_teams!$A$2:$A$36, sales_teams!$C$2:$C$36)</f>
        <v>West</v>
      </c>
      <c r="E4156" s="1" t="s">
        <v>194</v>
      </c>
      <c r="F4156" s="1" t="s">
        <v>130</v>
      </c>
      <c r="G4156" s="1" t="str">
        <f t="array" ref="G4156">IF($F4156="", "", _xlfn.XLOOKUP($F4156,accounts!$A$2:$A$86,accounts!$B$2:$B$86, "Other"))</f>
        <v>medical</v>
      </c>
      <c r="H4156" s="1" t="str">
        <f t="array" ref="H4156">IF($F4156="", "", IFS(_xlfn.XLOOKUP($F4156, accounts!$A$2:$A$86, accounts!$E$2:$E$86, 0)&gt;=1000, "Enterprise", _xlfn.XLOOKUP($F4156, accounts!$A$2:$A$86, accounts!$E$2:$E$86, 0)&gt;=100, "Mid-Market", TRUE, "SMB"))</f>
        <v>Enterprise</v>
      </c>
      <c r="I4156" s="1" t="str">
        <f t="array" ref="I4156">IF($F4156="", "", _xlfn.XLOOKUP($F4156,accounts!$A$2:$A$86,accounts!$F$2:$F$86, "Other"))</f>
        <v>United States</v>
      </c>
      <c r="J4156" s="1" t="s">
        <v>131</v>
      </c>
      <c r="K4156" s="3">
        <v>42910.0</v>
      </c>
      <c r="L4156" s="3">
        <v>43008.0</v>
      </c>
      <c r="M4156" s="1">
        <v>5056.0</v>
      </c>
    </row>
    <row r="4157">
      <c r="A4157" s="1" t="s">
        <v>4362</v>
      </c>
      <c r="B4157" s="1" t="s">
        <v>92</v>
      </c>
      <c r="C4157" s="1" t="str">
        <f t="array" ref="C4157">_xlfn.XLOOKUP($B4157, sales_teams!$A$2:$A$36, sales_teams!$B$2:$B$36)</f>
        <v>Celia Rouche</v>
      </c>
      <c r="D4157" s="1" t="str">
        <f t="array" ref="D4157">_xlfn.XLOOKUP($B4157, sales_teams!$A$2:$A$36, sales_teams!$C$2:$C$36)</f>
        <v>West</v>
      </c>
      <c r="E4157" s="1" t="s">
        <v>179</v>
      </c>
      <c r="F4157" s="1" t="s">
        <v>36</v>
      </c>
      <c r="G4157" s="1" t="str">
        <f t="array" ref="G4157">IF($F4157="", "", _xlfn.XLOOKUP($F4157,accounts!$A$2:$A$86,accounts!$B$2:$B$86, "Other"))</f>
        <v>retail</v>
      </c>
      <c r="H4157" s="1" t="str">
        <f t="array" ref="H4157">IF($F4157="", "", IFS(_xlfn.XLOOKUP($F4157, accounts!$A$2:$A$86, accounts!$E$2:$E$86, 0)&gt;=1000, "Enterprise", _xlfn.XLOOKUP($F4157, accounts!$A$2:$A$86, accounts!$E$2:$E$86, 0)&gt;=100, "Mid-Market", TRUE, "SMB"))</f>
        <v>Enterprise</v>
      </c>
      <c r="I4157" s="1" t="str">
        <f t="array" ref="I4157">IF($F4157="", "", _xlfn.XLOOKUP($F4157,accounts!$A$2:$A$86,accounts!$F$2:$F$86, "Other"))</f>
        <v>United States</v>
      </c>
      <c r="J4157" s="1" t="s">
        <v>131</v>
      </c>
      <c r="K4157" s="3">
        <v>42910.0</v>
      </c>
      <c r="L4157" s="3">
        <v>42918.0</v>
      </c>
      <c r="M4157" s="1">
        <v>59.0</v>
      </c>
    </row>
    <row r="4158">
      <c r="A4158" s="1" t="s">
        <v>4363</v>
      </c>
      <c r="B4158" s="1" t="s">
        <v>107</v>
      </c>
      <c r="C4158" s="1" t="str">
        <f t="array" ref="C4158">_xlfn.XLOOKUP($B4158, sales_teams!$A$2:$A$36, sales_teams!$B$2:$B$36)</f>
        <v>Summer Sewald</v>
      </c>
      <c r="D4158" s="1" t="str">
        <f t="array" ref="D4158">_xlfn.XLOOKUP($B4158, sales_teams!$A$2:$A$36, sales_teams!$C$2:$C$36)</f>
        <v>West</v>
      </c>
      <c r="E4158" s="1" t="s">
        <v>109</v>
      </c>
      <c r="F4158" s="1" t="s">
        <v>50</v>
      </c>
      <c r="G4158" s="1" t="str">
        <f t="array" ref="G4158">IF($F4158="", "", _xlfn.XLOOKUP($F4158,accounts!$A$2:$A$86,accounts!$B$2:$B$86, "Other"))</f>
        <v>entertainment</v>
      </c>
      <c r="H4158" s="1" t="str">
        <f t="array" ref="H4158">IF($F4158="", "", IFS(_xlfn.XLOOKUP($F4158, accounts!$A$2:$A$86, accounts!$E$2:$E$86, 0)&gt;=1000, "Enterprise", _xlfn.XLOOKUP($F4158, accounts!$A$2:$A$86, accounts!$E$2:$E$86, 0)&gt;=100, "Mid-Market", TRUE, "SMB"))</f>
        <v>Enterprise</v>
      </c>
      <c r="I4158" s="1" t="str">
        <f t="array" ref="I4158">IF($F4158="", "", _xlfn.XLOOKUP($F4158,accounts!$A$2:$A$86,accounts!$F$2:$F$86, "Other"))</f>
        <v>United States</v>
      </c>
      <c r="J4158" s="1" t="s">
        <v>192</v>
      </c>
      <c r="K4158" s="3">
        <v>42910.0</v>
      </c>
      <c r="L4158" s="3">
        <v>42967.0</v>
      </c>
      <c r="M4158" s="1">
        <v>0.0</v>
      </c>
    </row>
    <row r="4159">
      <c r="A4159" s="1" t="s">
        <v>4364</v>
      </c>
      <c r="B4159" s="1" t="s">
        <v>107</v>
      </c>
      <c r="C4159" s="1" t="str">
        <f t="array" ref="C4159">_xlfn.XLOOKUP($B4159, sales_teams!$A$2:$A$36, sales_teams!$B$2:$B$36)</f>
        <v>Summer Sewald</v>
      </c>
      <c r="D4159" s="1" t="str">
        <f t="array" ref="D4159">_xlfn.XLOOKUP($B4159, sales_teams!$A$2:$A$36, sales_teams!$C$2:$C$36)</f>
        <v>West</v>
      </c>
      <c r="E4159" s="1" t="s">
        <v>181</v>
      </c>
      <c r="F4159" s="1" t="s">
        <v>85</v>
      </c>
      <c r="G4159" s="1" t="str">
        <f t="array" ref="G4159">IF($F4159="", "", _xlfn.XLOOKUP($F4159,accounts!$A$2:$A$86,accounts!$B$2:$B$86, "Other"))</f>
        <v>telecommunications</v>
      </c>
      <c r="H4159" s="1" t="str">
        <f t="array" ref="H4159">IF($F4159="", "", IFS(_xlfn.XLOOKUP($F4159, accounts!$A$2:$A$86, accounts!$E$2:$E$86, 0)&gt;=1000, "Enterprise", _xlfn.XLOOKUP($F4159, accounts!$A$2:$A$86, accounts!$E$2:$E$86, 0)&gt;=100, "Mid-Market", TRUE, "SMB"))</f>
        <v>Enterprise</v>
      </c>
      <c r="I4159" s="1" t="str">
        <f t="array" ref="I4159">IF($F4159="", "", _xlfn.XLOOKUP($F4159,accounts!$A$2:$A$86,accounts!$F$2:$F$86, "Other"))</f>
        <v>United States</v>
      </c>
      <c r="J4159" s="1" t="s">
        <v>131</v>
      </c>
      <c r="K4159" s="3">
        <v>42910.0</v>
      </c>
      <c r="L4159" s="3">
        <v>42968.0</v>
      </c>
      <c r="M4159" s="1">
        <v>562.0</v>
      </c>
    </row>
    <row r="4160">
      <c r="A4160" s="1" t="s">
        <v>4365</v>
      </c>
      <c r="B4160" s="1" t="s">
        <v>18</v>
      </c>
      <c r="C4160" s="1" t="str">
        <f t="array" ref="C4160">_xlfn.XLOOKUP($B4160, sales_teams!$A$2:$A$36, sales_teams!$B$2:$B$36)</f>
        <v>Dustin Brinkmann</v>
      </c>
      <c r="D4160" s="1" t="str">
        <f t="array" ref="D4160">_xlfn.XLOOKUP($B4160, sales_teams!$A$2:$A$36, sales_teams!$C$2:$C$36)</f>
        <v>Central</v>
      </c>
      <c r="E4160" s="1" t="s">
        <v>179</v>
      </c>
      <c r="F4160" s="1" t="s">
        <v>56</v>
      </c>
      <c r="G4160" s="1" t="str">
        <f t="array" ref="G4160">IF($F4160="", "", _xlfn.XLOOKUP($F4160,accounts!$A$2:$A$86,accounts!$B$2:$B$86, "Other"))</f>
        <v>software</v>
      </c>
      <c r="H4160" s="1" t="str">
        <f t="array" ref="H4160">IF($F4160="", "", IFS(_xlfn.XLOOKUP($F4160, accounts!$A$2:$A$86, accounts!$E$2:$E$86, 0)&gt;=1000, "Enterprise", _xlfn.XLOOKUP($F4160, accounts!$A$2:$A$86, accounts!$E$2:$E$86, 0)&gt;=100, "Mid-Market", TRUE, "SMB"))</f>
        <v>Enterprise</v>
      </c>
      <c r="I4160" s="1" t="str">
        <f t="array" ref="I4160">IF($F4160="", "", _xlfn.XLOOKUP($F4160,accounts!$A$2:$A$86,accounts!$F$2:$F$86, "Other"))</f>
        <v>United States</v>
      </c>
      <c r="J4160" s="1" t="s">
        <v>131</v>
      </c>
      <c r="K4160" s="3">
        <v>42910.0</v>
      </c>
      <c r="L4160" s="3">
        <v>42988.0</v>
      </c>
      <c r="M4160" s="1">
        <v>63.0</v>
      </c>
    </row>
    <row r="4161">
      <c r="A4161" s="1" t="s">
        <v>4366</v>
      </c>
      <c r="B4161" s="1" t="s">
        <v>18</v>
      </c>
      <c r="C4161" s="1" t="str">
        <f t="array" ref="C4161">_xlfn.XLOOKUP($B4161, sales_teams!$A$2:$A$36, sales_teams!$B$2:$B$36)</f>
        <v>Dustin Brinkmann</v>
      </c>
      <c r="D4161" s="1" t="str">
        <f t="array" ref="D4161">_xlfn.XLOOKUP($B4161, sales_teams!$A$2:$A$36, sales_teams!$C$2:$C$36)</f>
        <v>Central</v>
      </c>
      <c r="E4161" s="1" t="s">
        <v>188</v>
      </c>
      <c r="F4161" s="1" t="s">
        <v>25</v>
      </c>
      <c r="G4161" s="1" t="str">
        <f t="array" ref="G4161">IF($F4161="", "", _xlfn.XLOOKUP($F4161,accounts!$A$2:$A$86,accounts!$B$2:$B$86, "Other"))</f>
        <v>medical</v>
      </c>
      <c r="H4161" s="1" t="str">
        <f t="array" ref="H4161">IF($F4161="", "", IFS(_xlfn.XLOOKUP($F4161, accounts!$A$2:$A$86, accounts!$E$2:$E$86, 0)&gt;=1000, "Enterprise", _xlfn.XLOOKUP($F4161, accounts!$A$2:$A$86, accounts!$E$2:$E$86, 0)&gt;=100, "Mid-Market", TRUE, "SMB"))</f>
        <v>Enterprise</v>
      </c>
      <c r="I4161" s="1" t="str">
        <f t="array" ref="I4161">IF($F4161="", "", _xlfn.XLOOKUP($F4161,accounts!$A$2:$A$86,accounts!$F$2:$F$86, "Other"))</f>
        <v>Kenya</v>
      </c>
      <c r="J4161" s="1" t="s">
        <v>131</v>
      </c>
      <c r="K4161" s="3">
        <v>42910.0</v>
      </c>
      <c r="L4161" s="3">
        <v>42921.0</v>
      </c>
      <c r="M4161" s="1">
        <v>3355.0</v>
      </c>
    </row>
    <row r="4162">
      <c r="A4162" s="1" t="s">
        <v>4367</v>
      </c>
      <c r="B4162" s="1" t="s">
        <v>60</v>
      </c>
      <c r="C4162" s="1" t="str">
        <f t="array" ref="C4162">_xlfn.XLOOKUP($B4162, sales_teams!$A$2:$A$36, sales_teams!$B$2:$B$36)</f>
        <v>Celia Rouche</v>
      </c>
      <c r="D4162" s="1" t="str">
        <f t="array" ref="D4162">_xlfn.XLOOKUP($B4162, sales_teams!$A$2:$A$36, sales_teams!$C$2:$C$36)</f>
        <v>West</v>
      </c>
      <c r="E4162" s="1" t="s">
        <v>179</v>
      </c>
      <c r="G4162" s="1" t="str">
        <f t="array" ref="G4162">IF($F4162="", "", _xlfn.XLOOKUP($F4162,accounts!$A$2:$A$86,accounts!$B$2:$B$86, "Other"))</f>
        <v/>
      </c>
      <c r="H4162" s="1" t="str">
        <f t="array" ref="H4162">IF($F4162="", "", IFS(_xlfn.XLOOKUP($F4162, accounts!$A$2:$A$86, accounts!$E$2:$E$86, 0)&gt;=1000, "Enterprise", _xlfn.XLOOKUP($F4162, accounts!$A$2:$A$86, accounts!$E$2:$E$86, 0)&gt;=100, "Mid-Market", TRUE, "SMB"))</f>
        <v/>
      </c>
      <c r="I4162" s="1" t="str">
        <f t="array" ref="I4162">IF($F4162="", "", _xlfn.XLOOKUP($F4162,accounts!$A$2:$A$86,accounts!$F$2:$F$86, "Other"))</f>
        <v/>
      </c>
      <c r="J4162" s="1" t="s">
        <v>189</v>
      </c>
      <c r="K4162" s="3">
        <v>42910.0</v>
      </c>
    </row>
    <row r="4163">
      <c r="A4163" s="1" t="s">
        <v>4368</v>
      </c>
      <c r="B4163" s="1" t="s">
        <v>34</v>
      </c>
      <c r="C4163" s="1" t="str">
        <f t="array" ref="C4163">_xlfn.XLOOKUP($B4163, sales_teams!$A$2:$A$36, sales_teams!$B$2:$B$36)</f>
        <v>Cara Losch</v>
      </c>
      <c r="D4163" s="1" t="str">
        <f t="array" ref="D4163">_xlfn.XLOOKUP($B4163, sales_teams!$A$2:$A$36, sales_teams!$C$2:$C$36)</f>
        <v>East</v>
      </c>
      <c r="E4163" s="1" t="s">
        <v>188</v>
      </c>
      <c r="F4163" s="1" t="s">
        <v>40</v>
      </c>
      <c r="G4163" s="1" t="str">
        <f t="array" ref="G4163">IF($F4163="", "", _xlfn.XLOOKUP($F4163,accounts!$A$2:$A$86,accounts!$B$2:$B$86, "Other"))</f>
        <v>technology</v>
      </c>
      <c r="H4163" s="1" t="str">
        <f t="array" ref="H4163">IF($F4163="", "", IFS(_xlfn.XLOOKUP($F4163, accounts!$A$2:$A$86, accounts!$E$2:$E$86, 0)&gt;=1000, "Enterprise", _xlfn.XLOOKUP($F4163, accounts!$A$2:$A$86, accounts!$E$2:$E$86, 0)&gt;=100, "Mid-Market", TRUE, "SMB"))</f>
        <v>Enterprise</v>
      </c>
      <c r="I4163" s="1" t="str">
        <f t="array" ref="I4163">IF($F4163="", "", _xlfn.XLOOKUP($F4163,accounts!$A$2:$A$86,accounts!$F$2:$F$86, "Other"))</f>
        <v>United States</v>
      </c>
      <c r="J4163" s="1" t="s">
        <v>192</v>
      </c>
      <c r="K4163" s="3">
        <v>42910.0</v>
      </c>
      <c r="L4163" s="3">
        <v>42921.0</v>
      </c>
      <c r="M4163" s="1">
        <v>0.0</v>
      </c>
    </row>
    <row r="4164">
      <c r="A4164" s="1" t="s">
        <v>4369</v>
      </c>
      <c r="B4164" s="1" t="s">
        <v>34</v>
      </c>
      <c r="C4164" s="1" t="str">
        <f t="array" ref="C4164">_xlfn.XLOOKUP($B4164, sales_teams!$A$2:$A$36, sales_teams!$B$2:$B$36)</f>
        <v>Cara Losch</v>
      </c>
      <c r="D4164" s="1" t="str">
        <f t="array" ref="D4164">_xlfn.XLOOKUP($B4164, sales_teams!$A$2:$A$36, sales_teams!$C$2:$C$36)</f>
        <v>East</v>
      </c>
      <c r="E4164" s="1" t="s">
        <v>179</v>
      </c>
      <c r="F4164" s="1" t="s">
        <v>55</v>
      </c>
      <c r="G4164" s="1" t="str">
        <f t="array" ref="G4164">IF($F4164="", "", _xlfn.XLOOKUP($F4164,accounts!$A$2:$A$86,accounts!$B$2:$B$86, "Other"))</f>
        <v>entertainment</v>
      </c>
      <c r="H4164" s="1" t="str">
        <f t="array" ref="H4164">IF($F4164="", "", IFS(_xlfn.XLOOKUP($F4164, accounts!$A$2:$A$86, accounts!$E$2:$E$86, 0)&gt;=1000, "Enterprise", _xlfn.XLOOKUP($F4164, accounts!$A$2:$A$86, accounts!$E$2:$E$86, 0)&gt;=100, "Mid-Market", TRUE, "SMB"))</f>
        <v>Enterprise</v>
      </c>
      <c r="I4164" s="1" t="str">
        <f t="array" ref="I4164">IF($F4164="", "", _xlfn.XLOOKUP($F4164,accounts!$A$2:$A$86,accounts!$F$2:$F$86, "Other"))</f>
        <v>United States</v>
      </c>
      <c r="J4164" s="1" t="s">
        <v>131</v>
      </c>
      <c r="K4164" s="3">
        <v>42910.0</v>
      </c>
      <c r="L4164" s="3">
        <v>42995.0</v>
      </c>
      <c r="M4164" s="1">
        <v>55.0</v>
      </c>
    </row>
    <row r="4165">
      <c r="A4165" s="1" t="s">
        <v>4370</v>
      </c>
      <c r="B4165" s="1" t="s">
        <v>105</v>
      </c>
      <c r="C4165" s="1" t="str">
        <f t="array" ref="C4165">_xlfn.XLOOKUP($B4165, sales_teams!$A$2:$A$36, sales_teams!$B$2:$B$36)</f>
        <v>Summer Sewald</v>
      </c>
      <c r="D4165" s="1" t="str">
        <f t="array" ref="D4165">_xlfn.XLOOKUP($B4165, sales_teams!$A$2:$A$36, sales_teams!$C$2:$C$36)</f>
        <v>West</v>
      </c>
      <c r="E4165" s="1" t="s">
        <v>194</v>
      </c>
      <c r="F4165" s="1" t="s">
        <v>137</v>
      </c>
      <c r="G4165" s="1" t="str">
        <f t="array" ref="G4165">IF($F4165="", "", _xlfn.XLOOKUP($F4165,accounts!$A$2:$A$86,accounts!$B$2:$B$86, "Other"))</f>
        <v>services</v>
      </c>
      <c r="H4165" s="1" t="str">
        <f t="array" ref="H4165">IF($F4165="", "", IFS(_xlfn.XLOOKUP($F4165, accounts!$A$2:$A$86, accounts!$E$2:$E$86, 0)&gt;=1000, "Enterprise", _xlfn.XLOOKUP($F4165, accounts!$A$2:$A$86, accounts!$E$2:$E$86, 0)&gt;=100, "Mid-Market", TRUE, "SMB"))</f>
        <v>Enterprise</v>
      </c>
      <c r="I4165" s="1" t="str">
        <f t="array" ref="I4165">IF($F4165="", "", _xlfn.XLOOKUP($F4165,accounts!$A$2:$A$86,accounts!$F$2:$F$86, "Other"))</f>
        <v>Germany</v>
      </c>
      <c r="J4165" s="1" t="s">
        <v>131</v>
      </c>
      <c r="K4165" s="3">
        <v>42910.0</v>
      </c>
      <c r="L4165" s="3">
        <v>43001.0</v>
      </c>
      <c r="M4165" s="1">
        <v>4059.0</v>
      </c>
    </row>
    <row r="4166">
      <c r="A4166" s="1" t="s">
        <v>4371</v>
      </c>
      <c r="B4166" s="1" t="s">
        <v>52</v>
      </c>
      <c r="C4166" s="1" t="str">
        <f t="array" ref="C4166">_xlfn.XLOOKUP($B4166, sales_teams!$A$2:$A$36, sales_teams!$B$2:$B$36)</f>
        <v>Rocco Neubert</v>
      </c>
      <c r="D4166" s="1" t="str">
        <f t="array" ref="D4166">_xlfn.XLOOKUP($B4166, sales_teams!$A$2:$A$36, sales_teams!$C$2:$C$36)</f>
        <v>East</v>
      </c>
      <c r="E4166" s="1" t="s">
        <v>188</v>
      </c>
      <c r="F4166" s="1" t="s">
        <v>43</v>
      </c>
      <c r="G4166" s="1" t="str">
        <f t="array" ref="G4166">IF($F4166="", "", _xlfn.XLOOKUP($F4166,accounts!$A$2:$A$86,accounts!$B$2:$B$86, "Other"))</f>
        <v>software</v>
      </c>
      <c r="H4166" s="1" t="str">
        <f t="array" ref="H4166">IF($F4166="", "", IFS(_xlfn.XLOOKUP($F4166, accounts!$A$2:$A$86, accounts!$E$2:$E$86, 0)&gt;=1000, "Enterprise", _xlfn.XLOOKUP($F4166, accounts!$A$2:$A$86, accounts!$E$2:$E$86, 0)&gt;=100, "Mid-Market", TRUE, "SMB"))</f>
        <v>Enterprise</v>
      </c>
      <c r="I4166" s="1" t="str">
        <f t="array" ref="I4166">IF($F4166="", "", _xlfn.XLOOKUP($F4166,accounts!$A$2:$A$86,accounts!$F$2:$F$86, "Other"))</f>
        <v>United States</v>
      </c>
      <c r="J4166" s="1" t="s">
        <v>192</v>
      </c>
      <c r="K4166" s="3">
        <v>42911.0</v>
      </c>
      <c r="L4166" s="3">
        <v>42920.0</v>
      </c>
      <c r="M4166" s="1">
        <v>0.0</v>
      </c>
    </row>
    <row r="4167">
      <c r="A4167" s="1" t="s">
        <v>4372</v>
      </c>
      <c r="B4167" s="1" t="s">
        <v>12</v>
      </c>
      <c r="C4167" s="1" t="str">
        <f t="array" ref="C4167">_xlfn.XLOOKUP($B4167, sales_teams!$A$2:$A$36, sales_teams!$B$2:$B$36)</f>
        <v>Dustin Brinkmann</v>
      </c>
      <c r="D4167" s="1" t="str">
        <f t="array" ref="D4167">_xlfn.XLOOKUP($B4167, sales_teams!$A$2:$A$36, sales_teams!$C$2:$C$36)</f>
        <v>Central</v>
      </c>
      <c r="E4167" s="1" t="s">
        <v>109</v>
      </c>
      <c r="F4167" s="1" t="s">
        <v>56</v>
      </c>
      <c r="G4167" s="1" t="str">
        <f t="array" ref="G4167">IF($F4167="", "", _xlfn.XLOOKUP($F4167,accounts!$A$2:$A$86,accounts!$B$2:$B$86, "Other"))</f>
        <v>software</v>
      </c>
      <c r="H4167" s="1" t="str">
        <f t="array" ref="H4167">IF($F4167="", "", IFS(_xlfn.XLOOKUP($F4167, accounts!$A$2:$A$86, accounts!$E$2:$E$86, 0)&gt;=1000, "Enterprise", _xlfn.XLOOKUP($F4167, accounts!$A$2:$A$86, accounts!$E$2:$E$86, 0)&gt;=100, "Mid-Market", TRUE, "SMB"))</f>
        <v>Enterprise</v>
      </c>
      <c r="I4167" s="1" t="str">
        <f t="array" ref="I4167">IF($F4167="", "", _xlfn.XLOOKUP($F4167,accounts!$A$2:$A$86,accounts!$F$2:$F$86, "Other"))</f>
        <v>United States</v>
      </c>
      <c r="J4167" s="1" t="s">
        <v>131</v>
      </c>
      <c r="K4167" s="3">
        <v>42911.0</v>
      </c>
      <c r="L4167" s="3">
        <v>42956.0</v>
      </c>
      <c r="M4167" s="1">
        <v>1128.0</v>
      </c>
    </row>
    <row r="4168">
      <c r="A4168" s="1" t="s">
        <v>4373</v>
      </c>
      <c r="B4168" s="1" t="s">
        <v>48</v>
      </c>
      <c r="C4168" s="1" t="str">
        <f t="array" ref="C4168">_xlfn.XLOOKUP($B4168, sales_teams!$A$2:$A$36, sales_teams!$B$2:$B$36)</f>
        <v>Rocco Neubert</v>
      </c>
      <c r="D4168" s="1" t="str">
        <f t="array" ref="D4168">_xlfn.XLOOKUP($B4168, sales_teams!$A$2:$A$36, sales_teams!$C$2:$C$36)</f>
        <v>East</v>
      </c>
      <c r="E4168" s="1" t="s">
        <v>148</v>
      </c>
      <c r="G4168" s="1" t="str">
        <f t="array" ref="G4168">IF($F4168="", "", _xlfn.XLOOKUP($F4168,accounts!$A$2:$A$86,accounts!$B$2:$B$86, "Other"))</f>
        <v/>
      </c>
      <c r="H4168" s="1" t="str">
        <f t="array" ref="H4168">IF($F4168="", "", IFS(_xlfn.XLOOKUP($F4168, accounts!$A$2:$A$86, accounts!$E$2:$E$86, 0)&gt;=1000, "Enterprise", _xlfn.XLOOKUP($F4168, accounts!$A$2:$A$86, accounts!$E$2:$E$86, 0)&gt;=100, "Mid-Market", TRUE, "SMB"))</f>
        <v/>
      </c>
      <c r="I4168" s="1" t="str">
        <f t="array" ref="I4168">IF($F4168="", "", _xlfn.XLOOKUP($F4168,accounts!$A$2:$A$86,accounts!$F$2:$F$86, "Other"))</f>
        <v/>
      </c>
      <c r="J4168" s="1" t="s">
        <v>189</v>
      </c>
      <c r="K4168" s="3">
        <v>42911.0</v>
      </c>
    </row>
    <row r="4169">
      <c r="A4169" s="1" t="s">
        <v>4374</v>
      </c>
      <c r="B4169" s="1" t="s">
        <v>30</v>
      </c>
      <c r="C4169" s="1" t="str">
        <f t="array" ref="C4169">_xlfn.XLOOKUP($B4169, sales_teams!$A$2:$A$36, sales_teams!$B$2:$B$36)</f>
        <v>Melvin Marxen</v>
      </c>
      <c r="D4169" s="1" t="str">
        <f t="array" ref="D4169">_xlfn.XLOOKUP($B4169, sales_teams!$A$2:$A$36, sales_teams!$C$2:$C$36)</f>
        <v>Central</v>
      </c>
      <c r="E4169" s="1" t="s">
        <v>109</v>
      </c>
      <c r="F4169" s="1" t="s">
        <v>64</v>
      </c>
      <c r="G4169" s="1" t="str">
        <f t="array" ref="G4169">IF($F4169="", "", _xlfn.XLOOKUP($F4169,accounts!$A$2:$A$86,accounts!$B$2:$B$86, "Other"))</f>
        <v>technology</v>
      </c>
      <c r="H4169" s="1" t="str">
        <f t="array" ref="H4169">IF($F4169="", "", IFS(_xlfn.XLOOKUP($F4169, accounts!$A$2:$A$86, accounts!$E$2:$E$86, 0)&gt;=1000, "Enterprise", _xlfn.XLOOKUP($F4169, accounts!$A$2:$A$86, accounts!$E$2:$E$86, 0)&gt;=100, "Mid-Market", TRUE, "SMB"))</f>
        <v>Enterprise</v>
      </c>
      <c r="I4169" s="1" t="str">
        <f t="array" ref="I4169">IF($F4169="", "", _xlfn.XLOOKUP($F4169,accounts!$A$2:$A$86,accounts!$F$2:$F$86, "Other"))</f>
        <v>United States</v>
      </c>
      <c r="J4169" s="1" t="s">
        <v>192</v>
      </c>
      <c r="K4169" s="3">
        <v>42911.0</v>
      </c>
      <c r="L4169" s="3">
        <v>42917.0</v>
      </c>
      <c r="M4169" s="1">
        <v>0.0</v>
      </c>
    </row>
    <row r="4170">
      <c r="A4170" s="1" t="s">
        <v>4375</v>
      </c>
      <c r="B4170" s="1" t="s">
        <v>30</v>
      </c>
      <c r="C4170" s="1" t="str">
        <f t="array" ref="C4170">_xlfn.XLOOKUP($B4170, sales_teams!$A$2:$A$36, sales_teams!$B$2:$B$36)</f>
        <v>Melvin Marxen</v>
      </c>
      <c r="D4170" s="1" t="str">
        <f t="array" ref="D4170">_xlfn.XLOOKUP($B4170, sales_teams!$A$2:$A$36, sales_teams!$C$2:$C$36)</f>
        <v>Central</v>
      </c>
      <c r="E4170" s="1" t="s">
        <v>194</v>
      </c>
      <c r="F4170" s="1" t="s">
        <v>149</v>
      </c>
      <c r="G4170" s="1" t="str">
        <f t="array" ref="G4170">IF($F4170="", "", _xlfn.XLOOKUP($F4170,accounts!$A$2:$A$86,accounts!$B$2:$B$86, "Other"))</f>
        <v>medical</v>
      </c>
      <c r="H4170" s="1" t="str">
        <f t="array" ref="H4170">IF($F4170="", "", IFS(_xlfn.XLOOKUP($F4170, accounts!$A$2:$A$86, accounts!$E$2:$E$86, 0)&gt;=1000, "Enterprise", _xlfn.XLOOKUP($F4170, accounts!$A$2:$A$86, accounts!$E$2:$E$86, 0)&gt;=100, "Mid-Market", TRUE, "SMB"))</f>
        <v>Enterprise</v>
      </c>
      <c r="I4170" s="1" t="str">
        <f t="array" ref="I4170">IF($F4170="", "", _xlfn.XLOOKUP($F4170,accounts!$A$2:$A$86,accounts!$F$2:$F$86, "Other"))</f>
        <v>United States</v>
      </c>
      <c r="J4170" s="1" t="s">
        <v>131</v>
      </c>
      <c r="K4170" s="3">
        <v>42911.0</v>
      </c>
      <c r="L4170" s="3">
        <v>42924.0</v>
      </c>
      <c r="M4170" s="1">
        <v>5536.0</v>
      </c>
    </row>
    <row r="4171">
      <c r="A4171" s="1" t="s">
        <v>4376</v>
      </c>
      <c r="B4171" s="1" t="s">
        <v>30</v>
      </c>
      <c r="C4171" s="1" t="str">
        <f t="array" ref="C4171">_xlfn.XLOOKUP($B4171, sales_teams!$A$2:$A$36, sales_teams!$B$2:$B$36)</f>
        <v>Melvin Marxen</v>
      </c>
      <c r="D4171" s="1" t="str">
        <f t="array" ref="D4171">_xlfn.XLOOKUP($B4171, sales_teams!$A$2:$A$36, sales_teams!$C$2:$C$36)</f>
        <v>Central</v>
      </c>
      <c r="E4171" s="1" t="s">
        <v>148</v>
      </c>
      <c r="F4171" s="1" t="s">
        <v>106</v>
      </c>
      <c r="G4171" s="1" t="str">
        <f t="array" ref="G4171">IF($F4171="", "", _xlfn.XLOOKUP($F4171,accounts!$A$2:$A$86,accounts!$B$2:$B$86, "Other"))</f>
        <v>retail</v>
      </c>
      <c r="H4171" s="1" t="str">
        <f t="array" ref="H4171">IF($F4171="", "", IFS(_xlfn.XLOOKUP($F4171, accounts!$A$2:$A$86, accounts!$E$2:$E$86, 0)&gt;=1000, "Enterprise", _xlfn.XLOOKUP($F4171, accounts!$A$2:$A$86, accounts!$E$2:$E$86, 0)&gt;=100, "Mid-Market", TRUE, "SMB"))</f>
        <v>Enterprise</v>
      </c>
      <c r="I4171" s="1" t="str">
        <f t="array" ref="I4171">IF($F4171="", "", _xlfn.XLOOKUP($F4171,accounts!$A$2:$A$86,accounts!$F$2:$F$86, "Other"))</f>
        <v>Italy</v>
      </c>
      <c r="J4171" s="1" t="s">
        <v>131</v>
      </c>
      <c r="K4171" s="3">
        <v>42911.0</v>
      </c>
      <c r="L4171" s="3">
        <v>42981.0</v>
      </c>
      <c r="M4171" s="1">
        <v>4964.0</v>
      </c>
    </row>
    <row r="4172">
      <c r="A4172" s="1" t="s">
        <v>4377</v>
      </c>
      <c r="B4172" s="1" t="s">
        <v>30</v>
      </c>
      <c r="C4172" s="1" t="str">
        <f t="array" ref="C4172">_xlfn.XLOOKUP($B4172, sales_teams!$A$2:$A$36, sales_teams!$B$2:$B$36)</f>
        <v>Melvin Marxen</v>
      </c>
      <c r="D4172" s="1" t="str">
        <f t="array" ref="D4172">_xlfn.XLOOKUP($B4172, sales_teams!$A$2:$A$36, sales_teams!$C$2:$C$36)</f>
        <v>Central</v>
      </c>
      <c r="E4172" s="1" t="s">
        <v>179</v>
      </c>
      <c r="F4172" s="1" t="s">
        <v>79</v>
      </c>
      <c r="G4172" s="1" t="str">
        <f t="array" ref="G4172">IF($F4172="", "", _xlfn.XLOOKUP($F4172,accounts!$A$2:$A$86,accounts!$B$2:$B$86, "Other"))</f>
        <v>entertainment</v>
      </c>
      <c r="H4172" s="1" t="str">
        <f t="array" ref="H4172">IF($F4172="", "", IFS(_xlfn.XLOOKUP($F4172, accounts!$A$2:$A$86, accounts!$E$2:$E$86, 0)&gt;=1000, "Enterprise", _xlfn.XLOOKUP($F4172, accounts!$A$2:$A$86, accounts!$E$2:$E$86, 0)&gt;=100, "Mid-Market", TRUE, "SMB"))</f>
        <v>Mid-Market</v>
      </c>
      <c r="I4172" s="1" t="str">
        <f t="array" ref="I4172">IF($F4172="", "", _xlfn.XLOOKUP($F4172,accounts!$A$2:$A$86,accounts!$F$2:$F$86, "Other"))</f>
        <v>United States</v>
      </c>
      <c r="J4172" s="1" t="s">
        <v>131</v>
      </c>
      <c r="K4172" s="3">
        <v>42911.0</v>
      </c>
      <c r="L4172" s="3">
        <v>42919.0</v>
      </c>
      <c r="M4172" s="1">
        <v>54.0</v>
      </c>
    </row>
    <row r="4173">
      <c r="A4173" s="1" t="s">
        <v>4378</v>
      </c>
      <c r="B4173" s="1" t="s">
        <v>30</v>
      </c>
      <c r="C4173" s="1" t="str">
        <f t="array" ref="C4173">_xlfn.XLOOKUP($B4173, sales_teams!$A$2:$A$36, sales_teams!$B$2:$B$36)</f>
        <v>Melvin Marxen</v>
      </c>
      <c r="D4173" s="1" t="str">
        <f t="array" ref="D4173">_xlfn.XLOOKUP($B4173, sales_teams!$A$2:$A$36, sales_teams!$C$2:$C$36)</f>
        <v>Central</v>
      </c>
      <c r="E4173" s="1" t="s">
        <v>179</v>
      </c>
      <c r="F4173" s="1" t="s">
        <v>149</v>
      </c>
      <c r="G4173" s="1" t="str">
        <f t="array" ref="G4173">IF($F4173="", "", _xlfn.XLOOKUP($F4173,accounts!$A$2:$A$86,accounts!$B$2:$B$86, "Other"))</f>
        <v>medical</v>
      </c>
      <c r="H4173" s="1" t="str">
        <f t="array" ref="H4173">IF($F4173="", "", IFS(_xlfn.XLOOKUP($F4173, accounts!$A$2:$A$86, accounts!$E$2:$E$86, 0)&gt;=1000, "Enterprise", _xlfn.XLOOKUP($F4173, accounts!$A$2:$A$86, accounts!$E$2:$E$86, 0)&gt;=100, "Mid-Market", TRUE, "SMB"))</f>
        <v>Enterprise</v>
      </c>
      <c r="I4173" s="1" t="str">
        <f t="array" ref="I4173">IF($F4173="", "", _xlfn.XLOOKUP($F4173,accounts!$A$2:$A$86,accounts!$F$2:$F$86, "Other"))</f>
        <v>United States</v>
      </c>
      <c r="J4173" s="1" t="s">
        <v>131</v>
      </c>
      <c r="K4173" s="3">
        <v>42911.0</v>
      </c>
      <c r="L4173" s="3">
        <v>42949.0</v>
      </c>
      <c r="M4173" s="1">
        <v>56.0</v>
      </c>
    </row>
    <row r="4174">
      <c r="A4174" s="1" t="s">
        <v>4379</v>
      </c>
      <c r="B4174" s="1" t="s">
        <v>53</v>
      </c>
      <c r="C4174" s="1" t="str">
        <f t="array" ref="C4174">_xlfn.XLOOKUP($B4174, sales_teams!$A$2:$A$36, sales_teams!$B$2:$B$36)</f>
        <v>Rocco Neubert</v>
      </c>
      <c r="D4174" s="1" t="str">
        <f t="array" ref="D4174">_xlfn.XLOOKUP($B4174, sales_teams!$A$2:$A$36, sales_teams!$C$2:$C$36)</f>
        <v>East</v>
      </c>
      <c r="E4174" s="1" t="s">
        <v>194</v>
      </c>
      <c r="F4174" s="1" t="s">
        <v>167</v>
      </c>
      <c r="G4174" s="1" t="str">
        <f t="array" ref="G4174">IF($F4174="", "", _xlfn.XLOOKUP($F4174,accounts!$A$2:$A$86,accounts!$B$2:$B$86, "Other"))</f>
        <v>finance</v>
      </c>
      <c r="H4174" s="1" t="str">
        <f t="array" ref="H4174">IF($F4174="", "", IFS(_xlfn.XLOOKUP($F4174, accounts!$A$2:$A$86, accounts!$E$2:$E$86, 0)&gt;=1000, "Enterprise", _xlfn.XLOOKUP($F4174, accounts!$A$2:$A$86, accounts!$E$2:$E$86, 0)&gt;=100, "Mid-Market", TRUE, "SMB"))</f>
        <v>Mid-Market</v>
      </c>
      <c r="I4174" s="1" t="str">
        <f t="array" ref="I4174">IF($F4174="", "", _xlfn.XLOOKUP($F4174,accounts!$A$2:$A$86,accounts!$F$2:$F$86, "Other"))</f>
        <v>United States</v>
      </c>
      <c r="J4174" s="1" t="s">
        <v>192</v>
      </c>
      <c r="K4174" s="3">
        <v>42911.0</v>
      </c>
      <c r="L4174" s="3">
        <v>42918.0</v>
      </c>
      <c r="M4174" s="1">
        <v>0.0</v>
      </c>
    </row>
    <row r="4175">
      <c r="A4175" s="1" t="s">
        <v>4380</v>
      </c>
      <c r="B4175" s="1" t="s">
        <v>53</v>
      </c>
      <c r="C4175" s="1" t="str">
        <f t="array" ref="C4175">_xlfn.XLOOKUP($B4175, sales_teams!$A$2:$A$36, sales_teams!$B$2:$B$36)</f>
        <v>Rocco Neubert</v>
      </c>
      <c r="D4175" s="1" t="str">
        <f t="array" ref="D4175">_xlfn.XLOOKUP($B4175, sales_teams!$A$2:$A$36, sales_teams!$C$2:$C$36)</f>
        <v>East</v>
      </c>
      <c r="E4175" s="1" t="s">
        <v>148</v>
      </c>
      <c r="F4175" s="1" t="s">
        <v>103</v>
      </c>
      <c r="G4175" s="1" t="str">
        <f t="array" ref="G4175">IF($F4175="", "", _xlfn.XLOOKUP($F4175,accounts!$A$2:$A$86,accounts!$B$2:$B$86, "Other"))</f>
        <v>retail</v>
      </c>
      <c r="H4175" s="1" t="str">
        <f t="array" ref="H4175">IF($F4175="", "", IFS(_xlfn.XLOOKUP($F4175, accounts!$A$2:$A$86, accounts!$E$2:$E$86, 0)&gt;=1000, "Enterprise", _xlfn.XLOOKUP($F4175, accounts!$A$2:$A$86, accounts!$E$2:$E$86, 0)&gt;=100, "Mid-Market", TRUE, "SMB"))</f>
        <v>Enterprise</v>
      </c>
      <c r="I4175" s="1" t="str">
        <f t="array" ref="I4175">IF($F4175="", "", _xlfn.XLOOKUP($F4175,accounts!$A$2:$A$86,accounts!$F$2:$F$86, "Other"))</f>
        <v>United States</v>
      </c>
      <c r="J4175" s="1" t="s">
        <v>192</v>
      </c>
      <c r="K4175" s="3">
        <v>42911.0</v>
      </c>
      <c r="L4175" s="3">
        <v>42966.0</v>
      </c>
      <c r="M4175" s="1">
        <v>0.0</v>
      </c>
    </row>
    <row r="4176">
      <c r="A4176" s="1" t="s">
        <v>4381</v>
      </c>
      <c r="B4176" s="1" t="s">
        <v>53</v>
      </c>
      <c r="C4176" s="1" t="str">
        <f t="array" ref="C4176">_xlfn.XLOOKUP($B4176, sales_teams!$A$2:$A$36, sales_teams!$B$2:$B$36)</f>
        <v>Rocco Neubert</v>
      </c>
      <c r="D4176" s="1" t="str">
        <f t="array" ref="D4176">_xlfn.XLOOKUP($B4176, sales_teams!$A$2:$A$36, sales_teams!$C$2:$C$36)</f>
        <v>East</v>
      </c>
      <c r="E4176" s="1" t="s">
        <v>188</v>
      </c>
      <c r="F4176" s="1" t="s">
        <v>177</v>
      </c>
      <c r="G4176" s="1" t="str">
        <f t="array" ref="G4176">IF($F4176="", "", _xlfn.XLOOKUP($F4176,accounts!$A$2:$A$86,accounts!$B$2:$B$86, "Other"))</f>
        <v>software</v>
      </c>
      <c r="H4176" s="1" t="str">
        <f t="array" ref="H4176">IF($F4176="", "", IFS(_xlfn.XLOOKUP($F4176, accounts!$A$2:$A$86, accounts!$E$2:$E$86, 0)&gt;=1000, "Enterprise", _xlfn.XLOOKUP($F4176, accounts!$A$2:$A$86, accounts!$E$2:$E$86, 0)&gt;=100, "Mid-Market", TRUE, "SMB"))</f>
        <v>Enterprise</v>
      </c>
      <c r="I4176" s="1" t="str">
        <f t="array" ref="I4176">IF($F4176="", "", _xlfn.XLOOKUP($F4176,accounts!$A$2:$A$86,accounts!$F$2:$F$86, "Other"))</f>
        <v>United States</v>
      </c>
      <c r="J4176" s="1" t="s">
        <v>131</v>
      </c>
      <c r="K4176" s="3">
        <v>42911.0</v>
      </c>
      <c r="L4176" s="3">
        <v>42921.0</v>
      </c>
      <c r="M4176" s="1">
        <v>3423.0</v>
      </c>
    </row>
    <row r="4177">
      <c r="A4177" s="1" t="s">
        <v>4382</v>
      </c>
      <c r="B4177" s="1" t="s">
        <v>94</v>
      </c>
      <c r="C4177" s="1" t="str">
        <f t="array" ref="C4177">_xlfn.XLOOKUP($B4177, sales_teams!$A$2:$A$36, sales_teams!$B$2:$B$36)</f>
        <v>Celia Rouche</v>
      </c>
      <c r="D4177" s="1" t="str">
        <f t="array" ref="D4177">_xlfn.XLOOKUP($B4177, sales_teams!$A$2:$A$36, sales_teams!$C$2:$C$36)</f>
        <v>West</v>
      </c>
      <c r="E4177" s="1" t="s">
        <v>179</v>
      </c>
      <c r="F4177" s="1" t="s">
        <v>124</v>
      </c>
      <c r="G4177" s="1" t="str">
        <f t="array" ref="G4177">IF($F4177="", "", _xlfn.XLOOKUP($F4177,accounts!$A$2:$A$86,accounts!$B$2:$B$86, "Other"))</f>
        <v>retail</v>
      </c>
      <c r="H4177" s="1" t="str">
        <f t="array" ref="H4177">IF($F4177="", "", IFS(_xlfn.XLOOKUP($F4177, accounts!$A$2:$A$86, accounts!$E$2:$E$86, 0)&gt;=1000, "Enterprise", _xlfn.XLOOKUP($F4177, accounts!$A$2:$A$86, accounts!$E$2:$E$86, 0)&gt;=100, "Mid-Market", TRUE, "SMB"))</f>
        <v>Enterprise</v>
      </c>
      <c r="I4177" s="1" t="str">
        <f t="array" ref="I4177">IF($F4177="", "", _xlfn.XLOOKUP($F4177,accounts!$A$2:$A$86,accounts!$F$2:$F$86, "Other"))</f>
        <v>United States</v>
      </c>
      <c r="J4177" s="1" t="s">
        <v>192</v>
      </c>
      <c r="K4177" s="3">
        <v>42911.0</v>
      </c>
      <c r="L4177" s="3">
        <v>42991.0</v>
      </c>
      <c r="M4177" s="1">
        <v>0.0</v>
      </c>
    </row>
    <row r="4178">
      <c r="A4178" s="1" t="s">
        <v>4383</v>
      </c>
      <c r="B4178" s="1" t="s">
        <v>42</v>
      </c>
      <c r="C4178" s="1" t="str">
        <f t="array" ref="C4178">_xlfn.XLOOKUP($B4178, sales_teams!$A$2:$A$36, sales_teams!$B$2:$B$36)</f>
        <v>Cara Losch</v>
      </c>
      <c r="D4178" s="1" t="str">
        <f t="array" ref="D4178">_xlfn.XLOOKUP($B4178, sales_teams!$A$2:$A$36, sales_teams!$C$2:$C$36)</f>
        <v>East</v>
      </c>
      <c r="E4178" s="1" t="s">
        <v>188</v>
      </c>
      <c r="F4178" s="1" t="s">
        <v>166</v>
      </c>
      <c r="G4178" s="1" t="str">
        <f t="array" ref="G4178">IF($F4178="", "", _xlfn.XLOOKUP($F4178,accounts!$A$2:$A$86,accounts!$B$2:$B$86, "Other"))</f>
        <v>finance</v>
      </c>
      <c r="H4178" s="1" t="str">
        <f t="array" ref="H4178">IF($F4178="", "", IFS(_xlfn.XLOOKUP($F4178, accounts!$A$2:$A$86, accounts!$E$2:$E$86, 0)&gt;=1000, "Enterprise", _xlfn.XLOOKUP($F4178, accounts!$A$2:$A$86, accounts!$E$2:$E$86, 0)&gt;=100, "Mid-Market", TRUE, "SMB"))</f>
        <v>Enterprise</v>
      </c>
      <c r="I4178" s="1" t="str">
        <f t="array" ref="I4178">IF($F4178="", "", _xlfn.XLOOKUP($F4178,accounts!$A$2:$A$86,accounts!$F$2:$F$86, "Other"))</f>
        <v>United States</v>
      </c>
      <c r="J4178" s="1" t="s">
        <v>192</v>
      </c>
      <c r="K4178" s="3">
        <v>42911.0</v>
      </c>
      <c r="L4178" s="3">
        <v>42923.0</v>
      </c>
      <c r="M4178" s="1">
        <v>0.0</v>
      </c>
    </row>
    <row r="4179">
      <c r="A4179" s="1" t="s">
        <v>4384</v>
      </c>
      <c r="B4179" s="1" t="s">
        <v>26</v>
      </c>
      <c r="C4179" s="1" t="str">
        <f t="array" ref="C4179">_xlfn.XLOOKUP($B4179, sales_teams!$A$2:$A$36, sales_teams!$B$2:$B$36)</f>
        <v>Melvin Marxen</v>
      </c>
      <c r="D4179" s="1" t="str">
        <f t="array" ref="D4179">_xlfn.XLOOKUP($B4179, sales_teams!$A$2:$A$36, sales_teams!$C$2:$C$36)</f>
        <v>Central</v>
      </c>
      <c r="E4179" s="1" t="s">
        <v>194</v>
      </c>
      <c r="F4179" s="1" t="s">
        <v>47</v>
      </c>
      <c r="G4179" s="1" t="str">
        <f t="array" ref="G4179">IF($F4179="", "", _xlfn.XLOOKUP($F4179,accounts!$A$2:$A$86,accounts!$B$2:$B$86, "Other"))</f>
        <v>retail</v>
      </c>
      <c r="H4179" s="1" t="str">
        <f t="array" ref="H4179">IF($F4179="", "", IFS(_xlfn.XLOOKUP($F4179, accounts!$A$2:$A$86, accounts!$E$2:$E$86, 0)&gt;=1000, "Enterprise", _xlfn.XLOOKUP($F4179, accounts!$A$2:$A$86, accounts!$E$2:$E$86, 0)&gt;=100, "Mid-Market", TRUE, "SMB"))</f>
        <v>Enterprise</v>
      </c>
      <c r="I4179" s="1" t="str">
        <f t="array" ref="I4179">IF($F4179="", "", _xlfn.XLOOKUP($F4179,accounts!$A$2:$A$86,accounts!$F$2:$F$86, "Other"))</f>
        <v>United States</v>
      </c>
      <c r="J4179" s="1" t="s">
        <v>192</v>
      </c>
      <c r="K4179" s="3">
        <v>42911.0</v>
      </c>
      <c r="L4179" s="3">
        <v>42919.0</v>
      </c>
      <c r="M4179" s="1">
        <v>0.0</v>
      </c>
    </row>
    <row r="4180">
      <c r="A4180" s="1" t="s">
        <v>4385</v>
      </c>
      <c r="B4180" s="1" t="s">
        <v>26</v>
      </c>
      <c r="C4180" s="1" t="str">
        <f t="array" ref="C4180">_xlfn.XLOOKUP($B4180, sales_teams!$A$2:$A$36, sales_teams!$B$2:$B$36)</f>
        <v>Melvin Marxen</v>
      </c>
      <c r="D4180" s="1" t="str">
        <f t="array" ref="D4180">_xlfn.XLOOKUP($B4180, sales_teams!$A$2:$A$36, sales_teams!$C$2:$C$36)</f>
        <v>Central</v>
      </c>
      <c r="E4180" s="1" t="s">
        <v>109</v>
      </c>
      <c r="F4180" s="1" t="s">
        <v>145</v>
      </c>
      <c r="G4180" s="1" t="str">
        <f t="array" ref="G4180">IF($F4180="", "", _xlfn.XLOOKUP($F4180,accounts!$A$2:$A$86,accounts!$B$2:$B$86, "Other"))</f>
        <v>technology</v>
      </c>
      <c r="H4180" s="1" t="str">
        <f t="array" ref="H4180">IF($F4180="", "", IFS(_xlfn.XLOOKUP($F4180, accounts!$A$2:$A$86, accounts!$E$2:$E$86, 0)&gt;=1000, "Enterprise", _xlfn.XLOOKUP($F4180, accounts!$A$2:$A$86, accounts!$E$2:$E$86, 0)&gt;=100, "Mid-Market", TRUE, "SMB"))</f>
        <v>Enterprise</v>
      </c>
      <c r="I4180" s="1" t="str">
        <f t="array" ref="I4180">IF($F4180="", "", _xlfn.XLOOKUP($F4180,accounts!$A$2:$A$86,accounts!$F$2:$F$86, "Other"))</f>
        <v>Panama</v>
      </c>
      <c r="J4180" s="1" t="s">
        <v>131</v>
      </c>
      <c r="K4180" s="3">
        <v>42911.0</v>
      </c>
      <c r="L4180" s="3">
        <v>42992.0</v>
      </c>
      <c r="M4180" s="1">
        <v>1102.0</v>
      </c>
    </row>
    <row r="4181">
      <c r="A4181" s="1" t="s">
        <v>4386</v>
      </c>
      <c r="B4181" s="1" t="s">
        <v>104</v>
      </c>
      <c r="C4181" s="1" t="str">
        <f t="array" ref="C4181">_xlfn.XLOOKUP($B4181, sales_teams!$A$2:$A$36, sales_teams!$B$2:$B$36)</f>
        <v>Summer Sewald</v>
      </c>
      <c r="D4181" s="1" t="str">
        <f t="array" ref="D4181">_xlfn.XLOOKUP($B4181, sales_teams!$A$2:$A$36, sales_teams!$C$2:$C$36)</f>
        <v>West</v>
      </c>
      <c r="E4181" s="1" t="s">
        <v>181</v>
      </c>
      <c r="F4181" s="1" t="s">
        <v>114</v>
      </c>
      <c r="G4181" s="1" t="str">
        <f t="array" ref="G4181">IF($F4181="", "", _xlfn.XLOOKUP($F4181,accounts!$A$2:$A$86,accounts!$B$2:$B$86, "Other"))</f>
        <v>marketing</v>
      </c>
      <c r="H4181" s="1" t="str">
        <f t="array" ref="H4181">IF($F4181="", "", IFS(_xlfn.XLOOKUP($F4181, accounts!$A$2:$A$86, accounts!$E$2:$E$86, 0)&gt;=1000, "Enterprise", _xlfn.XLOOKUP($F4181, accounts!$A$2:$A$86, accounts!$E$2:$E$86, 0)&gt;=100, "Mid-Market", TRUE, "SMB"))</f>
        <v>Enterprise</v>
      </c>
      <c r="I4181" s="1" t="str">
        <f t="array" ref="I4181">IF($F4181="", "", _xlfn.XLOOKUP($F4181,accounts!$A$2:$A$86,accounts!$F$2:$F$86, "Other"))</f>
        <v>United States</v>
      </c>
      <c r="J4181" s="1" t="s">
        <v>131</v>
      </c>
      <c r="K4181" s="3">
        <v>42911.0</v>
      </c>
      <c r="L4181" s="3">
        <v>43000.0</v>
      </c>
      <c r="M4181" s="1">
        <v>519.0</v>
      </c>
    </row>
    <row r="4182">
      <c r="A4182" s="1" t="s">
        <v>4387</v>
      </c>
      <c r="B4182" s="1" t="s">
        <v>102</v>
      </c>
      <c r="C4182" s="1" t="str">
        <f t="array" ref="C4182">_xlfn.XLOOKUP($B4182, sales_teams!$A$2:$A$36, sales_teams!$B$2:$B$36)</f>
        <v>Summer Sewald</v>
      </c>
      <c r="D4182" s="1" t="str">
        <f t="array" ref="D4182">_xlfn.XLOOKUP($B4182, sales_teams!$A$2:$A$36, sales_teams!$C$2:$C$36)</f>
        <v>West</v>
      </c>
      <c r="E4182" s="1" t="s">
        <v>194</v>
      </c>
      <c r="F4182" s="1" t="s">
        <v>118</v>
      </c>
      <c r="G4182" s="1" t="str">
        <f t="array" ref="G4182">IF($F4182="", "", _xlfn.XLOOKUP($F4182,accounts!$A$2:$A$86,accounts!$B$2:$B$86, "Other"))</f>
        <v>services</v>
      </c>
      <c r="H4182" s="1" t="str">
        <f t="array" ref="H4182">IF($F4182="", "", IFS(_xlfn.XLOOKUP($F4182, accounts!$A$2:$A$86, accounts!$E$2:$E$86, 0)&gt;=1000, "Enterprise", _xlfn.XLOOKUP($F4182, accounts!$A$2:$A$86, accounts!$E$2:$E$86, 0)&gt;=100, "Mid-Market", TRUE, "SMB"))</f>
        <v>Enterprise</v>
      </c>
      <c r="I4182" s="1" t="str">
        <f t="array" ref="I4182">IF($F4182="", "", _xlfn.XLOOKUP($F4182,accounts!$A$2:$A$86,accounts!$F$2:$F$86, "Other"))</f>
        <v>United States</v>
      </c>
      <c r="J4182" s="1" t="s">
        <v>192</v>
      </c>
      <c r="K4182" s="3">
        <v>42911.0</v>
      </c>
      <c r="L4182" s="3">
        <v>42918.0</v>
      </c>
      <c r="M4182" s="1">
        <v>0.0</v>
      </c>
    </row>
    <row r="4183">
      <c r="A4183" s="1" t="s">
        <v>4388</v>
      </c>
      <c r="B4183" s="1" t="s">
        <v>102</v>
      </c>
      <c r="C4183" s="1" t="str">
        <f t="array" ref="C4183">_xlfn.XLOOKUP($B4183, sales_teams!$A$2:$A$36, sales_teams!$B$2:$B$36)</f>
        <v>Summer Sewald</v>
      </c>
      <c r="D4183" s="1" t="str">
        <f t="array" ref="D4183">_xlfn.XLOOKUP($B4183, sales_teams!$A$2:$A$36, sales_teams!$C$2:$C$36)</f>
        <v>West</v>
      </c>
      <c r="E4183" s="1" t="s">
        <v>179</v>
      </c>
      <c r="F4183" s="1" t="s">
        <v>118</v>
      </c>
      <c r="G4183" s="1" t="str">
        <f t="array" ref="G4183">IF($F4183="", "", _xlfn.XLOOKUP($F4183,accounts!$A$2:$A$86,accounts!$B$2:$B$86, "Other"))</f>
        <v>services</v>
      </c>
      <c r="H4183" s="1" t="str">
        <f t="array" ref="H4183">IF($F4183="", "", IFS(_xlfn.XLOOKUP($F4183, accounts!$A$2:$A$86, accounts!$E$2:$E$86, 0)&gt;=1000, "Enterprise", _xlfn.XLOOKUP($F4183, accounts!$A$2:$A$86, accounts!$E$2:$E$86, 0)&gt;=100, "Mid-Market", TRUE, "SMB"))</f>
        <v>Enterprise</v>
      </c>
      <c r="I4183" s="1" t="str">
        <f t="array" ref="I4183">IF($F4183="", "", _xlfn.XLOOKUP($F4183,accounts!$A$2:$A$86,accounts!$F$2:$F$86, "Other"))</f>
        <v>United States</v>
      </c>
      <c r="J4183" s="1" t="s">
        <v>192</v>
      </c>
      <c r="K4183" s="3">
        <v>42911.0</v>
      </c>
      <c r="L4183" s="3">
        <v>42974.0</v>
      </c>
      <c r="M4183" s="1">
        <v>0.0</v>
      </c>
    </row>
    <row r="4184">
      <c r="A4184" s="1" t="s">
        <v>4389</v>
      </c>
      <c r="B4184" s="1" t="s">
        <v>17</v>
      </c>
      <c r="C4184" s="1" t="str">
        <f t="array" ref="C4184">_xlfn.XLOOKUP($B4184, sales_teams!$A$2:$A$36, sales_teams!$B$2:$B$36)</f>
        <v>Dustin Brinkmann</v>
      </c>
      <c r="D4184" s="1" t="str">
        <f t="array" ref="D4184">_xlfn.XLOOKUP($B4184, sales_teams!$A$2:$A$36, sales_teams!$C$2:$C$36)</f>
        <v>Central</v>
      </c>
      <c r="E4184" s="1" t="s">
        <v>109</v>
      </c>
      <c r="F4184" s="1" t="s">
        <v>122</v>
      </c>
      <c r="G4184" s="1" t="str">
        <f t="array" ref="G4184">IF($F4184="", "", _xlfn.XLOOKUP($F4184,accounts!$A$2:$A$86,accounts!$B$2:$B$86, "Other"))</f>
        <v>medical</v>
      </c>
      <c r="H4184" s="1" t="str">
        <f t="array" ref="H4184">IF($F4184="", "", IFS(_xlfn.XLOOKUP($F4184, accounts!$A$2:$A$86, accounts!$E$2:$E$86, 0)&gt;=1000, "Enterprise", _xlfn.XLOOKUP($F4184, accounts!$A$2:$A$86, accounts!$E$2:$E$86, 0)&gt;=100, "Mid-Market", TRUE, "SMB"))</f>
        <v>Enterprise</v>
      </c>
      <c r="I4184" s="1" t="str">
        <f t="array" ref="I4184">IF($F4184="", "", _xlfn.XLOOKUP($F4184,accounts!$A$2:$A$86,accounts!$F$2:$F$86, "Other"))</f>
        <v>United States</v>
      </c>
      <c r="J4184" s="1" t="s">
        <v>192</v>
      </c>
      <c r="K4184" s="3">
        <v>42911.0</v>
      </c>
      <c r="L4184" s="3">
        <v>42974.0</v>
      </c>
      <c r="M4184" s="1">
        <v>0.0</v>
      </c>
    </row>
    <row r="4185">
      <c r="A4185" s="1" t="s">
        <v>4390</v>
      </c>
      <c r="B4185" s="1" t="s">
        <v>17</v>
      </c>
      <c r="C4185" s="1" t="str">
        <f t="array" ref="C4185">_xlfn.XLOOKUP($B4185, sales_teams!$A$2:$A$36, sales_teams!$B$2:$B$36)</f>
        <v>Dustin Brinkmann</v>
      </c>
      <c r="D4185" s="1" t="str">
        <f t="array" ref="D4185">_xlfn.XLOOKUP($B4185, sales_teams!$A$2:$A$36, sales_teams!$C$2:$C$36)</f>
        <v>Central</v>
      </c>
      <c r="E4185" s="1" t="s">
        <v>188</v>
      </c>
      <c r="F4185" s="1" t="s">
        <v>29</v>
      </c>
      <c r="G4185" s="1" t="str">
        <f t="array" ref="G4185">IF($F4185="", "", _xlfn.XLOOKUP($F4185,accounts!$A$2:$A$86,accounts!$B$2:$B$86, "Other"))</f>
        <v>medical</v>
      </c>
      <c r="H4185" s="1" t="str">
        <f t="array" ref="H4185">IF($F4185="", "", IFS(_xlfn.XLOOKUP($F4185, accounts!$A$2:$A$86, accounts!$E$2:$E$86, 0)&gt;=1000, "Enterprise", _xlfn.XLOOKUP($F4185, accounts!$A$2:$A$86, accounts!$E$2:$E$86, 0)&gt;=100, "Mid-Market", TRUE, "SMB"))</f>
        <v>Enterprise</v>
      </c>
      <c r="I4185" s="1" t="str">
        <f t="array" ref="I4185">IF($F4185="", "", _xlfn.XLOOKUP($F4185,accounts!$A$2:$A$86,accounts!$F$2:$F$86, "Other"))</f>
        <v>Philipines</v>
      </c>
      <c r="J4185" s="1" t="s">
        <v>192</v>
      </c>
      <c r="K4185" s="3">
        <v>42911.0</v>
      </c>
      <c r="L4185" s="3">
        <v>42920.0</v>
      </c>
      <c r="M4185" s="1">
        <v>0.0</v>
      </c>
    </row>
    <row r="4186">
      <c r="A4186" s="1" t="s">
        <v>4391</v>
      </c>
      <c r="B4186" s="1" t="s">
        <v>17</v>
      </c>
      <c r="C4186" s="1" t="str">
        <f t="array" ref="C4186">_xlfn.XLOOKUP($B4186, sales_teams!$A$2:$A$36, sales_teams!$B$2:$B$36)</f>
        <v>Dustin Brinkmann</v>
      </c>
      <c r="D4186" s="1" t="str">
        <f t="array" ref="D4186">_xlfn.XLOOKUP($B4186, sales_teams!$A$2:$A$36, sales_teams!$C$2:$C$36)</f>
        <v>Central</v>
      </c>
      <c r="E4186" s="1" t="s">
        <v>194</v>
      </c>
      <c r="F4186" s="1" t="s">
        <v>122</v>
      </c>
      <c r="G4186" s="1" t="str">
        <f t="array" ref="G4186">IF($F4186="", "", _xlfn.XLOOKUP($F4186,accounts!$A$2:$A$86,accounts!$B$2:$B$86, "Other"))</f>
        <v>medical</v>
      </c>
      <c r="H4186" s="1" t="str">
        <f t="array" ref="H4186">IF($F4186="", "", IFS(_xlfn.XLOOKUP($F4186, accounts!$A$2:$A$86, accounts!$E$2:$E$86, 0)&gt;=1000, "Enterprise", _xlfn.XLOOKUP($F4186, accounts!$A$2:$A$86, accounts!$E$2:$E$86, 0)&gt;=100, "Mid-Market", TRUE, "SMB"))</f>
        <v>Enterprise</v>
      </c>
      <c r="I4186" s="1" t="str">
        <f t="array" ref="I4186">IF($F4186="", "", _xlfn.XLOOKUP($F4186,accounts!$A$2:$A$86,accounts!$F$2:$F$86, "Other"))</f>
        <v>United States</v>
      </c>
      <c r="J4186" s="1" t="s">
        <v>131</v>
      </c>
      <c r="K4186" s="3">
        <v>42911.0</v>
      </c>
      <c r="L4186" s="3">
        <v>42919.0</v>
      </c>
      <c r="M4186" s="1">
        <v>5536.0</v>
      </c>
    </row>
    <row r="4187">
      <c r="A4187" s="1" t="s">
        <v>4392</v>
      </c>
      <c r="B4187" s="1" t="s">
        <v>24</v>
      </c>
      <c r="C4187" s="1" t="str">
        <f t="array" ref="C4187">_xlfn.XLOOKUP($B4187, sales_teams!$A$2:$A$36, sales_teams!$B$2:$B$36)</f>
        <v>Melvin Marxen</v>
      </c>
      <c r="D4187" s="1" t="str">
        <f t="array" ref="D4187">_xlfn.XLOOKUP($B4187, sales_teams!$A$2:$A$36, sales_teams!$C$2:$C$36)</f>
        <v>Central</v>
      </c>
      <c r="E4187" s="1" t="s">
        <v>194</v>
      </c>
      <c r="F4187" s="1" t="s">
        <v>25</v>
      </c>
      <c r="G4187" s="1" t="str">
        <f t="array" ref="G4187">IF($F4187="", "", _xlfn.XLOOKUP($F4187,accounts!$A$2:$A$86,accounts!$B$2:$B$86, "Other"))</f>
        <v>medical</v>
      </c>
      <c r="H4187" s="1" t="str">
        <f t="array" ref="H4187">IF($F4187="", "", IFS(_xlfn.XLOOKUP($F4187, accounts!$A$2:$A$86, accounts!$E$2:$E$86, 0)&gt;=1000, "Enterprise", _xlfn.XLOOKUP($F4187, accounts!$A$2:$A$86, accounts!$E$2:$E$86, 0)&gt;=100, "Mid-Market", TRUE, "SMB"))</f>
        <v>Enterprise</v>
      </c>
      <c r="I4187" s="1" t="str">
        <f t="array" ref="I4187">IF($F4187="", "", _xlfn.XLOOKUP($F4187,accounts!$A$2:$A$86,accounts!$F$2:$F$86, "Other"))</f>
        <v>Kenya</v>
      </c>
      <c r="J4187" s="1" t="s">
        <v>192</v>
      </c>
      <c r="K4187" s="3">
        <v>42911.0</v>
      </c>
      <c r="L4187" s="3">
        <v>42961.0</v>
      </c>
      <c r="M4187" s="1">
        <v>0.0</v>
      </c>
    </row>
    <row r="4188">
      <c r="A4188" s="1" t="s">
        <v>4393</v>
      </c>
      <c r="B4188" s="1" t="s">
        <v>24</v>
      </c>
      <c r="C4188" s="1" t="str">
        <f t="array" ref="C4188">_xlfn.XLOOKUP($B4188, sales_teams!$A$2:$A$36, sales_teams!$B$2:$B$36)</f>
        <v>Melvin Marxen</v>
      </c>
      <c r="D4188" s="1" t="str">
        <f t="array" ref="D4188">_xlfn.XLOOKUP($B4188, sales_teams!$A$2:$A$36, sales_teams!$C$2:$C$36)</f>
        <v>Central</v>
      </c>
      <c r="E4188" s="1" t="s">
        <v>109</v>
      </c>
      <c r="F4188" s="1" t="s">
        <v>136</v>
      </c>
      <c r="G4188" s="1" t="str">
        <f t="array" ref="G4188">IF($F4188="", "", _xlfn.XLOOKUP($F4188,accounts!$A$2:$A$86,accounts!$B$2:$B$86, "Other"))</f>
        <v>services</v>
      </c>
      <c r="H4188" s="1" t="str">
        <f t="array" ref="H4188">IF($F4188="", "", IFS(_xlfn.XLOOKUP($F4188, accounts!$A$2:$A$86, accounts!$E$2:$E$86, 0)&gt;=1000, "Enterprise", _xlfn.XLOOKUP($F4188, accounts!$A$2:$A$86, accounts!$E$2:$E$86, 0)&gt;=100, "Mid-Market", TRUE, "SMB"))</f>
        <v>Enterprise</v>
      </c>
      <c r="I4188" s="1" t="str">
        <f t="array" ref="I4188">IF($F4188="", "", _xlfn.XLOOKUP($F4188,accounts!$A$2:$A$86,accounts!$F$2:$F$86, "Other"))</f>
        <v>United States</v>
      </c>
      <c r="J4188" s="1" t="s">
        <v>131</v>
      </c>
      <c r="K4188" s="3">
        <v>42911.0</v>
      </c>
      <c r="L4188" s="3">
        <v>42918.0</v>
      </c>
      <c r="M4188" s="1">
        <v>839.0</v>
      </c>
    </row>
    <row r="4189">
      <c r="A4189" s="1" t="s">
        <v>4394</v>
      </c>
      <c r="B4189" s="1" t="s">
        <v>107</v>
      </c>
      <c r="C4189" s="1" t="str">
        <f t="array" ref="C4189">_xlfn.XLOOKUP($B4189, sales_teams!$A$2:$A$36, sales_teams!$B$2:$B$36)</f>
        <v>Summer Sewald</v>
      </c>
      <c r="D4189" s="1" t="str">
        <f t="array" ref="D4189">_xlfn.XLOOKUP($B4189, sales_teams!$A$2:$A$36, sales_teams!$C$2:$C$36)</f>
        <v>West</v>
      </c>
      <c r="E4189" s="1" t="s">
        <v>181</v>
      </c>
      <c r="F4189" s="1" t="s">
        <v>75</v>
      </c>
      <c r="G4189" s="1" t="str">
        <f t="array" ref="G4189">IF($F4189="", "", _xlfn.XLOOKUP($F4189,accounts!$A$2:$A$86,accounts!$B$2:$B$86, "Other"))</f>
        <v>software</v>
      </c>
      <c r="H4189" s="1" t="str">
        <f t="array" ref="H4189">IF($F4189="", "", IFS(_xlfn.XLOOKUP($F4189, accounts!$A$2:$A$86, accounts!$E$2:$E$86, 0)&gt;=1000, "Enterprise", _xlfn.XLOOKUP($F4189, accounts!$A$2:$A$86, accounts!$E$2:$E$86, 0)&gt;=100, "Mid-Market", TRUE, "SMB"))</f>
        <v>SMB</v>
      </c>
      <c r="I4189" s="1" t="str">
        <f t="array" ref="I4189">IF($F4189="", "", _xlfn.XLOOKUP($F4189,accounts!$A$2:$A$86,accounts!$F$2:$F$86, "Other"))</f>
        <v>United States</v>
      </c>
      <c r="J4189" s="1" t="s">
        <v>131</v>
      </c>
      <c r="K4189" s="3">
        <v>42911.0</v>
      </c>
      <c r="L4189" s="3">
        <v>42984.0</v>
      </c>
      <c r="M4189" s="1">
        <v>500.0</v>
      </c>
    </row>
    <row r="4190">
      <c r="A4190" s="1" t="s">
        <v>4395</v>
      </c>
      <c r="B4190" s="1" t="s">
        <v>18</v>
      </c>
      <c r="C4190" s="1" t="str">
        <f t="array" ref="C4190">_xlfn.XLOOKUP($B4190, sales_teams!$A$2:$A$36, sales_teams!$B$2:$B$36)</f>
        <v>Dustin Brinkmann</v>
      </c>
      <c r="D4190" s="1" t="str">
        <f t="array" ref="D4190">_xlfn.XLOOKUP($B4190, sales_teams!$A$2:$A$36, sales_teams!$C$2:$C$36)</f>
        <v>Central</v>
      </c>
      <c r="E4190" s="1" t="s">
        <v>188</v>
      </c>
      <c r="F4190" s="1" t="s">
        <v>145</v>
      </c>
      <c r="G4190" s="1" t="str">
        <f t="array" ref="G4190">IF($F4190="", "", _xlfn.XLOOKUP($F4190,accounts!$A$2:$A$86,accounts!$B$2:$B$86, "Other"))</f>
        <v>technology</v>
      </c>
      <c r="H4190" s="1" t="str">
        <f t="array" ref="H4190">IF($F4190="", "", IFS(_xlfn.XLOOKUP($F4190, accounts!$A$2:$A$86, accounts!$E$2:$E$86, 0)&gt;=1000, "Enterprise", _xlfn.XLOOKUP($F4190, accounts!$A$2:$A$86, accounts!$E$2:$E$86, 0)&gt;=100, "Mid-Market", TRUE, "SMB"))</f>
        <v>Enterprise</v>
      </c>
      <c r="I4190" s="1" t="str">
        <f t="array" ref="I4190">IF($F4190="", "", _xlfn.XLOOKUP($F4190,accounts!$A$2:$A$86,accounts!$F$2:$F$86, "Other"))</f>
        <v>Panama</v>
      </c>
      <c r="J4190" s="1" t="s">
        <v>131</v>
      </c>
      <c r="K4190" s="3">
        <v>42911.0</v>
      </c>
      <c r="L4190" s="3">
        <v>43002.0</v>
      </c>
      <c r="M4190" s="1">
        <v>3679.0</v>
      </c>
    </row>
    <row r="4191">
      <c r="A4191" s="1" t="s">
        <v>4396</v>
      </c>
      <c r="B4191" s="1" t="s">
        <v>28</v>
      </c>
      <c r="C4191" s="1" t="str">
        <f t="array" ref="C4191">_xlfn.XLOOKUP($B4191, sales_teams!$A$2:$A$36, sales_teams!$B$2:$B$36)</f>
        <v>Melvin Marxen</v>
      </c>
      <c r="D4191" s="1" t="str">
        <f t="array" ref="D4191">_xlfn.XLOOKUP($B4191, sales_teams!$A$2:$A$36, sales_teams!$C$2:$C$36)</f>
        <v>Central</v>
      </c>
      <c r="E4191" s="1" t="s">
        <v>109</v>
      </c>
      <c r="F4191" s="1" t="s">
        <v>165</v>
      </c>
      <c r="G4191" s="1" t="str">
        <f t="array" ref="G4191">IF($F4191="", "", _xlfn.XLOOKUP($F4191,accounts!$A$2:$A$86,accounts!$B$2:$B$86, "Other"))</f>
        <v>telecommunications</v>
      </c>
      <c r="H4191" s="1" t="str">
        <f t="array" ref="H4191">IF($F4191="", "", IFS(_xlfn.XLOOKUP($F4191, accounts!$A$2:$A$86, accounts!$E$2:$E$86, 0)&gt;=1000, "Enterprise", _xlfn.XLOOKUP($F4191, accounts!$A$2:$A$86, accounts!$E$2:$E$86, 0)&gt;=100, "Mid-Market", TRUE, "SMB"))</f>
        <v>Enterprise</v>
      </c>
      <c r="I4191" s="1" t="str">
        <f t="array" ref="I4191">IF($F4191="", "", _xlfn.XLOOKUP($F4191,accounts!$A$2:$A$86,accounts!$F$2:$F$86, "Other"))</f>
        <v>United States</v>
      </c>
      <c r="J4191" s="1" t="s">
        <v>192</v>
      </c>
      <c r="K4191" s="3">
        <v>42911.0</v>
      </c>
      <c r="L4191" s="3">
        <v>42921.0</v>
      </c>
      <c r="M4191" s="1">
        <v>0.0</v>
      </c>
    </row>
    <row r="4192">
      <c r="A4192" s="1" t="s">
        <v>4397</v>
      </c>
      <c r="B4192" s="1" t="s">
        <v>54</v>
      </c>
      <c r="C4192" s="1" t="str">
        <f t="array" ref="C4192">_xlfn.XLOOKUP($B4192, sales_teams!$A$2:$A$36, sales_teams!$B$2:$B$36)</f>
        <v>Rocco Neubert</v>
      </c>
      <c r="D4192" s="1" t="str">
        <f t="array" ref="D4192">_xlfn.XLOOKUP($B4192, sales_teams!$A$2:$A$36, sales_teams!$C$2:$C$36)</f>
        <v>East</v>
      </c>
      <c r="E4192" s="1" t="s">
        <v>148</v>
      </c>
      <c r="F4192" s="1" t="s">
        <v>144</v>
      </c>
      <c r="G4192" s="1" t="str">
        <f t="array" ref="G4192">IF($F4192="", "", _xlfn.XLOOKUP($F4192,accounts!$A$2:$A$86,accounts!$B$2:$B$86, "Other"))</f>
        <v>retail</v>
      </c>
      <c r="H4192" s="1" t="str">
        <f t="array" ref="H4192">IF($F4192="", "", IFS(_xlfn.XLOOKUP($F4192, accounts!$A$2:$A$86, accounts!$E$2:$E$86, 0)&gt;=1000, "Enterprise", _xlfn.XLOOKUP($F4192, accounts!$A$2:$A$86, accounts!$E$2:$E$86, 0)&gt;=100, "Mid-Market", TRUE, "SMB"))</f>
        <v>Enterprise</v>
      </c>
      <c r="I4192" s="1" t="str">
        <f t="array" ref="I4192">IF($F4192="", "", _xlfn.XLOOKUP($F4192,accounts!$A$2:$A$86,accounts!$F$2:$F$86, "Other"))</f>
        <v>United States</v>
      </c>
      <c r="J4192" s="1" t="s">
        <v>192</v>
      </c>
      <c r="K4192" s="3">
        <v>42911.0</v>
      </c>
      <c r="L4192" s="3">
        <v>42920.0</v>
      </c>
      <c r="M4192" s="1">
        <v>0.0</v>
      </c>
    </row>
    <row r="4193">
      <c r="A4193" s="1" t="s">
        <v>4398</v>
      </c>
      <c r="B4193" s="1" t="s">
        <v>65</v>
      </c>
      <c r="C4193" s="1" t="str">
        <f t="array" ref="C4193">_xlfn.XLOOKUP($B4193, sales_teams!$A$2:$A$36, sales_teams!$B$2:$B$36)</f>
        <v>Celia Rouche</v>
      </c>
      <c r="D4193" s="1" t="str">
        <f t="array" ref="D4193">_xlfn.XLOOKUP($B4193, sales_teams!$A$2:$A$36, sales_teams!$C$2:$C$36)</f>
        <v>West</v>
      </c>
      <c r="E4193" s="1" t="s">
        <v>181</v>
      </c>
      <c r="G4193" s="1" t="str">
        <f t="array" ref="G4193">IF($F4193="", "", _xlfn.XLOOKUP($F4193,accounts!$A$2:$A$86,accounts!$B$2:$B$86, "Other"))</f>
        <v/>
      </c>
      <c r="H4193" s="1" t="str">
        <f t="array" ref="H4193">IF($F4193="", "", IFS(_xlfn.XLOOKUP($F4193, accounts!$A$2:$A$86, accounts!$E$2:$E$86, 0)&gt;=1000, "Enterprise", _xlfn.XLOOKUP($F4193, accounts!$A$2:$A$86, accounts!$E$2:$E$86, 0)&gt;=100, "Mid-Market", TRUE, "SMB"))</f>
        <v/>
      </c>
      <c r="I4193" s="1" t="str">
        <f t="array" ref="I4193">IF($F4193="", "", _xlfn.XLOOKUP($F4193,accounts!$A$2:$A$86,accounts!$F$2:$F$86, "Other"))</f>
        <v/>
      </c>
      <c r="J4193" s="1" t="s">
        <v>189</v>
      </c>
      <c r="K4193" s="3">
        <v>42911.0</v>
      </c>
    </row>
    <row r="4194">
      <c r="A4194" s="1" t="s">
        <v>4399</v>
      </c>
      <c r="B4194" s="1" t="s">
        <v>41</v>
      </c>
      <c r="C4194" s="1" t="str">
        <f t="array" ref="C4194">_xlfn.XLOOKUP($B4194, sales_teams!$A$2:$A$36, sales_teams!$B$2:$B$36)</f>
        <v>Cara Losch</v>
      </c>
      <c r="D4194" s="1" t="str">
        <f t="array" ref="D4194">_xlfn.XLOOKUP($B4194, sales_teams!$A$2:$A$36, sales_teams!$C$2:$C$36)</f>
        <v>East</v>
      </c>
      <c r="E4194" s="1" t="s">
        <v>181</v>
      </c>
      <c r="F4194" s="1" t="s">
        <v>149</v>
      </c>
      <c r="G4194" s="1" t="str">
        <f t="array" ref="G4194">IF($F4194="", "", _xlfn.XLOOKUP($F4194,accounts!$A$2:$A$86,accounts!$B$2:$B$86, "Other"))</f>
        <v>medical</v>
      </c>
      <c r="H4194" s="1" t="str">
        <f t="array" ref="H4194">IF($F4194="", "", IFS(_xlfn.XLOOKUP($F4194, accounts!$A$2:$A$86, accounts!$E$2:$E$86, 0)&gt;=1000, "Enterprise", _xlfn.XLOOKUP($F4194, accounts!$A$2:$A$86, accounts!$E$2:$E$86, 0)&gt;=100, "Mid-Market", TRUE, "SMB"))</f>
        <v>Enterprise</v>
      </c>
      <c r="I4194" s="1" t="str">
        <f t="array" ref="I4194">IF($F4194="", "", _xlfn.XLOOKUP($F4194,accounts!$A$2:$A$86,accounts!$F$2:$F$86, "Other"))</f>
        <v>United States</v>
      </c>
      <c r="J4194" s="1" t="s">
        <v>189</v>
      </c>
      <c r="K4194" s="3">
        <v>42911.0</v>
      </c>
    </row>
    <row r="4195">
      <c r="A4195" s="1" t="s">
        <v>4400</v>
      </c>
      <c r="B4195" s="1" t="s">
        <v>15</v>
      </c>
      <c r="C4195" s="1" t="str">
        <f t="array" ref="C4195">_xlfn.XLOOKUP($B4195, sales_teams!$A$2:$A$36, sales_teams!$B$2:$B$36)</f>
        <v>Dustin Brinkmann</v>
      </c>
      <c r="D4195" s="1" t="str">
        <f t="array" ref="D4195">_xlfn.XLOOKUP($B4195, sales_teams!$A$2:$A$36, sales_teams!$C$2:$C$36)</f>
        <v>Central</v>
      </c>
      <c r="E4195" s="1" t="s">
        <v>179</v>
      </c>
      <c r="F4195" s="1" t="s">
        <v>56</v>
      </c>
      <c r="G4195" s="1" t="str">
        <f t="array" ref="G4195">IF($F4195="", "", _xlfn.XLOOKUP($F4195,accounts!$A$2:$A$86,accounts!$B$2:$B$86, "Other"))</f>
        <v>software</v>
      </c>
      <c r="H4195" s="1" t="str">
        <f t="array" ref="H4195">IF($F4195="", "", IFS(_xlfn.XLOOKUP($F4195, accounts!$A$2:$A$86, accounts!$E$2:$E$86, 0)&gt;=1000, "Enterprise", _xlfn.XLOOKUP($F4195, accounts!$A$2:$A$86, accounts!$E$2:$E$86, 0)&gt;=100, "Mid-Market", TRUE, "SMB"))</f>
        <v>Enterprise</v>
      </c>
      <c r="I4195" s="1" t="str">
        <f t="array" ref="I4195">IF($F4195="", "", _xlfn.XLOOKUP($F4195,accounts!$A$2:$A$86,accounts!$F$2:$F$86, "Other"))</f>
        <v>United States</v>
      </c>
      <c r="J4195" s="1" t="s">
        <v>192</v>
      </c>
      <c r="K4195" s="3">
        <v>42911.0</v>
      </c>
      <c r="L4195" s="3">
        <v>42954.0</v>
      </c>
      <c r="M4195" s="1">
        <v>0.0</v>
      </c>
    </row>
    <row r="4196">
      <c r="A4196" s="1" t="s">
        <v>4401</v>
      </c>
      <c r="B4196" s="1" t="s">
        <v>60</v>
      </c>
      <c r="C4196" s="1" t="str">
        <f t="array" ref="C4196">_xlfn.XLOOKUP($B4196, sales_teams!$A$2:$A$36, sales_teams!$B$2:$B$36)</f>
        <v>Celia Rouche</v>
      </c>
      <c r="D4196" s="1" t="str">
        <f t="array" ref="D4196">_xlfn.XLOOKUP($B4196, sales_teams!$A$2:$A$36, sales_teams!$C$2:$C$36)</f>
        <v>West</v>
      </c>
      <c r="E4196" s="1" t="s">
        <v>194</v>
      </c>
      <c r="G4196" s="1" t="str">
        <f t="array" ref="G4196">IF($F4196="", "", _xlfn.XLOOKUP($F4196,accounts!$A$2:$A$86,accounts!$B$2:$B$86, "Other"))</f>
        <v/>
      </c>
      <c r="H4196" s="1" t="str">
        <f t="array" ref="H4196">IF($F4196="", "", IFS(_xlfn.XLOOKUP($F4196, accounts!$A$2:$A$86, accounts!$E$2:$E$86, 0)&gt;=1000, "Enterprise", _xlfn.XLOOKUP($F4196, accounts!$A$2:$A$86, accounts!$E$2:$E$86, 0)&gt;=100, "Mid-Market", TRUE, "SMB"))</f>
        <v/>
      </c>
      <c r="I4196" s="1" t="str">
        <f t="array" ref="I4196">IF($F4196="", "", _xlfn.XLOOKUP($F4196,accounts!$A$2:$A$86,accounts!$F$2:$F$86, "Other"))</f>
        <v/>
      </c>
      <c r="J4196" s="1" t="s">
        <v>189</v>
      </c>
      <c r="K4196" s="3">
        <v>42911.0</v>
      </c>
    </row>
    <row r="4197">
      <c r="A4197" s="1" t="s">
        <v>4402</v>
      </c>
      <c r="B4197" s="1" t="s">
        <v>60</v>
      </c>
      <c r="C4197" s="1" t="str">
        <f t="array" ref="C4197">_xlfn.XLOOKUP($B4197, sales_teams!$A$2:$A$36, sales_teams!$B$2:$B$36)</f>
        <v>Celia Rouche</v>
      </c>
      <c r="D4197" s="1" t="str">
        <f t="array" ref="D4197">_xlfn.XLOOKUP($B4197, sales_teams!$A$2:$A$36, sales_teams!$C$2:$C$36)</f>
        <v>West</v>
      </c>
      <c r="E4197" s="1" t="s">
        <v>148</v>
      </c>
      <c r="G4197" s="1" t="str">
        <f t="array" ref="G4197">IF($F4197="", "", _xlfn.XLOOKUP($F4197,accounts!$A$2:$A$86,accounts!$B$2:$B$86, "Other"))</f>
        <v/>
      </c>
      <c r="H4197" s="1" t="str">
        <f t="array" ref="H4197">IF($F4197="", "", IFS(_xlfn.XLOOKUP($F4197, accounts!$A$2:$A$86, accounts!$E$2:$E$86, 0)&gt;=1000, "Enterprise", _xlfn.XLOOKUP($F4197, accounts!$A$2:$A$86, accounts!$E$2:$E$86, 0)&gt;=100, "Mid-Market", TRUE, "SMB"))</f>
        <v/>
      </c>
      <c r="I4197" s="1" t="str">
        <f t="array" ref="I4197">IF($F4197="", "", _xlfn.XLOOKUP($F4197,accounts!$A$2:$A$86,accounts!$F$2:$F$86, "Other"))</f>
        <v/>
      </c>
      <c r="J4197" s="1" t="s">
        <v>189</v>
      </c>
      <c r="K4197" s="3">
        <v>42911.0</v>
      </c>
    </row>
    <row r="4198">
      <c r="A4198" s="1" t="s">
        <v>4403</v>
      </c>
      <c r="B4198" s="1" t="s">
        <v>60</v>
      </c>
      <c r="C4198" s="1" t="str">
        <f t="array" ref="C4198">_xlfn.XLOOKUP($B4198, sales_teams!$A$2:$A$36, sales_teams!$B$2:$B$36)</f>
        <v>Celia Rouche</v>
      </c>
      <c r="D4198" s="1" t="str">
        <f t="array" ref="D4198">_xlfn.XLOOKUP($B4198, sales_teams!$A$2:$A$36, sales_teams!$C$2:$C$36)</f>
        <v>West</v>
      </c>
      <c r="E4198" s="1" t="s">
        <v>181</v>
      </c>
      <c r="F4198" s="1" t="s">
        <v>151</v>
      </c>
      <c r="G4198" s="1" t="str">
        <f t="array" ref="G4198">IF($F4198="", "", _xlfn.XLOOKUP($F4198,accounts!$A$2:$A$86,accounts!$B$2:$B$86, "Other"))</f>
        <v>software</v>
      </c>
      <c r="H4198" s="1" t="str">
        <f t="array" ref="H4198">IF($F4198="", "", IFS(_xlfn.XLOOKUP($F4198, accounts!$A$2:$A$86, accounts!$E$2:$E$86, 0)&gt;=1000, "Enterprise", _xlfn.XLOOKUP($F4198, accounts!$A$2:$A$86, accounts!$E$2:$E$86, 0)&gt;=100, "Mid-Market", TRUE, "SMB"))</f>
        <v>Enterprise</v>
      </c>
      <c r="I4198" s="1" t="str">
        <f t="array" ref="I4198">IF($F4198="", "", _xlfn.XLOOKUP($F4198,accounts!$A$2:$A$86,accounts!$F$2:$F$86, "Other"))</f>
        <v>United States</v>
      </c>
      <c r="J4198" s="1" t="s">
        <v>192</v>
      </c>
      <c r="K4198" s="3">
        <v>42911.0</v>
      </c>
      <c r="L4198" s="3">
        <v>42920.0</v>
      </c>
      <c r="M4198" s="1">
        <v>0.0</v>
      </c>
    </row>
    <row r="4199">
      <c r="A4199" s="1" t="s">
        <v>4404</v>
      </c>
      <c r="B4199" s="1" t="s">
        <v>60</v>
      </c>
      <c r="C4199" s="1" t="str">
        <f t="array" ref="C4199">_xlfn.XLOOKUP($B4199, sales_teams!$A$2:$A$36, sales_teams!$B$2:$B$36)</f>
        <v>Celia Rouche</v>
      </c>
      <c r="D4199" s="1" t="str">
        <f t="array" ref="D4199">_xlfn.XLOOKUP($B4199, sales_teams!$A$2:$A$36, sales_teams!$C$2:$C$36)</f>
        <v>West</v>
      </c>
      <c r="E4199" s="1" t="s">
        <v>194</v>
      </c>
      <c r="F4199" s="1" t="s">
        <v>36</v>
      </c>
      <c r="G4199" s="1" t="str">
        <f t="array" ref="G4199">IF($F4199="", "", _xlfn.XLOOKUP($F4199,accounts!$A$2:$A$86,accounts!$B$2:$B$86, "Other"))</f>
        <v>retail</v>
      </c>
      <c r="H4199" s="1" t="str">
        <f t="array" ref="H4199">IF($F4199="", "", IFS(_xlfn.XLOOKUP($F4199, accounts!$A$2:$A$86, accounts!$E$2:$E$86, 0)&gt;=1000, "Enterprise", _xlfn.XLOOKUP($F4199, accounts!$A$2:$A$86, accounts!$E$2:$E$86, 0)&gt;=100, "Mid-Market", TRUE, "SMB"))</f>
        <v>Enterprise</v>
      </c>
      <c r="I4199" s="1" t="str">
        <f t="array" ref="I4199">IF($F4199="", "", _xlfn.XLOOKUP($F4199,accounts!$A$2:$A$86,accounts!$F$2:$F$86, "Other"))</f>
        <v>United States</v>
      </c>
      <c r="J4199" s="1" t="s">
        <v>192</v>
      </c>
      <c r="K4199" s="3">
        <v>42911.0</v>
      </c>
      <c r="L4199" s="3">
        <v>42918.0</v>
      </c>
      <c r="M4199" s="1">
        <v>0.0</v>
      </c>
    </row>
    <row r="4200">
      <c r="A4200" s="1" t="s">
        <v>4405</v>
      </c>
      <c r="B4200" s="1" t="s">
        <v>60</v>
      </c>
      <c r="C4200" s="1" t="str">
        <f t="array" ref="C4200">_xlfn.XLOOKUP($B4200, sales_teams!$A$2:$A$36, sales_teams!$B$2:$B$36)</f>
        <v>Celia Rouche</v>
      </c>
      <c r="D4200" s="1" t="str">
        <f t="array" ref="D4200">_xlfn.XLOOKUP($B4200, sales_teams!$A$2:$A$36, sales_teams!$C$2:$C$36)</f>
        <v>West</v>
      </c>
      <c r="E4200" s="1" t="s">
        <v>188</v>
      </c>
      <c r="F4200" s="1" t="s">
        <v>114</v>
      </c>
      <c r="G4200" s="1" t="str">
        <f t="array" ref="G4200">IF($F4200="", "", _xlfn.XLOOKUP($F4200,accounts!$A$2:$A$86,accounts!$B$2:$B$86, "Other"))</f>
        <v>marketing</v>
      </c>
      <c r="H4200" s="1" t="str">
        <f t="array" ref="H4200">IF($F4200="", "", IFS(_xlfn.XLOOKUP($F4200, accounts!$A$2:$A$86, accounts!$E$2:$E$86, 0)&gt;=1000, "Enterprise", _xlfn.XLOOKUP($F4200, accounts!$A$2:$A$86, accounts!$E$2:$E$86, 0)&gt;=100, "Mid-Market", TRUE, "SMB"))</f>
        <v>Enterprise</v>
      </c>
      <c r="I4200" s="1" t="str">
        <f t="array" ref="I4200">IF($F4200="", "", _xlfn.XLOOKUP($F4200,accounts!$A$2:$A$86,accounts!$F$2:$F$86, "Other"))</f>
        <v>United States</v>
      </c>
      <c r="J4200" s="1" t="s">
        <v>131</v>
      </c>
      <c r="K4200" s="3">
        <v>42911.0</v>
      </c>
      <c r="L4200" s="3">
        <v>42916.0</v>
      </c>
      <c r="M4200" s="1">
        <v>3815.0</v>
      </c>
    </row>
    <row r="4201">
      <c r="A4201" s="1" t="s">
        <v>4406</v>
      </c>
      <c r="B4201" s="1" t="s">
        <v>60</v>
      </c>
      <c r="C4201" s="1" t="str">
        <f t="array" ref="C4201">_xlfn.XLOOKUP($B4201, sales_teams!$A$2:$A$36, sales_teams!$B$2:$B$36)</f>
        <v>Celia Rouche</v>
      </c>
      <c r="D4201" s="1" t="str">
        <f t="array" ref="D4201">_xlfn.XLOOKUP($B4201, sales_teams!$A$2:$A$36, sales_teams!$C$2:$C$36)</f>
        <v>West</v>
      </c>
      <c r="E4201" s="1" t="s">
        <v>188</v>
      </c>
      <c r="F4201" s="1" t="s">
        <v>161</v>
      </c>
      <c r="G4201" s="1" t="str">
        <f t="array" ref="G4201">IF($F4201="", "", _xlfn.XLOOKUP($F4201,accounts!$A$2:$A$86,accounts!$B$2:$B$86, "Other"))</f>
        <v>marketing</v>
      </c>
      <c r="H4201" s="1" t="str">
        <f t="array" ref="H4201">IF($F4201="", "", IFS(_xlfn.XLOOKUP($F4201, accounts!$A$2:$A$86, accounts!$E$2:$E$86, 0)&gt;=1000, "Enterprise", _xlfn.XLOOKUP($F4201, accounts!$A$2:$A$86, accounts!$E$2:$E$86, 0)&gt;=100, "Mid-Market", TRUE, "SMB"))</f>
        <v>Enterprise</v>
      </c>
      <c r="I4201" s="1" t="str">
        <f t="array" ref="I4201">IF($F4201="", "", _xlfn.XLOOKUP($F4201,accounts!$A$2:$A$86,accounts!$F$2:$F$86, "Other"))</f>
        <v>Poland</v>
      </c>
      <c r="J4201" s="1" t="s">
        <v>131</v>
      </c>
      <c r="K4201" s="3">
        <v>42911.0</v>
      </c>
      <c r="L4201" s="3">
        <v>42913.0</v>
      </c>
      <c r="M4201" s="1">
        <v>2753.0</v>
      </c>
    </row>
    <row r="4202">
      <c r="A4202" s="1" t="s">
        <v>4407</v>
      </c>
      <c r="B4202" s="1" t="s">
        <v>34</v>
      </c>
      <c r="C4202" s="1" t="str">
        <f t="array" ref="C4202">_xlfn.XLOOKUP($B4202, sales_teams!$A$2:$A$36, sales_teams!$B$2:$B$36)</f>
        <v>Cara Losch</v>
      </c>
      <c r="D4202" s="1" t="str">
        <f t="array" ref="D4202">_xlfn.XLOOKUP($B4202, sales_teams!$A$2:$A$36, sales_teams!$C$2:$C$36)</f>
        <v>East</v>
      </c>
      <c r="E4202" s="1" t="s">
        <v>179</v>
      </c>
      <c r="G4202" s="1" t="str">
        <f t="array" ref="G4202">IF($F4202="", "", _xlfn.XLOOKUP($F4202,accounts!$A$2:$A$86,accounts!$B$2:$B$86, "Other"))</f>
        <v/>
      </c>
      <c r="H4202" s="1" t="str">
        <f t="array" ref="H4202">IF($F4202="", "", IFS(_xlfn.XLOOKUP($F4202, accounts!$A$2:$A$86, accounts!$E$2:$E$86, 0)&gt;=1000, "Enterprise", _xlfn.XLOOKUP($F4202, accounts!$A$2:$A$86, accounts!$E$2:$E$86, 0)&gt;=100, "Mid-Market", TRUE, "SMB"))</f>
        <v/>
      </c>
      <c r="I4202" s="1" t="str">
        <f t="array" ref="I4202">IF($F4202="", "", _xlfn.XLOOKUP($F4202,accounts!$A$2:$A$86,accounts!$F$2:$F$86, "Other"))</f>
        <v/>
      </c>
      <c r="J4202" s="1" t="s">
        <v>189</v>
      </c>
      <c r="K4202" s="3">
        <v>42911.0</v>
      </c>
    </row>
    <row r="4203">
      <c r="A4203" s="1" t="s">
        <v>4408</v>
      </c>
      <c r="B4203" s="1" t="s">
        <v>34</v>
      </c>
      <c r="C4203" s="1" t="str">
        <f t="array" ref="C4203">_xlfn.XLOOKUP($B4203, sales_teams!$A$2:$A$36, sales_teams!$B$2:$B$36)</f>
        <v>Cara Losch</v>
      </c>
      <c r="D4203" s="1" t="str">
        <f t="array" ref="D4203">_xlfn.XLOOKUP($B4203, sales_teams!$A$2:$A$36, sales_teams!$C$2:$C$36)</f>
        <v>East</v>
      </c>
      <c r="E4203" s="1" t="s">
        <v>179</v>
      </c>
      <c r="F4203" s="1" t="s">
        <v>169</v>
      </c>
      <c r="G4203" s="1" t="str">
        <f t="array" ref="G4203">IF($F4203="", "", _xlfn.XLOOKUP($F4203,accounts!$A$2:$A$86,accounts!$B$2:$B$86, "Other"))</f>
        <v>entertainment</v>
      </c>
      <c r="H4203" s="1" t="str">
        <f t="array" ref="H4203">IF($F4203="", "", IFS(_xlfn.XLOOKUP($F4203, accounts!$A$2:$A$86, accounts!$E$2:$E$86, 0)&gt;=1000, "Enterprise", _xlfn.XLOOKUP($F4203, accounts!$A$2:$A$86, accounts!$E$2:$E$86, 0)&gt;=100, "Mid-Market", TRUE, "SMB"))</f>
        <v>Enterprise</v>
      </c>
      <c r="I4203" s="1" t="str">
        <f t="array" ref="I4203">IF($F4203="", "", _xlfn.XLOOKUP($F4203,accounts!$A$2:$A$86,accounts!$F$2:$F$86, "Other"))</f>
        <v>United States</v>
      </c>
      <c r="J4203" s="1" t="s">
        <v>131</v>
      </c>
      <c r="K4203" s="3">
        <v>42911.0</v>
      </c>
      <c r="L4203" s="3">
        <v>42918.0</v>
      </c>
      <c r="M4203" s="1">
        <v>60.0</v>
      </c>
    </row>
    <row r="4204">
      <c r="A4204" s="1" t="s">
        <v>4409</v>
      </c>
      <c r="B4204" s="1" t="s">
        <v>105</v>
      </c>
      <c r="C4204" s="1" t="str">
        <f t="array" ref="C4204">_xlfn.XLOOKUP($B4204, sales_teams!$A$2:$A$36, sales_teams!$B$2:$B$36)</f>
        <v>Summer Sewald</v>
      </c>
      <c r="D4204" s="1" t="str">
        <f t="array" ref="D4204">_xlfn.XLOOKUP($B4204, sales_teams!$A$2:$A$36, sales_teams!$C$2:$C$36)</f>
        <v>West</v>
      </c>
      <c r="E4204" s="1" t="s">
        <v>181</v>
      </c>
      <c r="F4204" s="1" t="s">
        <v>125</v>
      </c>
      <c r="G4204" s="1" t="str">
        <f t="array" ref="G4204">IF($F4204="", "", _xlfn.XLOOKUP($F4204,accounts!$A$2:$A$86,accounts!$B$2:$B$86, "Other"))</f>
        <v>software</v>
      </c>
      <c r="H4204" s="1" t="str">
        <f t="array" ref="H4204">IF($F4204="", "", IFS(_xlfn.XLOOKUP($F4204, accounts!$A$2:$A$86, accounts!$E$2:$E$86, 0)&gt;=1000, "Enterprise", _xlfn.XLOOKUP($F4204, accounts!$A$2:$A$86, accounts!$E$2:$E$86, 0)&gt;=100, "Mid-Market", TRUE, "SMB"))</f>
        <v>Enterprise</v>
      </c>
      <c r="I4204" s="1" t="str">
        <f t="array" ref="I4204">IF($F4204="", "", _xlfn.XLOOKUP($F4204,accounts!$A$2:$A$86,accounts!$F$2:$F$86, "Other"))</f>
        <v>United States</v>
      </c>
      <c r="J4204" s="1" t="s">
        <v>192</v>
      </c>
      <c r="K4204" s="3">
        <v>42911.0</v>
      </c>
      <c r="L4204" s="3">
        <v>42918.0</v>
      </c>
      <c r="M4204" s="1">
        <v>0.0</v>
      </c>
    </row>
    <row r="4205">
      <c r="A4205" s="1" t="s">
        <v>4410</v>
      </c>
      <c r="B4205" s="1" t="s">
        <v>105</v>
      </c>
      <c r="C4205" s="1" t="str">
        <f t="array" ref="C4205">_xlfn.XLOOKUP($B4205, sales_teams!$A$2:$A$36, sales_teams!$B$2:$B$36)</f>
        <v>Summer Sewald</v>
      </c>
      <c r="D4205" s="1" t="str">
        <f t="array" ref="D4205">_xlfn.XLOOKUP($B4205, sales_teams!$A$2:$A$36, sales_teams!$C$2:$C$36)</f>
        <v>West</v>
      </c>
      <c r="E4205" s="1" t="s">
        <v>109</v>
      </c>
      <c r="F4205" s="1" t="s">
        <v>147</v>
      </c>
      <c r="G4205" s="1" t="str">
        <f t="array" ref="G4205">IF($F4205="", "", _xlfn.XLOOKUP($F4205,accounts!$A$2:$A$86,accounts!$B$2:$B$86, "Other"))</f>
        <v>telecommunications</v>
      </c>
      <c r="H4205" s="1" t="str">
        <f t="array" ref="H4205">IF($F4205="", "", IFS(_xlfn.XLOOKUP($F4205, accounts!$A$2:$A$86, accounts!$E$2:$E$86, 0)&gt;=1000, "Enterprise", _xlfn.XLOOKUP($F4205, accounts!$A$2:$A$86, accounts!$E$2:$E$86, 0)&gt;=100, "Mid-Market", TRUE, "SMB"))</f>
        <v>Enterprise</v>
      </c>
      <c r="I4205" s="1" t="str">
        <f t="array" ref="I4205">IF($F4205="", "", _xlfn.XLOOKUP($F4205,accounts!$A$2:$A$86,accounts!$F$2:$F$86, "Other"))</f>
        <v>United States</v>
      </c>
      <c r="J4205" s="1" t="s">
        <v>131</v>
      </c>
      <c r="K4205" s="3">
        <v>42911.0</v>
      </c>
      <c r="L4205" s="3">
        <v>42919.0</v>
      </c>
      <c r="M4205" s="1">
        <v>1137.0</v>
      </c>
    </row>
    <row r="4206">
      <c r="A4206" s="1" t="s">
        <v>4411</v>
      </c>
      <c r="B4206" s="1" t="s">
        <v>57</v>
      </c>
      <c r="C4206" s="1" t="str">
        <f t="array" ref="C4206">_xlfn.XLOOKUP($B4206, sales_teams!$A$2:$A$36, sales_teams!$B$2:$B$36)</f>
        <v>Rocco Neubert</v>
      </c>
      <c r="D4206" s="1" t="str">
        <f t="array" ref="D4206">_xlfn.XLOOKUP($B4206, sales_teams!$A$2:$A$36, sales_teams!$C$2:$C$36)</f>
        <v>East</v>
      </c>
      <c r="E4206" s="1" t="s">
        <v>194</v>
      </c>
      <c r="F4206" s="1" t="s">
        <v>171</v>
      </c>
      <c r="G4206" s="1" t="str">
        <f t="array" ref="G4206">IF($F4206="", "", _xlfn.XLOOKUP($F4206,accounts!$A$2:$A$86,accounts!$B$2:$B$86, "Other"))</f>
        <v>retail</v>
      </c>
      <c r="H4206" s="1" t="str">
        <f t="array" ref="H4206">IF($F4206="", "", IFS(_xlfn.XLOOKUP($F4206, accounts!$A$2:$A$86, accounts!$E$2:$E$86, 0)&gt;=1000, "Enterprise", _xlfn.XLOOKUP($F4206, accounts!$A$2:$A$86, accounts!$E$2:$E$86, 0)&gt;=100, "Mid-Market", TRUE, "SMB"))</f>
        <v>Enterprise</v>
      </c>
      <c r="I4206" s="1" t="str">
        <f t="array" ref="I4206">IF($F4206="", "", _xlfn.XLOOKUP($F4206,accounts!$A$2:$A$86,accounts!$F$2:$F$86, "Other"))</f>
        <v>United States</v>
      </c>
      <c r="J4206" s="1" t="s">
        <v>131</v>
      </c>
      <c r="K4206" s="3">
        <v>42912.0</v>
      </c>
      <c r="L4206" s="3">
        <v>42920.0</v>
      </c>
      <c r="M4206" s="1">
        <v>5201.0</v>
      </c>
    </row>
    <row r="4207">
      <c r="A4207" s="1" t="s">
        <v>4412</v>
      </c>
      <c r="B4207" s="1" t="s">
        <v>52</v>
      </c>
      <c r="C4207" s="1" t="str">
        <f t="array" ref="C4207">_xlfn.XLOOKUP($B4207, sales_teams!$A$2:$A$36, sales_teams!$B$2:$B$36)</f>
        <v>Rocco Neubert</v>
      </c>
      <c r="D4207" s="1" t="str">
        <f t="array" ref="D4207">_xlfn.XLOOKUP($B4207, sales_teams!$A$2:$A$36, sales_teams!$C$2:$C$36)</f>
        <v>East</v>
      </c>
      <c r="E4207" s="1" t="s">
        <v>181</v>
      </c>
      <c r="F4207" s="1" t="s">
        <v>132</v>
      </c>
      <c r="G4207" s="1" t="str">
        <f t="array" ref="G4207">IF($F4207="", "", _xlfn.XLOOKUP($F4207,accounts!$A$2:$A$86,accounts!$B$2:$B$86, "Other"))</f>
        <v>marketing</v>
      </c>
      <c r="H4207" s="1" t="str">
        <f t="array" ref="H4207">IF($F4207="", "", IFS(_xlfn.XLOOKUP($F4207, accounts!$A$2:$A$86, accounts!$E$2:$E$86, 0)&gt;=1000, "Enterprise", _xlfn.XLOOKUP($F4207, accounts!$A$2:$A$86, accounts!$E$2:$E$86, 0)&gt;=100, "Mid-Market", TRUE, "SMB"))</f>
        <v>Enterprise</v>
      </c>
      <c r="I4207" s="1" t="str">
        <f t="array" ref="I4207">IF($F4207="", "", _xlfn.XLOOKUP($F4207,accounts!$A$2:$A$86,accounts!$F$2:$F$86, "Other"))</f>
        <v>Jordan</v>
      </c>
      <c r="J4207" s="1" t="s">
        <v>192</v>
      </c>
      <c r="K4207" s="3">
        <v>42912.0</v>
      </c>
      <c r="L4207" s="3">
        <v>43005.0</v>
      </c>
      <c r="M4207" s="1">
        <v>0.0</v>
      </c>
    </row>
    <row r="4208">
      <c r="A4208" s="1" t="s">
        <v>4413</v>
      </c>
      <c r="B4208" s="1" t="s">
        <v>52</v>
      </c>
      <c r="C4208" s="1" t="str">
        <f t="array" ref="C4208">_xlfn.XLOOKUP($B4208, sales_teams!$A$2:$A$36, sales_teams!$B$2:$B$36)</f>
        <v>Rocco Neubert</v>
      </c>
      <c r="D4208" s="1" t="str">
        <f t="array" ref="D4208">_xlfn.XLOOKUP($B4208, sales_teams!$A$2:$A$36, sales_teams!$C$2:$C$36)</f>
        <v>East</v>
      </c>
      <c r="E4208" s="1" t="s">
        <v>188</v>
      </c>
      <c r="F4208" s="1" t="s">
        <v>40</v>
      </c>
      <c r="G4208" s="1" t="str">
        <f t="array" ref="G4208">IF($F4208="", "", _xlfn.XLOOKUP($F4208,accounts!$A$2:$A$86,accounts!$B$2:$B$86, "Other"))</f>
        <v>technology</v>
      </c>
      <c r="H4208" s="1" t="str">
        <f t="array" ref="H4208">IF($F4208="", "", IFS(_xlfn.XLOOKUP($F4208, accounts!$A$2:$A$86, accounts!$E$2:$E$86, 0)&gt;=1000, "Enterprise", _xlfn.XLOOKUP($F4208, accounts!$A$2:$A$86, accounts!$E$2:$E$86, 0)&gt;=100, "Mid-Market", TRUE, "SMB"))</f>
        <v>Enterprise</v>
      </c>
      <c r="I4208" s="1" t="str">
        <f t="array" ref="I4208">IF($F4208="", "", _xlfn.XLOOKUP($F4208,accounts!$A$2:$A$86,accounts!$F$2:$F$86, "Other"))</f>
        <v>United States</v>
      </c>
      <c r="J4208" s="1" t="s">
        <v>192</v>
      </c>
      <c r="K4208" s="3">
        <v>42912.0</v>
      </c>
      <c r="L4208" s="3">
        <v>42919.0</v>
      </c>
      <c r="M4208" s="1">
        <v>0.0</v>
      </c>
    </row>
    <row r="4209">
      <c r="A4209" s="1" t="s">
        <v>4414</v>
      </c>
      <c r="B4209" s="1" t="s">
        <v>12</v>
      </c>
      <c r="C4209" s="1" t="str">
        <f t="array" ref="C4209">_xlfn.XLOOKUP($B4209, sales_teams!$A$2:$A$36, sales_teams!$B$2:$B$36)</f>
        <v>Dustin Brinkmann</v>
      </c>
      <c r="D4209" s="1" t="str">
        <f t="array" ref="D4209">_xlfn.XLOOKUP($B4209, sales_teams!$A$2:$A$36, sales_teams!$C$2:$C$36)</f>
        <v>Central</v>
      </c>
      <c r="E4209" s="1" t="s">
        <v>181</v>
      </c>
      <c r="F4209" s="1" t="s">
        <v>164</v>
      </c>
      <c r="G4209" s="1" t="str">
        <f t="array" ref="G4209">IF($F4209="", "", _xlfn.XLOOKUP($F4209,accounts!$A$2:$A$86,accounts!$B$2:$B$86, "Other"))</f>
        <v>retail</v>
      </c>
      <c r="H4209" s="1" t="str">
        <f t="array" ref="H4209">IF($F4209="", "", IFS(_xlfn.XLOOKUP($F4209, accounts!$A$2:$A$86, accounts!$E$2:$E$86, 0)&gt;=1000, "Enterprise", _xlfn.XLOOKUP($F4209, accounts!$A$2:$A$86, accounts!$E$2:$E$86, 0)&gt;=100, "Mid-Market", TRUE, "SMB"))</f>
        <v>Mid-Market</v>
      </c>
      <c r="I4209" s="1" t="str">
        <f t="array" ref="I4209">IF($F4209="", "", _xlfn.XLOOKUP($F4209,accounts!$A$2:$A$86,accounts!$F$2:$F$86, "Other"))</f>
        <v>United States</v>
      </c>
      <c r="J4209" s="1" t="s">
        <v>131</v>
      </c>
      <c r="K4209" s="3">
        <v>42912.0</v>
      </c>
      <c r="L4209" s="3">
        <v>42922.0</v>
      </c>
      <c r="M4209" s="1">
        <v>612.0</v>
      </c>
    </row>
    <row r="4210">
      <c r="A4210" s="1" t="s">
        <v>4415</v>
      </c>
      <c r="B4210" s="1" t="s">
        <v>39</v>
      </c>
      <c r="C4210" s="1" t="str">
        <f t="array" ref="C4210">_xlfn.XLOOKUP($B4210, sales_teams!$A$2:$A$36, sales_teams!$B$2:$B$36)</f>
        <v>Cara Losch</v>
      </c>
      <c r="D4210" s="1" t="str">
        <f t="array" ref="D4210">_xlfn.XLOOKUP($B4210, sales_teams!$A$2:$A$36, sales_teams!$C$2:$C$36)</f>
        <v>East</v>
      </c>
      <c r="E4210" s="1" t="s">
        <v>194</v>
      </c>
      <c r="F4210" s="1" t="s">
        <v>81</v>
      </c>
      <c r="G4210" s="1" t="str">
        <f t="array" ref="G4210">IF($F4210="", "", _xlfn.XLOOKUP($F4210,accounts!$A$2:$A$86,accounts!$B$2:$B$86, "Other"))</f>
        <v>technology</v>
      </c>
      <c r="H4210" s="1" t="str">
        <f t="array" ref="H4210">IF($F4210="", "", IFS(_xlfn.XLOOKUP($F4210, accounts!$A$2:$A$86, accounts!$E$2:$E$86, 0)&gt;=1000, "Enterprise", _xlfn.XLOOKUP($F4210, accounts!$A$2:$A$86, accounts!$E$2:$E$86, 0)&gt;=100, "Mid-Market", TRUE, "SMB"))</f>
        <v>Enterprise</v>
      </c>
      <c r="I4210" s="1" t="str">
        <f t="array" ref="I4210">IF($F4210="", "", _xlfn.XLOOKUP($F4210,accounts!$A$2:$A$86,accounts!$F$2:$F$86, "Other"))</f>
        <v>United States</v>
      </c>
      <c r="J4210" s="1" t="s">
        <v>131</v>
      </c>
      <c r="K4210" s="3">
        <v>42912.0</v>
      </c>
      <c r="L4210" s="3">
        <v>42989.0</v>
      </c>
      <c r="M4210" s="1">
        <v>4905.0</v>
      </c>
    </row>
    <row r="4211">
      <c r="A4211" s="1" t="s">
        <v>4416</v>
      </c>
      <c r="B4211" s="1" t="s">
        <v>48</v>
      </c>
      <c r="C4211" s="1" t="str">
        <f t="array" ref="C4211">_xlfn.XLOOKUP($B4211, sales_teams!$A$2:$A$36, sales_teams!$B$2:$B$36)</f>
        <v>Rocco Neubert</v>
      </c>
      <c r="D4211" s="1" t="str">
        <f t="array" ref="D4211">_xlfn.XLOOKUP($B4211, sales_teams!$A$2:$A$36, sales_teams!$C$2:$C$36)</f>
        <v>East</v>
      </c>
      <c r="E4211" s="1" t="s">
        <v>188</v>
      </c>
      <c r="G4211" s="1" t="str">
        <f t="array" ref="G4211">IF($F4211="", "", _xlfn.XLOOKUP($F4211,accounts!$A$2:$A$86,accounts!$B$2:$B$86, "Other"))</f>
        <v/>
      </c>
      <c r="H4211" s="1" t="str">
        <f t="array" ref="H4211">IF($F4211="", "", IFS(_xlfn.XLOOKUP($F4211, accounts!$A$2:$A$86, accounts!$E$2:$E$86, 0)&gt;=1000, "Enterprise", _xlfn.XLOOKUP($F4211, accounts!$A$2:$A$86, accounts!$E$2:$E$86, 0)&gt;=100, "Mid-Market", TRUE, "SMB"))</f>
        <v/>
      </c>
      <c r="I4211" s="1" t="str">
        <f t="array" ref="I4211">IF($F4211="", "", _xlfn.XLOOKUP($F4211,accounts!$A$2:$A$86,accounts!$F$2:$F$86, "Other"))</f>
        <v/>
      </c>
      <c r="J4211" s="1" t="s">
        <v>189</v>
      </c>
      <c r="K4211" s="3">
        <v>42912.0</v>
      </c>
    </row>
    <row r="4212">
      <c r="A4212" s="1" t="s">
        <v>4417</v>
      </c>
      <c r="B4212" s="1" t="s">
        <v>48</v>
      </c>
      <c r="C4212" s="1" t="str">
        <f t="array" ref="C4212">_xlfn.XLOOKUP($B4212, sales_teams!$A$2:$A$36, sales_teams!$B$2:$B$36)</f>
        <v>Rocco Neubert</v>
      </c>
      <c r="D4212" s="1" t="str">
        <f t="array" ref="D4212">_xlfn.XLOOKUP($B4212, sales_teams!$A$2:$A$36, sales_teams!$C$2:$C$36)</f>
        <v>East</v>
      </c>
      <c r="E4212" s="1" t="s">
        <v>179</v>
      </c>
      <c r="F4212" s="1" t="s">
        <v>163</v>
      </c>
      <c r="G4212" s="1" t="str">
        <f t="array" ref="G4212">IF($F4212="", "", _xlfn.XLOOKUP($F4212,accounts!$A$2:$A$86,accounts!$B$2:$B$86, "Other"))</f>
        <v>medical</v>
      </c>
      <c r="H4212" s="1" t="str">
        <f t="array" ref="H4212">IF($F4212="", "", IFS(_xlfn.XLOOKUP($F4212, accounts!$A$2:$A$86, accounts!$E$2:$E$86, 0)&gt;=1000, "Enterprise", _xlfn.XLOOKUP($F4212, accounts!$A$2:$A$86, accounts!$E$2:$E$86, 0)&gt;=100, "Mid-Market", TRUE, "SMB"))</f>
        <v>Mid-Market</v>
      </c>
      <c r="I4212" s="1" t="str">
        <f t="array" ref="I4212">IF($F4212="", "", _xlfn.XLOOKUP($F4212,accounts!$A$2:$A$86,accounts!$F$2:$F$86, "Other"))</f>
        <v>United States</v>
      </c>
      <c r="J4212" s="1" t="s">
        <v>192</v>
      </c>
      <c r="K4212" s="3">
        <v>42912.0</v>
      </c>
      <c r="L4212" s="3">
        <v>42923.0</v>
      </c>
      <c r="M4212" s="1">
        <v>0.0</v>
      </c>
    </row>
    <row r="4213">
      <c r="A4213" s="1" t="s">
        <v>4418</v>
      </c>
      <c r="B4213" s="1" t="s">
        <v>30</v>
      </c>
      <c r="C4213" s="1" t="str">
        <f t="array" ref="C4213">_xlfn.XLOOKUP($B4213, sales_teams!$A$2:$A$36, sales_teams!$B$2:$B$36)</f>
        <v>Melvin Marxen</v>
      </c>
      <c r="D4213" s="1" t="str">
        <f t="array" ref="D4213">_xlfn.XLOOKUP($B4213, sales_teams!$A$2:$A$36, sales_teams!$C$2:$C$36)</f>
        <v>Central</v>
      </c>
      <c r="E4213" s="1" t="s">
        <v>148</v>
      </c>
      <c r="F4213" s="1" t="s">
        <v>157</v>
      </c>
      <c r="G4213" s="1" t="str">
        <f t="array" ref="G4213">IF($F4213="", "", _xlfn.XLOOKUP($F4213,accounts!$A$2:$A$86,accounts!$B$2:$B$86, "Other"))</f>
        <v>retail</v>
      </c>
      <c r="H4213" s="1" t="str">
        <f t="array" ref="H4213">IF($F4213="", "", IFS(_xlfn.XLOOKUP($F4213, accounts!$A$2:$A$86, accounts!$E$2:$E$86, 0)&gt;=1000, "Enterprise", _xlfn.XLOOKUP($F4213, accounts!$A$2:$A$86, accounts!$E$2:$E$86, 0)&gt;=100, "Mid-Market", TRUE, "SMB"))</f>
        <v>Enterprise</v>
      </c>
      <c r="I4213" s="1" t="str">
        <f t="array" ref="I4213">IF($F4213="", "", _xlfn.XLOOKUP($F4213,accounts!$A$2:$A$86,accounts!$F$2:$F$86, "Other"))</f>
        <v>Belgium</v>
      </c>
      <c r="J4213" s="1" t="s">
        <v>192</v>
      </c>
      <c r="K4213" s="3">
        <v>42912.0</v>
      </c>
      <c r="L4213" s="3">
        <v>42919.0</v>
      </c>
      <c r="M4213" s="1">
        <v>0.0</v>
      </c>
    </row>
    <row r="4214">
      <c r="A4214" s="1" t="s">
        <v>4419</v>
      </c>
      <c r="B4214" s="1" t="s">
        <v>30</v>
      </c>
      <c r="C4214" s="1" t="str">
        <f t="array" ref="C4214">_xlfn.XLOOKUP($B4214, sales_teams!$A$2:$A$36, sales_teams!$B$2:$B$36)</f>
        <v>Melvin Marxen</v>
      </c>
      <c r="D4214" s="1" t="str">
        <f t="array" ref="D4214">_xlfn.XLOOKUP($B4214, sales_teams!$A$2:$A$36, sales_teams!$C$2:$C$36)</f>
        <v>Central</v>
      </c>
      <c r="E4214" s="1" t="s">
        <v>109</v>
      </c>
      <c r="F4214" s="1" t="s">
        <v>157</v>
      </c>
      <c r="G4214" s="1" t="str">
        <f t="array" ref="G4214">IF($F4214="", "", _xlfn.XLOOKUP($F4214,accounts!$A$2:$A$86,accounts!$B$2:$B$86, "Other"))</f>
        <v>retail</v>
      </c>
      <c r="H4214" s="1" t="str">
        <f t="array" ref="H4214">IF($F4214="", "", IFS(_xlfn.XLOOKUP($F4214, accounts!$A$2:$A$86, accounts!$E$2:$E$86, 0)&gt;=1000, "Enterprise", _xlfn.XLOOKUP($F4214, accounts!$A$2:$A$86, accounts!$E$2:$E$86, 0)&gt;=100, "Mid-Market", TRUE, "SMB"))</f>
        <v>Enterprise</v>
      </c>
      <c r="I4214" s="1" t="str">
        <f t="array" ref="I4214">IF($F4214="", "", _xlfn.XLOOKUP($F4214,accounts!$A$2:$A$86,accounts!$F$2:$F$86, "Other"))</f>
        <v>Belgium</v>
      </c>
      <c r="J4214" s="1" t="s">
        <v>131</v>
      </c>
      <c r="K4214" s="3">
        <v>42912.0</v>
      </c>
      <c r="L4214" s="3">
        <v>42978.0</v>
      </c>
      <c r="M4214" s="1">
        <v>1028.0</v>
      </c>
    </row>
    <row r="4215">
      <c r="A4215" s="1" t="s">
        <v>4420</v>
      </c>
      <c r="B4215" s="1" t="s">
        <v>30</v>
      </c>
      <c r="C4215" s="1" t="str">
        <f t="array" ref="C4215">_xlfn.XLOOKUP($B4215, sales_teams!$A$2:$A$36, sales_teams!$B$2:$B$36)</f>
        <v>Melvin Marxen</v>
      </c>
      <c r="D4215" s="1" t="str">
        <f t="array" ref="D4215">_xlfn.XLOOKUP($B4215, sales_teams!$A$2:$A$36, sales_teams!$C$2:$C$36)</f>
        <v>Central</v>
      </c>
      <c r="E4215" s="1" t="s">
        <v>194</v>
      </c>
      <c r="F4215" s="1" t="s">
        <v>56</v>
      </c>
      <c r="G4215" s="1" t="str">
        <f t="array" ref="G4215">IF($F4215="", "", _xlfn.XLOOKUP($F4215,accounts!$A$2:$A$86,accounts!$B$2:$B$86, "Other"))</f>
        <v>software</v>
      </c>
      <c r="H4215" s="1" t="str">
        <f t="array" ref="H4215">IF($F4215="", "", IFS(_xlfn.XLOOKUP($F4215, accounts!$A$2:$A$86, accounts!$E$2:$E$86, 0)&gt;=1000, "Enterprise", _xlfn.XLOOKUP($F4215, accounts!$A$2:$A$86, accounts!$E$2:$E$86, 0)&gt;=100, "Mid-Market", TRUE, "SMB"))</f>
        <v>Enterprise</v>
      </c>
      <c r="I4215" s="1" t="str">
        <f t="array" ref="I4215">IF($F4215="", "", _xlfn.XLOOKUP($F4215,accounts!$A$2:$A$86,accounts!$F$2:$F$86, "Other"))</f>
        <v>United States</v>
      </c>
      <c r="J4215" s="1" t="s">
        <v>131</v>
      </c>
      <c r="K4215" s="3">
        <v>42912.0</v>
      </c>
      <c r="L4215" s="3">
        <v>42990.0</v>
      </c>
      <c r="M4215" s="1">
        <v>4430.0</v>
      </c>
    </row>
    <row r="4216">
      <c r="A4216" s="1" t="s">
        <v>4421</v>
      </c>
      <c r="B4216" s="1" t="s">
        <v>53</v>
      </c>
      <c r="C4216" s="1" t="str">
        <f t="array" ref="C4216">_xlfn.XLOOKUP($B4216, sales_teams!$A$2:$A$36, sales_teams!$B$2:$B$36)</f>
        <v>Rocco Neubert</v>
      </c>
      <c r="D4216" s="1" t="str">
        <f t="array" ref="D4216">_xlfn.XLOOKUP($B4216, sales_teams!$A$2:$A$36, sales_teams!$C$2:$C$36)</f>
        <v>East</v>
      </c>
      <c r="E4216" s="1" t="s">
        <v>109</v>
      </c>
      <c r="F4216" s="1" t="s">
        <v>81</v>
      </c>
      <c r="G4216" s="1" t="str">
        <f t="array" ref="G4216">IF($F4216="", "", _xlfn.XLOOKUP($F4216,accounts!$A$2:$A$86,accounts!$B$2:$B$86, "Other"))</f>
        <v>technology</v>
      </c>
      <c r="H4216" s="1" t="str">
        <f t="array" ref="H4216">IF($F4216="", "", IFS(_xlfn.XLOOKUP($F4216, accounts!$A$2:$A$86, accounts!$E$2:$E$86, 0)&gt;=1000, "Enterprise", _xlfn.XLOOKUP($F4216, accounts!$A$2:$A$86, accounts!$E$2:$E$86, 0)&gt;=100, "Mid-Market", TRUE, "SMB"))</f>
        <v>Enterprise</v>
      </c>
      <c r="I4216" s="1" t="str">
        <f t="array" ref="I4216">IF($F4216="", "", _xlfn.XLOOKUP($F4216,accounts!$A$2:$A$86,accounts!$F$2:$F$86, "Other"))</f>
        <v>United States</v>
      </c>
      <c r="J4216" s="1" t="s">
        <v>192</v>
      </c>
      <c r="K4216" s="3">
        <v>42912.0</v>
      </c>
      <c r="L4216" s="3">
        <v>42996.0</v>
      </c>
      <c r="M4216" s="1">
        <v>0.0</v>
      </c>
    </row>
    <row r="4217">
      <c r="A4217" s="1" t="s">
        <v>4422</v>
      </c>
      <c r="B4217" s="1" t="s">
        <v>53</v>
      </c>
      <c r="C4217" s="1" t="str">
        <f t="array" ref="C4217">_xlfn.XLOOKUP($B4217, sales_teams!$A$2:$A$36, sales_teams!$B$2:$B$36)</f>
        <v>Rocco Neubert</v>
      </c>
      <c r="D4217" s="1" t="str">
        <f t="array" ref="D4217">_xlfn.XLOOKUP($B4217, sales_teams!$A$2:$A$36, sales_teams!$C$2:$C$36)</f>
        <v>East</v>
      </c>
      <c r="E4217" s="1" t="s">
        <v>109</v>
      </c>
      <c r="F4217" s="1" t="s">
        <v>141</v>
      </c>
      <c r="G4217" s="1" t="str">
        <f t="array" ref="G4217">IF($F4217="", "", _xlfn.XLOOKUP($F4217,accounts!$A$2:$A$86,accounts!$B$2:$B$86, "Other"))</f>
        <v>finance</v>
      </c>
      <c r="H4217" s="1" t="str">
        <f t="array" ref="H4217">IF($F4217="", "", IFS(_xlfn.XLOOKUP($F4217, accounts!$A$2:$A$86, accounts!$E$2:$E$86, 0)&gt;=1000, "Enterprise", _xlfn.XLOOKUP($F4217, accounts!$A$2:$A$86, accounts!$E$2:$E$86, 0)&gt;=100, "Mid-Market", TRUE, "SMB"))</f>
        <v>Mid-Market</v>
      </c>
      <c r="I4217" s="1" t="str">
        <f t="array" ref="I4217">IF($F4217="", "", _xlfn.XLOOKUP($F4217,accounts!$A$2:$A$86,accounts!$F$2:$F$86, "Other"))</f>
        <v>United States</v>
      </c>
      <c r="J4217" s="1" t="s">
        <v>192</v>
      </c>
      <c r="K4217" s="3">
        <v>42912.0</v>
      </c>
      <c r="L4217" s="3">
        <v>42925.0</v>
      </c>
      <c r="M4217" s="1">
        <v>0.0</v>
      </c>
    </row>
    <row r="4218">
      <c r="A4218" s="1" t="s">
        <v>4423</v>
      </c>
      <c r="B4218" s="1" t="s">
        <v>53</v>
      </c>
      <c r="C4218" s="1" t="str">
        <f t="array" ref="C4218">_xlfn.XLOOKUP($B4218, sales_teams!$A$2:$A$36, sales_teams!$B$2:$B$36)</f>
        <v>Rocco Neubert</v>
      </c>
      <c r="D4218" s="1" t="str">
        <f t="array" ref="D4218">_xlfn.XLOOKUP($B4218, sales_teams!$A$2:$A$36, sales_teams!$C$2:$C$36)</f>
        <v>East</v>
      </c>
      <c r="E4218" s="1" t="s">
        <v>148</v>
      </c>
      <c r="F4218" s="1" t="s">
        <v>172</v>
      </c>
      <c r="G4218" s="1" t="str">
        <f t="array" ref="G4218">IF($F4218="", "", _xlfn.XLOOKUP($F4218,accounts!$A$2:$A$86,accounts!$B$2:$B$86, "Other"))</f>
        <v>retail</v>
      </c>
      <c r="H4218" s="1" t="str">
        <f t="array" ref="H4218">IF($F4218="", "", IFS(_xlfn.XLOOKUP($F4218, accounts!$A$2:$A$86, accounts!$E$2:$E$86, 0)&gt;=1000, "Enterprise", _xlfn.XLOOKUP($F4218, accounts!$A$2:$A$86, accounts!$E$2:$E$86, 0)&gt;=100, "Mid-Market", TRUE, "SMB"))</f>
        <v>Mid-Market</v>
      </c>
      <c r="I4218" s="1" t="str">
        <f t="array" ref="I4218">IF($F4218="", "", _xlfn.XLOOKUP($F4218,accounts!$A$2:$A$86,accounts!$F$2:$F$86, "Other"))</f>
        <v>United States</v>
      </c>
      <c r="J4218" s="1" t="s">
        <v>192</v>
      </c>
      <c r="K4218" s="3">
        <v>42912.0</v>
      </c>
      <c r="L4218" s="3">
        <v>42919.0</v>
      </c>
      <c r="M4218" s="1">
        <v>0.0</v>
      </c>
    </row>
    <row r="4219">
      <c r="A4219" s="1" t="s">
        <v>4424</v>
      </c>
      <c r="B4219" s="1" t="s">
        <v>53</v>
      </c>
      <c r="C4219" s="1" t="str">
        <f t="array" ref="C4219">_xlfn.XLOOKUP($B4219, sales_teams!$A$2:$A$36, sales_teams!$B$2:$B$36)</f>
        <v>Rocco Neubert</v>
      </c>
      <c r="D4219" s="1" t="str">
        <f t="array" ref="D4219">_xlfn.XLOOKUP($B4219, sales_teams!$A$2:$A$36, sales_teams!$C$2:$C$36)</f>
        <v>East</v>
      </c>
      <c r="E4219" s="1" t="s">
        <v>181</v>
      </c>
      <c r="F4219" s="1" t="s">
        <v>32</v>
      </c>
      <c r="G4219" s="1" t="str">
        <f t="array" ref="G4219">IF($F4219="", "", _xlfn.XLOOKUP($F4219,accounts!$A$2:$A$86,accounts!$B$2:$B$86, "Other"))</f>
        <v>medical</v>
      </c>
      <c r="H4219" s="1" t="str">
        <f t="array" ref="H4219">IF($F4219="", "", IFS(_xlfn.XLOOKUP($F4219, accounts!$A$2:$A$86, accounts!$E$2:$E$86, 0)&gt;=1000, "Enterprise", _xlfn.XLOOKUP($F4219, accounts!$A$2:$A$86, accounts!$E$2:$E$86, 0)&gt;=100, "Mid-Market", TRUE, "SMB"))</f>
        <v>Enterprise</v>
      </c>
      <c r="I4219" s="1" t="str">
        <f t="array" ref="I4219">IF($F4219="", "", _xlfn.XLOOKUP($F4219,accounts!$A$2:$A$86,accounts!$F$2:$F$86, "Other"))</f>
        <v>United States</v>
      </c>
      <c r="J4219" s="1" t="s">
        <v>131</v>
      </c>
      <c r="K4219" s="3">
        <v>42912.0</v>
      </c>
      <c r="L4219" s="3">
        <v>42922.0</v>
      </c>
      <c r="M4219" s="1">
        <v>541.0</v>
      </c>
    </row>
    <row r="4220">
      <c r="A4220" s="1" t="s">
        <v>4425</v>
      </c>
      <c r="B4220" s="1" t="s">
        <v>94</v>
      </c>
      <c r="C4220" s="1" t="str">
        <f t="array" ref="C4220">_xlfn.XLOOKUP($B4220, sales_teams!$A$2:$A$36, sales_teams!$B$2:$B$36)</f>
        <v>Celia Rouche</v>
      </c>
      <c r="D4220" s="1" t="str">
        <f t="array" ref="D4220">_xlfn.XLOOKUP($B4220, sales_teams!$A$2:$A$36, sales_teams!$C$2:$C$36)</f>
        <v>West</v>
      </c>
      <c r="E4220" s="1" t="s">
        <v>148</v>
      </c>
      <c r="F4220" s="1" t="s">
        <v>117</v>
      </c>
      <c r="G4220" s="1" t="str">
        <f t="array" ref="G4220">IF($F4220="", "", _xlfn.XLOOKUP($F4220,accounts!$A$2:$A$86,accounts!$B$2:$B$86, "Other"))</f>
        <v>retail</v>
      </c>
      <c r="H4220" s="1" t="str">
        <f t="array" ref="H4220">IF($F4220="", "", IFS(_xlfn.XLOOKUP($F4220, accounts!$A$2:$A$86, accounts!$E$2:$E$86, 0)&gt;=1000, "Enterprise", _xlfn.XLOOKUP($F4220, accounts!$A$2:$A$86, accounts!$E$2:$E$86, 0)&gt;=100, "Mid-Market", TRUE, "SMB"))</f>
        <v>Mid-Market</v>
      </c>
      <c r="I4220" s="1" t="str">
        <f t="array" ref="I4220">IF($F4220="", "", _xlfn.XLOOKUP($F4220,accounts!$A$2:$A$86,accounts!$F$2:$F$86, "Other"))</f>
        <v>United States</v>
      </c>
      <c r="J4220" s="1" t="s">
        <v>192</v>
      </c>
      <c r="K4220" s="3">
        <v>42912.0</v>
      </c>
      <c r="L4220" s="3">
        <v>42921.0</v>
      </c>
      <c r="M4220" s="1">
        <v>0.0</v>
      </c>
    </row>
    <row r="4221">
      <c r="A4221" s="1" t="s">
        <v>4426</v>
      </c>
      <c r="B4221" s="1" t="s">
        <v>26</v>
      </c>
      <c r="C4221" s="1" t="str">
        <f t="array" ref="C4221">_xlfn.XLOOKUP($B4221, sales_teams!$A$2:$A$36, sales_teams!$B$2:$B$36)</f>
        <v>Melvin Marxen</v>
      </c>
      <c r="D4221" s="1" t="str">
        <f t="array" ref="D4221">_xlfn.XLOOKUP($B4221, sales_teams!$A$2:$A$36, sales_teams!$C$2:$C$36)</f>
        <v>Central</v>
      </c>
      <c r="E4221" s="1" t="s">
        <v>148</v>
      </c>
      <c r="F4221" s="1" t="s">
        <v>47</v>
      </c>
      <c r="G4221" s="1" t="str">
        <f t="array" ref="G4221">IF($F4221="", "", _xlfn.XLOOKUP($F4221,accounts!$A$2:$A$86,accounts!$B$2:$B$86, "Other"))</f>
        <v>retail</v>
      </c>
      <c r="H4221" s="1" t="str">
        <f t="array" ref="H4221">IF($F4221="", "", IFS(_xlfn.XLOOKUP($F4221, accounts!$A$2:$A$86, accounts!$E$2:$E$86, 0)&gt;=1000, "Enterprise", _xlfn.XLOOKUP($F4221, accounts!$A$2:$A$86, accounts!$E$2:$E$86, 0)&gt;=100, "Mid-Market", TRUE, "SMB"))</f>
        <v>Enterprise</v>
      </c>
      <c r="I4221" s="1" t="str">
        <f t="array" ref="I4221">IF($F4221="", "", _xlfn.XLOOKUP($F4221,accounts!$A$2:$A$86,accounts!$F$2:$F$86, "Other"))</f>
        <v>United States</v>
      </c>
      <c r="J4221" s="1" t="s">
        <v>131</v>
      </c>
      <c r="K4221" s="3">
        <v>42912.0</v>
      </c>
      <c r="L4221" s="3">
        <v>42918.0</v>
      </c>
      <c r="M4221" s="1">
        <v>5081.0</v>
      </c>
    </row>
    <row r="4222">
      <c r="A4222" s="1" t="s">
        <v>4427</v>
      </c>
      <c r="B4222" s="1" t="s">
        <v>26</v>
      </c>
      <c r="C4222" s="1" t="str">
        <f t="array" ref="C4222">_xlfn.XLOOKUP($B4222, sales_teams!$A$2:$A$36, sales_teams!$B$2:$B$36)</f>
        <v>Melvin Marxen</v>
      </c>
      <c r="D4222" s="1" t="str">
        <f t="array" ref="D4222">_xlfn.XLOOKUP($B4222, sales_teams!$A$2:$A$36, sales_teams!$C$2:$C$36)</f>
        <v>Central</v>
      </c>
      <c r="E4222" s="1" t="s">
        <v>188</v>
      </c>
      <c r="F4222" s="1" t="s">
        <v>145</v>
      </c>
      <c r="G4222" s="1" t="str">
        <f t="array" ref="G4222">IF($F4222="", "", _xlfn.XLOOKUP($F4222,accounts!$A$2:$A$86,accounts!$B$2:$B$86, "Other"))</f>
        <v>technology</v>
      </c>
      <c r="H4222" s="1" t="str">
        <f t="array" ref="H4222">IF($F4222="", "", IFS(_xlfn.XLOOKUP($F4222, accounts!$A$2:$A$86, accounts!$E$2:$E$86, 0)&gt;=1000, "Enterprise", _xlfn.XLOOKUP($F4222, accounts!$A$2:$A$86, accounts!$E$2:$E$86, 0)&gt;=100, "Mid-Market", TRUE, "SMB"))</f>
        <v>Enterprise</v>
      </c>
      <c r="I4222" s="1" t="str">
        <f t="array" ref="I4222">IF($F4222="", "", _xlfn.XLOOKUP($F4222,accounts!$A$2:$A$86,accounts!$F$2:$F$86, "Other"))</f>
        <v>Panama</v>
      </c>
      <c r="J4222" s="1" t="s">
        <v>131</v>
      </c>
      <c r="K4222" s="3">
        <v>42912.0</v>
      </c>
      <c r="L4222" s="3">
        <v>42914.0</v>
      </c>
      <c r="M4222" s="1">
        <v>3478.0</v>
      </c>
    </row>
    <row r="4223">
      <c r="A4223" s="1" t="s">
        <v>4428</v>
      </c>
      <c r="B4223" s="1" t="s">
        <v>99</v>
      </c>
      <c r="C4223" s="1" t="str">
        <f t="array" ref="C4223">_xlfn.XLOOKUP($B4223, sales_teams!$A$2:$A$36, sales_teams!$B$2:$B$36)</f>
        <v>Summer Sewald</v>
      </c>
      <c r="D4223" s="1" t="str">
        <f t="array" ref="D4223">_xlfn.XLOOKUP($B4223, sales_teams!$A$2:$A$36, sales_teams!$C$2:$C$36)</f>
        <v>West</v>
      </c>
      <c r="E4223" s="1" t="s">
        <v>148</v>
      </c>
      <c r="F4223" s="1" t="s">
        <v>124</v>
      </c>
      <c r="G4223" s="1" t="str">
        <f t="array" ref="G4223">IF($F4223="", "", _xlfn.XLOOKUP($F4223,accounts!$A$2:$A$86,accounts!$B$2:$B$86, "Other"))</f>
        <v>retail</v>
      </c>
      <c r="H4223" s="1" t="str">
        <f t="array" ref="H4223">IF($F4223="", "", IFS(_xlfn.XLOOKUP($F4223, accounts!$A$2:$A$86, accounts!$E$2:$E$86, 0)&gt;=1000, "Enterprise", _xlfn.XLOOKUP($F4223, accounts!$A$2:$A$86, accounts!$E$2:$E$86, 0)&gt;=100, "Mid-Market", TRUE, "SMB"))</f>
        <v>Enterprise</v>
      </c>
      <c r="I4223" s="1" t="str">
        <f t="array" ref="I4223">IF($F4223="", "", _xlfn.XLOOKUP($F4223,accounts!$A$2:$A$86,accounts!$F$2:$F$86, "Other"))</f>
        <v>United States</v>
      </c>
      <c r="J4223" s="1" t="s">
        <v>131</v>
      </c>
      <c r="K4223" s="3">
        <v>42912.0</v>
      </c>
      <c r="L4223" s="3">
        <v>42993.0</v>
      </c>
      <c r="M4223" s="1">
        <v>5541.0</v>
      </c>
    </row>
    <row r="4224">
      <c r="A4224" s="1" t="s">
        <v>4429</v>
      </c>
      <c r="B4224" s="1" t="s">
        <v>19</v>
      </c>
      <c r="C4224" s="1" t="str">
        <f t="array" ref="C4224">_xlfn.XLOOKUP($B4224, sales_teams!$A$2:$A$36, sales_teams!$B$2:$B$36)</f>
        <v>Melvin Marxen</v>
      </c>
      <c r="D4224" s="1" t="str">
        <f t="array" ref="D4224">_xlfn.XLOOKUP($B4224, sales_teams!$A$2:$A$36, sales_teams!$C$2:$C$36)</f>
        <v>Central</v>
      </c>
      <c r="E4224" s="1" t="s">
        <v>181</v>
      </c>
      <c r="F4224" s="1" t="s">
        <v>47</v>
      </c>
      <c r="G4224" s="1" t="str">
        <f t="array" ref="G4224">IF($F4224="", "", _xlfn.XLOOKUP($F4224,accounts!$A$2:$A$86,accounts!$B$2:$B$86, "Other"))</f>
        <v>retail</v>
      </c>
      <c r="H4224" s="1" t="str">
        <f t="array" ref="H4224">IF($F4224="", "", IFS(_xlfn.XLOOKUP($F4224, accounts!$A$2:$A$86, accounts!$E$2:$E$86, 0)&gt;=1000, "Enterprise", _xlfn.XLOOKUP($F4224, accounts!$A$2:$A$86, accounts!$E$2:$E$86, 0)&gt;=100, "Mid-Market", TRUE, "SMB"))</f>
        <v>Enterprise</v>
      </c>
      <c r="I4224" s="1" t="str">
        <f t="array" ref="I4224">IF($F4224="", "", _xlfn.XLOOKUP($F4224,accounts!$A$2:$A$86,accounts!$F$2:$F$86, "Other"))</f>
        <v>United States</v>
      </c>
      <c r="J4224" s="1" t="s">
        <v>131</v>
      </c>
      <c r="K4224" s="3">
        <v>42912.0</v>
      </c>
      <c r="L4224" s="3">
        <v>42919.0</v>
      </c>
      <c r="M4224" s="1">
        <v>504.0</v>
      </c>
    </row>
    <row r="4225">
      <c r="A4225" s="1" t="s">
        <v>4430</v>
      </c>
      <c r="B4225" s="1" t="s">
        <v>102</v>
      </c>
      <c r="C4225" s="1" t="str">
        <f t="array" ref="C4225">_xlfn.XLOOKUP($B4225, sales_teams!$A$2:$A$36, sales_teams!$B$2:$B$36)</f>
        <v>Summer Sewald</v>
      </c>
      <c r="D4225" s="1" t="str">
        <f t="array" ref="D4225">_xlfn.XLOOKUP($B4225, sales_teams!$A$2:$A$36, sales_teams!$C$2:$C$36)</f>
        <v>West</v>
      </c>
      <c r="E4225" s="1" t="s">
        <v>109</v>
      </c>
      <c r="G4225" s="1" t="str">
        <f t="array" ref="G4225">IF($F4225="", "", _xlfn.XLOOKUP($F4225,accounts!$A$2:$A$86,accounts!$B$2:$B$86, "Other"))</f>
        <v/>
      </c>
      <c r="H4225" s="1" t="str">
        <f t="array" ref="H4225">IF($F4225="", "", IFS(_xlfn.XLOOKUP($F4225, accounts!$A$2:$A$86, accounts!$E$2:$E$86, 0)&gt;=1000, "Enterprise", _xlfn.XLOOKUP($F4225, accounts!$A$2:$A$86, accounts!$E$2:$E$86, 0)&gt;=100, "Mid-Market", TRUE, "SMB"))</f>
        <v/>
      </c>
      <c r="I4225" s="1" t="str">
        <f t="array" ref="I4225">IF($F4225="", "", _xlfn.XLOOKUP($F4225,accounts!$A$2:$A$86,accounts!$F$2:$F$86, "Other"))</f>
        <v/>
      </c>
      <c r="J4225" s="1" t="s">
        <v>189</v>
      </c>
      <c r="K4225" s="3">
        <v>42912.0</v>
      </c>
    </row>
    <row r="4226">
      <c r="A4226" s="1" t="s">
        <v>4431</v>
      </c>
      <c r="B4226" s="1" t="s">
        <v>17</v>
      </c>
      <c r="C4226" s="1" t="str">
        <f t="array" ref="C4226">_xlfn.XLOOKUP($B4226, sales_teams!$A$2:$A$36, sales_teams!$B$2:$B$36)</f>
        <v>Dustin Brinkmann</v>
      </c>
      <c r="D4226" s="1" t="str">
        <f t="array" ref="D4226">_xlfn.XLOOKUP($B4226, sales_teams!$A$2:$A$36, sales_teams!$C$2:$C$36)</f>
        <v>Central</v>
      </c>
      <c r="E4226" s="1" t="s">
        <v>181</v>
      </c>
      <c r="F4226" s="1" t="s">
        <v>29</v>
      </c>
      <c r="G4226" s="1" t="str">
        <f t="array" ref="G4226">IF($F4226="", "", _xlfn.XLOOKUP($F4226,accounts!$A$2:$A$86,accounts!$B$2:$B$86, "Other"))</f>
        <v>medical</v>
      </c>
      <c r="H4226" s="1" t="str">
        <f t="array" ref="H4226">IF($F4226="", "", IFS(_xlfn.XLOOKUP($F4226, accounts!$A$2:$A$86, accounts!$E$2:$E$86, 0)&gt;=1000, "Enterprise", _xlfn.XLOOKUP($F4226, accounts!$A$2:$A$86, accounts!$E$2:$E$86, 0)&gt;=100, "Mid-Market", TRUE, "SMB"))</f>
        <v>Enterprise</v>
      </c>
      <c r="I4226" s="1" t="str">
        <f t="array" ref="I4226">IF($F4226="", "", _xlfn.XLOOKUP($F4226,accounts!$A$2:$A$86,accounts!$F$2:$F$86, "Other"))</f>
        <v>Philipines</v>
      </c>
      <c r="J4226" s="1" t="s">
        <v>192</v>
      </c>
      <c r="K4226" s="3">
        <v>42912.0</v>
      </c>
      <c r="L4226" s="3">
        <v>42957.0</v>
      </c>
      <c r="M4226" s="1">
        <v>0.0</v>
      </c>
    </row>
    <row r="4227">
      <c r="A4227" s="1" t="s">
        <v>4432</v>
      </c>
      <c r="B4227" s="1" t="s">
        <v>17</v>
      </c>
      <c r="C4227" s="1" t="str">
        <f t="array" ref="C4227">_xlfn.XLOOKUP($B4227, sales_teams!$A$2:$A$36, sales_teams!$B$2:$B$36)</f>
        <v>Dustin Brinkmann</v>
      </c>
      <c r="D4227" s="1" t="str">
        <f t="array" ref="D4227">_xlfn.XLOOKUP($B4227, sales_teams!$A$2:$A$36, sales_teams!$C$2:$C$36)</f>
        <v>Central</v>
      </c>
      <c r="E4227" s="1" t="s">
        <v>181</v>
      </c>
      <c r="F4227" s="1" t="s">
        <v>82</v>
      </c>
      <c r="G4227" s="1" t="str">
        <f t="array" ref="G4227">IF($F4227="", "", _xlfn.XLOOKUP($F4227,accounts!$A$2:$A$86,accounts!$B$2:$B$86, "Other"))</f>
        <v>software</v>
      </c>
      <c r="H4227" s="1" t="str">
        <f t="array" ref="H4227">IF($F4227="", "", IFS(_xlfn.XLOOKUP($F4227, accounts!$A$2:$A$86, accounts!$E$2:$E$86, 0)&gt;=1000, "Enterprise", _xlfn.XLOOKUP($F4227, accounts!$A$2:$A$86, accounts!$E$2:$E$86, 0)&gt;=100, "Mid-Market", TRUE, "SMB"))</f>
        <v>Enterprise</v>
      </c>
      <c r="I4227" s="1" t="str">
        <f t="array" ref="I4227">IF($F4227="", "", _xlfn.XLOOKUP($F4227,accounts!$A$2:$A$86,accounts!$F$2:$F$86, "Other"))</f>
        <v>United States</v>
      </c>
      <c r="J4227" s="1" t="s">
        <v>192</v>
      </c>
      <c r="K4227" s="3">
        <v>42912.0</v>
      </c>
      <c r="L4227" s="3">
        <v>42919.0</v>
      </c>
      <c r="M4227" s="1">
        <v>0.0</v>
      </c>
    </row>
    <row r="4228">
      <c r="A4228" s="1" t="s">
        <v>4433</v>
      </c>
      <c r="B4228" s="1" t="s">
        <v>92</v>
      </c>
      <c r="C4228" s="1" t="str">
        <f t="array" ref="C4228">_xlfn.XLOOKUP($B4228, sales_teams!$A$2:$A$36, sales_teams!$B$2:$B$36)</f>
        <v>Celia Rouche</v>
      </c>
      <c r="D4228" s="1" t="str">
        <f t="array" ref="D4228">_xlfn.XLOOKUP($B4228, sales_teams!$A$2:$A$36, sales_teams!$C$2:$C$36)</f>
        <v>West</v>
      </c>
      <c r="E4228" s="1" t="s">
        <v>188</v>
      </c>
      <c r="F4228" s="1" t="s">
        <v>97</v>
      </c>
      <c r="G4228" s="1" t="str">
        <f t="array" ref="G4228">IF($F4228="", "", _xlfn.XLOOKUP($F4228,accounts!$A$2:$A$86,accounts!$B$2:$B$86, "Other"))</f>
        <v>finance</v>
      </c>
      <c r="H4228" s="1" t="str">
        <f t="array" ref="H4228">IF($F4228="", "", IFS(_xlfn.XLOOKUP($F4228, accounts!$A$2:$A$86, accounts!$E$2:$E$86, 0)&gt;=1000, "Enterprise", _xlfn.XLOOKUP($F4228, accounts!$A$2:$A$86, accounts!$E$2:$E$86, 0)&gt;=100, "Mid-Market", TRUE, "SMB"))</f>
        <v>Mid-Market</v>
      </c>
      <c r="I4228" s="1" t="str">
        <f t="array" ref="I4228">IF($F4228="", "", _xlfn.XLOOKUP($F4228,accounts!$A$2:$A$86,accounts!$F$2:$F$86, "Other"))</f>
        <v>United States</v>
      </c>
      <c r="J4228" s="1" t="s">
        <v>131</v>
      </c>
      <c r="K4228" s="3">
        <v>42912.0</v>
      </c>
      <c r="L4228" s="3">
        <v>42971.0</v>
      </c>
      <c r="M4228" s="1">
        <v>3838.0</v>
      </c>
    </row>
    <row r="4229">
      <c r="A4229" s="1" t="s">
        <v>4434</v>
      </c>
      <c r="B4229" s="1" t="s">
        <v>24</v>
      </c>
      <c r="C4229" s="1" t="str">
        <f t="array" ref="C4229">_xlfn.XLOOKUP($B4229, sales_teams!$A$2:$A$36, sales_teams!$B$2:$B$36)</f>
        <v>Melvin Marxen</v>
      </c>
      <c r="D4229" s="1" t="str">
        <f t="array" ref="D4229">_xlfn.XLOOKUP($B4229, sales_teams!$A$2:$A$36, sales_teams!$C$2:$C$36)</f>
        <v>Central</v>
      </c>
      <c r="E4229" s="1" t="s">
        <v>194</v>
      </c>
      <c r="F4229" s="1" t="s">
        <v>152</v>
      </c>
      <c r="G4229" s="1" t="str">
        <f t="array" ref="G4229">IF($F4229="", "", _xlfn.XLOOKUP($F4229,accounts!$A$2:$A$86,accounts!$B$2:$B$86, "Other"))</f>
        <v>marketing</v>
      </c>
      <c r="H4229" s="1" t="str">
        <f t="array" ref="H4229">IF($F4229="", "", IFS(_xlfn.XLOOKUP($F4229, accounts!$A$2:$A$86, accounts!$E$2:$E$86, 0)&gt;=1000, "Enterprise", _xlfn.XLOOKUP($F4229, accounts!$A$2:$A$86, accounts!$E$2:$E$86, 0)&gt;=100, "Mid-Market", TRUE, "SMB"))</f>
        <v>Mid-Market</v>
      </c>
      <c r="I4229" s="1" t="str">
        <f t="array" ref="I4229">IF($F4229="", "", _xlfn.XLOOKUP($F4229,accounts!$A$2:$A$86,accounts!$F$2:$F$86, "Other"))</f>
        <v>United States</v>
      </c>
      <c r="J4229" s="1" t="s">
        <v>131</v>
      </c>
      <c r="K4229" s="3">
        <v>42912.0</v>
      </c>
      <c r="L4229" s="3">
        <v>42973.0</v>
      </c>
      <c r="M4229" s="1">
        <v>5217.0</v>
      </c>
    </row>
    <row r="4230">
      <c r="A4230" s="1" t="s">
        <v>4435</v>
      </c>
      <c r="B4230" s="1" t="s">
        <v>24</v>
      </c>
      <c r="C4230" s="1" t="str">
        <f t="array" ref="C4230">_xlfn.XLOOKUP($B4230, sales_teams!$A$2:$A$36, sales_teams!$B$2:$B$36)</f>
        <v>Melvin Marxen</v>
      </c>
      <c r="D4230" s="1" t="str">
        <f t="array" ref="D4230">_xlfn.XLOOKUP($B4230, sales_teams!$A$2:$A$36, sales_teams!$C$2:$C$36)</f>
        <v>Central</v>
      </c>
      <c r="E4230" s="1" t="s">
        <v>194</v>
      </c>
      <c r="F4230" s="1" t="s">
        <v>157</v>
      </c>
      <c r="G4230" s="1" t="str">
        <f t="array" ref="G4230">IF($F4230="", "", _xlfn.XLOOKUP($F4230,accounts!$A$2:$A$86,accounts!$B$2:$B$86, "Other"))</f>
        <v>retail</v>
      </c>
      <c r="H4230" s="1" t="str">
        <f t="array" ref="H4230">IF($F4230="", "", IFS(_xlfn.XLOOKUP($F4230, accounts!$A$2:$A$86, accounts!$E$2:$E$86, 0)&gt;=1000, "Enterprise", _xlfn.XLOOKUP($F4230, accounts!$A$2:$A$86, accounts!$E$2:$E$86, 0)&gt;=100, "Mid-Market", TRUE, "SMB"))</f>
        <v>Enterprise</v>
      </c>
      <c r="I4230" s="1" t="str">
        <f t="array" ref="I4230">IF($F4230="", "", _xlfn.XLOOKUP($F4230,accounts!$A$2:$A$86,accounts!$F$2:$F$86, "Other"))</f>
        <v>Belgium</v>
      </c>
      <c r="J4230" s="1" t="s">
        <v>131</v>
      </c>
      <c r="K4230" s="3">
        <v>42912.0</v>
      </c>
      <c r="L4230" s="3">
        <v>42921.0</v>
      </c>
      <c r="M4230" s="1">
        <v>4181.0</v>
      </c>
    </row>
    <row r="4231">
      <c r="A4231" s="1" t="s">
        <v>4436</v>
      </c>
      <c r="B4231" s="1" t="s">
        <v>107</v>
      </c>
      <c r="C4231" s="1" t="str">
        <f t="array" ref="C4231">_xlfn.XLOOKUP($B4231, sales_teams!$A$2:$A$36, sales_teams!$B$2:$B$36)</f>
        <v>Summer Sewald</v>
      </c>
      <c r="D4231" s="1" t="str">
        <f t="array" ref="D4231">_xlfn.XLOOKUP($B4231, sales_teams!$A$2:$A$36, sales_teams!$C$2:$C$36)</f>
        <v>West</v>
      </c>
      <c r="E4231" s="1" t="s">
        <v>181</v>
      </c>
      <c r="F4231" s="1" t="s">
        <v>118</v>
      </c>
      <c r="G4231" s="1" t="str">
        <f t="array" ref="G4231">IF($F4231="", "", _xlfn.XLOOKUP($F4231,accounts!$A$2:$A$86,accounts!$B$2:$B$86, "Other"))</f>
        <v>services</v>
      </c>
      <c r="H4231" s="1" t="str">
        <f t="array" ref="H4231">IF($F4231="", "", IFS(_xlfn.XLOOKUP($F4231, accounts!$A$2:$A$86, accounts!$E$2:$E$86, 0)&gt;=1000, "Enterprise", _xlfn.XLOOKUP($F4231, accounts!$A$2:$A$86, accounts!$E$2:$E$86, 0)&gt;=100, "Mid-Market", TRUE, "SMB"))</f>
        <v>Enterprise</v>
      </c>
      <c r="I4231" s="1" t="str">
        <f t="array" ref="I4231">IF($F4231="", "", _xlfn.XLOOKUP($F4231,accounts!$A$2:$A$86,accounts!$F$2:$F$86, "Other"))</f>
        <v>United States</v>
      </c>
      <c r="J4231" s="1" t="s">
        <v>131</v>
      </c>
      <c r="K4231" s="3">
        <v>42912.0</v>
      </c>
      <c r="L4231" s="3">
        <v>42922.0</v>
      </c>
      <c r="M4231" s="1">
        <v>518.0</v>
      </c>
    </row>
    <row r="4232">
      <c r="A4232" s="1" t="s">
        <v>4437</v>
      </c>
      <c r="B4232" s="1" t="s">
        <v>18</v>
      </c>
      <c r="C4232" s="1" t="str">
        <f t="array" ref="C4232">_xlfn.XLOOKUP($B4232, sales_teams!$A$2:$A$36, sales_teams!$B$2:$B$36)</f>
        <v>Dustin Brinkmann</v>
      </c>
      <c r="D4232" s="1" t="str">
        <f t="array" ref="D4232">_xlfn.XLOOKUP($B4232, sales_teams!$A$2:$A$36, sales_teams!$C$2:$C$36)</f>
        <v>Central</v>
      </c>
      <c r="E4232" s="1" t="s">
        <v>181</v>
      </c>
      <c r="F4232" s="1" t="s">
        <v>157</v>
      </c>
      <c r="G4232" s="1" t="str">
        <f t="array" ref="G4232">IF($F4232="", "", _xlfn.XLOOKUP($F4232,accounts!$A$2:$A$86,accounts!$B$2:$B$86, "Other"))</f>
        <v>retail</v>
      </c>
      <c r="H4232" s="1" t="str">
        <f t="array" ref="H4232">IF($F4232="", "", IFS(_xlfn.XLOOKUP($F4232, accounts!$A$2:$A$86, accounts!$E$2:$E$86, 0)&gt;=1000, "Enterprise", _xlfn.XLOOKUP($F4232, accounts!$A$2:$A$86, accounts!$E$2:$E$86, 0)&gt;=100, "Mid-Market", TRUE, "SMB"))</f>
        <v>Enterprise</v>
      </c>
      <c r="I4232" s="1" t="str">
        <f t="array" ref="I4232">IF($F4232="", "", _xlfn.XLOOKUP($F4232,accounts!$A$2:$A$86,accounts!$F$2:$F$86, "Other"))</f>
        <v>Belgium</v>
      </c>
      <c r="J4232" s="1" t="s">
        <v>131</v>
      </c>
      <c r="K4232" s="3">
        <v>42912.0</v>
      </c>
      <c r="L4232" s="3">
        <v>42995.0</v>
      </c>
      <c r="M4232" s="1">
        <v>533.0</v>
      </c>
    </row>
    <row r="4233">
      <c r="A4233" s="1" t="s">
        <v>4438</v>
      </c>
      <c r="B4233" s="1" t="s">
        <v>65</v>
      </c>
      <c r="C4233" s="1" t="str">
        <f t="array" ref="C4233">_xlfn.XLOOKUP($B4233, sales_teams!$A$2:$A$36, sales_teams!$B$2:$B$36)</f>
        <v>Celia Rouche</v>
      </c>
      <c r="D4233" s="1" t="str">
        <f t="array" ref="D4233">_xlfn.XLOOKUP($B4233, sales_teams!$A$2:$A$36, sales_teams!$C$2:$C$36)</f>
        <v>West</v>
      </c>
      <c r="E4233" s="1" t="s">
        <v>188</v>
      </c>
      <c r="F4233" s="1" t="s">
        <v>154</v>
      </c>
      <c r="G4233" s="1" t="str">
        <f t="array" ref="G4233">IF($F4233="", "", _xlfn.XLOOKUP($F4233,accounts!$A$2:$A$86,accounts!$B$2:$B$86, "Other"))</f>
        <v>retail</v>
      </c>
      <c r="H4233" s="1" t="str">
        <f t="array" ref="H4233">IF($F4233="", "", IFS(_xlfn.XLOOKUP($F4233, accounts!$A$2:$A$86, accounts!$E$2:$E$86, 0)&gt;=1000, "Enterprise", _xlfn.XLOOKUP($F4233, accounts!$A$2:$A$86, accounts!$E$2:$E$86, 0)&gt;=100, "Mid-Market", TRUE, "SMB"))</f>
        <v>Enterprise</v>
      </c>
      <c r="I4233" s="1" t="str">
        <f t="array" ref="I4233">IF($F4233="", "", _xlfn.XLOOKUP($F4233,accounts!$A$2:$A$86,accounts!$F$2:$F$86, "Other"))</f>
        <v>United States</v>
      </c>
      <c r="J4233" s="1" t="s">
        <v>131</v>
      </c>
      <c r="K4233" s="3">
        <v>42912.0</v>
      </c>
      <c r="L4233" s="3">
        <v>42950.0</v>
      </c>
      <c r="M4233" s="1">
        <v>3855.0</v>
      </c>
    </row>
    <row r="4234">
      <c r="A4234" s="1" t="s">
        <v>4439</v>
      </c>
      <c r="B4234" s="1" t="s">
        <v>60</v>
      </c>
      <c r="C4234" s="1" t="str">
        <f t="array" ref="C4234">_xlfn.XLOOKUP($B4234, sales_teams!$A$2:$A$36, sales_teams!$B$2:$B$36)</f>
        <v>Celia Rouche</v>
      </c>
      <c r="D4234" s="1" t="str">
        <f t="array" ref="D4234">_xlfn.XLOOKUP($B4234, sales_teams!$A$2:$A$36, sales_teams!$C$2:$C$36)</f>
        <v>West</v>
      </c>
      <c r="E4234" s="1" t="s">
        <v>181</v>
      </c>
      <c r="F4234" s="1" t="s">
        <v>143</v>
      </c>
      <c r="G4234" s="1" t="str">
        <f t="array" ref="G4234">IF($F4234="", "", _xlfn.XLOOKUP($F4234,accounts!$A$2:$A$86,accounts!$B$2:$B$86, "Other"))</f>
        <v>entertainment</v>
      </c>
      <c r="H4234" s="1" t="str">
        <f t="array" ref="H4234">IF($F4234="", "", IFS(_xlfn.XLOOKUP($F4234, accounts!$A$2:$A$86, accounts!$E$2:$E$86, 0)&gt;=1000, "Enterprise", _xlfn.XLOOKUP($F4234, accounts!$A$2:$A$86, accounts!$E$2:$E$86, 0)&gt;=100, "Mid-Market", TRUE, "SMB"))</f>
        <v>Mid-Market</v>
      </c>
      <c r="I4234" s="1" t="str">
        <f t="array" ref="I4234">IF($F4234="", "", _xlfn.XLOOKUP($F4234,accounts!$A$2:$A$86,accounts!$F$2:$F$86, "Other"))</f>
        <v>United States</v>
      </c>
      <c r="J4234" s="1" t="s">
        <v>192</v>
      </c>
      <c r="K4234" s="3">
        <v>42912.0</v>
      </c>
      <c r="L4234" s="3">
        <v>42923.0</v>
      </c>
      <c r="M4234" s="1">
        <v>0.0</v>
      </c>
    </row>
    <row r="4235">
      <c r="A4235" s="1" t="s">
        <v>4440</v>
      </c>
      <c r="B4235" s="1" t="s">
        <v>105</v>
      </c>
      <c r="C4235" s="1" t="str">
        <f t="array" ref="C4235">_xlfn.XLOOKUP($B4235, sales_teams!$A$2:$A$36, sales_teams!$B$2:$B$36)</f>
        <v>Summer Sewald</v>
      </c>
      <c r="D4235" s="1" t="str">
        <f t="array" ref="D4235">_xlfn.XLOOKUP($B4235, sales_teams!$A$2:$A$36, sales_teams!$C$2:$C$36)</f>
        <v>West</v>
      </c>
      <c r="E4235" s="1" t="s">
        <v>148</v>
      </c>
      <c r="F4235" s="1" t="s">
        <v>144</v>
      </c>
      <c r="G4235" s="1" t="str">
        <f t="array" ref="G4235">IF($F4235="", "", _xlfn.XLOOKUP($F4235,accounts!$A$2:$A$86,accounts!$B$2:$B$86, "Other"))</f>
        <v>retail</v>
      </c>
      <c r="H4235" s="1" t="str">
        <f t="array" ref="H4235">IF($F4235="", "", IFS(_xlfn.XLOOKUP($F4235, accounts!$A$2:$A$86, accounts!$E$2:$E$86, 0)&gt;=1000, "Enterprise", _xlfn.XLOOKUP($F4235, accounts!$A$2:$A$86, accounts!$E$2:$E$86, 0)&gt;=100, "Mid-Market", TRUE, "SMB"))</f>
        <v>Enterprise</v>
      </c>
      <c r="I4235" s="1" t="str">
        <f t="array" ref="I4235">IF($F4235="", "", _xlfn.XLOOKUP($F4235,accounts!$A$2:$A$86,accounts!$F$2:$F$86, "Other"))</f>
        <v>United States</v>
      </c>
      <c r="J4235" s="1" t="s">
        <v>189</v>
      </c>
      <c r="K4235" s="3">
        <v>42912.0</v>
      </c>
    </row>
    <row r="4236">
      <c r="A4236" s="1" t="s">
        <v>4441</v>
      </c>
      <c r="B4236" s="1" t="s">
        <v>105</v>
      </c>
      <c r="C4236" s="1" t="str">
        <f t="array" ref="C4236">_xlfn.XLOOKUP($B4236, sales_teams!$A$2:$A$36, sales_teams!$B$2:$B$36)</f>
        <v>Summer Sewald</v>
      </c>
      <c r="D4236" s="1" t="str">
        <f t="array" ref="D4236">_xlfn.XLOOKUP($B4236, sales_teams!$A$2:$A$36, sales_teams!$C$2:$C$36)</f>
        <v>West</v>
      </c>
      <c r="E4236" s="1" t="s">
        <v>181</v>
      </c>
      <c r="F4236" s="1" t="s">
        <v>134</v>
      </c>
      <c r="G4236" s="1" t="str">
        <f t="array" ref="G4236">IF($F4236="", "", _xlfn.XLOOKUP($F4236,accounts!$A$2:$A$86,accounts!$B$2:$B$86, "Other"))</f>
        <v>services</v>
      </c>
      <c r="H4236" s="1" t="str">
        <f t="array" ref="H4236">IF($F4236="", "", IFS(_xlfn.XLOOKUP($F4236, accounts!$A$2:$A$86, accounts!$E$2:$E$86, 0)&gt;=1000, "Enterprise", _xlfn.XLOOKUP($F4236, accounts!$A$2:$A$86, accounts!$E$2:$E$86, 0)&gt;=100, "Mid-Market", TRUE, "SMB"))</f>
        <v>Enterprise</v>
      </c>
      <c r="I4236" s="1" t="str">
        <f t="array" ref="I4236">IF($F4236="", "", _xlfn.XLOOKUP($F4236,accounts!$A$2:$A$86,accounts!$F$2:$F$86, "Other"))</f>
        <v>Brazil</v>
      </c>
      <c r="J4236" s="1" t="s">
        <v>131</v>
      </c>
      <c r="K4236" s="3">
        <v>42912.0</v>
      </c>
      <c r="L4236" s="3">
        <v>42920.0</v>
      </c>
      <c r="M4236" s="1">
        <v>617.0</v>
      </c>
    </row>
    <row r="4237">
      <c r="A4237" s="1" t="s">
        <v>4442</v>
      </c>
      <c r="B4237" s="1" t="s">
        <v>7</v>
      </c>
      <c r="C4237" s="1" t="str">
        <f t="array" ref="C4237">_xlfn.XLOOKUP($B4237, sales_teams!$A$2:$A$36, sales_teams!$B$2:$B$36)</f>
        <v>Dustin Brinkmann</v>
      </c>
      <c r="D4237" s="1" t="str">
        <f t="array" ref="D4237">_xlfn.XLOOKUP($B4237, sales_teams!$A$2:$A$36, sales_teams!$C$2:$C$36)</f>
        <v>Central</v>
      </c>
      <c r="E4237" s="1" t="s">
        <v>109</v>
      </c>
      <c r="F4237" s="1" t="s">
        <v>136</v>
      </c>
      <c r="G4237" s="1" t="str">
        <f t="array" ref="G4237">IF($F4237="", "", _xlfn.XLOOKUP($F4237,accounts!$A$2:$A$86,accounts!$B$2:$B$86, "Other"))</f>
        <v>services</v>
      </c>
      <c r="H4237" s="1" t="str">
        <f t="array" ref="H4237">IF($F4237="", "", IFS(_xlfn.XLOOKUP($F4237, accounts!$A$2:$A$86, accounts!$E$2:$E$86, 0)&gt;=1000, "Enterprise", _xlfn.XLOOKUP($F4237, accounts!$A$2:$A$86, accounts!$E$2:$E$86, 0)&gt;=100, "Mid-Market", TRUE, "SMB"))</f>
        <v>Enterprise</v>
      </c>
      <c r="I4237" s="1" t="str">
        <f t="array" ref="I4237">IF($F4237="", "", _xlfn.XLOOKUP($F4237,accounts!$A$2:$A$86,accounts!$F$2:$F$86, "Other"))</f>
        <v>United States</v>
      </c>
      <c r="J4237" s="1" t="s">
        <v>131</v>
      </c>
      <c r="K4237" s="3">
        <v>42913.0</v>
      </c>
      <c r="L4237" s="3">
        <v>42922.0</v>
      </c>
      <c r="M4237" s="1">
        <v>991.0</v>
      </c>
    </row>
    <row r="4238">
      <c r="A4238" s="1" t="s">
        <v>4443</v>
      </c>
      <c r="B4238" s="1" t="s">
        <v>52</v>
      </c>
      <c r="C4238" s="1" t="str">
        <f t="array" ref="C4238">_xlfn.XLOOKUP($B4238, sales_teams!$A$2:$A$36, sales_teams!$B$2:$B$36)</f>
        <v>Rocco Neubert</v>
      </c>
      <c r="D4238" s="1" t="str">
        <f t="array" ref="D4238">_xlfn.XLOOKUP($B4238, sales_teams!$A$2:$A$36, sales_teams!$C$2:$C$36)</f>
        <v>East</v>
      </c>
      <c r="E4238" s="1" t="s">
        <v>148</v>
      </c>
      <c r="F4238" s="1" t="s">
        <v>141</v>
      </c>
      <c r="G4238" s="1" t="str">
        <f t="array" ref="G4238">IF($F4238="", "", _xlfn.XLOOKUP($F4238,accounts!$A$2:$A$86,accounts!$B$2:$B$86, "Other"))</f>
        <v>finance</v>
      </c>
      <c r="H4238" s="1" t="str">
        <f t="array" ref="H4238">IF($F4238="", "", IFS(_xlfn.XLOOKUP($F4238, accounts!$A$2:$A$86, accounts!$E$2:$E$86, 0)&gt;=1000, "Enterprise", _xlfn.XLOOKUP($F4238, accounts!$A$2:$A$86, accounts!$E$2:$E$86, 0)&gt;=100, "Mid-Market", TRUE, "SMB"))</f>
        <v>Mid-Market</v>
      </c>
      <c r="I4238" s="1" t="str">
        <f t="array" ref="I4238">IF($F4238="", "", _xlfn.XLOOKUP($F4238,accounts!$A$2:$A$86,accounts!$F$2:$F$86, "Other"))</f>
        <v>United States</v>
      </c>
      <c r="J4238" s="1" t="s">
        <v>192</v>
      </c>
      <c r="K4238" s="3">
        <v>42913.0</v>
      </c>
      <c r="L4238" s="3">
        <v>42971.0</v>
      </c>
      <c r="M4238" s="1">
        <v>0.0</v>
      </c>
    </row>
    <row r="4239">
      <c r="A4239" s="1" t="s">
        <v>4444</v>
      </c>
      <c r="B4239" s="1" t="s">
        <v>12</v>
      </c>
      <c r="C4239" s="1" t="str">
        <f t="array" ref="C4239">_xlfn.XLOOKUP($B4239, sales_teams!$A$2:$A$36, sales_teams!$B$2:$B$36)</f>
        <v>Dustin Brinkmann</v>
      </c>
      <c r="D4239" s="1" t="str">
        <f t="array" ref="D4239">_xlfn.XLOOKUP($B4239, sales_teams!$A$2:$A$36, sales_teams!$C$2:$C$36)</f>
        <v>Central</v>
      </c>
      <c r="E4239" s="1" t="s">
        <v>181</v>
      </c>
      <c r="F4239" s="1" t="s">
        <v>79</v>
      </c>
      <c r="G4239" s="1" t="str">
        <f t="array" ref="G4239">IF($F4239="", "", _xlfn.XLOOKUP($F4239,accounts!$A$2:$A$86,accounts!$B$2:$B$86, "Other"))</f>
        <v>entertainment</v>
      </c>
      <c r="H4239" s="1" t="str">
        <f t="array" ref="H4239">IF($F4239="", "", IFS(_xlfn.XLOOKUP($F4239, accounts!$A$2:$A$86, accounts!$E$2:$E$86, 0)&gt;=1000, "Enterprise", _xlfn.XLOOKUP($F4239, accounts!$A$2:$A$86, accounts!$E$2:$E$86, 0)&gt;=100, "Mid-Market", TRUE, "SMB"))</f>
        <v>Mid-Market</v>
      </c>
      <c r="I4239" s="1" t="str">
        <f t="array" ref="I4239">IF($F4239="", "", _xlfn.XLOOKUP($F4239,accounts!$A$2:$A$86,accounts!$F$2:$F$86, "Other"))</f>
        <v>United States</v>
      </c>
      <c r="J4239" s="1" t="s">
        <v>131</v>
      </c>
      <c r="K4239" s="3">
        <v>42913.0</v>
      </c>
      <c r="L4239" s="3">
        <v>42948.0</v>
      </c>
      <c r="M4239" s="1">
        <v>513.0</v>
      </c>
    </row>
    <row r="4240">
      <c r="A4240" s="1" t="s">
        <v>4445</v>
      </c>
      <c r="B4240" s="1" t="s">
        <v>39</v>
      </c>
      <c r="C4240" s="1" t="str">
        <f t="array" ref="C4240">_xlfn.XLOOKUP($B4240, sales_teams!$A$2:$A$36, sales_teams!$B$2:$B$36)</f>
        <v>Cara Losch</v>
      </c>
      <c r="D4240" s="1" t="str">
        <f t="array" ref="D4240">_xlfn.XLOOKUP($B4240, sales_teams!$A$2:$A$36, sales_teams!$C$2:$C$36)</f>
        <v>East</v>
      </c>
      <c r="E4240" s="1" t="s">
        <v>194</v>
      </c>
      <c r="F4240" s="1" t="s">
        <v>98</v>
      </c>
      <c r="G4240" s="1" t="str">
        <f t="array" ref="G4240">IF($F4240="", "", _xlfn.XLOOKUP($F4240,accounts!$A$2:$A$86,accounts!$B$2:$B$86, "Other"))</f>
        <v>retail</v>
      </c>
      <c r="H4240" s="1" t="str">
        <f t="array" ref="H4240">IF($F4240="", "", IFS(_xlfn.XLOOKUP($F4240, accounts!$A$2:$A$86, accounts!$E$2:$E$86, 0)&gt;=1000, "Enterprise", _xlfn.XLOOKUP($F4240, accounts!$A$2:$A$86, accounts!$E$2:$E$86, 0)&gt;=100, "Mid-Market", TRUE, "SMB"))</f>
        <v>Enterprise</v>
      </c>
      <c r="I4240" s="1" t="str">
        <f t="array" ref="I4240">IF($F4240="", "", _xlfn.XLOOKUP($F4240,accounts!$A$2:$A$86,accounts!$F$2:$F$86, "Other"))</f>
        <v>Japan</v>
      </c>
      <c r="J4240" s="1" t="s">
        <v>131</v>
      </c>
      <c r="K4240" s="3">
        <v>42913.0</v>
      </c>
      <c r="L4240" s="3">
        <v>42923.0</v>
      </c>
      <c r="M4240" s="1">
        <v>5121.0</v>
      </c>
    </row>
    <row r="4241">
      <c r="A4241" s="1" t="s">
        <v>4446</v>
      </c>
      <c r="B4241" s="1" t="s">
        <v>48</v>
      </c>
      <c r="C4241" s="1" t="str">
        <f t="array" ref="C4241">_xlfn.XLOOKUP($B4241, sales_teams!$A$2:$A$36, sales_teams!$B$2:$B$36)</f>
        <v>Rocco Neubert</v>
      </c>
      <c r="D4241" s="1" t="str">
        <f t="array" ref="D4241">_xlfn.XLOOKUP($B4241, sales_teams!$A$2:$A$36, sales_teams!$C$2:$C$36)</f>
        <v>East</v>
      </c>
      <c r="E4241" s="1" t="s">
        <v>148</v>
      </c>
      <c r="G4241" s="1" t="str">
        <f t="array" ref="G4241">IF($F4241="", "", _xlfn.XLOOKUP($F4241,accounts!$A$2:$A$86,accounts!$B$2:$B$86, "Other"))</f>
        <v/>
      </c>
      <c r="H4241" s="1" t="str">
        <f t="array" ref="H4241">IF($F4241="", "", IFS(_xlfn.XLOOKUP($F4241, accounts!$A$2:$A$86, accounts!$E$2:$E$86, 0)&gt;=1000, "Enterprise", _xlfn.XLOOKUP($F4241, accounts!$A$2:$A$86, accounts!$E$2:$E$86, 0)&gt;=100, "Mid-Market", TRUE, "SMB"))</f>
        <v/>
      </c>
      <c r="I4241" s="1" t="str">
        <f t="array" ref="I4241">IF($F4241="", "", _xlfn.XLOOKUP($F4241,accounts!$A$2:$A$86,accounts!$F$2:$F$86, "Other"))</f>
        <v/>
      </c>
      <c r="J4241" s="1" t="s">
        <v>189</v>
      </c>
      <c r="K4241" s="3">
        <v>42913.0</v>
      </c>
    </row>
    <row r="4242">
      <c r="A4242" s="1" t="s">
        <v>4447</v>
      </c>
      <c r="B4242" s="1" t="s">
        <v>48</v>
      </c>
      <c r="C4242" s="1" t="str">
        <f t="array" ref="C4242">_xlfn.XLOOKUP($B4242, sales_teams!$A$2:$A$36, sales_teams!$B$2:$B$36)</f>
        <v>Rocco Neubert</v>
      </c>
      <c r="D4242" s="1" t="str">
        <f t="array" ref="D4242">_xlfn.XLOOKUP($B4242, sales_teams!$A$2:$A$36, sales_teams!$C$2:$C$36)</f>
        <v>East</v>
      </c>
      <c r="E4242" s="1" t="s">
        <v>188</v>
      </c>
      <c r="F4242" s="1" t="s">
        <v>125</v>
      </c>
      <c r="G4242" s="1" t="str">
        <f t="array" ref="G4242">IF($F4242="", "", _xlfn.XLOOKUP($F4242,accounts!$A$2:$A$86,accounts!$B$2:$B$86, "Other"))</f>
        <v>software</v>
      </c>
      <c r="H4242" s="1" t="str">
        <f t="array" ref="H4242">IF($F4242="", "", IFS(_xlfn.XLOOKUP($F4242, accounts!$A$2:$A$86, accounts!$E$2:$E$86, 0)&gt;=1000, "Enterprise", _xlfn.XLOOKUP($F4242, accounts!$A$2:$A$86, accounts!$E$2:$E$86, 0)&gt;=100, "Mid-Market", TRUE, "SMB"))</f>
        <v>Enterprise</v>
      </c>
      <c r="I4242" s="1" t="str">
        <f t="array" ref="I4242">IF($F4242="", "", _xlfn.XLOOKUP($F4242,accounts!$A$2:$A$86,accounts!$F$2:$F$86, "Other"))</f>
        <v>United States</v>
      </c>
      <c r="J4242" s="1" t="s">
        <v>192</v>
      </c>
      <c r="K4242" s="3">
        <v>42913.0</v>
      </c>
      <c r="L4242" s="3">
        <v>42917.0</v>
      </c>
      <c r="M4242" s="1">
        <v>0.0</v>
      </c>
    </row>
    <row r="4243">
      <c r="A4243" s="1" t="s">
        <v>4448</v>
      </c>
      <c r="B4243" s="1" t="s">
        <v>30</v>
      </c>
      <c r="C4243" s="1" t="str">
        <f t="array" ref="C4243">_xlfn.XLOOKUP($B4243, sales_teams!$A$2:$A$36, sales_teams!$B$2:$B$36)</f>
        <v>Melvin Marxen</v>
      </c>
      <c r="D4243" s="1" t="str">
        <f t="array" ref="D4243">_xlfn.XLOOKUP($B4243, sales_teams!$A$2:$A$36, sales_teams!$C$2:$C$36)</f>
        <v>Central</v>
      </c>
      <c r="E4243" s="1" t="s">
        <v>181</v>
      </c>
      <c r="F4243" s="1" t="s">
        <v>59</v>
      </c>
      <c r="G4243" s="1" t="str">
        <f t="array" ref="G4243">IF($F4243="", "", _xlfn.XLOOKUP($F4243,accounts!$A$2:$A$86,accounts!$B$2:$B$86, "Other"))</f>
        <v>medical</v>
      </c>
      <c r="H4243" s="1" t="str">
        <f t="array" ref="H4243">IF($F4243="", "", IFS(_xlfn.XLOOKUP($F4243, accounts!$A$2:$A$86, accounts!$E$2:$E$86, 0)&gt;=1000, "Enterprise", _xlfn.XLOOKUP($F4243, accounts!$A$2:$A$86, accounts!$E$2:$E$86, 0)&gt;=100, "Mid-Market", TRUE, "SMB"))</f>
        <v>SMB</v>
      </c>
      <c r="I4243" s="1" t="str">
        <f t="array" ref="I4243">IF($F4243="", "", _xlfn.XLOOKUP($F4243,accounts!$A$2:$A$86,accounts!$F$2:$F$86, "Other"))</f>
        <v>United States</v>
      </c>
      <c r="J4243" s="1" t="s">
        <v>192</v>
      </c>
      <c r="K4243" s="3">
        <v>42913.0</v>
      </c>
      <c r="L4243" s="3">
        <v>42922.0</v>
      </c>
      <c r="M4243" s="1">
        <v>0.0</v>
      </c>
    </row>
    <row r="4244">
      <c r="A4244" s="1" t="s">
        <v>4449</v>
      </c>
      <c r="B4244" s="1" t="s">
        <v>30</v>
      </c>
      <c r="C4244" s="1" t="str">
        <f t="array" ref="C4244">_xlfn.XLOOKUP($B4244, sales_teams!$A$2:$A$36, sales_teams!$B$2:$B$36)</f>
        <v>Melvin Marxen</v>
      </c>
      <c r="D4244" s="1" t="str">
        <f t="array" ref="D4244">_xlfn.XLOOKUP($B4244, sales_teams!$A$2:$A$36, sales_teams!$C$2:$C$36)</f>
        <v>Central</v>
      </c>
      <c r="E4244" s="1" t="s">
        <v>148</v>
      </c>
      <c r="F4244" s="1" t="s">
        <v>178</v>
      </c>
      <c r="G4244" s="1" t="str">
        <f t="array" ref="G4244">IF($F4244="", "", _xlfn.XLOOKUP($F4244,accounts!$A$2:$A$86,accounts!$B$2:$B$86, "Other"))</f>
        <v>medical</v>
      </c>
      <c r="H4244" s="1" t="str">
        <f t="array" ref="H4244">IF($F4244="", "", IFS(_xlfn.XLOOKUP($F4244, accounts!$A$2:$A$86, accounts!$E$2:$E$86, 0)&gt;=1000, "Enterprise", _xlfn.XLOOKUP($F4244, accounts!$A$2:$A$86, accounts!$E$2:$E$86, 0)&gt;=100, "Mid-Market", TRUE, "SMB"))</f>
        <v>Enterprise</v>
      </c>
      <c r="I4244" s="1" t="str">
        <f t="array" ref="I4244">IF($F4244="", "", _xlfn.XLOOKUP($F4244,accounts!$A$2:$A$86,accounts!$F$2:$F$86, "Other"))</f>
        <v>United States</v>
      </c>
      <c r="J4244" s="1" t="s">
        <v>131</v>
      </c>
      <c r="K4244" s="3">
        <v>42913.0</v>
      </c>
      <c r="L4244" s="3">
        <v>42922.0</v>
      </c>
      <c r="M4244" s="1">
        <v>4635.0</v>
      </c>
    </row>
    <row r="4245">
      <c r="A4245" s="1" t="s">
        <v>4450</v>
      </c>
      <c r="B4245" s="1" t="s">
        <v>53</v>
      </c>
      <c r="C4245" s="1" t="str">
        <f t="array" ref="C4245">_xlfn.XLOOKUP($B4245, sales_teams!$A$2:$A$36, sales_teams!$B$2:$B$36)</f>
        <v>Rocco Neubert</v>
      </c>
      <c r="D4245" s="1" t="str">
        <f t="array" ref="D4245">_xlfn.XLOOKUP($B4245, sales_teams!$A$2:$A$36, sales_teams!$C$2:$C$36)</f>
        <v>East</v>
      </c>
      <c r="E4245" s="1" t="s">
        <v>194</v>
      </c>
      <c r="F4245" s="1" t="s">
        <v>177</v>
      </c>
      <c r="G4245" s="1" t="str">
        <f t="array" ref="G4245">IF($F4245="", "", _xlfn.XLOOKUP($F4245,accounts!$A$2:$A$86,accounts!$B$2:$B$86, "Other"))</f>
        <v>software</v>
      </c>
      <c r="H4245" s="1" t="str">
        <f t="array" ref="H4245">IF($F4245="", "", IFS(_xlfn.XLOOKUP($F4245, accounts!$A$2:$A$86, accounts!$E$2:$E$86, 0)&gt;=1000, "Enterprise", _xlfn.XLOOKUP($F4245, accounts!$A$2:$A$86, accounts!$E$2:$E$86, 0)&gt;=100, "Mid-Market", TRUE, "SMB"))</f>
        <v>Enterprise</v>
      </c>
      <c r="I4245" s="1" t="str">
        <f t="array" ref="I4245">IF($F4245="", "", _xlfn.XLOOKUP($F4245,accounts!$A$2:$A$86,accounts!$F$2:$F$86, "Other"))</f>
        <v>United States</v>
      </c>
      <c r="J4245" s="1" t="s">
        <v>192</v>
      </c>
      <c r="K4245" s="3">
        <v>42913.0</v>
      </c>
      <c r="L4245" s="3">
        <v>42986.0</v>
      </c>
      <c r="M4245" s="1">
        <v>0.0</v>
      </c>
    </row>
    <row r="4246">
      <c r="A4246" s="1" t="s">
        <v>4451</v>
      </c>
      <c r="B4246" s="1" t="s">
        <v>42</v>
      </c>
      <c r="C4246" s="1" t="str">
        <f t="array" ref="C4246">_xlfn.XLOOKUP($B4246, sales_teams!$A$2:$A$36, sales_teams!$B$2:$B$36)</f>
        <v>Cara Losch</v>
      </c>
      <c r="D4246" s="1" t="str">
        <f t="array" ref="D4246">_xlfn.XLOOKUP($B4246, sales_teams!$A$2:$A$36, sales_teams!$C$2:$C$36)</f>
        <v>East</v>
      </c>
      <c r="E4246" s="1" t="s">
        <v>181</v>
      </c>
      <c r="F4246" s="1" t="s">
        <v>123</v>
      </c>
      <c r="G4246" s="1" t="str">
        <f t="array" ref="G4246">IF($F4246="", "", _xlfn.XLOOKUP($F4246,accounts!$A$2:$A$86,accounts!$B$2:$B$86, "Other"))</f>
        <v>technology</v>
      </c>
      <c r="H4246" s="1" t="str">
        <f t="array" ref="H4246">IF($F4246="", "", IFS(_xlfn.XLOOKUP($F4246, accounts!$A$2:$A$86, accounts!$E$2:$E$86, 0)&gt;=1000, "Enterprise", _xlfn.XLOOKUP($F4246, accounts!$A$2:$A$86, accounts!$E$2:$E$86, 0)&gt;=100, "Mid-Market", TRUE, "SMB"))</f>
        <v>Enterprise</v>
      </c>
      <c r="I4246" s="1" t="str">
        <f t="array" ref="I4246">IF($F4246="", "", _xlfn.XLOOKUP($F4246,accounts!$A$2:$A$86,accounts!$F$2:$F$86, "Other"))</f>
        <v>United States</v>
      </c>
      <c r="J4246" s="1" t="s">
        <v>131</v>
      </c>
      <c r="K4246" s="3">
        <v>42913.0</v>
      </c>
      <c r="L4246" s="3">
        <v>42998.0</v>
      </c>
      <c r="M4246" s="1">
        <v>470.0</v>
      </c>
    </row>
    <row r="4247">
      <c r="A4247" s="1" t="s">
        <v>4452</v>
      </c>
      <c r="B4247" s="1" t="s">
        <v>26</v>
      </c>
      <c r="C4247" s="1" t="str">
        <f t="array" ref="C4247">_xlfn.XLOOKUP($B4247, sales_teams!$A$2:$A$36, sales_teams!$B$2:$B$36)</f>
        <v>Melvin Marxen</v>
      </c>
      <c r="D4247" s="1" t="str">
        <f t="array" ref="D4247">_xlfn.XLOOKUP($B4247, sales_teams!$A$2:$A$36, sales_teams!$C$2:$C$36)</f>
        <v>Central</v>
      </c>
      <c r="E4247" s="1" t="s">
        <v>179</v>
      </c>
      <c r="F4247" s="1" t="s">
        <v>122</v>
      </c>
      <c r="G4247" s="1" t="str">
        <f t="array" ref="G4247">IF($F4247="", "", _xlfn.XLOOKUP($F4247,accounts!$A$2:$A$86,accounts!$B$2:$B$86, "Other"))</f>
        <v>medical</v>
      </c>
      <c r="H4247" s="1" t="str">
        <f t="array" ref="H4247">IF($F4247="", "", IFS(_xlfn.XLOOKUP($F4247, accounts!$A$2:$A$86, accounts!$E$2:$E$86, 0)&gt;=1000, "Enterprise", _xlfn.XLOOKUP($F4247, accounts!$A$2:$A$86, accounts!$E$2:$E$86, 0)&gt;=100, "Mid-Market", TRUE, "SMB"))</f>
        <v>Enterprise</v>
      </c>
      <c r="I4247" s="1" t="str">
        <f t="array" ref="I4247">IF($F4247="", "", _xlfn.XLOOKUP($F4247,accounts!$A$2:$A$86,accounts!$F$2:$F$86, "Other"))</f>
        <v>United States</v>
      </c>
      <c r="J4247" s="1" t="s">
        <v>192</v>
      </c>
      <c r="K4247" s="3">
        <v>42913.0</v>
      </c>
      <c r="L4247" s="3">
        <v>42979.0</v>
      </c>
      <c r="M4247" s="1">
        <v>0.0</v>
      </c>
    </row>
    <row r="4248">
      <c r="A4248" s="1" t="s">
        <v>4453</v>
      </c>
      <c r="B4248" s="1" t="s">
        <v>26</v>
      </c>
      <c r="C4248" s="1" t="str">
        <f t="array" ref="C4248">_xlfn.XLOOKUP($B4248, sales_teams!$A$2:$A$36, sales_teams!$B$2:$B$36)</f>
        <v>Melvin Marxen</v>
      </c>
      <c r="D4248" s="1" t="str">
        <f t="array" ref="D4248">_xlfn.XLOOKUP($B4248, sales_teams!$A$2:$A$36, sales_teams!$C$2:$C$36)</f>
        <v>Central</v>
      </c>
      <c r="E4248" s="1" t="s">
        <v>194</v>
      </c>
      <c r="F4248" s="1" t="s">
        <v>165</v>
      </c>
      <c r="G4248" s="1" t="str">
        <f t="array" ref="G4248">IF($F4248="", "", _xlfn.XLOOKUP($F4248,accounts!$A$2:$A$86,accounts!$B$2:$B$86, "Other"))</f>
        <v>telecommunications</v>
      </c>
      <c r="H4248" s="1" t="str">
        <f t="array" ref="H4248">IF($F4248="", "", IFS(_xlfn.XLOOKUP($F4248, accounts!$A$2:$A$86, accounts!$E$2:$E$86, 0)&gt;=1000, "Enterprise", _xlfn.XLOOKUP($F4248, accounts!$A$2:$A$86, accounts!$E$2:$E$86, 0)&gt;=100, "Mid-Market", TRUE, "SMB"))</f>
        <v>Enterprise</v>
      </c>
      <c r="I4248" s="1" t="str">
        <f t="array" ref="I4248">IF($F4248="", "", _xlfn.XLOOKUP($F4248,accounts!$A$2:$A$86,accounts!$F$2:$F$86, "Other"))</f>
        <v>United States</v>
      </c>
      <c r="J4248" s="1" t="s">
        <v>131</v>
      </c>
      <c r="K4248" s="3">
        <v>42913.0</v>
      </c>
      <c r="L4248" s="3">
        <v>42995.0</v>
      </c>
      <c r="M4248" s="1">
        <v>6193.0</v>
      </c>
    </row>
    <row r="4249">
      <c r="A4249" s="1" t="s">
        <v>4454</v>
      </c>
      <c r="B4249" s="1" t="s">
        <v>99</v>
      </c>
      <c r="C4249" s="1" t="str">
        <f t="array" ref="C4249">_xlfn.XLOOKUP($B4249, sales_teams!$A$2:$A$36, sales_teams!$B$2:$B$36)</f>
        <v>Summer Sewald</v>
      </c>
      <c r="D4249" s="1" t="str">
        <f t="array" ref="D4249">_xlfn.XLOOKUP($B4249, sales_teams!$A$2:$A$36, sales_teams!$C$2:$C$36)</f>
        <v>West</v>
      </c>
      <c r="E4249" s="1" t="s">
        <v>148</v>
      </c>
      <c r="F4249" s="1" t="s">
        <v>85</v>
      </c>
      <c r="G4249" s="1" t="str">
        <f t="array" ref="G4249">IF($F4249="", "", _xlfn.XLOOKUP($F4249,accounts!$A$2:$A$86,accounts!$B$2:$B$86, "Other"))</f>
        <v>telecommunications</v>
      </c>
      <c r="H4249" s="1" t="str">
        <f t="array" ref="H4249">IF($F4249="", "", IFS(_xlfn.XLOOKUP($F4249, accounts!$A$2:$A$86, accounts!$E$2:$E$86, 0)&gt;=1000, "Enterprise", _xlfn.XLOOKUP($F4249, accounts!$A$2:$A$86, accounts!$E$2:$E$86, 0)&gt;=100, "Mid-Market", TRUE, "SMB"))</f>
        <v>Enterprise</v>
      </c>
      <c r="I4249" s="1" t="str">
        <f t="array" ref="I4249">IF($F4249="", "", _xlfn.XLOOKUP($F4249,accounts!$A$2:$A$86,accounts!$F$2:$F$86, "Other"))</f>
        <v>United States</v>
      </c>
      <c r="J4249" s="1" t="s">
        <v>131</v>
      </c>
      <c r="K4249" s="3">
        <v>42913.0</v>
      </c>
      <c r="L4249" s="3">
        <v>42994.0</v>
      </c>
      <c r="M4249" s="1">
        <v>4277.0</v>
      </c>
    </row>
    <row r="4250">
      <c r="A4250" s="1" t="s">
        <v>4455</v>
      </c>
      <c r="B4250" s="1" t="s">
        <v>104</v>
      </c>
      <c r="C4250" s="1" t="str">
        <f t="array" ref="C4250">_xlfn.XLOOKUP($B4250, sales_teams!$A$2:$A$36, sales_teams!$B$2:$B$36)</f>
        <v>Summer Sewald</v>
      </c>
      <c r="D4250" s="1" t="str">
        <f t="array" ref="D4250">_xlfn.XLOOKUP($B4250, sales_teams!$A$2:$A$36, sales_teams!$C$2:$C$36)</f>
        <v>West</v>
      </c>
      <c r="E4250" s="1" t="s">
        <v>179</v>
      </c>
      <c r="F4250" s="1" t="s">
        <v>36</v>
      </c>
      <c r="G4250" s="1" t="str">
        <f t="array" ref="G4250">IF($F4250="", "", _xlfn.XLOOKUP($F4250,accounts!$A$2:$A$86,accounts!$B$2:$B$86, "Other"))</f>
        <v>retail</v>
      </c>
      <c r="H4250" s="1" t="str">
        <f t="array" ref="H4250">IF($F4250="", "", IFS(_xlfn.XLOOKUP($F4250, accounts!$A$2:$A$86, accounts!$E$2:$E$86, 0)&gt;=1000, "Enterprise", _xlfn.XLOOKUP($F4250, accounts!$A$2:$A$86, accounts!$E$2:$E$86, 0)&gt;=100, "Mid-Market", TRUE, "SMB"))</f>
        <v>Enterprise</v>
      </c>
      <c r="I4250" s="1" t="str">
        <f t="array" ref="I4250">IF($F4250="", "", _xlfn.XLOOKUP($F4250,accounts!$A$2:$A$86,accounts!$F$2:$F$86, "Other"))</f>
        <v>United States</v>
      </c>
      <c r="J4250" s="1" t="s">
        <v>131</v>
      </c>
      <c r="K4250" s="3">
        <v>42913.0</v>
      </c>
      <c r="L4250" s="3">
        <v>42923.0</v>
      </c>
      <c r="M4250" s="1">
        <v>59.0</v>
      </c>
    </row>
    <row r="4251">
      <c r="A4251" s="1" t="s">
        <v>4456</v>
      </c>
      <c r="B4251" s="1" t="s">
        <v>102</v>
      </c>
      <c r="C4251" s="1" t="str">
        <f t="array" ref="C4251">_xlfn.XLOOKUP($B4251, sales_teams!$A$2:$A$36, sales_teams!$B$2:$B$36)</f>
        <v>Summer Sewald</v>
      </c>
      <c r="D4251" s="1" t="str">
        <f t="array" ref="D4251">_xlfn.XLOOKUP($B4251, sales_teams!$A$2:$A$36, sales_teams!$C$2:$C$36)</f>
        <v>West</v>
      </c>
      <c r="E4251" s="1" t="s">
        <v>148</v>
      </c>
      <c r="F4251" s="1" t="s">
        <v>168</v>
      </c>
      <c r="G4251" s="1" t="str">
        <f t="array" ref="G4251">IF($F4251="", "", _xlfn.XLOOKUP($F4251,accounts!$A$2:$A$86,accounts!$B$2:$B$86, "Other"))</f>
        <v>finance</v>
      </c>
      <c r="H4251" s="1" t="str">
        <f t="array" ref="H4251">IF($F4251="", "", IFS(_xlfn.XLOOKUP($F4251, accounts!$A$2:$A$86, accounts!$E$2:$E$86, 0)&gt;=1000, "Enterprise", _xlfn.XLOOKUP($F4251, accounts!$A$2:$A$86, accounts!$E$2:$E$86, 0)&gt;=100, "Mid-Market", TRUE, "SMB"))</f>
        <v>Enterprise</v>
      </c>
      <c r="I4251" s="1" t="str">
        <f t="array" ref="I4251">IF($F4251="", "", _xlfn.XLOOKUP($F4251,accounts!$A$2:$A$86,accounts!$F$2:$F$86, "Other"))</f>
        <v>United States</v>
      </c>
      <c r="J4251" s="1" t="s">
        <v>192</v>
      </c>
      <c r="K4251" s="3">
        <v>42913.0</v>
      </c>
      <c r="L4251" s="3">
        <v>42986.0</v>
      </c>
      <c r="M4251" s="1">
        <v>0.0</v>
      </c>
    </row>
    <row r="4252">
      <c r="A4252" s="1" t="s">
        <v>4457</v>
      </c>
      <c r="B4252" s="1" t="s">
        <v>92</v>
      </c>
      <c r="C4252" s="1" t="str">
        <f t="array" ref="C4252">_xlfn.XLOOKUP($B4252, sales_teams!$A$2:$A$36, sales_teams!$B$2:$B$36)</f>
        <v>Celia Rouche</v>
      </c>
      <c r="D4252" s="1" t="str">
        <f t="array" ref="D4252">_xlfn.XLOOKUP($B4252, sales_teams!$A$2:$A$36, sales_teams!$C$2:$C$36)</f>
        <v>West</v>
      </c>
      <c r="E4252" s="1" t="s">
        <v>181</v>
      </c>
      <c r="F4252" s="1" t="s">
        <v>59</v>
      </c>
      <c r="G4252" s="1" t="str">
        <f t="array" ref="G4252">IF($F4252="", "", _xlfn.XLOOKUP($F4252,accounts!$A$2:$A$86,accounts!$B$2:$B$86, "Other"))</f>
        <v>medical</v>
      </c>
      <c r="H4252" s="1" t="str">
        <f t="array" ref="H4252">IF($F4252="", "", IFS(_xlfn.XLOOKUP($F4252, accounts!$A$2:$A$86, accounts!$E$2:$E$86, 0)&gt;=1000, "Enterprise", _xlfn.XLOOKUP($F4252, accounts!$A$2:$A$86, accounts!$E$2:$E$86, 0)&gt;=100, "Mid-Market", TRUE, "SMB"))</f>
        <v>SMB</v>
      </c>
      <c r="I4252" s="1" t="str">
        <f t="array" ref="I4252">IF($F4252="", "", _xlfn.XLOOKUP($F4252,accounts!$A$2:$A$86,accounts!$F$2:$F$86, "Other"))</f>
        <v>United States</v>
      </c>
      <c r="J4252" s="1" t="s">
        <v>192</v>
      </c>
      <c r="K4252" s="3">
        <v>42913.0</v>
      </c>
      <c r="L4252" s="3">
        <v>42922.0</v>
      </c>
      <c r="M4252" s="1">
        <v>0.0</v>
      </c>
    </row>
    <row r="4253">
      <c r="A4253" s="1" t="s">
        <v>4458</v>
      </c>
      <c r="B4253" s="1" t="s">
        <v>92</v>
      </c>
      <c r="C4253" s="1" t="str">
        <f t="array" ref="C4253">_xlfn.XLOOKUP($B4253, sales_teams!$A$2:$A$36, sales_teams!$B$2:$B$36)</f>
        <v>Celia Rouche</v>
      </c>
      <c r="D4253" s="1" t="str">
        <f t="array" ref="D4253">_xlfn.XLOOKUP($B4253, sales_teams!$A$2:$A$36, sales_teams!$C$2:$C$36)</f>
        <v>West</v>
      </c>
      <c r="E4253" s="1" t="s">
        <v>148</v>
      </c>
      <c r="F4253" s="1" t="s">
        <v>115</v>
      </c>
      <c r="G4253" s="1" t="str">
        <f t="array" ref="G4253">IF($F4253="", "", _xlfn.XLOOKUP($F4253,accounts!$A$2:$A$86,accounts!$B$2:$B$86, "Other"))</f>
        <v>services</v>
      </c>
      <c r="H4253" s="1" t="str">
        <f t="array" ref="H4253">IF($F4253="", "", IFS(_xlfn.XLOOKUP($F4253, accounts!$A$2:$A$86, accounts!$E$2:$E$86, 0)&gt;=1000, "Enterprise", _xlfn.XLOOKUP($F4253, accounts!$A$2:$A$86, accounts!$E$2:$E$86, 0)&gt;=100, "Mid-Market", TRUE, "SMB"))</f>
        <v>Enterprise</v>
      </c>
      <c r="I4253" s="1" t="str">
        <f t="array" ref="I4253">IF($F4253="", "", _xlfn.XLOOKUP($F4253,accounts!$A$2:$A$86,accounts!$F$2:$F$86, "Other"))</f>
        <v>United States</v>
      </c>
      <c r="J4253" s="1" t="s">
        <v>192</v>
      </c>
      <c r="K4253" s="3">
        <v>42913.0</v>
      </c>
      <c r="L4253" s="3">
        <v>42921.0</v>
      </c>
      <c r="M4253" s="1">
        <v>0.0</v>
      </c>
    </row>
    <row r="4254">
      <c r="A4254" s="1" t="s">
        <v>4459</v>
      </c>
      <c r="B4254" s="1" t="s">
        <v>24</v>
      </c>
      <c r="C4254" s="1" t="str">
        <f t="array" ref="C4254">_xlfn.XLOOKUP($B4254, sales_teams!$A$2:$A$36, sales_teams!$B$2:$B$36)</f>
        <v>Melvin Marxen</v>
      </c>
      <c r="D4254" s="1" t="str">
        <f t="array" ref="D4254">_xlfn.XLOOKUP($B4254, sales_teams!$A$2:$A$36, sales_teams!$C$2:$C$36)</f>
        <v>Central</v>
      </c>
      <c r="E4254" s="1" t="s">
        <v>109</v>
      </c>
      <c r="F4254" s="1" t="s">
        <v>110</v>
      </c>
      <c r="G4254" s="1" t="str">
        <f t="array" ref="G4254">IF($F4254="", "", _xlfn.XLOOKUP($F4254,accounts!$A$2:$A$86,accounts!$B$2:$B$86, "Other"))</f>
        <v>technology</v>
      </c>
      <c r="H4254" s="1" t="str">
        <f t="array" ref="H4254">IF($F4254="", "", IFS(_xlfn.XLOOKUP($F4254, accounts!$A$2:$A$86, accounts!$E$2:$E$86, 0)&gt;=1000, "Enterprise", _xlfn.XLOOKUP($F4254, accounts!$A$2:$A$86, accounts!$E$2:$E$86, 0)&gt;=100, "Mid-Market", TRUE, "SMB"))</f>
        <v>Enterprise</v>
      </c>
      <c r="I4254" s="1" t="str">
        <f t="array" ref="I4254">IF($F4254="", "", _xlfn.XLOOKUP($F4254,accounts!$A$2:$A$86,accounts!$F$2:$F$86, "Other"))</f>
        <v>Norway</v>
      </c>
      <c r="J4254" s="1" t="s">
        <v>131</v>
      </c>
      <c r="K4254" s="3">
        <v>42913.0</v>
      </c>
      <c r="L4254" s="3">
        <v>42918.0</v>
      </c>
      <c r="M4254" s="1">
        <v>1176.0</v>
      </c>
    </row>
    <row r="4255">
      <c r="A4255" s="1" t="s">
        <v>4460</v>
      </c>
      <c r="B4255" s="1" t="s">
        <v>18</v>
      </c>
      <c r="C4255" s="1" t="str">
        <f t="array" ref="C4255">_xlfn.XLOOKUP($B4255, sales_teams!$A$2:$A$36, sales_teams!$B$2:$B$36)</f>
        <v>Dustin Brinkmann</v>
      </c>
      <c r="D4255" s="1" t="str">
        <f t="array" ref="D4255">_xlfn.XLOOKUP($B4255, sales_teams!$A$2:$A$36, sales_teams!$C$2:$C$36)</f>
        <v>Central</v>
      </c>
      <c r="E4255" s="1" t="s">
        <v>194</v>
      </c>
      <c r="F4255" s="1" t="s">
        <v>89</v>
      </c>
      <c r="G4255" s="1" t="str">
        <f t="array" ref="G4255">IF($F4255="", "", _xlfn.XLOOKUP($F4255,accounts!$A$2:$A$86,accounts!$B$2:$B$86, "Other"))</f>
        <v>finance</v>
      </c>
      <c r="H4255" s="1" t="str">
        <f t="array" ref="H4255">IF($F4255="", "", IFS(_xlfn.XLOOKUP($F4255, accounts!$A$2:$A$86, accounts!$E$2:$E$86, 0)&gt;=1000, "Enterprise", _xlfn.XLOOKUP($F4255, accounts!$A$2:$A$86, accounts!$E$2:$E$86, 0)&gt;=100, "Mid-Market", TRUE, "SMB"))</f>
        <v>Enterprise</v>
      </c>
      <c r="I4255" s="1" t="str">
        <f t="array" ref="I4255">IF($F4255="", "", _xlfn.XLOOKUP($F4255,accounts!$A$2:$A$86,accounts!$F$2:$F$86, "Other"))</f>
        <v>United States</v>
      </c>
      <c r="J4255" s="1" t="s">
        <v>192</v>
      </c>
      <c r="K4255" s="3">
        <v>42913.0</v>
      </c>
      <c r="L4255" s="3">
        <v>42924.0</v>
      </c>
      <c r="M4255" s="1">
        <v>0.0</v>
      </c>
    </row>
    <row r="4256">
      <c r="A4256" s="1" t="s">
        <v>4461</v>
      </c>
      <c r="B4256" s="1" t="s">
        <v>18</v>
      </c>
      <c r="C4256" s="1" t="str">
        <f t="array" ref="C4256">_xlfn.XLOOKUP($B4256, sales_teams!$A$2:$A$36, sales_teams!$B$2:$B$36)</f>
        <v>Dustin Brinkmann</v>
      </c>
      <c r="D4256" s="1" t="str">
        <f t="array" ref="D4256">_xlfn.XLOOKUP($B4256, sales_teams!$A$2:$A$36, sales_teams!$C$2:$C$36)</f>
        <v>Central</v>
      </c>
      <c r="E4256" s="1" t="s">
        <v>181</v>
      </c>
      <c r="F4256" s="1" t="s">
        <v>156</v>
      </c>
      <c r="G4256" s="1" t="str">
        <f t="array" ref="G4256">IF($F4256="", "", _xlfn.XLOOKUP($F4256,accounts!$A$2:$A$86,accounts!$B$2:$B$86, "Other"))</f>
        <v>employment</v>
      </c>
      <c r="H4256" s="1" t="str">
        <f t="array" ref="H4256">IF($F4256="", "", IFS(_xlfn.XLOOKUP($F4256, accounts!$A$2:$A$86, accounts!$E$2:$E$86, 0)&gt;=1000, "Enterprise", _xlfn.XLOOKUP($F4256, accounts!$A$2:$A$86, accounts!$E$2:$E$86, 0)&gt;=100, "Mid-Market", TRUE, "SMB"))</f>
        <v>Mid-Market</v>
      </c>
      <c r="I4256" s="1" t="str">
        <f t="array" ref="I4256">IF($F4256="", "", _xlfn.XLOOKUP($F4256,accounts!$A$2:$A$86,accounts!$F$2:$F$86, "Other"))</f>
        <v>United States</v>
      </c>
      <c r="J4256" s="1" t="s">
        <v>131</v>
      </c>
      <c r="K4256" s="3">
        <v>42913.0</v>
      </c>
      <c r="L4256" s="3">
        <v>42921.0</v>
      </c>
      <c r="M4256" s="1">
        <v>541.0</v>
      </c>
    </row>
    <row r="4257">
      <c r="A4257" s="1" t="s">
        <v>4462</v>
      </c>
      <c r="B4257" s="1" t="s">
        <v>28</v>
      </c>
      <c r="C4257" s="1" t="str">
        <f t="array" ref="C4257">_xlfn.XLOOKUP($B4257, sales_teams!$A$2:$A$36, sales_teams!$B$2:$B$36)</f>
        <v>Melvin Marxen</v>
      </c>
      <c r="D4257" s="1" t="str">
        <f t="array" ref="D4257">_xlfn.XLOOKUP($B4257, sales_teams!$A$2:$A$36, sales_teams!$C$2:$C$36)</f>
        <v>Central</v>
      </c>
      <c r="E4257" s="1" t="s">
        <v>194</v>
      </c>
      <c r="F4257" s="1" t="s">
        <v>79</v>
      </c>
      <c r="G4257" s="1" t="str">
        <f t="array" ref="G4257">IF($F4257="", "", _xlfn.XLOOKUP($F4257,accounts!$A$2:$A$86,accounts!$B$2:$B$86, "Other"))</f>
        <v>entertainment</v>
      </c>
      <c r="H4257" s="1" t="str">
        <f t="array" ref="H4257">IF($F4257="", "", IFS(_xlfn.XLOOKUP($F4257, accounts!$A$2:$A$86, accounts!$E$2:$E$86, 0)&gt;=1000, "Enterprise", _xlfn.XLOOKUP($F4257, accounts!$A$2:$A$86, accounts!$E$2:$E$86, 0)&gt;=100, "Mid-Market", TRUE, "SMB"))</f>
        <v>Mid-Market</v>
      </c>
      <c r="I4257" s="1" t="str">
        <f t="array" ref="I4257">IF($F4257="", "", _xlfn.XLOOKUP($F4257,accounts!$A$2:$A$86,accounts!$F$2:$F$86, "Other"))</f>
        <v>United States</v>
      </c>
      <c r="J4257" s="1" t="s">
        <v>131</v>
      </c>
      <c r="K4257" s="3">
        <v>42913.0</v>
      </c>
      <c r="L4257" s="3">
        <v>42917.0</v>
      </c>
      <c r="M4257" s="1">
        <v>4766.0</v>
      </c>
    </row>
    <row r="4258">
      <c r="A4258" s="1" t="s">
        <v>4463</v>
      </c>
      <c r="B4258" s="1" t="s">
        <v>54</v>
      </c>
      <c r="C4258" s="1" t="str">
        <f t="array" ref="C4258">_xlfn.XLOOKUP($B4258, sales_teams!$A$2:$A$36, sales_teams!$B$2:$B$36)</f>
        <v>Rocco Neubert</v>
      </c>
      <c r="D4258" s="1" t="str">
        <f t="array" ref="D4258">_xlfn.XLOOKUP($B4258, sales_teams!$A$2:$A$36, sales_teams!$C$2:$C$36)</f>
        <v>East</v>
      </c>
      <c r="E4258" s="1" t="s">
        <v>188</v>
      </c>
      <c r="F4258" s="1" t="s">
        <v>123</v>
      </c>
      <c r="G4258" s="1" t="str">
        <f t="array" ref="G4258">IF($F4258="", "", _xlfn.XLOOKUP($F4258,accounts!$A$2:$A$86,accounts!$B$2:$B$86, "Other"))</f>
        <v>technology</v>
      </c>
      <c r="H4258" s="1" t="str">
        <f t="array" ref="H4258">IF($F4258="", "", IFS(_xlfn.XLOOKUP($F4258, accounts!$A$2:$A$86, accounts!$E$2:$E$86, 0)&gt;=1000, "Enterprise", _xlfn.XLOOKUP($F4258, accounts!$A$2:$A$86, accounts!$E$2:$E$86, 0)&gt;=100, "Mid-Market", TRUE, "SMB"))</f>
        <v>Enterprise</v>
      </c>
      <c r="I4258" s="1" t="str">
        <f t="array" ref="I4258">IF($F4258="", "", _xlfn.XLOOKUP($F4258,accounts!$A$2:$A$86,accounts!$F$2:$F$86, "Other"))</f>
        <v>United States</v>
      </c>
      <c r="J4258" s="1" t="s">
        <v>192</v>
      </c>
      <c r="K4258" s="3">
        <v>42913.0</v>
      </c>
      <c r="L4258" s="3">
        <v>42984.0</v>
      </c>
      <c r="M4258" s="1">
        <v>0.0</v>
      </c>
    </row>
    <row r="4259">
      <c r="A4259" s="1" t="s">
        <v>4464</v>
      </c>
      <c r="B4259" s="1" t="s">
        <v>54</v>
      </c>
      <c r="C4259" s="1" t="str">
        <f t="array" ref="C4259">_xlfn.XLOOKUP($B4259, sales_teams!$A$2:$A$36, sales_teams!$B$2:$B$36)</f>
        <v>Rocco Neubert</v>
      </c>
      <c r="D4259" s="1" t="str">
        <f t="array" ref="D4259">_xlfn.XLOOKUP($B4259, sales_teams!$A$2:$A$36, sales_teams!$C$2:$C$36)</f>
        <v>East</v>
      </c>
      <c r="E4259" s="1" t="s">
        <v>148</v>
      </c>
      <c r="F4259" s="1" t="s">
        <v>167</v>
      </c>
      <c r="G4259" s="1" t="str">
        <f t="array" ref="G4259">IF($F4259="", "", _xlfn.XLOOKUP($F4259,accounts!$A$2:$A$86,accounts!$B$2:$B$86, "Other"))</f>
        <v>finance</v>
      </c>
      <c r="H4259" s="1" t="str">
        <f t="array" ref="H4259">IF($F4259="", "", IFS(_xlfn.XLOOKUP($F4259, accounts!$A$2:$A$86, accounts!$E$2:$E$86, 0)&gt;=1000, "Enterprise", _xlfn.XLOOKUP($F4259, accounts!$A$2:$A$86, accounts!$E$2:$E$86, 0)&gt;=100, "Mid-Market", TRUE, "SMB"))</f>
        <v>Mid-Market</v>
      </c>
      <c r="I4259" s="1" t="str">
        <f t="array" ref="I4259">IF($F4259="", "", _xlfn.XLOOKUP($F4259,accounts!$A$2:$A$86,accounts!$F$2:$F$86, "Other"))</f>
        <v>United States</v>
      </c>
      <c r="J4259" s="1" t="s">
        <v>131</v>
      </c>
      <c r="K4259" s="3">
        <v>42913.0</v>
      </c>
      <c r="L4259" s="3">
        <v>42917.0</v>
      </c>
      <c r="M4259" s="1">
        <v>4785.0</v>
      </c>
    </row>
    <row r="4260">
      <c r="A4260" s="1" t="s">
        <v>4465</v>
      </c>
      <c r="B4260" s="1" t="s">
        <v>15</v>
      </c>
      <c r="C4260" s="1" t="str">
        <f t="array" ref="C4260">_xlfn.XLOOKUP($B4260, sales_teams!$A$2:$A$36, sales_teams!$B$2:$B$36)</f>
        <v>Dustin Brinkmann</v>
      </c>
      <c r="D4260" s="1" t="str">
        <f t="array" ref="D4260">_xlfn.XLOOKUP($B4260, sales_teams!$A$2:$A$36, sales_teams!$C$2:$C$36)</f>
        <v>Central</v>
      </c>
      <c r="E4260" s="1" t="s">
        <v>188</v>
      </c>
      <c r="F4260" s="1" t="s">
        <v>145</v>
      </c>
      <c r="G4260" s="1" t="str">
        <f t="array" ref="G4260">IF($F4260="", "", _xlfn.XLOOKUP($F4260,accounts!$A$2:$A$86,accounts!$B$2:$B$86, "Other"))</f>
        <v>technology</v>
      </c>
      <c r="H4260" s="1" t="str">
        <f t="array" ref="H4260">IF($F4260="", "", IFS(_xlfn.XLOOKUP($F4260, accounts!$A$2:$A$86, accounts!$E$2:$E$86, 0)&gt;=1000, "Enterprise", _xlfn.XLOOKUP($F4260, accounts!$A$2:$A$86, accounts!$E$2:$E$86, 0)&gt;=100, "Mid-Market", TRUE, "SMB"))</f>
        <v>Enterprise</v>
      </c>
      <c r="I4260" s="1" t="str">
        <f t="array" ref="I4260">IF($F4260="", "", _xlfn.XLOOKUP($F4260,accounts!$A$2:$A$86,accounts!$F$2:$F$86, "Other"))</f>
        <v>Panama</v>
      </c>
      <c r="J4260" s="1" t="s">
        <v>131</v>
      </c>
      <c r="K4260" s="3">
        <v>42913.0</v>
      </c>
      <c r="L4260" s="3">
        <v>42990.0</v>
      </c>
      <c r="M4260" s="1">
        <v>3046.0</v>
      </c>
    </row>
    <row r="4261">
      <c r="A4261" s="1" t="s">
        <v>4466</v>
      </c>
      <c r="B4261" s="1" t="s">
        <v>15</v>
      </c>
      <c r="C4261" s="1" t="str">
        <f t="array" ref="C4261">_xlfn.XLOOKUP($B4261, sales_teams!$A$2:$A$36, sales_teams!$B$2:$B$36)</f>
        <v>Dustin Brinkmann</v>
      </c>
      <c r="D4261" s="1" t="str">
        <f t="array" ref="D4261">_xlfn.XLOOKUP($B4261, sales_teams!$A$2:$A$36, sales_teams!$C$2:$C$36)</f>
        <v>Central</v>
      </c>
      <c r="E4261" s="1" t="s">
        <v>188</v>
      </c>
      <c r="F4261" s="1" t="s">
        <v>149</v>
      </c>
      <c r="G4261" s="1" t="str">
        <f t="array" ref="G4261">IF($F4261="", "", _xlfn.XLOOKUP($F4261,accounts!$A$2:$A$86,accounts!$B$2:$B$86, "Other"))</f>
        <v>medical</v>
      </c>
      <c r="H4261" s="1" t="str">
        <f t="array" ref="H4261">IF($F4261="", "", IFS(_xlfn.XLOOKUP($F4261, accounts!$A$2:$A$86, accounts!$E$2:$E$86, 0)&gt;=1000, "Enterprise", _xlfn.XLOOKUP($F4261, accounts!$A$2:$A$86, accounts!$E$2:$E$86, 0)&gt;=100, "Mid-Market", TRUE, "SMB"))</f>
        <v>Enterprise</v>
      </c>
      <c r="I4261" s="1" t="str">
        <f t="array" ref="I4261">IF($F4261="", "", _xlfn.XLOOKUP($F4261,accounts!$A$2:$A$86,accounts!$F$2:$F$86, "Other"))</f>
        <v>United States</v>
      </c>
      <c r="J4261" s="1" t="s">
        <v>131</v>
      </c>
      <c r="K4261" s="3">
        <v>42913.0</v>
      </c>
      <c r="L4261" s="3">
        <v>42920.0</v>
      </c>
      <c r="M4261" s="1">
        <v>3548.0</v>
      </c>
    </row>
    <row r="4262">
      <c r="A4262" s="1" t="s">
        <v>4467</v>
      </c>
      <c r="B4262" s="1" t="s">
        <v>60</v>
      </c>
      <c r="C4262" s="1" t="str">
        <f t="array" ref="C4262">_xlfn.XLOOKUP($B4262, sales_teams!$A$2:$A$36, sales_teams!$B$2:$B$36)</f>
        <v>Celia Rouche</v>
      </c>
      <c r="D4262" s="1" t="str">
        <f t="array" ref="D4262">_xlfn.XLOOKUP($B4262, sales_teams!$A$2:$A$36, sales_teams!$C$2:$C$36)</f>
        <v>West</v>
      </c>
      <c r="E4262" s="1" t="s">
        <v>188</v>
      </c>
      <c r="F4262" s="1" t="s">
        <v>147</v>
      </c>
      <c r="G4262" s="1" t="str">
        <f t="array" ref="G4262">IF($F4262="", "", _xlfn.XLOOKUP($F4262,accounts!$A$2:$A$86,accounts!$B$2:$B$86, "Other"))</f>
        <v>telecommunications</v>
      </c>
      <c r="H4262" s="1" t="str">
        <f t="array" ref="H4262">IF($F4262="", "", IFS(_xlfn.XLOOKUP($F4262, accounts!$A$2:$A$86, accounts!$E$2:$E$86, 0)&gt;=1000, "Enterprise", _xlfn.XLOOKUP($F4262, accounts!$A$2:$A$86, accounts!$E$2:$E$86, 0)&gt;=100, "Mid-Market", TRUE, "SMB"))</f>
        <v>Enterprise</v>
      </c>
      <c r="I4262" s="1" t="str">
        <f t="array" ref="I4262">IF($F4262="", "", _xlfn.XLOOKUP($F4262,accounts!$A$2:$A$86,accounts!$F$2:$F$86, "Other"))</f>
        <v>United States</v>
      </c>
      <c r="J4262" s="1" t="s">
        <v>192</v>
      </c>
      <c r="K4262" s="3">
        <v>42913.0</v>
      </c>
      <c r="L4262" s="3">
        <v>42922.0</v>
      </c>
      <c r="M4262" s="1">
        <v>0.0</v>
      </c>
    </row>
    <row r="4263">
      <c r="A4263" s="1" t="s">
        <v>4468</v>
      </c>
      <c r="B4263" s="1" t="s">
        <v>60</v>
      </c>
      <c r="C4263" s="1" t="str">
        <f t="array" ref="C4263">_xlfn.XLOOKUP($B4263, sales_teams!$A$2:$A$36, sales_teams!$B$2:$B$36)</f>
        <v>Celia Rouche</v>
      </c>
      <c r="D4263" s="1" t="str">
        <f t="array" ref="D4263">_xlfn.XLOOKUP($B4263, sales_teams!$A$2:$A$36, sales_teams!$C$2:$C$36)</f>
        <v>West</v>
      </c>
      <c r="E4263" s="1" t="s">
        <v>188</v>
      </c>
      <c r="F4263" s="1" t="s">
        <v>147</v>
      </c>
      <c r="G4263" s="1" t="str">
        <f t="array" ref="G4263">IF($F4263="", "", _xlfn.XLOOKUP($F4263,accounts!$A$2:$A$86,accounts!$B$2:$B$86, "Other"))</f>
        <v>telecommunications</v>
      </c>
      <c r="H4263" s="1" t="str">
        <f t="array" ref="H4263">IF($F4263="", "", IFS(_xlfn.XLOOKUP($F4263, accounts!$A$2:$A$86, accounts!$E$2:$E$86, 0)&gt;=1000, "Enterprise", _xlfn.XLOOKUP($F4263, accounts!$A$2:$A$86, accounts!$E$2:$E$86, 0)&gt;=100, "Mid-Market", TRUE, "SMB"))</f>
        <v>Enterprise</v>
      </c>
      <c r="I4263" s="1" t="str">
        <f t="array" ref="I4263">IF($F4263="", "", _xlfn.XLOOKUP($F4263,accounts!$A$2:$A$86,accounts!$F$2:$F$86, "Other"))</f>
        <v>United States</v>
      </c>
      <c r="J4263" s="1" t="s">
        <v>131</v>
      </c>
      <c r="K4263" s="3">
        <v>42913.0</v>
      </c>
      <c r="L4263" s="3">
        <v>42923.0</v>
      </c>
      <c r="M4263" s="1">
        <v>3615.0</v>
      </c>
    </row>
    <row r="4264">
      <c r="A4264" s="1" t="s">
        <v>4469</v>
      </c>
      <c r="B4264" s="1" t="s">
        <v>34</v>
      </c>
      <c r="C4264" s="1" t="str">
        <f t="array" ref="C4264">_xlfn.XLOOKUP($B4264, sales_teams!$A$2:$A$36, sales_teams!$B$2:$B$36)</f>
        <v>Cara Losch</v>
      </c>
      <c r="D4264" s="1" t="str">
        <f t="array" ref="D4264">_xlfn.XLOOKUP($B4264, sales_teams!$A$2:$A$36, sales_teams!$C$2:$C$36)</f>
        <v>East</v>
      </c>
      <c r="E4264" s="1" t="s">
        <v>148</v>
      </c>
      <c r="G4264" s="1" t="str">
        <f t="array" ref="G4264">IF($F4264="", "", _xlfn.XLOOKUP($F4264,accounts!$A$2:$A$86,accounts!$B$2:$B$86, "Other"))</f>
        <v/>
      </c>
      <c r="H4264" s="1" t="str">
        <f t="array" ref="H4264">IF($F4264="", "", IFS(_xlfn.XLOOKUP($F4264, accounts!$A$2:$A$86, accounts!$E$2:$E$86, 0)&gt;=1000, "Enterprise", _xlfn.XLOOKUP($F4264, accounts!$A$2:$A$86, accounts!$E$2:$E$86, 0)&gt;=100, "Mid-Market", TRUE, "SMB"))</f>
        <v/>
      </c>
      <c r="I4264" s="1" t="str">
        <f t="array" ref="I4264">IF($F4264="", "", _xlfn.XLOOKUP($F4264,accounts!$A$2:$A$86,accounts!$F$2:$F$86, "Other"))</f>
        <v/>
      </c>
      <c r="J4264" s="1" t="s">
        <v>189</v>
      </c>
      <c r="K4264" s="3">
        <v>42913.0</v>
      </c>
    </row>
    <row r="4265">
      <c r="A4265" s="1" t="s">
        <v>4470</v>
      </c>
      <c r="B4265" s="1" t="s">
        <v>7</v>
      </c>
      <c r="C4265" s="1" t="str">
        <f t="array" ref="C4265">_xlfn.XLOOKUP($B4265, sales_teams!$A$2:$A$36, sales_teams!$B$2:$B$36)</f>
        <v>Dustin Brinkmann</v>
      </c>
      <c r="D4265" s="1" t="str">
        <f t="array" ref="D4265">_xlfn.XLOOKUP($B4265, sales_teams!$A$2:$A$36, sales_teams!$C$2:$C$36)</f>
        <v>Central</v>
      </c>
      <c r="E4265" s="1" t="s">
        <v>181</v>
      </c>
      <c r="F4265" s="1" t="s">
        <v>106</v>
      </c>
      <c r="G4265" s="1" t="str">
        <f t="array" ref="G4265">IF($F4265="", "", _xlfn.XLOOKUP($F4265,accounts!$A$2:$A$86,accounts!$B$2:$B$86, "Other"))</f>
        <v>retail</v>
      </c>
      <c r="H4265" s="1" t="str">
        <f t="array" ref="H4265">IF($F4265="", "", IFS(_xlfn.XLOOKUP($F4265, accounts!$A$2:$A$86, accounts!$E$2:$E$86, 0)&gt;=1000, "Enterprise", _xlfn.XLOOKUP($F4265, accounts!$A$2:$A$86, accounts!$E$2:$E$86, 0)&gt;=100, "Mid-Market", TRUE, "SMB"))</f>
        <v>Enterprise</v>
      </c>
      <c r="I4265" s="1" t="str">
        <f t="array" ref="I4265">IF($F4265="", "", _xlfn.XLOOKUP($F4265,accounts!$A$2:$A$86,accounts!$F$2:$F$86, "Other"))</f>
        <v>Italy</v>
      </c>
      <c r="J4265" s="1" t="s">
        <v>131</v>
      </c>
      <c r="K4265" s="3">
        <v>42914.0</v>
      </c>
      <c r="L4265" s="3">
        <v>42989.0</v>
      </c>
      <c r="M4265" s="1">
        <v>631.0</v>
      </c>
    </row>
    <row r="4266">
      <c r="A4266" s="1" t="s">
        <v>4471</v>
      </c>
      <c r="B4266" s="1" t="s">
        <v>52</v>
      </c>
      <c r="C4266" s="1" t="str">
        <f t="array" ref="C4266">_xlfn.XLOOKUP($B4266, sales_teams!$A$2:$A$36, sales_teams!$B$2:$B$36)</f>
        <v>Rocco Neubert</v>
      </c>
      <c r="D4266" s="1" t="str">
        <f t="array" ref="D4266">_xlfn.XLOOKUP($B4266, sales_teams!$A$2:$A$36, sales_teams!$C$2:$C$36)</f>
        <v>East</v>
      </c>
      <c r="E4266" s="1" t="s">
        <v>181</v>
      </c>
      <c r="F4266" s="1" t="s">
        <v>125</v>
      </c>
      <c r="G4266" s="1" t="str">
        <f t="array" ref="G4266">IF($F4266="", "", _xlfn.XLOOKUP($F4266,accounts!$A$2:$A$86,accounts!$B$2:$B$86, "Other"))</f>
        <v>software</v>
      </c>
      <c r="H4266" s="1" t="str">
        <f t="array" ref="H4266">IF($F4266="", "", IFS(_xlfn.XLOOKUP($F4266, accounts!$A$2:$A$86, accounts!$E$2:$E$86, 0)&gt;=1000, "Enterprise", _xlfn.XLOOKUP($F4266, accounts!$A$2:$A$86, accounts!$E$2:$E$86, 0)&gt;=100, "Mid-Market", TRUE, "SMB"))</f>
        <v>Enterprise</v>
      </c>
      <c r="I4266" s="1" t="str">
        <f t="array" ref="I4266">IF($F4266="", "", _xlfn.XLOOKUP($F4266,accounts!$A$2:$A$86,accounts!$F$2:$F$86, "Other"))</f>
        <v>United States</v>
      </c>
      <c r="J4266" s="1" t="s">
        <v>192</v>
      </c>
      <c r="K4266" s="3">
        <v>42914.0</v>
      </c>
      <c r="L4266" s="3">
        <v>42917.0</v>
      </c>
      <c r="M4266" s="1">
        <v>0.0</v>
      </c>
    </row>
    <row r="4267">
      <c r="A4267" s="1" t="s">
        <v>4472</v>
      </c>
      <c r="B4267" s="1" t="s">
        <v>12</v>
      </c>
      <c r="C4267" s="1" t="str">
        <f t="array" ref="C4267">_xlfn.XLOOKUP($B4267, sales_teams!$A$2:$A$36, sales_teams!$B$2:$B$36)</f>
        <v>Dustin Brinkmann</v>
      </c>
      <c r="D4267" s="1" t="str">
        <f t="array" ref="D4267">_xlfn.XLOOKUP($B4267, sales_teams!$A$2:$A$36, sales_teams!$C$2:$C$36)</f>
        <v>Central</v>
      </c>
      <c r="E4267" s="1" t="s">
        <v>181</v>
      </c>
      <c r="F4267" s="1" t="s">
        <v>119</v>
      </c>
      <c r="G4267" s="1" t="str">
        <f t="array" ref="G4267">IF($F4267="", "", _xlfn.XLOOKUP($F4267,accounts!$A$2:$A$86,accounts!$B$2:$B$86, "Other"))</f>
        <v>technology</v>
      </c>
      <c r="H4267" s="1" t="str">
        <f t="array" ref="H4267">IF($F4267="", "", IFS(_xlfn.XLOOKUP($F4267, accounts!$A$2:$A$86, accounts!$E$2:$E$86, 0)&gt;=1000, "Enterprise", _xlfn.XLOOKUP($F4267, accounts!$A$2:$A$86, accounts!$E$2:$E$86, 0)&gt;=100, "Mid-Market", TRUE, "SMB"))</f>
        <v>Enterprise</v>
      </c>
      <c r="I4267" s="1" t="str">
        <f t="array" ref="I4267">IF($F4267="", "", _xlfn.XLOOKUP($F4267,accounts!$A$2:$A$86,accounts!$F$2:$F$86, "Other"))</f>
        <v>Korea</v>
      </c>
      <c r="J4267" s="1" t="s">
        <v>192</v>
      </c>
      <c r="K4267" s="3">
        <v>42914.0</v>
      </c>
      <c r="L4267" s="3">
        <v>42958.0</v>
      </c>
      <c r="M4267" s="1">
        <v>0.0</v>
      </c>
    </row>
    <row r="4268">
      <c r="A4268" s="1" t="s">
        <v>4473</v>
      </c>
      <c r="B4268" s="1" t="s">
        <v>12</v>
      </c>
      <c r="C4268" s="1" t="str">
        <f t="array" ref="C4268">_xlfn.XLOOKUP($B4268, sales_teams!$A$2:$A$36, sales_teams!$B$2:$B$36)</f>
        <v>Dustin Brinkmann</v>
      </c>
      <c r="D4268" s="1" t="str">
        <f t="array" ref="D4268">_xlfn.XLOOKUP($B4268, sales_teams!$A$2:$A$36, sales_teams!$C$2:$C$36)</f>
        <v>Central</v>
      </c>
      <c r="E4268" s="1" t="s">
        <v>179</v>
      </c>
      <c r="F4268" s="1" t="s">
        <v>106</v>
      </c>
      <c r="G4268" s="1" t="str">
        <f t="array" ref="G4268">IF($F4268="", "", _xlfn.XLOOKUP($F4268,accounts!$A$2:$A$86,accounts!$B$2:$B$86, "Other"))</f>
        <v>retail</v>
      </c>
      <c r="H4268" s="1" t="str">
        <f t="array" ref="H4268">IF($F4268="", "", IFS(_xlfn.XLOOKUP($F4268, accounts!$A$2:$A$86, accounts!$E$2:$E$86, 0)&gt;=1000, "Enterprise", _xlfn.XLOOKUP($F4268, accounts!$A$2:$A$86, accounts!$E$2:$E$86, 0)&gt;=100, "Mid-Market", TRUE, "SMB"))</f>
        <v>Enterprise</v>
      </c>
      <c r="I4268" s="1" t="str">
        <f t="array" ref="I4268">IF($F4268="", "", _xlfn.XLOOKUP($F4268,accounts!$A$2:$A$86,accounts!$F$2:$F$86, "Other"))</f>
        <v>Italy</v>
      </c>
      <c r="J4268" s="1" t="s">
        <v>192</v>
      </c>
      <c r="K4268" s="3">
        <v>42914.0</v>
      </c>
      <c r="L4268" s="3">
        <v>42923.0</v>
      </c>
      <c r="M4268" s="1">
        <v>0.0</v>
      </c>
    </row>
    <row r="4269">
      <c r="A4269" s="1" t="s">
        <v>4474</v>
      </c>
      <c r="B4269" s="1" t="s">
        <v>48</v>
      </c>
      <c r="C4269" s="1" t="str">
        <f t="array" ref="C4269">_xlfn.XLOOKUP($B4269, sales_teams!$A$2:$A$36, sales_teams!$B$2:$B$36)</f>
        <v>Rocco Neubert</v>
      </c>
      <c r="D4269" s="1" t="str">
        <f t="array" ref="D4269">_xlfn.XLOOKUP($B4269, sales_teams!$A$2:$A$36, sales_teams!$C$2:$C$36)</f>
        <v>East</v>
      </c>
      <c r="E4269" s="1" t="s">
        <v>148</v>
      </c>
      <c r="F4269" s="1" t="s">
        <v>55</v>
      </c>
      <c r="G4269" s="1" t="str">
        <f t="array" ref="G4269">IF($F4269="", "", _xlfn.XLOOKUP($F4269,accounts!$A$2:$A$86,accounts!$B$2:$B$86, "Other"))</f>
        <v>entertainment</v>
      </c>
      <c r="H4269" s="1" t="str">
        <f t="array" ref="H4269">IF($F4269="", "", IFS(_xlfn.XLOOKUP($F4269, accounts!$A$2:$A$86, accounts!$E$2:$E$86, 0)&gt;=1000, "Enterprise", _xlfn.XLOOKUP($F4269, accounts!$A$2:$A$86, accounts!$E$2:$E$86, 0)&gt;=100, "Mid-Market", TRUE, "SMB"))</f>
        <v>Enterprise</v>
      </c>
      <c r="I4269" s="1" t="str">
        <f t="array" ref="I4269">IF($F4269="", "", _xlfn.XLOOKUP($F4269,accounts!$A$2:$A$86,accounts!$F$2:$F$86, "Other"))</f>
        <v>United States</v>
      </c>
      <c r="J4269" s="1" t="s">
        <v>192</v>
      </c>
      <c r="K4269" s="3">
        <v>42914.0</v>
      </c>
      <c r="L4269" s="3">
        <v>42961.0</v>
      </c>
      <c r="M4269" s="1">
        <v>0.0</v>
      </c>
    </row>
    <row r="4270">
      <c r="A4270" s="1" t="s">
        <v>4475</v>
      </c>
      <c r="B4270" s="1" t="s">
        <v>30</v>
      </c>
      <c r="C4270" s="1" t="str">
        <f t="array" ref="C4270">_xlfn.XLOOKUP($B4270, sales_teams!$A$2:$A$36, sales_teams!$B$2:$B$36)</f>
        <v>Melvin Marxen</v>
      </c>
      <c r="D4270" s="1" t="str">
        <f t="array" ref="D4270">_xlfn.XLOOKUP($B4270, sales_teams!$A$2:$A$36, sales_teams!$C$2:$C$36)</f>
        <v>Central</v>
      </c>
      <c r="E4270" s="1" t="s">
        <v>148</v>
      </c>
      <c r="F4270" s="1" t="s">
        <v>59</v>
      </c>
      <c r="G4270" s="1" t="str">
        <f t="array" ref="G4270">IF($F4270="", "", _xlfn.XLOOKUP($F4270,accounts!$A$2:$A$86,accounts!$B$2:$B$86, "Other"))</f>
        <v>medical</v>
      </c>
      <c r="H4270" s="1" t="str">
        <f t="array" ref="H4270">IF($F4270="", "", IFS(_xlfn.XLOOKUP($F4270, accounts!$A$2:$A$86, accounts!$E$2:$E$86, 0)&gt;=1000, "Enterprise", _xlfn.XLOOKUP($F4270, accounts!$A$2:$A$86, accounts!$E$2:$E$86, 0)&gt;=100, "Mid-Market", TRUE, "SMB"))</f>
        <v>SMB</v>
      </c>
      <c r="I4270" s="1" t="str">
        <f t="array" ref="I4270">IF($F4270="", "", _xlfn.XLOOKUP($F4270,accounts!$A$2:$A$86,accounts!$F$2:$F$86, "Other"))</f>
        <v>United States</v>
      </c>
      <c r="J4270" s="1" t="s">
        <v>192</v>
      </c>
      <c r="K4270" s="3">
        <v>42914.0</v>
      </c>
      <c r="L4270" s="3">
        <v>42923.0</v>
      </c>
      <c r="M4270" s="1">
        <v>0.0</v>
      </c>
    </row>
    <row r="4271">
      <c r="A4271" s="1" t="s">
        <v>4476</v>
      </c>
      <c r="B4271" s="1" t="s">
        <v>30</v>
      </c>
      <c r="C4271" s="1" t="str">
        <f t="array" ref="C4271">_xlfn.XLOOKUP($B4271, sales_teams!$A$2:$A$36, sales_teams!$B$2:$B$36)</f>
        <v>Melvin Marxen</v>
      </c>
      <c r="D4271" s="1" t="str">
        <f t="array" ref="D4271">_xlfn.XLOOKUP($B4271, sales_teams!$A$2:$A$36, sales_teams!$C$2:$C$36)</f>
        <v>Central</v>
      </c>
      <c r="E4271" s="1" t="s">
        <v>148</v>
      </c>
      <c r="F4271" s="1" t="s">
        <v>155</v>
      </c>
      <c r="G4271" s="1" t="str">
        <f t="array" ref="G4271">IF($F4271="", "", _xlfn.XLOOKUP($F4271,accounts!$A$2:$A$86,accounts!$B$2:$B$86, "Other"))</f>
        <v>finance</v>
      </c>
      <c r="H4271" s="1" t="str">
        <f t="array" ref="H4271">IF($F4271="", "", IFS(_xlfn.XLOOKUP($F4271, accounts!$A$2:$A$86, accounts!$E$2:$E$86, 0)&gt;=1000, "Enterprise", _xlfn.XLOOKUP($F4271, accounts!$A$2:$A$86, accounts!$E$2:$E$86, 0)&gt;=100, "Mid-Market", TRUE, "SMB"))</f>
        <v>Enterprise</v>
      </c>
      <c r="I4271" s="1" t="str">
        <f t="array" ref="I4271">IF($F4271="", "", _xlfn.XLOOKUP($F4271,accounts!$A$2:$A$86,accounts!$F$2:$F$86, "Other"))</f>
        <v>United States</v>
      </c>
      <c r="J4271" s="1" t="s">
        <v>192</v>
      </c>
      <c r="K4271" s="3">
        <v>42914.0</v>
      </c>
      <c r="L4271" s="3">
        <v>42922.0</v>
      </c>
      <c r="M4271" s="1">
        <v>0.0</v>
      </c>
    </row>
    <row r="4272">
      <c r="A4272" s="1" t="s">
        <v>4477</v>
      </c>
      <c r="B4272" s="1" t="s">
        <v>30</v>
      </c>
      <c r="C4272" s="1" t="str">
        <f t="array" ref="C4272">_xlfn.XLOOKUP($B4272, sales_teams!$A$2:$A$36, sales_teams!$B$2:$B$36)</f>
        <v>Melvin Marxen</v>
      </c>
      <c r="D4272" s="1" t="str">
        <f t="array" ref="D4272">_xlfn.XLOOKUP($B4272, sales_teams!$A$2:$A$36, sales_teams!$C$2:$C$36)</f>
        <v>Central</v>
      </c>
      <c r="E4272" s="1" t="s">
        <v>148</v>
      </c>
      <c r="F4272" s="1" t="s">
        <v>157</v>
      </c>
      <c r="G4272" s="1" t="str">
        <f t="array" ref="G4272">IF($F4272="", "", _xlfn.XLOOKUP($F4272,accounts!$A$2:$A$86,accounts!$B$2:$B$86, "Other"))</f>
        <v>retail</v>
      </c>
      <c r="H4272" s="1" t="str">
        <f t="array" ref="H4272">IF($F4272="", "", IFS(_xlfn.XLOOKUP($F4272, accounts!$A$2:$A$86, accounts!$E$2:$E$86, 0)&gt;=1000, "Enterprise", _xlfn.XLOOKUP($F4272, accounts!$A$2:$A$86, accounts!$E$2:$E$86, 0)&gt;=100, "Mid-Market", TRUE, "SMB"))</f>
        <v>Enterprise</v>
      </c>
      <c r="I4272" s="1" t="str">
        <f t="array" ref="I4272">IF($F4272="", "", _xlfn.XLOOKUP($F4272,accounts!$A$2:$A$86,accounts!$F$2:$F$86, "Other"))</f>
        <v>Belgium</v>
      </c>
      <c r="J4272" s="1" t="s">
        <v>131</v>
      </c>
      <c r="K4272" s="3">
        <v>42914.0</v>
      </c>
      <c r="L4272" s="3">
        <v>42923.0</v>
      </c>
      <c r="M4272" s="1">
        <v>4162.0</v>
      </c>
    </row>
    <row r="4273">
      <c r="A4273" s="1" t="s">
        <v>4478</v>
      </c>
      <c r="B4273" s="1" t="s">
        <v>30</v>
      </c>
      <c r="C4273" s="1" t="str">
        <f t="array" ref="C4273">_xlfn.XLOOKUP($B4273, sales_teams!$A$2:$A$36, sales_teams!$B$2:$B$36)</f>
        <v>Melvin Marxen</v>
      </c>
      <c r="D4273" s="1" t="str">
        <f t="array" ref="D4273">_xlfn.XLOOKUP($B4273, sales_teams!$A$2:$A$36, sales_teams!$C$2:$C$36)</f>
        <v>Central</v>
      </c>
      <c r="E4273" s="1" t="s">
        <v>179</v>
      </c>
      <c r="F4273" s="1" t="s">
        <v>164</v>
      </c>
      <c r="G4273" s="1" t="str">
        <f t="array" ref="G4273">IF($F4273="", "", _xlfn.XLOOKUP($F4273,accounts!$A$2:$A$86,accounts!$B$2:$B$86, "Other"))</f>
        <v>retail</v>
      </c>
      <c r="H4273" s="1" t="str">
        <f t="array" ref="H4273">IF($F4273="", "", IFS(_xlfn.XLOOKUP($F4273, accounts!$A$2:$A$86, accounts!$E$2:$E$86, 0)&gt;=1000, "Enterprise", _xlfn.XLOOKUP($F4273, accounts!$A$2:$A$86, accounts!$E$2:$E$86, 0)&gt;=100, "Mid-Market", TRUE, "SMB"))</f>
        <v>Mid-Market</v>
      </c>
      <c r="I4273" s="1" t="str">
        <f t="array" ref="I4273">IF($F4273="", "", _xlfn.XLOOKUP($F4273,accounts!$A$2:$A$86,accounts!$F$2:$F$86, "Other"))</f>
        <v>United States</v>
      </c>
      <c r="J4273" s="1" t="s">
        <v>131</v>
      </c>
      <c r="K4273" s="3">
        <v>42914.0</v>
      </c>
      <c r="L4273" s="3">
        <v>43007.0</v>
      </c>
      <c r="M4273" s="1">
        <v>54.0</v>
      </c>
    </row>
    <row r="4274">
      <c r="A4274" s="1" t="s">
        <v>4479</v>
      </c>
      <c r="B4274" s="1" t="s">
        <v>53</v>
      </c>
      <c r="C4274" s="1" t="str">
        <f t="array" ref="C4274">_xlfn.XLOOKUP($B4274, sales_teams!$A$2:$A$36, sales_teams!$B$2:$B$36)</f>
        <v>Rocco Neubert</v>
      </c>
      <c r="D4274" s="1" t="str">
        <f t="array" ref="D4274">_xlfn.XLOOKUP($B4274, sales_teams!$A$2:$A$36, sales_teams!$C$2:$C$36)</f>
        <v>East</v>
      </c>
      <c r="E4274" s="1" t="s">
        <v>148</v>
      </c>
      <c r="F4274" s="1" t="s">
        <v>123</v>
      </c>
      <c r="G4274" s="1" t="str">
        <f t="array" ref="G4274">IF($F4274="", "", _xlfn.XLOOKUP($F4274,accounts!$A$2:$A$86,accounts!$B$2:$B$86, "Other"))</f>
        <v>technology</v>
      </c>
      <c r="H4274" s="1" t="str">
        <f t="array" ref="H4274">IF($F4274="", "", IFS(_xlfn.XLOOKUP($F4274, accounts!$A$2:$A$86, accounts!$E$2:$E$86, 0)&gt;=1000, "Enterprise", _xlfn.XLOOKUP($F4274, accounts!$A$2:$A$86, accounts!$E$2:$E$86, 0)&gt;=100, "Mid-Market", TRUE, "SMB"))</f>
        <v>Enterprise</v>
      </c>
      <c r="I4274" s="1" t="str">
        <f t="array" ref="I4274">IF($F4274="", "", _xlfn.XLOOKUP($F4274,accounts!$A$2:$A$86,accounts!$F$2:$F$86, "Other"))</f>
        <v>United States</v>
      </c>
      <c r="J4274" s="1" t="s">
        <v>131</v>
      </c>
      <c r="K4274" s="3">
        <v>42914.0</v>
      </c>
      <c r="L4274" s="3">
        <v>42918.0</v>
      </c>
      <c r="M4274" s="1">
        <v>5064.0</v>
      </c>
    </row>
    <row r="4275">
      <c r="A4275" s="1" t="s">
        <v>4480</v>
      </c>
      <c r="B4275" s="1" t="s">
        <v>94</v>
      </c>
      <c r="C4275" s="1" t="str">
        <f t="array" ref="C4275">_xlfn.XLOOKUP($B4275, sales_teams!$A$2:$A$36, sales_teams!$B$2:$B$36)</f>
        <v>Celia Rouche</v>
      </c>
      <c r="D4275" s="1" t="str">
        <f t="array" ref="D4275">_xlfn.XLOOKUP($B4275, sales_teams!$A$2:$A$36, sales_teams!$C$2:$C$36)</f>
        <v>West</v>
      </c>
      <c r="E4275" s="1" t="s">
        <v>188</v>
      </c>
      <c r="F4275" s="1" t="s">
        <v>125</v>
      </c>
      <c r="G4275" s="1" t="str">
        <f t="array" ref="G4275">IF($F4275="", "", _xlfn.XLOOKUP($F4275,accounts!$A$2:$A$86,accounts!$B$2:$B$86, "Other"))</f>
        <v>software</v>
      </c>
      <c r="H4275" s="1" t="str">
        <f t="array" ref="H4275">IF($F4275="", "", IFS(_xlfn.XLOOKUP($F4275, accounts!$A$2:$A$86, accounts!$E$2:$E$86, 0)&gt;=1000, "Enterprise", _xlfn.XLOOKUP($F4275, accounts!$A$2:$A$86, accounts!$E$2:$E$86, 0)&gt;=100, "Mid-Market", TRUE, "SMB"))</f>
        <v>Enterprise</v>
      </c>
      <c r="I4275" s="1" t="str">
        <f t="array" ref="I4275">IF($F4275="", "", _xlfn.XLOOKUP($F4275,accounts!$A$2:$A$86,accounts!$F$2:$F$86, "Other"))</f>
        <v>United States</v>
      </c>
      <c r="J4275" s="1" t="s">
        <v>192</v>
      </c>
      <c r="K4275" s="3">
        <v>42914.0</v>
      </c>
      <c r="L4275" s="3">
        <v>42923.0</v>
      </c>
      <c r="M4275" s="1">
        <v>0.0</v>
      </c>
    </row>
    <row r="4276">
      <c r="A4276" s="1" t="s">
        <v>4481</v>
      </c>
      <c r="B4276" s="1" t="s">
        <v>26</v>
      </c>
      <c r="C4276" s="1" t="str">
        <f t="array" ref="C4276">_xlfn.XLOOKUP($B4276, sales_teams!$A$2:$A$36, sales_teams!$B$2:$B$36)</f>
        <v>Melvin Marxen</v>
      </c>
      <c r="D4276" s="1" t="str">
        <f t="array" ref="D4276">_xlfn.XLOOKUP($B4276, sales_teams!$A$2:$A$36, sales_teams!$C$2:$C$36)</f>
        <v>Central</v>
      </c>
      <c r="E4276" s="1" t="s">
        <v>109</v>
      </c>
      <c r="F4276" s="1" t="s">
        <v>128</v>
      </c>
      <c r="G4276" s="1" t="str">
        <f t="array" ref="G4276">IF($F4276="", "", _xlfn.XLOOKUP($F4276,accounts!$A$2:$A$86,accounts!$B$2:$B$86, "Other"))</f>
        <v>marketing</v>
      </c>
      <c r="H4276" s="1" t="str">
        <f t="array" ref="H4276">IF($F4276="", "", IFS(_xlfn.XLOOKUP($F4276, accounts!$A$2:$A$86, accounts!$E$2:$E$86, 0)&gt;=1000, "Enterprise", _xlfn.XLOOKUP($F4276, accounts!$A$2:$A$86, accounts!$E$2:$E$86, 0)&gt;=100, "Mid-Market", TRUE, "SMB"))</f>
        <v>Enterprise</v>
      </c>
      <c r="I4276" s="1" t="str">
        <f t="array" ref="I4276">IF($F4276="", "", _xlfn.XLOOKUP($F4276,accounts!$A$2:$A$86,accounts!$F$2:$F$86, "Other"))</f>
        <v>United States</v>
      </c>
      <c r="J4276" s="1" t="s">
        <v>192</v>
      </c>
      <c r="K4276" s="3">
        <v>42914.0</v>
      </c>
      <c r="L4276" s="3">
        <v>42976.0</v>
      </c>
      <c r="M4276" s="1">
        <v>0.0</v>
      </c>
    </row>
    <row r="4277">
      <c r="A4277" s="1" t="s">
        <v>4482</v>
      </c>
      <c r="B4277" s="1" t="s">
        <v>26</v>
      </c>
      <c r="C4277" s="1" t="str">
        <f t="array" ref="C4277">_xlfn.XLOOKUP($B4277, sales_teams!$A$2:$A$36, sales_teams!$B$2:$B$36)</f>
        <v>Melvin Marxen</v>
      </c>
      <c r="D4277" s="1" t="str">
        <f t="array" ref="D4277">_xlfn.XLOOKUP($B4277, sales_teams!$A$2:$A$36, sales_teams!$C$2:$C$36)</f>
        <v>Central</v>
      </c>
      <c r="E4277" s="1" t="s">
        <v>179</v>
      </c>
      <c r="F4277" s="1" t="s">
        <v>128</v>
      </c>
      <c r="G4277" s="1" t="str">
        <f t="array" ref="G4277">IF($F4277="", "", _xlfn.XLOOKUP($F4277,accounts!$A$2:$A$86,accounts!$B$2:$B$86, "Other"))</f>
        <v>marketing</v>
      </c>
      <c r="H4277" s="1" t="str">
        <f t="array" ref="H4277">IF($F4277="", "", IFS(_xlfn.XLOOKUP($F4277, accounts!$A$2:$A$86, accounts!$E$2:$E$86, 0)&gt;=1000, "Enterprise", _xlfn.XLOOKUP($F4277, accounts!$A$2:$A$86, accounts!$E$2:$E$86, 0)&gt;=100, "Mid-Market", TRUE, "SMB"))</f>
        <v>Enterprise</v>
      </c>
      <c r="I4277" s="1" t="str">
        <f t="array" ref="I4277">IF($F4277="", "", _xlfn.XLOOKUP($F4277,accounts!$A$2:$A$86,accounts!$F$2:$F$86, "Other"))</f>
        <v>United States</v>
      </c>
      <c r="J4277" s="1" t="s">
        <v>192</v>
      </c>
      <c r="K4277" s="3">
        <v>42914.0</v>
      </c>
      <c r="L4277" s="3">
        <v>42925.0</v>
      </c>
      <c r="M4277" s="1">
        <v>0.0</v>
      </c>
    </row>
    <row r="4278">
      <c r="A4278" s="1" t="s">
        <v>4483</v>
      </c>
      <c r="B4278" s="1" t="s">
        <v>26</v>
      </c>
      <c r="C4278" s="1" t="str">
        <f t="array" ref="C4278">_xlfn.XLOOKUP($B4278, sales_teams!$A$2:$A$36, sales_teams!$B$2:$B$36)</f>
        <v>Melvin Marxen</v>
      </c>
      <c r="D4278" s="1" t="str">
        <f t="array" ref="D4278">_xlfn.XLOOKUP($B4278, sales_teams!$A$2:$A$36, sales_teams!$C$2:$C$36)</f>
        <v>Central</v>
      </c>
      <c r="E4278" s="1" t="s">
        <v>188</v>
      </c>
      <c r="F4278" s="1" t="s">
        <v>64</v>
      </c>
      <c r="G4278" s="1" t="str">
        <f t="array" ref="G4278">IF($F4278="", "", _xlfn.XLOOKUP($F4278,accounts!$A$2:$A$86,accounts!$B$2:$B$86, "Other"))</f>
        <v>technology</v>
      </c>
      <c r="H4278" s="1" t="str">
        <f t="array" ref="H4278">IF($F4278="", "", IFS(_xlfn.XLOOKUP($F4278, accounts!$A$2:$A$86, accounts!$E$2:$E$86, 0)&gt;=1000, "Enterprise", _xlfn.XLOOKUP($F4278, accounts!$A$2:$A$86, accounts!$E$2:$E$86, 0)&gt;=100, "Mid-Market", TRUE, "SMB"))</f>
        <v>Enterprise</v>
      </c>
      <c r="I4278" s="1" t="str">
        <f t="array" ref="I4278">IF($F4278="", "", _xlfn.XLOOKUP($F4278,accounts!$A$2:$A$86,accounts!$F$2:$F$86, "Other"))</f>
        <v>United States</v>
      </c>
      <c r="J4278" s="1" t="s">
        <v>131</v>
      </c>
      <c r="K4278" s="3">
        <v>42914.0</v>
      </c>
      <c r="L4278" s="3">
        <v>42923.0</v>
      </c>
      <c r="M4278" s="1">
        <v>3865.0</v>
      </c>
    </row>
    <row r="4279">
      <c r="A4279" s="1" t="s">
        <v>4484</v>
      </c>
      <c r="B4279" s="1" t="s">
        <v>88</v>
      </c>
      <c r="C4279" s="1" t="str">
        <f t="array" ref="C4279">_xlfn.XLOOKUP($B4279, sales_teams!$A$2:$A$36, sales_teams!$B$2:$B$36)</f>
        <v>Celia Rouche</v>
      </c>
      <c r="D4279" s="1" t="str">
        <f t="array" ref="D4279">_xlfn.XLOOKUP($B4279, sales_teams!$A$2:$A$36, sales_teams!$C$2:$C$36)</f>
        <v>West</v>
      </c>
      <c r="E4279" s="1" t="s">
        <v>188</v>
      </c>
      <c r="F4279" s="1" t="s">
        <v>127</v>
      </c>
      <c r="G4279" s="1" t="str">
        <f t="array" ref="G4279">IF($F4279="", "", _xlfn.XLOOKUP($F4279,accounts!$A$2:$A$86,accounts!$B$2:$B$86, "Other"))</f>
        <v>technology</v>
      </c>
      <c r="H4279" s="1" t="str">
        <f t="array" ref="H4279">IF($F4279="", "", IFS(_xlfn.XLOOKUP($F4279, accounts!$A$2:$A$86, accounts!$E$2:$E$86, 0)&gt;=1000, "Enterprise", _xlfn.XLOOKUP($F4279, accounts!$A$2:$A$86, accounts!$E$2:$E$86, 0)&gt;=100, "Mid-Market", TRUE, "SMB"))</f>
        <v>Enterprise</v>
      </c>
      <c r="I4279" s="1" t="str">
        <f t="array" ref="I4279">IF($F4279="", "", _xlfn.XLOOKUP($F4279,accounts!$A$2:$A$86,accounts!$F$2:$F$86, "Other"))</f>
        <v>United States</v>
      </c>
      <c r="J4279" s="1" t="s">
        <v>192</v>
      </c>
      <c r="K4279" s="3">
        <v>42914.0</v>
      </c>
      <c r="L4279" s="3">
        <v>42992.0</v>
      </c>
      <c r="M4279" s="1">
        <v>0.0</v>
      </c>
    </row>
    <row r="4280">
      <c r="A4280" s="1" t="s">
        <v>4485</v>
      </c>
      <c r="B4280" s="1" t="s">
        <v>99</v>
      </c>
      <c r="C4280" s="1" t="str">
        <f t="array" ref="C4280">_xlfn.XLOOKUP($B4280, sales_teams!$A$2:$A$36, sales_teams!$B$2:$B$36)</f>
        <v>Summer Sewald</v>
      </c>
      <c r="D4280" s="1" t="str">
        <f t="array" ref="D4280">_xlfn.XLOOKUP($B4280, sales_teams!$A$2:$A$36, sales_teams!$C$2:$C$36)</f>
        <v>West</v>
      </c>
      <c r="E4280" s="1" t="s">
        <v>148</v>
      </c>
      <c r="F4280" s="1" t="s">
        <v>142</v>
      </c>
      <c r="G4280" s="1" t="str">
        <f t="array" ref="G4280">IF($F4280="", "", _xlfn.XLOOKUP($F4280,accounts!$A$2:$A$86,accounts!$B$2:$B$86, "Other"))</f>
        <v>retail</v>
      </c>
      <c r="H4280" s="1" t="str">
        <f t="array" ref="H4280">IF($F4280="", "", IFS(_xlfn.XLOOKUP($F4280, accounts!$A$2:$A$86, accounts!$E$2:$E$86, 0)&gt;=1000, "Enterprise", _xlfn.XLOOKUP($F4280, accounts!$A$2:$A$86, accounts!$E$2:$E$86, 0)&gt;=100, "Mid-Market", TRUE, "SMB"))</f>
        <v>Enterprise</v>
      </c>
      <c r="I4280" s="1" t="str">
        <f t="array" ref="I4280">IF($F4280="", "", _xlfn.XLOOKUP($F4280,accounts!$A$2:$A$86,accounts!$F$2:$F$86, "Other"))</f>
        <v>United States</v>
      </c>
      <c r="J4280" s="1" t="s">
        <v>192</v>
      </c>
      <c r="K4280" s="3">
        <v>42914.0</v>
      </c>
      <c r="L4280" s="3">
        <v>42920.0</v>
      </c>
      <c r="M4280" s="1">
        <v>0.0</v>
      </c>
    </row>
    <row r="4281">
      <c r="A4281" s="1" t="s">
        <v>4486</v>
      </c>
      <c r="B4281" s="1" t="s">
        <v>99</v>
      </c>
      <c r="C4281" s="1" t="str">
        <f t="array" ref="C4281">_xlfn.XLOOKUP($B4281, sales_teams!$A$2:$A$36, sales_teams!$B$2:$B$36)</f>
        <v>Summer Sewald</v>
      </c>
      <c r="D4281" s="1" t="str">
        <f t="array" ref="D4281">_xlfn.XLOOKUP($B4281, sales_teams!$A$2:$A$36, sales_teams!$C$2:$C$36)</f>
        <v>West</v>
      </c>
      <c r="E4281" s="1" t="s">
        <v>181</v>
      </c>
      <c r="F4281" s="1" t="s">
        <v>168</v>
      </c>
      <c r="G4281" s="1" t="str">
        <f t="array" ref="G4281">IF($F4281="", "", _xlfn.XLOOKUP($F4281,accounts!$A$2:$A$86,accounts!$B$2:$B$86, "Other"))</f>
        <v>finance</v>
      </c>
      <c r="H4281" s="1" t="str">
        <f t="array" ref="H4281">IF($F4281="", "", IFS(_xlfn.XLOOKUP($F4281, accounts!$A$2:$A$86, accounts!$E$2:$E$86, 0)&gt;=1000, "Enterprise", _xlfn.XLOOKUP($F4281, accounts!$A$2:$A$86, accounts!$E$2:$E$86, 0)&gt;=100, "Mid-Market", TRUE, "SMB"))</f>
        <v>Enterprise</v>
      </c>
      <c r="I4281" s="1" t="str">
        <f t="array" ref="I4281">IF($F4281="", "", _xlfn.XLOOKUP($F4281,accounts!$A$2:$A$86,accounts!$F$2:$F$86, "Other"))</f>
        <v>United States</v>
      </c>
      <c r="J4281" s="1" t="s">
        <v>131</v>
      </c>
      <c r="K4281" s="3">
        <v>42914.0</v>
      </c>
      <c r="L4281" s="3">
        <v>42957.0</v>
      </c>
      <c r="M4281" s="1">
        <v>553.0</v>
      </c>
    </row>
    <row r="4282">
      <c r="A4282" s="1" t="s">
        <v>4487</v>
      </c>
      <c r="B4282" s="1" t="s">
        <v>19</v>
      </c>
      <c r="C4282" s="1" t="str">
        <f t="array" ref="C4282">_xlfn.XLOOKUP($B4282, sales_teams!$A$2:$A$36, sales_teams!$B$2:$B$36)</f>
        <v>Melvin Marxen</v>
      </c>
      <c r="D4282" s="1" t="str">
        <f t="array" ref="D4282">_xlfn.XLOOKUP($B4282, sales_teams!$A$2:$A$36, sales_teams!$C$2:$C$36)</f>
        <v>Central</v>
      </c>
      <c r="E4282" s="1" t="s">
        <v>109</v>
      </c>
      <c r="F4282" s="1" t="s">
        <v>89</v>
      </c>
      <c r="G4282" s="1" t="str">
        <f t="array" ref="G4282">IF($F4282="", "", _xlfn.XLOOKUP($F4282,accounts!$A$2:$A$86,accounts!$B$2:$B$86, "Other"))</f>
        <v>finance</v>
      </c>
      <c r="H4282" s="1" t="str">
        <f t="array" ref="H4282">IF($F4282="", "", IFS(_xlfn.XLOOKUP($F4282, accounts!$A$2:$A$86, accounts!$E$2:$E$86, 0)&gt;=1000, "Enterprise", _xlfn.XLOOKUP($F4282, accounts!$A$2:$A$86, accounts!$E$2:$E$86, 0)&gt;=100, "Mid-Market", TRUE, "SMB"))</f>
        <v>Enterprise</v>
      </c>
      <c r="I4282" s="1" t="str">
        <f t="array" ref="I4282">IF($F4282="", "", _xlfn.XLOOKUP($F4282,accounts!$A$2:$A$86,accounts!$F$2:$F$86, "Other"))</f>
        <v>United States</v>
      </c>
      <c r="J4282" s="1" t="s">
        <v>192</v>
      </c>
      <c r="K4282" s="3">
        <v>42914.0</v>
      </c>
      <c r="L4282" s="3">
        <v>42919.0</v>
      </c>
      <c r="M4282" s="1">
        <v>0.0</v>
      </c>
    </row>
    <row r="4283">
      <c r="A4283" s="1" t="s">
        <v>4488</v>
      </c>
      <c r="B4283" s="1" t="s">
        <v>19</v>
      </c>
      <c r="C4283" s="1" t="str">
        <f t="array" ref="C4283">_xlfn.XLOOKUP($B4283, sales_teams!$A$2:$A$36, sales_teams!$B$2:$B$36)</f>
        <v>Melvin Marxen</v>
      </c>
      <c r="D4283" s="1" t="str">
        <f t="array" ref="D4283">_xlfn.XLOOKUP($B4283, sales_teams!$A$2:$A$36, sales_teams!$C$2:$C$36)</f>
        <v>Central</v>
      </c>
      <c r="E4283" s="1" t="s">
        <v>188</v>
      </c>
      <c r="F4283" s="1" t="s">
        <v>82</v>
      </c>
      <c r="G4283" s="1" t="str">
        <f t="array" ref="G4283">IF($F4283="", "", _xlfn.XLOOKUP($F4283,accounts!$A$2:$A$86,accounts!$B$2:$B$86, "Other"))</f>
        <v>software</v>
      </c>
      <c r="H4283" s="1" t="str">
        <f t="array" ref="H4283">IF($F4283="", "", IFS(_xlfn.XLOOKUP($F4283, accounts!$A$2:$A$86, accounts!$E$2:$E$86, 0)&gt;=1000, "Enterprise", _xlfn.XLOOKUP($F4283, accounts!$A$2:$A$86, accounts!$E$2:$E$86, 0)&gt;=100, "Mid-Market", TRUE, "SMB"))</f>
        <v>Enterprise</v>
      </c>
      <c r="I4283" s="1" t="str">
        <f t="array" ref="I4283">IF($F4283="", "", _xlfn.XLOOKUP($F4283,accounts!$A$2:$A$86,accounts!$F$2:$F$86, "Other"))</f>
        <v>United States</v>
      </c>
      <c r="J4283" s="1" t="s">
        <v>192</v>
      </c>
      <c r="K4283" s="3">
        <v>42914.0</v>
      </c>
      <c r="L4283" s="3">
        <v>42921.0</v>
      </c>
      <c r="M4283" s="1">
        <v>0.0</v>
      </c>
    </row>
    <row r="4284">
      <c r="A4284" s="1" t="s">
        <v>4489</v>
      </c>
      <c r="B4284" s="1" t="s">
        <v>19</v>
      </c>
      <c r="C4284" s="1" t="str">
        <f t="array" ref="C4284">_xlfn.XLOOKUP($B4284, sales_teams!$A$2:$A$36, sales_teams!$B$2:$B$36)</f>
        <v>Melvin Marxen</v>
      </c>
      <c r="D4284" s="1" t="str">
        <f t="array" ref="D4284">_xlfn.XLOOKUP($B4284, sales_teams!$A$2:$A$36, sales_teams!$C$2:$C$36)</f>
        <v>Central</v>
      </c>
      <c r="E4284" s="1" t="s">
        <v>181</v>
      </c>
      <c r="F4284" s="1" t="s">
        <v>149</v>
      </c>
      <c r="G4284" s="1" t="str">
        <f t="array" ref="G4284">IF($F4284="", "", _xlfn.XLOOKUP($F4284,accounts!$A$2:$A$86,accounts!$B$2:$B$86, "Other"))</f>
        <v>medical</v>
      </c>
      <c r="H4284" s="1" t="str">
        <f t="array" ref="H4284">IF($F4284="", "", IFS(_xlfn.XLOOKUP($F4284, accounts!$A$2:$A$86, accounts!$E$2:$E$86, 0)&gt;=1000, "Enterprise", _xlfn.XLOOKUP($F4284, accounts!$A$2:$A$86, accounts!$E$2:$E$86, 0)&gt;=100, "Mid-Market", TRUE, "SMB"))</f>
        <v>Enterprise</v>
      </c>
      <c r="I4284" s="1" t="str">
        <f t="array" ref="I4284">IF($F4284="", "", _xlfn.XLOOKUP($F4284,accounts!$A$2:$A$86,accounts!$F$2:$F$86, "Other"))</f>
        <v>United States</v>
      </c>
      <c r="J4284" s="1" t="s">
        <v>131</v>
      </c>
      <c r="K4284" s="3">
        <v>42914.0</v>
      </c>
      <c r="L4284" s="3">
        <v>42980.0</v>
      </c>
      <c r="M4284" s="1">
        <v>501.0</v>
      </c>
    </row>
    <row r="4285">
      <c r="A4285" s="1" t="s">
        <v>4490</v>
      </c>
      <c r="B4285" s="1" t="s">
        <v>102</v>
      </c>
      <c r="C4285" s="1" t="str">
        <f t="array" ref="C4285">_xlfn.XLOOKUP($B4285, sales_teams!$A$2:$A$36, sales_teams!$B$2:$B$36)</f>
        <v>Summer Sewald</v>
      </c>
      <c r="D4285" s="1" t="str">
        <f t="array" ref="D4285">_xlfn.XLOOKUP($B4285, sales_teams!$A$2:$A$36, sales_teams!$C$2:$C$36)</f>
        <v>West</v>
      </c>
      <c r="E4285" s="1" t="s">
        <v>181</v>
      </c>
      <c r="F4285" s="1" t="s">
        <v>124</v>
      </c>
      <c r="G4285" s="1" t="str">
        <f t="array" ref="G4285">IF($F4285="", "", _xlfn.XLOOKUP($F4285,accounts!$A$2:$A$86,accounts!$B$2:$B$86, "Other"))</f>
        <v>retail</v>
      </c>
      <c r="H4285" s="1" t="str">
        <f t="array" ref="H4285">IF($F4285="", "", IFS(_xlfn.XLOOKUP($F4285, accounts!$A$2:$A$86, accounts!$E$2:$E$86, 0)&gt;=1000, "Enterprise", _xlfn.XLOOKUP($F4285, accounts!$A$2:$A$86, accounts!$E$2:$E$86, 0)&gt;=100, "Mid-Market", TRUE, "SMB"))</f>
        <v>Enterprise</v>
      </c>
      <c r="I4285" s="1" t="str">
        <f t="array" ref="I4285">IF($F4285="", "", _xlfn.XLOOKUP($F4285,accounts!$A$2:$A$86,accounts!$F$2:$F$86, "Other"))</f>
        <v>United States</v>
      </c>
      <c r="J4285" s="1" t="s">
        <v>131</v>
      </c>
      <c r="K4285" s="3">
        <v>42914.0</v>
      </c>
      <c r="L4285" s="3">
        <v>43005.0</v>
      </c>
      <c r="M4285" s="1">
        <v>539.0</v>
      </c>
    </row>
    <row r="4286">
      <c r="A4286" s="1" t="s">
        <v>4491</v>
      </c>
      <c r="B4286" s="1" t="s">
        <v>102</v>
      </c>
      <c r="C4286" s="1" t="str">
        <f t="array" ref="C4286">_xlfn.XLOOKUP($B4286, sales_teams!$A$2:$A$36, sales_teams!$B$2:$B$36)</f>
        <v>Summer Sewald</v>
      </c>
      <c r="D4286" s="1" t="str">
        <f t="array" ref="D4286">_xlfn.XLOOKUP($B4286, sales_teams!$A$2:$A$36, sales_teams!$C$2:$C$36)</f>
        <v>West</v>
      </c>
      <c r="E4286" s="1" t="s">
        <v>109</v>
      </c>
      <c r="F4286" s="1" t="s">
        <v>154</v>
      </c>
      <c r="G4286" s="1" t="str">
        <f t="array" ref="G4286">IF($F4286="", "", _xlfn.XLOOKUP($F4286,accounts!$A$2:$A$86,accounts!$B$2:$B$86, "Other"))</f>
        <v>retail</v>
      </c>
      <c r="H4286" s="1" t="str">
        <f t="array" ref="H4286">IF($F4286="", "", IFS(_xlfn.XLOOKUP($F4286, accounts!$A$2:$A$86, accounts!$E$2:$E$86, 0)&gt;=1000, "Enterprise", _xlfn.XLOOKUP($F4286, accounts!$A$2:$A$86, accounts!$E$2:$E$86, 0)&gt;=100, "Mid-Market", TRUE, "SMB"))</f>
        <v>Enterprise</v>
      </c>
      <c r="I4286" s="1" t="str">
        <f t="array" ref="I4286">IF($F4286="", "", _xlfn.XLOOKUP($F4286,accounts!$A$2:$A$86,accounts!$F$2:$F$86, "Other"))</f>
        <v>United States</v>
      </c>
      <c r="J4286" s="1" t="s">
        <v>131</v>
      </c>
      <c r="K4286" s="3">
        <v>42914.0</v>
      </c>
      <c r="L4286" s="3">
        <v>42920.0</v>
      </c>
      <c r="M4286" s="1">
        <v>1028.0</v>
      </c>
    </row>
    <row r="4287">
      <c r="A4287" s="1" t="s">
        <v>4492</v>
      </c>
      <c r="B4287" s="1" t="s">
        <v>102</v>
      </c>
      <c r="C4287" s="1" t="str">
        <f t="array" ref="C4287">_xlfn.XLOOKUP($B4287, sales_teams!$A$2:$A$36, sales_teams!$B$2:$B$36)</f>
        <v>Summer Sewald</v>
      </c>
      <c r="D4287" s="1" t="str">
        <f t="array" ref="D4287">_xlfn.XLOOKUP($B4287, sales_teams!$A$2:$A$36, sales_teams!$C$2:$C$36)</f>
        <v>West</v>
      </c>
      <c r="E4287" s="1" t="s">
        <v>148</v>
      </c>
      <c r="F4287" s="1" t="s">
        <v>134</v>
      </c>
      <c r="G4287" s="1" t="str">
        <f t="array" ref="G4287">IF($F4287="", "", _xlfn.XLOOKUP($F4287,accounts!$A$2:$A$86,accounts!$B$2:$B$86, "Other"))</f>
        <v>services</v>
      </c>
      <c r="H4287" s="1" t="str">
        <f t="array" ref="H4287">IF($F4287="", "", IFS(_xlfn.XLOOKUP($F4287, accounts!$A$2:$A$86, accounts!$E$2:$E$86, 0)&gt;=1000, "Enterprise", _xlfn.XLOOKUP($F4287, accounts!$A$2:$A$86, accounts!$E$2:$E$86, 0)&gt;=100, "Mid-Market", TRUE, "SMB"))</f>
        <v>Enterprise</v>
      </c>
      <c r="I4287" s="1" t="str">
        <f t="array" ref="I4287">IF($F4287="", "", _xlfn.XLOOKUP($F4287,accounts!$A$2:$A$86,accounts!$F$2:$F$86, "Other"))</f>
        <v>Brazil</v>
      </c>
      <c r="J4287" s="1" t="s">
        <v>131</v>
      </c>
      <c r="K4287" s="3">
        <v>42914.0</v>
      </c>
      <c r="L4287" s="3">
        <v>42991.0</v>
      </c>
      <c r="M4287" s="1">
        <v>3951.0</v>
      </c>
    </row>
    <row r="4288">
      <c r="A4288" s="1" t="s">
        <v>4493</v>
      </c>
      <c r="B4288" s="1" t="s">
        <v>17</v>
      </c>
      <c r="C4288" s="1" t="str">
        <f t="array" ref="C4288">_xlfn.XLOOKUP($B4288, sales_teams!$A$2:$A$36, sales_teams!$B$2:$B$36)</f>
        <v>Dustin Brinkmann</v>
      </c>
      <c r="D4288" s="1" t="str">
        <f t="array" ref="D4288">_xlfn.XLOOKUP($B4288, sales_teams!$A$2:$A$36, sales_teams!$C$2:$C$36)</f>
        <v>Central</v>
      </c>
      <c r="E4288" s="1" t="s">
        <v>181</v>
      </c>
      <c r="F4288" s="1" t="s">
        <v>89</v>
      </c>
      <c r="G4288" s="1" t="str">
        <f t="array" ref="G4288">IF($F4288="", "", _xlfn.XLOOKUP($F4288,accounts!$A$2:$A$86,accounts!$B$2:$B$86, "Other"))</f>
        <v>finance</v>
      </c>
      <c r="H4288" s="1" t="str">
        <f t="array" ref="H4288">IF($F4288="", "", IFS(_xlfn.XLOOKUP($F4288, accounts!$A$2:$A$86, accounts!$E$2:$E$86, 0)&gt;=1000, "Enterprise", _xlfn.XLOOKUP($F4288, accounts!$A$2:$A$86, accounts!$E$2:$E$86, 0)&gt;=100, "Mid-Market", TRUE, "SMB"))</f>
        <v>Enterprise</v>
      </c>
      <c r="I4288" s="1" t="str">
        <f t="array" ref="I4288">IF($F4288="", "", _xlfn.XLOOKUP($F4288,accounts!$A$2:$A$86,accounts!$F$2:$F$86, "Other"))</f>
        <v>United States</v>
      </c>
      <c r="J4288" s="1" t="s">
        <v>131</v>
      </c>
      <c r="K4288" s="3">
        <v>42914.0</v>
      </c>
      <c r="L4288" s="3">
        <v>42958.0</v>
      </c>
      <c r="M4288" s="1">
        <v>560.0</v>
      </c>
    </row>
    <row r="4289">
      <c r="A4289" s="1" t="s">
        <v>4494</v>
      </c>
      <c r="B4289" s="1" t="s">
        <v>92</v>
      </c>
      <c r="C4289" s="1" t="str">
        <f t="array" ref="C4289">_xlfn.XLOOKUP($B4289, sales_teams!$A$2:$A$36, sales_teams!$B$2:$B$36)</f>
        <v>Celia Rouche</v>
      </c>
      <c r="D4289" s="1" t="str">
        <f t="array" ref="D4289">_xlfn.XLOOKUP($B4289, sales_teams!$A$2:$A$36, sales_teams!$C$2:$C$36)</f>
        <v>West</v>
      </c>
      <c r="E4289" s="1" t="s">
        <v>194</v>
      </c>
      <c r="F4289" s="1" t="s">
        <v>114</v>
      </c>
      <c r="G4289" s="1" t="str">
        <f t="array" ref="G4289">IF($F4289="", "", _xlfn.XLOOKUP($F4289,accounts!$A$2:$A$86,accounts!$B$2:$B$86, "Other"))</f>
        <v>marketing</v>
      </c>
      <c r="H4289" s="1" t="str">
        <f t="array" ref="H4289">IF($F4289="", "", IFS(_xlfn.XLOOKUP($F4289, accounts!$A$2:$A$86, accounts!$E$2:$E$86, 0)&gt;=1000, "Enterprise", _xlfn.XLOOKUP($F4289, accounts!$A$2:$A$86, accounts!$E$2:$E$86, 0)&gt;=100, "Mid-Market", TRUE, "SMB"))</f>
        <v>Enterprise</v>
      </c>
      <c r="I4289" s="1" t="str">
        <f t="array" ref="I4289">IF($F4289="", "", _xlfn.XLOOKUP($F4289,accounts!$A$2:$A$86,accounts!$F$2:$F$86, "Other"))</f>
        <v>United States</v>
      </c>
      <c r="J4289" s="1" t="s">
        <v>192</v>
      </c>
      <c r="K4289" s="3">
        <v>42914.0</v>
      </c>
      <c r="L4289" s="3">
        <v>42921.0</v>
      </c>
      <c r="M4289" s="1">
        <v>0.0</v>
      </c>
    </row>
    <row r="4290">
      <c r="A4290" s="1" t="s">
        <v>4495</v>
      </c>
      <c r="B4290" s="1" t="s">
        <v>18</v>
      </c>
      <c r="C4290" s="1" t="str">
        <f t="array" ref="C4290">_xlfn.XLOOKUP($B4290, sales_teams!$A$2:$A$36, sales_teams!$B$2:$B$36)</f>
        <v>Dustin Brinkmann</v>
      </c>
      <c r="D4290" s="1" t="str">
        <f t="array" ref="D4290">_xlfn.XLOOKUP($B4290, sales_teams!$A$2:$A$36, sales_teams!$C$2:$C$36)</f>
        <v>Central</v>
      </c>
      <c r="E4290" s="1" t="s">
        <v>194</v>
      </c>
      <c r="F4290" s="1" t="s">
        <v>25</v>
      </c>
      <c r="G4290" s="1" t="str">
        <f t="array" ref="G4290">IF($F4290="", "", _xlfn.XLOOKUP($F4290,accounts!$A$2:$A$86,accounts!$B$2:$B$86, "Other"))</f>
        <v>medical</v>
      </c>
      <c r="H4290" s="1" t="str">
        <f t="array" ref="H4290">IF($F4290="", "", IFS(_xlfn.XLOOKUP($F4290, accounts!$A$2:$A$86, accounts!$E$2:$E$86, 0)&gt;=1000, "Enterprise", _xlfn.XLOOKUP($F4290, accounts!$A$2:$A$86, accounts!$E$2:$E$86, 0)&gt;=100, "Mid-Market", TRUE, "SMB"))</f>
        <v>Enterprise</v>
      </c>
      <c r="I4290" s="1" t="str">
        <f t="array" ref="I4290">IF($F4290="", "", _xlfn.XLOOKUP($F4290,accounts!$A$2:$A$86,accounts!$F$2:$F$86, "Other"))</f>
        <v>Kenya</v>
      </c>
      <c r="J4290" s="1" t="s">
        <v>192</v>
      </c>
      <c r="K4290" s="3">
        <v>42914.0</v>
      </c>
      <c r="L4290" s="3">
        <v>42971.0</v>
      </c>
      <c r="M4290" s="1">
        <v>0.0</v>
      </c>
    </row>
    <row r="4291">
      <c r="A4291" s="1" t="s">
        <v>4496</v>
      </c>
      <c r="B4291" s="1" t="s">
        <v>18</v>
      </c>
      <c r="C4291" s="1" t="str">
        <f t="array" ref="C4291">_xlfn.XLOOKUP($B4291, sales_teams!$A$2:$A$36, sales_teams!$B$2:$B$36)</f>
        <v>Dustin Brinkmann</v>
      </c>
      <c r="D4291" s="1" t="str">
        <f t="array" ref="D4291">_xlfn.XLOOKUP($B4291, sales_teams!$A$2:$A$36, sales_teams!$C$2:$C$36)</f>
        <v>Central</v>
      </c>
      <c r="E4291" s="1" t="s">
        <v>181</v>
      </c>
      <c r="F4291" s="1" t="s">
        <v>122</v>
      </c>
      <c r="G4291" s="1" t="str">
        <f t="array" ref="G4291">IF($F4291="", "", _xlfn.XLOOKUP($F4291,accounts!$A$2:$A$86,accounts!$B$2:$B$86, "Other"))</f>
        <v>medical</v>
      </c>
      <c r="H4291" s="1" t="str">
        <f t="array" ref="H4291">IF($F4291="", "", IFS(_xlfn.XLOOKUP($F4291, accounts!$A$2:$A$86, accounts!$E$2:$E$86, 0)&gt;=1000, "Enterprise", _xlfn.XLOOKUP($F4291, accounts!$A$2:$A$86, accounts!$E$2:$E$86, 0)&gt;=100, "Mid-Market", TRUE, "SMB"))</f>
        <v>Enterprise</v>
      </c>
      <c r="I4291" s="1" t="str">
        <f t="array" ref="I4291">IF($F4291="", "", _xlfn.XLOOKUP($F4291,accounts!$A$2:$A$86,accounts!$F$2:$F$86, "Other"))</f>
        <v>United States</v>
      </c>
      <c r="J4291" s="1" t="s">
        <v>131</v>
      </c>
      <c r="K4291" s="3">
        <v>42914.0</v>
      </c>
      <c r="L4291" s="3">
        <v>43008.0</v>
      </c>
      <c r="M4291" s="1">
        <v>530.0</v>
      </c>
    </row>
    <row r="4292">
      <c r="A4292" s="1" t="s">
        <v>4497</v>
      </c>
      <c r="B4292" s="1" t="s">
        <v>41</v>
      </c>
      <c r="C4292" s="1" t="str">
        <f t="array" ref="C4292">_xlfn.XLOOKUP($B4292, sales_teams!$A$2:$A$36, sales_teams!$B$2:$B$36)</f>
        <v>Cara Losch</v>
      </c>
      <c r="D4292" s="1" t="str">
        <f t="array" ref="D4292">_xlfn.XLOOKUP($B4292, sales_teams!$A$2:$A$36, sales_teams!$C$2:$C$36)</f>
        <v>East</v>
      </c>
      <c r="E4292" s="1" t="s">
        <v>188</v>
      </c>
      <c r="G4292" s="1" t="str">
        <f t="array" ref="G4292">IF($F4292="", "", _xlfn.XLOOKUP($F4292,accounts!$A$2:$A$86,accounts!$B$2:$B$86, "Other"))</f>
        <v/>
      </c>
      <c r="H4292" s="1" t="str">
        <f t="array" ref="H4292">IF($F4292="", "", IFS(_xlfn.XLOOKUP($F4292, accounts!$A$2:$A$86, accounts!$E$2:$E$86, 0)&gt;=1000, "Enterprise", _xlfn.XLOOKUP($F4292, accounts!$A$2:$A$86, accounts!$E$2:$E$86, 0)&gt;=100, "Mid-Market", TRUE, "SMB"))</f>
        <v/>
      </c>
      <c r="I4292" s="1" t="str">
        <f t="array" ref="I4292">IF($F4292="", "", _xlfn.XLOOKUP($F4292,accounts!$A$2:$A$86,accounts!$F$2:$F$86, "Other"))</f>
        <v/>
      </c>
      <c r="J4292" s="1" t="s">
        <v>189</v>
      </c>
      <c r="K4292" s="3">
        <v>42914.0</v>
      </c>
    </row>
    <row r="4293">
      <c r="A4293" s="1" t="s">
        <v>4498</v>
      </c>
      <c r="B4293" s="1" t="s">
        <v>15</v>
      </c>
      <c r="C4293" s="1" t="str">
        <f t="array" ref="C4293">_xlfn.XLOOKUP($B4293, sales_teams!$A$2:$A$36, sales_teams!$B$2:$B$36)</f>
        <v>Dustin Brinkmann</v>
      </c>
      <c r="D4293" s="1" t="str">
        <f t="array" ref="D4293">_xlfn.XLOOKUP($B4293, sales_teams!$A$2:$A$36, sales_teams!$C$2:$C$36)</f>
        <v>Central</v>
      </c>
      <c r="E4293" s="1" t="s">
        <v>181</v>
      </c>
      <c r="F4293" s="1" t="s">
        <v>82</v>
      </c>
      <c r="G4293" s="1" t="str">
        <f t="array" ref="G4293">IF($F4293="", "", _xlfn.XLOOKUP($F4293,accounts!$A$2:$A$86,accounts!$B$2:$B$86, "Other"))</f>
        <v>software</v>
      </c>
      <c r="H4293" s="1" t="str">
        <f t="array" ref="H4293">IF($F4293="", "", IFS(_xlfn.XLOOKUP($F4293, accounts!$A$2:$A$86, accounts!$E$2:$E$86, 0)&gt;=1000, "Enterprise", _xlfn.XLOOKUP($F4293, accounts!$A$2:$A$86, accounts!$E$2:$E$86, 0)&gt;=100, "Mid-Market", TRUE, "SMB"))</f>
        <v>Enterprise</v>
      </c>
      <c r="I4293" s="1" t="str">
        <f t="array" ref="I4293">IF($F4293="", "", _xlfn.XLOOKUP($F4293,accounts!$A$2:$A$86,accounts!$F$2:$F$86, "Other"))</f>
        <v>United States</v>
      </c>
      <c r="J4293" s="1" t="s">
        <v>131</v>
      </c>
      <c r="K4293" s="3">
        <v>42914.0</v>
      </c>
      <c r="L4293" s="3">
        <v>42918.0</v>
      </c>
      <c r="M4293" s="1">
        <v>462.0</v>
      </c>
    </row>
    <row r="4294">
      <c r="A4294" s="1" t="s">
        <v>4499</v>
      </c>
      <c r="B4294" s="1" t="s">
        <v>60</v>
      </c>
      <c r="C4294" s="1" t="str">
        <f t="array" ref="C4294">_xlfn.XLOOKUP($B4294, sales_teams!$A$2:$A$36, sales_teams!$B$2:$B$36)</f>
        <v>Celia Rouche</v>
      </c>
      <c r="D4294" s="1" t="str">
        <f t="array" ref="D4294">_xlfn.XLOOKUP($B4294, sales_teams!$A$2:$A$36, sales_teams!$C$2:$C$36)</f>
        <v>West</v>
      </c>
      <c r="E4294" s="1" t="s">
        <v>109</v>
      </c>
      <c r="F4294" s="1" t="s">
        <v>36</v>
      </c>
      <c r="G4294" s="1" t="str">
        <f t="array" ref="G4294">IF($F4294="", "", _xlfn.XLOOKUP($F4294,accounts!$A$2:$A$86,accounts!$B$2:$B$86, "Other"))</f>
        <v>retail</v>
      </c>
      <c r="H4294" s="1" t="str">
        <f t="array" ref="H4294">IF($F4294="", "", IFS(_xlfn.XLOOKUP($F4294, accounts!$A$2:$A$86, accounts!$E$2:$E$86, 0)&gt;=1000, "Enterprise", _xlfn.XLOOKUP($F4294, accounts!$A$2:$A$86, accounts!$E$2:$E$86, 0)&gt;=100, "Mid-Market", TRUE, "SMB"))</f>
        <v>Enterprise</v>
      </c>
      <c r="I4294" s="1" t="str">
        <f t="array" ref="I4294">IF($F4294="", "", _xlfn.XLOOKUP($F4294,accounts!$A$2:$A$86,accounts!$F$2:$F$86, "Other"))</f>
        <v>United States</v>
      </c>
      <c r="J4294" s="1" t="s">
        <v>131</v>
      </c>
      <c r="K4294" s="3">
        <v>42914.0</v>
      </c>
      <c r="L4294" s="3">
        <v>42985.0</v>
      </c>
      <c r="M4294" s="1">
        <v>1211.0</v>
      </c>
    </row>
    <row r="4295">
      <c r="A4295" s="1" t="s">
        <v>4500</v>
      </c>
      <c r="B4295" s="1" t="s">
        <v>60</v>
      </c>
      <c r="C4295" s="1" t="str">
        <f t="array" ref="C4295">_xlfn.XLOOKUP($B4295, sales_teams!$A$2:$A$36, sales_teams!$B$2:$B$36)</f>
        <v>Celia Rouche</v>
      </c>
      <c r="D4295" s="1" t="str">
        <f t="array" ref="D4295">_xlfn.XLOOKUP($B4295, sales_teams!$A$2:$A$36, sales_teams!$C$2:$C$36)</f>
        <v>West</v>
      </c>
      <c r="E4295" s="1" t="s">
        <v>148</v>
      </c>
      <c r="F4295" s="1" t="s">
        <v>151</v>
      </c>
      <c r="G4295" s="1" t="str">
        <f t="array" ref="G4295">IF($F4295="", "", _xlfn.XLOOKUP($F4295,accounts!$A$2:$A$86,accounts!$B$2:$B$86, "Other"))</f>
        <v>software</v>
      </c>
      <c r="H4295" s="1" t="str">
        <f t="array" ref="H4295">IF($F4295="", "", IFS(_xlfn.XLOOKUP($F4295, accounts!$A$2:$A$86, accounts!$E$2:$E$86, 0)&gt;=1000, "Enterprise", _xlfn.XLOOKUP($F4295, accounts!$A$2:$A$86, accounts!$E$2:$E$86, 0)&gt;=100, "Mid-Market", TRUE, "SMB"))</f>
        <v>Enterprise</v>
      </c>
      <c r="I4295" s="1" t="str">
        <f t="array" ref="I4295">IF($F4295="", "", _xlfn.XLOOKUP($F4295,accounts!$A$2:$A$86,accounts!$F$2:$F$86, "Other"))</f>
        <v>United States</v>
      </c>
      <c r="J4295" s="1" t="s">
        <v>131</v>
      </c>
      <c r="K4295" s="3">
        <v>42914.0</v>
      </c>
      <c r="L4295" s="3">
        <v>42919.0</v>
      </c>
      <c r="M4295" s="1">
        <v>4264.0</v>
      </c>
    </row>
    <row r="4296">
      <c r="A4296" s="1" t="s">
        <v>4501</v>
      </c>
      <c r="B4296" s="1" t="s">
        <v>60</v>
      </c>
      <c r="C4296" s="1" t="str">
        <f t="array" ref="C4296">_xlfn.XLOOKUP($B4296, sales_teams!$A$2:$A$36, sales_teams!$B$2:$B$36)</f>
        <v>Celia Rouche</v>
      </c>
      <c r="D4296" s="1" t="str">
        <f t="array" ref="D4296">_xlfn.XLOOKUP($B4296, sales_teams!$A$2:$A$36, sales_teams!$C$2:$C$36)</f>
        <v>West</v>
      </c>
      <c r="E4296" s="1" t="s">
        <v>188</v>
      </c>
      <c r="F4296" s="1" t="s">
        <v>85</v>
      </c>
      <c r="G4296" s="1" t="str">
        <f t="array" ref="G4296">IF($F4296="", "", _xlfn.XLOOKUP($F4296,accounts!$A$2:$A$86,accounts!$B$2:$B$86, "Other"))</f>
        <v>telecommunications</v>
      </c>
      <c r="H4296" s="1" t="str">
        <f t="array" ref="H4296">IF($F4296="", "", IFS(_xlfn.XLOOKUP($F4296, accounts!$A$2:$A$86, accounts!$E$2:$E$86, 0)&gt;=1000, "Enterprise", _xlfn.XLOOKUP($F4296, accounts!$A$2:$A$86, accounts!$E$2:$E$86, 0)&gt;=100, "Mid-Market", TRUE, "SMB"))</f>
        <v>Enterprise</v>
      </c>
      <c r="I4296" s="1" t="str">
        <f t="array" ref="I4296">IF($F4296="", "", _xlfn.XLOOKUP($F4296,accounts!$A$2:$A$86,accounts!$F$2:$F$86, "Other"))</f>
        <v>United States</v>
      </c>
      <c r="J4296" s="1" t="s">
        <v>131</v>
      </c>
      <c r="K4296" s="3">
        <v>42914.0</v>
      </c>
      <c r="L4296" s="3">
        <v>42987.0</v>
      </c>
      <c r="M4296" s="1">
        <v>3104.0</v>
      </c>
    </row>
    <row r="4297">
      <c r="A4297" s="1" t="s">
        <v>4502</v>
      </c>
      <c r="B4297" s="1" t="s">
        <v>34</v>
      </c>
      <c r="C4297" s="1" t="str">
        <f t="array" ref="C4297">_xlfn.XLOOKUP($B4297, sales_teams!$A$2:$A$36, sales_teams!$B$2:$B$36)</f>
        <v>Cara Losch</v>
      </c>
      <c r="D4297" s="1" t="str">
        <f t="array" ref="D4297">_xlfn.XLOOKUP($B4297, sales_teams!$A$2:$A$36, sales_teams!$C$2:$C$36)</f>
        <v>East</v>
      </c>
      <c r="E4297" s="1" t="s">
        <v>188</v>
      </c>
      <c r="F4297" s="1" t="s">
        <v>134</v>
      </c>
      <c r="G4297" s="1" t="str">
        <f t="array" ref="G4297">IF($F4297="", "", _xlfn.XLOOKUP($F4297,accounts!$A$2:$A$86,accounts!$B$2:$B$86, "Other"))</f>
        <v>services</v>
      </c>
      <c r="H4297" s="1" t="str">
        <f t="array" ref="H4297">IF($F4297="", "", IFS(_xlfn.XLOOKUP($F4297, accounts!$A$2:$A$86, accounts!$E$2:$E$86, 0)&gt;=1000, "Enterprise", _xlfn.XLOOKUP($F4297, accounts!$A$2:$A$86, accounts!$E$2:$E$86, 0)&gt;=100, "Mid-Market", TRUE, "SMB"))</f>
        <v>Enterprise</v>
      </c>
      <c r="I4297" s="1" t="str">
        <f t="array" ref="I4297">IF($F4297="", "", _xlfn.XLOOKUP($F4297,accounts!$A$2:$A$86,accounts!$F$2:$F$86, "Other"))</f>
        <v>Brazil</v>
      </c>
      <c r="J4297" s="1" t="s">
        <v>189</v>
      </c>
      <c r="K4297" s="3">
        <v>42914.0</v>
      </c>
    </row>
    <row r="4298">
      <c r="A4298" s="1" t="s">
        <v>4503</v>
      </c>
      <c r="B4298" s="1" t="s">
        <v>34</v>
      </c>
      <c r="C4298" s="1" t="str">
        <f t="array" ref="C4298">_xlfn.XLOOKUP($B4298, sales_teams!$A$2:$A$36, sales_teams!$B$2:$B$36)</f>
        <v>Cara Losch</v>
      </c>
      <c r="D4298" s="1" t="str">
        <f t="array" ref="D4298">_xlfn.XLOOKUP($B4298, sales_teams!$A$2:$A$36, sales_teams!$C$2:$C$36)</f>
        <v>East</v>
      </c>
      <c r="E4298" s="1" t="s">
        <v>179</v>
      </c>
      <c r="F4298" s="1" t="s">
        <v>103</v>
      </c>
      <c r="G4298" s="1" t="str">
        <f t="array" ref="G4298">IF($F4298="", "", _xlfn.XLOOKUP($F4298,accounts!$A$2:$A$86,accounts!$B$2:$B$86, "Other"))</f>
        <v>retail</v>
      </c>
      <c r="H4298" s="1" t="str">
        <f t="array" ref="H4298">IF($F4298="", "", IFS(_xlfn.XLOOKUP($F4298, accounts!$A$2:$A$86, accounts!$E$2:$E$86, 0)&gt;=1000, "Enterprise", _xlfn.XLOOKUP($F4298, accounts!$A$2:$A$86, accounts!$E$2:$E$86, 0)&gt;=100, "Mid-Market", TRUE, "SMB"))</f>
        <v>Enterprise</v>
      </c>
      <c r="I4298" s="1" t="str">
        <f t="array" ref="I4298">IF($F4298="", "", _xlfn.XLOOKUP($F4298,accounts!$A$2:$A$86,accounts!$F$2:$F$86, "Other"))</f>
        <v>United States</v>
      </c>
      <c r="J4298" s="1" t="s">
        <v>131</v>
      </c>
      <c r="K4298" s="3">
        <v>42914.0</v>
      </c>
      <c r="L4298" s="3">
        <v>43008.0</v>
      </c>
      <c r="M4298" s="1">
        <v>56.0</v>
      </c>
    </row>
    <row r="4299">
      <c r="A4299" s="1" t="s">
        <v>4504</v>
      </c>
      <c r="B4299" s="1" t="s">
        <v>7</v>
      </c>
      <c r="C4299" s="1" t="str">
        <f t="array" ref="C4299">_xlfn.XLOOKUP($B4299, sales_teams!$A$2:$A$36, sales_teams!$B$2:$B$36)</f>
        <v>Dustin Brinkmann</v>
      </c>
      <c r="D4299" s="1" t="str">
        <f t="array" ref="D4299">_xlfn.XLOOKUP($B4299, sales_teams!$A$2:$A$36, sales_teams!$C$2:$C$36)</f>
        <v>Central</v>
      </c>
      <c r="E4299" s="1" t="s">
        <v>109</v>
      </c>
      <c r="F4299" s="1" t="s">
        <v>25</v>
      </c>
      <c r="G4299" s="1" t="str">
        <f t="array" ref="G4299">IF($F4299="", "", _xlfn.XLOOKUP($F4299,accounts!$A$2:$A$86,accounts!$B$2:$B$86, "Other"))</f>
        <v>medical</v>
      </c>
      <c r="H4299" s="1" t="str">
        <f t="array" ref="H4299">IF($F4299="", "", IFS(_xlfn.XLOOKUP($F4299, accounts!$A$2:$A$86, accounts!$E$2:$E$86, 0)&gt;=1000, "Enterprise", _xlfn.XLOOKUP($F4299, accounts!$A$2:$A$86, accounts!$E$2:$E$86, 0)&gt;=100, "Mid-Market", TRUE, "SMB"))</f>
        <v>Enterprise</v>
      </c>
      <c r="I4299" s="1" t="str">
        <f t="array" ref="I4299">IF($F4299="", "", _xlfn.XLOOKUP($F4299,accounts!$A$2:$A$86,accounts!$F$2:$F$86, "Other"))</f>
        <v>Kenya</v>
      </c>
      <c r="J4299" s="1" t="s">
        <v>131</v>
      </c>
      <c r="K4299" s="3">
        <v>42915.0</v>
      </c>
      <c r="L4299" s="3">
        <v>42926.0</v>
      </c>
      <c r="M4299" s="1">
        <v>1047.0</v>
      </c>
    </row>
    <row r="4300">
      <c r="A4300" s="1" t="s">
        <v>4505</v>
      </c>
      <c r="B4300" s="1" t="s">
        <v>52</v>
      </c>
      <c r="C4300" s="1" t="str">
        <f t="array" ref="C4300">_xlfn.XLOOKUP($B4300, sales_teams!$A$2:$A$36, sales_teams!$B$2:$B$36)</f>
        <v>Rocco Neubert</v>
      </c>
      <c r="D4300" s="1" t="str">
        <f t="array" ref="D4300">_xlfn.XLOOKUP($B4300, sales_teams!$A$2:$A$36, sales_teams!$C$2:$C$36)</f>
        <v>East</v>
      </c>
      <c r="E4300" s="1" t="s">
        <v>188</v>
      </c>
      <c r="F4300" s="1" t="s">
        <v>123</v>
      </c>
      <c r="G4300" s="1" t="str">
        <f t="array" ref="G4300">IF($F4300="", "", _xlfn.XLOOKUP($F4300,accounts!$A$2:$A$86,accounts!$B$2:$B$86, "Other"))</f>
        <v>technology</v>
      </c>
      <c r="H4300" s="1" t="str">
        <f t="array" ref="H4300">IF($F4300="", "", IFS(_xlfn.XLOOKUP($F4300, accounts!$A$2:$A$86, accounts!$E$2:$E$86, 0)&gt;=1000, "Enterprise", _xlfn.XLOOKUP($F4300, accounts!$A$2:$A$86, accounts!$E$2:$E$86, 0)&gt;=100, "Mid-Market", TRUE, "SMB"))</f>
        <v>Enterprise</v>
      </c>
      <c r="I4300" s="1" t="str">
        <f t="array" ref="I4300">IF($F4300="", "", _xlfn.XLOOKUP($F4300,accounts!$A$2:$A$86,accounts!$F$2:$F$86, "Other"))</f>
        <v>United States</v>
      </c>
      <c r="J4300" s="1" t="s">
        <v>192</v>
      </c>
      <c r="K4300" s="3">
        <v>42915.0</v>
      </c>
      <c r="L4300" s="3">
        <v>42924.0</v>
      </c>
      <c r="M4300" s="1">
        <v>0.0</v>
      </c>
    </row>
    <row r="4301">
      <c r="A4301" s="1" t="s">
        <v>4506</v>
      </c>
      <c r="B4301" s="1" t="s">
        <v>39</v>
      </c>
      <c r="C4301" s="1" t="str">
        <f t="array" ref="C4301">_xlfn.XLOOKUP($B4301, sales_teams!$A$2:$A$36, sales_teams!$B$2:$B$36)</f>
        <v>Cara Losch</v>
      </c>
      <c r="D4301" s="1" t="str">
        <f t="array" ref="D4301">_xlfn.XLOOKUP($B4301, sales_teams!$A$2:$A$36, sales_teams!$C$2:$C$36)</f>
        <v>East</v>
      </c>
      <c r="E4301" s="1" t="s">
        <v>109</v>
      </c>
      <c r="G4301" s="1" t="str">
        <f t="array" ref="G4301">IF($F4301="", "", _xlfn.XLOOKUP($F4301,accounts!$A$2:$A$86,accounts!$B$2:$B$86, "Other"))</f>
        <v/>
      </c>
      <c r="H4301" s="1" t="str">
        <f t="array" ref="H4301">IF($F4301="", "", IFS(_xlfn.XLOOKUP($F4301, accounts!$A$2:$A$86, accounts!$E$2:$E$86, 0)&gt;=1000, "Enterprise", _xlfn.XLOOKUP($F4301, accounts!$A$2:$A$86, accounts!$E$2:$E$86, 0)&gt;=100, "Mid-Market", TRUE, "SMB"))</f>
        <v/>
      </c>
      <c r="I4301" s="1" t="str">
        <f t="array" ref="I4301">IF($F4301="", "", _xlfn.XLOOKUP($F4301,accounts!$A$2:$A$86,accounts!$F$2:$F$86, "Other"))</f>
        <v/>
      </c>
      <c r="J4301" s="1" t="s">
        <v>189</v>
      </c>
      <c r="K4301" s="3">
        <v>42915.0</v>
      </c>
    </row>
    <row r="4302">
      <c r="A4302" s="1" t="s">
        <v>4507</v>
      </c>
      <c r="B4302" s="1" t="s">
        <v>30</v>
      </c>
      <c r="C4302" s="1" t="str">
        <f t="array" ref="C4302">_xlfn.XLOOKUP($B4302, sales_teams!$A$2:$A$36, sales_teams!$B$2:$B$36)</f>
        <v>Melvin Marxen</v>
      </c>
      <c r="D4302" s="1" t="str">
        <f t="array" ref="D4302">_xlfn.XLOOKUP($B4302, sales_teams!$A$2:$A$36, sales_teams!$C$2:$C$36)</f>
        <v>Central</v>
      </c>
      <c r="E4302" s="1" t="s">
        <v>148</v>
      </c>
      <c r="F4302" s="1" t="s">
        <v>156</v>
      </c>
      <c r="G4302" s="1" t="str">
        <f t="array" ref="G4302">IF($F4302="", "", _xlfn.XLOOKUP($F4302,accounts!$A$2:$A$86,accounts!$B$2:$B$86, "Other"))</f>
        <v>employment</v>
      </c>
      <c r="H4302" s="1" t="str">
        <f t="array" ref="H4302">IF($F4302="", "", IFS(_xlfn.XLOOKUP($F4302, accounts!$A$2:$A$86, accounts!$E$2:$E$86, 0)&gt;=1000, "Enterprise", _xlfn.XLOOKUP($F4302, accounts!$A$2:$A$86, accounts!$E$2:$E$86, 0)&gt;=100, "Mid-Market", TRUE, "SMB"))</f>
        <v>Mid-Market</v>
      </c>
      <c r="I4302" s="1" t="str">
        <f t="array" ref="I4302">IF($F4302="", "", _xlfn.XLOOKUP($F4302,accounts!$A$2:$A$86,accounts!$F$2:$F$86, "Other"))</f>
        <v>United States</v>
      </c>
      <c r="J4302" s="1" t="s">
        <v>192</v>
      </c>
      <c r="K4302" s="3">
        <v>42915.0</v>
      </c>
      <c r="L4302" s="3">
        <v>42922.0</v>
      </c>
      <c r="M4302" s="1">
        <v>0.0</v>
      </c>
    </row>
    <row r="4303">
      <c r="A4303" s="1" t="s">
        <v>4508</v>
      </c>
      <c r="B4303" s="1" t="s">
        <v>30</v>
      </c>
      <c r="C4303" s="1" t="str">
        <f t="array" ref="C4303">_xlfn.XLOOKUP($B4303, sales_teams!$A$2:$A$36, sales_teams!$B$2:$B$36)</f>
        <v>Melvin Marxen</v>
      </c>
      <c r="D4303" s="1" t="str">
        <f t="array" ref="D4303">_xlfn.XLOOKUP($B4303, sales_teams!$A$2:$A$36, sales_teams!$C$2:$C$36)</f>
        <v>Central</v>
      </c>
      <c r="E4303" s="1" t="s">
        <v>148</v>
      </c>
      <c r="F4303" s="1" t="s">
        <v>136</v>
      </c>
      <c r="G4303" s="1" t="str">
        <f t="array" ref="G4303">IF($F4303="", "", _xlfn.XLOOKUP($F4303,accounts!$A$2:$A$86,accounts!$B$2:$B$86, "Other"))</f>
        <v>services</v>
      </c>
      <c r="H4303" s="1" t="str">
        <f t="array" ref="H4303">IF($F4303="", "", IFS(_xlfn.XLOOKUP($F4303, accounts!$A$2:$A$86, accounts!$E$2:$E$86, 0)&gt;=1000, "Enterprise", _xlfn.XLOOKUP($F4303, accounts!$A$2:$A$86, accounts!$E$2:$E$86, 0)&gt;=100, "Mid-Market", TRUE, "SMB"))</f>
        <v>Enterprise</v>
      </c>
      <c r="I4303" s="1" t="str">
        <f t="array" ref="I4303">IF($F4303="", "", _xlfn.XLOOKUP($F4303,accounts!$A$2:$A$86,accounts!$F$2:$F$86, "Other"))</f>
        <v>United States</v>
      </c>
      <c r="J4303" s="1" t="s">
        <v>131</v>
      </c>
      <c r="K4303" s="3">
        <v>42915.0</v>
      </c>
      <c r="L4303" s="3">
        <v>42924.0</v>
      </c>
      <c r="M4303" s="1">
        <v>5321.0</v>
      </c>
    </row>
    <row r="4304">
      <c r="A4304" s="1" t="s">
        <v>4509</v>
      </c>
      <c r="B4304" s="1" t="s">
        <v>30</v>
      </c>
      <c r="C4304" s="1" t="str">
        <f t="array" ref="C4304">_xlfn.XLOOKUP($B4304, sales_teams!$A$2:$A$36, sales_teams!$B$2:$B$36)</f>
        <v>Melvin Marxen</v>
      </c>
      <c r="D4304" s="1" t="str">
        <f t="array" ref="D4304">_xlfn.XLOOKUP($B4304, sales_teams!$A$2:$A$36, sales_teams!$C$2:$C$36)</f>
        <v>Central</v>
      </c>
      <c r="E4304" s="1" t="s">
        <v>179</v>
      </c>
      <c r="F4304" s="1" t="s">
        <v>110</v>
      </c>
      <c r="G4304" s="1" t="str">
        <f t="array" ref="G4304">IF($F4304="", "", _xlfn.XLOOKUP($F4304,accounts!$A$2:$A$86,accounts!$B$2:$B$86, "Other"))</f>
        <v>technology</v>
      </c>
      <c r="H4304" s="1" t="str">
        <f t="array" ref="H4304">IF($F4304="", "", IFS(_xlfn.XLOOKUP($F4304, accounts!$A$2:$A$86, accounts!$E$2:$E$86, 0)&gt;=1000, "Enterprise", _xlfn.XLOOKUP($F4304, accounts!$A$2:$A$86, accounts!$E$2:$E$86, 0)&gt;=100, "Mid-Market", TRUE, "SMB"))</f>
        <v>Enterprise</v>
      </c>
      <c r="I4304" s="1" t="str">
        <f t="array" ref="I4304">IF($F4304="", "", _xlfn.XLOOKUP($F4304,accounts!$A$2:$A$86,accounts!$F$2:$F$86, "Other"))</f>
        <v>Norway</v>
      </c>
      <c r="J4304" s="1" t="s">
        <v>131</v>
      </c>
      <c r="K4304" s="3">
        <v>42915.0</v>
      </c>
      <c r="L4304" s="3">
        <v>42922.0</v>
      </c>
      <c r="M4304" s="1">
        <v>57.0</v>
      </c>
    </row>
    <row r="4305">
      <c r="A4305" s="1" t="s">
        <v>4510</v>
      </c>
      <c r="B4305" s="1" t="s">
        <v>42</v>
      </c>
      <c r="C4305" s="1" t="str">
        <f t="array" ref="C4305">_xlfn.XLOOKUP($B4305, sales_teams!$A$2:$A$36, sales_teams!$B$2:$B$36)</f>
        <v>Cara Losch</v>
      </c>
      <c r="D4305" s="1" t="str">
        <f t="array" ref="D4305">_xlfn.XLOOKUP($B4305, sales_teams!$A$2:$A$36, sales_teams!$C$2:$C$36)</f>
        <v>East</v>
      </c>
      <c r="E4305" s="1" t="s">
        <v>109</v>
      </c>
      <c r="F4305" s="1" t="s">
        <v>125</v>
      </c>
      <c r="G4305" s="1" t="str">
        <f t="array" ref="G4305">IF($F4305="", "", _xlfn.XLOOKUP($F4305,accounts!$A$2:$A$86,accounts!$B$2:$B$86, "Other"))</f>
        <v>software</v>
      </c>
      <c r="H4305" s="1" t="str">
        <f t="array" ref="H4305">IF($F4305="", "", IFS(_xlfn.XLOOKUP($F4305, accounts!$A$2:$A$86, accounts!$E$2:$E$86, 0)&gt;=1000, "Enterprise", _xlfn.XLOOKUP($F4305, accounts!$A$2:$A$86, accounts!$E$2:$E$86, 0)&gt;=100, "Mid-Market", TRUE, "SMB"))</f>
        <v>Enterprise</v>
      </c>
      <c r="I4305" s="1" t="str">
        <f t="array" ref="I4305">IF($F4305="", "", _xlfn.XLOOKUP($F4305,accounts!$A$2:$A$86,accounts!$F$2:$F$86, "Other"))</f>
        <v>United States</v>
      </c>
      <c r="J4305" s="1" t="s">
        <v>131</v>
      </c>
      <c r="K4305" s="3">
        <v>42915.0</v>
      </c>
      <c r="L4305" s="3">
        <v>42924.0</v>
      </c>
      <c r="M4305" s="1">
        <v>950.0</v>
      </c>
    </row>
    <row r="4306">
      <c r="A4306" s="1" t="s">
        <v>4511</v>
      </c>
      <c r="B4306" s="1" t="s">
        <v>42</v>
      </c>
      <c r="C4306" s="1" t="str">
        <f t="array" ref="C4306">_xlfn.XLOOKUP($B4306, sales_teams!$A$2:$A$36, sales_teams!$B$2:$B$36)</f>
        <v>Cara Losch</v>
      </c>
      <c r="D4306" s="1" t="str">
        <f t="array" ref="D4306">_xlfn.XLOOKUP($B4306, sales_teams!$A$2:$A$36, sales_teams!$C$2:$C$36)</f>
        <v>East</v>
      </c>
      <c r="E4306" s="1" t="s">
        <v>179</v>
      </c>
      <c r="F4306" s="1" t="s">
        <v>132</v>
      </c>
      <c r="G4306" s="1" t="str">
        <f t="array" ref="G4306">IF($F4306="", "", _xlfn.XLOOKUP($F4306,accounts!$A$2:$A$86,accounts!$B$2:$B$86, "Other"))</f>
        <v>marketing</v>
      </c>
      <c r="H4306" s="1" t="str">
        <f t="array" ref="H4306">IF($F4306="", "", IFS(_xlfn.XLOOKUP($F4306, accounts!$A$2:$A$86, accounts!$E$2:$E$86, 0)&gt;=1000, "Enterprise", _xlfn.XLOOKUP($F4306, accounts!$A$2:$A$86, accounts!$E$2:$E$86, 0)&gt;=100, "Mid-Market", TRUE, "SMB"))</f>
        <v>Enterprise</v>
      </c>
      <c r="I4306" s="1" t="str">
        <f t="array" ref="I4306">IF($F4306="", "", _xlfn.XLOOKUP($F4306,accounts!$A$2:$A$86,accounts!$F$2:$F$86, "Other"))</f>
        <v>Jordan</v>
      </c>
      <c r="J4306" s="1" t="s">
        <v>131</v>
      </c>
      <c r="K4306" s="3">
        <v>42915.0</v>
      </c>
      <c r="L4306" s="3">
        <v>42985.0</v>
      </c>
      <c r="M4306" s="1">
        <v>61.0</v>
      </c>
    </row>
    <row r="4307">
      <c r="A4307" s="1" t="s">
        <v>4512</v>
      </c>
      <c r="B4307" s="1" t="s">
        <v>42</v>
      </c>
      <c r="C4307" s="1" t="str">
        <f t="array" ref="C4307">_xlfn.XLOOKUP($B4307, sales_teams!$A$2:$A$36, sales_teams!$B$2:$B$36)</f>
        <v>Cara Losch</v>
      </c>
      <c r="D4307" s="1" t="str">
        <f t="array" ref="D4307">_xlfn.XLOOKUP($B4307, sales_teams!$A$2:$A$36, sales_teams!$C$2:$C$36)</f>
        <v>East</v>
      </c>
      <c r="E4307" s="1" t="s">
        <v>179</v>
      </c>
      <c r="F4307" s="1" t="s">
        <v>169</v>
      </c>
      <c r="G4307" s="1" t="str">
        <f t="array" ref="G4307">IF($F4307="", "", _xlfn.XLOOKUP($F4307,accounts!$A$2:$A$86,accounts!$B$2:$B$86, "Other"))</f>
        <v>entertainment</v>
      </c>
      <c r="H4307" s="1" t="str">
        <f t="array" ref="H4307">IF($F4307="", "", IFS(_xlfn.XLOOKUP($F4307, accounts!$A$2:$A$86, accounts!$E$2:$E$86, 0)&gt;=1000, "Enterprise", _xlfn.XLOOKUP($F4307, accounts!$A$2:$A$86, accounts!$E$2:$E$86, 0)&gt;=100, "Mid-Market", TRUE, "SMB"))</f>
        <v>Enterprise</v>
      </c>
      <c r="I4307" s="1" t="str">
        <f t="array" ref="I4307">IF($F4307="", "", _xlfn.XLOOKUP($F4307,accounts!$A$2:$A$86,accounts!$F$2:$F$86, "Other"))</f>
        <v>United States</v>
      </c>
      <c r="J4307" s="1" t="s">
        <v>131</v>
      </c>
      <c r="K4307" s="3">
        <v>42915.0</v>
      </c>
      <c r="L4307" s="3">
        <v>42924.0</v>
      </c>
      <c r="M4307" s="1">
        <v>62.0</v>
      </c>
    </row>
    <row r="4308">
      <c r="A4308" s="1" t="s">
        <v>4513</v>
      </c>
      <c r="B4308" s="1" t="s">
        <v>26</v>
      </c>
      <c r="C4308" s="1" t="str">
        <f t="array" ref="C4308">_xlfn.XLOOKUP($B4308, sales_teams!$A$2:$A$36, sales_teams!$B$2:$B$36)</f>
        <v>Melvin Marxen</v>
      </c>
      <c r="D4308" s="1" t="str">
        <f t="array" ref="D4308">_xlfn.XLOOKUP($B4308, sales_teams!$A$2:$A$36, sales_teams!$C$2:$C$36)</f>
        <v>Central</v>
      </c>
      <c r="E4308" s="1" t="s">
        <v>109</v>
      </c>
      <c r="F4308" s="1" t="s">
        <v>122</v>
      </c>
      <c r="G4308" s="1" t="str">
        <f t="array" ref="G4308">IF($F4308="", "", _xlfn.XLOOKUP($F4308,accounts!$A$2:$A$86,accounts!$B$2:$B$86, "Other"))</f>
        <v>medical</v>
      </c>
      <c r="H4308" s="1" t="str">
        <f t="array" ref="H4308">IF($F4308="", "", IFS(_xlfn.XLOOKUP($F4308, accounts!$A$2:$A$86, accounts!$E$2:$E$86, 0)&gt;=1000, "Enterprise", _xlfn.XLOOKUP($F4308, accounts!$A$2:$A$86, accounts!$E$2:$E$86, 0)&gt;=100, "Mid-Market", TRUE, "SMB"))</f>
        <v>Enterprise</v>
      </c>
      <c r="I4308" s="1" t="str">
        <f t="array" ref="I4308">IF($F4308="", "", _xlfn.XLOOKUP($F4308,accounts!$A$2:$A$86,accounts!$F$2:$F$86, "Other"))</f>
        <v>United States</v>
      </c>
      <c r="J4308" s="1" t="s">
        <v>131</v>
      </c>
      <c r="K4308" s="3">
        <v>42915.0</v>
      </c>
      <c r="L4308" s="3">
        <v>42923.0</v>
      </c>
      <c r="M4308" s="1">
        <v>1105.0</v>
      </c>
    </row>
    <row r="4309">
      <c r="A4309" s="1" t="s">
        <v>4514</v>
      </c>
      <c r="B4309" s="1" t="s">
        <v>19</v>
      </c>
      <c r="C4309" s="1" t="str">
        <f t="array" ref="C4309">_xlfn.XLOOKUP($B4309, sales_teams!$A$2:$A$36, sales_teams!$B$2:$B$36)</f>
        <v>Melvin Marxen</v>
      </c>
      <c r="D4309" s="1" t="str">
        <f t="array" ref="D4309">_xlfn.XLOOKUP($B4309, sales_teams!$A$2:$A$36, sales_teams!$C$2:$C$36)</f>
        <v>Central</v>
      </c>
      <c r="E4309" s="1" t="s">
        <v>109</v>
      </c>
      <c r="F4309" s="1" t="s">
        <v>149</v>
      </c>
      <c r="G4309" s="1" t="str">
        <f t="array" ref="G4309">IF($F4309="", "", _xlfn.XLOOKUP($F4309,accounts!$A$2:$A$86,accounts!$B$2:$B$86, "Other"))</f>
        <v>medical</v>
      </c>
      <c r="H4309" s="1" t="str">
        <f t="array" ref="H4309">IF($F4309="", "", IFS(_xlfn.XLOOKUP($F4309, accounts!$A$2:$A$86, accounts!$E$2:$E$86, 0)&gt;=1000, "Enterprise", _xlfn.XLOOKUP($F4309, accounts!$A$2:$A$86, accounts!$E$2:$E$86, 0)&gt;=100, "Mid-Market", TRUE, "SMB"))</f>
        <v>Enterprise</v>
      </c>
      <c r="I4309" s="1" t="str">
        <f t="array" ref="I4309">IF($F4309="", "", _xlfn.XLOOKUP($F4309,accounts!$A$2:$A$86,accounts!$F$2:$F$86, "Other"))</f>
        <v>United States</v>
      </c>
      <c r="J4309" s="1" t="s">
        <v>131</v>
      </c>
      <c r="K4309" s="3">
        <v>42915.0</v>
      </c>
      <c r="L4309" s="3">
        <v>42980.0</v>
      </c>
      <c r="M4309" s="1">
        <v>835.0</v>
      </c>
    </row>
    <row r="4310">
      <c r="A4310" s="1" t="s">
        <v>4515</v>
      </c>
      <c r="B4310" s="1" t="s">
        <v>104</v>
      </c>
      <c r="C4310" s="1" t="str">
        <f t="array" ref="C4310">_xlfn.XLOOKUP($B4310, sales_teams!$A$2:$A$36, sales_teams!$B$2:$B$36)</f>
        <v>Summer Sewald</v>
      </c>
      <c r="D4310" s="1" t="str">
        <f t="array" ref="D4310">_xlfn.XLOOKUP($B4310, sales_teams!$A$2:$A$36, sales_teams!$C$2:$C$36)</f>
        <v>West</v>
      </c>
      <c r="E4310" s="1" t="s">
        <v>109</v>
      </c>
      <c r="F4310" s="1" t="s">
        <v>147</v>
      </c>
      <c r="G4310" s="1" t="str">
        <f t="array" ref="G4310">IF($F4310="", "", _xlfn.XLOOKUP($F4310,accounts!$A$2:$A$86,accounts!$B$2:$B$86, "Other"))</f>
        <v>telecommunications</v>
      </c>
      <c r="H4310" s="1" t="str">
        <f t="array" ref="H4310">IF($F4310="", "", IFS(_xlfn.XLOOKUP($F4310, accounts!$A$2:$A$86, accounts!$E$2:$E$86, 0)&gt;=1000, "Enterprise", _xlfn.XLOOKUP($F4310, accounts!$A$2:$A$86, accounts!$E$2:$E$86, 0)&gt;=100, "Mid-Market", TRUE, "SMB"))</f>
        <v>Enterprise</v>
      </c>
      <c r="I4310" s="1" t="str">
        <f t="array" ref="I4310">IF($F4310="", "", _xlfn.XLOOKUP($F4310,accounts!$A$2:$A$86,accounts!$F$2:$F$86, "Other"))</f>
        <v>United States</v>
      </c>
      <c r="J4310" s="1" t="s">
        <v>131</v>
      </c>
      <c r="K4310" s="3">
        <v>42915.0</v>
      </c>
      <c r="L4310" s="3">
        <v>42975.0</v>
      </c>
      <c r="M4310" s="1">
        <v>1104.0</v>
      </c>
    </row>
    <row r="4311">
      <c r="A4311" s="1" t="s">
        <v>4516</v>
      </c>
      <c r="B4311" s="1" t="s">
        <v>104</v>
      </c>
      <c r="C4311" s="1" t="str">
        <f t="array" ref="C4311">_xlfn.XLOOKUP($B4311, sales_teams!$A$2:$A$36, sales_teams!$B$2:$B$36)</f>
        <v>Summer Sewald</v>
      </c>
      <c r="D4311" s="1" t="str">
        <f t="array" ref="D4311">_xlfn.XLOOKUP($B4311, sales_teams!$A$2:$A$36, sales_teams!$C$2:$C$36)</f>
        <v>West</v>
      </c>
      <c r="E4311" s="1" t="s">
        <v>188</v>
      </c>
      <c r="F4311" s="1" t="s">
        <v>125</v>
      </c>
      <c r="G4311" s="1" t="str">
        <f t="array" ref="G4311">IF($F4311="", "", _xlfn.XLOOKUP($F4311,accounts!$A$2:$A$86,accounts!$B$2:$B$86, "Other"))</f>
        <v>software</v>
      </c>
      <c r="H4311" s="1" t="str">
        <f t="array" ref="H4311">IF($F4311="", "", IFS(_xlfn.XLOOKUP($F4311, accounts!$A$2:$A$86, accounts!$E$2:$E$86, 0)&gt;=1000, "Enterprise", _xlfn.XLOOKUP($F4311, accounts!$A$2:$A$86, accounts!$E$2:$E$86, 0)&gt;=100, "Mid-Market", TRUE, "SMB"))</f>
        <v>Enterprise</v>
      </c>
      <c r="I4311" s="1" t="str">
        <f t="array" ref="I4311">IF($F4311="", "", _xlfn.XLOOKUP($F4311,accounts!$A$2:$A$86,accounts!$F$2:$F$86, "Other"))</f>
        <v>United States</v>
      </c>
      <c r="J4311" s="1" t="s">
        <v>131</v>
      </c>
      <c r="K4311" s="3">
        <v>42915.0</v>
      </c>
      <c r="L4311" s="3">
        <v>42990.0</v>
      </c>
      <c r="M4311" s="1">
        <v>3464.0</v>
      </c>
    </row>
    <row r="4312">
      <c r="A4312" s="1" t="s">
        <v>4517</v>
      </c>
      <c r="B4312" s="1" t="s">
        <v>102</v>
      </c>
      <c r="C4312" s="1" t="str">
        <f t="array" ref="C4312">_xlfn.XLOOKUP($B4312, sales_teams!$A$2:$A$36, sales_teams!$B$2:$B$36)</f>
        <v>Summer Sewald</v>
      </c>
      <c r="D4312" s="1" t="str">
        <f t="array" ref="D4312">_xlfn.XLOOKUP($B4312, sales_teams!$A$2:$A$36, sales_teams!$C$2:$C$36)</f>
        <v>West</v>
      </c>
      <c r="E4312" s="1" t="s">
        <v>181</v>
      </c>
      <c r="G4312" s="1" t="str">
        <f t="array" ref="G4312">IF($F4312="", "", _xlfn.XLOOKUP($F4312,accounts!$A$2:$A$86,accounts!$B$2:$B$86, "Other"))</f>
        <v/>
      </c>
      <c r="H4312" s="1" t="str">
        <f t="array" ref="H4312">IF($F4312="", "", IFS(_xlfn.XLOOKUP($F4312, accounts!$A$2:$A$86, accounts!$E$2:$E$86, 0)&gt;=1000, "Enterprise", _xlfn.XLOOKUP($F4312, accounts!$A$2:$A$86, accounts!$E$2:$E$86, 0)&gt;=100, "Mid-Market", TRUE, "SMB"))</f>
        <v/>
      </c>
      <c r="I4312" s="1" t="str">
        <f t="array" ref="I4312">IF($F4312="", "", _xlfn.XLOOKUP($F4312,accounts!$A$2:$A$86,accounts!$F$2:$F$86, "Other"))</f>
        <v/>
      </c>
      <c r="J4312" s="1" t="s">
        <v>189</v>
      </c>
      <c r="K4312" s="3">
        <v>42915.0</v>
      </c>
    </row>
    <row r="4313">
      <c r="A4313" s="1" t="s">
        <v>4518</v>
      </c>
      <c r="B4313" s="1" t="s">
        <v>102</v>
      </c>
      <c r="C4313" s="1" t="str">
        <f t="array" ref="C4313">_xlfn.XLOOKUP($B4313, sales_teams!$A$2:$A$36, sales_teams!$B$2:$B$36)</f>
        <v>Summer Sewald</v>
      </c>
      <c r="D4313" s="1" t="str">
        <f t="array" ref="D4313">_xlfn.XLOOKUP($B4313, sales_teams!$A$2:$A$36, sales_teams!$C$2:$C$36)</f>
        <v>West</v>
      </c>
      <c r="E4313" s="1" t="s">
        <v>181</v>
      </c>
      <c r="F4313" s="1" t="s">
        <v>87</v>
      </c>
      <c r="G4313" s="1" t="str">
        <f t="array" ref="G4313">IF($F4313="", "", _xlfn.XLOOKUP($F4313,accounts!$A$2:$A$86,accounts!$B$2:$B$86, "Other"))</f>
        <v>telecommunications</v>
      </c>
      <c r="H4313" s="1" t="str">
        <f t="array" ref="H4313">IF($F4313="", "", IFS(_xlfn.XLOOKUP($F4313, accounts!$A$2:$A$86, accounts!$E$2:$E$86, 0)&gt;=1000, "Enterprise", _xlfn.XLOOKUP($F4313, accounts!$A$2:$A$86, accounts!$E$2:$E$86, 0)&gt;=100, "Mid-Market", TRUE, "SMB"))</f>
        <v>Enterprise</v>
      </c>
      <c r="I4313" s="1" t="str">
        <f t="array" ref="I4313">IF($F4313="", "", _xlfn.XLOOKUP($F4313,accounts!$A$2:$A$86,accounts!$F$2:$F$86, "Other"))</f>
        <v>United States</v>
      </c>
      <c r="J4313" s="1" t="s">
        <v>192</v>
      </c>
      <c r="K4313" s="3">
        <v>42915.0</v>
      </c>
      <c r="L4313" s="3">
        <v>42922.0</v>
      </c>
      <c r="M4313" s="1">
        <v>0.0</v>
      </c>
    </row>
    <row r="4314">
      <c r="A4314" s="1" t="s">
        <v>4519</v>
      </c>
      <c r="B4314" s="1" t="s">
        <v>17</v>
      </c>
      <c r="C4314" s="1" t="str">
        <f t="array" ref="C4314">_xlfn.XLOOKUP($B4314, sales_teams!$A$2:$A$36, sales_teams!$B$2:$B$36)</f>
        <v>Dustin Brinkmann</v>
      </c>
      <c r="D4314" s="1" t="str">
        <f t="array" ref="D4314">_xlfn.XLOOKUP($B4314, sales_teams!$A$2:$A$36, sales_teams!$C$2:$C$36)</f>
        <v>Central</v>
      </c>
      <c r="E4314" s="1" t="s">
        <v>179</v>
      </c>
      <c r="F4314" s="1" t="s">
        <v>152</v>
      </c>
      <c r="G4314" s="1" t="str">
        <f t="array" ref="G4314">IF($F4314="", "", _xlfn.XLOOKUP($F4314,accounts!$A$2:$A$86,accounts!$B$2:$B$86, "Other"))</f>
        <v>marketing</v>
      </c>
      <c r="H4314" s="1" t="str">
        <f t="array" ref="H4314">IF($F4314="", "", IFS(_xlfn.XLOOKUP($F4314, accounts!$A$2:$A$86, accounts!$E$2:$E$86, 0)&gt;=1000, "Enterprise", _xlfn.XLOOKUP($F4314, accounts!$A$2:$A$86, accounts!$E$2:$E$86, 0)&gt;=100, "Mid-Market", TRUE, "SMB"))</f>
        <v>Mid-Market</v>
      </c>
      <c r="I4314" s="1" t="str">
        <f t="array" ref="I4314">IF($F4314="", "", _xlfn.XLOOKUP($F4314,accounts!$A$2:$A$86,accounts!$F$2:$F$86, "Other"))</f>
        <v>United States</v>
      </c>
      <c r="J4314" s="1" t="s">
        <v>192</v>
      </c>
      <c r="K4314" s="3">
        <v>42915.0</v>
      </c>
      <c r="L4314" s="3">
        <v>42978.0</v>
      </c>
      <c r="M4314" s="1">
        <v>0.0</v>
      </c>
    </row>
    <row r="4315">
      <c r="A4315" s="1" t="s">
        <v>4520</v>
      </c>
      <c r="B4315" s="1" t="s">
        <v>17</v>
      </c>
      <c r="C4315" s="1" t="str">
        <f t="array" ref="C4315">_xlfn.XLOOKUP($B4315, sales_teams!$A$2:$A$36, sales_teams!$B$2:$B$36)</f>
        <v>Dustin Brinkmann</v>
      </c>
      <c r="D4315" s="1" t="str">
        <f t="array" ref="D4315">_xlfn.XLOOKUP($B4315, sales_teams!$A$2:$A$36, sales_teams!$C$2:$C$36)</f>
        <v>Central</v>
      </c>
      <c r="E4315" s="1" t="s">
        <v>188</v>
      </c>
      <c r="F4315" s="1" t="s">
        <v>157</v>
      </c>
      <c r="G4315" s="1" t="str">
        <f t="array" ref="G4315">IF($F4315="", "", _xlfn.XLOOKUP($F4315,accounts!$A$2:$A$86,accounts!$B$2:$B$86, "Other"))</f>
        <v>retail</v>
      </c>
      <c r="H4315" s="1" t="str">
        <f t="array" ref="H4315">IF($F4315="", "", IFS(_xlfn.XLOOKUP($F4315, accounts!$A$2:$A$86, accounts!$E$2:$E$86, 0)&gt;=1000, "Enterprise", _xlfn.XLOOKUP($F4315, accounts!$A$2:$A$86, accounts!$E$2:$E$86, 0)&gt;=100, "Mid-Market", TRUE, "SMB"))</f>
        <v>Enterprise</v>
      </c>
      <c r="I4315" s="1" t="str">
        <f t="array" ref="I4315">IF($F4315="", "", _xlfn.XLOOKUP($F4315,accounts!$A$2:$A$86,accounts!$F$2:$F$86, "Other"))</f>
        <v>Belgium</v>
      </c>
      <c r="J4315" s="1" t="s">
        <v>192</v>
      </c>
      <c r="K4315" s="3">
        <v>42915.0</v>
      </c>
      <c r="L4315" s="3">
        <v>42922.0</v>
      </c>
      <c r="M4315" s="1">
        <v>0.0</v>
      </c>
    </row>
    <row r="4316">
      <c r="A4316" s="1" t="s">
        <v>4521</v>
      </c>
      <c r="B4316" s="1" t="s">
        <v>92</v>
      </c>
      <c r="C4316" s="1" t="str">
        <f t="array" ref="C4316">_xlfn.XLOOKUP($B4316, sales_teams!$A$2:$A$36, sales_teams!$B$2:$B$36)</f>
        <v>Celia Rouche</v>
      </c>
      <c r="D4316" s="1" t="str">
        <f t="array" ref="D4316">_xlfn.XLOOKUP($B4316, sales_teams!$A$2:$A$36, sales_teams!$C$2:$C$36)</f>
        <v>West</v>
      </c>
      <c r="E4316" s="1" t="s">
        <v>148</v>
      </c>
      <c r="G4316" s="1" t="str">
        <f t="array" ref="G4316">IF($F4316="", "", _xlfn.XLOOKUP($F4316,accounts!$A$2:$A$86,accounts!$B$2:$B$86, "Other"))</f>
        <v/>
      </c>
      <c r="H4316" s="1" t="str">
        <f t="array" ref="H4316">IF($F4316="", "", IFS(_xlfn.XLOOKUP($F4316, accounts!$A$2:$A$86, accounts!$E$2:$E$86, 0)&gt;=1000, "Enterprise", _xlfn.XLOOKUP($F4316, accounts!$A$2:$A$86, accounts!$E$2:$E$86, 0)&gt;=100, "Mid-Market", TRUE, "SMB"))</f>
        <v/>
      </c>
      <c r="I4316" s="1" t="str">
        <f t="array" ref="I4316">IF($F4316="", "", _xlfn.XLOOKUP($F4316,accounts!$A$2:$A$86,accounts!$F$2:$F$86, "Other"))</f>
        <v/>
      </c>
      <c r="J4316" s="1" t="s">
        <v>189</v>
      </c>
      <c r="K4316" s="3">
        <v>42915.0</v>
      </c>
    </row>
    <row r="4317">
      <c r="A4317" s="1" t="s">
        <v>4522</v>
      </c>
      <c r="B4317" s="1" t="s">
        <v>92</v>
      </c>
      <c r="C4317" s="1" t="str">
        <f t="array" ref="C4317">_xlfn.XLOOKUP($B4317, sales_teams!$A$2:$A$36, sales_teams!$B$2:$B$36)</f>
        <v>Celia Rouche</v>
      </c>
      <c r="D4317" s="1" t="str">
        <f t="array" ref="D4317">_xlfn.XLOOKUP($B4317, sales_teams!$A$2:$A$36, sales_teams!$C$2:$C$36)</f>
        <v>West</v>
      </c>
      <c r="E4317" s="1" t="s">
        <v>181</v>
      </c>
      <c r="F4317" s="1" t="s">
        <v>119</v>
      </c>
      <c r="G4317" s="1" t="str">
        <f t="array" ref="G4317">IF($F4317="", "", _xlfn.XLOOKUP($F4317,accounts!$A$2:$A$86,accounts!$B$2:$B$86, "Other"))</f>
        <v>technology</v>
      </c>
      <c r="H4317" s="1" t="str">
        <f t="array" ref="H4317">IF($F4317="", "", IFS(_xlfn.XLOOKUP($F4317, accounts!$A$2:$A$86, accounts!$E$2:$E$86, 0)&gt;=1000, "Enterprise", _xlfn.XLOOKUP($F4317, accounts!$A$2:$A$86, accounts!$E$2:$E$86, 0)&gt;=100, "Mid-Market", TRUE, "SMB"))</f>
        <v>Enterprise</v>
      </c>
      <c r="I4317" s="1" t="str">
        <f t="array" ref="I4317">IF($F4317="", "", _xlfn.XLOOKUP($F4317,accounts!$A$2:$A$86,accounts!$F$2:$F$86, "Other"))</f>
        <v>Korea</v>
      </c>
      <c r="J4317" s="1" t="s">
        <v>192</v>
      </c>
      <c r="K4317" s="3">
        <v>42915.0</v>
      </c>
      <c r="L4317" s="3">
        <v>42926.0</v>
      </c>
      <c r="M4317" s="1">
        <v>0.0</v>
      </c>
    </row>
    <row r="4318">
      <c r="A4318" s="1" t="s">
        <v>4523</v>
      </c>
      <c r="B4318" s="1" t="s">
        <v>92</v>
      </c>
      <c r="C4318" s="1" t="str">
        <f t="array" ref="C4318">_xlfn.XLOOKUP($B4318, sales_teams!$A$2:$A$36, sales_teams!$B$2:$B$36)</f>
        <v>Celia Rouche</v>
      </c>
      <c r="D4318" s="1" t="str">
        <f t="array" ref="D4318">_xlfn.XLOOKUP($B4318, sales_teams!$A$2:$A$36, sales_teams!$C$2:$C$36)</f>
        <v>West</v>
      </c>
      <c r="E4318" s="1" t="s">
        <v>179</v>
      </c>
      <c r="F4318" s="1" t="s">
        <v>59</v>
      </c>
      <c r="G4318" s="1" t="str">
        <f t="array" ref="G4318">IF($F4318="", "", _xlfn.XLOOKUP($F4318,accounts!$A$2:$A$86,accounts!$B$2:$B$86, "Other"))</f>
        <v>medical</v>
      </c>
      <c r="H4318" s="1" t="str">
        <f t="array" ref="H4318">IF($F4318="", "", IFS(_xlfn.XLOOKUP($F4318, accounts!$A$2:$A$86, accounts!$E$2:$E$86, 0)&gt;=1000, "Enterprise", _xlfn.XLOOKUP($F4318, accounts!$A$2:$A$86, accounts!$E$2:$E$86, 0)&gt;=100, "Mid-Market", TRUE, "SMB"))</f>
        <v>SMB</v>
      </c>
      <c r="I4318" s="1" t="str">
        <f t="array" ref="I4318">IF($F4318="", "", _xlfn.XLOOKUP($F4318,accounts!$A$2:$A$86,accounts!$F$2:$F$86, "Other"))</f>
        <v>United States</v>
      </c>
      <c r="J4318" s="1" t="s">
        <v>192</v>
      </c>
      <c r="K4318" s="3">
        <v>42915.0</v>
      </c>
      <c r="L4318" s="3">
        <v>42922.0</v>
      </c>
      <c r="M4318" s="1">
        <v>0.0</v>
      </c>
    </row>
    <row r="4319">
      <c r="A4319" s="1" t="s">
        <v>4524</v>
      </c>
      <c r="B4319" s="1" t="s">
        <v>92</v>
      </c>
      <c r="C4319" s="1" t="str">
        <f t="array" ref="C4319">_xlfn.XLOOKUP($B4319, sales_teams!$A$2:$A$36, sales_teams!$B$2:$B$36)</f>
        <v>Celia Rouche</v>
      </c>
      <c r="D4319" s="1" t="str">
        <f t="array" ref="D4319">_xlfn.XLOOKUP($B4319, sales_teams!$A$2:$A$36, sales_teams!$C$2:$C$36)</f>
        <v>West</v>
      </c>
      <c r="E4319" s="1" t="s">
        <v>179</v>
      </c>
      <c r="F4319" s="1" t="s">
        <v>154</v>
      </c>
      <c r="G4319" s="1" t="str">
        <f t="array" ref="G4319">IF($F4319="", "", _xlfn.XLOOKUP($F4319,accounts!$A$2:$A$86,accounts!$B$2:$B$86, "Other"))</f>
        <v>retail</v>
      </c>
      <c r="H4319" s="1" t="str">
        <f t="array" ref="H4319">IF($F4319="", "", IFS(_xlfn.XLOOKUP($F4319, accounts!$A$2:$A$86, accounts!$E$2:$E$86, 0)&gt;=1000, "Enterprise", _xlfn.XLOOKUP($F4319, accounts!$A$2:$A$86, accounts!$E$2:$E$86, 0)&gt;=100, "Mid-Market", TRUE, "SMB"))</f>
        <v>Enterprise</v>
      </c>
      <c r="I4319" s="1" t="str">
        <f t="array" ref="I4319">IF($F4319="", "", _xlfn.XLOOKUP($F4319,accounts!$A$2:$A$86,accounts!$F$2:$F$86, "Other"))</f>
        <v>United States</v>
      </c>
      <c r="J4319" s="1" t="s">
        <v>192</v>
      </c>
      <c r="K4319" s="3">
        <v>42915.0</v>
      </c>
      <c r="L4319" s="3">
        <v>42922.0</v>
      </c>
      <c r="M4319" s="1">
        <v>0.0</v>
      </c>
    </row>
    <row r="4320">
      <c r="A4320" s="1" t="s">
        <v>4525</v>
      </c>
      <c r="B4320" s="1" t="s">
        <v>107</v>
      </c>
      <c r="C4320" s="1" t="str">
        <f t="array" ref="C4320">_xlfn.XLOOKUP($B4320, sales_teams!$A$2:$A$36, sales_teams!$B$2:$B$36)</f>
        <v>Summer Sewald</v>
      </c>
      <c r="D4320" s="1" t="str">
        <f t="array" ref="D4320">_xlfn.XLOOKUP($B4320, sales_teams!$A$2:$A$36, sales_teams!$C$2:$C$36)</f>
        <v>West</v>
      </c>
      <c r="E4320" s="1" t="s">
        <v>148</v>
      </c>
      <c r="F4320" s="1" t="s">
        <v>75</v>
      </c>
      <c r="G4320" s="1" t="str">
        <f t="array" ref="G4320">IF($F4320="", "", _xlfn.XLOOKUP($F4320,accounts!$A$2:$A$86,accounts!$B$2:$B$86, "Other"))</f>
        <v>software</v>
      </c>
      <c r="H4320" s="1" t="str">
        <f t="array" ref="H4320">IF($F4320="", "", IFS(_xlfn.XLOOKUP($F4320, accounts!$A$2:$A$86, accounts!$E$2:$E$86, 0)&gt;=1000, "Enterprise", _xlfn.XLOOKUP($F4320, accounts!$A$2:$A$86, accounts!$E$2:$E$86, 0)&gt;=100, "Mid-Market", TRUE, "SMB"))</f>
        <v>SMB</v>
      </c>
      <c r="I4320" s="1" t="str">
        <f t="array" ref="I4320">IF($F4320="", "", _xlfn.XLOOKUP($F4320,accounts!$A$2:$A$86,accounts!$F$2:$F$86, "Other"))</f>
        <v>United States</v>
      </c>
      <c r="J4320" s="1" t="s">
        <v>192</v>
      </c>
      <c r="K4320" s="3">
        <v>42915.0</v>
      </c>
      <c r="L4320" s="3">
        <v>42926.0</v>
      </c>
      <c r="M4320" s="1">
        <v>0.0</v>
      </c>
    </row>
    <row r="4321">
      <c r="A4321" s="1" t="s">
        <v>4526</v>
      </c>
      <c r="B4321" s="1" t="s">
        <v>18</v>
      </c>
      <c r="C4321" s="1" t="str">
        <f t="array" ref="C4321">_xlfn.XLOOKUP($B4321, sales_teams!$A$2:$A$36, sales_teams!$B$2:$B$36)</f>
        <v>Dustin Brinkmann</v>
      </c>
      <c r="D4321" s="1" t="str">
        <f t="array" ref="D4321">_xlfn.XLOOKUP($B4321, sales_teams!$A$2:$A$36, sales_teams!$C$2:$C$36)</f>
        <v>Central</v>
      </c>
      <c r="E4321" s="1" t="s">
        <v>188</v>
      </c>
      <c r="F4321" s="1" t="s">
        <v>150</v>
      </c>
      <c r="G4321" s="1" t="str">
        <f t="array" ref="G4321">IF($F4321="", "", _xlfn.XLOOKUP($F4321,accounts!$A$2:$A$86,accounts!$B$2:$B$86, "Other"))</f>
        <v>technology</v>
      </c>
      <c r="H4321" s="1" t="str">
        <f t="array" ref="H4321">IF($F4321="", "", IFS(_xlfn.XLOOKUP($F4321, accounts!$A$2:$A$86, accounts!$E$2:$E$86, 0)&gt;=1000, "Enterprise", _xlfn.XLOOKUP($F4321, accounts!$A$2:$A$86, accounts!$E$2:$E$86, 0)&gt;=100, "Mid-Market", TRUE, "SMB"))</f>
        <v>Enterprise</v>
      </c>
      <c r="I4321" s="1" t="str">
        <f t="array" ref="I4321">IF($F4321="", "", _xlfn.XLOOKUP($F4321,accounts!$A$2:$A$86,accounts!$F$2:$F$86, "Other"))</f>
        <v>United States</v>
      </c>
      <c r="J4321" s="1" t="s">
        <v>131</v>
      </c>
      <c r="K4321" s="3">
        <v>42915.0</v>
      </c>
      <c r="L4321" s="3">
        <v>42922.0</v>
      </c>
      <c r="M4321" s="1">
        <v>3676.0</v>
      </c>
    </row>
    <row r="4322">
      <c r="A4322" s="1" t="s">
        <v>4527</v>
      </c>
      <c r="B4322" s="1" t="s">
        <v>28</v>
      </c>
      <c r="C4322" s="1" t="str">
        <f t="array" ref="C4322">_xlfn.XLOOKUP($B4322, sales_teams!$A$2:$A$36, sales_teams!$B$2:$B$36)</f>
        <v>Melvin Marxen</v>
      </c>
      <c r="D4322" s="1" t="str">
        <f t="array" ref="D4322">_xlfn.XLOOKUP($B4322, sales_teams!$A$2:$A$36, sales_teams!$C$2:$C$36)</f>
        <v>Central</v>
      </c>
      <c r="E4322" s="1" t="s">
        <v>148</v>
      </c>
      <c r="F4322" s="1" t="s">
        <v>128</v>
      </c>
      <c r="G4322" s="1" t="str">
        <f t="array" ref="G4322">IF($F4322="", "", _xlfn.XLOOKUP($F4322,accounts!$A$2:$A$86,accounts!$B$2:$B$86, "Other"))</f>
        <v>marketing</v>
      </c>
      <c r="H4322" s="1" t="str">
        <f t="array" ref="H4322">IF($F4322="", "", IFS(_xlfn.XLOOKUP($F4322, accounts!$A$2:$A$86, accounts!$E$2:$E$86, 0)&gt;=1000, "Enterprise", _xlfn.XLOOKUP($F4322, accounts!$A$2:$A$86, accounts!$E$2:$E$86, 0)&gt;=100, "Mid-Market", TRUE, "SMB"))</f>
        <v>Enterprise</v>
      </c>
      <c r="I4322" s="1" t="str">
        <f t="array" ref="I4322">IF($F4322="", "", _xlfn.XLOOKUP($F4322,accounts!$A$2:$A$86,accounts!$F$2:$F$86, "Other"))</f>
        <v>United States</v>
      </c>
      <c r="J4322" s="1" t="s">
        <v>192</v>
      </c>
      <c r="K4322" s="3">
        <v>42915.0</v>
      </c>
      <c r="L4322" s="3">
        <v>42924.0</v>
      </c>
      <c r="M4322" s="1">
        <v>0.0</v>
      </c>
    </row>
    <row r="4323">
      <c r="A4323" s="1" t="s">
        <v>4528</v>
      </c>
      <c r="B4323" s="1" t="s">
        <v>28</v>
      </c>
      <c r="C4323" s="1" t="str">
        <f t="array" ref="C4323">_xlfn.XLOOKUP($B4323, sales_teams!$A$2:$A$36, sales_teams!$B$2:$B$36)</f>
        <v>Melvin Marxen</v>
      </c>
      <c r="D4323" s="1" t="str">
        <f t="array" ref="D4323">_xlfn.XLOOKUP($B4323, sales_teams!$A$2:$A$36, sales_teams!$C$2:$C$36)</f>
        <v>Central</v>
      </c>
      <c r="E4323" s="1" t="s">
        <v>181</v>
      </c>
      <c r="F4323" s="1" t="s">
        <v>165</v>
      </c>
      <c r="G4323" s="1" t="str">
        <f t="array" ref="G4323">IF($F4323="", "", _xlfn.XLOOKUP($F4323,accounts!$A$2:$A$86,accounts!$B$2:$B$86, "Other"))</f>
        <v>telecommunications</v>
      </c>
      <c r="H4323" s="1" t="str">
        <f t="array" ref="H4323">IF($F4323="", "", IFS(_xlfn.XLOOKUP($F4323, accounts!$A$2:$A$86, accounts!$E$2:$E$86, 0)&gt;=1000, "Enterprise", _xlfn.XLOOKUP($F4323, accounts!$A$2:$A$86, accounts!$E$2:$E$86, 0)&gt;=100, "Mid-Market", TRUE, "SMB"))</f>
        <v>Enterprise</v>
      </c>
      <c r="I4323" s="1" t="str">
        <f t="array" ref="I4323">IF($F4323="", "", _xlfn.XLOOKUP($F4323,accounts!$A$2:$A$86,accounts!$F$2:$F$86, "Other"))</f>
        <v>United States</v>
      </c>
      <c r="J4323" s="1" t="s">
        <v>131</v>
      </c>
      <c r="K4323" s="3">
        <v>42915.0</v>
      </c>
      <c r="L4323" s="3">
        <v>42956.0</v>
      </c>
      <c r="M4323" s="1">
        <v>568.0</v>
      </c>
    </row>
    <row r="4324">
      <c r="A4324" s="1" t="s">
        <v>4529</v>
      </c>
      <c r="B4324" s="1" t="s">
        <v>54</v>
      </c>
      <c r="C4324" s="1" t="str">
        <f t="array" ref="C4324">_xlfn.XLOOKUP($B4324, sales_teams!$A$2:$A$36, sales_teams!$B$2:$B$36)</f>
        <v>Rocco Neubert</v>
      </c>
      <c r="D4324" s="1" t="str">
        <f t="array" ref="D4324">_xlfn.XLOOKUP($B4324, sales_teams!$A$2:$A$36, sales_teams!$C$2:$C$36)</f>
        <v>East</v>
      </c>
      <c r="E4324" s="1" t="s">
        <v>148</v>
      </c>
      <c r="F4324" s="1" t="s">
        <v>144</v>
      </c>
      <c r="G4324" s="1" t="str">
        <f t="array" ref="G4324">IF($F4324="", "", _xlfn.XLOOKUP($F4324,accounts!$A$2:$A$86,accounts!$B$2:$B$86, "Other"))</f>
        <v>retail</v>
      </c>
      <c r="H4324" s="1" t="str">
        <f t="array" ref="H4324">IF($F4324="", "", IFS(_xlfn.XLOOKUP($F4324, accounts!$A$2:$A$86, accounts!$E$2:$E$86, 0)&gt;=1000, "Enterprise", _xlfn.XLOOKUP($F4324, accounts!$A$2:$A$86, accounts!$E$2:$E$86, 0)&gt;=100, "Mid-Market", TRUE, "SMB"))</f>
        <v>Enterprise</v>
      </c>
      <c r="I4324" s="1" t="str">
        <f t="array" ref="I4324">IF($F4324="", "", _xlfn.XLOOKUP($F4324,accounts!$A$2:$A$86,accounts!$F$2:$F$86, "Other"))</f>
        <v>United States</v>
      </c>
      <c r="J4324" s="1" t="s">
        <v>131</v>
      </c>
      <c r="K4324" s="3">
        <v>42915.0</v>
      </c>
      <c r="L4324" s="3">
        <v>42925.0</v>
      </c>
      <c r="M4324" s="1">
        <v>4837.0</v>
      </c>
    </row>
    <row r="4325">
      <c r="A4325" s="1" t="s">
        <v>4530</v>
      </c>
      <c r="B4325" s="1" t="s">
        <v>65</v>
      </c>
      <c r="C4325" s="1" t="str">
        <f t="array" ref="C4325">_xlfn.XLOOKUP($B4325, sales_teams!$A$2:$A$36, sales_teams!$B$2:$B$36)</f>
        <v>Celia Rouche</v>
      </c>
      <c r="D4325" s="1" t="str">
        <f t="array" ref="D4325">_xlfn.XLOOKUP($B4325, sales_teams!$A$2:$A$36, sales_teams!$C$2:$C$36)</f>
        <v>West</v>
      </c>
      <c r="E4325" s="1" t="s">
        <v>148</v>
      </c>
      <c r="F4325" s="1" t="s">
        <v>87</v>
      </c>
      <c r="G4325" s="1" t="str">
        <f t="array" ref="G4325">IF($F4325="", "", _xlfn.XLOOKUP($F4325,accounts!$A$2:$A$86,accounts!$B$2:$B$86, "Other"))</f>
        <v>telecommunications</v>
      </c>
      <c r="H4325" s="1" t="str">
        <f t="array" ref="H4325">IF($F4325="", "", IFS(_xlfn.XLOOKUP($F4325, accounts!$A$2:$A$86, accounts!$E$2:$E$86, 0)&gt;=1000, "Enterprise", _xlfn.XLOOKUP($F4325, accounts!$A$2:$A$86, accounts!$E$2:$E$86, 0)&gt;=100, "Mid-Market", TRUE, "SMB"))</f>
        <v>Enterprise</v>
      </c>
      <c r="I4325" s="1" t="str">
        <f t="array" ref="I4325">IF($F4325="", "", _xlfn.XLOOKUP($F4325,accounts!$A$2:$A$86,accounts!$F$2:$F$86, "Other"))</f>
        <v>United States</v>
      </c>
      <c r="J4325" s="1" t="s">
        <v>131</v>
      </c>
      <c r="K4325" s="3">
        <v>42915.0</v>
      </c>
      <c r="L4325" s="3">
        <v>42966.0</v>
      </c>
      <c r="M4325" s="1">
        <v>4936.0</v>
      </c>
    </row>
    <row r="4326">
      <c r="A4326" s="1" t="s">
        <v>4531</v>
      </c>
      <c r="B4326" s="1" t="s">
        <v>65</v>
      </c>
      <c r="C4326" s="1" t="str">
        <f t="array" ref="C4326">_xlfn.XLOOKUP($B4326, sales_teams!$A$2:$A$36, sales_teams!$B$2:$B$36)</f>
        <v>Celia Rouche</v>
      </c>
      <c r="D4326" s="1" t="str">
        <f t="array" ref="D4326">_xlfn.XLOOKUP($B4326, sales_teams!$A$2:$A$36, sales_teams!$C$2:$C$36)</f>
        <v>West</v>
      </c>
      <c r="E4326" s="1" t="s">
        <v>179</v>
      </c>
      <c r="F4326" s="1" t="s">
        <v>117</v>
      </c>
      <c r="G4326" s="1" t="str">
        <f t="array" ref="G4326">IF($F4326="", "", _xlfn.XLOOKUP($F4326,accounts!$A$2:$A$86,accounts!$B$2:$B$86, "Other"))</f>
        <v>retail</v>
      </c>
      <c r="H4326" s="1" t="str">
        <f t="array" ref="H4326">IF($F4326="", "", IFS(_xlfn.XLOOKUP($F4326, accounts!$A$2:$A$86, accounts!$E$2:$E$86, 0)&gt;=1000, "Enterprise", _xlfn.XLOOKUP($F4326, accounts!$A$2:$A$86, accounts!$E$2:$E$86, 0)&gt;=100, "Mid-Market", TRUE, "SMB"))</f>
        <v>Mid-Market</v>
      </c>
      <c r="I4326" s="1" t="str">
        <f t="array" ref="I4326">IF($F4326="", "", _xlfn.XLOOKUP($F4326,accounts!$A$2:$A$86,accounts!$F$2:$F$86, "Other"))</f>
        <v>United States</v>
      </c>
      <c r="J4326" s="1" t="s">
        <v>131</v>
      </c>
      <c r="K4326" s="3">
        <v>42915.0</v>
      </c>
      <c r="L4326" s="3">
        <v>42981.0</v>
      </c>
      <c r="M4326" s="1">
        <v>55.0</v>
      </c>
    </row>
    <row r="4327">
      <c r="A4327" s="1" t="s">
        <v>4532</v>
      </c>
      <c r="B4327" s="1" t="s">
        <v>15</v>
      </c>
      <c r="C4327" s="1" t="str">
        <f t="array" ref="C4327">_xlfn.XLOOKUP($B4327, sales_teams!$A$2:$A$36, sales_teams!$B$2:$B$36)</f>
        <v>Dustin Brinkmann</v>
      </c>
      <c r="D4327" s="1" t="str">
        <f t="array" ref="D4327">_xlfn.XLOOKUP($B4327, sales_teams!$A$2:$A$36, sales_teams!$C$2:$C$36)</f>
        <v>Central</v>
      </c>
      <c r="E4327" s="1" t="s">
        <v>181</v>
      </c>
      <c r="F4327" s="1" t="s">
        <v>128</v>
      </c>
      <c r="G4327" s="1" t="str">
        <f t="array" ref="G4327">IF($F4327="", "", _xlfn.XLOOKUP($F4327,accounts!$A$2:$A$86,accounts!$B$2:$B$86, "Other"))</f>
        <v>marketing</v>
      </c>
      <c r="H4327" s="1" t="str">
        <f t="array" ref="H4327">IF($F4327="", "", IFS(_xlfn.XLOOKUP($F4327, accounts!$A$2:$A$86, accounts!$E$2:$E$86, 0)&gt;=1000, "Enterprise", _xlfn.XLOOKUP($F4327, accounts!$A$2:$A$86, accounts!$E$2:$E$86, 0)&gt;=100, "Mid-Market", TRUE, "SMB"))</f>
        <v>Enterprise</v>
      </c>
      <c r="I4327" s="1" t="str">
        <f t="array" ref="I4327">IF($F4327="", "", _xlfn.XLOOKUP($F4327,accounts!$A$2:$A$86,accounts!$F$2:$F$86, "Other"))</f>
        <v>United States</v>
      </c>
      <c r="J4327" s="1" t="s">
        <v>131</v>
      </c>
      <c r="K4327" s="3">
        <v>42915.0</v>
      </c>
      <c r="L4327" s="3">
        <v>42926.0</v>
      </c>
      <c r="M4327" s="1">
        <v>466.0</v>
      </c>
    </row>
    <row r="4328">
      <c r="A4328" s="1" t="s">
        <v>4533</v>
      </c>
      <c r="B4328" s="1" t="s">
        <v>60</v>
      </c>
      <c r="C4328" s="1" t="str">
        <f t="array" ref="C4328">_xlfn.XLOOKUP($B4328, sales_teams!$A$2:$A$36, sales_teams!$B$2:$B$36)</f>
        <v>Celia Rouche</v>
      </c>
      <c r="D4328" s="1" t="str">
        <f t="array" ref="D4328">_xlfn.XLOOKUP($B4328, sales_teams!$A$2:$A$36, sales_teams!$C$2:$C$36)</f>
        <v>West</v>
      </c>
      <c r="E4328" s="1" t="s">
        <v>188</v>
      </c>
      <c r="G4328" s="1" t="str">
        <f t="array" ref="G4328">IF($F4328="", "", _xlfn.XLOOKUP($F4328,accounts!$A$2:$A$86,accounts!$B$2:$B$86, "Other"))</f>
        <v/>
      </c>
      <c r="H4328" s="1" t="str">
        <f t="array" ref="H4328">IF($F4328="", "", IFS(_xlfn.XLOOKUP($F4328, accounts!$A$2:$A$86, accounts!$E$2:$E$86, 0)&gt;=1000, "Enterprise", _xlfn.XLOOKUP($F4328, accounts!$A$2:$A$86, accounts!$E$2:$E$86, 0)&gt;=100, "Mid-Market", TRUE, "SMB"))</f>
        <v/>
      </c>
      <c r="I4328" s="1" t="str">
        <f t="array" ref="I4328">IF($F4328="", "", _xlfn.XLOOKUP($F4328,accounts!$A$2:$A$86,accounts!$F$2:$F$86, "Other"))</f>
        <v/>
      </c>
      <c r="J4328" s="1" t="s">
        <v>189</v>
      </c>
      <c r="K4328" s="3">
        <v>42915.0</v>
      </c>
    </row>
    <row r="4329">
      <c r="A4329" s="1" t="s">
        <v>4534</v>
      </c>
      <c r="B4329" s="1" t="s">
        <v>60</v>
      </c>
      <c r="C4329" s="1" t="str">
        <f t="array" ref="C4329">_xlfn.XLOOKUP($B4329, sales_teams!$A$2:$A$36, sales_teams!$B$2:$B$36)</f>
        <v>Celia Rouche</v>
      </c>
      <c r="D4329" s="1" t="str">
        <f t="array" ref="D4329">_xlfn.XLOOKUP($B4329, sales_teams!$A$2:$A$36, sales_teams!$C$2:$C$36)</f>
        <v>West</v>
      </c>
      <c r="E4329" s="1" t="s">
        <v>179</v>
      </c>
      <c r="F4329" s="1" t="s">
        <v>91</v>
      </c>
      <c r="G4329" s="1" t="str">
        <f t="array" ref="G4329">IF($F4329="", "", _xlfn.XLOOKUP($F4329,accounts!$A$2:$A$86,accounts!$B$2:$B$86, "Other"))</f>
        <v>employment</v>
      </c>
      <c r="H4329" s="1" t="str">
        <f t="array" ref="H4329">IF($F4329="", "", IFS(_xlfn.XLOOKUP($F4329, accounts!$A$2:$A$86, accounts!$E$2:$E$86, 0)&gt;=1000, "Enterprise", _xlfn.XLOOKUP($F4329, accounts!$A$2:$A$86, accounts!$E$2:$E$86, 0)&gt;=100, "Mid-Market", TRUE, "SMB"))</f>
        <v>Enterprise</v>
      </c>
      <c r="I4329" s="1" t="str">
        <f t="array" ref="I4329">IF($F4329="", "", _xlfn.XLOOKUP($F4329,accounts!$A$2:$A$86,accounts!$F$2:$F$86, "Other"))</f>
        <v>United States</v>
      </c>
      <c r="J4329" s="1" t="s">
        <v>192</v>
      </c>
      <c r="K4329" s="3">
        <v>42915.0</v>
      </c>
      <c r="L4329" s="3">
        <v>42921.0</v>
      </c>
      <c r="M4329" s="1">
        <v>0.0</v>
      </c>
    </row>
    <row r="4330">
      <c r="A4330" s="1" t="s">
        <v>4535</v>
      </c>
      <c r="B4330" s="1" t="s">
        <v>60</v>
      </c>
      <c r="C4330" s="1" t="str">
        <f t="array" ref="C4330">_xlfn.XLOOKUP($B4330, sales_teams!$A$2:$A$36, sales_teams!$B$2:$B$36)</f>
        <v>Celia Rouche</v>
      </c>
      <c r="D4330" s="1" t="str">
        <f t="array" ref="D4330">_xlfn.XLOOKUP($B4330, sales_teams!$A$2:$A$36, sales_teams!$C$2:$C$36)</f>
        <v>West</v>
      </c>
      <c r="E4330" s="1" t="s">
        <v>148</v>
      </c>
      <c r="F4330" s="1" t="s">
        <v>137</v>
      </c>
      <c r="G4330" s="1" t="str">
        <f t="array" ref="G4330">IF($F4330="", "", _xlfn.XLOOKUP($F4330,accounts!$A$2:$A$86,accounts!$B$2:$B$86, "Other"))</f>
        <v>services</v>
      </c>
      <c r="H4330" s="1" t="str">
        <f t="array" ref="H4330">IF($F4330="", "", IFS(_xlfn.XLOOKUP($F4330, accounts!$A$2:$A$86, accounts!$E$2:$E$86, 0)&gt;=1000, "Enterprise", _xlfn.XLOOKUP($F4330, accounts!$A$2:$A$86, accounts!$E$2:$E$86, 0)&gt;=100, "Mid-Market", TRUE, "SMB"))</f>
        <v>Enterprise</v>
      </c>
      <c r="I4330" s="1" t="str">
        <f t="array" ref="I4330">IF($F4330="", "", _xlfn.XLOOKUP($F4330,accounts!$A$2:$A$86,accounts!$F$2:$F$86, "Other"))</f>
        <v>Germany</v>
      </c>
      <c r="J4330" s="1" t="s">
        <v>131</v>
      </c>
      <c r="K4330" s="3">
        <v>42915.0</v>
      </c>
      <c r="L4330" s="3">
        <v>42920.0</v>
      </c>
      <c r="M4330" s="1">
        <v>4856.0</v>
      </c>
    </row>
    <row r="4331">
      <c r="A4331" s="1" t="s">
        <v>4536</v>
      </c>
      <c r="B4331" s="1" t="s">
        <v>60</v>
      </c>
      <c r="C4331" s="1" t="str">
        <f t="array" ref="C4331">_xlfn.XLOOKUP($B4331, sales_teams!$A$2:$A$36, sales_teams!$B$2:$B$36)</f>
        <v>Celia Rouche</v>
      </c>
      <c r="D4331" s="1" t="str">
        <f t="array" ref="D4331">_xlfn.XLOOKUP($B4331, sales_teams!$A$2:$A$36, sales_teams!$C$2:$C$36)</f>
        <v>West</v>
      </c>
      <c r="E4331" s="1" t="s">
        <v>188</v>
      </c>
      <c r="F4331" s="1" t="s">
        <v>142</v>
      </c>
      <c r="G4331" s="1" t="str">
        <f t="array" ref="G4331">IF($F4331="", "", _xlfn.XLOOKUP($F4331,accounts!$A$2:$A$86,accounts!$B$2:$B$86, "Other"))</f>
        <v>retail</v>
      </c>
      <c r="H4331" s="1" t="str">
        <f t="array" ref="H4331">IF($F4331="", "", IFS(_xlfn.XLOOKUP($F4331, accounts!$A$2:$A$86, accounts!$E$2:$E$86, 0)&gt;=1000, "Enterprise", _xlfn.XLOOKUP($F4331, accounts!$A$2:$A$86, accounts!$E$2:$E$86, 0)&gt;=100, "Mid-Market", TRUE, "SMB"))</f>
        <v>Enterprise</v>
      </c>
      <c r="I4331" s="1" t="str">
        <f t="array" ref="I4331">IF($F4331="", "", _xlfn.XLOOKUP($F4331,accounts!$A$2:$A$86,accounts!$F$2:$F$86, "Other"))</f>
        <v>United States</v>
      </c>
      <c r="J4331" s="1" t="s">
        <v>131</v>
      </c>
      <c r="K4331" s="3">
        <v>42915.0</v>
      </c>
      <c r="L4331" s="3">
        <v>42924.0</v>
      </c>
      <c r="M4331" s="1">
        <v>3562.0</v>
      </c>
    </row>
    <row r="4332">
      <c r="A4332" s="1" t="s">
        <v>4537</v>
      </c>
      <c r="B4332" s="1" t="s">
        <v>34</v>
      </c>
      <c r="C4332" s="1" t="str">
        <f t="array" ref="C4332">_xlfn.XLOOKUP($B4332, sales_teams!$A$2:$A$36, sales_teams!$B$2:$B$36)</f>
        <v>Cara Losch</v>
      </c>
      <c r="D4332" s="1" t="str">
        <f t="array" ref="D4332">_xlfn.XLOOKUP($B4332, sales_teams!$A$2:$A$36, sales_teams!$C$2:$C$36)</f>
        <v>East</v>
      </c>
      <c r="E4332" s="1" t="s">
        <v>148</v>
      </c>
      <c r="F4332" s="1" t="s">
        <v>132</v>
      </c>
      <c r="G4332" s="1" t="str">
        <f t="array" ref="G4332">IF($F4332="", "", _xlfn.XLOOKUP($F4332,accounts!$A$2:$A$86,accounts!$B$2:$B$86, "Other"))</f>
        <v>marketing</v>
      </c>
      <c r="H4332" s="1" t="str">
        <f t="array" ref="H4332">IF($F4332="", "", IFS(_xlfn.XLOOKUP($F4332, accounts!$A$2:$A$86, accounts!$E$2:$E$86, 0)&gt;=1000, "Enterprise", _xlfn.XLOOKUP($F4332, accounts!$A$2:$A$86, accounts!$E$2:$E$86, 0)&gt;=100, "Mid-Market", TRUE, "SMB"))</f>
        <v>Enterprise</v>
      </c>
      <c r="I4332" s="1" t="str">
        <f t="array" ref="I4332">IF($F4332="", "", _xlfn.XLOOKUP($F4332,accounts!$A$2:$A$86,accounts!$F$2:$F$86, "Other"))</f>
        <v>Jordan</v>
      </c>
      <c r="J4332" s="1" t="s">
        <v>131</v>
      </c>
      <c r="K4332" s="3">
        <v>42915.0</v>
      </c>
      <c r="L4332" s="3">
        <v>42925.0</v>
      </c>
      <c r="M4332" s="1">
        <v>5159.0</v>
      </c>
    </row>
    <row r="4333">
      <c r="A4333" s="1" t="s">
        <v>4538</v>
      </c>
      <c r="B4333" s="1" t="s">
        <v>34</v>
      </c>
      <c r="C4333" s="1" t="str">
        <f t="array" ref="C4333">_xlfn.XLOOKUP($B4333, sales_teams!$A$2:$A$36, sales_teams!$B$2:$B$36)</f>
        <v>Cara Losch</v>
      </c>
      <c r="D4333" s="1" t="str">
        <f t="array" ref="D4333">_xlfn.XLOOKUP($B4333, sales_teams!$A$2:$A$36, sales_teams!$C$2:$C$36)</f>
        <v>East</v>
      </c>
      <c r="E4333" s="1" t="s">
        <v>188</v>
      </c>
      <c r="F4333" s="1" t="s">
        <v>126</v>
      </c>
      <c r="G4333" s="1" t="str">
        <f t="array" ref="G4333">IF($F4333="", "", _xlfn.XLOOKUP($F4333,accounts!$A$2:$A$86,accounts!$B$2:$B$86, "Other"))</f>
        <v>retail</v>
      </c>
      <c r="H4333" s="1" t="str">
        <f t="array" ref="H4333">IF($F4333="", "", IFS(_xlfn.XLOOKUP($F4333, accounts!$A$2:$A$86, accounts!$E$2:$E$86, 0)&gt;=1000, "Enterprise", _xlfn.XLOOKUP($F4333, accounts!$A$2:$A$86, accounts!$E$2:$E$86, 0)&gt;=100, "Mid-Market", TRUE, "SMB"))</f>
        <v>Enterprise</v>
      </c>
      <c r="I4333" s="1" t="str">
        <f t="array" ref="I4333">IF($F4333="", "", _xlfn.XLOOKUP($F4333,accounts!$A$2:$A$86,accounts!$F$2:$F$86, "Other"))</f>
        <v>United States</v>
      </c>
      <c r="J4333" s="1" t="s">
        <v>131</v>
      </c>
      <c r="K4333" s="3">
        <v>42915.0</v>
      </c>
      <c r="L4333" s="3">
        <v>42927.0</v>
      </c>
      <c r="M4333" s="1">
        <v>3172.0</v>
      </c>
    </row>
    <row r="4334">
      <c r="A4334" s="1" t="s">
        <v>4539</v>
      </c>
      <c r="B4334" s="1" t="s">
        <v>45</v>
      </c>
      <c r="C4334" s="1" t="str">
        <f t="array" ref="C4334">_xlfn.XLOOKUP($B4334, sales_teams!$A$2:$A$36, sales_teams!$B$2:$B$36)</f>
        <v>Cara Losch</v>
      </c>
      <c r="D4334" s="1" t="str">
        <f t="array" ref="D4334">_xlfn.XLOOKUP($B4334, sales_teams!$A$2:$A$36, sales_teams!$C$2:$C$36)</f>
        <v>East</v>
      </c>
      <c r="E4334" s="1" t="s">
        <v>188</v>
      </c>
      <c r="F4334" s="1" t="s">
        <v>126</v>
      </c>
      <c r="G4334" s="1" t="str">
        <f t="array" ref="G4334">IF($F4334="", "", _xlfn.XLOOKUP($F4334,accounts!$A$2:$A$86,accounts!$B$2:$B$86, "Other"))</f>
        <v>retail</v>
      </c>
      <c r="H4334" s="1" t="str">
        <f t="array" ref="H4334">IF($F4334="", "", IFS(_xlfn.XLOOKUP($F4334, accounts!$A$2:$A$86, accounts!$E$2:$E$86, 0)&gt;=1000, "Enterprise", _xlfn.XLOOKUP($F4334, accounts!$A$2:$A$86, accounts!$E$2:$E$86, 0)&gt;=100, "Mid-Market", TRUE, "SMB"))</f>
        <v>Enterprise</v>
      </c>
      <c r="I4334" s="1" t="str">
        <f t="array" ref="I4334">IF($F4334="", "", _xlfn.XLOOKUP($F4334,accounts!$A$2:$A$86,accounts!$F$2:$F$86, "Other"))</f>
        <v>United States</v>
      </c>
      <c r="J4334" s="1" t="s">
        <v>131</v>
      </c>
      <c r="K4334" s="3">
        <v>42915.0</v>
      </c>
      <c r="L4334" s="3">
        <v>42988.0</v>
      </c>
      <c r="M4334" s="1">
        <v>3350.0</v>
      </c>
    </row>
    <row r="4335">
      <c r="A4335" s="1" t="s">
        <v>4540</v>
      </c>
      <c r="B4335" s="1" t="s">
        <v>105</v>
      </c>
      <c r="C4335" s="1" t="str">
        <f t="array" ref="C4335">_xlfn.XLOOKUP($B4335, sales_teams!$A$2:$A$36, sales_teams!$B$2:$B$36)</f>
        <v>Summer Sewald</v>
      </c>
      <c r="D4335" s="1" t="str">
        <f t="array" ref="D4335">_xlfn.XLOOKUP($B4335, sales_teams!$A$2:$A$36, sales_teams!$C$2:$C$36)</f>
        <v>West</v>
      </c>
      <c r="E4335" s="1" t="s">
        <v>181</v>
      </c>
      <c r="F4335" s="1" t="s">
        <v>114</v>
      </c>
      <c r="G4335" s="1" t="str">
        <f t="array" ref="G4335">IF($F4335="", "", _xlfn.XLOOKUP($F4335,accounts!$A$2:$A$86,accounts!$B$2:$B$86, "Other"))</f>
        <v>marketing</v>
      </c>
      <c r="H4335" s="1" t="str">
        <f t="array" ref="H4335">IF($F4335="", "", IFS(_xlfn.XLOOKUP($F4335, accounts!$A$2:$A$86, accounts!$E$2:$E$86, 0)&gt;=1000, "Enterprise", _xlfn.XLOOKUP($F4335, accounts!$A$2:$A$86, accounts!$E$2:$E$86, 0)&gt;=100, "Mid-Market", TRUE, "SMB"))</f>
        <v>Enterprise</v>
      </c>
      <c r="I4335" s="1" t="str">
        <f t="array" ref="I4335">IF($F4335="", "", _xlfn.XLOOKUP($F4335,accounts!$A$2:$A$86,accounts!$F$2:$F$86, "Other"))</f>
        <v>United States</v>
      </c>
      <c r="J4335" s="1" t="s">
        <v>131</v>
      </c>
      <c r="K4335" s="3">
        <v>42915.0</v>
      </c>
      <c r="L4335" s="3">
        <v>42926.0</v>
      </c>
      <c r="M4335" s="1">
        <v>595.0</v>
      </c>
    </row>
    <row r="4336">
      <c r="A4336" s="1" t="s">
        <v>4541</v>
      </c>
      <c r="B4336" s="1" t="s">
        <v>7</v>
      </c>
      <c r="C4336" s="1" t="str">
        <f t="array" ref="C4336">_xlfn.XLOOKUP($B4336, sales_teams!$A$2:$A$36, sales_teams!$B$2:$B$36)</f>
        <v>Dustin Brinkmann</v>
      </c>
      <c r="D4336" s="1" t="str">
        <f t="array" ref="D4336">_xlfn.XLOOKUP($B4336, sales_teams!$A$2:$A$36, sales_teams!$C$2:$C$36)</f>
        <v>Central</v>
      </c>
      <c r="E4336" s="1" t="s">
        <v>181</v>
      </c>
      <c r="F4336" s="1" t="s">
        <v>25</v>
      </c>
      <c r="G4336" s="1" t="str">
        <f t="array" ref="G4336">IF($F4336="", "", _xlfn.XLOOKUP($F4336,accounts!$A$2:$A$86,accounts!$B$2:$B$86, "Other"))</f>
        <v>medical</v>
      </c>
      <c r="H4336" s="1" t="str">
        <f t="array" ref="H4336">IF($F4336="", "", IFS(_xlfn.XLOOKUP($F4336, accounts!$A$2:$A$86, accounts!$E$2:$E$86, 0)&gt;=1000, "Enterprise", _xlfn.XLOOKUP($F4336, accounts!$A$2:$A$86, accounts!$E$2:$E$86, 0)&gt;=100, "Mid-Market", TRUE, "SMB"))</f>
        <v>Enterprise</v>
      </c>
      <c r="I4336" s="1" t="str">
        <f t="array" ref="I4336">IF($F4336="", "", _xlfn.XLOOKUP($F4336,accounts!$A$2:$A$86,accounts!$F$2:$F$86, "Other"))</f>
        <v>Kenya</v>
      </c>
      <c r="J4336" s="1" t="s">
        <v>131</v>
      </c>
      <c r="K4336" s="3">
        <v>42916.0</v>
      </c>
      <c r="L4336" s="3">
        <v>43005.0</v>
      </c>
      <c r="M4336" s="1">
        <v>560.0</v>
      </c>
    </row>
    <row r="4337">
      <c r="A4337" s="1" t="s">
        <v>4542</v>
      </c>
      <c r="B4337" s="1" t="s">
        <v>57</v>
      </c>
      <c r="C4337" s="1" t="str">
        <f t="array" ref="C4337">_xlfn.XLOOKUP($B4337, sales_teams!$A$2:$A$36, sales_teams!$B$2:$B$36)</f>
        <v>Rocco Neubert</v>
      </c>
      <c r="D4337" s="1" t="str">
        <f t="array" ref="D4337">_xlfn.XLOOKUP($B4337, sales_teams!$A$2:$A$36, sales_teams!$C$2:$C$36)</f>
        <v>East</v>
      </c>
      <c r="E4337" s="1" t="s">
        <v>109</v>
      </c>
      <c r="G4337" s="1" t="str">
        <f t="array" ref="G4337">IF($F4337="", "", _xlfn.XLOOKUP($F4337,accounts!$A$2:$A$86,accounts!$B$2:$B$86, "Other"))</f>
        <v/>
      </c>
      <c r="H4337" s="1" t="str">
        <f t="array" ref="H4337">IF($F4337="", "", IFS(_xlfn.XLOOKUP($F4337, accounts!$A$2:$A$86, accounts!$E$2:$E$86, 0)&gt;=1000, "Enterprise", _xlfn.XLOOKUP($F4337, accounts!$A$2:$A$86, accounts!$E$2:$E$86, 0)&gt;=100, "Mid-Market", TRUE, "SMB"))</f>
        <v/>
      </c>
      <c r="I4337" s="1" t="str">
        <f t="array" ref="I4337">IF($F4337="", "", _xlfn.XLOOKUP($F4337,accounts!$A$2:$A$86,accounts!$F$2:$F$86, "Other"))</f>
        <v/>
      </c>
      <c r="J4337" s="1" t="s">
        <v>189</v>
      </c>
      <c r="K4337" s="3">
        <v>42916.0</v>
      </c>
    </row>
    <row r="4338">
      <c r="A4338" s="1" t="s">
        <v>4543</v>
      </c>
      <c r="B4338" s="1" t="s">
        <v>57</v>
      </c>
      <c r="C4338" s="1" t="str">
        <f t="array" ref="C4338">_xlfn.XLOOKUP($B4338, sales_teams!$A$2:$A$36, sales_teams!$B$2:$B$36)</f>
        <v>Rocco Neubert</v>
      </c>
      <c r="D4338" s="1" t="str">
        <f t="array" ref="D4338">_xlfn.XLOOKUP($B4338, sales_teams!$A$2:$A$36, sales_teams!$C$2:$C$36)</f>
        <v>East</v>
      </c>
      <c r="E4338" s="1" t="s">
        <v>109</v>
      </c>
      <c r="F4338" s="1" t="s">
        <v>171</v>
      </c>
      <c r="G4338" s="1" t="str">
        <f t="array" ref="G4338">IF($F4338="", "", _xlfn.XLOOKUP($F4338,accounts!$A$2:$A$86,accounts!$B$2:$B$86, "Other"))</f>
        <v>retail</v>
      </c>
      <c r="H4338" s="1" t="str">
        <f t="array" ref="H4338">IF($F4338="", "", IFS(_xlfn.XLOOKUP($F4338, accounts!$A$2:$A$86, accounts!$E$2:$E$86, 0)&gt;=1000, "Enterprise", _xlfn.XLOOKUP($F4338, accounts!$A$2:$A$86, accounts!$E$2:$E$86, 0)&gt;=100, "Mid-Market", TRUE, "SMB"))</f>
        <v>Enterprise</v>
      </c>
      <c r="I4338" s="1" t="str">
        <f t="array" ref="I4338">IF($F4338="", "", _xlfn.XLOOKUP($F4338,accounts!$A$2:$A$86,accounts!$F$2:$F$86, "Other"))</f>
        <v>United States</v>
      </c>
      <c r="J4338" s="1" t="s">
        <v>131</v>
      </c>
      <c r="K4338" s="3">
        <v>42916.0</v>
      </c>
      <c r="L4338" s="3">
        <v>42918.0</v>
      </c>
      <c r="M4338" s="1">
        <v>1167.0</v>
      </c>
    </row>
    <row r="4339">
      <c r="A4339" s="1" t="s">
        <v>4544</v>
      </c>
      <c r="B4339" s="1" t="s">
        <v>52</v>
      </c>
      <c r="C4339" s="1" t="str">
        <f t="array" ref="C4339">_xlfn.XLOOKUP($B4339, sales_teams!$A$2:$A$36, sales_teams!$B$2:$B$36)</f>
        <v>Rocco Neubert</v>
      </c>
      <c r="D4339" s="1" t="str">
        <f t="array" ref="D4339">_xlfn.XLOOKUP($B4339, sales_teams!$A$2:$A$36, sales_teams!$C$2:$C$36)</f>
        <v>East</v>
      </c>
      <c r="E4339" s="1" t="s">
        <v>194</v>
      </c>
      <c r="F4339" s="1" t="s">
        <v>121</v>
      </c>
      <c r="G4339" s="1" t="str">
        <f t="array" ref="G4339">IF($F4339="", "", _xlfn.XLOOKUP($F4339,accounts!$A$2:$A$86,accounts!$B$2:$B$86, "Other"))</f>
        <v>telecommunications</v>
      </c>
      <c r="H4339" s="1" t="str">
        <f t="array" ref="H4339">IF($F4339="", "", IFS(_xlfn.XLOOKUP($F4339, accounts!$A$2:$A$86, accounts!$E$2:$E$86, 0)&gt;=1000, "Enterprise", _xlfn.XLOOKUP($F4339, accounts!$A$2:$A$86, accounts!$E$2:$E$86, 0)&gt;=100, "Mid-Market", TRUE, "SMB"))</f>
        <v>Enterprise</v>
      </c>
      <c r="I4339" s="1" t="str">
        <f t="array" ref="I4339">IF($F4339="", "", _xlfn.XLOOKUP($F4339,accounts!$A$2:$A$86,accounts!$F$2:$F$86, "Other"))</f>
        <v>United States</v>
      </c>
      <c r="J4339" s="1" t="s">
        <v>192</v>
      </c>
      <c r="K4339" s="3">
        <v>42916.0</v>
      </c>
      <c r="L4339" s="3">
        <v>42926.0</v>
      </c>
      <c r="M4339" s="1">
        <v>0.0</v>
      </c>
    </row>
    <row r="4340">
      <c r="A4340" s="1" t="s">
        <v>4545</v>
      </c>
      <c r="B4340" s="1" t="s">
        <v>52</v>
      </c>
      <c r="C4340" s="1" t="str">
        <f t="array" ref="C4340">_xlfn.XLOOKUP($B4340, sales_teams!$A$2:$A$36, sales_teams!$B$2:$B$36)</f>
        <v>Rocco Neubert</v>
      </c>
      <c r="D4340" s="1" t="str">
        <f t="array" ref="D4340">_xlfn.XLOOKUP($B4340, sales_teams!$A$2:$A$36, sales_teams!$C$2:$C$36)</f>
        <v>East</v>
      </c>
      <c r="E4340" s="1" t="s">
        <v>188</v>
      </c>
      <c r="F4340" s="1" t="s">
        <v>22</v>
      </c>
      <c r="G4340" s="1" t="str">
        <f t="array" ref="G4340">IF($F4340="", "", _xlfn.XLOOKUP($F4340,accounts!$A$2:$A$86,accounts!$B$2:$B$86, "Other"))</f>
        <v>medical</v>
      </c>
      <c r="H4340" s="1" t="str">
        <f t="array" ref="H4340">IF($F4340="", "", IFS(_xlfn.XLOOKUP($F4340, accounts!$A$2:$A$86, accounts!$E$2:$E$86, 0)&gt;=1000, "Enterprise", _xlfn.XLOOKUP($F4340, accounts!$A$2:$A$86, accounts!$E$2:$E$86, 0)&gt;=100, "Mid-Market", TRUE, "SMB"))</f>
        <v>Mid-Market</v>
      </c>
      <c r="I4340" s="1" t="str">
        <f t="array" ref="I4340">IF($F4340="", "", _xlfn.XLOOKUP($F4340,accounts!$A$2:$A$86,accounts!$F$2:$F$86, "Other"))</f>
        <v>United States</v>
      </c>
      <c r="J4340" s="1" t="s">
        <v>131</v>
      </c>
      <c r="K4340" s="3">
        <v>42916.0</v>
      </c>
      <c r="L4340" s="3">
        <v>43004.0</v>
      </c>
      <c r="M4340" s="1">
        <v>3280.0</v>
      </c>
    </row>
    <row r="4341">
      <c r="A4341" s="1" t="s">
        <v>4546</v>
      </c>
      <c r="B4341" s="1" t="s">
        <v>12</v>
      </c>
      <c r="C4341" s="1" t="str">
        <f t="array" ref="C4341">_xlfn.XLOOKUP($B4341, sales_teams!$A$2:$A$36, sales_teams!$B$2:$B$36)</f>
        <v>Dustin Brinkmann</v>
      </c>
      <c r="D4341" s="1" t="str">
        <f t="array" ref="D4341">_xlfn.XLOOKUP($B4341, sales_teams!$A$2:$A$36, sales_teams!$C$2:$C$36)</f>
        <v>Central</v>
      </c>
      <c r="E4341" s="1" t="s">
        <v>188</v>
      </c>
      <c r="F4341" s="1" t="s">
        <v>106</v>
      </c>
      <c r="G4341" s="1" t="str">
        <f t="array" ref="G4341">IF($F4341="", "", _xlfn.XLOOKUP($F4341,accounts!$A$2:$A$86,accounts!$B$2:$B$86, "Other"))</f>
        <v>retail</v>
      </c>
      <c r="H4341" s="1" t="str">
        <f t="array" ref="H4341">IF($F4341="", "", IFS(_xlfn.XLOOKUP($F4341, accounts!$A$2:$A$86, accounts!$E$2:$E$86, 0)&gt;=1000, "Enterprise", _xlfn.XLOOKUP($F4341, accounts!$A$2:$A$86, accounts!$E$2:$E$86, 0)&gt;=100, "Mid-Market", TRUE, "SMB"))</f>
        <v>Enterprise</v>
      </c>
      <c r="I4341" s="1" t="str">
        <f t="array" ref="I4341">IF($F4341="", "", _xlfn.XLOOKUP($F4341,accounts!$A$2:$A$86,accounts!$F$2:$F$86, "Other"))</f>
        <v>Italy</v>
      </c>
      <c r="J4341" s="1" t="s">
        <v>131</v>
      </c>
      <c r="K4341" s="3">
        <v>42916.0</v>
      </c>
      <c r="L4341" s="3">
        <v>42993.0</v>
      </c>
      <c r="M4341" s="1">
        <v>3427.0</v>
      </c>
    </row>
    <row r="4342">
      <c r="A4342" s="1" t="s">
        <v>4547</v>
      </c>
      <c r="B4342" s="1" t="s">
        <v>39</v>
      </c>
      <c r="C4342" s="1" t="str">
        <f t="array" ref="C4342">_xlfn.XLOOKUP($B4342, sales_teams!$A$2:$A$36, sales_teams!$B$2:$B$36)</f>
        <v>Cara Losch</v>
      </c>
      <c r="D4342" s="1" t="str">
        <f t="array" ref="D4342">_xlfn.XLOOKUP($B4342, sales_teams!$A$2:$A$36, sales_teams!$C$2:$C$36)</f>
        <v>East</v>
      </c>
      <c r="E4342" s="1" t="s">
        <v>181</v>
      </c>
      <c r="F4342" s="1" t="s">
        <v>153</v>
      </c>
      <c r="G4342" s="1" t="str">
        <f t="array" ref="G4342">IF($F4342="", "", _xlfn.XLOOKUP($F4342,accounts!$A$2:$A$86,accounts!$B$2:$B$86, "Other"))</f>
        <v>medical</v>
      </c>
      <c r="H4342" s="1" t="str">
        <f t="array" ref="H4342">IF($F4342="", "", IFS(_xlfn.XLOOKUP($F4342, accounts!$A$2:$A$86, accounts!$E$2:$E$86, 0)&gt;=1000, "Enterprise", _xlfn.XLOOKUP($F4342, accounts!$A$2:$A$86, accounts!$E$2:$E$86, 0)&gt;=100, "Mid-Market", TRUE, "SMB"))</f>
        <v>Enterprise</v>
      </c>
      <c r="I4342" s="1" t="str">
        <f t="array" ref="I4342">IF($F4342="", "", _xlfn.XLOOKUP($F4342,accounts!$A$2:$A$86,accounts!$F$2:$F$86, "Other"))</f>
        <v>United States</v>
      </c>
      <c r="J4342" s="1" t="s">
        <v>192</v>
      </c>
      <c r="K4342" s="3">
        <v>42916.0</v>
      </c>
      <c r="L4342" s="3">
        <v>42928.0</v>
      </c>
      <c r="M4342" s="1">
        <v>0.0</v>
      </c>
    </row>
    <row r="4343">
      <c r="A4343" s="1" t="s">
        <v>4548</v>
      </c>
      <c r="B4343" s="1" t="s">
        <v>48</v>
      </c>
      <c r="C4343" s="1" t="str">
        <f t="array" ref="C4343">_xlfn.XLOOKUP($B4343, sales_teams!$A$2:$A$36, sales_teams!$B$2:$B$36)</f>
        <v>Rocco Neubert</v>
      </c>
      <c r="D4343" s="1" t="str">
        <f t="array" ref="D4343">_xlfn.XLOOKUP($B4343, sales_teams!$A$2:$A$36, sales_teams!$C$2:$C$36)</f>
        <v>East</v>
      </c>
      <c r="E4343" s="1" t="s">
        <v>109</v>
      </c>
      <c r="F4343" s="1" t="s">
        <v>144</v>
      </c>
      <c r="G4343" s="1" t="str">
        <f t="array" ref="G4343">IF($F4343="", "", _xlfn.XLOOKUP($F4343,accounts!$A$2:$A$86,accounts!$B$2:$B$86, "Other"))</f>
        <v>retail</v>
      </c>
      <c r="H4343" s="1" t="str">
        <f t="array" ref="H4343">IF($F4343="", "", IFS(_xlfn.XLOOKUP($F4343, accounts!$A$2:$A$86, accounts!$E$2:$E$86, 0)&gt;=1000, "Enterprise", _xlfn.XLOOKUP($F4343, accounts!$A$2:$A$86, accounts!$E$2:$E$86, 0)&gt;=100, "Mid-Market", TRUE, "SMB"))</f>
        <v>Enterprise</v>
      </c>
      <c r="I4343" s="1" t="str">
        <f t="array" ref="I4343">IF($F4343="", "", _xlfn.XLOOKUP($F4343,accounts!$A$2:$A$86,accounts!$F$2:$F$86, "Other"))</f>
        <v>United States</v>
      </c>
      <c r="J4343" s="1" t="s">
        <v>192</v>
      </c>
      <c r="K4343" s="3">
        <v>42916.0</v>
      </c>
      <c r="L4343" s="3">
        <v>42924.0</v>
      </c>
      <c r="M4343" s="1">
        <v>0.0</v>
      </c>
    </row>
    <row r="4344">
      <c r="A4344" s="1" t="s">
        <v>4549</v>
      </c>
      <c r="B4344" s="1" t="s">
        <v>48</v>
      </c>
      <c r="C4344" s="1" t="str">
        <f t="array" ref="C4344">_xlfn.XLOOKUP($B4344, sales_teams!$A$2:$A$36, sales_teams!$B$2:$B$36)</f>
        <v>Rocco Neubert</v>
      </c>
      <c r="D4344" s="1" t="str">
        <f t="array" ref="D4344">_xlfn.XLOOKUP($B4344, sales_teams!$A$2:$A$36, sales_teams!$C$2:$C$36)</f>
        <v>East</v>
      </c>
      <c r="E4344" s="1" t="s">
        <v>109</v>
      </c>
      <c r="F4344" s="1" t="s">
        <v>123</v>
      </c>
      <c r="G4344" s="1" t="str">
        <f t="array" ref="G4344">IF($F4344="", "", _xlfn.XLOOKUP($F4344,accounts!$A$2:$A$86,accounts!$B$2:$B$86, "Other"))</f>
        <v>technology</v>
      </c>
      <c r="H4344" s="1" t="str">
        <f t="array" ref="H4344">IF($F4344="", "", IFS(_xlfn.XLOOKUP($F4344, accounts!$A$2:$A$86, accounts!$E$2:$E$86, 0)&gt;=1000, "Enterprise", _xlfn.XLOOKUP($F4344, accounts!$A$2:$A$86, accounts!$E$2:$E$86, 0)&gt;=100, "Mid-Market", TRUE, "SMB"))</f>
        <v>Enterprise</v>
      </c>
      <c r="I4344" s="1" t="str">
        <f t="array" ref="I4344">IF($F4344="", "", _xlfn.XLOOKUP($F4344,accounts!$A$2:$A$86,accounts!$F$2:$F$86, "Other"))</f>
        <v>United States</v>
      </c>
      <c r="J4344" s="1" t="s">
        <v>131</v>
      </c>
      <c r="K4344" s="3">
        <v>42916.0</v>
      </c>
      <c r="L4344" s="3">
        <v>43005.0</v>
      </c>
      <c r="M4344" s="1">
        <v>940.0</v>
      </c>
    </row>
    <row r="4345">
      <c r="A4345" s="1" t="s">
        <v>4550</v>
      </c>
      <c r="B4345" s="1" t="s">
        <v>30</v>
      </c>
      <c r="C4345" s="1" t="str">
        <f t="array" ref="C4345">_xlfn.XLOOKUP($B4345, sales_teams!$A$2:$A$36, sales_teams!$B$2:$B$36)</f>
        <v>Melvin Marxen</v>
      </c>
      <c r="D4345" s="1" t="str">
        <f t="array" ref="D4345">_xlfn.XLOOKUP($B4345, sales_teams!$A$2:$A$36, sales_teams!$C$2:$C$36)</f>
        <v>Central</v>
      </c>
      <c r="E4345" s="1" t="s">
        <v>181</v>
      </c>
      <c r="F4345" s="1" t="s">
        <v>136</v>
      </c>
      <c r="G4345" s="1" t="str">
        <f t="array" ref="G4345">IF($F4345="", "", _xlfn.XLOOKUP($F4345,accounts!$A$2:$A$86,accounts!$B$2:$B$86, "Other"))</f>
        <v>services</v>
      </c>
      <c r="H4345" s="1" t="str">
        <f t="array" ref="H4345">IF($F4345="", "", IFS(_xlfn.XLOOKUP($F4345, accounts!$A$2:$A$86, accounts!$E$2:$E$86, 0)&gt;=1000, "Enterprise", _xlfn.XLOOKUP($F4345, accounts!$A$2:$A$86, accounts!$E$2:$E$86, 0)&gt;=100, "Mid-Market", TRUE, "SMB"))</f>
        <v>Enterprise</v>
      </c>
      <c r="I4345" s="1" t="str">
        <f t="array" ref="I4345">IF($F4345="", "", _xlfn.XLOOKUP($F4345,accounts!$A$2:$A$86,accounts!$F$2:$F$86, "Other"))</f>
        <v>United States</v>
      </c>
      <c r="J4345" s="1" t="s">
        <v>131</v>
      </c>
      <c r="K4345" s="3">
        <v>42916.0</v>
      </c>
      <c r="L4345" s="3">
        <v>43007.0</v>
      </c>
      <c r="M4345" s="1">
        <v>565.0</v>
      </c>
    </row>
    <row r="4346">
      <c r="A4346" s="1" t="s">
        <v>4551</v>
      </c>
      <c r="B4346" s="1" t="s">
        <v>30</v>
      </c>
      <c r="C4346" s="1" t="str">
        <f t="array" ref="C4346">_xlfn.XLOOKUP($B4346, sales_teams!$A$2:$A$36, sales_teams!$B$2:$B$36)</f>
        <v>Melvin Marxen</v>
      </c>
      <c r="D4346" s="1" t="str">
        <f t="array" ref="D4346">_xlfn.XLOOKUP($B4346, sales_teams!$A$2:$A$36, sales_teams!$C$2:$C$36)</f>
        <v>Central</v>
      </c>
      <c r="E4346" s="1" t="s">
        <v>148</v>
      </c>
      <c r="F4346" s="1" t="s">
        <v>64</v>
      </c>
      <c r="G4346" s="1" t="str">
        <f t="array" ref="G4346">IF($F4346="", "", _xlfn.XLOOKUP($F4346,accounts!$A$2:$A$86,accounts!$B$2:$B$86, "Other"))</f>
        <v>technology</v>
      </c>
      <c r="H4346" s="1" t="str">
        <f t="array" ref="H4346">IF($F4346="", "", IFS(_xlfn.XLOOKUP($F4346, accounts!$A$2:$A$86, accounts!$E$2:$E$86, 0)&gt;=1000, "Enterprise", _xlfn.XLOOKUP($F4346, accounts!$A$2:$A$86, accounts!$E$2:$E$86, 0)&gt;=100, "Mid-Market", TRUE, "SMB"))</f>
        <v>Enterprise</v>
      </c>
      <c r="I4346" s="1" t="str">
        <f t="array" ref="I4346">IF($F4346="", "", _xlfn.XLOOKUP($F4346,accounts!$A$2:$A$86,accounts!$F$2:$F$86, "Other"))</f>
        <v>United States</v>
      </c>
      <c r="J4346" s="1" t="s">
        <v>131</v>
      </c>
      <c r="K4346" s="3">
        <v>42916.0</v>
      </c>
      <c r="L4346" s="3">
        <v>42922.0</v>
      </c>
      <c r="M4346" s="1">
        <v>4749.0</v>
      </c>
    </row>
    <row r="4347">
      <c r="A4347" s="1" t="s">
        <v>4552</v>
      </c>
      <c r="B4347" s="1" t="s">
        <v>94</v>
      </c>
      <c r="C4347" s="1" t="str">
        <f t="array" ref="C4347">_xlfn.XLOOKUP($B4347, sales_teams!$A$2:$A$36, sales_teams!$B$2:$B$36)</f>
        <v>Celia Rouche</v>
      </c>
      <c r="D4347" s="1" t="str">
        <f t="array" ref="D4347">_xlfn.XLOOKUP($B4347, sales_teams!$A$2:$A$36, sales_teams!$C$2:$C$36)</f>
        <v>West</v>
      </c>
      <c r="E4347" s="1" t="s">
        <v>179</v>
      </c>
      <c r="F4347" s="1" t="s">
        <v>129</v>
      </c>
      <c r="G4347" s="1" t="str">
        <f t="array" ref="G4347">IF($F4347="", "", _xlfn.XLOOKUP($F4347,accounts!$A$2:$A$86,accounts!$B$2:$B$86, "Other"))</f>
        <v>medical</v>
      </c>
      <c r="H4347" s="1" t="str">
        <f t="array" ref="H4347">IF($F4347="", "", IFS(_xlfn.XLOOKUP($F4347, accounts!$A$2:$A$86, accounts!$E$2:$E$86, 0)&gt;=1000, "Enterprise", _xlfn.XLOOKUP($F4347, accounts!$A$2:$A$86, accounts!$E$2:$E$86, 0)&gt;=100, "Mid-Market", TRUE, "SMB"))</f>
        <v>Enterprise</v>
      </c>
      <c r="I4347" s="1" t="str">
        <f t="array" ref="I4347">IF($F4347="", "", _xlfn.XLOOKUP($F4347,accounts!$A$2:$A$86,accounts!$F$2:$F$86, "Other"))</f>
        <v>United States</v>
      </c>
      <c r="J4347" s="1" t="s">
        <v>131</v>
      </c>
      <c r="K4347" s="3">
        <v>42916.0</v>
      </c>
      <c r="L4347" s="3">
        <v>42925.0</v>
      </c>
      <c r="M4347" s="1">
        <v>51.0</v>
      </c>
    </row>
    <row r="4348">
      <c r="A4348" s="1" t="s">
        <v>4553</v>
      </c>
      <c r="B4348" s="1" t="s">
        <v>26</v>
      </c>
      <c r="C4348" s="1" t="str">
        <f t="array" ref="C4348">_xlfn.XLOOKUP($B4348, sales_teams!$A$2:$A$36, sales_teams!$B$2:$B$36)</f>
        <v>Melvin Marxen</v>
      </c>
      <c r="D4348" s="1" t="str">
        <f t="array" ref="D4348">_xlfn.XLOOKUP($B4348, sales_teams!$A$2:$A$36, sales_teams!$C$2:$C$36)</f>
        <v>Central</v>
      </c>
      <c r="E4348" s="1" t="s">
        <v>179</v>
      </c>
      <c r="F4348" s="1" t="s">
        <v>156</v>
      </c>
      <c r="G4348" s="1" t="str">
        <f t="array" ref="G4348">IF($F4348="", "", _xlfn.XLOOKUP($F4348,accounts!$A$2:$A$86,accounts!$B$2:$B$86, "Other"))</f>
        <v>employment</v>
      </c>
      <c r="H4348" s="1" t="str">
        <f t="array" ref="H4348">IF($F4348="", "", IFS(_xlfn.XLOOKUP($F4348, accounts!$A$2:$A$86, accounts!$E$2:$E$86, 0)&gt;=1000, "Enterprise", _xlfn.XLOOKUP($F4348, accounts!$A$2:$A$86, accounts!$E$2:$E$86, 0)&gt;=100, "Mid-Market", TRUE, "SMB"))</f>
        <v>Mid-Market</v>
      </c>
      <c r="I4348" s="1" t="str">
        <f t="array" ref="I4348">IF($F4348="", "", _xlfn.XLOOKUP($F4348,accounts!$A$2:$A$86,accounts!$F$2:$F$86, "Other"))</f>
        <v>United States</v>
      </c>
      <c r="J4348" s="1" t="s">
        <v>192</v>
      </c>
      <c r="K4348" s="3">
        <v>42916.0</v>
      </c>
      <c r="L4348" s="3">
        <v>42975.0</v>
      </c>
      <c r="M4348" s="1">
        <v>0.0</v>
      </c>
    </row>
    <row r="4349">
      <c r="A4349" s="1" t="s">
        <v>4554</v>
      </c>
      <c r="B4349" s="1" t="s">
        <v>99</v>
      </c>
      <c r="C4349" s="1" t="str">
        <f t="array" ref="C4349">_xlfn.XLOOKUP($B4349, sales_teams!$A$2:$A$36, sales_teams!$B$2:$B$36)</f>
        <v>Summer Sewald</v>
      </c>
      <c r="D4349" s="1" t="str">
        <f t="array" ref="D4349">_xlfn.XLOOKUP($B4349, sales_teams!$A$2:$A$36, sales_teams!$C$2:$C$36)</f>
        <v>West</v>
      </c>
      <c r="E4349" s="1" t="s">
        <v>109</v>
      </c>
      <c r="G4349" s="1" t="str">
        <f t="array" ref="G4349">IF($F4349="", "", _xlfn.XLOOKUP($F4349,accounts!$A$2:$A$86,accounts!$B$2:$B$86, "Other"))</f>
        <v/>
      </c>
      <c r="H4349" s="1" t="str">
        <f t="array" ref="H4349">IF($F4349="", "", IFS(_xlfn.XLOOKUP($F4349, accounts!$A$2:$A$86, accounts!$E$2:$E$86, 0)&gt;=1000, "Enterprise", _xlfn.XLOOKUP($F4349, accounts!$A$2:$A$86, accounts!$E$2:$E$86, 0)&gt;=100, "Mid-Market", TRUE, "SMB"))</f>
        <v/>
      </c>
      <c r="I4349" s="1" t="str">
        <f t="array" ref="I4349">IF($F4349="", "", _xlfn.XLOOKUP($F4349,accounts!$A$2:$A$86,accounts!$F$2:$F$86, "Other"))</f>
        <v/>
      </c>
      <c r="J4349" s="1" t="s">
        <v>189</v>
      </c>
      <c r="K4349" s="3">
        <v>42916.0</v>
      </c>
    </row>
    <row r="4350">
      <c r="A4350" s="1" t="s">
        <v>4555</v>
      </c>
      <c r="B4350" s="1" t="s">
        <v>99</v>
      </c>
      <c r="C4350" s="1" t="str">
        <f t="array" ref="C4350">_xlfn.XLOOKUP($B4350, sales_teams!$A$2:$A$36, sales_teams!$B$2:$B$36)</f>
        <v>Summer Sewald</v>
      </c>
      <c r="D4350" s="1" t="str">
        <f t="array" ref="D4350">_xlfn.XLOOKUP($B4350, sales_teams!$A$2:$A$36, sales_teams!$C$2:$C$36)</f>
        <v>West</v>
      </c>
      <c r="E4350" s="1" t="s">
        <v>148</v>
      </c>
      <c r="F4350" s="1" t="s">
        <v>170</v>
      </c>
      <c r="G4350" s="1" t="str">
        <f t="array" ref="G4350">IF($F4350="", "", _xlfn.XLOOKUP($F4350,accounts!$A$2:$A$86,accounts!$B$2:$B$86, "Other"))</f>
        <v>employment</v>
      </c>
      <c r="H4350" s="1" t="str">
        <f t="array" ref="H4350">IF($F4350="", "", IFS(_xlfn.XLOOKUP($F4350, accounts!$A$2:$A$86, accounts!$E$2:$E$86, 0)&gt;=1000, "Enterprise", _xlfn.XLOOKUP($F4350, accounts!$A$2:$A$86, accounts!$E$2:$E$86, 0)&gt;=100, "Mid-Market", TRUE, "SMB"))</f>
        <v>Enterprise</v>
      </c>
      <c r="I4350" s="1" t="str">
        <f t="array" ref="I4350">IF($F4350="", "", _xlfn.XLOOKUP($F4350,accounts!$A$2:$A$86,accounts!$F$2:$F$86, "Other"))</f>
        <v>United States</v>
      </c>
      <c r="J4350" s="1" t="s">
        <v>192</v>
      </c>
      <c r="K4350" s="3">
        <v>42916.0</v>
      </c>
      <c r="L4350" s="3">
        <v>42924.0</v>
      </c>
      <c r="M4350" s="1">
        <v>0.0</v>
      </c>
    </row>
    <row r="4351">
      <c r="A4351" s="1" t="s">
        <v>4556</v>
      </c>
      <c r="B4351" s="1" t="s">
        <v>19</v>
      </c>
      <c r="C4351" s="1" t="str">
        <f t="array" ref="C4351">_xlfn.XLOOKUP($B4351, sales_teams!$A$2:$A$36, sales_teams!$B$2:$B$36)</f>
        <v>Melvin Marxen</v>
      </c>
      <c r="D4351" s="1" t="str">
        <f t="array" ref="D4351">_xlfn.XLOOKUP($B4351, sales_teams!$A$2:$A$36, sales_teams!$C$2:$C$36)</f>
        <v>Central</v>
      </c>
      <c r="E4351" s="1" t="s">
        <v>181</v>
      </c>
      <c r="F4351" s="1" t="s">
        <v>136</v>
      </c>
      <c r="G4351" s="1" t="str">
        <f t="array" ref="G4351">IF($F4351="", "", _xlfn.XLOOKUP($F4351,accounts!$A$2:$A$86,accounts!$B$2:$B$86, "Other"))</f>
        <v>services</v>
      </c>
      <c r="H4351" s="1" t="str">
        <f t="array" ref="H4351">IF($F4351="", "", IFS(_xlfn.XLOOKUP($F4351, accounts!$A$2:$A$86, accounts!$E$2:$E$86, 0)&gt;=1000, "Enterprise", _xlfn.XLOOKUP($F4351, accounts!$A$2:$A$86, accounts!$E$2:$E$86, 0)&gt;=100, "Mid-Market", TRUE, "SMB"))</f>
        <v>Enterprise</v>
      </c>
      <c r="I4351" s="1" t="str">
        <f t="array" ref="I4351">IF($F4351="", "", _xlfn.XLOOKUP($F4351,accounts!$A$2:$A$86,accounts!$F$2:$F$86, "Other"))</f>
        <v>United States</v>
      </c>
      <c r="J4351" s="1" t="s">
        <v>192</v>
      </c>
      <c r="K4351" s="3">
        <v>42916.0</v>
      </c>
      <c r="L4351" s="3">
        <v>42923.0</v>
      </c>
      <c r="M4351" s="1">
        <v>0.0</v>
      </c>
    </row>
    <row r="4352">
      <c r="A4352" s="1" t="s">
        <v>4557</v>
      </c>
      <c r="B4352" s="1" t="s">
        <v>92</v>
      </c>
      <c r="C4352" s="1" t="str">
        <f t="array" ref="C4352">_xlfn.XLOOKUP($B4352, sales_teams!$A$2:$A$36, sales_teams!$B$2:$B$36)</f>
        <v>Celia Rouche</v>
      </c>
      <c r="D4352" s="1" t="str">
        <f t="array" ref="D4352">_xlfn.XLOOKUP($B4352, sales_teams!$A$2:$A$36, sales_teams!$C$2:$C$36)</f>
        <v>West</v>
      </c>
      <c r="E4352" s="1" t="s">
        <v>179</v>
      </c>
      <c r="F4352" s="1" t="s">
        <v>80</v>
      </c>
      <c r="G4352" s="1" t="str">
        <f t="array" ref="G4352">IF($F4352="", "", _xlfn.XLOOKUP($F4352,accounts!$A$2:$A$86,accounts!$B$2:$B$86, "Other"))</f>
        <v>technology</v>
      </c>
      <c r="H4352" s="1" t="str">
        <f t="array" ref="H4352">IF($F4352="", "", IFS(_xlfn.XLOOKUP($F4352, accounts!$A$2:$A$86, accounts!$E$2:$E$86, 0)&gt;=1000, "Enterprise", _xlfn.XLOOKUP($F4352, accounts!$A$2:$A$86, accounts!$E$2:$E$86, 0)&gt;=100, "Mid-Market", TRUE, "SMB"))</f>
        <v>Enterprise</v>
      </c>
      <c r="I4352" s="1" t="str">
        <f t="array" ref="I4352">IF($F4352="", "", _xlfn.XLOOKUP($F4352,accounts!$A$2:$A$86,accounts!$F$2:$F$86, "Other"))</f>
        <v>United States</v>
      </c>
      <c r="J4352" s="1" t="s">
        <v>192</v>
      </c>
      <c r="K4352" s="3">
        <v>42916.0</v>
      </c>
      <c r="L4352" s="3">
        <v>42917.0</v>
      </c>
      <c r="M4352" s="1">
        <v>0.0</v>
      </c>
    </row>
    <row r="4353">
      <c r="A4353" s="1" t="s">
        <v>4558</v>
      </c>
      <c r="B4353" s="1" t="s">
        <v>24</v>
      </c>
      <c r="C4353" s="1" t="str">
        <f t="array" ref="C4353">_xlfn.XLOOKUP($B4353, sales_teams!$A$2:$A$36, sales_teams!$B$2:$B$36)</f>
        <v>Melvin Marxen</v>
      </c>
      <c r="D4353" s="1" t="str">
        <f t="array" ref="D4353">_xlfn.XLOOKUP($B4353, sales_teams!$A$2:$A$36, sales_teams!$C$2:$C$36)</f>
        <v>Central</v>
      </c>
      <c r="E4353" s="1" t="s">
        <v>188</v>
      </c>
      <c r="F4353" s="1" t="s">
        <v>128</v>
      </c>
      <c r="G4353" s="1" t="str">
        <f t="array" ref="G4353">IF($F4353="", "", _xlfn.XLOOKUP($F4353,accounts!$A$2:$A$86,accounts!$B$2:$B$86, "Other"))</f>
        <v>marketing</v>
      </c>
      <c r="H4353" s="1" t="str">
        <f t="array" ref="H4353">IF($F4353="", "", IFS(_xlfn.XLOOKUP($F4353, accounts!$A$2:$A$86, accounts!$E$2:$E$86, 0)&gt;=1000, "Enterprise", _xlfn.XLOOKUP($F4353, accounts!$A$2:$A$86, accounts!$E$2:$E$86, 0)&gt;=100, "Mid-Market", TRUE, "SMB"))</f>
        <v>Enterprise</v>
      </c>
      <c r="I4353" s="1" t="str">
        <f t="array" ref="I4353">IF($F4353="", "", _xlfn.XLOOKUP($F4353,accounts!$A$2:$A$86,accounts!$F$2:$F$86, "Other"))</f>
        <v>United States</v>
      </c>
      <c r="J4353" s="1" t="s">
        <v>131</v>
      </c>
      <c r="K4353" s="3">
        <v>42916.0</v>
      </c>
      <c r="L4353" s="3">
        <v>42925.0</v>
      </c>
      <c r="M4353" s="1">
        <v>3699.0</v>
      </c>
    </row>
    <row r="4354">
      <c r="A4354" s="1" t="s">
        <v>4559</v>
      </c>
      <c r="B4354" s="1" t="s">
        <v>107</v>
      </c>
      <c r="C4354" s="1" t="str">
        <f t="array" ref="C4354">_xlfn.XLOOKUP($B4354, sales_teams!$A$2:$A$36, sales_teams!$B$2:$B$36)</f>
        <v>Summer Sewald</v>
      </c>
      <c r="D4354" s="1" t="str">
        <f t="array" ref="D4354">_xlfn.XLOOKUP($B4354, sales_teams!$A$2:$A$36, sales_teams!$C$2:$C$36)</f>
        <v>West</v>
      </c>
      <c r="E4354" s="1" t="s">
        <v>194</v>
      </c>
      <c r="F4354" s="1" t="s">
        <v>50</v>
      </c>
      <c r="G4354" s="1" t="str">
        <f t="array" ref="G4354">IF($F4354="", "", _xlfn.XLOOKUP($F4354,accounts!$A$2:$A$86,accounts!$B$2:$B$86, "Other"))</f>
        <v>entertainment</v>
      </c>
      <c r="H4354" s="1" t="str">
        <f t="array" ref="H4354">IF($F4354="", "", IFS(_xlfn.XLOOKUP($F4354, accounts!$A$2:$A$86, accounts!$E$2:$E$86, 0)&gt;=1000, "Enterprise", _xlfn.XLOOKUP($F4354, accounts!$A$2:$A$86, accounts!$E$2:$E$86, 0)&gt;=100, "Mid-Market", TRUE, "SMB"))</f>
        <v>Enterprise</v>
      </c>
      <c r="I4354" s="1" t="str">
        <f t="array" ref="I4354">IF($F4354="", "", _xlfn.XLOOKUP($F4354,accounts!$A$2:$A$86,accounts!$F$2:$F$86, "Other"))</f>
        <v>United States</v>
      </c>
      <c r="J4354" s="1" t="s">
        <v>131</v>
      </c>
      <c r="K4354" s="3">
        <v>42916.0</v>
      </c>
      <c r="L4354" s="3">
        <v>42923.0</v>
      </c>
      <c r="M4354" s="1">
        <v>5909.0</v>
      </c>
    </row>
    <row r="4355">
      <c r="A4355" s="1" t="s">
        <v>4560</v>
      </c>
      <c r="B4355" s="1" t="s">
        <v>18</v>
      </c>
      <c r="C4355" s="1" t="str">
        <f t="array" ref="C4355">_xlfn.XLOOKUP($B4355, sales_teams!$A$2:$A$36, sales_teams!$B$2:$B$36)</f>
        <v>Dustin Brinkmann</v>
      </c>
      <c r="D4355" s="1" t="str">
        <f t="array" ref="D4355">_xlfn.XLOOKUP($B4355, sales_teams!$A$2:$A$36, sales_teams!$C$2:$C$36)</f>
        <v>Central</v>
      </c>
      <c r="E4355" s="1" t="s">
        <v>181</v>
      </c>
      <c r="F4355" s="1" t="s">
        <v>59</v>
      </c>
      <c r="G4355" s="1" t="str">
        <f t="array" ref="G4355">IF($F4355="", "", _xlfn.XLOOKUP($F4355,accounts!$A$2:$A$86,accounts!$B$2:$B$86, "Other"))</f>
        <v>medical</v>
      </c>
      <c r="H4355" s="1" t="str">
        <f t="array" ref="H4355">IF($F4355="", "", IFS(_xlfn.XLOOKUP($F4355, accounts!$A$2:$A$86, accounts!$E$2:$E$86, 0)&gt;=1000, "Enterprise", _xlfn.XLOOKUP($F4355, accounts!$A$2:$A$86, accounts!$E$2:$E$86, 0)&gt;=100, "Mid-Market", TRUE, "SMB"))</f>
        <v>SMB</v>
      </c>
      <c r="I4355" s="1" t="str">
        <f t="array" ref="I4355">IF($F4355="", "", _xlfn.XLOOKUP($F4355,accounts!$A$2:$A$86,accounts!$F$2:$F$86, "Other"))</f>
        <v>United States</v>
      </c>
      <c r="J4355" s="1" t="s">
        <v>192</v>
      </c>
      <c r="K4355" s="3">
        <v>42916.0</v>
      </c>
      <c r="L4355" s="3">
        <v>43040.0</v>
      </c>
      <c r="M4355" s="1">
        <v>0.0</v>
      </c>
    </row>
    <row r="4356">
      <c r="A4356" s="1" t="s">
        <v>4561</v>
      </c>
      <c r="B4356" s="1" t="s">
        <v>28</v>
      </c>
      <c r="C4356" s="1" t="str">
        <f t="array" ref="C4356">_xlfn.XLOOKUP($B4356, sales_teams!$A$2:$A$36, sales_teams!$B$2:$B$36)</f>
        <v>Melvin Marxen</v>
      </c>
      <c r="D4356" s="1" t="str">
        <f t="array" ref="D4356">_xlfn.XLOOKUP($B4356, sales_teams!$A$2:$A$36, sales_teams!$C$2:$C$36)</f>
        <v>Central</v>
      </c>
      <c r="E4356" s="1" t="s">
        <v>148</v>
      </c>
      <c r="F4356" s="1" t="s">
        <v>82</v>
      </c>
      <c r="G4356" s="1" t="str">
        <f t="array" ref="G4356">IF($F4356="", "", _xlfn.XLOOKUP($F4356,accounts!$A$2:$A$86,accounts!$B$2:$B$86, "Other"))</f>
        <v>software</v>
      </c>
      <c r="H4356" s="1" t="str">
        <f t="array" ref="H4356">IF($F4356="", "", IFS(_xlfn.XLOOKUP($F4356, accounts!$A$2:$A$86, accounts!$E$2:$E$86, 0)&gt;=1000, "Enterprise", _xlfn.XLOOKUP($F4356, accounts!$A$2:$A$86, accounts!$E$2:$E$86, 0)&gt;=100, "Mid-Market", TRUE, "SMB"))</f>
        <v>Enterprise</v>
      </c>
      <c r="I4356" s="1" t="str">
        <f t="array" ref="I4356">IF($F4356="", "", _xlfn.XLOOKUP($F4356,accounts!$A$2:$A$86,accounts!$F$2:$F$86, "Other"))</f>
        <v>United States</v>
      </c>
      <c r="J4356" s="1" t="s">
        <v>192</v>
      </c>
      <c r="K4356" s="3">
        <v>42916.0</v>
      </c>
      <c r="L4356" s="3">
        <v>42917.0</v>
      </c>
      <c r="M4356" s="1">
        <v>0.0</v>
      </c>
    </row>
    <row r="4357">
      <c r="A4357" s="1" t="s">
        <v>4562</v>
      </c>
      <c r="B4357" s="1" t="s">
        <v>54</v>
      </c>
      <c r="C4357" s="1" t="str">
        <f t="array" ref="C4357">_xlfn.XLOOKUP($B4357, sales_teams!$A$2:$A$36, sales_teams!$B$2:$B$36)</f>
        <v>Rocco Neubert</v>
      </c>
      <c r="D4357" s="1" t="str">
        <f t="array" ref="D4357">_xlfn.XLOOKUP($B4357, sales_teams!$A$2:$A$36, sales_teams!$C$2:$C$36)</f>
        <v>East</v>
      </c>
      <c r="E4357" s="1" t="s">
        <v>194</v>
      </c>
      <c r="F4357" s="1" t="s">
        <v>59</v>
      </c>
      <c r="G4357" s="1" t="str">
        <f t="array" ref="G4357">IF($F4357="", "", _xlfn.XLOOKUP($F4357,accounts!$A$2:$A$86,accounts!$B$2:$B$86, "Other"))</f>
        <v>medical</v>
      </c>
      <c r="H4357" s="1" t="str">
        <f t="array" ref="H4357">IF($F4357="", "", IFS(_xlfn.XLOOKUP($F4357, accounts!$A$2:$A$86, accounts!$E$2:$E$86, 0)&gt;=1000, "Enterprise", _xlfn.XLOOKUP($F4357, accounts!$A$2:$A$86, accounts!$E$2:$E$86, 0)&gt;=100, "Mid-Market", TRUE, "SMB"))</f>
        <v>SMB</v>
      </c>
      <c r="I4357" s="1" t="str">
        <f t="array" ref="I4357">IF($F4357="", "", _xlfn.XLOOKUP($F4357,accounts!$A$2:$A$86,accounts!$F$2:$F$86, "Other"))</f>
        <v>United States</v>
      </c>
      <c r="J4357" s="1" t="s">
        <v>192</v>
      </c>
      <c r="K4357" s="3">
        <v>42916.0</v>
      </c>
      <c r="L4357" s="3">
        <v>42923.0</v>
      </c>
      <c r="M4357" s="1">
        <v>0.0</v>
      </c>
    </row>
    <row r="4358">
      <c r="A4358" s="1" t="s">
        <v>4563</v>
      </c>
      <c r="B4358" s="1" t="s">
        <v>54</v>
      </c>
      <c r="C4358" s="1" t="str">
        <f t="array" ref="C4358">_xlfn.XLOOKUP($B4358, sales_teams!$A$2:$A$36, sales_teams!$B$2:$B$36)</f>
        <v>Rocco Neubert</v>
      </c>
      <c r="D4358" s="1" t="str">
        <f t="array" ref="D4358">_xlfn.XLOOKUP($B4358, sales_teams!$A$2:$A$36, sales_teams!$C$2:$C$36)</f>
        <v>East</v>
      </c>
      <c r="E4358" s="1" t="s">
        <v>194</v>
      </c>
      <c r="F4358" s="1" t="s">
        <v>55</v>
      </c>
      <c r="G4358" s="1" t="str">
        <f t="array" ref="G4358">IF($F4358="", "", _xlfn.XLOOKUP($F4358,accounts!$A$2:$A$86,accounts!$B$2:$B$86, "Other"))</f>
        <v>entertainment</v>
      </c>
      <c r="H4358" s="1" t="str">
        <f t="array" ref="H4358">IF($F4358="", "", IFS(_xlfn.XLOOKUP($F4358, accounts!$A$2:$A$86, accounts!$E$2:$E$86, 0)&gt;=1000, "Enterprise", _xlfn.XLOOKUP($F4358, accounts!$A$2:$A$86, accounts!$E$2:$E$86, 0)&gt;=100, "Mid-Market", TRUE, "SMB"))</f>
        <v>Enterprise</v>
      </c>
      <c r="I4358" s="1" t="str">
        <f t="array" ref="I4358">IF($F4358="", "", _xlfn.XLOOKUP($F4358,accounts!$A$2:$A$86,accounts!$F$2:$F$86, "Other"))</f>
        <v>United States</v>
      </c>
      <c r="J4358" s="1" t="s">
        <v>131</v>
      </c>
      <c r="K4358" s="3">
        <v>42916.0</v>
      </c>
      <c r="L4358" s="3">
        <v>42997.0</v>
      </c>
      <c r="M4358" s="1">
        <v>5927.0</v>
      </c>
    </row>
    <row r="4359">
      <c r="A4359" s="1" t="s">
        <v>4564</v>
      </c>
      <c r="B4359" s="1" t="s">
        <v>54</v>
      </c>
      <c r="C4359" s="1" t="str">
        <f t="array" ref="C4359">_xlfn.XLOOKUP($B4359, sales_teams!$A$2:$A$36, sales_teams!$B$2:$B$36)</f>
        <v>Rocco Neubert</v>
      </c>
      <c r="D4359" s="1" t="str">
        <f t="array" ref="D4359">_xlfn.XLOOKUP($B4359, sales_teams!$A$2:$A$36, sales_teams!$C$2:$C$36)</f>
        <v>East</v>
      </c>
      <c r="E4359" s="1" t="s">
        <v>179</v>
      </c>
      <c r="F4359" s="1" t="s">
        <v>40</v>
      </c>
      <c r="G4359" s="1" t="str">
        <f t="array" ref="G4359">IF($F4359="", "", _xlfn.XLOOKUP($F4359,accounts!$A$2:$A$86,accounts!$B$2:$B$86, "Other"))</f>
        <v>technology</v>
      </c>
      <c r="H4359" s="1" t="str">
        <f t="array" ref="H4359">IF($F4359="", "", IFS(_xlfn.XLOOKUP($F4359, accounts!$A$2:$A$86, accounts!$E$2:$E$86, 0)&gt;=1000, "Enterprise", _xlfn.XLOOKUP($F4359, accounts!$A$2:$A$86, accounts!$E$2:$E$86, 0)&gt;=100, "Mid-Market", TRUE, "SMB"))</f>
        <v>Enterprise</v>
      </c>
      <c r="I4359" s="1" t="str">
        <f t="array" ref="I4359">IF($F4359="", "", _xlfn.XLOOKUP($F4359,accounts!$A$2:$A$86,accounts!$F$2:$F$86, "Other"))</f>
        <v>United States</v>
      </c>
      <c r="J4359" s="1" t="s">
        <v>131</v>
      </c>
      <c r="K4359" s="3">
        <v>42916.0</v>
      </c>
      <c r="L4359" s="3">
        <v>42996.0</v>
      </c>
      <c r="M4359" s="1">
        <v>60.0</v>
      </c>
    </row>
    <row r="4360">
      <c r="A4360" s="1" t="s">
        <v>4565</v>
      </c>
      <c r="B4360" s="1" t="s">
        <v>54</v>
      </c>
      <c r="C4360" s="1" t="str">
        <f t="array" ref="C4360">_xlfn.XLOOKUP($B4360, sales_teams!$A$2:$A$36, sales_teams!$B$2:$B$36)</f>
        <v>Rocco Neubert</v>
      </c>
      <c r="D4360" s="1" t="str">
        <f t="array" ref="D4360">_xlfn.XLOOKUP($B4360, sales_teams!$A$2:$A$36, sales_teams!$C$2:$C$36)</f>
        <v>East</v>
      </c>
      <c r="E4360" s="1" t="s">
        <v>188</v>
      </c>
      <c r="F4360" s="1" t="s">
        <v>173</v>
      </c>
      <c r="G4360" s="1" t="str">
        <f t="array" ref="G4360">IF($F4360="", "", _xlfn.XLOOKUP($F4360,accounts!$A$2:$A$86,accounts!$B$2:$B$86, "Other"))</f>
        <v>technology</v>
      </c>
      <c r="H4360" s="1" t="str">
        <f t="array" ref="H4360">IF($F4360="", "", IFS(_xlfn.XLOOKUP($F4360, accounts!$A$2:$A$86, accounts!$E$2:$E$86, 0)&gt;=1000, "Enterprise", _xlfn.XLOOKUP($F4360, accounts!$A$2:$A$86, accounts!$E$2:$E$86, 0)&gt;=100, "Mid-Market", TRUE, "SMB"))</f>
        <v>Mid-Market</v>
      </c>
      <c r="I4360" s="1" t="str">
        <f t="array" ref="I4360">IF($F4360="", "", _xlfn.XLOOKUP($F4360,accounts!$A$2:$A$86,accounts!$F$2:$F$86, "Other"))</f>
        <v>China</v>
      </c>
      <c r="J4360" s="1" t="s">
        <v>131</v>
      </c>
      <c r="K4360" s="3">
        <v>42916.0</v>
      </c>
      <c r="L4360" s="3">
        <v>42927.0</v>
      </c>
      <c r="M4360" s="1">
        <v>3351.0</v>
      </c>
    </row>
    <row r="4361">
      <c r="A4361" s="1" t="s">
        <v>4566</v>
      </c>
      <c r="B4361" s="1" t="s">
        <v>65</v>
      </c>
      <c r="C4361" s="1" t="str">
        <f t="array" ref="C4361">_xlfn.XLOOKUP($B4361, sales_teams!$A$2:$A$36, sales_teams!$B$2:$B$36)</f>
        <v>Celia Rouche</v>
      </c>
      <c r="D4361" s="1" t="str">
        <f t="array" ref="D4361">_xlfn.XLOOKUP($B4361, sales_teams!$A$2:$A$36, sales_teams!$C$2:$C$36)</f>
        <v>West</v>
      </c>
      <c r="E4361" s="1" t="s">
        <v>179</v>
      </c>
      <c r="F4361" s="1" t="s">
        <v>134</v>
      </c>
      <c r="G4361" s="1" t="str">
        <f t="array" ref="G4361">IF($F4361="", "", _xlfn.XLOOKUP($F4361,accounts!$A$2:$A$86,accounts!$B$2:$B$86, "Other"))</f>
        <v>services</v>
      </c>
      <c r="H4361" s="1" t="str">
        <f t="array" ref="H4361">IF($F4361="", "", IFS(_xlfn.XLOOKUP($F4361, accounts!$A$2:$A$86, accounts!$E$2:$E$86, 0)&gt;=1000, "Enterprise", _xlfn.XLOOKUP($F4361, accounts!$A$2:$A$86, accounts!$E$2:$E$86, 0)&gt;=100, "Mid-Market", TRUE, "SMB"))</f>
        <v>Enterprise</v>
      </c>
      <c r="I4361" s="1" t="str">
        <f t="array" ref="I4361">IF($F4361="", "", _xlfn.XLOOKUP($F4361,accounts!$A$2:$A$86,accounts!$F$2:$F$86, "Other"))</f>
        <v>Brazil</v>
      </c>
      <c r="J4361" s="1" t="s">
        <v>131</v>
      </c>
      <c r="K4361" s="3">
        <v>42916.0</v>
      </c>
      <c r="L4361" s="3">
        <v>42925.0</v>
      </c>
      <c r="M4361" s="1">
        <v>64.0</v>
      </c>
    </row>
    <row r="4362">
      <c r="A4362" s="1" t="s">
        <v>4567</v>
      </c>
      <c r="B4362" s="1" t="s">
        <v>41</v>
      </c>
      <c r="C4362" s="1" t="str">
        <f t="array" ref="C4362">_xlfn.XLOOKUP($B4362, sales_teams!$A$2:$A$36, sales_teams!$B$2:$B$36)</f>
        <v>Cara Losch</v>
      </c>
      <c r="D4362" s="1" t="str">
        <f t="array" ref="D4362">_xlfn.XLOOKUP($B4362, sales_teams!$A$2:$A$36, sales_teams!$C$2:$C$36)</f>
        <v>East</v>
      </c>
      <c r="E4362" s="1" t="s">
        <v>188</v>
      </c>
      <c r="F4362" s="1" t="s">
        <v>81</v>
      </c>
      <c r="G4362" s="1" t="str">
        <f t="array" ref="G4362">IF($F4362="", "", _xlfn.XLOOKUP($F4362,accounts!$A$2:$A$86,accounts!$B$2:$B$86, "Other"))</f>
        <v>technology</v>
      </c>
      <c r="H4362" s="1" t="str">
        <f t="array" ref="H4362">IF($F4362="", "", IFS(_xlfn.XLOOKUP($F4362, accounts!$A$2:$A$86, accounts!$E$2:$E$86, 0)&gt;=1000, "Enterprise", _xlfn.XLOOKUP($F4362, accounts!$A$2:$A$86, accounts!$E$2:$E$86, 0)&gt;=100, "Mid-Market", TRUE, "SMB"))</f>
        <v>Enterprise</v>
      </c>
      <c r="I4362" s="1" t="str">
        <f t="array" ref="I4362">IF($F4362="", "", _xlfn.XLOOKUP($F4362,accounts!$A$2:$A$86,accounts!$F$2:$F$86, "Other"))</f>
        <v>United States</v>
      </c>
      <c r="J4362" s="1" t="s">
        <v>192</v>
      </c>
      <c r="K4362" s="3">
        <v>42916.0</v>
      </c>
      <c r="L4362" s="3">
        <v>42918.0</v>
      </c>
      <c r="M4362" s="1">
        <v>0.0</v>
      </c>
    </row>
    <row r="4363">
      <c r="A4363" s="1" t="s">
        <v>4568</v>
      </c>
      <c r="B4363" s="1" t="s">
        <v>15</v>
      </c>
      <c r="C4363" s="1" t="str">
        <f t="array" ref="C4363">_xlfn.XLOOKUP($B4363, sales_teams!$A$2:$A$36, sales_teams!$B$2:$B$36)</f>
        <v>Dustin Brinkmann</v>
      </c>
      <c r="D4363" s="1" t="str">
        <f t="array" ref="D4363">_xlfn.XLOOKUP($B4363, sales_teams!$A$2:$A$36, sales_teams!$C$2:$C$36)</f>
        <v>Central</v>
      </c>
      <c r="E4363" s="1" t="s">
        <v>179</v>
      </c>
      <c r="F4363" s="1" t="s">
        <v>76</v>
      </c>
      <c r="G4363" s="1" t="str">
        <f t="array" ref="G4363">IF($F4363="", "", _xlfn.XLOOKUP($F4363,accounts!$A$2:$A$86,accounts!$B$2:$B$86, "Other"))</f>
        <v>marketing</v>
      </c>
      <c r="H4363" s="1" t="str">
        <f t="array" ref="H4363">IF($F4363="", "", IFS(_xlfn.XLOOKUP($F4363, accounts!$A$2:$A$86, accounts!$E$2:$E$86, 0)&gt;=1000, "Enterprise", _xlfn.XLOOKUP($F4363, accounts!$A$2:$A$86, accounts!$E$2:$E$86, 0)&gt;=100, "Mid-Market", TRUE, "SMB"))</f>
        <v>Enterprise</v>
      </c>
      <c r="I4363" s="1" t="str">
        <f t="array" ref="I4363">IF($F4363="", "", _xlfn.XLOOKUP($F4363,accounts!$A$2:$A$86,accounts!$F$2:$F$86, "Other"))</f>
        <v>United States</v>
      </c>
      <c r="J4363" s="1" t="s">
        <v>131</v>
      </c>
      <c r="K4363" s="3">
        <v>42916.0</v>
      </c>
      <c r="L4363" s="3">
        <v>42927.0</v>
      </c>
      <c r="M4363" s="1">
        <v>47.0</v>
      </c>
    </row>
    <row r="4364">
      <c r="A4364" s="1" t="s">
        <v>4569</v>
      </c>
      <c r="B4364" s="1" t="s">
        <v>15</v>
      </c>
      <c r="C4364" s="1" t="str">
        <f t="array" ref="C4364">_xlfn.XLOOKUP($B4364, sales_teams!$A$2:$A$36, sales_teams!$B$2:$B$36)</f>
        <v>Dustin Brinkmann</v>
      </c>
      <c r="D4364" s="1" t="str">
        <f t="array" ref="D4364">_xlfn.XLOOKUP($B4364, sales_teams!$A$2:$A$36, sales_teams!$C$2:$C$36)</f>
        <v>Central</v>
      </c>
      <c r="E4364" s="1" t="s">
        <v>179</v>
      </c>
      <c r="F4364" s="1" t="s">
        <v>82</v>
      </c>
      <c r="G4364" s="1" t="str">
        <f t="array" ref="G4364">IF($F4364="", "", _xlfn.XLOOKUP($F4364,accounts!$A$2:$A$86,accounts!$B$2:$B$86, "Other"))</f>
        <v>software</v>
      </c>
      <c r="H4364" s="1" t="str">
        <f t="array" ref="H4364">IF($F4364="", "", IFS(_xlfn.XLOOKUP($F4364, accounts!$A$2:$A$86, accounts!$E$2:$E$86, 0)&gt;=1000, "Enterprise", _xlfn.XLOOKUP($F4364, accounts!$A$2:$A$86, accounts!$E$2:$E$86, 0)&gt;=100, "Mid-Market", TRUE, "SMB"))</f>
        <v>Enterprise</v>
      </c>
      <c r="I4364" s="1" t="str">
        <f t="array" ref="I4364">IF($F4364="", "", _xlfn.XLOOKUP($F4364,accounts!$A$2:$A$86,accounts!$F$2:$F$86, "Other"))</f>
        <v>United States</v>
      </c>
      <c r="J4364" s="1" t="s">
        <v>131</v>
      </c>
      <c r="K4364" s="3">
        <v>42916.0</v>
      </c>
      <c r="L4364" s="3">
        <v>42917.0</v>
      </c>
      <c r="M4364" s="1">
        <v>53.0</v>
      </c>
    </row>
    <row r="4365">
      <c r="A4365" s="1" t="s">
        <v>4570</v>
      </c>
      <c r="B4365" s="1" t="s">
        <v>60</v>
      </c>
      <c r="C4365" s="1" t="str">
        <f t="array" ref="C4365">_xlfn.XLOOKUP($B4365, sales_teams!$A$2:$A$36, sales_teams!$B$2:$B$36)</f>
        <v>Celia Rouche</v>
      </c>
      <c r="D4365" s="1" t="str">
        <f t="array" ref="D4365">_xlfn.XLOOKUP($B4365, sales_teams!$A$2:$A$36, sales_teams!$C$2:$C$36)</f>
        <v>West</v>
      </c>
      <c r="E4365" s="1" t="s">
        <v>181</v>
      </c>
      <c r="F4365" s="1" t="s">
        <v>170</v>
      </c>
      <c r="G4365" s="1" t="str">
        <f t="array" ref="G4365">IF($F4365="", "", _xlfn.XLOOKUP($F4365,accounts!$A$2:$A$86,accounts!$B$2:$B$86, "Other"))</f>
        <v>employment</v>
      </c>
      <c r="H4365" s="1" t="str">
        <f t="array" ref="H4365">IF($F4365="", "", IFS(_xlfn.XLOOKUP($F4365, accounts!$A$2:$A$86, accounts!$E$2:$E$86, 0)&gt;=1000, "Enterprise", _xlfn.XLOOKUP($F4365, accounts!$A$2:$A$86, accounts!$E$2:$E$86, 0)&gt;=100, "Mid-Market", TRUE, "SMB"))</f>
        <v>Enterprise</v>
      </c>
      <c r="I4365" s="1" t="str">
        <f t="array" ref="I4365">IF($F4365="", "", _xlfn.XLOOKUP($F4365,accounts!$A$2:$A$86,accounts!$F$2:$F$86, "Other"))</f>
        <v>United States</v>
      </c>
      <c r="J4365" s="1" t="s">
        <v>192</v>
      </c>
      <c r="K4365" s="3">
        <v>42916.0</v>
      </c>
      <c r="L4365" s="3">
        <v>42928.0</v>
      </c>
      <c r="M4365" s="1">
        <v>0.0</v>
      </c>
    </row>
    <row r="4366">
      <c r="A4366" s="1" t="s">
        <v>4571</v>
      </c>
      <c r="B4366" s="1" t="s">
        <v>34</v>
      </c>
      <c r="C4366" s="1" t="str">
        <f t="array" ref="C4366">_xlfn.XLOOKUP($B4366, sales_teams!$A$2:$A$36, sales_teams!$B$2:$B$36)</f>
        <v>Cara Losch</v>
      </c>
      <c r="D4366" s="1" t="str">
        <f t="array" ref="D4366">_xlfn.XLOOKUP($B4366, sales_teams!$A$2:$A$36, sales_teams!$C$2:$C$36)</f>
        <v>East</v>
      </c>
      <c r="E4366" s="1" t="s">
        <v>181</v>
      </c>
      <c r="F4366" s="1" t="s">
        <v>14</v>
      </c>
      <c r="G4366" s="1" t="str">
        <f t="array" ref="G4366">IF($F4366="", "", _xlfn.XLOOKUP($F4366,accounts!$A$2:$A$86,accounts!$B$2:$B$86, "Other"))</f>
        <v>technology</v>
      </c>
      <c r="H4366" s="1" t="str">
        <f t="array" ref="H4366">IF($F4366="", "", IFS(_xlfn.XLOOKUP($F4366, accounts!$A$2:$A$86, accounts!$E$2:$E$86, 0)&gt;=1000, "Enterprise", _xlfn.XLOOKUP($F4366, accounts!$A$2:$A$86, accounts!$E$2:$E$86, 0)&gt;=100, "Mid-Market", TRUE, "SMB"))</f>
        <v>Enterprise</v>
      </c>
      <c r="I4366" s="1" t="str">
        <f t="array" ref="I4366">IF($F4366="", "", _xlfn.XLOOKUP($F4366,accounts!$A$2:$A$86,accounts!$F$2:$F$86, "Other"))</f>
        <v>United States</v>
      </c>
      <c r="J4366" s="1" t="s">
        <v>192</v>
      </c>
      <c r="K4366" s="3">
        <v>42916.0</v>
      </c>
      <c r="L4366" s="3">
        <v>43001.0</v>
      </c>
      <c r="M4366" s="1">
        <v>0.0</v>
      </c>
    </row>
    <row r="4367">
      <c r="A4367" s="1" t="s">
        <v>4572</v>
      </c>
      <c r="B4367" s="1" t="s">
        <v>57</v>
      </c>
      <c r="C4367" s="1" t="str">
        <f t="array" ref="C4367">_xlfn.XLOOKUP($B4367, sales_teams!$A$2:$A$36, sales_teams!$B$2:$B$36)</f>
        <v>Rocco Neubert</v>
      </c>
      <c r="D4367" s="1" t="str">
        <f t="array" ref="D4367">_xlfn.XLOOKUP($B4367, sales_teams!$A$2:$A$36, sales_teams!$C$2:$C$36)</f>
        <v>East</v>
      </c>
      <c r="E4367" s="1" t="s">
        <v>109</v>
      </c>
      <c r="F4367" s="1" t="s">
        <v>157</v>
      </c>
      <c r="G4367" s="1" t="str">
        <f t="array" ref="G4367">IF($F4367="", "", _xlfn.XLOOKUP($F4367,accounts!$A$2:$A$86,accounts!$B$2:$B$86, "Other"))</f>
        <v>retail</v>
      </c>
      <c r="H4367" s="1" t="str">
        <f t="array" ref="H4367">IF($F4367="", "", IFS(_xlfn.XLOOKUP($F4367, accounts!$A$2:$A$86, accounts!$E$2:$E$86, 0)&gt;=1000, "Enterprise", _xlfn.XLOOKUP($F4367, accounts!$A$2:$A$86, accounts!$E$2:$E$86, 0)&gt;=100, "Mid-Market", TRUE, "SMB"))</f>
        <v>Enterprise</v>
      </c>
      <c r="I4367" s="1" t="str">
        <f t="array" ref="I4367">IF($F4367="", "", _xlfn.XLOOKUP($F4367,accounts!$A$2:$A$86,accounts!$F$2:$F$86, "Other"))</f>
        <v>Belgium</v>
      </c>
      <c r="J4367" s="1" t="s">
        <v>189</v>
      </c>
      <c r="K4367" s="3">
        <v>42917.0</v>
      </c>
    </row>
    <row r="4368">
      <c r="A4368" s="1" t="s">
        <v>4573</v>
      </c>
      <c r="B4368" s="1" t="s">
        <v>57</v>
      </c>
      <c r="C4368" s="1" t="str">
        <f t="array" ref="C4368">_xlfn.XLOOKUP($B4368, sales_teams!$A$2:$A$36, sales_teams!$B$2:$B$36)</f>
        <v>Rocco Neubert</v>
      </c>
      <c r="D4368" s="1" t="str">
        <f t="array" ref="D4368">_xlfn.XLOOKUP($B4368, sales_teams!$A$2:$A$36, sales_teams!$C$2:$C$36)</f>
        <v>East</v>
      </c>
      <c r="E4368" s="1" t="s">
        <v>109</v>
      </c>
      <c r="F4368" s="1" t="s">
        <v>14</v>
      </c>
      <c r="G4368" s="1" t="str">
        <f t="array" ref="G4368">IF($F4368="", "", _xlfn.XLOOKUP($F4368,accounts!$A$2:$A$86,accounts!$B$2:$B$86, "Other"))</f>
        <v>technology</v>
      </c>
      <c r="H4368" s="1" t="str">
        <f t="array" ref="H4368">IF($F4368="", "", IFS(_xlfn.XLOOKUP($F4368, accounts!$A$2:$A$86, accounts!$E$2:$E$86, 0)&gt;=1000, "Enterprise", _xlfn.XLOOKUP($F4368, accounts!$A$2:$A$86, accounts!$E$2:$E$86, 0)&gt;=100, "Mid-Market", TRUE, "SMB"))</f>
        <v>Enterprise</v>
      </c>
      <c r="I4368" s="1" t="str">
        <f t="array" ref="I4368">IF($F4368="", "", _xlfn.XLOOKUP($F4368,accounts!$A$2:$A$86,accounts!$F$2:$F$86, "Other"))</f>
        <v>United States</v>
      </c>
      <c r="J4368" s="1" t="s">
        <v>192</v>
      </c>
      <c r="K4368" s="3">
        <v>42917.0</v>
      </c>
      <c r="L4368" s="3">
        <v>42962.0</v>
      </c>
      <c r="M4368" s="1">
        <v>0.0</v>
      </c>
    </row>
    <row r="4369">
      <c r="A4369" s="1" t="s">
        <v>4574</v>
      </c>
      <c r="B4369" s="1" t="s">
        <v>12</v>
      </c>
      <c r="C4369" s="1" t="str">
        <f t="array" ref="C4369">_xlfn.XLOOKUP($B4369, sales_teams!$A$2:$A$36, sales_teams!$B$2:$B$36)</f>
        <v>Dustin Brinkmann</v>
      </c>
      <c r="D4369" s="1" t="str">
        <f t="array" ref="D4369">_xlfn.XLOOKUP($B4369, sales_teams!$A$2:$A$36, sales_teams!$C$2:$C$36)</f>
        <v>Central</v>
      </c>
      <c r="E4369" s="1" t="s">
        <v>194</v>
      </c>
      <c r="F4369" s="1" t="s">
        <v>110</v>
      </c>
      <c r="G4369" s="1" t="str">
        <f t="array" ref="G4369">IF($F4369="", "", _xlfn.XLOOKUP($F4369,accounts!$A$2:$A$86,accounts!$B$2:$B$86, "Other"))</f>
        <v>technology</v>
      </c>
      <c r="H4369" s="1" t="str">
        <f t="array" ref="H4369">IF($F4369="", "", IFS(_xlfn.XLOOKUP($F4369, accounts!$A$2:$A$86, accounts!$E$2:$E$86, 0)&gt;=1000, "Enterprise", _xlfn.XLOOKUP($F4369, accounts!$A$2:$A$86, accounts!$E$2:$E$86, 0)&gt;=100, "Mid-Market", TRUE, "SMB"))</f>
        <v>Enterprise</v>
      </c>
      <c r="I4369" s="1" t="str">
        <f t="array" ref="I4369">IF($F4369="", "", _xlfn.XLOOKUP($F4369,accounts!$A$2:$A$86,accounts!$F$2:$F$86, "Other"))</f>
        <v>Norway</v>
      </c>
      <c r="J4369" s="1" t="s">
        <v>131</v>
      </c>
      <c r="K4369" s="3">
        <v>42917.0</v>
      </c>
      <c r="L4369" s="3">
        <v>42927.0</v>
      </c>
      <c r="M4369" s="1">
        <v>4391.0</v>
      </c>
    </row>
    <row r="4370">
      <c r="A4370" s="1" t="s">
        <v>4575</v>
      </c>
      <c r="B4370" s="1" t="s">
        <v>39</v>
      </c>
      <c r="C4370" s="1" t="str">
        <f t="array" ref="C4370">_xlfn.XLOOKUP($B4370, sales_teams!$A$2:$A$36, sales_teams!$B$2:$B$36)</f>
        <v>Cara Losch</v>
      </c>
      <c r="D4370" s="1" t="str">
        <f t="array" ref="D4370">_xlfn.XLOOKUP($B4370, sales_teams!$A$2:$A$36, sales_teams!$C$2:$C$36)</f>
        <v>East</v>
      </c>
      <c r="E4370" s="1" t="s">
        <v>194</v>
      </c>
      <c r="G4370" s="1" t="str">
        <f t="array" ref="G4370">IF($F4370="", "", _xlfn.XLOOKUP($F4370,accounts!$A$2:$A$86,accounts!$B$2:$B$86, "Other"))</f>
        <v/>
      </c>
      <c r="H4370" s="1" t="str">
        <f t="array" ref="H4370">IF($F4370="", "", IFS(_xlfn.XLOOKUP($F4370, accounts!$A$2:$A$86, accounts!$E$2:$E$86, 0)&gt;=1000, "Enterprise", _xlfn.XLOOKUP($F4370, accounts!$A$2:$A$86, accounts!$E$2:$E$86, 0)&gt;=100, "Mid-Market", TRUE, "SMB"))</f>
        <v/>
      </c>
      <c r="I4370" s="1" t="str">
        <f t="array" ref="I4370">IF($F4370="", "", _xlfn.XLOOKUP($F4370,accounts!$A$2:$A$86,accounts!$F$2:$F$86, "Other"))</f>
        <v/>
      </c>
      <c r="J4370" s="1" t="s">
        <v>189</v>
      </c>
      <c r="K4370" s="3">
        <v>42917.0</v>
      </c>
    </row>
    <row r="4371">
      <c r="A4371" s="1" t="s">
        <v>4576</v>
      </c>
      <c r="B4371" s="1" t="s">
        <v>39</v>
      </c>
      <c r="C4371" s="1" t="str">
        <f t="array" ref="C4371">_xlfn.XLOOKUP($B4371, sales_teams!$A$2:$A$36, sales_teams!$B$2:$B$36)</f>
        <v>Cara Losch</v>
      </c>
      <c r="D4371" s="1" t="str">
        <f t="array" ref="D4371">_xlfn.XLOOKUP($B4371, sales_teams!$A$2:$A$36, sales_teams!$C$2:$C$36)</f>
        <v>East</v>
      </c>
      <c r="E4371" s="1" t="s">
        <v>188</v>
      </c>
      <c r="G4371" s="1" t="str">
        <f t="array" ref="G4371">IF($F4371="", "", _xlfn.XLOOKUP($F4371,accounts!$A$2:$A$86,accounts!$B$2:$B$86, "Other"))</f>
        <v/>
      </c>
      <c r="H4371" s="1" t="str">
        <f t="array" ref="H4371">IF($F4371="", "", IFS(_xlfn.XLOOKUP($F4371, accounts!$A$2:$A$86, accounts!$E$2:$E$86, 0)&gt;=1000, "Enterprise", _xlfn.XLOOKUP($F4371, accounts!$A$2:$A$86, accounts!$E$2:$E$86, 0)&gt;=100, "Mid-Market", TRUE, "SMB"))</f>
        <v/>
      </c>
      <c r="I4371" s="1" t="str">
        <f t="array" ref="I4371">IF($F4371="", "", _xlfn.XLOOKUP($F4371,accounts!$A$2:$A$86,accounts!$F$2:$F$86, "Other"))</f>
        <v/>
      </c>
      <c r="J4371" s="1" t="s">
        <v>189</v>
      </c>
      <c r="K4371" s="3">
        <v>42917.0</v>
      </c>
    </row>
    <row r="4372">
      <c r="A4372" s="1" t="s">
        <v>4577</v>
      </c>
      <c r="B4372" s="1" t="s">
        <v>30</v>
      </c>
      <c r="C4372" s="1" t="str">
        <f t="array" ref="C4372">_xlfn.XLOOKUP($B4372, sales_teams!$A$2:$A$36, sales_teams!$B$2:$B$36)</f>
        <v>Melvin Marxen</v>
      </c>
      <c r="D4372" s="1" t="str">
        <f t="array" ref="D4372">_xlfn.XLOOKUP($B4372, sales_teams!$A$2:$A$36, sales_teams!$C$2:$C$36)</f>
        <v>Central</v>
      </c>
      <c r="E4372" s="1" t="s">
        <v>109</v>
      </c>
      <c r="F4372" s="1" t="s">
        <v>156</v>
      </c>
      <c r="G4372" s="1" t="str">
        <f t="array" ref="G4372">IF($F4372="", "", _xlfn.XLOOKUP($F4372,accounts!$A$2:$A$86,accounts!$B$2:$B$86, "Other"))</f>
        <v>employment</v>
      </c>
      <c r="H4372" s="1" t="str">
        <f t="array" ref="H4372">IF($F4372="", "", IFS(_xlfn.XLOOKUP($F4372, accounts!$A$2:$A$86, accounts!$E$2:$E$86, 0)&gt;=1000, "Enterprise", _xlfn.XLOOKUP($F4372, accounts!$A$2:$A$86, accounts!$E$2:$E$86, 0)&gt;=100, "Mid-Market", TRUE, "SMB"))</f>
        <v>Mid-Market</v>
      </c>
      <c r="I4372" s="1" t="str">
        <f t="array" ref="I4372">IF($F4372="", "", _xlfn.XLOOKUP($F4372,accounts!$A$2:$A$86,accounts!$F$2:$F$86, "Other"))</f>
        <v>United States</v>
      </c>
      <c r="J4372" s="1" t="s">
        <v>131</v>
      </c>
      <c r="K4372" s="3">
        <v>42917.0</v>
      </c>
      <c r="L4372" s="3">
        <v>42927.0</v>
      </c>
      <c r="M4372" s="1">
        <v>1308.0</v>
      </c>
    </row>
    <row r="4373">
      <c r="A4373" s="1" t="s">
        <v>4578</v>
      </c>
      <c r="B4373" s="1" t="s">
        <v>30</v>
      </c>
      <c r="C4373" s="1" t="str">
        <f t="array" ref="C4373">_xlfn.XLOOKUP($B4373, sales_teams!$A$2:$A$36, sales_teams!$B$2:$B$36)</f>
        <v>Melvin Marxen</v>
      </c>
      <c r="D4373" s="1" t="str">
        <f t="array" ref="D4373">_xlfn.XLOOKUP($B4373, sales_teams!$A$2:$A$36, sales_teams!$C$2:$C$36)</f>
        <v>Central</v>
      </c>
      <c r="E4373" s="1" t="s">
        <v>148</v>
      </c>
      <c r="F4373" s="1" t="s">
        <v>145</v>
      </c>
      <c r="G4373" s="1" t="str">
        <f t="array" ref="G4373">IF($F4373="", "", _xlfn.XLOOKUP($F4373,accounts!$A$2:$A$86,accounts!$B$2:$B$86, "Other"))</f>
        <v>technology</v>
      </c>
      <c r="H4373" s="1" t="str">
        <f t="array" ref="H4373">IF($F4373="", "", IFS(_xlfn.XLOOKUP($F4373, accounts!$A$2:$A$86, accounts!$E$2:$E$86, 0)&gt;=1000, "Enterprise", _xlfn.XLOOKUP($F4373, accounts!$A$2:$A$86, accounts!$E$2:$E$86, 0)&gt;=100, "Mid-Market", TRUE, "SMB"))</f>
        <v>Enterprise</v>
      </c>
      <c r="I4373" s="1" t="str">
        <f t="array" ref="I4373">IF($F4373="", "", _xlfn.XLOOKUP($F4373,accounts!$A$2:$A$86,accounts!$F$2:$F$86, "Other"))</f>
        <v>Panama</v>
      </c>
      <c r="J4373" s="1" t="s">
        <v>131</v>
      </c>
      <c r="K4373" s="3">
        <v>42917.0</v>
      </c>
      <c r="L4373" s="3">
        <v>43001.0</v>
      </c>
      <c r="M4373" s="1">
        <v>4888.0</v>
      </c>
    </row>
    <row r="4374">
      <c r="A4374" s="1" t="s">
        <v>4579</v>
      </c>
      <c r="B4374" s="1" t="s">
        <v>53</v>
      </c>
      <c r="C4374" s="1" t="str">
        <f t="array" ref="C4374">_xlfn.XLOOKUP($B4374, sales_teams!$A$2:$A$36, sales_teams!$B$2:$B$36)</f>
        <v>Rocco Neubert</v>
      </c>
      <c r="D4374" s="1" t="str">
        <f t="array" ref="D4374">_xlfn.XLOOKUP($B4374, sales_teams!$A$2:$A$36, sales_teams!$C$2:$C$36)</f>
        <v>East</v>
      </c>
      <c r="E4374" s="1" t="s">
        <v>181</v>
      </c>
      <c r="F4374" s="1" t="s">
        <v>59</v>
      </c>
      <c r="G4374" s="1" t="str">
        <f t="array" ref="G4374">IF($F4374="", "", _xlfn.XLOOKUP($F4374,accounts!$A$2:$A$86,accounts!$B$2:$B$86, "Other"))</f>
        <v>medical</v>
      </c>
      <c r="H4374" s="1" t="str">
        <f t="array" ref="H4374">IF($F4374="", "", IFS(_xlfn.XLOOKUP($F4374, accounts!$A$2:$A$86, accounts!$E$2:$E$86, 0)&gt;=1000, "Enterprise", _xlfn.XLOOKUP($F4374, accounts!$A$2:$A$86, accounts!$E$2:$E$86, 0)&gt;=100, "Mid-Market", TRUE, "SMB"))</f>
        <v>SMB</v>
      </c>
      <c r="I4374" s="1" t="str">
        <f t="array" ref="I4374">IF($F4374="", "", _xlfn.XLOOKUP($F4374,accounts!$A$2:$A$86,accounts!$F$2:$F$86, "Other"))</f>
        <v>United States</v>
      </c>
      <c r="J4374" s="1" t="s">
        <v>131</v>
      </c>
      <c r="K4374" s="3">
        <v>42917.0</v>
      </c>
      <c r="L4374" s="3">
        <v>43003.0</v>
      </c>
      <c r="M4374" s="1">
        <v>535.0</v>
      </c>
    </row>
    <row r="4375">
      <c r="A4375" s="1" t="s">
        <v>4580</v>
      </c>
      <c r="B4375" s="1" t="s">
        <v>94</v>
      </c>
      <c r="C4375" s="1" t="str">
        <f t="array" ref="C4375">_xlfn.XLOOKUP($B4375, sales_teams!$A$2:$A$36, sales_teams!$B$2:$B$36)</f>
        <v>Celia Rouche</v>
      </c>
      <c r="D4375" s="1" t="str">
        <f t="array" ref="D4375">_xlfn.XLOOKUP($B4375, sales_teams!$A$2:$A$36, sales_teams!$C$2:$C$36)</f>
        <v>West</v>
      </c>
      <c r="E4375" s="1" t="s">
        <v>194</v>
      </c>
      <c r="F4375" s="1" t="s">
        <v>75</v>
      </c>
      <c r="G4375" s="1" t="str">
        <f t="array" ref="G4375">IF($F4375="", "", _xlfn.XLOOKUP($F4375,accounts!$A$2:$A$86,accounts!$B$2:$B$86, "Other"))</f>
        <v>software</v>
      </c>
      <c r="H4375" s="1" t="str">
        <f t="array" ref="H4375">IF($F4375="", "", IFS(_xlfn.XLOOKUP($F4375, accounts!$A$2:$A$86, accounts!$E$2:$E$86, 0)&gt;=1000, "Enterprise", _xlfn.XLOOKUP($F4375, accounts!$A$2:$A$86, accounts!$E$2:$E$86, 0)&gt;=100, "Mid-Market", TRUE, "SMB"))</f>
        <v>SMB</v>
      </c>
      <c r="I4375" s="1" t="str">
        <f t="array" ref="I4375">IF($F4375="", "", _xlfn.XLOOKUP($F4375,accounts!$A$2:$A$86,accounts!$F$2:$F$86, "Other"))</f>
        <v>United States</v>
      </c>
      <c r="J4375" s="1" t="s">
        <v>192</v>
      </c>
      <c r="K4375" s="3">
        <v>42917.0</v>
      </c>
      <c r="L4375" s="3">
        <v>43042.0</v>
      </c>
      <c r="M4375" s="1">
        <v>0.0</v>
      </c>
    </row>
    <row r="4376">
      <c r="A4376" s="1" t="s">
        <v>4581</v>
      </c>
      <c r="B4376" s="1" t="s">
        <v>42</v>
      </c>
      <c r="C4376" s="1" t="str">
        <f t="array" ref="C4376">_xlfn.XLOOKUP($B4376, sales_teams!$A$2:$A$36, sales_teams!$B$2:$B$36)</f>
        <v>Cara Losch</v>
      </c>
      <c r="D4376" s="1" t="str">
        <f t="array" ref="D4376">_xlfn.XLOOKUP($B4376, sales_teams!$A$2:$A$36, sales_teams!$C$2:$C$36)</f>
        <v>East</v>
      </c>
      <c r="E4376" s="1" t="s">
        <v>179</v>
      </c>
      <c r="F4376" s="1" t="s">
        <v>22</v>
      </c>
      <c r="G4376" s="1" t="str">
        <f t="array" ref="G4376">IF($F4376="", "", _xlfn.XLOOKUP($F4376,accounts!$A$2:$A$86,accounts!$B$2:$B$86, "Other"))</f>
        <v>medical</v>
      </c>
      <c r="H4376" s="1" t="str">
        <f t="array" ref="H4376">IF($F4376="", "", IFS(_xlfn.XLOOKUP($F4376, accounts!$A$2:$A$86, accounts!$E$2:$E$86, 0)&gt;=1000, "Enterprise", _xlfn.XLOOKUP($F4376, accounts!$A$2:$A$86, accounts!$E$2:$E$86, 0)&gt;=100, "Mid-Market", TRUE, "SMB"))</f>
        <v>Mid-Market</v>
      </c>
      <c r="I4376" s="1" t="str">
        <f t="array" ref="I4376">IF($F4376="", "", _xlfn.XLOOKUP($F4376,accounts!$A$2:$A$86,accounts!$F$2:$F$86, "Other"))</f>
        <v>United States</v>
      </c>
      <c r="J4376" s="1" t="s">
        <v>192</v>
      </c>
      <c r="K4376" s="3">
        <v>42917.0</v>
      </c>
      <c r="L4376" s="3">
        <v>42994.0</v>
      </c>
      <c r="M4376" s="1">
        <v>0.0</v>
      </c>
    </row>
    <row r="4377">
      <c r="A4377" s="1" t="s">
        <v>4582</v>
      </c>
      <c r="B4377" s="1" t="s">
        <v>26</v>
      </c>
      <c r="C4377" s="1" t="str">
        <f t="array" ref="C4377">_xlfn.XLOOKUP($B4377, sales_teams!$A$2:$A$36, sales_teams!$B$2:$B$36)</f>
        <v>Melvin Marxen</v>
      </c>
      <c r="D4377" s="1" t="str">
        <f t="array" ref="D4377">_xlfn.XLOOKUP($B4377, sales_teams!$A$2:$A$36, sales_teams!$C$2:$C$36)</f>
        <v>Central</v>
      </c>
      <c r="E4377" s="1" t="s">
        <v>188</v>
      </c>
      <c r="F4377" s="1" t="s">
        <v>122</v>
      </c>
      <c r="G4377" s="1" t="str">
        <f t="array" ref="G4377">IF($F4377="", "", _xlfn.XLOOKUP($F4377,accounts!$A$2:$A$86,accounts!$B$2:$B$86, "Other"))</f>
        <v>medical</v>
      </c>
      <c r="H4377" s="1" t="str">
        <f t="array" ref="H4377">IF($F4377="", "", IFS(_xlfn.XLOOKUP($F4377, accounts!$A$2:$A$86, accounts!$E$2:$E$86, 0)&gt;=1000, "Enterprise", _xlfn.XLOOKUP($F4377, accounts!$A$2:$A$86, accounts!$E$2:$E$86, 0)&gt;=100, "Mid-Market", TRUE, "SMB"))</f>
        <v>Enterprise</v>
      </c>
      <c r="I4377" s="1" t="str">
        <f t="array" ref="I4377">IF($F4377="", "", _xlfn.XLOOKUP($F4377,accounts!$A$2:$A$86,accounts!$F$2:$F$86, "Other"))</f>
        <v>United States</v>
      </c>
      <c r="J4377" s="1" t="s">
        <v>131</v>
      </c>
      <c r="K4377" s="3">
        <v>42917.0</v>
      </c>
      <c r="L4377" s="3">
        <v>42922.0</v>
      </c>
      <c r="M4377" s="1">
        <v>3252.0</v>
      </c>
    </row>
    <row r="4378">
      <c r="A4378" s="1" t="s">
        <v>4583</v>
      </c>
      <c r="B4378" s="1" t="s">
        <v>88</v>
      </c>
      <c r="C4378" s="1" t="str">
        <f t="array" ref="C4378">_xlfn.XLOOKUP($B4378, sales_teams!$A$2:$A$36, sales_teams!$B$2:$B$36)</f>
        <v>Celia Rouche</v>
      </c>
      <c r="D4378" s="1" t="str">
        <f t="array" ref="D4378">_xlfn.XLOOKUP($B4378, sales_teams!$A$2:$A$36, sales_teams!$C$2:$C$36)</f>
        <v>West</v>
      </c>
      <c r="E4378" s="1" t="s">
        <v>109</v>
      </c>
      <c r="G4378" s="1" t="str">
        <f t="array" ref="G4378">IF($F4378="", "", _xlfn.XLOOKUP($F4378,accounts!$A$2:$A$86,accounts!$B$2:$B$86, "Other"))</f>
        <v/>
      </c>
      <c r="H4378" s="1" t="str">
        <f t="array" ref="H4378">IF($F4378="", "", IFS(_xlfn.XLOOKUP($F4378, accounts!$A$2:$A$86, accounts!$E$2:$E$86, 0)&gt;=1000, "Enterprise", _xlfn.XLOOKUP($F4378, accounts!$A$2:$A$86, accounts!$E$2:$E$86, 0)&gt;=100, "Mid-Market", TRUE, "SMB"))</f>
        <v/>
      </c>
      <c r="I4378" s="1" t="str">
        <f t="array" ref="I4378">IF($F4378="", "", _xlfn.XLOOKUP($F4378,accounts!$A$2:$A$86,accounts!$F$2:$F$86, "Other"))</f>
        <v/>
      </c>
      <c r="J4378" s="1" t="s">
        <v>189</v>
      </c>
      <c r="K4378" s="3">
        <v>42917.0</v>
      </c>
    </row>
    <row r="4379">
      <c r="A4379" s="1" t="s">
        <v>4584</v>
      </c>
      <c r="B4379" s="1" t="s">
        <v>19</v>
      </c>
      <c r="C4379" s="1" t="str">
        <f t="array" ref="C4379">_xlfn.XLOOKUP($B4379, sales_teams!$A$2:$A$36, sales_teams!$B$2:$B$36)</f>
        <v>Melvin Marxen</v>
      </c>
      <c r="D4379" s="1" t="str">
        <f t="array" ref="D4379">_xlfn.XLOOKUP($B4379, sales_teams!$A$2:$A$36, sales_teams!$C$2:$C$36)</f>
        <v>Central</v>
      </c>
      <c r="E4379" s="1" t="s">
        <v>181</v>
      </c>
      <c r="F4379" s="1" t="s">
        <v>119</v>
      </c>
      <c r="G4379" s="1" t="str">
        <f t="array" ref="G4379">IF($F4379="", "", _xlfn.XLOOKUP($F4379,accounts!$A$2:$A$86,accounts!$B$2:$B$86, "Other"))</f>
        <v>technology</v>
      </c>
      <c r="H4379" s="1" t="str">
        <f t="array" ref="H4379">IF($F4379="", "", IFS(_xlfn.XLOOKUP($F4379, accounts!$A$2:$A$86, accounts!$E$2:$E$86, 0)&gt;=1000, "Enterprise", _xlfn.XLOOKUP($F4379, accounts!$A$2:$A$86, accounts!$E$2:$E$86, 0)&gt;=100, "Mid-Market", TRUE, "SMB"))</f>
        <v>Enterprise</v>
      </c>
      <c r="I4379" s="1" t="str">
        <f t="array" ref="I4379">IF($F4379="", "", _xlfn.XLOOKUP($F4379,accounts!$A$2:$A$86,accounts!$F$2:$F$86, "Other"))</f>
        <v>Korea</v>
      </c>
      <c r="J4379" s="1" t="s">
        <v>192</v>
      </c>
      <c r="K4379" s="3">
        <v>42917.0</v>
      </c>
      <c r="L4379" s="3">
        <v>42919.0</v>
      </c>
      <c r="M4379" s="1">
        <v>0.0</v>
      </c>
    </row>
    <row r="4380">
      <c r="A4380" s="1" t="s">
        <v>4585</v>
      </c>
      <c r="B4380" s="1" t="s">
        <v>19</v>
      </c>
      <c r="C4380" s="1" t="str">
        <f t="array" ref="C4380">_xlfn.XLOOKUP($B4380, sales_teams!$A$2:$A$36, sales_teams!$B$2:$B$36)</f>
        <v>Melvin Marxen</v>
      </c>
      <c r="D4380" s="1" t="str">
        <f t="array" ref="D4380">_xlfn.XLOOKUP($B4380, sales_teams!$A$2:$A$36, sales_teams!$C$2:$C$36)</f>
        <v>Central</v>
      </c>
      <c r="E4380" s="1" t="s">
        <v>179</v>
      </c>
      <c r="F4380" s="1" t="s">
        <v>164</v>
      </c>
      <c r="G4380" s="1" t="str">
        <f t="array" ref="G4380">IF($F4380="", "", _xlfn.XLOOKUP($F4380,accounts!$A$2:$A$86,accounts!$B$2:$B$86, "Other"))</f>
        <v>retail</v>
      </c>
      <c r="H4380" s="1" t="str">
        <f t="array" ref="H4380">IF($F4380="", "", IFS(_xlfn.XLOOKUP($F4380, accounts!$A$2:$A$86, accounts!$E$2:$E$86, 0)&gt;=1000, "Enterprise", _xlfn.XLOOKUP($F4380, accounts!$A$2:$A$86, accounts!$E$2:$E$86, 0)&gt;=100, "Mid-Market", TRUE, "SMB"))</f>
        <v>Mid-Market</v>
      </c>
      <c r="I4380" s="1" t="str">
        <f t="array" ref="I4380">IF($F4380="", "", _xlfn.XLOOKUP($F4380,accounts!$A$2:$A$86,accounts!$F$2:$F$86, "Other"))</f>
        <v>United States</v>
      </c>
      <c r="J4380" s="1" t="s">
        <v>192</v>
      </c>
      <c r="K4380" s="3">
        <v>42917.0</v>
      </c>
      <c r="L4380" s="3">
        <v>42974.0</v>
      </c>
      <c r="M4380" s="1">
        <v>0.0</v>
      </c>
    </row>
    <row r="4381">
      <c r="A4381" s="1" t="s">
        <v>4586</v>
      </c>
      <c r="B4381" s="1" t="s">
        <v>19</v>
      </c>
      <c r="C4381" s="1" t="str">
        <f t="array" ref="C4381">_xlfn.XLOOKUP($B4381, sales_teams!$A$2:$A$36, sales_teams!$B$2:$B$36)</f>
        <v>Melvin Marxen</v>
      </c>
      <c r="D4381" s="1" t="str">
        <f t="array" ref="D4381">_xlfn.XLOOKUP($B4381, sales_teams!$A$2:$A$36, sales_teams!$C$2:$C$36)</f>
        <v>Central</v>
      </c>
      <c r="E4381" s="1" t="s">
        <v>181</v>
      </c>
      <c r="F4381" s="1" t="s">
        <v>152</v>
      </c>
      <c r="G4381" s="1" t="str">
        <f t="array" ref="G4381">IF($F4381="", "", _xlfn.XLOOKUP($F4381,accounts!$A$2:$A$86,accounts!$B$2:$B$86, "Other"))</f>
        <v>marketing</v>
      </c>
      <c r="H4381" s="1" t="str">
        <f t="array" ref="H4381">IF($F4381="", "", IFS(_xlfn.XLOOKUP($F4381, accounts!$A$2:$A$86, accounts!$E$2:$E$86, 0)&gt;=1000, "Enterprise", _xlfn.XLOOKUP($F4381, accounts!$A$2:$A$86, accounts!$E$2:$E$86, 0)&gt;=100, "Mid-Market", TRUE, "SMB"))</f>
        <v>Mid-Market</v>
      </c>
      <c r="I4381" s="1" t="str">
        <f t="array" ref="I4381">IF($F4381="", "", _xlfn.XLOOKUP($F4381,accounts!$A$2:$A$86,accounts!$F$2:$F$86, "Other"))</f>
        <v>United States</v>
      </c>
      <c r="J4381" s="1" t="s">
        <v>131</v>
      </c>
      <c r="K4381" s="3">
        <v>42917.0</v>
      </c>
      <c r="L4381" s="3">
        <v>42927.0</v>
      </c>
      <c r="M4381" s="1">
        <v>574.0</v>
      </c>
    </row>
    <row r="4382">
      <c r="A4382" s="1" t="s">
        <v>4587</v>
      </c>
      <c r="B4382" s="1" t="s">
        <v>19</v>
      </c>
      <c r="C4382" s="1" t="str">
        <f t="array" ref="C4382">_xlfn.XLOOKUP($B4382, sales_teams!$A$2:$A$36, sales_teams!$B$2:$B$36)</f>
        <v>Melvin Marxen</v>
      </c>
      <c r="D4382" s="1" t="str">
        <f t="array" ref="D4382">_xlfn.XLOOKUP($B4382, sales_teams!$A$2:$A$36, sales_teams!$C$2:$C$36)</f>
        <v>Central</v>
      </c>
      <c r="E4382" s="1" t="s">
        <v>109</v>
      </c>
      <c r="F4382" s="1" t="s">
        <v>56</v>
      </c>
      <c r="G4382" s="1" t="str">
        <f t="array" ref="G4382">IF($F4382="", "", _xlfn.XLOOKUP($F4382,accounts!$A$2:$A$86,accounts!$B$2:$B$86, "Other"))</f>
        <v>software</v>
      </c>
      <c r="H4382" s="1" t="str">
        <f t="array" ref="H4382">IF($F4382="", "", IFS(_xlfn.XLOOKUP($F4382, accounts!$A$2:$A$86, accounts!$E$2:$E$86, 0)&gt;=1000, "Enterprise", _xlfn.XLOOKUP($F4382, accounts!$A$2:$A$86, accounts!$E$2:$E$86, 0)&gt;=100, "Mid-Market", TRUE, "SMB"))</f>
        <v>Enterprise</v>
      </c>
      <c r="I4382" s="1" t="str">
        <f t="array" ref="I4382">IF($F4382="", "", _xlfn.XLOOKUP($F4382,accounts!$A$2:$A$86,accounts!$F$2:$F$86, "Other"))</f>
        <v>United States</v>
      </c>
      <c r="J4382" s="1" t="s">
        <v>131</v>
      </c>
      <c r="K4382" s="3">
        <v>42917.0</v>
      </c>
      <c r="L4382" s="3">
        <v>42958.0</v>
      </c>
      <c r="M4382" s="1">
        <v>1012.0</v>
      </c>
    </row>
    <row r="4383">
      <c r="A4383" s="1" t="s">
        <v>4588</v>
      </c>
      <c r="B4383" s="1" t="s">
        <v>102</v>
      </c>
      <c r="C4383" s="1" t="str">
        <f t="array" ref="C4383">_xlfn.XLOOKUP($B4383, sales_teams!$A$2:$A$36, sales_teams!$B$2:$B$36)</f>
        <v>Summer Sewald</v>
      </c>
      <c r="D4383" s="1" t="str">
        <f t="array" ref="D4383">_xlfn.XLOOKUP($B4383, sales_teams!$A$2:$A$36, sales_teams!$C$2:$C$36)</f>
        <v>West</v>
      </c>
      <c r="E4383" s="1" t="s">
        <v>148</v>
      </c>
      <c r="F4383" s="1" t="s">
        <v>75</v>
      </c>
      <c r="G4383" s="1" t="str">
        <f t="array" ref="G4383">IF($F4383="", "", _xlfn.XLOOKUP($F4383,accounts!$A$2:$A$86,accounts!$B$2:$B$86, "Other"))</f>
        <v>software</v>
      </c>
      <c r="H4383" s="1" t="str">
        <f t="array" ref="H4383">IF($F4383="", "", IFS(_xlfn.XLOOKUP($F4383, accounts!$A$2:$A$86, accounts!$E$2:$E$86, 0)&gt;=1000, "Enterprise", _xlfn.XLOOKUP($F4383, accounts!$A$2:$A$86, accounts!$E$2:$E$86, 0)&gt;=100, "Mid-Market", TRUE, "SMB"))</f>
        <v>SMB</v>
      </c>
      <c r="I4383" s="1" t="str">
        <f t="array" ref="I4383">IF($F4383="", "", _xlfn.XLOOKUP($F4383,accounts!$A$2:$A$86,accounts!$F$2:$F$86, "Other"))</f>
        <v>United States</v>
      </c>
      <c r="J4383" s="1" t="s">
        <v>189</v>
      </c>
      <c r="K4383" s="3">
        <v>42917.0</v>
      </c>
    </row>
    <row r="4384">
      <c r="A4384" s="1" t="s">
        <v>4589</v>
      </c>
      <c r="B4384" s="1" t="s">
        <v>102</v>
      </c>
      <c r="C4384" s="1" t="str">
        <f t="array" ref="C4384">_xlfn.XLOOKUP($B4384, sales_teams!$A$2:$A$36, sales_teams!$B$2:$B$36)</f>
        <v>Summer Sewald</v>
      </c>
      <c r="D4384" s="1" t="str">
        <f t="array" ref="D4384">_xlfn.XLOOKUP($B4384, sales_teams!$A$2:$A$36, sales_teams!$C$2:$C$36)</f>
        <v>West</v>
      </c>
      <c r="E4384" s="1" t="s">
        <v>181</v>
      </c>
      <c r="F4384" s="1" t="s">
        <v>75</v>
      </c>
      <c r="G4384" s="1" t="str">
        <f t="array" ref="G4384">IF($F4384="", "", _xlfn.XLOOKUP($F4384,accounts!$A$2:$A$86,accounts!$B$2:$B$86, "Other"))</f>
        <v>software</v>
      </c>
      <c r="H4384" s="1" t="str">
        <f t="array" ref="H4384">IF($F4384="", "", IFS(_xlfn.XLOOKUP($F4384, accounts!$A$2:$A$86, accounts!$E$2:$E$86, 0)&gt;=1000, "Enterprise", _xlfn.XLOOKUP($F4384, accounts!$A$2:$A$86, accounts!$E$2:$E$86, 0)&gt;=100, "Mid-Market", TRUE, "SMB"))</f>
        <v>SMB</v>
      </c>
      <c r="I4384" s="1" t="str">
        <f t="array" ref="I4384">IF($F4384="", "", _xlfn.XLOOKUP($F4384,accounts!$A$2:$A$86,accounts!$F$2:$F$86, "Other"))</f>
        <v>United States</v>
      </c>
      <c r="J4384" s="1" t="s">
        <v>131</v>
      </c>
      <c r="K4384" s="3">
        <v>42917.0</v>
      </c>
      <c r="L4384" s="3">
        <v>42923.0</v>
      </c>
      <c r="M4384" s="1">
        <v>576.0</v>
      </c>
    </row>
    <row r="4385">
      <c r="A4385" s="1" t="s">
        <v>4590</v>
      </c>
      <c r="B4385" s="1" t="s">
        <v>17</v>
      </c>
      <c r="C4385" s="1" t="str">
        <f t="array" ref="C4385">_xlfn.XLOOKUP($B4385, sales_teams!$A$2:$A$36, sales_teams!$B$2:$B$36)</f>
        <v>Dustin Brinkmann</v>
      </c>
      <c r="D4385" s="1" t="str">
        <f t="array" ref="D4385">_xlfn.XLOOKUP($B4385, sales_teams!$A$2:$A$36, sales_teams!$C$2:$C$36)</f>
        <v>Central</v>
      </c>
      <c r="E4385" s="1" t="s">
        <v>188</v>
      </c>
      <c r="F4385" s="1" t="s">
        <v>122</v>
      </c>
      <c r="G4385" s="1" t="str">
        <f t="array" ref="G4385">IF($F4385="", "", _xlfn.XLOOKUP($F4385,accounts!$A$2:$A$86,accounts!$B$2:$B$86, "Other"))</f>
        <v>medical</v>
      </c>
      <c r="H4385" s="1" t="str">
        <f t="array" ref="H4385">IF($F4385="", "", IFS(_xlfn.XLOOKUP($F4385, accounts!$A$2:$A$86, accounts!$E$2:$E$86, 0)&gt;=1000, "Enterprise", _xlfn.XLOOKUP($F4385, accounts!$A$2:$A$86, accounts!$E$2:$E$86, 0)&gt;=100, "Mid-Market", TRUE, "SMB"))</f>
        <v>Enterprise</v>
      </c>
      <c r="I4385" s="1" t="str">
        <f t="array" ref="I4385">IF($F4385="", "", _xlfn.XLOOKUP($F4385,accounts!$A$2:$A$86,accounts!$F$2:$F$86, "Other"))</f>
        <v>United States</v>
      </c>
      <c r="J4385" s="1" t="s">
        <v>192</v>
      </c>
      <c r="K4385" s="3">
        <v>42917.0</v>
      </c>
      <c r="L4385" s="3">
        <v>42919.0</v>
      </c>
      <c r="M4385" s="1">
        <v>0.0</v>
      </c>
    </row>
    <row r="4386">
      <c r="A4386" s="1" t="s">
        <v>4591</v>
      </c>
      <c r="B4386" s="1" t="s">
        <v>92</v>
      </c>
      <c r="C4386" s="1" t="str">
        <f t="array" ref="C4386">_xlfn.XLOOKUP($B4386, sales_teams!$A$2:$A$36, sales_teams!$B$2:$B$36)</f>
        <v>Celia Rouche</v>
      </c>
      <c r="D4386" s="1" t="str">
        <f t="array" ref="D4386">_xlfn.XLOOKUP($B4386, sales_teams!$A$2:$A$36, sales_teams!$C$2:$C$36)</f>
        <v>West</v>
      </c>
      <c r="E4386" s="1" t="s">
        <v>179</v>
      </c>
      <c r="F4386" s="1" t="s">
        <v>87</v>
      </c>
      <c r="G4386" s="1" t="str">
        <f t="array" ref="G4386">IF($F4386="", "", _xlfn.XLOOKUP($F4386,accounts!$A$2:$A$86,accounts!$B$2:$B$86, "Other"))</f>
        <v>telecommunications</v>
      </c>
      <c r="H4386" s="1" t="str">
        <f t="array" ref="H4386">IF($F4386="", "", IFS(_xlfn.XLOOKUP($F4386, accounts!$A$2:$A$86, accounts!$E$2:$E$86, 0)&gt;=1000, "Enterprise", _xlfn.XLOOKUP($F4386, accounts!$A$2:$A$86, accounts!$E$2:$E$86, 0)&gt;=100, "Mid-Market", TRUE, "SMB"))</f>
        <v>Enterprise</v>
      </c>
      <c r="I4386" s="1" t="str">
        <f t="array" ref="I4386">IF($F4386="", "", _xlfn.XLOOKUP($F4386,accounts!$A$2:$A$86,accounts!$F$2:$F$86, "Other"))</f>
        <v>United States</v>
      </c>
      <c r="J4386" s="1" t="s">
        <v>192</v>
      </c>
      <c r="K4386" s="3">
        <v>42917.0</v>
      </c>
      <c r="L4386" s="3">
        <v>42919.0</v>
      </c>
      <c r="M4386" s="1">
        <v>0.0</v>
      </c>
    </row>
    <row r="4387">
      <c r="A4387" s="1" t="s">
        <v>4592</v>
      </c>
      <c r="B4387" s="1" t="s">
        <v>92</v>
      </c>
      <c r="C4387" s="1" t="str">
        <f t="array" ref="C4387">_xlfn.XLOOKUP($B4387, sales_teams!$A$2:$A$36, sales_teams!$B$2:$B$36)</f>
        <v>Celia Rouche</v>
      </c>
      <c r="D4387" s="1" t="str">
        <f t="array" ref="D4387">_xlfn.XLOOKUP($B4387, sales_teams!$A$2:$A$36, sales_teams!$C$2:$C$36)</f>
        <v>West</v>
      </c>
      <c r="E4387" s="1" t="s">
        <v>188</v>
      </c>
      <c r="F4387" s="1" t="s">
        <v>119</v>
      </c>
      <c r="G4387" s="1" t="str">
        <f t="array" ref="G4387">IF($F4387="", "", _xlfn.XLOOKUP($F4387,accounts!$A$2:$A$86,accounts!$B$2:$B$86, "Other"))</f>
        <v>technology</v>
      </c>
      <c r="H4387" s="1" t="str">
        <f t="array" ref="H4387">IF($F4387="", "", IFS(_xlfn.XLOOKUP($F4387, accounts!$A$2:$A$86, accounts!$E$2:$E$86, 0)&gt;=1000, "Enterprise", _xlfn.XLOOKUP($F4387, accounts!$A$2:$A$86, accounts!$E$2:$E$86, 0)&gt;=100, "Mid-Market", TRUE, "SMB"))</f>
        <v>Enterprise</v>
      </c>
      <c r="I4387" s="1" t="str">
        <f t="array" ref="I4387">IF($F4387="", "", _xlfn.XLOOKUP($F4387,accounts!$A$2:$A$86,accounts!$F$2:$F$86, "Other"))</f>
        <v>Korea</v>
      </c>
      <c r="J4387" s="1" t="s">
        <v>192</v>
      </c>
      <c r="K4387" s="3">
        <v>42917.0</v>
      </c>
      <c r="L4387" s="3">
        <v>42924.0</v>
      </c>
      <c r="M4387" s="1">
        <v>0.0</v>
      </c>
    </row>
    <row r="4388">
      <c r="A4388" s="1" t="s">
        <v>4593</v>
      </c>
      <c r="B4388" s="1" t="s">
        <v>92</v>
      </c>
      <c r="C4388" s="1" t="str">
        <f t="array" ref="C4388">_xlfn.XLOOKUP($B4388, sales_teams!$A$2:$A$36, sales_teams!$B$2:$B$36)</f>
        <v>Celia Rouche</v>
      </c>
      <c r="D4388" s="1" t="str">
        <f t="array" ref="D4388">_xlfn.XLOOKUP($B4388, sales_teams!$A$2:$A$36, sales_teams!$C$2:$C$36)</f>
        <v>West</v>
      </c>
      <c r="E4388" s="1" t="s">
        <v>181</v>
      </c>
      <c r="F4388" s="1" t="s">
        <v>124</v>
      </c>
      <c r="G4388" s="1" t="str">
        <f t="array" ref="G4388">IF($F4388="", "", _xlfn.XLOOKUP($F4388,accounts!$A$2:$A$86,accounts!$B$2:$B$86, "Other"))</f>
        <v>retail</v>
      </c>
      <c r="H4388" s="1" t="str">
        <f t="array" ref="H4388">IF($F4388="", "", IFS(_xlfn.XLOOKUP($F4388, accounts!$A$2:$A$86, accounts!$E$2:$E$86, 0)&gt;=1000, "Enterprise", _xlfn.XLOOKUP($F4388, accounts!$A$2:$A$86, accounts!$E$2:$E$86, 0)&gt;=100, "Mid-Market", TRUE, "SMB"))</f>
        <v>Enterprise</v>
      </c>
      <c r="I4388" s="1" t="str">
        <f t="array" ref="I4388">IF($F4388="", "", _xlfn.XLOOKUP($F4388,accounts!$A$2:$A$86,accounts!$F$2:$F$86, "Other"))</f>
        <v>United States</v>
      </c>
      <c r="J4388" s="1" t="s">
        <v>131</v>
      </c>
      <c r="K4388" s="3">
        <v>42917.0</v>
      </c>
      <c r="L4388" s="3">
        <v>42928.0</v>
      </c>
      <c r="M4388" s="1">
        <v>592.0</v>
      </c>
    </row>
    <row r="4389">
      <c r="A4389" s="1" t="s">
        <v>4594</v>
      </c>
      <c r="B4389" s="1" t="s">
        <v>92</v>
      </c>
      <c r="C4389" s="1" t="str">
        <f t="array" ref="C4389">_xlfn.XLOOKUP($B4389, sales_teams!$A$2:$A$36, sales_teams!$B$2:$B$36)</f>
        <v>Celia Rouche</v>
      </c>
      <c r="D4389" s="1" t="str">
        <f t="array" ref="D4389">_xlfn.XLOOKUP($B4389, sales_teams!$A$2:$A$36, sales_teams!$C$2:$C$36)</f>
        <v>West</v>
      </c>
      <c r="E4389" s="1" t="s">
        <v>148</v>
      </c>
      <c r="F4389" s="1" t="s">
        <v>80</v>
      </c>
      <c r="G4389" s="1" t="str">
        <f t="array" ref="G4389">IF($F4389="", "", _xlfn.XLOOKUP($F4389,accounts!$A$2:$A$86,accounts!$B$2:$B$86, "Other"))</f>
        <v>technology</v>
      </c>
      <c r="H4389" s="1" t="str">
        <f t="array" ref="H4389">IF($F4389="", "", IFS(_xlfn.XLOOKUP($F4389, accounts!$A$2:$A$86, accounts!$E$2:$E$86, 0)&gt;=1000, "Enterprise", _xlfn.XLOOKUP($F4389, accounts!$A$2:$A$86, accounts!$E$2:$E$86, 0)&gt;=100, "Mid-Market", TRUE, "SMB"))</f>
        <v>Enterprise</v>
      </c>
      <c r="I4389" s="1" t="str">
        <f t="array" ref="I4389">IF($F4389="", "", _xlfn.XLOOKUP($F4389,accounts!$A$2:$A$86,accounts!$F$2:$F$86, "Other"))</f>
        <v>United States</v>
      </c>
      <c r="J4389" s="1" t="s">
        <v>131</v>
      </c>
      <c r="K4389" s="3">
        <v>42917.0</v>
      </c>
      <c r="L4389" s="3">
        <v>42925.0</v>
      </c>
      <c r="M4389" s="1">
        <v>4859.0</v>
      </c>
    </row>
    <row r="4390">
      <c r="A4390" s="1" t="s">
        <v>4595</v>
      </c>
      <c r="B4390" s="1" t="s">
        <v>92</v>
      </c>
      <c r="C4390" s="1" t="str">
        <f t="array" ref="C4390">_xlfn.XLOOKUP($B4390, sales_teams!$A$2:$A$36, sales_teams!$B$2:$B$36)</f>
        <v>Celia Rouche</v>
      </c>
      <c r="D4390" s="1" t="str">
        <f t="array" ref="D4390">_xlfn.XLOOKUP($B4390, sales_teams!$A$2:$A$36, sales_teams!$C$2:$C$36)</f>
        <v>West</v>
      </c>
      <c r="E4390" s="1" t="s">
        <v>179</v>
      </c>
      <c r="F4390" s="1" t="s">
        <v>115</v>
      </c>
      <c r="G4390" s="1" t="str">
        <f t="array" ref="G4390">IF($F4390="", "", _xlfn.XLOOKUP($F4390,accounts!$A$2:$A$86,accounts!$B$2:$B$86, "Other"))</f>
        <v>services</v>
      </c>
      <c r="H4390" s="1" t="str">
        <f t="array" ref="H4390">IF($F4390="", "", IFS(_xlfn.XLOOKUP($F4390, accounts!$A$2:$A$86, accounts!$E$2:$E$86, 0)&gt;=1000, "Enterprise", _xlfn.XLOOKUP($F4390, accounts!$A$2:$A$86, accounts!$E$2:$E$86, 0)&gt;=100, "Mid-Market", TRUE, "SMB"))</f>
        <v>Enterprise</v>
      </c>
      <c r="I4390" s="1" t="str">
        <f t="array" ref="I4390">IF($F4390="", "", _xlfn.XLOOKUP($F4390,accounts!$A$2:$A$86,accounts!$F$2:$F$86, "Other"))</f>
        <v>United States</v>
      </c>
      <c r="J4390" s="1" t="s">
        <v>131</v>
      </c>
      <c r="K4390" s="3">
        <v>42917.0</v>
      </c>
      <c r="L4390" s="3">
        <v>42918.0</v>
      </c>
      <c r="M4390" s="1">
        <v>50.0</v>
      </c>
    </row>
    <row r="4391">
      <c r="A4391" s="1" t="s">
        <v>4596</v>
      </c>
      <c r="B4391" s="1" t="s">
        <v>92</v>
      </c>
      <c r="C4391" s="1" t="str">
        <f t="array" ref="C4391">_xlfn.XLOOKUP($B4391, sales_teams!$A$2:$A$36, sales_teams!$B$2:$B$36)</f>
        <v>Celia Rouche</v>
      </c>
      <c r="D4391" s="1" t="str">
        <f t="array" ref="D4391">_xlfn.XLOOKUP($B4391, sales_teams!$A$2:$A$36, sales_teams!$C$2:$C$36)</f>
        <v>West</v>
      </c>
      <c r="E4391" s="1" t="s">
        <v>188</v>
      </c>
      <c r="F4391" s="1" t="s">
        <v>127</v>
      </c>
      <c r="G4391" s="1" t="str">
        <f t="array" ref="G4391">IF($F4391="", "", _xlfn.XLOOKUP($F4391,accounts!$A$2:$A$86,accounts!$B$2:$B$86, "Other"))</f>
        <v>technology</v>
      </c>
      <c r="H4391" s="1" t="str">
        <f t="array" ref="H4391">IF($F4391="", "", IFS(_xlfn.XLOOKUP($F4391, accounts!$A$2:$A$86, accounts!$E$2:$E$86, 0)&gt;=1000, "Enterprise", _xlfn.XLOOKUP($F4391, accounts!$A$2:$A$86, accounts!$E$2:$E$86, 0)&gt;=100, "Mid-Market", TRUE, "SMB"))</f>
        <v>Enterprise</v>
      </c>
      <c r="I4391" s="1" t="str">
        <f t="array" ref="I4391">IF($F4391="", "", _xlfn.XLOOKUP($F4391,accounts!$A$2:$A$86,accounts!$F$2:$F$86, "Other"))</f>
        <v>United States</v>
      </c>
      <c r="J4391" s="1" t="s">
        <v>131</v>
      </c>
      <c r="K4391" s="3">
        <v>42917.0</v>
      </c>
      <c r="L4391" s="3">
        <v>43008.0</v>
      </c>
      <c r="M4391" s="1">
        <v>3225.0</v>
      </c>
    </row>
    <row r="4392">
      <c r="A4392" s="1" t="s">
        <v>4597</v>
      </c>
      <c r="B4392" s="1" t="s">
        <v>24</v>
      </c>
      <c r="C4392" s="1" t="str">
        <f t="array" ref="C4392">_xlfn.XLOOKUP($B4392, sales_teams!$A$2:$A$36, sales_teams!$B$2:$B$36)</f>
        <v>Melvin Marxen</v>
      </c>
      <c r="D4392" s="1" t="str">
        <f t="array" ref="D4392">_xlfn.XLOOKUP($B4392, sales_teams!$A$2:$A$36, sales_teams!$C$2:$C$36)</f>
        <v>Central</v>
      </c>
      <c r="E4392" s="1" t="s">
        <v>194</v>
      </c>
      <c r="F4392" s="1" t="s">
        <v>155</v>
      </c>
      <c r="G4392" s="1" t="str">
        <f t="array" ref="G4392">IF($F4392="", "", _xlfn.XLOOKUP($F4392,accounts!$A$2:$A$86,accounts!$B$2:$B$86, "Other"))</f>
        <v>finance</v>
      </c>
      <c r="H4392" s="1" t="str">
        <f t="array" ref="H4392">IF($F4392="", "", IFS(_xlfn.XLOOKUP($F4392, accounts!$A$2:$A$86, accounts!$E$2:$E$86, 0)&gt;=1000, "Enterprise", _xlfn.XLOOKUP($F4392, accounts!$A$2:$A$86, accounts!$E$2:$E$86, 0)&gt;=100, "Mid-Market", TRUE, "SMB"))</f>
        <v>Enterprise</v>
      </c>
      <c r="I4392" s="1" t="str">
        <f t="array" ref="I4392">IF($F4392="", "", _xlfn.XLOOKUP($F4392,accounts!$A$2:$A$86,accounts!$F$2:$F$86, "Other"))</f>
        <v>United States</v>
      </c>
      <c r="J4392" s="1" t="s">
        <v>131</v>
      </c>
      <c r="K4392" s="3">
        <v>42917.0</v>
      </c>
      <c r="L4392" s="3">
        <v>42925.0</v>
      </c>
      <c r="M4392" s="1">
        <v>5422.0</v>
      </c>
    </row>
    <row r="4393">
      <c r="A4393" s="1" t="s">
        <v>4598</v>
      </c>
      <c r="B4393" s="1" t="s">
        <v>24</v>
      </c>
      <c r="C4393" s="1" t="str">
        <f t="array" ref="C4393">_xlfn.XLOOKUP($B4393, sales_teams!$A$2:$A$36, sales_teams!$B$2:$B$36)</f>
        <v>Melvin Marxen</v>
      </c>
      <c r="D4393" s="1" t="str">
        <f t="array" ref="D4393">_xlfn.XLOOKUP($B4393, sales_teams!$A$2:$A$36, sales_teams!$C$2:$C$36)</f>
        <v>Central</v>
      </c>
      <c r="E4393" s="1" t="s">
        <v>188</v>
      </c>
      <c r="F4393" s="1" t="s">
        <v>79</v>
      </c>
      <c r="G4393" s="1" t="str">
        <f t="array" ref="G4393">IF($F4393="", "", _xlfn.XLOOKUP($F4393,accounts!$A$2:$A$86,accounts!$B$2:$B$86, "Other"))</f>
        <v>entertainment</v>
      </c>
      <c r="H4393" s="1" t="str">
        <f t="array" ref="H4393">IF($F4393="", "", IFS(_xlfn.XLOOKUP($F4393, accounts!$A$2:$A$86, accounts!$E$2:$E$86, 0)&gt;=1000, "Enterprise", _xlfn.XLOOKUP($F4393, accounts!$A$2:$A$86, accounts!$E$2:$E$86, 0)&gt;=100, "Mid-Market", TRUE, "SMB"))</f>
        <v>Mid-Market</v>
      </c>
      <c r="I4393" s="1" t="str">
        <f t="array" ref="I4393">IF($F4393="", "", _xlfn.XLOOKUP($F4393,accounts!$A$2:$A$86,accounts!$F$2:$F$86, "Other"))</f>
        <v>United States</v>
      </c>
      <c r="J4393" s="1" t="s">
        <v>131</v>
      </c>
      <c r="K4393" s="3">
        <v>42917.0</v>
      </c>
      <c r="L4393" s="3">
        <v>42927.0</v>
      </c>
      <c r="M4393" s="1">
        <v>3657.0</v>
      </c>
    </row>
    <row r="4394">
      <c r="A4394" s="1" t="s">
        <v>4599</v>
      </c>
      <c r="B4394" s="1" t="s">
        <v>107</v>
      </c>
      <c r="C4394" s="1" t="str">
        <f t="array" ref="C4394">_xlfn.XLOOKUP($B4394, sales_teams!$A$2:$A$36, sales_teams!$B$2:$B$36)</f>
        <v>Summer Sewald</v>
      </c>
      <c r="D4394" s="1" t="str">
        <f t="array" ref="D4394">_xlfn.XLOOKUP($B4394, sales_teams!$A$2:$A$36, sales_teams!$C$2:$C$36)</f>
        <v>West</v>
      </c>
      <c r="E4394" s="1" t="s">
        <v>109</v>
      </c>
      <c r="F4394" s="1" t="s">
        <v>84</v>
      </c>
      <c r="G4394" s="1" t="str">
        <f t="array" ref="G4394">IF($F4394="", "", _xlfn.XLOOKUP($F4394,accounts!$A$2:$A$86,accounts!$B$2:$B$86, "Other"))</f>
        <v>retail</v>
      </c>
      <c r="H4394" s="1" t="str">
        <f t="array" ref="H4394">IF($F4394="", "", IFS(_xlfn.XLOOKUP($F4394, accounts!$A$2:$A$86, accounts!$E$2:$E$86, 0)&gt;=1000, "Enterprise", _xlfn.XLOOKUP($F4394, accounts!$A$2:$A$86, accounts!$E$2:$E$86, 0)&gt;=100, "Mid-Market", TRUE, "SMB"))</f>
        <v>Enterprise</v>
      </c>
      <c r="I4394" s="1" t="str">
        <f t="array" ref="I4394">IF($F4394="", "", _xlfn.XLOOKUP($F4394,accounts!$A$2:$A$86,accounts!$F$2:$F$86, "Other"))</f>
        <v>United States</v>
      </c>
      <c r="J4394" s="1" t="s">
        <v>192</v>
      </c>
      <c r="K4394" s="3">
        <v>42917.0</v>
      </c>
      <c r="L4394" s="3">
        <v>42923.0</v>
      </c>
      <c r="M4394" s="1">
        <v>0.0</v>
      </c>
    </row>
    <row r="4395">
      <c r="A4395" s="1" t="s">
        <v>4600</v>
      </c>
      <c r="B4395" s="1" t="s">
        <v>107</v>
      </c>
      <c r="C4395" s="1" t="str">
        <f t="array" ref="C4395">_xlfn.XLOOKUP($B4395, sales_teams!$A$2:$A$36, sales_teams!$B$2:$B$36)</f>
        <v>Summer Sewald</v>
      </c>
      <c r="D4395" s="1" t="str">
        <f t="array" ref="D4395">_xlfn.XLOOKUP($B4395, sales_teams!$A$2:$A$36, sales_teams!$C$2:$C$36)</f>
        <v>West</v>
      </c>
      <c r="E4395" s="1" t="s">
        <v>194</v>
      </c>
      <c r="F4395" s="1" t="s">
        <v>114</v>
      </c>
      <c r="G4395" s="1" t="str">
        <f t="array" ref="G4395">IF($F4395="", "", _xlfn.XLOOKUP($F4395,accounts!$A$2:$A$86,accounts!$B$2:$B$86, "Other"))</f>
        <v>marketing</v>
      </c>
      <c r="H4395" s="1" t="str">
        <f t="array" ref="H4395">IF($F4395="", "", IFS(_xlfn.XLOOKUP($F4395, accounts!$A$2:$A$86, accounts!$E$2:$E$86, 0)&gt;=1000, "Enterprise", _xlfn.XLOOKUP($F4395, accounts!$A$2:$A$86, accounts!$E$2:$E$86, 0)&gt;=100, "Mid-Market", TRUE, "SMB"))</f>
        <v>Enterprise</v>
      </c>
      <c r="I4395" s="1" t="str">
        <f t="array" ref="I4395">IF($F4395="", "", _xlfn.XLOOKUP($F4395,accounts!$A$2:$A$86,accounts!$F$2:$F$86, "Other"))</f>
        <v>United States</v>
      </c>
      <c r="J4395" s="1" t="s">
        <v>131</v>
      </c>
      <c r="K4395" s="3">
        <v>42917.0</v>
      </c>
      <c r="L4395" s="3">
        <v>42926.0</v>
      </c>
      <c r="M4395" s="1">
        <v>4974.0</v>
      </c>
    </row>
    <row r="4396">
      <c r="A4396" s="1" t="s">
        <v>4601</v>
      </c>
      <c r="B4396" s="1" t="s">
        <v>107</v>
      </c>
      <c r="C4396" s="1" t="str">
        <f t="array" ref="C4396">_xlfn.XLOOKUP($B4396, sales_teams!$A$2:$A$36, sales_teams!$B$2:$B$36)</f>
        <v>Summer Sewald</v>
      </c>
      <c r="D4396" s="1" t="str">
        <f t="array" ref="D4396">_xlfn.XLOOKUP($B4396, sales_teams!$A$2:$A$36, sales_teams!$C$2:$C$36)</f>
        <v>West</v>
      </c>
      <c r="E4396" s="1" t="s">
        <v>148</v>
      </c>
      <c r="F4396" s="1" t="s">
        <v>130</v>
      </c>
      <c r="G4396" s="1" t="str">
        <f t="array" ref="G4396">IF($F4396="", "", _xlfn.XLOOKUP($F4396,accounts!$A$2:$A$86,accounts!$B$2:$B$86, "Other"))</f>
        <v>medical</v>
      </c>
      <c r="H4396" s="1" t="str">
        <f t="array" ref="H4396">IF($F4396="", "", IFS(_xlfn.XLOOKUP($F4396, accounts!$A$2:$A$86, accounts!$E$2:$E$86, 0)&gt;=1000, "Enterprise", _xlfn.XLOOKUP($F4396, accounts!$A$2:$A$86, accounts!$E$2:$E$86, 0)&gt;=100, "Mid-Market", TRUE, "SMB"))</f>
        <v>Enterprise</v>
      </c>
      <c r="I4396" s="1" t="str">
        <f t="array" ref="I4396">IF($F4396="", "", _xlfn.XLOOKUP($F4396,accounts!$A$2:$A$86,accounts!$F$2:$F$86, "Other"))</f>
        <v>United States</v>
      </c>
      <c r="J4396" s="1" t="s">
        <v>131</v>
      </c>
      <c r="K4396" s="3">
        <v>42917.0</v>
      </c>
      <c r="L4396" s="3">
        <v>42954.0</v>
      </c>
      <c r="M4396" s="1">
        <v>4689.0</v>
      </c>
    </row>
    <row r="4397">
      <c r="A4397" s="1" t="s">
        <v>4602</v>
      </c>
      <c r="B4397" s="1" t="s">
        <v>28</v>
      </c>
      <c r="C4397" s="1" t="str">
        <f t="array" ref="C4397">_xlfn.XLOOKUP($B4397, sales_teams!$A$2:$A$36, sales_teams!$B$2:$B$36)</f>
        <v>Melvin Marxen</v>
      </c>
      <c r="D4397" s="1" t="str">
        <f t="array" ref="D4397">_xlfn.XLOOKUP($B4397, sales_teams!$A$2:$A$36, sales_teams!$C$2:$C$36)</f>
        <v>Central</v>
      </c>
      <c r="E4397" s="1" t="s">
        <v>109</v>
      </c>
      <c r="F4397" s="1" t="s">
        <v>164</v>
      </c>
      <c r="G4397" s="1" t="str">
        <f t="array" ref="G4397">IF($F4397="", "", _xlfn.XLOOKUP($F4397,accounts!$A$2:$A$86,accounts!$B$2:$B$86, "Other"))</f>
        <v>retail</v>
      </c>
      <c r="H4397" s="1" t="str">
        <f t="array" ref="H4397">IF($F4397="", "", IFS(_xlfn.XLOOKUP($F4397, accounts!$A$2:$A$86, accounts!$E$2:$E$86, 0)&gt;=1000, "Enterprise", _xlfn.XLOOKUP($F4397, accounts!$A$2:$A$86, accounts!$E$2:$E$86, 0)&gt;=100, "Mid-Market", TRUE, "SMB"))</f>
        <v>Mid-Market</v>
      </c>
      <c r="I4397" s="1" t="str">
        <f t="array" ref="I4397">IF($F4397="", "", _xlfn.XLOOKUP($F4397,accounts!$A$2:$A$86,accounts!$F$2:$F$86, "Other"))</f>
        <v>United States</v>
      </c>
      <c r="J4397" s="1" t="s">
        <v>192</v>
      </c>
      <c r="K4397" s="3">
        <v>42917.0</v>
      </c>
      <c r="L4397" s="3">
        <v>42926.0</v>
      </c>
      <c r="M4397" s="1">
        <v>0.0</v>
      </c>
    </row>
    <row r="4398">
      <c r="A4398" s="1" t="s">
        <v>4603</v>
      </c>
      <c r="B4398" s="1" t="s">
        <v>28</v>
      </c>
      <c r="C4398" s="1" t="str">
        <f t="array" ref="C4398">_xlfn.XLOOKUP($B4398, sales_teams!$A$2:$A$36, sales_teams!$B$2:$B$36)</f>
        <v>Melvin Marxen</v>
      </c>
      <c r="D4398" s="1" t="str">
        <f t="array" ref="D4398">_xlfn.XLOOKUP($B4398, sales_teams!$A$2:$A$36, sales_teams!$C$2:$C$36)</f>
        <v>Central</v>
      </c>
      <c r="E4398" s="1" t="s">
        <v>179</v>
      </c>
      <c r="F4398" s="1" t="s">
        <v>136</v>
      </c>
      <c r="G4398" s="1" t="str">
        <f t="array" ref="G4398">IF($F4398="", "", _xlfn.XLOOKUP($F4398,accounts!$A$2:$A$86,accounts!$B$2:$B$86, "Other"))</f>
        <v>services</v>
      </c>
      <c r="H4398" s="1" t="str">
        <f t="array" ref="H4398">IF($F4398="", "", IFS(_xlfn.XLOOKUP($F4398, accounts!$A$2:$A$86, accounts!$E$2:$E$86, 0)&gt;=1000, "Enterprise", _xlfn.XLOOKUP($F4398, accounts!$A$2:$A$86, accounts!$E$2:$E$86, 0)&gt;=100, "Mid-Market", TRUE, "SMB"))</f>
        <v>Enterprise</v>
      </c>
      <c r="I4398" s="1" t="str">
        <f t="array" ref="I4398">IF($F4398="", "", _xlfn.XLOOKUP($F4398,accounts!$A$2:$A$86,accounts!$F$2:$F$86, "Other"))</f>
        <v>United States</v>
      </c>
      <c r="J4398" s="1" t="s">
        <v>131</v>
      </c>
      <c r="K4398" s="3">
        <v>42917.0</v>
      </c>
      <c r="L4398" s="3">
        <v>42928.0</v>
      </c>
      <c r="M4398" s="1">
        <v>50.0</v>
      </c>
    </row>
    <row r="4399">
      <c r="A4399" s="1" t="s">
        <v>4604</v>
      </c>
      <c r="B4399" s="1" t="s">
        <v>54</v>
      </c>
      <c r="C4399" s="1" t="str">
        <f t="array" ref="C4399">_xlfn.XLOOKUP($B4399, sales_teams!$A$2:$A$36, sales_teams!$B$2:$B$36)</f>
        <v>Rocco Neubert</v>
      </c>
      <c r="D4399" s="1" t="str">
        <f t="array" ref="D4399">_xlfn.XLOOKUP($B4399, sales_teams!$A$2:$A$36, sales_teams!$C$2:$C$36)</f>
        <v>East</v>
      </c>
      <c r="E4399" s="1" t="s">
        <v>148</v>
      </c>
      <c r="F4399" s="1" t="s">
        <v>132</v>
      </c>
      <c r="G4399" s="1" t="str">
        <f t="array" ref="G4399">IF($F4399="", "", _xlfn.XLOOKUP($F4399,accounts!$A$2:$A$86,accounts!$B$2:$B$86, "Other"))</f>
        <v>marketing</v>
      </c>
      <c r="H4399" s="1" t="str">
        <f t="array" ref="H4399">IF($F4399="", "", IFS(_xlfn.XLOOKUP($F4399, accounts!$A$2:$A$86, accounts!$E$2:$E$86, 0)&gt;=1000, "Enterprise", _xlfn.XLOOKUP($F4399, accounts!$A$2:$A$86, accounts!$E$2:$E$86, 0)&gt;=100, "Mid-Market", TRUE, "SMB"))</f>
        <v>Enterprise</v>
      </c>
      <c r="I4399" s="1" t="str">
        <f t="array" ref="I4399">IF($F4399="", "", _xlfn.XLOOKUP($F4399,accounts!$A$2:$A$86,accounts!$F$2:$F$86, "Other"))</f>
        <v>Jordan</v>
      </c>
      <c r="J4399" s="1" t="s">
        <v>192</v>
      </c>
      <c r="K4399" s="3">
        <v>42917.0</v>
      </c>
      <c r="L4399" s="3">
        <v>42919.0</v>
      </c>
      <c r="M4399" s="1">
        <v>0.0</v>
      </c>
    </row>
    <row r="4400">
      <c r="A4400" s="1" t="s">
        <v>4605</v>
      </c>
      <c r="B4400" s="1" t="s">
        <v>54</v>
      </c>
      <c r="C4400" s="1" t="str">
        <f t="array" ref="C4400">_xlfn.XLOOKUP($B4400, sales_teams!$A$2:$A$36, sales_teams!$B$2:$B$36)</f>
        <v>Rocco Neubert</v>
      </c>
      <c r="D4400" s="1" t="str">
        <f t="array" ref="D4400">_xlfn.XLOOKUP($B4400, sales_teams!$A$2:$A$36, sales_teams!$C$2:$C$36)</f>
        <v>East</v>
      </c>
      <c r="E4400" s="1" t="s">
        <v>148</v>
      </c>
      <c r="F4400" s="1" t="s">
        <v>125</v>
      </c>
      <c r="G4400" s="1" t="str">
        <f t="array" ref="G4400">IF($F4400="", "", _xlfn.XLOOKUP($F4400,accounts!$A$2:$A$86,accounts!$B$2:$B$86, "Other"))</f>
        <v>software</v>
      </c>
      <c r="H4400" s="1" t="str">
        <f t="array" ref="H4400">IF($F4400="", "", IFS(_xlfn.XLOOKUP($F4400, accounts!$A$2:$A$86, accounts!$E$2:$E$86, 0)&gt;=1000, "Enterprise", _xlfn.XLOOKUP($F4400, accounts!$A$2:$A$86, accounts!$E$2:$E$86, 0)&gt;=100, "Mid-Market", TRUE, "SMB"))</f>
        <v>Enterprise</v>
      </c>
      <c r="I4400" s="1" t="str">
        <f t="array" ref="I4400">IF($F4400="", "", _xlfn.XLOOKUP($F4400,accounts!$A$2:$A$86,accounts!$F$2:$F$86, "Other"))</f>
        <v>United States</v>
      </c>
      <c r="J4400" s="1" t="s">
        <v>131</v>
      </c>
      <c r="K4400" s="3">
        <v>42917.0</v>
      </c>
      <c r="L4400" s="3">
        <v>42970.0</v>
      </c>
      <c r="M4400" s="1">
        <v>4611.0</v>
      </c>
    </row>
    <row r="4401">
      <c r="A4401" s="1" t="s">
        <v>4606</v>
      </c>
      <c r="B4401" s="1" t="s">
        <v>41</v>
      </c>
      <c r="C4401" s="1" t="str">
        <f t="array" ref="C4401">_xlfn.XLOOKUP($B4401, sales_teams!$A$2:$A$36, sales_teams!$B$2:$B$36)</f>
        <v>Cara Losch</v>
      </c>
      <c r="D4401" s="1" t="str">
        <f t="array" ref="D4401">_xlfn.XLOOKUP($B4401, sales_teams!$A$2:$A$36, sales_teams!$C$2:$C$36)</f>
        <v>East</v>
      </c>
      <c r="E4401" s="1" t="s">
        <v>188</v>
      </c>
      <c r="G4401" s="1" t="str">
        <f t="array" ref="G4401">IF($F4401="", "", _xlfn.XLOOKUP($F4401,accounts!$A$2:$A$86,accounts!$B$2:$B$86, "Other"))</f>
        <v/>
      </c>
      <c r="H4401" s="1" t="str">
        <f t="array" ref="H4401">IF($F4401="", "", IFS(_xlfn.XLOOKUP($F4401, accounts!$A$2:$A$86, accounts!$E$2:$E$86, 0)&gt;=1000, "Enterprise", _xlfn.XLOOKUP($F4401, accounts!$A$2:$A$86, accounts!$E$2:$E$86, 0)&gt;=100, "Mid-Market", TRUE, "SMB"))</f>
        <v/>
      </c>
      <c r="I4401" s="1" t="str">
        <f t="array" ref="I4401">IF($F4401="", "", _xlfn.XLOOKUP($F4401,accounts!$A$2:$A$86,accounts!$F$2:$F$86, "Other"))</f>
        <v/>
      </c>
      <c r="J4401" s="1" t="s">
        <v>189</v>
      </c>
      <c r="K4401" s="3">
        <v>42917.0</v>
      </c>
    </row>
    <row r="4402">
      <c r="A4402" s="1" t="s">
        <v>4607</v>
      </c>
      <c r="B4402" s="1" t="s">
        <v>15</v>
      </c>
      <c r="C4402" s="1" t="str">
        <f t="array" ref="C4402">_xlfn.XLOOKUP($B4402, sales_teams!$A$2:$A$36, sales_teams!$B$2:$B$36)</f>
        <v>Dustin Brinkmann</v>
      </c>
      <c r="D4402" s="1" t="str">
        <f t="array" ref="D4402">_xlfn.XLOOKUP($B4402, sales_teams!$A$2:$A$36, sales_teams!$C$2:$C$36)</f>
        <v>Central</v>
      </c>
      <c r="E4402" s="1" t="s">
        <v>188</v>
      </c>
      <c r="F4402" s="1" t="s">
        <v>155</v>
      </c>
      <c r="G4402" s="1" t="str">
        <f t="array" ref="G4402">IF($F4402="", "", _xlfn.XLOOKUP($F4402,accounts!$A$2:$A$86,accounts!$B$2:$B$86, "Other"))</f>
        <v>finance</v>
      </c>
      <c r="H4402" s="1" t="str">
        <f t="array" ref="H4402">IF($F4402="", "", IFS(_xlfn.XLOOKUP($F4402, accounts!$A$2:$A$86, accounts!$E$2:$E$86, 0)&gt;=1000, "Enterprise", _xlfn.XLOOKUP($F4402, accounts!$A$2:$A$86, accounts!$E$2:$E$86, 0)&gt;=100, "Mid-Market", TRUE, "SMB"))</f>
        <v>Enterprise</v>
      </c>
      <c r="I4402" s="1" t="str">
        <f t="array" ref="I4402">IF($F4402="", "", _xlfn.XLOOKUP($F4402,accounts!$A$2:$A$86,accounts!$F$2:$F$86, "Other"))</f>
        <v>United States</v>
      </c>
      <c r="J4402" s="1" t="s">
        <v>192</v>
      </c>
      <c r="K4402" s="3">
        <v>42917.0</v>
      </c>
      <c r="L4402" s="3">
        <v>42929.0</v>
      </c>
      <c r="M4402" s="1">
        <v>0.0</v>
      </c>
    </row>
    <row r="4403">
      <c r="A4403" s="1" t="s">
        <v>4608</v>
      </c>
      <c r="B4403" s="1" t="s">
        <v>60</v>
      </c>
      <c r="C4403" s="1" t="str">
        <f t="array" ref="C4403">_xlfn.XLOOKUP($B4403, sales_teams!$A$2:$A$36, sales_teams!$B$2:$B$36)</f>
        <v>Celia Rouche</v>
      </c>
      <c r="D4403" s="1" t="str">
        <f t="array" ref="D4403">_xlfn.XLOOKUP($B4403, sales_teams!$A$2:$A$36, sales_teams!$C$2:$C$36)</f>
        <v>West</v>
      </c>
      <c r="E4403" s="1" t="s">
        <v>181</v>
      </c>
      <c r="G4403" s="1" t="str">
        <f t="array" ref="G4403">IF($F4403="", "", _xlfn.XLOOKUP($F4403,accounts!$A$2:$A$86,accounts!$B$2:$B$86, "Other"))</f>
        <v/>
      </c>
      <c r="H4403" s="1" t="str">
        <f t="array" ref="H4403">IF($F4403="", "", IFS(_xlfn.XLOOKUP($F4403, accounts!$A$2:$A$86, accounts!$E$2:$E$86, 0)&gt;=1000, "Enterprise", _xlfn.XLOOKUP($F4403, accounts!$A$2:$A$86, accounts!$E$2:$E$86, 0)&gt;=100, "Mid-Market", TRUE, "SMB"))</f>
        <v/>
      </c>
      <c r="I4403" s="1" t="str">
        <f t="array" ref="I4403">IF($F4403="", "", _xlfn.XLOOKUP($F4403,accounts!$A$2:$A$86,accounts!$F$2:$F$86, "Other"))</f>
        <v/>
      </c>
      <c r="J4403" s="1" t="s">
        <v>189</v>
      </c>
      <c r="K4403" s="3">
        <v>42917.0</v>
      </c>
    </row>
    <row r="4404">
      <c r="A4404" s="1" t="s">
        <v>4609</v>
      </c>
      <c r="B4404" s="1" t="s">
        <v>60</v>
      </c>
      <c r="C4404" s="1" t="str">
        <f t="array" ref="C4404">_xlfn.XLOOKUP($B4404, sales_teams!$A$2:$A$36, sales_teams!$B$2:$B$36)</f>
        <v>Celia Rouche</v>
      </c>
      <c r="D4404" s="1" t="str">
        <f t="array" ref="D4404">_xlfn.XLOOKUP($B4404, sales_teams!$A$2:$A$36, sales_teams!$C$2:$C$36)</f>
        <v>West</v>
      </c>
      <c r="E4404" s="1" t="s">
        <v>181</v>
      </c>
      <c r="F4404" s="1" t="s">
        <v>125</v>
      </c>
      <c r="G4404" s="1" t="str">
        <f t="array" ref="G4404">IF($F4404="", "", _xlfn.XLOOKUP($F4404,accounts!$A$2:$A$86,accounts!$B$2:$B$86, "Other"))</f>
        <v>software</v>
      </c>
      <c r="H4404" s="1" t="str">
        <f t="array" ref="H4404">IF($F4404="", "", IFS(_xlfn.XLOOKUP($F4404, accounts!$A$2:$A$86, accounts!$E$2:$E$86, 0)&gt;=1000, "Enterprise", _xlfn.XLOOKUP($F4404, accounts!$A$2:$A$86, accounts!$E$2:$E$86, 0)&gt;=100, "Mid-Market", TRUE, "SMB"))</f>
        <v>Enterprise</v>
      </c>
      <c r="I4404" s="1" t="str">
        <f t="array" ref="I4404">IF($F4404="", "", _xlfn.XLOOKUP($F4404,accounts!$A$2:$A$86,accounts!$F$2:$F$86, "Other"))</f>
        <v>United States</v>
      </c>
      <c r="J4404" s="1" t="s">
        <v>131</v>
      </c>
      <c r="K4404" s="3">
        <v>42917.0</v>
      </c>
      <c r="L4404" s="3">
        <v>42927.0</v>
      </c>
      <c r="M4404" s="1">
        <v>571.0</v>
      </c>
    </row>
    <row r="4405">
      <c r="A4405" s="1" t="s">
        <v>4610</v>
      </c>
      <c r="B4405" s="1" t="s">
        <v>34</v>
      </c>
      <c r="C4405" s="1" t="str">
        <f t="array" ref="C4405">_xlfn.XLOOKUP($B4405, sales_teams!$A$2:$A$36, sales_teams!$B$2:$B$36)</f>
        <v>Cara Losch</v>
      </c>
      <c r="D4405" s="1" t="str">
        <f t="array" ref="D4405">_xlfn.XLOOKUP($B4405, sales_teams!$A$2:$A$36, sales_teams!$C$2:$C$36)</f>
        <v>East</v>
      </c>
      <c r="E4405" s="1" t="s">
        <v>179</v>
      </c>
      <c r="F4405" s="1" t="s">
        <v>166</v>
      </c>
      <c r="G4405" s="1" t="str">
        <f t="array" ref="G4405">IF($F4405="", "", _xlfn.XLOOKUP($F4405,accounts!$A$2:$A$86,accounts!$B$2:$B$86, "Other"))</f>
        <v>finance</v>
      </c>
      <c r="H4405" s="1" t="str">
        <f t="array" ref="H4405">IF($F4405="", "", IFS(_xlfn.XLOOKUP($F4405, accounts!$A$2:$A$86, accounts!$E$2:$E$86, 0)&gt;=1000, "Enterprise", _xlfn.XLOOKUP($F4405, accounts!$A$2:$A$86, accounts!$E$2:$E$86, 0)&gt;=100, "Mid-Market", TRUE, "SMB"))</f>
        <v>Enterprise</v>
      </c>
      <c r="I4405" s="1" t="str">
        <f t="array" ref="I4405">IF($F4405="", "", _xlfn.XLOOKUP($F4405,accounts!$A$2:$A$86,accounts!$F$2:$F$86, "Other"))</f>
        <v>United States</v>
      </c>
      <c r="J4405" s="1" t="s">
        <v>192</v>
      </c>
      <c r="K4405" s="3">
        <v>42917.0</v>
      </c>
      <c r="L4405" s="3">
        <v>42919.0</v>
      </c>
      <c r="M4405" s="1">
        <v>0.0</v>
      </c>
    </row>
    <row r="4406">
      <c r="A4406" s="1" t="s">
        <v>4611</v>
      </c>
      <c r="B4406" s="1" t="s">
        <v>45</v>
      </c>
      <c r="C4406" s="1" t="str">
        <f t="array" ref="C4406">_xlfn.XLOOKUP($B4406, sales_teams!$A$2:$A$36, sales_teams!$B$2:$B$36)</f>
        <v>Cara Losch</v>
      </c>
      <c r="D4406" s="1" t="str">
        <f t="array" ref="D4406">_xlfn.XLOOKUP($B4406, sales_teams!$A$2:$A$36, sales_teams!$C$2:$C$36)</f>
        <v>East</v>
      </c>
      <c r="E4406" s="1" t="s">
        <v>194</v>
      </c>
      <c r="F4406" s="1" t="s">
        <v>22</v>
      </c>
      <c r="G4406" s="1" t="str">
        <f t="array" ref="G4406">IF($F4406="", "", _xlfn.XLOOKUP($F4406,accounts!$A$2:$A$86,accounts!$B$2:$B$86, "Other"))</f>
        <v>medical</v>
      </c>
      <c r="H4406" s="1" t="str">
        <f t="array" ref="H4406">IF($F4406="", "", IFS(_xlfn.XLOOKUP($F4406, accounts!$A$2:$A$86, accounts!$E$2:$E$86, 0)&gt;=1000, "Enterprise", _xlfn.XLOOKUP($F4406, accounts!$A$2:$A$86, accounts!$E$2:$E$86, 0)&gt;=100, "Mid-Market", TRUE, "SMB"))</f>
        <v>Mid-Market</v>
      </c>
      <c r="I4406" s="1" t="str">
        <f t="array" ref="I4406">IF($F4406="", "", _xlfn.XLOOKUP($F4406,accounts!$A$2:$A$86,accounts!$F$2:$F$86, "Other"))</f>
        <v>United States</v>
      </c>
      <c r="J4406" s="1" t="s">
        <v>192</v>
      </c>
      <c r="K4406" s="3">
        <v>42917.0</v>
      </c>
      <c r="L4406" s="3">
        <v>42953.0</v>
      </c>
      <c r="M4406" s="1">
        <v>0.0</v>
      </c>
    </row>
    <row r="4407">
      <c r="A4407" s="1" t="s">
        <v>4612</v>
      </c>
      <c r="B4407" s="1" t="s">
        <v>7</v>
      </c>
      <c r="C4407" s="1" t="str">
        <f t="array" ref="C4407">_xlfn.XLOOKUP($B4407, sales_teams!$A$2:$A$36, sales_teams!$B$2:$B$36)</f>
        <v>Dustin Brinkmann</v>
      </c>
      <c r="D4407" s="1" t="str">
        <f t="array" ref="D4407">_xlfn.XLOOKUP($B4407, sales_teams!$A$2:$A$36, sales_teams!$C$2:$C$36)</f>
        <v>Central</v>
      </c>
      <c r="E4407" s="1" t="s">
        <v>109</v>
      </c>
      <c r="F4407" s="1" t="s">
        <v>29</v>
      </c>
      <c r="G4407" s="1" t="str">
        <f t="array" ref="G4407">IF($F4407="", "", _xlfn.XLOOKUP($F4407,accounts!$A$2:$A$86,accounts!$B$2:$B$86, "Other"))</f>
        <v>medical</v>
      </c>
      <c r="H4407" s="1" t="str">
        <f t="array" ref="H4407">IF($F4407="", "", IFS(_xlfn.XLOOKUP($F4407, accounts!$A$2:$A$86, accounts!$E$2:$E$86, 0)&gt;=1000, "Enterprise", _xlfn.XLOOKUP($F4407, accounts!$A$2:$A$86, accounts!$E$2:$E$86, 0)&gt;=100, "Mid-Market", TRUE, "SMB"))</f>
        <v>Enterprise</v>
      </c>
      <c r="I4407" s="1" t="str">
        <f t="array" ref="I4407">IF($F4407="", "", _xlfn.XLOOKUP($F4407,accounts!$A$2:$A$86,accounts!$F$2:$F$86, "Other"))</f>
        <v>Philipines</v>
      </c>
      <c r="J4407" s="1" t="s">
        <v>192</v>
      </c>
      <c r="K4407" s="3">
        <v>42918.0</v>
      </c>
      <c r="L4407" s="3">
        <v>42926.0</v>
      </c>
      <c r="M4407" s="1">
        <v>0.0</v>
      </c>
    </row>
    <row r="4408">
      <c r="A4408" s="1" t="s">
        <v>4613</v>
      </c>
      <c r="B4408" s="1" t="s">
        <v>7</v>
      </c>
      <c r="C4408" s="1" t="str">
        <f t="array" ref="C4408">_xlfn.XLOOKUP($B4408, sales_teams!$A$2:$A$36, sales_teams!$B$2:$B$36)</f>
        <v>Dustin Brinkmann</v>
      </c>
      <c r="D4408" s="1" t="str">
        <f t="array" ref="D4408">_xlfn.XLOOKUP($B4408, sales_teams!$A$2:$A$36, sales_teams!$C$2:$C$36)</f>
        <v>Central</v>
      </c>
      <c r="E4408" s="1" t="s">
        <v>188</v>
      </c>
      <c r="F4408" s="1" t="s">
        <v>155</v>
      </c>
      <c r="G4408" s="1" t="str">
        <f t="array" ref="G4408">IF($F4408="", "", _xlfn.XLOOKUP($F4408,accounts!$A$2:$A$86,accounts!$B$2:$B$86, "Other"))</f>
        <v>finance</v>
      </c>
      <c r="H4408" s="1" t="str">
        <f t="array" ref="H4408">IF($F4408="", "", IFS(_xlfn.XLOOKUP($F4408, accounts!$A$2:$A$86, accounts!$E$2:$E$86, 0)&gt;=1000, "Enterprise", _xlfn.XLOOKUP($F4408, accounts!$A$2:$A$86, accounts!$E$2:$E$86, 0)&gt;=100, "Mid-Market", TRUE, "SMB"))</f>
        <v>Enterprise</v>
      </c>
      <c r="I4408" s="1" t="str">
        <f t="array" ref="I4408">IF($F4408="", "", _xlfn.XLOOKUP($F4408,accounts!$A$2:$A$86,accounts!$F$2:$F$86, "Other"))</f>
        <v>United States</v>
      </c>
      <c r="J4408" s="1" t="s">
        <v>192</v>
      </c>
      <c r="K4408" s="3">
        <v>42918.0</v>
      </c>
      <c r="L4408" s="3">
        <v>42929.0</v>
      </c>
      <c r="M4408" s="1">
        <v>0.0</v>
      </c>
    </row>
    <row r="4409">
      <c r="A4409" s="1" t="s">
        <v>4614</v>
      </c>
      <c r="B4409" s="1" t="s">
        <v>7</v>
      </c>
      <c r="C4409" s="1" t="str">
        <f t="array" ref="C4409">_xlfn.XLOOKUP($B4409, sales_teams!$A$2:$A$36, sales_teams!$B$2:$B$36)</f>
        <v>Dustin Brinkmann</v>
      </c>
      <c r="D4409" s="1" t="str">
        <f t="array" ref="D4409">_xlfn.XLOOKUP($B4409, sales_teams!$A$2:$A$36, sales_teams!$C$2:$C$36)</f>
        <v>Central</v>
      </c>
      <c r="E4409" s="1" t="s">
        <v>109</v>
      </c>
      <c r="F4409" s="1" t="s">
        <v>156</v>
      </c>
      <c r="G4409" s="1" t="str">
        <f t="array" ref="G4409">IF($F4409="", "", _xlfn.XLOOKUP($F4409,accounts!$A$2:$A$86,accounts!$B$2:$B$86, "Other"))</f>
        <v>employment</v>
      </c>
      <c r="H4409" s="1" t="str">
        <f t="array" ref="H4409">IF($F4409="", "", IFS(_xlfn.XLOOKUP($F4409, accounts!$A$2:$A$86, accounts!$E$2:$E$86, 0)&gt;=1000, "Enterprise", _xlfn.XLOOKUP($F4409, accounts!$A$2:$A$86, accounts!$E$2:$E$86, 0)&gt;=100, "Mid-Market", TRUE, "SMB"))</f>
        <v>Mid-Market</v>
      </c>
      <c r="I4409" s="1" t="str">
        <f t="array" ref="I4409">IF($F4409="", "", _xlfn.XLOOKUP($F4409,accounts!$A$2:$A$86,accounts!$F$2:$F$86, "Other"))</f>
        <v>United States</v>
      </c>
      <c r="J4409" s="1" t="s">
        <v>131</v>
      </c>
      <c r="K4409" s="3">
        <v>42918.0</v>
      </c>
      <c r="L4409" s="3">
        <v>42925.0</v>
      </c>
      <c r="M4409" s="1">
        <v>1180.0</v>
      </c>
    </row>
    <row r="4410">
      <c r="A4410" s="1" t="s">
        <v>4615</v>
      </c>
      <c r="B4410" s="1" t="s">
        <v>57</v>
      </c>
      <c r="C4410" s="1" t="str">
        <f t="array" ref="C4410">_xlfn.XLOOKUP($B4410, sales_teams!$A$2:$A$36, sales_teams!$B$2:$B$36)</f>
        <v>Rocco Neubert</v>
      </c>
      <c r="D4410" s="1" t="str">
        <f t="array" ref="D4410">_xlfn.XLOOKUP($B4410, sales_teams!$A$2:$A$36, sales_teams!$C$2:$C$36)</f>
        <v>East</v>
      </c>
      <c r="E4410" s="1" t="s">
        <v>148</v>
      </c>
      <c r="G4410" s="1" t="str">
        <f t="array" ref="G4410">IF($F4410="", "", _xlfn.XLOOKUP($F4410,accounts!$A$2:$A$86,accounts!$B$2:$B$86, "Other"))</f>
        <v/>
      </c>
      <c r="H4410" s="1" t="str">
        <f t="array" ref="H4410">IF($F4410="", "", IFS(_xlfn.XLOOKUP($F4410, accounts!$A$2:$A$86, accounts!$E$2:$E$86, 0)&gt;=1000, "Enterprise", _xlfn.XLOOKUP($F4410, accounts!$A$2:$A$86, accounts!$E$2:$E$86, 0)&gt;=100, "Mid-Market", TRUE, "SMB"))</f>
        <v/>
      </c>
      <c r="I4410" s="1" t="str">
        <f t="array" ref="I4410">IF($F4410="", "", _xlfn.XLOOKUP($F4410,accounts!$A$2:$A$86,accounts!$F$2:$F$86, "Other"))</f>
        <v/>
      </c>
      <c r="J4410" s="1" t="s">
        <v>189</v>
      </c>
      <c r="K4410" s="3">
        <v>42918.0</v>
      </c>
    </row>
    <row r="4411">
      <c r="A4411" s="1" t="s">
        <v>4616</v>
      </c>
      <c r="B4411" s="1" t="s">
        <v>57</v>
      </c>
      <c r="C4411" s="1" t="str">
        <f t="array" ref="C4411">_xlfn.XLOOKUP($B4411, sales_teams!$A$2:$A$36, sales_teams!$B$2:$B$36)</f>
        <v>Rocco Neubert</v>
      </c>
      <c r="D4411" s="1" t="str">
        <f t="array" ref="D4411">_xlfn.XLOOKUP($B4411, sales_teams!$A$2:$A$36, sales_teams!$C$2:$C$36)</f>
        <v>East</v>
      </c>
      <c r="E4411" s="1" t="s">
        <v>194</v>
      </c>
      <c r="F4411" s="1" t="s">
        <v>167</v>
      </c>
      <c r="G4411" s="1" t="str">
        <f t="array" ref="G4411">IF($F4411="", "", _xlfn.XLOOKUP($F4411,accounts!$A$2:$A$86,accounts!$B$2:$B$86, "Other"))</f>
        <v>finance</v>
      </c>
      <c r="H4411" s="1" t="str">
        <f t="array" ref="H4411">IF($F4411="", "", IFS(_xlfn.XLOOKUP($F4411, accounts!$A$2:$A$86, accounts!$E$2:$E$86, 0)&gt;=1000, "Enterprise", _xlfn.XLOOKUP($F4411, accounts!$A$2:$A$86, accounts!$E$2:$E$86, 0)&gt;=100, "Mid-Market", TRUE, "SMB"))</f>
        <v>Mid-Market</v>
      </c>
      <c r="I4411" s="1" t="str">
        <f t="array" ref="I4411">IF($F4411="", "", _xlfn.XLOOKUP($F4411,accounts!$A$2:$A$86,accounts!$F$2:$F$86, "Other"))</f>
        <v>United States</v>
      </c>
      <c r="J4411" s="1" t="s">
        <v>192</v>
      </c>
      <c r="K4411" s="3">
        <v>42918.0</v>
      </c>
      <c r="L4411" s="3">
        <v>42995.0</v>
      </c>
      <c r="M4411" s="1">
        <v>0.0</v>
      </c>
    </row>
    <row r="4412">
      <c r="A4412" s="1" t="s">
        <v>4617</v>
      </c>
      <c r="B4412" s="1" t="s">
        <v>52</v>
      </c>
      <c r="C4412" s="1" t="str">
        <f t="array" ref="C4412">_xlfn.XLOOKUP($B4412, sales_teams!$A$2:$A$36, sales_teams!$B$2:$B$36)</f>
        <v>Rocco Neubert</v>
      </c>
      <c r="D4412" s="1" t="str">
        <f t="array" ref="D4412">_xlfn.XLOOKUP($B4412, sales_teams!$A$2:$A$36, sales_teams!$C$2:$C$36)</f>
        <v>East</v>
      </c>
      <c r="E4412" s="1" t="s">
        <v>181</v>
      </c>
      <c r="F4412" s="1" t="s">
        <v>32</v>
      </c>
      <c r="G4412" s="1" t="str">
        <f t="array" ref="G4412">IF($F4412="", "", _xlfn.XLOOKUP($F4412,accounts!$A$2:$A$86,accounts!$B$2:$B$86, "Other"))</f>
        <v>medical</v>
      </c>
      <c r="H4412" s="1" t="str">
        <f t="array" ref="H4412">IF($F4412="", "", IFS(_xlfn.XLOOKUP($F4412, accounts!$A$2:$A$86, accounts!$E$2:$E$86, 0)&gt;=1000, "Enterprise", _xlfn.XLOOKUP($F4412, accounts!$A$2:$A$86, accounts!$E$2:$E$86, 0)&gt;=100, "Mid-Market", TRUE, "SMB"))</f>
        <v>Enterprise</v>
      </c>
      <c r="I4412" s="1" t="str">
        <f t="array" ref="I4412">IF($F4412="", "", _xlfn.XLOOKUP($F4412,accounts!$A$2:$A$86,accounts!$F$2:$F$86, "Other"))</f>
        <v>United States</v>
      </c>
      <c r="J4412" s="1" t="s">
        <v>192</v>
      </c>
      <c r="K4412" s="3">
        <v>42918.0</v>
      </c>
      <c r="L4412" s="3">
        <v>42919.0</v>
      </c>
      <c r="M4412" s="1">
        <v>0.0</v>
      </c>
    </row>
    <row r="4413">
      <c r="A4413" s="1" t="s">
        <v>4618</v>
      </c>
      <c r="B4413" s="1" t="s">
        <v>52</v>
      </c>
      <c r="C4413" s="1" t="str">
        <f t="array" ref="C4413">_xlfn.XLOOKUP($B4413, sales_teams!$A$2:$A$36, sales_teams!$B$2:$B$36)</f>
        <v>Rocco Neubert</v>
      </c>
      <c r="D4413" s="1" t="str">
        <f t="array" ref="D4413">_xlfn.XLOOKUP($B4413, sales_teams!$A$2:$A$36, sales_teams!$C$2:$C$36)</f>
        <v>East</v>
      </c>
      <c r="E4413" s="1" t="s">
        <v>194</v>
      </c>
      <c r="F4413" s="1" t="s">
        <v>172</v>
      </c>
      <c r="G4413" s="1" t="str">
        <f t="array" ref="G4413">IF($F4413="", "", _xlfn.XLOOKUP($F4413,accounts!$A$2:$A$86,accounts!$B$2:$B$86, "Other"))</f>
        <v>retail</v>
      </c>
      <c r="H4413" s="1" t="str">
        <f t="array" ref="H4413">IF($F4413="", "", IFS(_xlfn.XLOOKUP($F4413, accounts!$A$2:$A$86, accounts!$E$2:$E$86, 0)&gt;=1000, "Enterprise", _xlfn.XLOOKUP($F4413, accounts!$A$2:$A$86, accounts!$E$2:$E$86, 0)&gt;=100, "Mid-Market", TRUE, "SMB"))</f>
        <v>Mid-Market</v>
      </c>
      <c r="I4413" s="1" t="str">
        <f t="array" ref="I4413">IF($F4413="", "", _xlfn.XLOOKUP($F4413,accounts!$A$2:$A$86,accounts!$F$2:$F$86, "Other"))</f>
        <v>United States</v>
      </c>
      <c r="J4413" s="1" t="s">
        <v>131</v>
      </c>
      <c r="K4413" s="3">
        <v>42918.0</v>
      </c>
      <c r="L4413" s="3">
        <v>42920.0</v>
      </c>
      <c r="M4413" s="1">
        <v>5274.0</v>
      </c>
    </row>
    <row r="4414">
      <c r="A4414" s="1" t="s">
        <v>4619</v>
      </c>
      <c r="B4414" s="1" t="s">
        <v>12</v>
      </c>
      <c r="C4414" s="1" t="str">
        <f t="array" ref="C4414">_xlfn.XLOOKUP($B4414, sales_teams!$A$2:$A$36, sales_teams!$B$2:$B$36)</f>
        <v>Dustin Brinkmann</v>
      </c>
      <c r="D4414" s="1" t="str">
        <f t="array" ref="D4414">_xlfn.XLOOKUP($B4414, sales_teams!$A$2:$A$36, sales_teams!$C$2:$C$36)</f>
        <v>Central</v>
      </c>
      <c r="E4414" s="1" t="s">
        <v>181</v>
      </c>
      <c r="F4414" s="1" t="s">
        <v>150</v>
      </c>
      <c r="G4414" s="1" t="str">
        <f t="array" ref="G4414">IF($F4414="", "", _xlfn.XLOOKUP($F4414,accounts!$A$2:$A$86,accounts!$B$2:$B$86, "Other"))</f>
        <v>technology</v>
      </c>
      <c r="H4414" s="1" t="str">
        <f t="array" ref="H4414">IF($F4414="", "", IFS(_xlfn.XLOOKUP($F4414, accounts!$A$2:$A$86, accounts!$E$2:$E$86, 0)&gt;=1000, "Enterprise", _xlfn.XLOOKUP($F4414, accounts!$A$2:$A$86, accounts!$E$2:$E$86, 0)&gt;=100, "Mid-Market", TRUE, "SMB"))</f>
        <v>Enterprise</v>
      </c>
      <c r="I4414" s="1" t="str">
        <f t="array" ref="I4414">IF($F4414="", "", _xlfn.XLOOKUP($F4414,accounts!$A$2:$A$86,accounts!$F$2:$F$86, "Other"))</f>
        <v>United States</v>
      </c>
      <c r="J4414" s="1" t="s">
        <v>131</v>
      </c>
      <c r="K4414" s="3">
        <v>42918.0</v>
      </c>
      <c r="L4414" s="3">
        <v>42920.0</v>
      </c>
      <c r="M4414" s="1">
        <v>480.0</v>
      </c>
    </row>
    <row r="4415">
      <c r="A4415" s="1" t="s">
        <v>4620</v>
      </c>
      <c r="B4415" s="1" t="s">
        <v>39</v>
      </c>
      <c r="C4415" s="1" t="str">
        <f t="array" ref="C4415">_xlfn.XLOOKUP($B4415, sales_teams!$A$2:$A$36, sales_teams!$B$2:$B$36)</f>
        <v>Cara Losch</v>
      </c>
      <c r="D4415" s="1" t="str">
        <f t="array" ref="D4415">_xlfn.XLOOKUP($B4415, sales_teams!$A$2:$A$36, sales_teams!$C$2:$C$36)</f>
        <v>East</v>
      </c>
      <c r="E4415" s="1" t="s">
        <v>148</v>
      </c>
      <c r="G4415" s="1" t="str">
        <f t="array" ref="G4415">IF($F4415="", "", _xlfn.XLOOKUP($F4415,accounts!$A$2:$A$86,accounts!$B$2:$B$86, "Other"))</f>
        <v/>
      </c>
      <c r="H4415" s="1" t="str">
        <f t="array" ref="H4415">IF($F4415="", "", IFS(_xlfn.XLOOKUP($F4415, accounts!$A$2:$A$86, accounts!$E$2:$E$86, 0)&gt;=1000, "Enterprise", _xlfn.XLOOKUP($F4415, accounts!$A$2:$A$86, accounts!$E$2:$E$86, 0)&gt;=100, "Mid-Market", TRUE, "SMB"))</f>
        <v/>
      </c>
      <c r="I4415" s="1" t="str">
        <f t="array" ref="I4415">IF($F4415="", "", _xlfn.XLOOKUP($F4415,accounts!$A$2:$A$86,accounts!$F$2:$F$86, "Other"))</f>
        <v/>
      </c>
      <c r="J4415" s="1" t="s">
        <v>189</v>
      </c>
      <c r="K4415" s="3">
        <v>42918.0</v>
      </c>
    </row>
    <row r="4416">
      <c r="A4416" s="1" t="s">
        <v>4621</v>
      </c>
      <c r="B4416" s="1" t="s">
        <v>39</v>
      </c>
      <c r="C4416" s="1" t="str">
        <f t="array" ref="C4416">_xlfn.XLOOKUP($B4416, sales_teams!$A$2:$A$36, sales_teams!$B$2:$B$36)</f>
        <v>Cara Losch</v>
      </c>
      <c r="D4416" s="1" t="str">
        <f t="array" ref="D4416">_xlfn.XLOOKUP($B4416, sales_teams!$A$2:$A$36, sales_teams!$C$2:$C$36)</f>
        <v>East</v>
      </c>
      <c r="E4416" s="1" t="s">
        <v>148</v>
      </c>
      <c r="F4416" s="1" t="s">
        <v>140</v>
      </c>
      <c r="G4416" s="1" t="str">
        <f t="array" ref="G4416">IF($F4416="", "", _xlfn.XLOOKUP($F4416,accounts!$A$2:$A$86,accounts!$B$2:$B$86, "Other"))</f>
        <v>employment</v>
      </c>
      <c r="H4416" s="1" t="str">
        <f t="array" ref="H4416">IF($F4416="", "", IFS(_xlfn.XLOOKUP($F4416, accounts!$A$2:$A$86, accounts!$E$2:$E$86, 0)&gt;=1000, "Enterprise", _xlfn.XLOOKUP($F4416, accounts!$A$2:$A$86, accounts!$E$2:$E$86, 0)&gt;=100, "Mid-Market", TRUE, "SMB"))</f>
        <v>Enterprise</v>
      </c>
      <c r="I4416" s="1" t="str">
        <f t="array" ref="I4416">IF($F4416="", "", _xlfn.XLOOKUP($F4416,accounts!$A$2:$A$86,accounts!$F$2:$F$86, "Other"))</f>
        <v>United States</v>
      </c>
      <c r="J4416" s="1" t="s">
        <v>131</v>
      </c>
      <c r="K4416" s="3">
        <v>42918.0</v>
      </c>
      <c r="L4416" s="3">
        <v>42924.0</v>
      </c>
      <c r="M4416" s="1">
        <v>4830.0</v>
      </c>
    </row>
    <row r="4417">
      <c r="A4417" s="1" t="s">
        <v>4622</v>
      </c>
      <c r="B4417" s="1" t="s">
        <v>48</v>
      </c>
      <c r="C4417" s="1" t="str">
        <f t="array" ref="C4417">_xlfn.XLOOKUP($B4417, sales_teams!$A$2:$A$36, sales_teams!$B$2:$B$36)</f>
        <v>Rocco Neubert</v>
      </c>
      <c r="D4417" s="1" t="str">
        <f t="array" ref="D4417">_xlfn.XLOOKUP($B4417, sales_teams!$A$2:$A$36, sales_teams!$C$2:$C$36)</f>
        <v>East</v>
      </c>
      <c r="E4417" s="1" t="s">
        <v>109</v>
      </c>
      <c r="F4417" s="1" t="s">
        <v>59</v>
      </c>
      <c r="G4417" s="1" t="str">
        <f t="array" ref="G4417">IF($F4417="", "", _xlfn.XLOOKUP($F4417,accounts!$A$2:$A$86,accounts!$B$2:$B$86, "Other"))</f>
        <v>medical</v>
      </c>
      <c r="H4417" s="1" t="str">
        <f t="array" ref="H4417">IF($F4417="", "", IFS(_xlfn.XLOOKUP($F4417, accounts!$A$2:$A$86, accounts!$E$2:$E$86, 0)&gt;=1000, "Enterprise", _xlfn.XLOOKUP($F4417, accounts!$A$2:$A$86, accounts!$E$2:$E$86, 0)&gt;=100, "Mid-Market", TRUE, "SMB"))</f>
        <v>SMB</v>
      </c>
      <c r="I4417" s="1" t="str">
        <f t="array" ref="I4417">IF($F4417="", "", _xlfn.XLOOKUP($F4417,accounts!$A$2:$A$86,accounts!$F$2:$F$86, "Other"))</f>
        <v>United States</v>
      </c>
      <c r="J4417" s="1" t="s">
        <v>189</v>
      </c>
      <c r="K4417" s="3">
        <v>42918.0</v>
      </c>
    </row>
    <row r="4418">
      <c r="A4418" s="1" t="s">
        <v>4623</v>
      </c>
      <c r="B4418" s="1" t="s">
        <v>48</v>
      </c>
      <c r="C4418" s="1" t="str">
        <f t="array" ref="C4418">_xlfn.XLOOKUP($B4418, sales_teams!$A$2:$A$36, sales_teams!$B$2:$B$36)</f>
        <v>Rocco Neubert</v>
      </c>
      <c r="D4418" s="1" t="str">
        <f t="array" ref="D4418">_xlfn.XLOOKUP($B4418, sales_teams!$A$2:$A$36, sales_teams!$C$2:$C$36)</f>
        <v>East</v>
      </c>
      <c r="E4418" s="1" t="s">
        <v>194</v>
      </c>
      <c r="F4418" s="1" t="s">
        <v>40</v>
      </c>
      <c r="G4418" s="1" t="str">
        <f t="array" ref="G4418">IF($F4418="", "", _xlfn.XLOOKUP($F4418,accounts!$A$2:$A$86,accounts!$B$2:$B$86, "Other"))</f>
        <v>technology</v>
      </c>
      <c r="H4418" s="1" t="str">
        <f t="array" ref="H4418">IF($F4418="", "", IFS(_xlfn.XLOOKUP($F4418, accounts!$A$2:$A$86, accounts!$E$2:$E$86, 0)&gt;=1000, "Enterprise", _xlfn.XLOOKUP($F4418, accounts!$A$2:$A$86, accounts!$E$2:$E$86, 0)&gt;=100, "Mid-Market", TRUE, "SMB"))</f>
        <v>Enterprise</v>
      </c>
      <c r="I4418" s="1" t="str">
        <f t="array" ref="I4418">IF($F4418="", "", _xlfn.XLOOKUP($F4418,accounts!$A$2:$A$86,accounts!$F$2:$F$86, "Other"))</f>
        <v>United States</v>
      </c>
      <c r="J4418" s="1" t="s">
        <v>192</v>
      </c>
      <c r="K4418" s="3">
        <v>42918.0</v>
      </c>
      <c r="L4418" s="3">
        <v>42919.0</v>
      </c>
      <c r="M4418" s="1">
        <v>0.0</v>
      </c>
    </row>
    <row r="4419">
      <c r="A4419" s="1" t="s">
        <v>4624</v>
      </c>
      <c r="B4419" s="1" t="s">
        <v>30</v>
      </c>
      <c r="C4419" s="1" t="str">
        <f t="array" ref="C4419">_xlfn.XLOOKUP($B4419, sales_teams!$A$2:$A$36, sales_teams!$B$2:$B$36)</f>
        <v>Melvin Marxen</v>
      </c>
      <c r="D4419" s="1" t="str">
        <f t="array" ref="D4419">_xlfn.XLOOKUP($B4419, sales_teams!$A$2:$A$36, sales_teams!$C$2:$C$36)</f>
        <v>Central</v>
      </c>
      <c r="E4419" s="1" t="s">
        <v>194</v>
      </c>
      <c r="F4419" s="1" t="s">
        <v>89</v>
      </c>
      <c r="G4419" s="1" t="str">
        <f t="array" ref="G4419">IF($F4419="", "", _xlfn.XLOOKUP($F4419,accounts!$A$2:$A$86,accounts!$B$2:$B$86, "Other"))</f>
        <v>finance</v>
      </c>
      <c r="H4419" s="1" t="str">
        <f t="array" ref="H4419">IF($F4419="", "", IFS(_xlfn.XLOOKUP($F4419, accounts!$A$2:$A$86, accounts!$E$2:$E$86, 0)&gt;=1000, "Enterprise", _xlfn.XLOOKUP($F4419, accounts!$A$2:$A$86, accounts!$E$2:$E$86, 0)&gt;=100, "Mid-Market", TRUE, "SMB"))</f>
        <v>Enterprise</v>
      </c>
      <c r="I4419" s="1" t="str">
        <f t="array" ref="I4419">IF($F4419="", "", _xlfn.XLOOKUP($F4419,accounts!$A$2:$A$86,accounts!$F$2:$F$86, "Other"))</f>
        <v>United States</v>
      </c>
      <c r="J4419" s="1" t="s">
        <v>131</v>
      </c>
      <c r="K4419" s="3">
        <v>42918.0</v>
      </c>
      <c r="L4419" s="3">
        <v>42920.0</v>
      </c>
      <c r="M4419" s="1">
        <v>5333.0</v>
      </c>
    </row>
    <row r="4420">
      <c r="A4420" s="1" t="s">
        <v>4625</v>
      </c>
      <c r="B4420" s="1" t="s">
        <v>94</v>
      </c>
      <c r="C4420" s="1" t="str">
        <f t="array" ref="C4420">_xlfn.XLOOKUP($B4420, sales_teams!$A$2:$A$36, sales_teams!$B$2:$B$36)</f>
        <v>Celia Rouche</v>
      </c>
      <c r="D4420" s="1" t="str">
        <f t="array" ref="D4420">_xlfn.XLOOKUP($B4420, sales_teams!$A$2:$A$36, sales_teams!$C$2:$C$36)</f>
        <v>West</v>
      </c>
      <c r="E4420" s="1" t="s">
        <v>179</v>
      </c>
      <c r="G4420" s="1" t="str">
        <f t="array" ref="G4420">IF($F4420="", "", _xlfn.XLOOKUP($F4420,accounts!$A$2:$A$86,accounts!$B$2:$B$86, "Other"))</f>
        <v/>
      </c>
      <c r="H4420" s="1" t="str">
        <f t="array" ref="H4420">IF($F4420="", "", IFS(_xlfn.XLOOKUP($F4420, accounts!$A$2:$A$86, accounts!$E$2:$E$86, 0)&gt;=1000, "Enterprise", _xlfn.XLOOKUP($F4420, accounts!$A$2:$A$86, accounts!$E$2:$E$86, 0)&gt;=100, "Mid-Market", TRUE, "SMB"))</f>
        <v/>
      </c>
      <c r="I4420" s="1" t="str">
        <f t="array" ref="I4420">IF($F4420="", "", _xlfn.XLOOKUP($F4420,accounts!$A$2:$A$86,accounts!$F$2:$F$86, "Other"))</f>
        <v/>
      </c>
      <c r="J4420" s="1" t="s">
        <v>189</v>
      </c>
      <c r="K4420" s="3">
        <v>42918.0</v>
      </c>
    </row>
    <row r="4421">
      <c r="A4421" s="1" t="s">
        <v>4626</v>
      </c>
      <c r="B4421" s="1" t="s">
        <v>94</v>
      </c>
      <c r="C4421" s="1" t="str">
        <f t="array" ref="C4421">_xlfn.XLOOKUP($B4421, sales_teams!$A$2:$A$36, sales_teams!$B$2:$B$36)</f>
        <v>Celia Rouche</v>
      </c>
      <c r="D4421" s="1" t="str">
        <f t="array" ref="D4421">_xlfn.XLOOKUP($B4421, sales_teams!$A$2:$A$36, sales_teams!$C$2:$C$36)</f>
        <v>West</v>
      </c>
      <c r="E4421" s="1" t="s">
        <v>188</v>
      </c>
      <c r="F4421" s="1" t="s">
        <v>59</v>
      </c>
      <c r="G4421" s="1" t="str">
        <f t="array" ref="G4421">IF($F4421="", "", _xlfn.XLOOKUP($F4421,accounts!$A$2:$A$86,accounts!$B$2:$B$86, "Other"))</f>
        <v>medical</v>
      </c>
      <c r="H4421" s="1" t="str">
        <f t="array" ref="H4421">IF($F4421="", "", IFS(_xlfn.XLOOKUP($F4421, accounts!$A$2:$A$86, accounts!$E$2:$E$86, 0)&gt;=1000, "Enterprise", _xlfn.XLOOKUP($F4421, accounts!$A$2:$A$86, accounts!$E$2:$E$86, 0)&gt;=100, "Mid-Market", TRUE, "SMB"))</f>
        <v>SMB</v>
      </c>
      <c r="I4421" s="1" t="str">
        <f t="array" ref="I4421">IF($F4421="", "", _xlfn.XLOOKUP($F4421,accounts!$A$2:$A$86,accounts!$F$2:$F$86, "Other"))</f>
        <v>United States</v>
      </c>
      <c r="J4421" s="1" t="s">
        <v>192</v>
      </c>
      <c r="K4421" s="3">
        <v>42918.0</v>
      </c>
      <c r="L4421" s="3">
        <v>42927.0</v>
      </c>
      <c r="M4421" s="1">
        <v>0.0</v>
      </c>
    </row>
    <row r="4422">
      <c r="A4422" s="1" t="s">
        <v>4627</v>
      </c>
      <c r="B4422" s="1" t="s">
        <v>26</v>
      </c>
      <c r="C4422" s="1" t="str">
        <f t="array" ref="C4422">_xlfn.XLOOKUP($B4422, sales_teams!$A$2:$A$36, sales_teams!$B$2:$B$36)</f>
        <v>Melvin Marxen</v>
      </c>
      <c r="D4422" s="1" t="str">
        <f t="array" ref="D4422">_xlfn.XLOOKUP($B4422, sales_teams!$A$2:$A$36, sales_teams!$C$2:$C$36)</f>
        <v>Central</v>
      </c>
      <c r="E4422" s="1" t="s">
        <v>194</v>
      </c>
      <c r="F4422" s="1" t="s">
        <v>155</v>
      </c>
      <c r="G4422" s="1" t="str">
        <f t="array" ref="G4422">IF($F4422="", "", _xlfn.XLOOKUP($F4422,accounts!$A$2:$A$86,accounts!$B$2:$B$86, "Other"))</f>
        <v>finance</v>
      </c>
      <c r="H4422" s="1" t="str">
        <f t="array" ref="H4422">IF($F4422="", "", IFS(_xlfn.XLOOKUP($F4422, accounts!$A$2:$A$86, accounts!$E$2:$E$86, 0)&gt;=1000, "Enterprise", _xlfn.XLOOKUP($F4422, accounts!$A$2:$A$86, accounts!$E$2:$E$86, 0)&gt;=100, "Mid-Market", TRUE, "SMB"))</f>
        <v>Enterprise</v>
      </c>
      <c r="I4422" s="1" t="str">
        <f t="array" ref="I4422">IF($F4422="", "", _xlfn.XLOOKUP($F4422,accounts!$A$2:$A$86,accounts!$F$2:$F$86, "Other"))</f>
        <v>United States</v>
      </c>
      <c r="J4422" s="1" t="s">
        <v>192</v>
      </c>
      <c r="K4422" s="3">
        <v>42918.0</v>
      </c>
      <c r="L4422" s="3">
        <v>42971.0</v>
      </c>
      <c r="M4422" s="1">
        <v>0.0</v>
      </c>
    </row>
    <row r="4423">
      <c r="A4423" s="1" t="s">
        <v>4628</v>
      </c>
      <c r="B4423" s="1" t="s">
        <v>26</v>
      </c>
      <c r="C4423" s="1" t="str">
        <f t="array" ref="C4423">_xlfn.XLOOKUP($B4423, sales_teams!$A$2:$A$36, sales_teams!$B$2:$B$36)</f>
        <v>Melvin Marxen</v>
      </c>
      <c r="D4423" s="1" t="str">
        <f t="array" ref="D4423">_xlfn.XLOOKUP($B4423, sales_teams!$A$2:$A$36, sales_teams!$C$2:$C$36)</f>
        <v>Central</v>
      </c>
      <c r="E4423" s="1" t="s">
        <v>188</v>
      </c>
      <c r="F4423" s="1" t="s">
        <v>56</v>
      </c>
      <c r="G4423" s="1" t="str">
        <f t="array" ref="G4423">IF($F4423="", "", _xlfn.XLOOKUP($F4423,accounts!$A$2:$A$86,accounts!$B$2:$B$86, "Other"))</f>
        <v>software</v>
      </c>
      <c r="H4423" s="1" t="str">
        <f t="array" ref="H4423">IF($F4423="", "", IFS(_xlfn.XLOOKUP($F4423, accounts!$A$2:$A$86, accounts!$E$2:$E$86, 0)&gt;=1000, "Enterprise", _xlfn.XLOOKUP($F4423, accounts!$A$2:$A$86, accounts!$E$2:$E$86, 0)&gt;=100, "Mid-Market", TRUE, "SMB"))</f>
        <v>Enterprise</v>
      </c>
      <c r="I4423" s="1" t="str">
        <f t="array" ref="I4423">IF($F4423="", "", _xlfn.XLOOKUP($F4423,accounts!$A$2:$A$86,accounts!$F$2:$F$86, "Other"))</f>
        <v>United States</v>
      </c>
      <c r="J4423" s="1" t="s">
        <v>192</v>
      </c>
      <c r="K4423" s="3">
        <v>42918.0</v>
      </c>
      <c r="L4423" s="3">
        <v>42919.0</v>
      </c>
      <c r="M4423" s="1">
        <v>0.0</v>
      </c>
    </row>
    <row r="4424">
      <c r="A4424" s="1" t="s">
        <v>4629</v>
      </c>
      <c r="B4424" s="1" t="s">
        <v>99</v>
      </c>
      <c r="C4424" s="1" t="str">
        <f t="array" ref="C4424">_xlfn.XLOOKUP($B4424, sales_teams!$A$2:$A$36, sales_teams!$B$2:$B$36)</f>
        <v>Summer Sewald</v>
      </c>
      <c r="D4424" s="1" t="str">
        <f t="array" ref="D4424">_xlfn.XLOOKUP($B4424, sales_teams!$A$2:$A$36, sales_teams!$C$2:$C$36)</f>
        <v>West</v>
      </c>
      <c r="E4424" s="1" t="s">
        <v>194</v>
      </c>
      <c r="F4424" s="1" t="s">
        <v>118</v>
      </c>
      <c r="G4424" s="1" t="str">
        <f t="array" ref="G4424">IF($F4424="", "", _xlfn.XLOOKUP($F4424,accounts!$A$2:$A$86,accounts!$B$2:$B$86, "Other"))</f>
        <v>services</v>
      </c>
      <c r="H4424" s="1" t="str">
        <f t="array" ref="H4424">IF($F4424="", "", IFS(_xlfn.XLOOKUP($F4424, accounts!$A$2:$A$86, accounts!$E$2:$E$86, 0)&gt;=1000, "Enterprise", _xlfn.XLOOKUP($F4424, accounts!$A$2:$A$86, accounts!$E$2:$E$86, 0)&gt;=100, "Mid-Market", TRUE, "SMB"))</f>
        <v>Enterprise</v>
      </c>
      <c r="I4424" s="1" t="str">
        <f t="array" ref="I4424">IF($F4424="", "", _xlfn.XLOOKUP($F4424,accounts!$A$2:$A$86,accounts!$F$2:$F$86, "Other"))</f>
        <v>United States</v>
      </c>
      <c r="J4424" s="1" t="s">
        <v>131</v>
      </c>
      <c r="K4424" s="3">
        <v>42918.0</v>
      </c>
      <c r="L4424" s="3">
        <v>42994.0</v>
      </c>
      <c r="M4424" s="1">
        <v>6192.0</v>
      </c>
    </row>
    <row r="4425">
      <c r="A4425" s="1" t="s">
        <v>4630</v>
      </c>
      <c r="B4425" s="1" t="s">
        <v>104</v>
      </c>
      <c r="C4425" s="1" t="str">
        <f t="array" ref="C4425">_xlfn.XLOOKUP($B4425, sales_teams!$A$2:$A$36, sales_teams!$B$2:$B$36)</f>
        <v>Summer Sewald</v>
      </c>
      <c r="D4425" s="1" t="str">
        <f t="array" ref="D4425">_xlfn.XLOOKUP($B4425, sales_teams!$A$2:$A$36, sales_teams!$C$2:$C$36)</f>
        <v>West</v>
      </c>
      <c r="E4425" s="1" t="s">
        <v>148</v>
      </c>
      <c r="G4425" s="1" t="str">
        <f t="array" ref="G4425">IF($F4425="", "", _xlfn.XLOOKUP($F4425,accounts!$A$2:$A$86,accounts!$B$2:$B$86, "Other"))</f>
        <v/>
      </c>
      <c r="H4425" s="1" t="str">
        <f t="array" ref="H4425">IF($F4425="", "", IFS(_xlfn.XLOOKUP($F4425, accounts!$A$2:$A$86, accounts!$E$2:$E$86, 0)&gt;=1000, "Enterprise", _xlfn.XLOOKUP($F4425, accounts!$A$2:$A$86, accounts!$E$2:$E$86, 0)&gt;=100, "Mid-Market", TRUE, "SMB"))</f>
        <v/>
      </c>
      <c r="I4425" s="1" t="str">
        <f t="array" ref="I4425">IF($F4425="", "", _xlfn.XLOOKUP($F4425,accounts!$A$2:$A$86,accounts!$F$2:$F$86, "Other"))</f>
        <v/>
      </c>
      <c r="J4425" s="1" t="s">
        <v>189</v>
      </c>
      <c r="K4425" s="3">
        <v>42918.0</v>
      </c>
    </row>
    <row r="4426">
      <c r="A4426" s="1" t="s">
        <v>4631</v>
      </c>
      <c r="B4426" s="1" t="s">
        <v>104</v>
      </c>
      <c r="C4426" s="1" t="str">
        <f t="array" ref="C4426">_xlfn.XLOOKUP($B4426, sales_teams!$A$2:$A$36, sales_teams!$B$2:$B$36)</f>
        <v>Summer Sewald</v>
      </c>
      <c r="D4426" s="1" t="str">
        <f t="array" ref="D4426">_xlfn.XLOOKUP($B4426, sales_teams!$A$2:$A$36, sales_teams!$C$2:$C$36)</f>
        <v>West</v>
      </c>
      <c r="E4426" s="1" t="s">
        <v>181</v>
      </c>
      <c r="F4426" s="1" t="s">
        <v>147</v>
      </c>
      <c r="G4426" s="1" t="str">
        <f t="array" ref="G4426">IF($F4426="", "", _xlfn.XLOOKUP($F4426,accounts!$A$2:$A$86,accounts!$B$2:$B$86, "Other"))</f>
        <v>telecommunications</v>
      </c>
      <c r="H4426" s="1" t="str">
        <f t="array" ref="H4426">IF($F4426="", "", IFS(_xlfn.XLOOKUP($F4426, accounts!$A$2:$A$86, accounts!$E$2:$E$86, 0)&gt;=1000, "Enterprise", _xlfn.XLOOKUP($F4426, accounts!$A$2:$A$86, accounts!$E$2:$E$86, 0)&gt;=100, "Mid-Market", TRUE, "SMB"))</f>
        <v>Enterprise</v>
      </c>
      <c r="I4426" s="1" t="str">
        <f t="array" ref="I4426">IF($F4426="", "", _xlfn.XLOOKUP($F4426,accounts!$A$2:$A$86,accounts!$F$2:$F$86, "Other"))</f>
        <v>United States</v>
      </c>
      <c r="J4426" s="1" t="s">
        <v>192</v>
      </c>
      <c r="K4426" s="3">
        <v>42918.0</v>
      </c>
      <c r="L4426" s="3">
        <v>42963.0</v>
      </c>
      <c r="M4426" s="1">
        <v>0.0</v>
      </c>
    </row>
    <row r="4427">
      <c r="A4427" s="1" t="s">
        <v>4632</v>
      </c>
      <c r="B4427" s="1" t="s">
        <v>104</v>
      </c>
      <c r="C4427" s="1" t="str">
        <f t="array" ref="C4427">_xlfn.XLOOKUP($B4427, sales_teams!$A$2:$A$36, sales_teams!$B$2:$B$36)</f>
        <v>Summer Sewald</v>
      </c>
      <c r="D4427" s="1" t="str">
        <f t="array" ref="D4427">_xlfn.XLOOKUP($B4427, sales_teams!$A$2:$A$36, sales_teams!$C$2:$C$36)</f>
        <v>West</v>
      </c>
      <c r="E4427" s="1" t="s">
        <v>181</v>
      </c>
      <c r="F4427" s="1" t="s">
        <v>142</v>
      </c>
      <c r="G4427" s="1" t="str">
        <f t="array" ref="G4427">IF($F4427="", "", _xlfn.XLOOKUP($F4427,accounts!$A$2:$A$86,accounts!$B$2:$B$86, "Other"))</f>
        <v>retail</v>
      </c>
      <c r="H4427" s="1" t="str">
        <f t="array" ref="H4427">IF($F4427="", "", IFS(_xlfn.XLOOKUP($F4427, accounts!$A$2:$A$86, accounts!$E$2:$E$86, 0)&gt;=1000, "Enterprise", _xlfn.XLOOKUP($F4427, accounts!$A$2:$A$86, accounts!$E$2:$E$86, 0)&gt;=100, "Mid-Market", TRUE, "SMB"))</f>
        <v>Enterprise</v>
      </c>
      <c r="I4427" s="1" t="str">
        <f t="array" ref="I4427">IF($F4427="", "", _xlfn.XLOOKUP($F4427,accounts!$A$2:$A$86,accounts!$F$2:$F$86, "Other"))</f>
        <v>United States</v>
      </c>
      <c r="J4427" s="1" t="s">
        <v>131</v>
      </c>
      <c r="K4427" s="3">
        <v>42918.0</v>
      </c>
      <c r="L4427" s="3">
        <v>42958.0</v>
      </c>
      <c r="M4427" s="1">
        <v>490.0</v>
      </c>
    </row>
    <row r="4428">
      <c r="A4428" s="1" t="s">
        <v>4633</v>
      </c>
      <c r="B4428" s="1" t="s">
        <v>102</v>
      </c>
      <c r="C4428" s="1" t="str">
        <f t="array" ref="C4428">_xlfn.XLOOKUP($B4428, sales_teams!$A$2:$A$36, sales_teams!$B$2:$B$36)</f>
        <v>Summer Sewald</v>
      </c>
      <c r="D4428" s="1" t="str">
        <f t="array" ref="D4428">_xlfn.XLOOKUP($B4428, sales_teams!$A$2:$A$36, sales_teams!$C$2:$C$36)</f>
        <v>West</v>
      </c>
      <c r="E4428" s="1" t="s">
        <v>109</v>
      </c>
      <c r="F4428" s="1" t="s">
        <v>22</v>
      </c>
      <c r="G4428" s="1" t="str">
        <f t="array" ref="G4428">IF($F4428="", "", _xlfn.XLOOKUP($F4428,accounts!$A$2:$A$86,accounts!$B$2:$B$86, "Other"))</f>
        <v>medical</v>
      </c>
      <c r="H4428" s="1" t="str">
        <f t="array" ref="H4428">IF($F4428="", "", IFS(_xlfn.XLOOKUP($F4428, accounts!$A$2:$A$86, accounts!$E$2:$E$86, 0)&gt;=1000, "Enterprise", _xlfn.XLOOKUP($F4428, accounts!$A$2:$A$86, accounts!$E$2:$E$86, 0)&gt;=100, "Mid-Market", TRUE, "SMB"))</f>
        <v>Mid-Market</v>
      </c>
      <c r="I4428" s="1" t="str">
        <f t="array" ref="I4428">IF($F4428="", "", _xlfn.XLOOKUP($F4428,accounts!$A$2:$A$86,accounts!$F$2:$F$86, "Other"))</f>
        <v>United States</v>
      </c>
      <c r="J4428" s="1" t="s">
        <v>189</v>
      </c>
      <c r="K4428" s="3">
        <v>42918.0</v>
      </c>
    </row>
    <row r="4429">
      <c r="A4429" s="1" t="s">
        <v>4634</v>
      </c>
      <c r="B4429" s="1" t="s">
        <v>17</v>
      </c>
      <c r="C4429" s="1" t="str">
        <f t="array" ref="C4429">_xlfn.XLOOKUP($B4429, sales_teams!$A$2:$A$36, sales_teams!$B$2:$B$36)</f>
        <v>Dustin Brinkmann</v>
      </c>
      <c r="D4429" s="1" t="str">
        <f t="array" ref="D4429">_xlfn.XLOOKUP($B4429, sales_teams!$A$2:$A$36, sales_teams!$C$2:$C$36)</f>
        <v>Central</v>
      </c>
      <c r="E4429" s="1" t="s">
        <v>181</v>
      </c>
      <c r="F4429" s="1" t="s">
        <v>149</v>
      </c>
      <c r="G4429" s="1" t="str">
        <f t="array" ref="G4429">IF($F4429="", "", _xlfn.XLOOKUP($F4429,accounts!$A$2:$A$86,accounts!$B$2:$B$86, "Other"))</f>
        <v>medical</v>
      </c>
      <c r="H4429" s="1" t="str">
        <f t="array" ref="H4429">IF($F4429="", "", IFS(_xlfn.XLOOKUP($F4429, accounts!$A$2:$A$86, accounts!$E$2:$E$86, 0)&gt;=1000, "Enterprise", _xlfn.XLOOKUP($F4429, accounts!$A$2:$A$86, accounts!$E$2:$E$86, 0)&gt;=100, "Mid-Market", TRUE, "SMB"))</f>
        <v>Enterprise</v>
      </c>
      <c r="I4429" s="1" t="str">
        <f t="array" ref="I4429">IF($F4429="", "", _xlfn.XLOOKUP($F4429,accounts!$A$2:$A$86,accounts!$F$2:$F$86, "Other"))</f>
        <v>United States</v>
      </c>
      <c r="J4429" s="1" t="s">
        <v>192</v>
      </c>
      <c r="K4429" s="3">
        <v>42918.0</v>
      </c>
      <c r="L4429" s="3">
        <v>42920.0</v>
      </c>
      <c r="M4429" s="1">
        <v>0.0</v>
      </c>
    </row>
    <row r="4430">
      <c r="A4430" s="1" t="s">
        <v>4635</v>
      </c>
      <c r="B4430" s="1" t="s">
        <v>92</v>
      </c>
      <c r="C4430" s="1" t="str">
        <f t="array" ref="C4430">_xlfn.XLOOKUP($B4430, sales_teams!$A$2:$A$36, sales_teams!$B$2:$B$36)</f>
        <v>Celia Rouche</v>
      </c>
      <c r="D4430" s="1" t="str">
        <f t="array" ref="D4430">_xlfn.XLOOKUP($B4430, sales_teams!$A$2:$A$36, sales_teams!$C$2:$C$36)</f>
        <v>West</v>
      </c>
      <c r="E4430" s="1" t="s">
        <v>181</v>
      </c>
      <c r="F4430" s="1" t="s">
        <v>127</v>
      </c>
      <c r="G4430" s="1" t="str">
        <f t="array" ref="G4430">IF($F4430="", "", _xlfn.XLOOKUP($F4430,accounts!$A$2:$A$86,accounts!$B$2:$B$86, "Other"))</f>
        <v>technology</v>
      </c>
      <c r="H4430" s="1" t="str">
        <f t="array" ref="H4430">IF($F4430="", "", IFS(_xlfn.XLOOKUP($F4430, accounts!$A$2:$A$86, accounts!$E$2:$E$86, 0)&gt;=1000, "Enterprise", _xlfn.XLOOKUP($F4430, accounts!$A$2:$A$86, accounts!$E$2:$E$86, 0)&gt;=100, "Mid-Market", TRUE, "SMB"))</f>
        <v>Enterprise</v>
      </c>
      <c r="I4430" s="1" t="str">
        <f t="array" ref="I4430">IF($F4430="", "", _xlfn.XLOOKUP($F4430,accounts!$A$2:$A$86,accounts!$F$2:$F$86, "Other"))</f>
        <v>United States</v>
      </c>
      <c r="J4430" s="1" t="s">
        <v>192</v>
      </c>
      <c r="K4430" s="3">
        <v>42918.0</v>
      </c>
      <c r="L4430" s="3">
        <v>42925.0</v>
      </c>
      <c r="M4430" s="1">
        <v>0.0</v>
      </c>
    </row>
    <row r="4431">
      <c r="A4431" s="1" t="s">
        <v>4636</v>
      </c>
      <c r="B4431" s="1" t="s">
        <v>28</v>
      </c>
      <c r="C4431" s="1" t="str">
        <f t="array" ref="C4431">_xlfn.XLOOKUP($B4431, sales_teams!$A$2:$A$36, sales_teams!$B$2:$B$36)</f>
        <v>Melvin Marxen</v>
      </c>
      <c r="D4431" s="1" t="str">
        <f t="array" ref="D4431">_xlfn.XLOOKUP($B4431, sales_teams!$A$2:$A$36, sales_teams!$C$2:$C$36)</f>
        <v>Central</v>
      </c>
      <c r="E4431" s="1" t="s">
        <v>109</v>
      </c>
      <c r="F4431" s="1" t="s">
        <v>95</v>
      </c>
      <c r="G4431" s="1" t="str">
        <f t="array" ref="G4431">IF($F4431="", "", _xlfn.XLOOKUP($F4431,accounts!$A$2:$A$86,accounts!$B$2:$B$86, "Other"))</f>
        <v>finance</v>
      </c>
      <c r="H4431" s="1" t="str">
        <f t="array" ref="H4431">IF($F4431="", "", IFS(_xlfn.XLOOKUP($F4431, accounts!$A$2:$A$86, accounts!$E$2:$E$86, 0)&gt;=1000, "Enterprise", _xlfn.XLOOKUP($F4431, accounts!$A$2:$A$86, accounts!$E$2:$E$86, 0)&gt;=100, "Mid-Market", TRUE, "SMB"))</f>
        <v>Enterprise</v>
      </c>
      <c r="I4431" s="1" t="str">
        <f t="array" ref="I4431">IF($F4431="", "", _xlfn.XLOOKUP($F4431,accounts!$A$2:$A$86,accounts!$F$2:$F$86, "Other"))</f>
        <v>United States</v>
      </c>
      <c r="J4431" s="1" t="s">
        <v>131</v>
      </c>
      <c r="K4431" s="3">
        <v>42918.0</v>
      </c>
      <c r="L4431" s="3">
        <v>43001.0</v>
      </c>
      <c r="M4431" s="1">
        <v>1157.0</v>
      </c>
    </row>
    <row r="4432">
      <c r="A4432" s="1" t="s">
        <v>4637</v>
      </c>
      <c r="B4432" s="1" t="s">
        <v>60</v>
      </c>
      <c r="C4432" s="1" t="str">
        <f t="array" ref="C4432">_xlfn.XLOOKUP($B4432, sales_teams!$A$2:$A$36, sales_teams!$B$2:$B$36)</f>
        <v>Celia Rouche</v>
      </c>
      <c r="D4432" s="1" t="str">
        <f t="array" ref="D4432">_xlfn.XLOOKUP($B4432, sales_teams!$A$2:$A$36, sales_teams!$C$2:$C$36)</f>
        <v>West</v>
      </c>
      <c r="E4432" s="1" t="s">
        <v>188</v>
      </c>
      <c r="F4432" s="1" t="s">
        <v>84</v>
      </c>
      <c r="G4432" s="1" t="str">
        <f t="array" ref="G4432">IF($F4432="", "", _xlfn.XLOOKUP($F4432,accounts!$A$2:$A$86,accounts!$B$2:$B$86, "Other"))</f>
        <v>retail</v>
      </c>
      <c r="H4432" s="1" t="str">
        <f t="array" ref="H4432">IF($F4432="", "", IFS(_xlfn.XLOOKUP($F4432, accounts!$A$2:$A$86, accounts!$E$2:$E$86, 0)&gt;=1000, "Enterprise", _xlfn.XLOOKUP($F4432, accounts!$A$2:$A$86, accounts!$E$2:$E$86, 0)&gt;=100, "Mid-Market", TRUE, "SMB"))</f>
        <v>Enterprise</v>
      </c>
      <c r="I4432" s="1" t="str">
        <f t="array" ref="I4432">IF($F4432="", "", _xlfn.XLOOKUP($F4432,accounts!$A$2:$A$86,accounts!$F$2:$F$86, "Other"))</f>
        <v>United States</v>
      </c>
      <c r="J4432" s="1" t="s">
        <v>192</v>
      </c>
      <c r="K4432" s="3">
        <v>42918.0</v>
      </c>
      <c r="L4432" s="3">
        <v>42978.0</v>
      </c>
      <c r="M4432" s="1">
        <v>0.0</v>
      </c>
    </row>
    <row r="4433">
      <c r="A4433" s="1" t="s">
        <v>4638</v>
      </c>
      <c r="B4433" s="1" t="s">
        <v>60</v>
      </c>
      <c r="C4433" s="1" t="str">
        <f t="array" ref="C4433">_xlfn.XLOOKUP($B4433, sales_teams!$A$2:$A$36, sales_teams!$B$2:$B$36)</f>
        <v>Celia Rouche</v>
      </c>
      <c r="D4433" s="1" t="str">
        <f t="array" ref="D4433">_xlfn.XLOOKUP($B4433, sales_teams!$A$2:$A$36, sales_teams!$C$2:$C$36)</f>
        <v>West</v>
      </c>
      <c r="E4433" s="1" t="s">
        <v>188</v>
      </c>
      <c r="F4433" s="1" t="s">
        <v>130</v>
      </c>
      <c r="G4433" s="1" t="str">
        <f t="array" ref="G4433">IF($F4433="", "", _xlfn.XLOOKUP($F4433,accounts!$A$2:$A$86,accounts!$B$2:$B$86, "Other"))</f>
        <v>medical</v>
      </c>
      <c r="H4433" s="1" t="str">
        <f t="array" ref="H4433">IF($F4433="", "", IFS(_xlfn.XLOOKUP($F4433, accounts!$A$2:$A$86, accounts!$E$2:$E$86, 0)&gt;=1000, "Enterprise", _xlfn.XLOOKUP($F4433, accounts!$A$2:$A$86, accounts!$E$2:$E$86, 0)&gt;=100, "Mid-Market", TRUE, "SMB"))</f>
        <v>Enterprise</v>
      </c>
      <c r="I4433" s="1" t="str">
        <f t="array" ref="I4433">IF($F4433="", "", _xlfn.XLOOKUP($F4433,accounts!$A$2:$A$86,accounts!$F$2:$F$86, "Other"))</f>
        <v>United States</v>
      </c>
      <c r="J4433" s="1" t="s">
        <v>192</v>
      </c>
      <c r="K4433" s="3">
        <v>42918.0</v>
      </c>
      <c r="L4433" s="3">
        <v>42919.0</v>
      </c>
      <c r="M4433" s="1">
        <v>0.0</v>
      </c>
    </row>
    <row r="4434">
      <c r="A4434" s="1" t="s">
        <v>4639</v>
      </c>
      <c r="B4434" s="1" t="s">
        <v>34</v>
      </c>
      <c r="C4434" s="1" t="str">
        <f t="array" ref="C4434">_xlfn.XLOOKUP($B4434, sales_teams!$A$2:$A$36, sales_teams!$B$2:$B$36)</f>
        <v>Cara Losch</v>
      </c>
      <c r="D4434" s="1" t="str">
        <f t="array" ref="D4434">_xlfn.XLOOKUP($B4434, sales_teams!$A$2:$A$36, sales_teams!$C$2:$C$36)</f>
        <v>East</v>
      </c>
      <c r="E4434" s="1" t="s">
        <v>179</v>
      </c>
      <c r="F4434" s="1" t="s">
        <v>171</v>
      </c>
      <c r="G4434" s="1" t="str">
        <f t="array" ref="G4434">IF($F4434="", "", _xlfn.XLOOKUP($F4434,accounts!$A$2:$A$86,accounts!$B$2:$B$86, "Other"))</f>
        <v>retail</v>
      </c>
      <c r="H4434" s="1" t="str">
        <f t="array" ref="H4434">IF($F4434="", "", IFS(_xlfn.XLOOKUP($F4434, accounts!$A$2:$A$86, accounts!$E$2:$E$86, 0)&gt;=1000, "Enterprise", _xlfn.XLOOKUP($F4434, accounts!$A$2:$A$86, accounts!$E$2:$E$86, 0)&gt;=100, "Mid-Market", TRUE, "SMB"))</f>
        <v>Enterprise</v>
      </c>
      <c r="I4434" s="1" t="str">
        <f t="array" ref="I4434">IF($F4434="", "", _xlfn.XLOOKUP($F4434,accounts!$A$2:$A$86,accounts!$F$2:$F$86, "Other"))</f>
        <v>United States</v>
      </c>
      <c r="J4434" s="1" t="s">
        <v>131</v>
      </c>
      <c r="K4434" s="3">
        <v>42918.0</v>
      </c>
      <c r="L4434" s="3">
        <v>42929.0</v>
      </c>
      <c r="M4434" s="1">
        <v>55.0</v>
      </c>
    </row>
    <row r="4435">
      <c r="A4435" s="1" t="s">
        <v>4640</v>
      </c>
      <c r="B4435" s="1" t="s">
        <v>105</v>
      </c>
      <c r="C4435" s="1" t="str">
        <f t="array" ref="C4435">_xlfn.XLOOKUP($B4435, sales_teams!$A$2:$A$36, sales_teams!$B$2:$B$36)</f>
        <v>Summer Sewald</v>
      </c>
      <c r="D4435" s="1" t="str">
        <f t="array" ref="D4435">_xlfn.XLOOKUP($B4435, sales_teams!$A$2:$A$36, sales_teams!$C$2:$C$36)</f>
        <v>West</v>
      </c>
      <c r="E4435" s="1" t="s">
        <v>188</v>
      </c>
      <c r="F4435" s="1" t="s">
        <v>161</v>
      </c>
      <c r="G4435" s="1" t="str">
        <f t="array" ref="G4435">IF($F4435="", "", _xlfn.XLOOKUP($F4435,accounts!$A$2:$A$86,accounts!$B$2:$B$86, "Other"))</f>
        <v>marketing</v>
      </c>
      <c r="H4435" s="1" t="str">
        <f t="array" ref="H4435">IF($F4435="", "", IFS(_xlfn.XLOOKUP($F4435, accounts!$A$2:$A$86, accounts!$E$2:$E$86, 0)&gt;=1000, "Enterprise", _xlfn.XLOOKUP($F4435, accounts!$A$2:$A$86, accounts!$E$2:$E$86, 0)&gt;=100, "Mid-Market", TRUE, "SMB"))</f>
        <v>Enterprise</v>
      </c>
      <c r="I4435" s="1" t="str">
        <f t="array" ref="I4435">IF($F4435="", "", _xlfn.XLOOKUP($F4435,accounts!$A$2:$A$86,accounts!$F$2:$F$86, "Other"))</f>
        <v>Poland</v>
      </c>
      <c r="J4435" s="1" t="s">
        <v>192</v>
      </c>
      <c r="K4435" s="3">
        <v>42918.0</v>
      </c>
      <c r="L4435" s="3">
        <v>42922.0</v>
      </c>
      <c r="M4435" s="1">
        <v>0.0</v>
      </c>
    </row>
    <row r="4436">
      <c r="A4436" s="1" t="s">
        <v>4641</v>
      </c>
      <c r="B4436" s="1" t="s">
        <v>105</v>
      </c>
      <c r="C4436" s="1" t="str">
        <f t="array" ref="C4436">_xlfn.XLOOKUP($B4436, sales_teams!$A$2:$A$36, sales_teams!$B$2:$B$36)</f>
        <v>Summer Sewald</v>
      </c>
      <c r="D4436" s="1" t="str">
        <f t="array" ref="D4436">_xlfn.XLOOKUP($B4436, sales_teams!$A$2:$A$36, sales_teams!$C$2:$C$36)</f>
        <v>West</v>
      </c>
      <c r="E4436" s="1" t="s">
        <v>148</v>
      </c>
      <c r="F4436" s="1" t="s">
        <v>80</v>
      </c>
      <c r="G4436" s="1" t="str">
        <f t="array" ref="G4436">IF($F4436="", "", _xlfn.XLOOKUP($F4436,accounts!$A$2:$A$86,accounts!$B$2:$B$86, "Other"))</f>
        <v>technology</v>
      </c>
      <c r="H4436" s="1" t="str">
        <f t="array" ref="H4436">IF($F4436="", "", IFS(_xlfn.XLOOKUP($F4436, accounts!$A$2:$A$86, accounts!$E$2:$E$86, 0)&gt;=1000, "Enterprise", _xlfn.XLOOKUP($F4436, accounts!$A$2:$A$86, accounts!$E$2:$E$86, 0)&gt;=100, "Mid-Market", TRUE, "SMB"))</f>
        <v>Enterprise</v>
      </c>
      <c r="I4436" s="1" t="str">
        <f t="array" ref="I4436">IF($F4436="", "", _xlfn.XLOOKUP($F4436,accounts!$A$2:$A$86,accounts!$F$2:$F$86, "Other"))</f>
        <v>United States</v>
      </c>
      <c r="J4436" s="1" t="s">
        <v>131</v>
      </c>
      <c r="K4436" s="3">
        <v>42918.0</v>
      </c>
      <c r="L4436" s="3">
        <v>42973.0</v>
      </c>
      <c r="M4436" s="1">
        <v>4655.0</v>
      </c>
    </row>
    <row r="4437">
      <c r="A4437" s="1" t="s">
        <v>4642</v>
      </c>
      <c r="B4437" s="1" t="s">
        <v>57</v>
      </c>
      <c r="C4437" s="1" t="str">
        <f t="array" ref="C4437">_xlfn.XLOOKUP($B4437, sales_teams!$A$2:$A$36, sales_teams!$B$2:$B$36)</f>
        <v>Rocco Neubert</v>
      </c>
      <c r="D4437" s="1" t="str">
        <f t="array" ref="D4437">_xlfn.XLOOKUP($B4437, sales_teams!$A$2:$A$36, sales_teams!$C$2:$C$36)</f>
        <v>East</v>
      </c>
      <c r="E4437" s="1" t="s">
        <v>148</v>
      </c>
      <c r="F4437" s="1" t="s">
        <v>55</v>
      </c>
      <c r="G4437" s="1" t="str">
        <f t="array" ref="G4437">IF($F4437="", "", _xlfn.XLOOKUP($F4437,accounts!$A$2:$A$86,accounts!$B$2:$B$86, "Other"))</f>
        <v>entertainment</v>
      </c>
      <c r="H4437" s="1" t="str">
        <f t="array" ref="H4437">IF($F4437="", "", IFS(_xlfn.XLOOKUP($F4437, accounts!$A$2:$A$86, accounts!$E$2:$E$86, 0)&gt;=1000, "Enterprise", _xlfn.XLOOKUP($F4437, accounts!$A$2:$A$86, accounts!$E$2:$E$86, 0)&gt;=100, "Mid-Market", TRUE, "SMB"))</f>
        <v>Enterprise</v>
      </c>
      <c r="I4437" s="1" t="str">
        <f t="array" ref="I4437">IF($F4437="", "", _xlfn.XLOOKUP($F4437,accounts!$A$2:$A$86,accounts!$F$2:$F$86, "Other"))</f>
        <v>United States</v>
      </c>
      <c r="J4437" s="1" t="s">
        <v>131</v>
      </c>
      <c r="K4437" s="3">
        <v>42919.0</v>
      </c>
      <c r="L4437" s="3">
        <v>42973.0</v>
      </c>
      <c r="M4437" s="1">
        <v>5833.0</v>
      </c>
    </row>
    <row r="4438">
      <c r="A4438" s="1" t="s">
        <v>4643</v>
      </c>
      <c r="B4438" s="1" t="s">
        <v>12</v>
      </c>
      <c r="C4438" s="1" t="str">
        <f t="array" ref="C4438">_xlfn.XLOOKUP($B4438, sales_teams!$A$2:$A$36, sales_teams!$B$2:$B$36)</f>
        <v>Dustin Brinkmann</v>
      </c>
      <c r="D4438" s="1" t="str">
        <f t="array" ref="D4438">_xlfn.XLOOKUP($B4438, sales_teams!$A$2:$A$36, sales_teams!$C$2:$C$36)</f>
        <v>Central</v>
      </c>
      <c r="E4438" s="1" t="s">
        <v>179</v>
      </c>
      <c r="F4438" s="1" t="s">
        <v>59</v>
      </c>
      <c r="G4438" s="1" t="str">
        <f t="array" ref="G4438">IF($F4438="", "", _xlfn.XLOOKUP($F4438,accounts!$A$2:$A$86,accounts!$B$2:$B$86, "Other"))</f>
        <v>medical</v>
      </c>
      <c r="H4438" s="1" t="str">
        <f t="array" ref="H4438">IF($F4438="", "", IFS(_xlfn.XLOOKUP($F4438, accounts!$A$2:$A$86, accounts!$E$2:$E$86, 0)&gt;=1000, "Enterprise", _xlfn.XLOOKUP($F4438, accounts!$A$2:$A$86, accounts!$E$2:$E$86, 0)&gt;=100, "Mid-Market", TRUE, "SMB"))</f>
        <v>SMB</v>
      </c>
      <c r="I4438" s="1" t="str">
        <f t="array" ref="I4438">IF($F4438="", "", _xlfn.XLOOKUP($F4438,accounts!$A$2:$A$86,accounts!$F$2:$F$86, "Other"))</f>
        <v>United States</v>
      </c>
      <c r="J4438" s="1" t="s">
        <v>131</v>
      </c>
      <c r="K4438" s="3">
        <v>42919.0</v>
      </c>
      <c r="L4438" s="3">
        <v>43001.0</v>
      </c>
      <c r="M4438" s="1">
        <v>47.0</v>
      </c>
    </row>
    <row r="4439">
      <c r="A4439" s="1" t="s">
        <v>4644</v>
      </c>
      <c r="B4439" s="1" t="s">
        <v>12</v>
      </c>
      <c r="C4439" s="1" t="str">
        <f t="array" ref="C4439">_xlfn.XLOOKUP($B4439, sales_teams!$A$2:$A$36, sales_teams!$B$2:$B$36)</f>
        <v>Dustin Brinkmann</v>
      </c>
      <c r="D4439" s="1" t="str">
        <f t="array" ref="D4439">_xlfn.XLOOKUP($B4439, sales_teams!$A$2:$A$36, sales_teams!$C$2:$C$36)</f>
        <v>Central</v>
      </c>
      <c r="E4439" s="1" t="s">
        <v>179</v>
      </c>
      <c r="F4439" s="1" t="s">
        <v>136</v>
      </c>
      <c r="G4439" s="1" t="str">
        <f t="array" ref="G4439">IF($F4439="", "", _xlfn.XLOOKUP($F4439,accounts!$A$2:$A$86,accounts!$B$2:$B$86, "Other"))</f>
        <v>services</v>
      </c>
      <c r="H4439" s="1" t="str">
        <f t="array" ref="H4439">IF($F4439="", "", IFS(_xlfn.XLOOKUP($F4439, accounts!$A$2:$A$86, accounts!$E$2:$E$86, 0)&gt;=1000, "Enterprise", _xlfn.XLOOKUP($F4439, accounts!$A$2:$A$86, accounts!$E$2:$E$86, 0)&gt;=100, "Mid-Market", TRUE, "SMB"))</f>
        <v>Enterprise</v>
      </c>
      <c r="I4439" s="1" t="str">
        <f t="array" ref="I4439">IF($F4439="", "", _xlfn.XLOOKUP($F4439,accounts!$A$2:$A$86,accounts!$F$2:$F$86, "Other"))</f>
        <v>United States</v>
      </c>
      <c r="J4439" s="1" t="s">
        <v>131</v>
      </c>
      <c r="K4439" s="3">
        <v>42919.0</v>
      </c>
      <c r="L4439" s="3">
        <v>42978.0</v>
      </c>
      <c r="M4439" s="1">
        <v>51.0</v>
      </c>
    </row>
    <row r="4440">
      <c r="A4440" s="1" t="s">
        <v>4645</v>
      </c>
      <c r="B4440" s="1" t="s">
        <v>30</v>
      </c>
      <c r="C4440" s="1" t="str">
        <f t="array" ref="C4440">_xlfn.XLOOKUP($B4440, sales_teams!$A$2:$A$36, sales_teams!$B$2:$B$36)</f>
        <v>Melvin Marxen</v>
      </c>
      <c r="D4440" s="1" t="str">
        <f t="array" ref="D4440">_xlfn.XLOOKUP($B4440, sales_teams!$A$2:$A$36, sales_teams!$C$2:$C$36)</f>
        <v>Central</v>
      </c>
      <c r="E4440" s="1" t="s">
        <v>148</v>
      </c>
      <c r="F4440" s="1" t="s">
        <v>78</v>
      </c>
      <c r="G4440" s="1" t="str">
        <f t="array" ref="G4440">IF($F4440="", "", _xlfn.XLOOKUP($F4440,accounts!$A$2:$A$86,accounts!$B$2:$B$86, "Other"))</f>
        <v>marketing</v>
      </c>
      <c r="H4440" s="1" t="str">
        <f t="array" ref="H4440">IF($F4440="", "", IFS(_xlfn.XLOOKUP($F4440, accounts!$A$2:$A$86, accounts!$E$2:$E$86, 0)&gt;=1000, "Enterprise", _xlfn.XLOOKUP($F4440, accounts!$A$2:$A$86, accounts!$E$2:$E$86, 0)&gt;=100, "Mid-Market", TRUE, "SMB"))</f>
        <v>Enterprise</v>
      </c>
      <c r="I4440" s="1" t="str">
        <f t="array" ref="I4440">IF($F4440="", "", _xlfn.XLOOKUP($F4440,accounts!$A$2:$A$86,accounts!$F$2:$F$86, "Other"))</f>
        <v>United States</v>
      </c>
      <c r="J4440" s="1" t="s">
        <v>192</v>
      </c>
      <c r="K4440" s="3">
        <v>42919.0</v>
      </c>
      <c r="L4440" s="3">
        <v>42920.0</v>
      </c>
      <c r="M4440" s="1">
        <v>0.0</v>
      </c>
    </row>
    <row r="4441">
      <c r="A4441" s="1" t="s">
        <v>4646</v>
      </c>
      <c r="B4441" s="1" t="s">
        <v>30</v>
      </c>
      <c r="C4441" s="1" t="str">
        <f t="array" ref="C4441">_xlfn.XLOOKUP($B4441, sales_teams!$A$2:$A$36, sales_teams!$B$2:$B$36)</f>
        <v>Melvin Marxen</v>
      </c>
      <c r="D4441" s="1" t="str">
        <f t="array" ref="D4441">_xlfn.XLOOKUP($B4441, sales_teams!$A$2:$A$36, sales_teams!$C$2:$C$36)</f>
        <v>Central</v>
      </c>
      <c r="E4441" s="1" t="s">
        <v>188</v>
      </c>
      <c r="F4441" s="1" t="s">
        <v>113</v>
      </c>
      <c r="G4441" s="1" t="str">
        <f t="array" ref="G4441">IF($F4441="", "", _xlfn.XLOOKUP($F4441,accounts!$A$2:$A$86,accounts!$B$2:$B$86, "Other"))</f>
        <v>telecommunications</v>
      </c>
      <c r="H4441" s="1" t="str">
        <f t="array" ref="H4441">IF($F4441="", "", IFS(_xlfn.XLOOKUP($F4441, accounts!$A$2:$A$86, accounts!$E$2:$E$86, 0)&gt;=1000, "Enterprise", _xlfn.XLOOKUP($F4441, accounts!$A$2:$A$86, accounts!$E$2:$E$86, 0)&gt;=100, "Mid-Market", TRUE, "SMB"))</f>
        <v>Mid-Market</v>
      </c>
      <c r="I4441" s="1" t="str">
        <f t="array" ref="I4441">IF($F4441="", "", _xlfn.XLOOKUP($F4441,accounts!$A$2:$A$86,accounts!$F$2:$F$86, "Other"))</f>
        <v>United States</v>
      </c>
      <c r="J4441" s="1" t="s">
        <v>192</v>
      </c>
      <c r="K4441" s="3">
        <v>42919.0</v>
      </c>
      <c r="L4441" s="3">
        <v>42928.0</v>
      </c>
      <c r="M4441" s="1">
        <v>0.0</v>
      </c>
    </row>
    <row r="4442">
      <c r="A4442" s="1" t="s">
        <v>4647</v>
      </c>
      <c r="B4442" s="1" t="s">
        <v>53</v>
      </c>
      <c r="C4442" s="1" t="str">
        <f t="array" ref="C4442">_xlfn.XLOOKUP($B4442, sales_teams!$A$2:$A$36, sales_teams!$B$2:$B$36)</f>
        <v>Rocco Neubert</v>
      </c>
      <c r="D4442" s="1" t="str">
        <f t="array" ref="D4442">_xlfn.XLOOKUP($B4442, sales_teams!$A$2:$A$36, sales_teams!$C$2:$C$36)</f>
        <v>East</v>
      </c>
      <c r="E4442" s="1" t="s">
        <v>181</v>
      </c>
      <c r="F4442" s="1" t="s">
        <v>121</v>
      </c>
      <c r="G4442" s="1" t="str">
        <f t="array" ref="G4442">IF($F4442="", "", _xlfn.XLOOKUP($F4442,accounts!$A$2:$A$86,accounts!$B$2:$B$86, "Other"))</f>
        <v>telecommunications</v>
      </c>
      <c r="H4442" s="1" t="str">
        <f t="array" ref="H4442">IF($F4442="", "", IFS(_xlfn.XLOOKUP($F4442, accounts!$A$2:$A$86, accounts!$E$2:$E$86, 0)&gt;=1000, "Enterprise", _xlfn.XLOOKUP($F4442, accounts!$A$2:$A$86, accounts!$E$2:$E$86, 0)&gt;=100, "Mid-Market", TRUE, "SMB"))</f>
        <v>Enterprise</v>
      </c>
      <c r="I4442" s="1" t="str">
        <f t="array" ref="I4442">IF($F4442="", "", _xlfn.XLOOKUP($F4442,accounts!$A$2:$A$86,accounts!$F$2:$F$86, "Other"))</f>
        <v>United States</v>
      </c>
      <c r="J4442" s="1" t="s">
        <v>192</v>
      </c>
      <c r="K4442" s="3">
        <v>42919.0</v>
      </c>
      <c r="L4442" s="3">
        <v>43003.0</v>
      </c>
      <c r="M4442" s="1">
        <v>0.0</v>
      </c>
    </row>
    <row r="4443">
      <c r="A4443" s="1" t="s">
        <v>4648</v>
      </c>
      <c r="B4443" s="1" t="s">
        <v>53</v>
      </c>
      <c r="C4443" s="1" t="str">
        <f t="array" ref="C4443">_xlfn.XLOOKUP($B4443, sales_teams!$A$2:$A$36, sales_teams!$B$2:$B$36)</f>
        <v>Rocco Neubert</v>
      </c>
      <c r="D4443" s="1" t="str">
        <f t="array" ref="D4443">_xlfn.XLOOKUP($B4443, sales_teams!$A$2:$A$36, sales_teams!$C$2:$C$36)</f>
        <v>East</v>
      </c>
      <c r="E4443" s="1" t="s">
        <v>194</v>
      </c>
      <c r="F4443" s="1" t="s">
        <v>144</v>
      </c>
      <c r="G4443" s="1" t="str">
        <f t="array" ref="G4443">IF($F4443="", "", _xlfn.XLOOKUP($F4443,accounts!$A$2:$A$86,accounts!$B$2:$B$86, "Other"))</f>
        <v>retail</v>
      </c>
      <c r="H4443" s="1" t="str">
        <f t="array" ref="H4443">IF($F4443="", "", IFS(_xlfn.XLOOKUP($F4443, accounts!$A$2:$A$86, accounts!$E$2:$E$86, 0)&gt;=1000, "Enterprise", _xlfn.XLOOKUP($F4443, accounts!$A$2:$A$86, accounts!$E$2:$E$86, 0)&gt;=100, "Mid-Market", TRUE, "SMB"))</f>
        <v>Enterprise</v>
      </c>
      <c r="I4443" s="1" t="str">
        <f t="array" ref="I4443">IF($F4443="", "", _xlfn.XLOOKUP($F4443,accounts!$A$2:$A$86,accounts!$F$2:$F$86, "Other"))</f>
        <v>United States</v>
      </c>
      <c r="J4443" s="1" t="s">
        <v>192</v>
      </c>
      <c r="K4443" s="3">
        <v>42919.0</v>
      </c>
      <c r="L4443" s="3">
        <v>42988.0</v>
      </c>
      <c r="M4443" s="1">
        <v>0.0</v>
      </c>
    </row>
    <row r="4444">
      <c r="A4444" s="1" t="s">
        <v>4649</v>
      </c>
      <c r="B4444" s="1" t="s">
        <v>53</v>
      </c>
      <c r="C4444" s="1" t="str">
        <f t="array" ref="C4444">_xlfn.XLOOKUP($B4444, sales_teams!$A$2:$A$36, sales_teams!$B$2:$B$36)</f>
        <v>Rocco Neubert</v>
      </c>
      <c r="D4444" s="1" t="str">
        <f t="array" ref="D4444">_xlfn.XLOOKUP($B4444, sales_teams!$A$2:$A$36, sales_teams!$C$2:$C$36)</f>
        <v>East</v>
      </c>
      <c r="E4444" s="1" t="s">
        <v>181</v>
      </c>
      <c r="F4444" s="1" t="s">
        <v>125</v>
      </c>
      <c r="G4444" s="1" t="str">
        <f t="array" ref="G4444">IF($F4444="", "", _xlfn.XLOOKUP($F4444,accounts!$A$2:$A$86,accounts!$B$2:$B$86, "Other"))</f>
        <v>software</v>
      </c>
      <c r="H4444" s="1" t="str">
        <f t="array" ref="H4444">IF($F4444="", "", IFS(_xlfn.XLOOKUP($F4444, accounts!$A$2:$A$86, accounts!$E$2:$E$86, 0)&gt;=1000, "Enterprise", _xlfn.XLOOKUP($F4444, accounts!$A$2:$A$86, accounts!$E$2:$E$86, 0)&gt;=100, "Mid-Market", TRUE, "SMB"))</f>
        <v>Enterprise</v>
      </c>
      <c r="I4444" s="1" t="str">
        <f t="array" ref="I4444">IF($F4444="", "", _xlfn.XLOOKUP($F4444,accounts!$A$2:$A$86,accounts!$F$2:$F$86, "Other"))</f>
        <v>United States</v>
      </c>
      <c r="J4444" s="1" t="s">
        <v>131</v>
      </c>
      <c r="K4444" s="3">
        <v>42919.0</v>
      </c>
      <c r="L4444" s="3">
        <v>42928.0</v>
      </c>
      <c r="M4444" s="1">
        <v>540.0</v>
      </c>
    </row>
    <row r="4445">
      <c r="A4445" s="1" t="s">
        <v>4650</v>
      </c>
      <c r="B4445" s="1" t="s">
        <v>53</v>
      </c>
      <c r="C4445" s="1" t="str">
        <f t="array" ref="C4445">_xlfn.XLOOKUP($B4445, sales_teams!$A$2:$A$36, sales_teams!$B$2:$B$36)</f>
        <v>Rocco Neubert</v>
      </c>
      <c r="D4445" s="1" t="str">
        <f t="array" ref="D4445">_xlfn.XLOOKUP($B4445, sales_teams!$A$2:$A$36, sales_teams!$C$2:$C$36)</f>
        <v>East</v>
      </c>
      <c r="E4445" s="1" t="s">
        <v>194</v>
      </c>
      <c r="F4445" s="1" t="s">
        <v>127</v>
      </c>
      <c r="G4445" s="1" t="str">
        <f t="array" ref="G4445">IF($F4445="", "", _xlfn.XLOOKUP($F4445,accounts!$A$2:$A$86,accounts!$B$2:$B$86, "Other"))</f>
        <v>technology</v>
      </c>
      <c r="H4445" s="1" t="str">
        <f t="array" ref="H4445">IF($F4445="", "", IFS(_xlfn.XLOOKUP($F4445, accounts!$A$2:$A$86, accounts!$E$2:$E$86, 0)&gt;=1000, "Enterprise", _xlfn.XLOOKUP($F4445, accounts!$A$2:$A$86, accounts!$E$2:$E$86, 0)&gt;=100, "Mid-Market", TRUE, "SMB"))</f>
        <v>Enterprise</v>
      </c>
      <c r="I4445" s="1" t="str">
        <f t="array" ref="I4445">IF($F4445="", "", _xlfn.XLOOKUP($F4445,accounts!$A$2:$A$86,accounts!$F$2:$F$86, "Other"))</f>
        <v>United States</v>
      </c>
      <c r="J4445" s="1" t="s">
        <v>131</v>
      </c>
      <c r="K4445" s="3">
        <v>42919.0</v>
      </c>
      <c r="L4445" s="3">
        <v>42920.0</v>
      </c>
      <c r="M4445" s="1">
        <v>4915.0</v>
      </c>
    </row>
    <row r="4446">
      <c r="A4446" s="1" t="s">
        <v>4651</v>
      </c>
      <c r="B4446" s="1" t="s">
        <v>99</v>
      </c>
      <c r="C4446" s="1" t="str">
        <f t="array" ref="C4446">_xlfn.XLOOKUP($B4446, sales_teams!$A$2:$A$36, sales_teams!$B$2:$B$36)</f>
        <v>Summer Sewald</v>
      </c>
      <c r="D4446" s="1" t="str">
        <f t="array" ref="D4446">_xlfn.XLOOKUP($B4446, sales_teams!$A$2:$A$36, sales_teams!$C$2:$C$36)</f>
        <v>West</v>
      </c>
      <c r="E4446" s="1" t="s">
        <v>194</v>
      </c>
      <c r="F4446" s="1" t="s">
        <v>147</v>
      </c>
      <c r="G4446" s="1" t="str">
        <f t="array" ref="G4446">IF($F4446="", "", _xlfn.XLOOKUP($F4446,accounts!$A$2:$A$86,accounts!$B$2:$B$86, "Other"))</f>
        <v>telecommunications</v>
      </c>
      <c r="H4446" s="1" t="str">
        <f t="array" ref="H4446">IF($F4446="", "", IFS(_xlfn.XLOOKUP($F4446, accounts!$A$2:$A$86, accounts!$E$2:$E$86, 0)&gt;=1000, "Enterprise", _xlfn.XLOOKUP($F4446, accounts!$A$2:$A$86, accounts!$E$2:$E$86, 0)&gt;=100, "Mid-Market", TRUE, "SMB"))</f>
        <v>Enterprise</v>
      </c>
      <c r="I4446" s="1" t="str">
        <f t="array" ref="I4446">IF($F4446="", "", _xlfn.XLOOKUP($F4446,accounts!$A$2:$A$86,accounts!$F$2:$F$86, "Other"))</f>
        <v>United States</v>
      </c>
      <c r="J4446" s="1" t="s">
        <v>192</v>
      </c>
      <c r="K4446" s="3">
        <v>42919.0</v>
      </c>
      <c r="L4446" s="3">
        <v>42920.0</v>
      </c>
      <c r="M4446" s="1">
        <v>0.0</v>
      </c>
    </row>
    <row r="4447">
      <c r="A4447" s="1" t="s">
        <v>4652</v>
      </c>
      <c r="B4447" s="1" t="s">
        <v>99</v>
      </c>
      <c r="C4447" s="1" t="str">
        <f t="array" ref="C4447">_xlfn.XLOOKUP($B4447, sales_teams!$A$2:$A$36, sales_teams!$B$2:$B$36)</f>
        <v>Summer Sewald</v>
      </c>
      <c r="D4447" s="1" t="str">
        <f t="array" ref="D4447">_xlfn.XLOOKUP($B4447, sales_teams!$A$2:$A$36, sales_teams!$C$2:$C$36)</f>
        <v>West</v>
      </c>
      <c r="E4447" s="1" t="s">
        <v>194</v>
      </c>
      <c r="F4447" s="1" t="s">
        <v>154</v>
      </c>
      <c r="G4447" s="1" t="str">
        <f t="array" ref="G4447">IF($F4447="", "", _xlfn.XLOOKUP($F4447,accounts!$A$2:$A$86,accounts!$B$2:$B$86, "Other"))</f>
        <v>retail</v>
      </c>
      <c r="H4447" s="1" t="str">
        <f t="array" ref="H4447">IF($F4447="", "", IFS(_xlfn.XLOOKUP($F4447, accounts!$A$2:$A$86, accounts!$E$2:$E$86, 0)&gt;=1000, "Enterprise", _xlfn.XLOOKUP($F4447, accounts!$A$2:$A$86, accounts!$E$2:$E$86, 0)&gt;=100, "Mid-Market", TRUE, "SMB"))</f>
        <v>Enterprise</v>
      </c>
      <c r="I4447" s="1" t="str">
        <f t="array" ref="I4447">IF($F4447="", "", _xlfn.XLOOKUP($F4447,accounts!$A$2:$A$86,accounts!$F$2:$F$86, "Other"))</f>
        <v>United States</v>
      </c>
      <c r="J4447" s="1" t="s">
        <v>192</v>
      </c>
      <c r="K4447" s="3">
        <v>42919.0</v>
      </c>
      <c r="L4447" s="3">
        <v>42921.0</v>
      </c>
      <c r="M4447" s="1">
        <v>0.0</v>
      </c>
    </row>
    <row r="4448">
      <c r="A4448" s="1" t="s">
        <v>4653</v>
      </c>
      <c r="B4448" s="1" t="s">
        <v>99</v>
      </c>
      <c r="C4448" s="1" t="str">
        <f t="array" ref="C4448">_xlfn.XLOOKUP($B4448, sales_teams!$A$2:$A$36, sales_teams!$B$2:$B$36)</f>
        <v>Summer Sewald</v>
      </c>
      <c r="D4448" s="1" t="str">
        <f t="array" ref="D4448">_xlfn.XLOOKUP($B4448, sales_teams!$A$2:$A$36, sales_teams!$C$2:$C$36)</f>
        <v>West</v>
      </c>
      <c r="E4448" s="1" t="s">
        <v>194</v>
      </c>
      <c r="F4448" s="1" t="s">
        <v>161</v>
      </c>
      <c r="G4448" s="1" t="str">
        <f t="array" ref="G4448">IF($F4448="", "", _xlfn.XLOOKUP($F4448,accounts!$A$2:$A$86,accounts!$B$2:$B$86, "Other"))</f>
        <v>marketing</v>
      </c>
      <c r="H4448" s="1" t="str">
        <f t="array" ref="H4448">IF($F4448="", "", IFS(_xlfn.XLOOKUP($F4448, accounts!$A$2:$A$86, accounts!$E$2:$E$86, 0)&gt;=1000, "Enterprise", _xlfn.XLOOKUP($F4448, accounts!$A$2:$A$86, accounts!$E$2:$E$86, 0)&gt;=100, "Mid-Market", TRUE, "SMB"))</f>
        <v>Enterprise</v>
      </c>
      <c r="I4448" s="1" t="str">
        <f t="array" ref="I4448">IF($F4448="", "", _xlfn.XLOOKUP($F4448,accounts!$A$2:$A$86,accounts!$F$2:$F$86, "Other"))</f>
        <v>Poland</v>
      </c>
      <c r="J4448" s="1" t="s">
        <v>192</v>
      </c>
      <c r="K4448" s="3">
        <v>42919.0</v>
      </c>
      <c r="L4448" s="3">
        <v>42926.0</v>
      </c>
      <c r="M4448" s="1">
        <v>0.0</v>
      </c>
    </row>
    <row r="4449">
      <c r="A4449" s="1" t="s">
        <v>4654</v>
      </c>
      <c r="B4449" s="1" t="s">
        <v>99</v>
      </c>
      <c r="C4449" s="1" t="str">
        <f t="array" ref="C4449">_xlfn.XLOOKUP($B4449, sales_teams!$A$2:$A$36, sales_teams!$B$2:$B$36)</f>
        <v>Summer Sewald</v>
      </c>
      <c r="D4449" s="1" t="str">
        <f t="array" ref="D4449">_xlfn.XLOOKUP($B4449, sales_teams!$A$2:$A$36, sales_teams!$C$2:$C$36)</f>
        <v>West</v>
      </c>
      <c r="E4449" s="1" t="s">
        <v>194</v>
      </c>
      <c r="F4449" s="1" t="s">
        <v>130</v>
      </c>
      <c r="G4449" s="1" t="str">
        <f t="array" ref="G4449">IF($F4449="", "", _xlfn.XLOOKUP($F4449,accounts!$A$2:$A$86,accounts!$B$2:$B$86, "Other"))</f>
        <v>medical</v>
      </c>
      <c r="H4449" s="1" t="str">
        <f t="array" ref="H4449">IF($F4449="", "", IFS(_xlfn.XLOOKUP($F4449, accounts!$A$2:$A$86, accounts!$E$2:$E$86, 0)&gt;=1000, "Enterprise", _xlfn.XLOOKUP($F4449, accounts!$A$2:$A$86, accounts!$E$2:$E$86, 0)&gt;=100, "Mid-Market", TRUE, "SMB"))</f>
        <v>Enterprise</v>
      </c>
      <c r="I4449" s="1" t="str">
        <f t="array" ref="I4449">IF($F4449="", "", _xlfn.XLOOKUP($F4449,accounts!$A$2:$A$86,accounts!$F$2:$F$86, "Other"))</f>
        <v>United States</v>
      </c>
      <c r="J4449" s="1" t="s">
        <v>131</v>
      </c>
      <c r="K4449" s="3">
        <v>42919.0</v>
      </c>
      <c r="L4449" s="3">
        <v>43005.0</v>
      </c>
      <c r="M4449" s="1">
        <v>6693.0</v>
      </c>
    </row>
    <row r="4450">
      <c r="A4450" s="1" t="s">
        <v>4655</v>
      </c>
      <c r="B4450" s="1" t="s">
        <v>19</v>
      </c>
      <c r="C4450" s="1" t="str">
        <f t="array" ref="C4450">_xlfn.XLOOKUP($B4450, sales_teams!$A$2:$A$36, sales_teams!$B$2:$B$36)</f>
        <v>Melvin Marxen</v>
      </c>
      <c r="D4450" s="1" t="str">
        <f t="array" ref="D4450">_xlfn.XLOOKUP($B4450, sales_teams!$A$2:$A$36, sales_teams!$C$2:$C$36)</f>
        <v>Central</v>
      </c>
      <c r="E4450" s="1" t="s">
        <v>188</v>
      </c>
      <c r="F4450" s="1" t="s">
        <v>119</v>
      </c>
      <c r="G4450" s="1" t="str">
        <f t="array" ref="G4450">IF($F4450="", "", _xlfn.XLOOKUP($F4450,accounts!$A$2:$A$86,accounts!$B$2:$B$86, "Other"))</f>
        <v>technology</v>
      </c>
      <c r="H4450" s="1" t="str">
        <f t="array" ref="H4450">IF($F4450="", "", IFS(_xlfn.XLOOKUP($F4450, accounts!$A$2:$A$86, accounts!$E$2:$E$86, 0)&gt;=1000, "Enterprise", _xlfn.XLOOKUP($F4450, accounts!$A$2:$A$86, accounts!$E$2:$E$86, 0)&gt;=100, "Mid-Market", TRUE, "SMB"))</f>
        <v>Enterprise</v>
      </c>
      <c r="I4450" s="1" t="str">
        <f t="array" ref="I4450">IF($F4450="", "", _xlfn.XLOOKUP($F4450,accounts!$A$2:$A$86,accounts!$F$2:$F$86, "Other"))</f>
        <v>Korea</v>
      </c>
      <c r="J4450" s="1" t="s">
        <v>131</v>
      </c>
      <c r="K4450" s="3">
        <v>42919.0</v>
      </c>
      <c r="L4450" s="3">
        <v>42921.0</v>
      </c>
      <c r="M4450" s="1">
        <v>3101.0</v>
      </c>
    </row>
    <row r="4451">
      <c r="A4451" s="1" t="s">
        <v>4656</v>
      </c>
      <c r="B4451" s="1" t="s">
        <v>104</v>
      </c>
      <c r="C4451" s="1" t="str">
        <f t="array" ref="C4451">_xlfn.XLOOKUP($B4451, sales_teams!$A$2:$A$36, sales_teams!$B$2:$B$36)</f>
        <v>Summer Sewald</v>
      </c>
      <c r="D4451" s="1" t="str">
        <f t="array" ref="D4451">_xlfn.XLOOKUP($B4451, sales_teams!$A$2:$A$36, sales_teams!$C$2:$C$36)</f>
        <v>West</v>
      </c>
      <c r="E4451" s="1" t="s">
        <v>109</v>
      </c>
      <c r="F4451" s="1" t="s">
        <v>170</v>
      </c>
      <c r="G4451" s="1" t="str">
        <f t="array" ref="G4451">IF($F4451="", "", _xlfn.XLOOKUP($F4451,accounts!$A$2:$A$86,accounts!$B$2:$B$86, "Other"))</f>
        <v>employment</v>
      </c>
      <c r="H4451" s="1" t="str">
        <f t="array" ref="H4451">IF($F4451="", "", IFS(_xlfn.XLOOKUP($F4451, accounts!$A$2:$A$86, accounts!$E$2:$E$86, 0)&gt;=1000, "Enterprise", _xlfn.XLOOKUP($F4451, accounts!$A$2:$A$86, accounts!$E$2:$E$86, 0)&gt;=100, "Mid-Market", TRUE, "SMB"))</f>
        <v>Enterprise</v>
      </c>
      <c r="I4451" s="1" t="str">
        <f t="array" ref="I4451">IF($F4451="", "", _xlfn.XLOOKUP($F4451,accounts!$A$2:$A$86,accounts!$F$2:$F$86, "Other"))</f>
        <v>United States</v>
      </c>
      <c r="J4451" s="1" t="s">
        <v>192</v>
      </c>
      <c r="K4451" s="3">
        <v>42919.0</v>
      </c>
      <c r="L4451" s="3">
        <v>42962.0</v>
      </c>
      <c r="M4451" s="1">
        <v>0.0</v>
      </c>
    </row>
    <row r="4452">
      <c r="A4452" s="1" t="s">
        <v>4657</v>
      </c>
      <c r="B4452" s="1" t="s">
        <v>104</v>
      </c>
      <c r="C4452" s="1" t="str">
        <f t="array" ref="C4452">_xlfn.XLOOKUP($B4452, sales_teams!$A$2:$A$36, sales_teams!$B$2:$B$36)</f>
        <v>Summer Sewald</v>
      </c>
      <c r="D4452" s="1" t="str">
        <f t="array" ref="D4452">_xlfn.XLOOKUP($B4452, sales_teams!$A$2:$A$36, sales_teams!$C$2:$C$36)</f>
        <v>West</v>
      </c>
      <c r="E4452" s="1" t="s">
        <v>179</v>
      </c>
      <c r="F4452" s="1" t="s">
        <v>118</v>
      </c>
      <c r="G4452" s="1" t="str">
        <f t="array" ref="G4452">IF($F4452="", "", _xlfn.XLOOKUP($F4452,accounts!$A$2:$A$86,accounts!$B$2:$B$86, "Other"))</f>
        <v>services</v>
      </c>
      <c r="H4452" s="1" t="str">
        <f t="array" ref="H4452">IF($F4452="", "", IFS(_xlfn.XLOOKUP($F4452, accounts!$A$2:$A$86, accounts!$E$2:$E$86, 0)&gt;=1000, "Enterprise", _xlfn.XLOOKUP($F4452, accounts!$A$2:$A$86, accounts!$E$2:$E$86, 0)&gt;=100, "Mid-Market", TRUE, "SMB"))</f>
        <v>Enterprise</v>
      </c>
      <c r="I4452" s="1" t="str">
        <f t="array" ref="I4452">IF($F4452="", "", _xlfn.XLOOKUP($F4452,accounts!$A$2:$A$86,accounts!$F$2:$F$86, "Other"))</f>
        <v>United States</v>
      </c>
      <c r="J4452" s="1" t="s">
        <v>131</v>
      </c>
      <c r="K4452" s="3">
        <v>42919.0</v>
      </c>
      <c r="L4452" s="3">
        <v>42980.0</v>
      </c>
      <c r="M4452" s="1">
        <v>56.0</v>
      </c>
    </row>
    <row r="4453">
      <c r="A4453" s="1" t="s">
        <v>4658</v>
      </c>
      <c r="B4453" s="1" t="s">
        <v>102</v>
      </c>
      <c r="C4453" s="1" t="str">
        <f t="array" ref="C4453">_xlfn.XLOOKUP($B4453, sales_teams!$A$2:$A$36, sales_teams!$B$2:$B$36)</f>
        <v>Summer Sewald</v>
      </c>
      <c r="D4453" s="1" t="str">
        <f t="array" ref="D4453">_xlfn.XLOOKUP($B4453, sales_teams!$A$2:$A$36, sales_teams!$C$2:$C$36)</f>
        <v>West</v>
      </c>
      <c r="E4453" s="1" t="s">
        <v>181</v>
      </c>
      <c r="G4453" s="1" t="str">
        <f t="array" ref="G4453">IF($F4453="", "", _xlfn.XLOOKUP($F4453,accounts!$A$2:$A$86,accounts!$B$2:$B$86, "Other"))</f>
        <v/>
      </c>
      <c r="H4453" s="1" t="str">
        <f t="array" ref="H4453">IF($F4453="", "", IFS(_xlfn.XLOOKUP($F4453, accounts!$A$2:$A$86, accounts!$E$2:$E$86, 0)&gt;=1000, "Enterprise", _xlfn.XLOOKUP($F4453, accounts!$A$2:$A$86, accounts!$E$2:$E$86, 0)&gt;=100, "Mid-Market", TRUE, "SMB"))</f>
        <v/>
      </c>
      <c r="I4453" s="1" t="str">
        <f t="array" ref="I4453">IF($F4453="", "", _xlfn.XLOOKUP($F4453,accounts!$A$2:$A$86,accounts!$F$2:$F$86, "Other"))</f>
        <v/>
      </c>
      <c r="J4453" s="1" t="s">
        <v>189</v>
      </c>
      <c r="K4453" s="3">
        <v>42919.0</v>
      </c>
    </row>
    <row r="4454">
      <c r="A4454" s="1" t="s">
        <v>4659</v>
      </c>
      <c r="B4454" s="1" t="s">
        <v>102</v>
      </c>
      <c r="C4454" s="1" t="str">
        <f t="array" ref="C4454">_xlfn.XLOOKUP($B4454, sales_teams!$A$2:$A$36, sales_teams!$B$2:$B$36)</f>
        <v>Summer Sewald</v>
      </c>
      <c r="D4454" s="1" t="str">
        <f t="array" ref="D4454">_xlfn.XLOOKUP($B4454, sales_teams!$A$2:$A$36, sales_teams!$C$2:$C$36)</f>
        <v>West</v>
      </c>
      <c r="E4454" s="1" t="s">
        <v>109</v>
      </c>
      <c r="F4454" s="1" t="s">
        <v>50</v>
      </c>
      <c r="G4454" s="1" t="str">
        <f t="array" ref="G4454">IF($F4454="", "", _xlfn.XLOOKUP($F4454,accounts!$A$2:$A$86,accounts!$B$2:$B$86, "Other"))</f>
        <v>entertainment</v>
      </c>
      <c r="H4454" s="1" t="str">
        <f t="array" ref="H4454">IF($F4454="", "", IFS(_xlfn.XLOOKUP($F4454, accounts!$A$2:$A$86, accounts!$E$2:$E$86, 0)&gt;=1000, "Enterprise", _xlfn.XLOOKUP($F4454, accounts!$A$2:$A$86, accounts!$E$2:$E$86, 0)&gt;=100, "Mid-Market", TRUE, "SMB"))</f>
        <v>Enterprise</v>
      </c>
      <c r="I4454" s="1" t="str">
        <f t="array" ref="I4454">IF($F4454="", "", _xlfn.XLOOKUP($F4454,accounts!$A$2:$A$86,accounts!$F$2:$F$86, "Other"))</f>
        <v>United States</v>
      </c>
      <c r="J4454" s="1" t="s">
        <v>131</v>
      </c>
      <c r="K4454" s="3">
        <v>42919.0</v>
      </c>
      <c r="L4454" s="3">
        <v>42928.0</v>
      </c>
      <c r="M4454" s="1">
        <v>935.0</v>
      </c>
    </row>
    <row r="4455">
      <c r="A4455" s="1" t="s">
        <v>4660</v>
      </c>
      <c r="B4455" s="1" t="s">
        <v>102</v>
      </c>
      <c r="C4455" s="1" t="str">
        <f t="array" ref="C4455">_xlfn.XLOOKUP($B4455, sales_teams!$A$2:$A$36, sales_teams!$B$2:$B$36)</f>
        <v>Summer Sewald</v>
      </c>
      <c r="D4455" s="1" t="str">
        <f t="array" ref="D4455">_xlfn.XLOOKUP($B4455, sales_teams!$A$2:$A$36, sales_teams!$C$2:$C$36)</f>
        <v>West</v>
      </c>
      <c r="E4455" s="1" t="s">
        <v>109</v>
      </c>
      <c r="F4455" s="1" t="s">
        <v>154</v>
      </c>
      <c r="G4455" s="1" t="str">
        <f t="array" ref="G4455">IF($F4455="", "", _xlfn.XLOOKUP($F4455,accounts!$A$2:$A$86,accounts!$B$2:$B$86, "Other"))</f>
        <v>retail</v>
      </c>
      <c r="H4455" s="1" t="str">
        <f t="array" ref="H4455">IF($F4455="", "", IFS(_xlfn.XLOOKUP($F4455, accounts!$A$2:$A$86, accounts!$E$2:$E$86, 0)&gt;=1000, "Enterprise", _xlfn.XLOOKUP($F4455, accounts!$A$2:$A$86, accounts!$E$2:$E$86, 0)&gt;=100, "Mid-Market", TRUE, "SMB"))</f>
        <v>Enterprise</v>
      </c>
      <c r="I4455" s="1" t="str">
        <f t="array" ref="I4455">IF($F4455="", "", _xlfn.XLOOKUP($F4455,accounts!$A$2:$A$86,accounts!$F$2:$F$86, "Other"))</f>
        <v>United States</v>
      </c>
      <c r="J4455" s="1" t="s">
        <v>131</v>
      </c>
      <c r="K4455" s="3">
        <v>42919.0</v>
      </c>
      <c r="L4455" s="3">
        <v>42929.0</v>
      </c>
      <c r="M4455" s="1">
        <v>1133.0</v>
      </c>
    </row>
    <row r="4456">
      <c r="A4456" s="1" t="s">
        <v>4661</v>
      </c>
      <c r="B4456" s="1" t="s">
        <v>102</v>
      </c>
      <c r="C4456" s="1" t="str">
        <f t="array" ref="C4456">_xlfn.XLOOKUP($B4456, sales_teams!$A$2:$A$36, sales_teams!$B$2:$B$36)</f>
        <v>Summer Sewald</v>
      </c>
      <c r="D4456" s="1" t="str">
        <f t="array" ref="D4456">_xlfn.XLOOKUP($B4456, sales_teams!$A$2:$A$36, sales_teams!$C$2:$C$36)</f>
        <v>West</v>
      </c>
      <c r="E4456" s="1" t="s">
        <v>148</v>
      </c>
      <c r="F4456" s="1" t="s">
        <v>170</v>
      </c>
      <c r="G4456" s="1" t="str">
        <f t="array" ref="G4456">IF($F4456="", "", _xlfn.XLOOKUP($F4456,accounts!$A$2:$A$86,accounts!$B$2:$B$86, "Other"))</f>
        <v>employment</v>
      </c>
      <c r="H4456" s="1" t="str">
        <f t="array" ref="H4456">IF($F4456="", "", IFS(_xlfn.XLOOKUP($F4456, accounts!$A$2:$A$86, accounts!$E$2:$E$86, 0)&gt;=1000, "Enterprise", _xlfn.XLOOKUP($F4456, accounts!$A$2:$A$86, accounts!$E$2:$E$86, 0)&gt;=100, "Mid-Market", TRUE, "SMB"))</f>
        <v>Enterprise</v>
      </c>
      <c r="I4456" s="1" t="str">
        <f t="array" ref="I4456">IF($F4456="", "", _xlfn.XLOOKUP($F4456,accounts!$A$2:$A$86,accounts!$F$2:$F$86, "Other"))</f>
        <v>United States</v>
      </c>
      <c r="J4456" s="1" t="s">
        <v>131</v>
      </c>
      <c r="K4456" s="3">
        <v>42919.0</v>
      </c>
      <c r="L4456" s="3">
        <v>42959.0</v>
      </c>
      <c r="M4456" s="1">
        <v>4904.0</v>
      </c>
    </row>
    <row r="4457">
      <c r="A4457" s="1" t="s">
        <v>4662</v>
      </c>
      <c r="B4457" s="1" t="s">
        <v>17</v>
      </c>
      <c r="C4457" s="1" t="str">
        <f t="array" ref="C4457">_xlfn.XLOOKUP($B4457, sales_teams!$A$2:$A$36, sales_teams!$B$2:$B$36)</f>
        <v>Dustin Brinkmann</v>
      </c>
      <c r="D4457" s="1" t="str">
        <f t="array" ref="D4457">_xlfn.XLOOKUP($B4457, sales_teams!$A$2:$A$36, sales_teams!$C$2:$C$36)</f>
        <v>Central</v>
      </c>
      <c r="E4457" s="1" t="s">
        <v>188</v>
      </c>
      <c r="F4457" s="1" t="s">
        <v>29</v>
      </c>
      <c r="G4457" s="1" t="str">
        <f t="array" ref="G4457">IF($F4457="", "", _xlfn.XLOOKUP($F4457,accounts!$A$2:$A$86,accounts!$B$2:$B$86, "Other"))</f>
        <v>medical</v>
      </c>
      <c r="H4457" s="1" t="str">
        <f t="array" ref="H4457">IF($F4457="", "", IFS(_xlfn.XLOOKUP($F4457, accounts!$A$2:$A$86, accounts!$E$2:$E$86, 0)&gt;=1000, "Enterprise", _xlfn.XLOOKUP($F4457, accounts!$A$2:$A$86, accounts!$E$2:$E$86, 0)&gt;=100, "Mid-Market", TRUE, "SMB"))</f>
        <v>Enterprise</v>
      </c>
      <c r="I4457" s="1" t="str">
        <f t="array" ref="I4457">IF($F4457="", "", _xlfn.XLOOKUP($F4457,accounts!$A$2:$A$86,accounts!$F$2:$F$86, "Other"))</f>
        <v>Philipines</v>
      </c>
      <c r="J4457" s="1" t="s">
        <v>131</v>
      </c>
      <c r="K4457" s="3">
        <v>42919.0</v>
      </c>
      <c r="L4457" s="3">
        <v>43001.0</v>
      </c>
      <c r="M4457" s="1">
        <v>2857.0</v>
      </c>
    </row>
    <row r="4458">
      <c r="A4458" s="1" t="s">
        <v>4663</v>
      </c>
      <c r="B4458" s="1" t="s">
        <v>17</v>
      </c>
      <c r="C4458" s="1" t="str">
        <f t="array" ref="C4458">_xlfn.XLOOKUP($B4458, sales_teams!$A$2:$A$36, sales_teams!$B$2:$B$36)</f>
        <v>Dustin Brinkmann</v>
      </c>
      <c r="D4458" s="1" t="str">
        <f t="array" ref="D4458">_xlfn.XLOOKUP($B4458, sales_teams!$A$2:$A$36, sales_teams!$C$2:$C$36)</f>
        <v>Central</v>
      </c>
      <c r="E4458" s="1" t="s">
        <v>188</v>
      </c>
      <c r="F4458" s="1" t="s">
        <v>82</v>
      </c>
      <c r="G4458" s="1" t="str">
        <f t="array" ref="G4458">IF($F4458="", "", _xlfn.XLOOKUP($F4458,accounts!$A$2:$A$86,accounts!$B$2:$B$86, "Other"))</f>
        <v>software</v>
      </c>
      <c r="H4458" s="1" t="str">
        <f t="array" ref="H4458">IF($F4458="", "", IFS(_xlfn.XLOOKUP($F4458, accounts!$A$2:$A$86, accounts!$E$2:$E$86, 0)&gt;=1000, "Enterprise", _xlfn.XLOOKUP($F4458, accounts!$A$2:$A$86, accounts!$E$2:$E$86, 0)&gt;=100, "Mid-Market", TRUE, "SMB"))</f>
        <v>Enterprise</v>
      </c>
      <c r="I4458" s="1" t="str">
        <f t="array" ref="I4458">IF($F4458="", "", _xlfn.XLOOKUP($F4458,accounts!$A$2:$A$86,accounts!$F$2:$F$86, "Other"))</f>
        <v>United States</v>
      </c>
      <c r="J4458" s="1" t="s">
        <v>131</v>
      </c>
      <c r="K4458" s="3">
        <v>42919.0</v>
      </c>
      <c r="L4458" s="3">
        <v>42980.0</v>
      </c>
      <c r="M4458" s="1">
        <v>3118.0</v>
      </c>
    </row>
    <row r="4459">
      <c r="A4459" s="1" t="s">
        <v>4664</v>
      </c>
      <c r="B4459" s="1" t="s">
        <v>24</v>
      </c>
      <c r="C4459" s="1" t="str">
        <f t="array" ref="C4459">_xlfn.XLOOKUP($B4459, sales_teams!$A$2:$A$36, sales_teams!$B$2:$B$36)</f>
        <v>Melvin Marxen</v>
      </c>
      <c r="D4459" s="1" t="str">
        <f t="array" ref="D4459">_xlfn.XLOOKUP($B4459, sales_teams!$A$2:$A$36, sales_teams!$C$2:$C$36)</f>
        <v>Central</v>
      </c>
      <c r="E4459" s="1" t="s">
        <v>109</v>
      </c>
      <c r="F4459" s="1" t="s">
        <v>95</v>
      </c>
      <c r="G4459" s="1" t="str">
        <f t="array" ref="G4459">IF($F4459="", "", _xlfn.XLOOKUP($F4459,accounts!$A$2:$A$86,accounts!$B$2:$B$86, "Other"))</f>
        <v>finance</v>
      </c>
      <c r="H4459" s="1" t="str">
        <f t="array" ref="H4459">IF($F4459="", "", IFS(_xlfn.XLOOKUP($F4459, accounts!$A$2:$A$86, accounts!$E$2:$E$86, 0)&gt;=1000, "Enterprise", _xlfn.XLOOKUP($F4459, accounts!$A$2:$A$86, accounts!$E$2:$E$86, 0)&gt;=100, "Mid-Market", TRUE, "SMB"))</f>
        <v>Enterprise</v>
      </c>
      <c r="I4459" s="1" t="str">
        <f t="array" ref="I4459">IF($F4459="", "", _xlfn.XLOOKUP($F4459,accounts!$A$2:$A$86,accounts!$F$2:$F$86, "Other"))</f>
        <v>United States</v>
      </c>
      <c r="J4459" s="1" t="s">
        <v>131</v>
      </c>
      <c r="K4459" s="3">
        <v>42919.0</v>
      </c>
      <c r="L4459" s="3">
        <v>42927.0</v>
      </c>
      <c r="M4459" s="1">
        <v>1204.0</v>
      </c>
    </row>
    <row r="4460">
      <c r="A4460" s="1" t="s">
        <v>4665</v>
      </c>
      <c r="B4460" s="1" t="s">
        <v>107</v>
      </c>
      <c r="C4460" s="1" t="str">
        <f t="array" ref="C4460">_xlfn.XLOOKUP($B4460, sales_teams!$A$2:$A$36, sales_teams!$B$2:$B$36)</f>
        <v>Summer Sewald</v>
      </c>
      <c r="D4460" s="1" t="str">
        <f t="array" ref="D4460">_xlfn.XLOOKUP($B4460, sales_teams!$A$2:$A$36, sales_teams!$C$2:$C$36)</f>
        <v>West</v>
      </c>
      <c r="E4460" s="1" t="s">
        <v>188</v>
      </c>
      <c r="F4460" s="1" t="s">
        <v>170</v>
      </c>
      <c r="G4460" s="1" t="str">
        <f t="array" ref="G4460">IF($F4460="", "", _xlfn.XLOOKUP($F4460,accounts!$A$2:$A$86,accounts!$B$2:$B$86, "Other"))</f>
        <v>employment</v>
      </c>
      <c r="H4460" s="1" t="str">
        <f t="array" ref="H4460">IF($F4460="", "", IFS(_xlfn.XLOOKUP($F4460, accounts!$A$2:$A$86, accounts!$E$2:$E$86, 0)&gt;=1000, "Enterprise", _xlfn.XLOOKUP($F4460, accounts!$A$2:$A$86, accounts!$E$2:$E$86, 0)&gt;=100, "Mid-Market", TRUE, "SMB"))</f>
        <v>Enterprise</v>
      </c>
      <c r="I4460" s="1" t="str">
        <f t="array" ref="I4460">IF($F4460="", "", _xlfn.XLOOKUP($F4460,accounts!$A$2:$A$86,accounts!$F$2:$F$86, "Other"))</f>
        <v>United States</v>
      </c>
      <c r="J4460" s="1" t="s">
        <v>192</v>
      </c>
      <c r="K4460" s="3">
        <v>42919.0</v>
      </c>
      <c r="L4460" s="3">
        <v>42925.0</v>
      </c>
      <c r="M4460" s="1">
        <v>0.0</v>
      </c>
    </row>
    <row r="4461">
      <c r="A4461" s="1" t="s">
        <v>4666</v>
      </c>
      <c r="B4461" s="1" t="s">
        <v>18</v>
      </c>
      <c r="C4461" s="1" t="str">
        <f t="array" ref="C4461">_xlfn.XLOOKUP($B4461, sales_teams!$A$2:$A$36, sales_teams!$B$2:$B$36)</f>
        <v>Dustin Brinkmann</v>
      </c>
      <c r="D4461" s="1" t="str">
        <f t="array" ref="D4461">_xlfn.XLOOKUP($B4461, sales_teams!$A$2:$A$36, sales_teams!$C$2:$C$36)</f>
        <v>Central</v>
      </c>
      <c r="E4461" s="1" t="s">
        <v>181</v>
      </c>
      <c r="F4461" s="1" t="s">
        <v>64</v>
      </c>
      <c r="G4461" s="1" t="str">
        <f t="array" ref="G4461">IF($F4461="", "", _xlfn.XLOOKUP($F4461,accounts!$A$2:$A$86,accounts!$B$2:$B$86, "Other"))</f>
        <v>technology</v>
      </c>
      <c r="H4461" s="1" t="str">
        <f t="array" ref="H4461">IF($F4461="", "", IFS(_xlfn.XLOOKUP($F4461, accounts!$A$2:$A$86, accounts!$E$2:$E$86, 0)&gt;=1000, "Enterprise", _xlfn.XLOOKUP($F4461, accounts!$A$2:$A$86, accounts!$E$2:$E$86, 0)&gt;=100, "Mid-Market", TRUE, "SMB"))</f>
        <v>Enterprise</v>
      </c>
      <c r="I4461" s="1" t="str">
        <f t="array" ref="I4461">IF($F4461="", "", _xlfn.XLOOKUP($F4461,accounts!$A$2:$A$86,accounts!$F$2:$F$86, "Other"))</f>
        <v>United States</v>
      </c>
      <c r="J4461" s="1" t="s">
        <v>131</v>
      </c>
      <c r="K4461" s="3">
        <v>42919.0</v>
      </c>
      <c r="L4461" s="3">
        <v>42984.0</v>
      </c>
      <c r="M4461" s="1">
        <v>376.0</v>
      </c>
    </row>
    <row r="4462">
      <c r="A4462" s="1" t="s">
        <v>4667</v>
      </c>
      <c r="B4462" s="1" t="s">
        <v>15</v>
      </c>
      <c r="C4462" s="1" t="str">
        <f t="array" ref="C4462">_xlfn.XLOOKUP($B4462, sales_teams!$A$2:$A$36, sales_teams!$B$2:$B$36)</f>
        <v>Dustin Brinkmann</v>
      </c>
      <c r="D4462" s="1" t="str">
        <f t="array" ref="D4462">_xlfn.XLOOKUP($B4462, sales_teams!$A$2:$A$36, sales_teams!$C$2:$C$36)</f>
        <v>Central</v>
      </c>
      <c r="E4462" s="1" t="s">
        <v>181</v>
      </c>
      <c r="F4462" s="1" t="s">
        <v>164</v>
      </c>
      <c r="G4462" s="1" t="str">
        <f t="array" ref="G4462">IF($F4462="", "", _xlfn.XLOOKUP($F4462,accounts!$A$2:$A$86,accounts!$B$2:$B$86, "Other"))</f>
        <v>retail</v>
      </c>
      <c r="H4462" s="1" t="str">
        <f t="array" ref="H4462">IF($F4462="", "", IFS(_xlfn.XLOOKUP($F4462, accounts!$A$2:$A$86, accounts!$E$2:$E$86, 0)&gt;=1000, "Enterprise", _xlfn.XLOOKUP($F4462, accounts!$A$2:$A$86, accounts!$E$2:$E$86, 0)&gt;=100, "Mid-Market", TRUE, "SMB"))</f>
        <v>Mid-Market</v>
      </c>
      <c r="I4462" s="1" t="str">
        <f t="array" ref="I4462">IF($F4462="", "", _xlfn.XLOOKUP($F4462,accounts!$A$2:$A$86,accounts!$F$2:$F$86, "Other"))</f>
        <v>United States</v>
      </c>
      <c r="J4462" s="1" t="s">
        <v>131</v>
      </c>
      <c r="K4462" s="3">
        <v>42919.0</v>
      </c>
      <c r="L4462" s="3">
        <v>43041.0</v>
      </c>
      <c r="M4462" s="1">
        <v>511.0</v>
      </c>
    </row>
    <row r="4463">
      <c r="A4463" s="1" t="s">
        <v>4668</v>
      </c>
      <c r="B4463" s="1" t="s">
        <v>60</v>
      </c>
      <c r="C4463" s="1" t="str">
        <f t="array" ref="C4463">_xlfn.XLOOKUP($B4463, sales_teams!$A$2:$A$36, sales_teams!$B$2:$B$36)</f>
        <v>Celia Rouche</v>
      </c>
      <c r="D4463" s="1" t="str">
        <f t="array" ref="D4463">_xlfn.XLOOKUP($B4463, sales_teams!$A$2:$A$36, sales_teams!$C$2:$C$36)</f>
        <v>West</v>
      </c>
      <c r="E4463" s="1" t="s">
        <v>181</v>
      </c>
      <c r="F4463" s="1" t="s">
        <v>130</v>
      </c>
      <c r="G4463" s="1" t="str">
        <f t="array" ref="G4463">IF($F4463="", "", _xlfn.XLOOKUP($F4463,accounts!$A$2:$A$86,accounts!$B$2:$B$86, "Other"))</f>
        <v>medical</v>
      </c>
      <c r="H4463" s="1" t="str">
        <f t="array" ref="H4463">IF($F4463="", "", IFS(_xlfn.XLOOKUP($F4463, accounts!$A$2:$A$86, accounts!$E$2:$E$86, 0)&gt;=1000, "Enterprise", _xlfn.XLOOKUP($F4463, accounts!$A$2:$A$86, accounts!$E$2:$E$86, 0)&gt;=100, "Mid-Market", TRUE, "SMB"))</f>
        <v>Enterprise</v>
      </c>
      <c r="I4463" s="1" t="str">
        <f t="array" ref="I4463">IF($F4463="", "", _xlfn.XLOOKUP($F4463,accounts!$A$2:$A$86,accounts!$F$2:$F$86, "Other"))</f>
        <v>United States</v>
      </c>
      <c r="J4463" s="1" t="s">
        <v>131</v>
      </c>
      <c r="K4463" s="3">
        <v>42919.0</v>
      </c>
      <c r="L4463" s="3">
        <v>42930.0</v>
      </c>
      <c r="M4463" s="1">
        <v>491.0</v>
      </c>
    </row>
    <row r="4464">
      <c r="A4464" s="1" t="s">
        <v>4669</v>
      </c>
      <c r="B4464" s="1" t="s">
        <v>34</v>
      </c>
      <c r="C4464" s="1" t="str">
        <f t="array" ref="C4464">_xlfn.XLOOKUP($B4464, sales_teams!$A$2:$A$36, sales_teams!$B$2:$B$36)</f>
        <v>Cara Losch</v>
      </c>
      <c r="D4464" s="1" t="str">
        <f t="array" ref="D4464">_xlfn.XLOOKUP($B4464, sales_teams!$A$2:$A$36, sales_teams!$C$2:$C$36)</f>
        <v>East</v>
      </c>
      <c r="E4464" s="1" t="s">
        <v>179</v>
      </c>
      <c r="F4464" s="1" t="s">
        <v>83</v>
      </c>
      <c r="G4464" s="1" t="str">
        <f t="array" ref="G4464">IF($F4464="", "", _xlfn.XLOOKUP($F4464,accounts!$A$2:$A$86,accounts!$B$2:$B$86, "Other"))</f>
        <v>marketing</v>
      </c>
      <c r="H4464" s="1" t="str">
        <f t="array" ref="H4464">IF($F4464="", "", IFS(_xlfn.XLOOKUP($F4464, accounts!$A$2:$A$86, accounts!$E$2:$E$86, 0)&gt;=1000, "Enterprise", _xlfn.XLOOKUP($F4464, accounts!$A$2:$A$86, accounts!$E$2:$E$86, 0)&gt;=100, "Mid-Market", TRUE, "SMB"))</f>
        <v>Enterprise</v>
      </c>
      <c r="I4464" s="1" t="str">
        <f t="array" ref="I4464">IF($F4464="", "", _xlfn.XLOOKUP($F4464,accounts!$A$2:$A$86,accounts!$F$2:$F$86, "Other"))</f>
        <v>United States</v>
      </c>
      <c r="J4464" s="1" t="s">
        <v>192</v>
      </c>
      <c r="K4464" s="3">
        <v>42919.0</v>
      </c>
      <c r="L4464" s="3">
        <v>42932.0</v>
      </c>
      <c r="M4464" s="1">
        <v>0.0</v>
      </c>
    </row>
    <row r="4465">
      <c r="A4465" s="1" t="s">
        <v>4670</v>
      </c>
      <c r="B4465" s="1" t="s">
        <v>45</v>
      </c>
      <c r="C4465" s="1" t="str">
        <f t="array" ref="C4465">_xlfn.XLOOKUP($B4465, sales_teams!$A$2:$A$36, sales_teams!$B$2:$B$36)</f>
        <v>Cara Losch</v>
      </c>
      <c r="D4465" s="1" t="str">
        <f t="array" ref="D4465">_xlfn.XLOOKUP($B4465, sales_teams!$A$2:$A$36, sales_teams!$C$2:$C$36)</f>
        <v>East</v>
      </c>
      <c r="E4465" s="1" t="s">
        <v>188</v>
      </c>
      <c r="F4465" s="1" t="s">
        <v>22</v>
      </c>
      <c r="G4465" s="1" t="str">
        <f t="array" ref="G4465">IF($F4465="", "", _xlfn.XLOOKUP($F4465,accounts!$A$2:$A$86,accounts!$B$2:$B$86, "Other"))</f>
        <v>medical</v>
      </c>
      <c r="H4465" s="1" t="str">
        <f t="array" ref="H4465">IF($F4465="", "", IFS(_xlfn.XLOOKUP($F4465, accounts!$A$2:$A$86, accounts!$E$2:$E$86, 0)&gt;=1000, "Enterprise", _xlfn.XLOOKUP($F4465, accounts!$A$2:$A$86, accounts!$E$2:$E$86, 0)&gt;=100, "Mid-Market", TRUE, "SMB"))</f>
        <v>Mid-Market</v>
      </c>
      <c r="I4465" s="1" t="str">
        <f t="array" ref="I4465">IF($F4465="", "", _xlfn.XLOOKUP($F4465,accounts!$A$2:$A$86,accounts!$F$2:$F$86, "Other"))</f>
        <v>United States</v>
      </c>
      <c r="J4465" s="1" t="s">
        <v>192</v>
      </c>
      <c r="K4465" s="3">
        <v>42919.0</v>
      </c>
      <c r="L4465" s="3">
        <v>42928.0</v>
      </c>
      <c r="M4465" s="1">
        <v>0.0</v>
      </c>
    </row>
    <row r="4466">
      <c r="A4466" s="1" t="s">
        <v>4671</v>
      </c>
      <c r="B4466" s="1" t="s">
        <v>45</v>
      </c>
      <c r="C4466" s="1" t="str">
        <f t="array" ref="C4466">_xlfn.XLOOKUP($B4466, sales_teams!$A$2:$A$36, sales_teams!$B$2:$B$36)</f>
        <v>Cara Losch</v>
      </c>
      <c r="D4466" s="1" t="str">
        <f t="array" ref="D4466">_xlfn.XLOOKUP($B4466, sales_teams!$A$2:$A$36, sales_teams!$C$2:$C$36)</f>
        <v>East</v>
      </c>
      <c r="E4466" s="1" t="s">
        <v>188</v>
      </c>
      <c r="F4466" s="1" t="s">
        <v>81</v>
      </c>
      <c r="G4466" s="1" t="str">
        <f t="array" ref="G4466">IF($F4466="", "", _xlfn.XLOOKUP($F4466,accounts!$A$2:$A$86,accounts!$B$2:$B$86, "Other"))</f>
        <v>technology</v>
      </c>
      <c r="H4466" s="1" t="str">
        <f t="array" ref="H4466">IF($F4466="", "", IFS(_xlfn.XLOOKUP($F4466, accounts!$A$2:$A$86, accounts!$E$2:$E$86, 0)&gt;=1000, "Enterprise", _xlfn.XLOOKUP($F4466, accounts!$A$2:$A$86, accounts!$E$2:$E$86, 0)&gt;=100, "Mid-Market", TRUE, "SMB"))</f>
        <v>Enterprise</v>
      </c>
      <c r="I4466" s="1" t="str">
        <f t="array" ref="I4466">IF($F4466="", "", _xlfn.XLOOKUP($F4466,accounts!$A$2:$A$86,accounts!$F$2:$F$86, "Other"))</f>
        <v>United States</v>
      </c>
      <c r="J4466" s="1" t="s">
        <v>131</v>
      </c>
      <c r="K4466" s="3">
        <v>42919.0</v>
      </c>
      <c r="L4466" s="3">
        <v>42985.0</v>
      </c>
      <c r="M4466" s="1">
        <v>3101.0</v>
      </c>
    </row>
    <row r="4467">
      <c r="A4467" s="1" t="s">
        <v>4672</v>
      </c>
      <c r="B4467" s="1" t="s">
        <v>105</v>
      </c>
      <c r="C4467" s="1" t="str">
        <f t="array" ref="C4467">_xlfn.XLOOKUP($B4467, sales_teams!$A$2:$A$36, sales_teams!$B$2:$B$36)</f>
        <v>Summer Sewald</v>
      </c>
      <c r="D4467" s="1" t="str">
        <f t="array" ref="D4467">_xlfn.XLOOKUP($B4467, sales_teams!$A$2:$A$36, sales_teams!$C$2:$C$36)</f>
        <v>West</v>
      </c>
      <c r="E4467" s="1" t="s">
        <v>179</v>
      </c>
      <c r="F4467" s="1" t="s">
        <v>170</v>
      </c>
      <c r="G4467" s="1" t="str">
        <f t="array" ref="G4467">IF($F4467="", "", _xlfn.XLOOKUP($F4467,accounts!$A$2:$A$86,accounts!$B$2:$B$86, "Other"))</f>
        <v>employment</v>
      </c>
      <c r="H4467" s="1" t="str">
        <f t="array" ref="H4467">IF($F4467="", "", IFS(_xlfn.XLOOKUP($F4467, accounts!$A$2:$A$86, accounts!$E$2:$E$86, 0)&gt;=1000, "Enterprise", _xlfn.XLOOKUP($F4467, accounts!$A$2:$A$86, accounts!$E$2:$E$86, 0)&gt;=100, "Mid-Market", TRUE, "SMB"))</f>
        <v>Enterprise</v>
      </c>
      <c r="I4467" s="1" t="str">
        <f t="array" ref="I4467">IF($F4467="", "", _xlfn.XLOOKUP($F4467,accounts!$A$2:$A$86,accounts!$F$2:$F$86, "Other"))</f>
        <v>United States</v>
      </c>
      <c r="J4467" s="1" t="s">
        <v>192</v>
      </c>
      <c r="K4467" s="3">
        <v>42919.0</v>
      </c>
      <c r="L4467" s="3">
        <v>42969.0</v>
      </c>
      <c r="M4467" s="1">
        <v>0.0</v>
      </c>
    </row>
    <row r="4468">
      <c r="A4468" s="1" t="s">
        <v>4673</v>
      </c>
      <c r="B4468" s="1" t="s">
        <v>7</v>
      </c>
      <c r="C4468" s="1" t="str">
        <f t="array" ref="C4468">_xlfn.XLOOKUP($B4468, sales_teams!$A$2:$A$36, sales_teams!$B$2:$B$36)</f>
        <v>Dustin Brinkmann</v>
      </c>
      <c r="D4468" s="1" t="str">
        <f t="array" ref="D4468">_xlfn.XLOOKUP($B4468, sales_teams!$A$2:$A$36, sales_teams!$C$2:$C$36)</f>
        <v>Central</v>
      </c>
      <c r="E4468" s="1" t="s">
        <v>194</v>
      </c>
      <c r="F4468" s="1" t="s">
        <v>47</v>
      </c>
      <c r="G4468" s="1" t="str">
        <f t="array" ref="G4468">IF($F4468="", "", _xlfn.XLOOKUP($F4468,accounts!$A$2:$A$86,accounts!$B$2:$B$86, "Other"))</f>
        <v>retail</v>
      </c>
      <c r="H4468" s="1" t="str">
        <f t="array" ref="H4468">IF($F4468="", "", IFS(_xlfn.XLOOKUP($F4468, accounts!$A$2:$A$86, accounts!$E$2:$E$86, 0)&gt;=1000, "Enterprise", _xlfn.XLOOKUP($F4468, accounts!$A$2:$A$86, accounts!$E$2:$E$86, 0)&gt;=100, "Mid-Market", TRUE, "SMB"))</f>
        <v>Enterprise</v>
      </c>
      <c r="I4468" s="1" t="str">
        <f t="array" ref="I4468">IF($F4468="", "", _xlfn.XLOOKUP($F4468,accounts!$A$2:$A$86,accounts!$F$2:$F$86, "Other"))</f>
        <v>United States</v>
      </c>
      <c r="J4468" s="1" t="s">
        <v>192</v>
      </c>
      <c r="K4468" s="3">
        <v>42920.0</v>
      </c>
      <c r="L4468" s="3">
        <v>42930.0</v>
      </c>
      <c r="M4468" s="1">
        <v>0.0</v>
      </c>
    </row>
    <row r="4469">
      <c r="A4469" s="1" t="s">
        <v>4674</v>
      </c>
      <c r="B4469" s="1" t="s">
        <v>7</v>
      </c>
      <c r="C4469" s="1" t="str">
        <f t="array" ref="C4469">_xlfn.XLOOKUP($B4469, sales_teams!$A$2:$A$36, sales_teams!$B$2:$B$36)</f>
        <v>Dustin Brinkmann</v>
      </c>
      <c r="D4469" s="1" t="str">
        <f t="array" ref="D4469">_xlfn.XLOOKUP($B4469, sales_teams!$A$2:$A$36, sales_teams!$C$2:$C$36)</f>
        <v>Central</v>
      </c>
      <c r="E4469" s="1" t="s">
        <v>179</v>
      </c>
      <c r="F4469" s="1" t="s">
        <v>82</v>
      </c>
      <c r="G4469" s="1" t="str">
        <f t="array" ref="G4469">IF($F4469="", "", _xlfn.XLOOKUP($F4469,accounts!$A$2:$A$86,accounts!$B$2:$B$86, "Other"))</f>
        <v>software</v>
      </c>
      <c r="H4469" s="1" t="str">
        <f t="array" ref="H4469">IF($F4469="", "", IFS(_xlfn.XLOOKUP($F4469, accounts!$A$2:$A$86, accounts!$E$2:$E$86, 0)&gt;=1000, "Enterprise", _xlfn.XLOOKUP($F4469, accounts!$A$2:$A$86, accounts!$E$2:$E$86, 0)&gt;=100, "Mid-Market", TRUE, "SMB"))</f>
        <v>Enterprise</v>
      </c>
      <c r="I4469" s="1" t="str">
        <f t="array" ref="I4469">IF($F4469="", "", _xlfn.XLOOKUP($F4469,accounts!$A$2:$A$86,accounts!$F$2:$F$86, "Other"))</f>
        <v>United States</v>
      </c>
      <c r="J4469" s="1" t="s">
        <v>131</v>
      </c>
      <c r="K4469" s="3">
        <v>42920.0</v>
      </c>
      <c r="L4469" s="3">
        <v>42922.0</v>
      </c>
      <c r="M4469" s="1">
        <v>56.0</v>
      </c>
    </row>
    <row r="4470">
      <c r="A4470" s="1" t="s">
        <v>4675</v>
      </c>
      <c r="B4470" s="1" t="s">
        <v>52</v>
      </c>
      <c r="C4470" s="1" t="str">
        <f t="array" ref="C4470">_xlfn.XLOOKUP($B4470, sales_teams!$A$2:$A$36, sales_teams!$B$2:$B$36)</f>
        <v>Rocco Neubert</v>
      </c>
      <c r="D4470" s="1" t="str">
        <f t="array" ref="D4470">_xlfn.XLOOKUP($B4470, sales_teams!$A$2:$A$36, sales_teams!$C$2:$C$36)</f>
        <v>East</v>
      </c>
      <c r="E4470" s="1" t="s">
        <v>194</v>
      </c>
      <c r="F4470" s="1" t="s">
        <v>152</v>
      </c>
      <c r="G4470" s="1" t="str">
        <f t="array" ref="G4470">IF($F4470="", "", _xlfn.XLOOKUP($F4470,accounts!$A$2:$A$86,accounts!$B$2:$B$86, "Other"))</f>
        <v>marketing</v>
      </c>
      <c r="H4470" s="1" t="str">
        <f t="array" ref="H4470">IF($F4470="", "", IFS(_xlfn.XLOOKUP($F4470, accounts!$A$2:$A$86, accounts!$E$2:$E$86, 0)&gt;=1000, "Enterprise", _xlfn.XLOOKUP($F4470, accounts!$A$2:$A$86, accounts!$E$2:$E$86, 0)&gt;=100, "Mid-Market", TRUE, "SMB"))</f>
        <v>Mid-Market</v>
      </c>
      <c r="I4470" s="1" t="str">
        <f t="array" ref="I4470">IF($F4470="", "", _xlfn.XLOOKUP($F4470,accounts!$A$2:$A$86,accounts!$F$2:$F$86, "Other"))</f>
        <v>United States</v>
      </c>
      <c r="J4470" s="1" t="s">
        <v>189</v>
      </c>
      <c r="K4470" s="3">
        <v>42920.0</v>
      </c>
    </row>
    <row r="4471">
      <c r="A4471" s="1" t="s">
        <v>4676</v>
      </c>
      <c r="B4471" s="1" t="s">
        <v>52</v>
      </c>
      <c r="C4471" s="1" t="str">
        <f t="array" ref="C4471">_xlfn.XLOOKUP($B4471, sales_teams!$A$2:$A$36, sales_teams!$B$2:$B$36)</f>
        <v>Rocco Neubert</v>
      </c>
      <c r="D4471" s="1" t="str">
        <f t="array" ref="D4471">_xlfn.XLOOKUP($B4471, sales_teams!$A$2:$A$36, sales_teams!$C$2:$C$36)</f>
        <v>East</v>
      </c>
      <c r="E4471" s="1" t="s">
        <v>181</v>
      </c>
      <c r="F4471" s="1" t="s">
        <v>141</v>
      </c>
      <c r="G4471" s="1" t="str">
        <f t="array" ref="G4471">IF($F4471="", "", _xlfn.XLOOKUP($F4471,accounts!$A$2:$A$86,accounts!$B$2:$B$86, "Other"))</f>
        <v>finance</v>
      </c>
      <c r="H4471" s="1" t="str">
        <f t="array" ref="H4471">IF($F4471="", "", IFS(_xlfn.XLOOKUP($F4471, accounts!$A$2:$A$86, accounts!$E$2:$E$86, 0)&gt;=1000, "Enterprise", _xlfn.XLOOKUP($F4471, accounts!$A$2:$A$86, accounts!$E$2:$E$86, 0)&gt;=100, "Mid-Market", TRUE, "SMB"))</f>
        <v>Mid-Market</v>
      </c>
      <c r="I4471" s="1" t="str">
        <f t="array" ref="I4471">IF($F4471="", "", _xlfn.XLOOKUP($F4471,accounts!$A$2:$A$86,accounts!$F$2:$F$86, "Other"))</f>
        <v>United States</v>
      </c>
      <c r="J4471" s="1" t="s">
        <v>192</v>
      </c>
      <c r="K4471" s="3">
        <v>42920.0</v>
      </c>
      <c r="L4471" s="3">
        <v>42989.0</v>
      </c>
      <c r="M4471" s="1">
        <v>0.0</v>
      </c>
    </row>
    <row r="4472">
      <c r="A4472" s="1" t="s">
        <v>4677</v>
      </c>
      <c r="B4472" s="1" t="s">
        <v>30</v>
      </c>
      <c r="C4472" s="1" t="str">
        <f t="array" ref="C4472">_xlfn.XLOOKUP($B4472, sales_teams!$A$2:$A$36, sales_teams!$B$2:$B$36)</f>
        <v>Melvin Marxen</v>
      </c>
      <c r="D4472" s="1" t="str">
        <f t="array" ref="D4472">_xlfn.XLOOKUP($B4472, sales_teams!$A$2:$A$36, sales_teams!$C$2:$C$36)</f>
        <v>Central</v>
      </c>
      <c r="E4472" s="1" t="s">
        <v>109</v>
      </c>
      <c r="F4472" s="1" t="s">
        <v>78</v>
      </c>
      <c r="G4472" s="1" t="str">
        <f t="array" ref="G4472">IF($F4472="", "", _xlfn.XLOOKUP($F4472,accounts!$A$2:$A$86,accounts!$B$2:$B$86, "Other"))</f>
        <v>marketing</v>
      </c>
      <c r="H4472" s="1" t="str">
        <f t="array" ref="H4472">IF($F4472="", "", IFS(_xlfn.XLOOKUP($F4472, accounts!$A$2:$A$86, accounts!$E$2:$E$86, 0)&gt;=1000, "Enterprise", _xlfn.XLOOKUP($F4472, accounts!$A$2:$A$86, accounts!$E$2:$E$86, 0)&gt;=100, "Mid-Market", TRUE, "SMB"))</f>
        <v>Enterprise</v>
      </c>
      <c r="I4472" s="1" t="str">
        <f t="array" ref="I4472">IF($F4472="", "", _xlfn.XLOOKUP($F4472,accounts!$A$2:$A$86,accounts!$F$2:$F$86, "Other"))</f>
        <v>United States</v>
      </c>
      <c r="J4472" s="1" t="s">
        <v>192</v>
      </c>
      <c r="K4472" s="3">
        <v>42920.0</v>
      </c>
      <c r="L4472" s="3">
        <v>42928.0</v>
      </c>
      <c r="M4472" s="1">
        <v>0.0</v>
      </c>
    </row>
    <row r="4473">
      <c r="A4473" s="1" t="s">
        <v>4678</v>
      </c>
      <c r="B4473" s="1" t="s">
        <v>30</v>
      </c>
      <c r="C4473" s="1" t="str">
        <f t="array" ref="C4473">_xlfn.XLOOKUP($B4473, sales_teams!$A$2:$A$36, sales_teams!$B$2:$B$36)</f>
        <v>Melvin Marxen</v>
      </c>
      <c r="D4473" s="1" t="str">
        <f t="array" ref="D4473">_xlfn.XLOOKUP($B4473, sales_teams!$A$2:$A$36, sales_teams!$C$2:$C$36)</f>
        <v>Central</v>
      </c>
      <c r="E4473" s="1" t="s">
        <v>109</v>
      </c>
      <c r="F4473" s="1" t="s">
        <v>149</v>
      </c>
      <c r="G4473" s="1" t="str">
        <f t="array" ref="G4473">IF($F4473="", "", _xlfn.XLOOKUP($F4473,accounts!$A$2:$A$86,accounts!$B$2:$B$86, "Other"))</f>
        <v>medical</v>
      </c>
      <c r="H4473" s="1" t="str">
        <f t="array" ref="H4473">IF($F4473="", "", IFS(_xlfn.XLOOKUP($F4473, accounts!$A$2:$A$86, accounts!$E$2:$E$86, 0)&gt;=1000, "Enterprise", _xlfn.XLOOKUP($F4473, accounts!$A$2:$A$86, accounts!$E$2:$E$86, 0)&gt;=100, "Mid-Market", TRUE, "SMB"))</f>
        <v>Enterprise</v>
      </c>
      <c r="I4473" s="1" t="str">
        <f t="array" ref="I4473">IF($F4473="", "", _xlfn.XLOOKUP($F4473,accounts!$A$2:$A$86,accounts!$F$2:$F$86, "Other"))</f>
        <v>United States</v>
      </c>
      <c r="J4473" s="1" t="s">
        <v>131</v>
      </c>
      <c r="K4473" s="3">
        <v>42920.0</v>
      </c>
      <c r="L4473" s="3">
        <v>42983.0</v>
      </c>
      <c r="M4473" s="1">
        <v>1300.0</v>
      </c>
    </row>
    <row r="4474">
      <c r="A4474" s="1" t="s">
        <v>4679</v>
      </c>
      <c r="B4474" s="1" t="s">
        <v>30</v>
      </c>
      <c r="C4474" s="1" t="str">
        <f t="array" ref="C4474">_xlfn.XLOOKUP($B4474, sales_teams!$A$2:$A$36, sales_teams!$B$2:$B$36)</f>
        <v>Melvin Marxen</v>
      </c>
      <c r="D4474" s="1" t="str">
        <f t="array" ref="D4474">_xlfn.XLOOKUP($B4474, sales_teams!$A$2:$A$36, sales_teams!$C$2:$C$36)</f>
        <v>Central</v>
      </c>
      <c r="E4474" s="1" t="s">
        <v>148</v>
      </c>
      <c r="F4474" s="1" t="s">
        <v>150</v>
      </c>
      <c r="G4474" s="1" t="str">
        <f t="array" ref="G4474">IF($F4474="", "", _xlfn.XLOOKUP($F4474,accounts!$A$2:$A$86,accounts!$B$2:$B$86, "Other"))</f>
        <v>technology</v>
      </c>
      <c r="H4474" s="1" t="str">
        <f t="array" ref="H4474">IF($F4474="", "", IFS(_xlfn.XLOOKUP($F4474, accounts!$A$2:$A$86, accounts!$E$2:$E$86, 0)&gt;=1000, "Enterprise", _xlfn.XLOOKUP($F4474, accounts!$A$2:$A$86, accounts!$E$2:$E$86, 0)&gt;=100, "Mid-Market", TRUE, "SMB"))</f>
        <v>Enterprise</v>
      </c>
      <c r="I4474" s="1" t="str">
        <f t="array" ref="I4474">IF($F4474="", "", _xlfn.XLOOKUP($F4474,accounts!$A$2:$A$86,accounts!$F$2:$F$86, "Other"))</f>
        <v>United States</v>
      </c>
      <c r="J4474" s="1" t="s">
        <v>131</v>
      </c>
      <c r="K4474" s="3">
        <v>42920.0</v>
      </c>
      <c r="L4474" s="3">
        <v>42921.0</v>
      </c>
      <c r="M4474" s="1">
        <v>4544.0</v>
      </c>
    </row>
    <row r="4475">
      <c r="A4475" s="1" t="s">
        <v>4680</v>
      </c>
      <c r="B4475" s="1" t="s">
        <v>53</v>
      </c>
      <c r="C4475" s="1" t="str">
        <f t="array" ref="C4475">_xlfn.XLOOKUP($B4475, sales_teams!$A$2:$A$36, sales_teams!$B$2:$B$36)</f>
        <v>Rocco Neubert</v>
      </c>
      <c r="D4475" s="1" t="str">
        <f t="array" ref="D4475">_xlfn.XLOOKUP($B4475, sales_teams!$A$2:$A$36, sales_teams!$C$2:$C$36)</f>
        <v>East</v>
      </c>
      <c r="E4475" s="1" t="s">
        <v>181</v>
      </c>
      <c r="F4475" s="1" t="s">
        <v>132</v>
      </c>
      <c r="G4475" s="1" t="str">
        <f t="array" ref="G4475">IF($F4475="", "", _xlfn.XLOOKUP($F4475,accounts!$A$2:$A$86,accounts!$B$2:$B$86, "Other"))</f>
        <v>marketing</v>
      </c>
      <c r="H4475" s="1" t="str">
        <f t="array" ref="H4475">IF($F4475="", "", IFS(_xlfn.XLOOKUP($F4475, accounts!$A$2:$A$86, accounts!$E$2:$E$86, 0)&gt;=1000, "Enterprise", _xlfn.XLOOKUP($F4475, accounts!$A$2:$A$86, accounts!$E$2:$E$86, 0)&gt;=100, "Mid-Market", TRUE, "SMB"))</f>
        <v>Enterprise</v>
      </c>
      <c r="I4475" s="1" t="str">
        <f t="array" ref="I4475">IF($F4475="", "", _xlfn.XLOOKUP($F4475,accounts!$A$2:$A$86,accounts!$F$2:$F$86, "Other"))</f>
        <v>Jordan</v>
      </c>
      <c r="J4475" s="1" t="s">
        <v>192</v>
      </c>
      <c r="K4475" s="3">
        <v>42920.0</v>
      </c>
      <c r="L4475" s="3">
        <v>42921.0</v>
      </c>
      <c r="M4475" s="1">
        <v>0.0</v>
      </c>
    </row>
    <row r="4476">
      <c r="A4476" s="1" t="s">
        <v>4681</v>
      </c>
      <c r="B4476" s="1" t="s">
        <v>53</v>
      </c>
      <c r="C4476" s="1" t="str">
        <f t="array" ref="C4476">_xlfn.XLOOKUP($B4476, sales_teams!$A$2:$A$36, sales_teams!$B$2:$B$36)</f>
        <v>Rocco Neubert</v>
      </c>
      <c r="D4476" s="1" t="str">
        <f t="array" ref="D4476">_xlfn.XLOOKUP($B4476, sales_teams!$A$2:$A$36, sales_teams!$C$2:$C$36)</f>
        <v>East</v>
      </c>
      <c r="E4476" s="1" t="s">
        <v>181</v>
      </c>
      <c r="F4476" s="1" t="s">
        <v>144</v>
      </c>
      <c r="G4476" s="1" t="str">
        <f t="array" ref="G4476">IF($F4476="", "", _xlfn.XLOOKUP($F4476,accounts!$A$2:$A$86,accounts!$B$2:$B$86, "Other"))</f>
        <v>retail</v>
      </c>
      <c r="H4476" s="1" t="str">
        <f t="array" ref="H4476">IF($F4476="", "", IFS(_xlfn.XLOOKUP($F4476, accounts!$A$2:$A$86, accounts!$E$2:$E$86, 0)&gt;=1000, "Enterprise", _xlfn.XLOOKUP($F4476, accounts!$A$2:$A$86, accounts!$E$2:$E$86, 0)&gt;=100, "Mid-Market", TRUE, "SMB"))</f>
        <v>Enterprise</v>
      </c>
      <c r="I4476" s="1" t="str">
        <f t="array" ref="I4476">IF($F4476="", "", _xlfn.XLOOKUP($F4476,accounts!$A$2:$A$86,accounts!$F$2:$F$86, "Other"))</f>
        <v>United States</v>
      </c>
      <c r="J4476" s="1" t="s">
        <v>192</v>
      </c>
      <c r="K4476" s="3">
        <v>42920.0</v>
      </c>
      <c r="L4476" s="3">
        <v>43004.0</v>
      </c>
      <c r="M4476" s="1">
        <v>0.0</v>
      </c>
    </row>
    <row r="4477">
      <c r="A4477" s="1" t="s">
        <v>4682</v>
      </c>
      <c r="B4477" s="1" t="s">
        <v>53</v>
      </c>
      <c r="C4477" s="1" t="str">
        <f t="array" ref="C4477">_xlfn.XLOOKUP($B4477, sales_teams!$A$2:$A$36, sales_teams!$B$2:$B$36)</f>
        <v>Rocco Neubert</v>
      </c>
      <c r="D4477" s="1" t="str">
        <f t="array" ref="D4477">_xlfn.XLOOKUP($B4477, sales_teams!$A$2:$A$36, sales_teams!$C$2:$C$36)</f>
        <v>East</v>
      </c>
      <c r="E4477" s="1" t="s">
        <v>181</v>
      </c>
      <c r="F4477" s="1" t="s">
        <v>22</v>
      </c>
      <c r="G4477" s="1" t="str">
        <f t="array" ref="G4477">IF($F4477="", "", _xlfn.XLOOKUP($F4477,accounts!$A$2:$A$86,accounts!$B$2:$B$86, "Other"))</f>
        <v>medical</v>
      </c>
      <c r="H4477" s="1" t="str">
        <f t="array" ref="H4477">IF($F4477="", "", IFS(_xlfn.XLOOKUP($F4477, accounts!$A$2:$A$86, accounts!$E$2:$E$86, 0)&gt;=1000, "Enterprise", _xlfn.XLOOKUP($F4477, accounts!$A$2:$A$86, accounts!$E$2:$E$86, 0)&gt;=100, "Mid-Market", TRUE, "SMB"))</f>
        <v>Mid-Market</v>
      </c>
      <c r="I4477" s="1" t="str">
        <f t="array" ref="I4477">IF($F4477="", "", _xlfn.XLOOKUP($F4477,accounts!$A$2:$A$86,accounts!$F$2:$F$86, "Other"))</f>
        <v>United States</v>
      </c>
      <c r="J4477" s="1" t="s">
        <v>131</v>
      </c>
      <c r="K4477" s="3">
        <v>42920.0</v>
      </c>
      <c r="L4477" s="3">
        <v>43001.0</v>
      </c>
      <c r="M4477" s="1">
        <v>531.0</v>
      </c>
    </row>
    <row r="4478">
      <c r="A4478" s="1" t="s">
        <v>4683</v>
      </c>
      <c r="B4478" s="1" t="s">
        <v>53</v>
      </c>
      <c r="C4478" s="1" t="str">
        <f t="array" ref="C4478">_xlfn.XLOOKUP($B4478, sales_teams!$A$2:$A$36, sales_teams!$B$2:$B$36)</f>
        <v>Rocco Neubert</v>
      </c>
      <c r="D4478" s="1" t="str">
        <f t="array" ref="D4478">_xlfn.XLOOKUP($B4478, sales_teams!$A$2:$A$36, sales_teams!$C$2:$C$36)</f>
        <v>East</v>
      </c>
      <c r="E4478" s="1" t="s">
        <v>148</v>
      </c>
      <c r="F4478" s="1" t="s">
        <v>43</v>
      </c>
      <c r="G4478" s="1" t="str">
        <f t="array" ref="G4478">IF($F4478="", "", _xlfn.XLOOKUP($F4478,accounts!$A$2:$A$86,accounts!$B$2:$B$86, "Other"))</f>
        <v>software</v>
      </c>
      <c r="H4478" s="1" t="str">
        <f t="array" ref="H4478">IF($F4478="", "", IFS(_xlfn.XLOOKUP($F4478, accounts!$A$2:$A$86, accounts!$E$2:$E$86, 0)&gt;=1000, "Enterprise", _xlfn.XLOOKUP($F4478, accounts!$A$2:$A$86, accounts!$E$2:$E$86, 0)&gt;=100, "Mid-Market", TRUE, "SMB"))</f>
        <v>Enterprise</v>
      </c>
      <c r="I4478" s="1" t="str">
        <f t="array" ref="I4478">IF($F4478="", "", _xlfn.XLOOKUP($F4478,accounts!$A$2:$A$86,accounts!$F$2:$F$86, "Other"))</f>
        <v>United States</v>
      </c>
      <c r="J4478" s="1" t="s">
        <v>131</v>
      </c>
      <c r="K4478" s="3">
        <v>42920.0</v>
      </c>
      <c r="L4478" s="3">
        <v>42929.0</v>
      </c>
      <c r="M4478" s="1">
        <v>4669.0</v>
      </c>
    </row>
    <row r="4479">
      <c r="A4479" s="1" t="s">
        <v>4684</v>
      </c>
      <c r="B4479" s="1" t="s">
        <v>26</v>
      </c>
      <c r="C4479" s="1" t="str">
        <f t="array" ref="C4479">_xlfn.XLOOKUP($B4479, sales_teams!$A$2:$A$36, sales_teams!$B$2:$B$36)</f>
        <v>Melvin Marxen</v>
      </c>
      <c r="D4479" s="1" t="str">
        <f t="array" ref="D4479">_xlfn.XLOOKUP($B4479, sales_teams!$A$2:$A$36, sales_teams!$C$2:$C$36)</f>
        <v>Central</v>
      </c>
      <c r="E4479" s="1" t="s">
        <v>179</v>
      </c>
      <c r="F4479" s="1" t="s">
        <v>78</v>
      </c>
      <c r="G4479" s="1" t="str">
        <f t="array" ref="G4479">IF($F4479="", "", _xlfn.XLOOKUP($F4479,accounts!$A$2:$A$86,accounts!$B$2:$B$86, "Other"))</f>
        <v>marketing</v>
      </c>
      <c r="H4479" s="1" t="str">
        <f t="array" ref="H4479">IF($F4479="", "", IFS(_xlfn.XLOOKUP($F4479, accounts!$A$2:$A$86, accounts!$E$2:$E$86, 0)&gt;=1000, "Enterprise", _xlfn.XLOOKUP($F4479, accounts!$A$2:$A$86, accounts!$E$2:$E$86, 0)&gt;=100, "Mid-Market", TRUE, "SMB"))</f>
        <v>Enterprise</v>
      </c>
      <c r="I4479" s="1" t="str">
        <f t="array" ref="I4479">IF($F4479="", "", _xlfn.XLOOKUP($F4479,accounts!$A$2:$A$86,accounts!$F$2:$F$86, "Other"))</f>
        <v>United States</v>
      </c>
      <c r="J4479" s="1" t="s">
        <v>192</v>
      </c>
      <c r="K4479" s="3">
        <v>42920.0</v>
      </c>
      <c r="L4479" s="3">
        <v>43042.0</v>
      </c>
      <c r="M4479" s="1">
        <v>0.0</v>
      </c>
    </row>
    <row r="4480">
      <c r="A4480" s="1" t="s">
        <v>4685</v>
      </c>
      <c r="B4480" s="1" t="s">
        <v>104</v>
      </c>
      <c r="C4480" s="1" t="str">
        <f t="array" ref="C4480">_xlfn.XLOOKUP($B4480, sales_teams!$A$2:$A$36, sales_teams!$B$2:$B$36)</f>
        <v>Summer Sewald</v>
      </c>
      <c r="D4480" s="1" t="str">
        <f t="array" ref="D4480">_xlfn.XLOOKUP($B4480, sales_teams!$A$2:$A$36, sales_teams!$C$2:$C$36)</f>
        <v>West</v>
      </c>
      <c r="E4480" s="1" t="s">
        <v>148</v>
      </c>
      <c r="F4480" s="1" t="s">
        <v>114</v>
      </c>
      <c r="G4480" s="1" t="str">
        <f t="array" ref="G4480">IF($F4480="", "", _xlfn.XLOOKUP($F4480,accounts!$A$2:$A$86,accounts!$B$2:$B$86, "Other"))</f>
        <v>marketing</v>
      </c>
      <c r="H4480" s="1" t="str">
        <f t="array" ref="H4480">IF($F4480="", "", IFS(_xlfn.XLOOKUP($F4480, accounts!$A$2:$A$86, accounts!$E$2:$E$86, 0)&gt;=1000, "Enterprise", _xlfn.XLOOKUP($F4480, accounts!$A$2:$A$86, accounts!$E$2:$E$86, 0)&gt;=100, "Mid-Market", TRUE, "SMB"))</f>
        <v>Enterprise</v>
      </c>
      <c r="I4480" s="1" t="str">
        <f t="array" ref="I4480">IF($F4480="", "", _xlfn.XLOOKUP($F4480,accounts!$A$2:$A$86,accounts!$F$2:$F$86, "Other"))</f>
        <v>United States</v>
      </c>
      <c r="J4480" s="1" t="s">
        <v>192</v>
      </c>
      <c r="K4480" s="3">
        <v>42920.0</v>
      </c>
      <c r="L4480" s="3">
        <v>42922.0</v>
      </c>
      <c r="M4480" s="1">
        <v>0.0</v>
      </c>
    </row>
    <row r="4481">
      <c r="A4481" s="1" t="s">
        <v>4686</v>
      </c>
      <c r="B4481" s="1" t="s">
        <v>102</v>
      </c>
      <c r="C4481" s="1" t="str">
        <f t="array" ref="C4481">_xlfn.XLOOKUP($B4481, sales_teams!$A$2:$A$36, sales_teams!$B$2:$B$36)</f>
        <v>Summer Sewald</v>
      </c>
      <c r="D4481" s="1" t="str">
        <f t="array" ref="D4481">_xlfn.XLOOKUP($B4481, sales_teams!$A$2:$A$36, sales_teams!$C$2:$C$36)</f>
        <v>West</v>
      </c>
      <c r="E4481" s="1" t="s">
        <v>188</v>
      </c>
      <c r="G4481" s="1" t="str">
        <f t="array" ref="G4481">IF($F4481="", "", _xlfn.XLOOKUP($F4481,accounts!$A$2:$A$86,accounts!$B$2:$B$86, "Other"))</f>
        <v/>
      </c>
      <c r="H4481" s="1" t="str">
        <f t="array" ref="H4481">IF($F4481="", "", IFS(_xlfn.XLOOKUP($F4481, accounts!$A$2:$A$86, accounts!$E$2:$E$86, 0)&gt;=1000, "Enterprise", _xlfn.XLOOKUP($F4481, accounts!$A$2:$A$86, accounts!$E$2:$E$86, 0)&gt;=100, "Mid-Market", TRUE, "SMB"))</f>
        <v/>
      </c>
      <c r="I4481" s="1" t="str">
        <f t="array" ref="I4481">IF($F4481="", "", _xlfn.XLOOKUP($F4481,accounts!$A$2:$A$86,accounts!$F$2:$F$86, "Other"))</f>
        <v/>
      </c>
      <c r="J4481" s="1" t="s">
        <v>189</v>
      </c>
      <c r="K4481" s="3">
        <v>42920.0</v>
      </c>
    </row>
    <row r="4482">
      <c r="A4482" s="1" t="s">
        <v>4687</v>
      </c>
      <c r="B4482" s="1" t="s">
        <v>102</v>
      </c>
      <c r="C4482" s="1" t="str">
        <f t="array" ref="C4482">_xlfn.XLOOKUP($B4482, sales_teams!$A$2:$A$36, sales_teams!$B$2:$B$36)</f>
        <v>Summer Sewald</v>
      </c>
      <c r="D4482" s="1" t="str">
        <f t="array" ref="D4482">_xlfn.XLOOKUP($B4482, sales_teams!$A$2:$A$36, sales_teams!$C$2:$C$36)</f>
        <v>West</v>
      </c>
      <c r="E4482" s="1" t="s">
        <v>181</v>
      </c>
      <c r="F4482" s="1" t="s">
        <v>75</v>
      </c>
      <c r="G4482" s="1" t="str">
        <f t="array" ref="G4482">IF($F4482="", "", _xlfn.XLOOKUP($F4482,accounts!$A$2:$A$86,accounts!$B$2:$B$86, "Other"))</f>
        <v>software</v>
      </c>
      <c r="H4482" s="1" t="str">
        <f t="array" ref="H4482">IF($F4482="", "", IFS(_xlfn.XLOOKUP($F4482, accounts!$A$2:$A$86, accounts!$E$2:$E$86, 0)&gt;=1000, "Enterprise", _xlfn.XLOOKUP($F4482, accounts!$A$2:$A$86, accounts!$E$2:$E$86, 0)&gt;=100, "Mid-Market", TRUE, "SMB"))</f>
        <v>SMB</v>
      </c>
      <c r="I4482" s="1" t="str">
        <f t="array" ref="I4482">IF($F4482="", "", _xlfn.XLOOKUP($F4482,accounts!$A$2:$A$86,accounts!$F$2:$F$86, "Other"))</f>
        <v>United States</v>
      </c>
      <c r="J4482" s="1" t="s">
        <v>192</v>
      </c>
      <c r="K4482" s="3">
        <v>42920.0</v>
      </c>
      <c r="L4482" s="3">
        <v>42927.0</v>
      </c>
      <c r="M4482" s="1">
        <v>0.0</v>
      </c>
    </row>
    <row r="4483">
      <c r="A4483" s="1" t="s">
        <v>4688</v>
      </c>
      <c r="B4483" s="1" t="s">
        <v>102</v>
      </c>
      <c r="C4483" s="1" t="str">
        <f t="array" ref="C4483">_xlfn.XLOOKUP($B4483, sales_teams!$A$2:$A$36, sales_teams!$B$2:$B$36)</f>
        <v>Summer Sewald</v>
      </c>
      <c r="D4483" s="1" t="str">
        <f t="array" ref="D4483">_xlfn.XLOOKUP($B4483, sales_teams!$A$2:$A$36, sales_teams!$C$2:$C$36)</f>
        <v>West</v>
      </c>
      <c r="E4483" s="1" t="s">
        <v>109</v>
      </c>
      <c r="F4483" s="1" t="s">
        <v>115</v>
      </c>
      <c r="G4483" s="1" t="str">
        <f t="array" ref="G4483">IF($F4483="", "", _xlfn.XLOOKUP($F4483,accounts!$A$2:$A$86,accounts!$B$2:$B$86, "Other"))</f>
        <v>services</v>
      </c>
      <c r="H4483" s="1" t="str">
        <f t="array" ref="H4483">IF($F4483="", "", IFS(_xlfn.XLOOKUP($F4483, accounts!$A$2:$A$86, accounts!$E$2:$E$86, 0)&gt;=1000, "Enterprise", _xlfn.XLOOKUP($F4483, accounts!$A$2:$A$86, accounts!$E$2:$E$86, 0)&gt;=100, "Mid-Market", TRUE, "SMB"))</f>
        <v>Enterprise</v>
      </c>
      <c r="I4483" s="1" t="str">
        <f t="array" ref="I4483">IF($F4483="", "", _xlfn.XLOOKUP($F4483,accounts!$A$2:$A$86,accounts!$F$2:$F$86, "Other"))</f>
        <v>United States</v>
      </c>
      <c r="J4483" s="1" t="s">
        <v>192</v>
      </c>
      <c r="K4483" s="3">
        <v>42920.0</v>
      </c>
      <c r="L4483" s="3">
        <v>42926.0</v>
      </c>
      <c r="M4483" s="1">
        <v>0.0</v>
      </c>
    </row>
    <row r="4484">
      <c r="A4484" s="1" t="s">
        <v>4689</v>
      </c>
      <c r="B4484" s="1" t="s">
        <v>92</v>
      </c>
      <c r="C4484" s="1" t="str">
        <f t="array" ref="C4484">_xlfn.XLOOKUP($B4484, sales_teams!$A$2:$A$36, sales_teams!$B$2:$B$36)</f>
        <v>Celia Rouche</v>
      </c>
      <c r="D4484" s="1" t="str">
        <f t="array" ref="D4484">_xlfn.XLOOKUP($B4484, sales_teams!$A$2:$A$36, sales_teams!$C$2:$C$36)</f>
        <v>West</v>
      </c>
      <c r="E4484" s="1" t="s">
        <v>181</v>
      </c>
      <c r="F4484" s="1" t="s">
        <v>142</v>
      </c>
      <c r="G4484" s="1" t="str">
        <f t="array" ref="G4484">IF($F4484="", "", _xlfn.XLOOKUP($F4484,accounts!$A$2:$A$86,accounts!$B$2:$B$86, "Other"))</f>
        <v>retail</v>
      </c>
      <c r="H4484" s="1" t="str">
        <f t="array" ref="H4484">IF($F4484="", "", IFS(_xlfn.XLOOKUP($F4484, accounts!$A$2:$A$86, accounts!$E$2:$E$86, 0)&gt;=1000, "Enterprise", _xlfn.XLOOKUP($F4484, accounts!$A$2:$A$86, accounts!$E$2:$E$86, 0)&gt;=100, "Mid-Market", TRUE, "SMB"))</f>
        <v>Enterprise</v>
      </c>
      <c r="I4484" s="1" t="str">
        <f t="array" ref="I4484">IF($F4484="", "", _xlfn.XLOOKUP($F4484,accounts!$A$2:$A$86,accounts!$F$2:$F$86, "Other"))</f>
        <v>United States</v>
      </c>
      <c r="J4484" s="1" t="s">
        <v>192</v>
      </c>
      <c r="K4484" s="3">
        <v>42920.0</v>
      </c>
      <c r="L4484" s="3">
        <v>42997.0</v>
      </c>
      <c r="M4484" s="1">
        <v>0.0</v>
      </c>
    </row>
    <row r="4485">
      <c r="A4485" s="1" t="s">
        <v>4690</v>
      </c>
      <c r="B4485" s="1" t="s">
        <v>107</v>
      </c>
      <c r="C4485" s="1" t="str">
        <f t="array" ref="C4485">_xlfn.XLOOKUP($B4485, sales_teams!$A$2:$A$36, sales_teams!$B$2:$B$36)</f>
        <v>Summer Sewald</v>
      </c>
      <c r="D4485" s="1" t="str">
        <f t="array" ref="D4485">_xlfn.XLOOKUP($B4485, sales_teams!$A$2:$A$36, sales_teams!$C$2:$C$36)</f>
        <v>West</v>
      </c>
      <c r="E4485" s="1" t="s">
        <v>179</v>
      </c>
      <c r="G4485" s="1" t="str">
        <f t="array" ref="G4485">IF($F4485="", "", _xlfn.XLOOKUP($F4485,accounts!$A$2:$A$86,accounts!$B$2:$B$86, "Other"))</f>
        <v/>
      </c>
      <c r="H4485" s="1" t="str">
        <f t="array" ref="H4485">IF($F4485="", "", IFS(_xlfn.XLOOKUP($F4485, accounts!$A$2:$A$86, accounts!$E$2:$E$86, 0)&gt;=1000, "Enterprise", _xlfn.XLOOKUP($F4485, accounts!$A$2:$A$86, accounts!$E$2:$E$86, 0)&gt;=100, "Mid-Market", TRUE, "SMB"))</f>
        <v/>
      </c>
      <c r="I4485" s="1" t="str">
        <f t="array" ref="I4485">IF($F4485="", "", _xlfn.XLOOKUP($F4485,accounts!$A$2:$A$86,accounts!$F$2:$F$86, "Other"))</f>
        <v/>
      </c>
      <c r="J4485" s="1" t="s">
        <v>189</v>
      </c>
      <c r="K4485" s="3">
        <v>42920.0</v>
      </c>
    </row>
    <row r="4486">
      <c r="A4486" s="1" t="s">
        <v>4691</v>
      </c>
      <c r="B4486" s="1" t="s">
        <v>18</v>
      </c>
      <c r="C4486" s="1" t="str">
        <f t="array" ref="C4486">_xlfn.XLOOKUP($B4486, sales_teams!$A$2:$A$36, sales_teams!$B$2:$B$36)</f>
        <v>Dustin Brinkmann</v>
      </c>
      <c r="D4486" s="1" t="str">
        <f t="array" ref="D4486">_xlfn.XLOOKUP($B4486, sales_teams!$A$2:$A$36, sales_teams!$C$2:$C$36)</f>
        <v>Central</v>
      </c>
      <c r="E4486" s="1" t="s">
        <v>179</v>
      </c>
      <c r="F4486" s="1" t="s">
        <v>119</v>
      </c>
      <c r="G4486" s="1" t="str">
        <f t="array" ref="G4486">IF($F4486="", "", _xlfn.XLOOKUP($F4486,accounts!$A$2:$A$86,accounts!$B$2:$B$86, "Other"))</f>
        <v>technology</v>
      </c>
      <c r="H4486" s="1" t="str">
        <f t="array" ref="H4486">IF($F4486="", "", IFS(_xlfn.XLOOKUP($F4486, accounts!$A$2:$A$86, accounts!$E$2:$E$86, 0)&gt;=1000, "Enterprise", _xlfn.XLOOKUP($F4486, accounts!$A$2:$A$86, accounts!$E$2:$E$86, 0)&gt;=100, "Mid-Market", TRUE, "SMB"))</f>
        <v>Enterprise</v>
      </c>
      <c r="I4486" s="1" t="str">
        <f t="array" ref="I4486">IF($F4486="", "", _xlfn.XLOOKUP($F4486,accounts!$A$2:$A$86,accounts!$F$2:$F$86, "Other"))</f>
        <v>Korea</v>
      </c>
      <c r="J4486" s="1" t="s">
        <v>192</v>
      </c>
      <c r="K4486" s="3">
        <v>42920.0</v>
      </c>
      <c r="L4486" s="3">
        <v>42927.0</v>
      </c>
      <c r="M4486" s="1">
        <v>0.0</v>
      </c>
    </row>
    <row r="4487">
      <c r="A4487" s="1" t="s">
        <v>4692</v>
      </c>
      <c r="B4487" s="1" t="s">
        <v>18</v>
      </c>
      <c r="C4487" s="1" t="str">
        <f t="array" ref="C4487">_xlfn.XLOOKUP($B4487, sales_teams!$A$2:$A$36, sales_teams!$B$2:$B$36)</f>
        <v>Dustin Brinkmann</v>
      </c>
      <c r="D4487" s="1" t="str">
        <f t="array" ref="D4487">_xlfn.XLOOKUP($B4487, sales_teams!$A$2:$A$36, sales_teams!$C$2:$C$36)</f>
        <v>Central</v>
      </c>
      <c r="E4487" s="1" t="s">
        <v>181</v>
      </c>
      <c r="F4487" s="1" t="s">
        <v>79</v>
      </c>
      <c r="G4487" s="1" t="str">
        <f t="array" ref="G4487">IF($F4487="", "", _xlfn.XLOOKUP($F4487,accounts!$A$2:$A$86,accounts!$B$2:$B$86, "Other"))</f>
        <v>entertainment</v>
      </c>
      <c r="H4487" s="1" t="str">
        <f t="array" ref="H4487">IF($F4487="", "", IFS(_xlfn.XLOOKUP($F4487, accounts!$A$2:$A$86, accounts!$E$2:$E$86, 0)&gt;=1000, "Enterprise", _xlfn.XLOOKUP($F4487, accounts!$A$2:$A$86, accounts!$E$2:$E$86, 0)&gt;=100, "Mid-Market", TRUE, "SMB"))</f>
        <v>Mid-Market</v>
      </c>
      <c r="I4487" s="1" t="str">
        <f t="array" ref="I4487">IF($F4487="", "", _xlfn.XLOOKUP($F4487,accounts!$A$2:$A$86,accounts!$F$2:$F$86, "Other"))</f>
        <v>United States</v>
      </c>
      <c r="J4487" s="1" t="s">
        <v>131</v>
      </c>
      <c r="K4487" s="3">
        <v>42920.0</v>
      </c>
      <c r="L4487" s="3">
        <v>43003.0</v>
      </c>
      <c r="M4487" s="1">
        <v>475.0</v>
      </c>
    </row>
    <row r="4488">
      <c r="A4488" s="1" t="s">
        <v>4693</v>
      </c>
      <c r="B4488" s="1" t="s">
        <v>18</v>
      </c>
      <c r="C4488" s="1" t="str">
        <f t="array" ref="C4488">_xlfn.XLOOKUP($B4488, sales_teams!$A$2:$A$36, sales_teams!$B$2:$B$36)</f>
        <v>Dustin Brinkmann</v>
      </c>
      <c r="D4488" s="1" t="str">
        <f t="array" ref="D4488">_xlfn.XLOOKUP($B4488, sales_teams!$A$2:$A$36, sales_teams!$C$2:$C$36)</f>
        <v>Central</v>
      </c>
      <c r="E4488" s="1" t="s">
        <v>109</v>
      </c>
      <c r="F4488" s="1" t="s">
        <v>149</v>
      </c>
      <c r="G4488" s="1" t="str">
        <f t="array" ref="G4488">IF($F4488="", "", _xlfn.XLOOKUP($F4488,accounts!$A$2:$A$86,accounts!$B$2:$B$86, "Other"))</f>
        <v>medical</v>
      </c>
      <c r="H4488" s="1" t="str">
        <f t="array" ref="H4488">IF($F4488="", "", IFS(_xlfn.XLOOKUP($F4488, accounts!$A$2:$A$86, accounts!$E$2:$E$86, 0)&gt;=1000, "Enterprise", _xlfn.XLOOKUP($F4488, accounts!$A$2:$A$86, accounts!$E$2:$E$86, 0)&gt;=100, "Mid-Market", TRUE, "SMB"))</f>
        <v>Enterprise</v>
      </c>
      <c r="I4488" s="1" t="str">
        <f t="array" ref="I4488">IF($F4488="", "", _xlfn.XLOOKUP($F4488,accounts!$A$2:$A$86,accounts!$F$2:$F$86, "Other"))</f>
        <v>United States</v>
      </c>
      <c r="J4488" s="1" t="s">
        <v>131</v>
      </c>
      <c r="K4488" s="3">
        <v>42920.0</v>
      </c>
      <c r="L4488" s="3">
        <v>42921.0</v>
      </c>
      <c r="M4488" s="1">
        <v>1102.0</v>
      </c>
    </row>
    <row r="4489">
      <c r="A4489" s="1" t="s">
        <v>4694</v>
      </c>
      <c r="B4489" s="1" t="s">
        <v>18</v>
      </c>
      <c r="C4489" s="1" t="str">
        <f t="array" ref="C4489">_xlfn.XLOOKUP($B4489, sales_teams!$A$2:$A$36, sales_teams!$B$2:$B$36)</f>
        <v>Dustin Brinkmann</v>
      </c>
      <c r="D4489" s="1" t="str">
        <f t="array" ref="D4489">_xlfn.XLOOKUP($B4489, sales_teams!$A$2:$A$36, sales_teams!$C$2:$C$36)</f>
        <v>Central</v>
      </c>
      <c r="E4489" s="1" t="s">
        <v>179</v>
      </c>
      <c r="F4489" s="1" t="s">
        <v>178</v>
      </c>
      <c r="G4489" s="1" t="str">
        <f t="array" ref="G4489">IF($F4489="", "", _xlfn.XLOOKUP($F4489,accounts!$A$2:$A$86,accounts!$B$2:$B$86, "Other"))</f>
        <v>medical</v>
      </c>
      <c r="H4489" s="1" t="str">
        <f t="array" ref="H4489">IF($F4489="", "", IFS(_xlfn.XLOOKUP($F4489, accounts!$A$2:$A$86, accounts!$E$2:$E$86, 0)&gt;=1000, "Enterprise", _xlfn.XLOOKUP($F4489, accounts!$A$2:$A$86, accounts!$E$2:$E$86, 0)&gt;=100, "Mid-Market", TRUE, "SMB"))</f>
        <v>Enterprise</v>
      </c>
      <c r="I4489" s="1" t="str">
        <f t="array" ref="I4489">IF($F4489="", "", _xlfn.XLOOKUP($F4489,accounts!$A$2:$A$86,accounts!$F$2:$F$86, "Other"))</f>
        <v>United States</v>
      </c>
      <c r="J4489" s="1" t="s">
        <v>131</v>
      </c>
      <c r="K4489" s="3">
        <v>42920.0</v>
      </c>
      <c r="L4489" s="3">
        <v>42925.0</v>
      </c>
      <c r="M4489" s="1">
        <v>55.0</v>
      </c>
    </row>
    <row r="4490">
      <c r="A4490" s="1" t="s">
        <v>4695</v>
      </c>
      <c r="B4490" s="1" t="s">
        <v>28</v>
      </c>
      <c r="C4490" s="1" t="str">
        <f t="array" ref="C4490">_xlfn.XLOOKUP($B4490, sales_teams!$A$2:$A$36, sales_teams!$B$2:$B$36)</f>
        <v>Melvin Marxen</v>
      </c>
      <c r="D4490" s="1" t="str">
        <f t="array" ref="D4490">_xlfn.XLOOKUP($B4490, sales_teams!$A$2:$A$36, sales_teams!$C$2:$C$36)</f>
        <v>Central</v>
      </c>
      <c r="E4490" s="1" t="s">
        <v>181</v>
      </c>
      <c r="F4490" s="1" t="s">
        <v>165</v>
      </c>
      <c r="G4490" s="1" t="str">
        <f t="array" ref="G4490">IF($F4490="", "", _xlfn.XLOOKUP($F4490,accounts!$A$2:$A$86,accounts!$B$2:$B$86, "Other"))</f>
        <v>telecommunications</v>
      </c>
      <c r="H4490" s="1" t="str">
        <f t="array" ref="H4490">IF($F4490="", "", IFS(_xlfn.XLOOKUP($F4490, accounts!$A$2:$A$86, accounts!$E$2:$E$86, 0)&gt;=1000, "Enterprise", _xlfn.XLOOKUP($F4490, accounts!$A$2:$A$86, accounts!$E$2:$E$86, 0)&gt;=100, "Mid-Market", TRUE, "SMB"))</f>
        <v>Enterprise</v>
      </c>
      <c r="I4490" s="1" t="str">
        <f t="array" ref="I4490">IF($F4490="", "", _xlfn.XLOOKUP($F4490,accounts!$A$2:$A$86,accounts!$F$2:$F$86, "Other"))</f>
        <v>United States</v>
      </c>
      <c r="J4490" s="1" t="s">
        <v>192</v>
      </c>
      <c r="K4490" s="3">
        <v>42920.0</v>
      </c>
      <c r="L4490" s="3">
        <v>42931.0</v>
      </c>
      <c r="M4490" s="1">
        <v>0.0</v>
      </c>
    </row>
    <row r="4491">
      <c r="A4491" s="1" t="s">
        <v>4696</v>
      </c>
      <c r="B4491" s="1" t="s">
        <v>15</v>
      </c>
      <c r="C4491" s="1" t="str">
        <f t="array" ref="C4491">_xlfn.XLOOKUP($B4491, sales_teams!$A$2:$A$36, sales_teams!$B$2:$B$36)</f>
        <v>Dustin Brinkmann</v>
      </c>
      <c r="D4491" s="1" t="str">
        <f t="array" ref="D4491">_xlfn.XLOOKUP($B4491, sales_teams!$A$2:$A$36, sales_teams!$C$2:$C$36)</f>
        <v>Central</v>
      </c>
      <c r="E4491" s="1" t="s">
        <v>179</v>
      </c>
      <c r="F4491" s="1" t="s">
        <v>152</v>
      </c>
      <c r="G4491" s="1" t="str">
        <f t="array" ref="G4491">IF($F4491="", "", _xlfn.XLOOKUP($F4491,accounts!$A$2:$A$86,accounts!$B$2:$B$86, "Other"))</f>
        <v>marketing</v>
      </c>
      <c r="H4491" s="1" t="str">
        <f t="array" ref="H4491">IF($F4491="", "", IFS(_xlfn.XLOOKUP($F4491, accounts!$A$2:$A$86, accounts!$E$2:$E$86, 0)&gt;=1000, "Enterprise", _xlfn.XLOOKUP($F4491, accounts!$A$2:$A$86, accounts!$E$2:$E$86, 0)&gt;=100, "Mid-Market", TRUE, "SMB"))</f>
        <v>Mid-Market</v>
      </c>
      <c r="I4491" s="1" t="str">
        <f t="array" ref="I4491">IF($F4491="", "", _xlfn.XLOOKUP($F4491,accounts!$A$2:$A$86,accounts!$F$2:$F$86, "Other"))</f>
        <v>United States</v>
      </c>
      <c r="J4491" s="1" t="s">
        <v>192</v>
      </c>
      <c r="K4491" s="3">
        <v>42920.0</v>
      </c>
      <c r="L4491" s="3">
        <v>42922.0</v>
      </c>
      <c r="M4491" s="1">
        <v>0.0</v>
      </c>
    </row>
    <row r="4492">
      <c r="A4492" s="1" t="s">
        <v>4697</v>
      </c>
      <c r="B4492" s="1" t="s">
        <v>15</v>
      </c>
      <c r="C4492" s="1" t="str">
        <f t="array" ref="C4492">_xlfn.XLOOKUP($B4492, sales_teams!$A$2:$A$36, sales_teams!$B$2:$B$36)</f>
        <v>Dustin Brinkmann</v>
      </c>
      <c r="D4492" s="1" t="str">
        <f t="array" ref="D4492">_xlfn.XLOOKUP($B4492, sales_teams!$A$2:$A$36, sales_teams!$C$2:$C$36)</f>
        <v>Central</v>
      </c>
      <c r="E4492" s="1" t="s">
        <v>179</v>
      </c>
      <c r="F4492" s="1" t="s">
        <v>47</v>
      </c>
      <c r="G4492" s="1" t="str">
        <f t="array" ref="G4492">IF($F4492="", "", _xlfn.XLOOKUP($F4492,accounts!$A$2:$A$86,accounts!$B$2:$B$86, "Other"))</f>
        <v>retail</v>
      </c>
      <c r="H4492" s="1" t="str">
        <f t="array" ref="H4492">IF($F4492="", "", IFS(_xlfn.XLOOKUP($F4492, accounts!$A$2:$A$86, accounts!$E$2:$E$86, 0)&gt;=1000, "Enterprise", _xlfn.XLOOKUP($F4492, accounts!$A$2:$A$86, accounts!$E$2:$E$86, 0)&gt;=100, "Mid-Market", TRUE, "SMB"))</f>
        <v>Enterprise</v>
      </c>
      <c r="I4492" s="1" t="str">
        <f t="array" ref="I4492">IF($F4492="", "", _xlfn.XLOOKUP($F4492,accounts!$A$2:$A$86,accounts!$F$2:$F$86, "Other"))</f>
        <v>United States</v>
      </c>
      <c r="J4492" s="1" t="s">
        <v>131</v>
      </c>
      <c r="K4492" s="3">
        <v>42920.0</v>
      </c>
      <c r="L4492" s="3">
        <v>42921.0</v>
      </c>
      <c r="M4492" s="1">
        <v>63.0</v>
      </c>
    </row>
    <row r="4493">
      <c r="A4493" s="1" t="s">
        <v>4698</v>
      </c>
      <c r="B4493" s="1" t="s">
        <v>60</v>
      </c>
      <c r="C4493" s="1" t="str">
        <f t="array" ref="C4493">_xlfn.XLOOKUP($B4493, sales_teams!$A$2:$A$36, sales_teams!$B$2:$B$36)</f>
        <v>Celia Rouche</v>
      </c>
      <c r="D4493" s="1" t="str">
        <f t="array" ref="D4493">_xlfn.XLOOKUP($B4493, sales_teams!$A$2:$A$36, sales_teams!$C$2:$C$36)</f>
        <v>West</v>
      </c>
      <c r="E4493" s="1" t="s">
        <v>188</v>
      </c>
      <c r="F4493" s="1" t="s">
        <v>125</v>
      </c>
      <c r="G4493" s="1" t="str">
        <f t="array" ref="G4493">IF($F4493="", "", _xlfn.XLOOKUP($F4493,accounts!$A$2:$A$86,accounts!$B$2:$B$86, "Other"))</f>
        <v>software</v>
      </c>
      <c r="H4493" s="1" t="str">
        <f t="array" ref="H4493">IF($F4493="", "", IFS(_xlfn.XLOOKUP($F4493, accounts!$A$2:$A$86, accounts!$E$2:$E$86, 0)&gt;=1000, "Enterprise", _xlfn.XLOOKUP($F4493, accounts!$A$2:$A$86, accounts!$E$2:$E$86, 0)&gt;=100, "Mid-Market", TRUE, "SMB"))</f>
        <v>Enterprise</v>
      </c>
      <c r="I4493" s="1" t="str">
        <f t="array" ref="I4493">IF($F4493="", "", _xlfn.XLOOKUP($F4493,accounts!$A$2:$A$86,accounts!$F$2:$F$86, "Other"))</f>
        <v>United States</v>
      </c>
      <c r="J4493" s="1" t="s">
        <v>192</v>
      </c>
      <c r="K4493" s="3">
        <v>42920.0</v>
      </c>
      <c r="L4493" s="3">
        <v>42928.0</v>
      </c>
      <c r="M4493" s="1">
        <v>0.0</v>
      </c>
    </row>
    <row r="4494">
      <c r="A4494" s="1" t="s">
        <v>4699</v>
      </c>
      <c r="B4494" s="1" t="s">
        <v>60</v>
      </c>
      <c r="C4494" s="1" t="str">
        <f t="array" ref="C4494">_xlfn.XLOOKUP($B4494, sales_teams!$A$2:$A$36, sales_teams!$B$2:$B$36)</f>
        <v>Celia Rouche</v>
      </c>
      <c r="D4494" s="1" t="str">
        <f t="array" ref="D4494">_xlfn.XLOOKUP($B4494, sales_teams!$A$2:$A$36, sales_teams!$C$2:$C$36)</f>
        <v>West</v>
      </c>
      <c r="E4494" s="1" t="s">
        <v>194</v>
      </c>
      <c r="F4494" s="1" t="s">
        <v>143</v>
      </c>
      <c r="G4494" s="1" t="str">
        <f t="array" ref="G4494">IF($F4494="", "", _xlfn.XLOOKUP($F4494,accounts!$A$2:$A$86,accounts!$B$2:$B$86, "Other"))</f>
        <v>entertainment</v>
      </c>
      <c r="H4494" s="1" t="str">
        <f t="array" ref="H4494">IF($F4494="", "", IFS(_xlfn.XLOOKUP($F4494, accounts!$A$2:$A$86, accounts!$E$2:$E$86, 0)&gt;=1000, "Enterprise", _xlfn.XLOOKUP($F4494, accounts!$A$2:$A$86, accounts!$E$2:$E$86, 0)&gt;=100, "Mid-Market", TRUE, "SMB"))</f>
        <v>Mid-Market</v>
      </c>
      <c r="I4494" s="1" t="str">
        <f t="array" ref="I4494">IF($F4494="", "", _xlfn.XLOOKUP($F4494,accounts!$A$2:$A$86,accounts!$F$2:$F$86, "Other"))</f>
        <v>United States</v>
      </c>
      <c r="J4494" s="1" t="s">
        <v>131</v>
      </c>
      <c r="K4494" s="3">
        <v>42920.0</v>
      </c>
      <c r="L4494" s="3">
        <v>42930.0</v>
      </c>
      <c r="M4494" s="1">
        <v>5971.0</v>
      </c>
    </row>
    <row r="4495">
      <c r="A4495" s="1" t="s">
        <v>4700</v>
      </c>
      <c r="B4495" s="1" t="s">
        <v>45</v>
      </c>
      <c r="C4495" s="1" t="str">
        <f t="array" ref="C4495">_xlfn.XLOOKUP($B4495, sales_teams!$A$2:$A$36, sales_teams!$B$2:$B$36)</f>
        <v>Cara Losch</v>
      </c>
      <c r="D4495" s="1" t="str">
        <f t="array" ref="D4495">_xlfn.XLOOKUP($B4495, sales_teams!$A$2:$A$36, sales_teams!$C$2:$C$36)</f>
        <v>East</v>
      </c>
      <c r="E4495" s="1" t="s">
        <v>194</v>
      </c>
      <c r="F4495" s="1" t="s">
        <v>98</v>
      </c>
      <c r="G4495" s="1" t="str">
        <f t="array" ref="G4495">IF($F4495="", "", _xlfn.XLOOKUP($F4495,accounts!$A$2:$A$86,accounts!$B$2:$B$86, "Other"))</f>
        <v>retail</v>
      </c>
      <c r="H4495" s="1" t="str">
        <f t="array" ref="H4495">IF($F4495="", "", IFS(_xlfn.XLOOKUP($F4495, accounts!$A$2:$A$86, accounts!$E$2:$E$86, 0)&gt;=1000, "Enterprise", _xlfn.XLOOKUP($F4495, accounts!$A$2:$A$86, accounts!$E$2:$E$86, 0)&gt;=100, "Mid-Market", TRUE, "SMB"))</f>
        <v>Enterprise</v>
      </c>
      <c r="I4495" s="1" t="str">
        <f t="array" ref="I4495">IF($F4495="", "", _xlfn.XLOOKUP($F4495,accounts!$A$2:$A$86,accounts!$F$2:$F$86, "Other"))</f>
        <v>Japan</v>
      </c>
      <c r="J4495" s="1" t="s">
        <v>131</v>
      </c>
      <c r="K4495" s="3">
        <v>42920.0</v>
      </c>
      <c r="L4495" s="3">
        <v>42974.0</v>
      </c>
      <c r="M4495" s="1">
        <v>5710.0</v>
      </c>
    </row>
    <row r="4496">
      <c r="A4496" s="1" t="s">
        <v>4701</v>
      </c>
      <c r="B4496" s="1" t="s">
        <v>105</v>
      </c>
      <c r="C4496" s="1" t="str">
        <f t="array" ref="C4496">_xlfn.XLOOKUP($B4496, sales_teams!$A$2:$A$36, sales_teams!$B$2:$B$36)</f>
        <v>Summer Sewald</v>
      </c>
      <c r="D4496" s="1" t="str">
        <f t="array" ref="D4496">_xlfn.XLOOKUP($B4496, sales_teams!$A$2:$A$36, sales_teams!$C$2:$C$36)</f>
        <v>West</v>
      </c>
      <c r="E4496" s="1" t="s">
        <v>148</v>
      </c>
      <c r="F4496" s="1" t="s">
        <v>147</v>
      </c>
      <c r="G4496" s="1" t="str">
        <f t="array" ref="G4496">IF($F4496="", "", _xlfn.XLOOKUP($F4496,accounts!$A$2:$A$86,accounts!$B$2:$B$86, "Other"))</f>
        <v>telecommunications</v>
      </c>
      <c r="H4496" s="1" t="str">
        <f t="array" ref="H4496">IF($F4496="", "", IFS(_xlfn.XLOOKUP($F4496, accounts!$A$2:$A$86, accounts!$E$2:$E$86, 0)&gt;=1000, "Enterprise", _xlfn.XLOOKUP($F4496, accounts!$A$2:$A$86, accounts!$E$2:$E$86, 0)&gt;=100, "Mid-Market", TRUE, "SMB"))</f>
        <v>Enterprise</v>
      </c>
      <c r="I4496" s="1" t="str">
        <f t="array" ref="I4496">IF($F4496="", "", _xlfn.XLOOKUP($F4496,accounts!$A$2:$A$86,accounts!$F$2:$F$86, "Other"))</f>
        <v>United States</v>
      </c>
      <c r="J4496" s="1" t="s">
        <v>192</v>
      </c>
      <c r="K4496" s="3">
        <v>42920.0</v>
      </c>
      <c r="L4496" s="3">
        <v>42925.0</v>
      </c>
      <c r="M4496" s="1">
        <v>0.0</v>
      </c>
    </row>
    <row r="4497">
      <c r="A4497" s="1" t="s">
        <v>4702</v>
      </c>
      <c r="B4497" s="1" t="s">
        <v>105</v>
      </c>
      <c r="C4497" s="1" t="str">
        <f t="array" ref="C4497">_xlfn.XLOOKUP($B4497, sales_teams!$A$2:$A$36, sales_teams!$B$2:$B$36)</f>
        <v>Summer Sewald</v>
      </c>
      <c r="D4497" s="1" t="str">
        <f t="array" ref="D4497">_xlfn.XLOOKUP($B4497, sales_teams!$A$2:$A$36, sales_teams!$C$2:$C$36)</f>
        <v>West</v>
      </c>
      <c r="E4497" s="1" t="s">
        <v>179</v>
      </c>
      <c r="F4497" s="1" t="s">
        <v>142</v>
      </c>
      <c r="G4497" s="1" t="str">
        <f t="array" ref="G4497">IF($F4497="", "", _xlfn.XLOOKUP($F4497,accounts!$A$2:$A$86,accounts!$B$2:$B$86, "Other"))</f>
        <v>retail</v>
      </c>
      <c r="H4497" s="1" t="str">
        <f t="array" ref="H4497">IF($F4497="", "", IFS(_xlfn.XLOOKUP($F4497, accounts!$A$2:$A$86, accounts!$E$2:$E$86, 0)&gt;=1000, "Enterprise", _xlfn.XLOOKUP($F4497, accounts!$A$2:$A$86, accounts!$E$2:$E$86, 0)&gt;=100, "Mid-Market", TRUE, "SMB"))</f>
        <v>Enterprise</v>
      </c>
      <c r="I4497" s="1" t="str">
        <f t="array" ref="I4497">IF($F4497="", "", _xlfn.XLOOKUP($F4497,accounts!$A$2:$A$86,accounts!$F$2:$F$86, "Other"))</f>
        <v>United States</v>
      </c>
      <c r="J4497" s="1" t="s">
        <v>131</v>
      </c>
      <c r="K4497" s="3">
        <v>42920.0</v>
      </c>
      <c r="L4497" s="3">
        <v>42999.0</v>
      </c>
      <c r="M4497" s="1">
        <v>52.0</v>
      </c>
    </row>
    <row r="4498">
      <c r="A4498" s="1" t="s">
        <v>4703</v>
      </c>
      <c r="B4498" s="1" t="s">
        <v>7</v>
      </c>
      <c r="C4498" s="1" t="str">
        <f t="array" ref="C4498">_xlfn.XLOOKUP($B4498, sales_teams!$A$2:$A$36, sales_teams!$B$2:$B$36)</f>
        <v>Dustin Brinkmann</v>
      </c>
      <c r="D4498" s="1" t="str">
        <f t="array" ref="D4498">_xlfn.XLOOKUP($B4498, sales_teams!$A$2:$A$36, sales_teams!$C$2:$C$36)</f>
        <v>Central</v>
      </c>
      <c r="E4498" s="1" t="s">
        <v>181</v>
      </c>
      <c r="F4498" s="1" t="s">
        <v>79</v>
      </c>
      <c r="G4498" s="1" t="str">
        <f t="array" ref="G4498">IF($F4498="", "", _xlfn.XLOOKUP($F4498,accounts!$A$2:$A$86,accounts!$B$2:$B$86, "Other"))</f>
        <v>entertainment</v>
      </c>
      <c r="H4498" s="1" t="str">
        <f t="array" ref="H4498">IF($F4498="", "", IFS(_xlfn.XLOOKUP($F4498, accounts!$A$2:$A$86, accounts!$E$2:$E$86, 0)&gt;=1000, "Enterprise", _xlfn.XLOOKUP($F4498, accounts!$A$2:$A$86, accounts!$E$2:$E$86, 0)&gt;=100, "Mid-Market", TRUE, "SMB"))</f>
        <v>Mid-Market</v>
      </c>
      <c r="I4498" s="1" t="str">
        <f t="array" ref="I4498">IF($F4498="", "", _xlfn.XLOOKUP($F4498,accounts!$A$2:$A$86,accounts!$F$2:$F$86, "Other"))</f>
        <v>United States</v>
      </c>
      <c r="J4498" s="1" t="s">
        <v>131</v>
      </c>
      <c r="K4498" s="3">
        <v>42921.0</v>
      </c>
      <c r="L4498" s="3">
        <v>42975.0</v>
      </c>
      <c r="M4498" s="1">
        <v>522.0</v>
      </c>
    </row>
    <row r="4499">
      <c r="A4499" s="1" t="s">
        <v>4704</v>
      </c>
      <c r="B4499" s="1" t="s">
        <v>52</v>
      </c>
      <c r="C4499" s="1" t="str">
        <f t="array" ref="C4499">_xlfn.XLOOKUP($B4499, sales_teams!$A$2:$A$36, sales_teams!$B$2:$B$36)</f>
        <v>Rocco Neubert</v>
      </c>
      <c r="D4499" s="1" t="str">
        <f t="array" ref="D4499">_xlfn.XLOOKUP($B4499, sales_teams!$A$2:$A$36, sales_teams!$C$2:$C$36)</f>
        <v>East</v>
      </c>
      <c r="E4499" s="1" t="s">
        <v>181</v>
      </c>
      <c r="G4499" s="1" t="str">
        <f t="array" ref="G4499">IF($F4499="", "", _xlfn.XLOOKUP($F4499,accounts!$A$2:$A$86,accounts!$B$2:$B$86, "Other"))</f>
        <v/>
      </c>
      <c r="H4499" s="1" t="str">
        <f t="array" ref="H4499">IF($F4499="", "", IFS(_xlfn.XLOOKUP($F4499, accounts!$A$2:$A$86, accounts!$E$2:$E$86, 0)&gt;=1000, "Enterprise", _xlfn.XLOOKUP($F4499, accounts!$A$2:$A$86, accounts!$E$2:$E$86, 0)&gt;=100, "Mid-Market", TRUE, "SMB"))</f>
        <v/>
      </c>
      <c r="I4499" s="1" t="str">
        <f t="array" ref="I4499">IF($F4499="", "", _xlfn.XLOOKUP($F4499,accounts!$A$2:$A$86,accounts!$F$2:$F$86, "Other"))</f>
        <v/>
      </c>
      <c r="J4499" s="1" t="s">
        <v>189</v>
      </c>
      <c r="K4499" s="3">
        <v>42921.0</v>
      </c>
    </row>
    <row r="4500">
      <c r="A4500" s="1" t="s">
        <v>4705</v>
      </c>
      <c r="B4500" s="1" t="s">
        <v>52</v>
      </c>
      <c r="C4500" s="1" t="str">
        <f t="array" ref="C4500">_xlfn.XLOOKUP($B4500, sales_teams!$A$2:$A$36, sales_teams!$B$2:$B$36)</f>
        <v>Rocco Neubert</v>
      </c>
      <c r="D4500" s="1" t="str">
        <f t="array" ref="D4500">_xlfn.XLOOKUP($B4500, sales_teams!$A$2:$A$36, sales_teams!$C$2:$C$36)</f>
        <v>East</v>
      </c>
      <c r="E4500" s="1" t="s">
        <v>109</v>
      </c>
      <c r="F4500" s="1" t="s">
        <v>123</v>
      </c>
      <c r="G4500" s="1" t="str">
        <f t="array" ref="G4500">IF($F4500="", "", _xlfn.XLOOKUP($F4500,accounts!$A$2:$A$86,accounts!$B$2:$B$86, "Other"))</f>
        <v>technology</v>
      </c>
      <c r="H4500" s="1" t="str">
        <f t="array" ref="H4500">IF($F4500="", "", IFS(_xlfn.XLOOKUP($F4500, accounts!$A$2:$A$86, accounts!$E$2:$E$86, 0)&gt;=1000, "Enterprise", _xlfn.XLOOKUP($F4500, accounts!$A$2:$A$86, accounts!$E$2:$E$86, 0)&gt;=100, "Mid-Market", TRUE, "SMB"))</f>
        <v>Enterprise</v>
      </c>
      <c r="I4500" s="1" t="str">
        <f t="array" ref="I4500">IF($F4500="", "", _xlfn.XLOOKUP($F4500,accounts!$A$2:$A$86,accounts!$F$2:$F$86, "Other"))</f>
        <v>United States</v>
      </c>
      <c r="J4500" s="1" t="s">
        <v>192</v>
      </c>
      <c r="K4500" s="3">
        <v>42921.0</v>
      </c>
      <c r="L4500" s="3">
        <v>42928.0</v>
      </c>
      <c r="M4500" s="1">
        <v>0.0</v>
      </c>
    </row>
    <row r="4501">
      <c r="A4501" s="1" t="s">
        <v>4706</v>
      </c>
      <c r="B4501" s="1" t="s">
        <v>52</v>
      </c>
      <c r="C4501" s="1" t="str">
        <f t="array" ref="C4501">_xlfn.XLOOKUP($B4501, sales_teams!$A$2:$A$36, sales_teams!$B$2:$B$36)</f>
        <v>Rocco Neubert</v>
      </c>
      <c r="D4501" s="1" t="str">
        <f t="array" ref="D4501">_xlfn.XLOOKUP($B4501, sales_teams!$A$2:$A$36, sales_teams!$C$2:$C$36)</f>
        <v>East</v>
      </c>
      <c r="E4501" s="1" t="s">
        <v>194</v>
      </c>
      <c r="F4501" s="1" t="s">
        <v>172</v>
      </c>
      <c r="G4501" s="1" t="str">
        <f t="array" ref="G4501">IF($F4501="", "", _xlfn.XLOOKUP($F4501,accounts!$A$2:$A$86,accounts!$B$2:$B$86, "Other"))</f>
        <v>retail</v>
      </c>
      <c r="H4501" s="1" t="str">
        <f t="array" ref="H4501">IF($F4501="", "", IFS(_xlfn.XLOOKUP($F4501, accounts!$A$2:$A$86, accounts!$E$2:$E$86, 0)&gt;=1000, "Enterprise", _xlfn.XLOOKUP($F4501, accounts!$A$2:$A$86, accounts!$E$2:$E$86, 0)&gt;=100, "Mid-Market", TRUE, "SMB"))</f>
        <v>Mid-Market</v>
      </c>
      <c r="I4501" s="1" t="str">
        <f t="array" ref="I4501">IF($F4501="", "", _xlfn.XLOOKUP($F4501,accounts!$A$2:$A$86,accounts!$F$2:$F$86, "Other"))</f>
        <v>United States</v>
      </c>
      <c r="J4501" s="1" t="s">
        <v>192</v>
      </c>
      <c r="K4501" s="3">
        <v>42921.0</v>
      </c>
      <c r="L4501" s="3">
        <v>42929.0</v>
      </c>
      <c r="M4501" s="1">
        <v>0.0</v>
      </c>
    </row>
    <row r="4502">
      <c r="A4502" s="1" t="s">
        <v>4707</v>
      </c>
      <c r="B4502" s="1" t="s">
        <v>52</v>
      </c>
      <c r="C4502" s="1" t="str">
        <f t="array" ref="C4502">_xlfn.XLOOKUP($B4502, sales_teams!$A$2:$A$36, sales_teams!$B$2:$B$36)</f>
        <v>Rocco Neubert</v>
      </c>
      <c r="D4502" s="1" t="str">
        <f t="array" ref="D4502">_xlfn.XLOOKUP($B4502, sales_teams!$A$2:$A$36, sales_teams!$C$2:$C$36)</f>
        <v>East</v>
      </c>
      <c r="E4502" s="1" t="s">
        <v>109</v>
      </c>
      <c r="F4502" s="1" t="s">
        <v>22</v>
      </c>
      <c r="G4502" s="1" t="str">
        <f t="array" ref="G4502">IF($F4502="", "", _xlfn.XLOOKUP($F4502,accounts!$A$2:$A$86,accounts!$B$2:$B$86, "Other"))</f>
        <v>medical</v>
      </c>
      <c r="H4502" s="1" t="str">
        <f t="array" ref="H4502">IF($F4502="", "", IFS(_xlfn.XLOOKUP($F4502, accounts!$A$2:$A$86, accounts!$E$2:$E$86, 0)&gt;=1000, "Enterprise", _xlfn.XLOOKUP($F4502, accounts!$A$2:$A$86, accounts!$E$2:$E$86, 0)&gt;=100, "Mid-Market", TRUE, "SMB"))</f>
        <v>Mid-Market</v>
      </c>
      <c r="I4502" s="1" t="str">
        <f t="array" ref="I4502">IF($F4502="", "", _xlfn.XLOOKUP($F4502,accounts!$A$2:$A$86,accounts!$F$2:$F$86, "Other"))</f>
        <v>United States</v>
      </c>
      <c r="J4502" s="1" t="s">
        <v>131</v>
      </c>
      <c r="K4502" s="3">
        <v>42921.0</v>
      </c>
      <c r="L4502" s="3">
        <v>42930.0</v>
      </c>
      <c r="M4502" s="1">
        <v>1109.0</v>
      </c>
    </row>
    <row r="4503">
      <c r="A4503" s="1" t="s">
        <v>4708</v>
      </c>
      <c r="B4503" s="1" t="s">
        <v>52</v>
      </c>
      <c r="C4503" s="1" t="str">
        <f t="array" ref="C4503">_xlfn.XLOOKUP($B4503, sales_teams!$A$2:$A$36, sales_teams!$B$2:$B$36)</f>
        <v>Rocco Neubert</v>
      </c>
      <c r="D4503" s="1" t="str">
        <f t="array" ref="D4503">_xlfn.XLOOKUP($B4503, sales_teams!$A$2:$A$36, sales_teams!$C$2:$C$36)</f>
        <v>East</v>
      </c>
      <c r="E4503" s="1" t="s">
        <v>188</v>
      </c>
      <c r="F4503" s="1" t="s">
        <v>163</v>
      </c>
      <c r="G4503" s="1" t="str">
        <f t="array" ref="G4503">IF($F4503="", "", _xlfn.XLOOKUP($F4503,accounts!$A$2:$A$86,accounts!$B$2:$B$86, "Other"))</f>
        <v>medical</v>
      </c>
      <c r="H4503" s="1" t="str">
        <f t="array" ref="H4503">IF($F4503="", "", IFS(_xlfn.XLOOKUP($F4503, accounts!$A$2:$A$86, accounts!$E$2:$E$86, 0)&gt;=1000, "Enterprise", _xlfn.XLOOKUP($F4503, accounts!$A$2:$A$86, accounts!$E$2:$E$86, 0)&gt;=100, "Mid-Market", TRUE, "SMB"))</f>
        <v>Mid-Market</v>
      </c>
      <c r="I4503" s="1" t="str">
        <f t="array" ref="I4503">IF($F4503="", "", _xlfn.XLOOKUP($F4503,accounts!$A$2:$A$86,accounts!$F$2:$F$86, "Other"))</f>
        <v>United States</v>
      </c>
      <c r="J4503" s="1" t="s">
        <v>131</v>
      </c>
      <c r="K4503" s="3">
        <v>42921.0</v>
      </c>
      <c r="L4503" s="3">
        <v>42922.0</v>
      </c>
      <c r="M4503" s="1">
        <v>3508.0</v>
      </c>
    </row>
    <row r="4504">
      <c r="A4504" s="1" t="s">
        <v>4709</v>
      </c>
      <c r="B4504" s="1" t="s">
        <v>39</v>
      </c>
      <c r="C4504" s="1" t="str">
        <f t="array" ref="C4504">_xlfn.XLOOKUP($B4504, sales_teams!$A$2:$A$36, sales_teams!$B$2:$B$36)</f>
        <v>Cara Losch</v>
      </c>
      <c r="D4504" s="1" t="str">
        <f t="array" ref="D4504">_xlfn.XLOOKUP($B4504, sales_teams!$A$2:$A$36, sales_teams!$C$2:$C$36)</f>
        <v>East</v>
      </c>
      <c r="E4504" s="1" t="s">
        <v>194</v>
      </c>
      <c r="F4504" s="1" t="s">
        <v>40</v>
      </c>
      <c r="G4504" s="1" t="str">
        <f t="array" ref="G4504">IF($F4504="", "", _xlfn.XLOOKUP($F4504,accounts!$A$2:$A$86,accounts!$B$2:$B$86, "Other"))</f>
        <v>technology</v>
      </c>
      <c r="H4504" s="1" t="str">
        <f t="array" ref="H4504">IF($F4504="", "", IFS(_xlfn.XLOOKUP($F4504, accounts!$A$2:$A$86, accounts!$E$2:$E$86, 0)&gt;=1000, "Enterprise", _xlfn.XLOOKUP($F4504, accounts!$A$2:$A$86, accounts!$E$2:$E$86, 0)&gt;=100, "Mid-Market", TRUE, "SMB"))</f>
        <v>Enterprise</v>
      </c>
      <c r="I4504" s="1" t="str">
        <f t="array" ref="I4504">IF($F4504="", "", _xlfn.XLOOKUP($F4504,accounts!$A$2:$A$86,accounts!$F$2:$F$86, "Other"))</f>
        <v>United States</v>
      </c>
      <c r="J4504" s="1" t="s">
        <v>192</v>
      </c>
      <c r="K4504" s="3">
        <v>42921.0</v>
      </c>
      <c r="L4504" s="3">
        <v>42930.0</v>
      </c>
      <c r="M4504" s="1">
        <v>0.0</v>
      </c>
    </row>
    <row r="4505">
      <c r="A4505" s="1" t="s">
        <v>4710</v>
      </c>
      <c r="B4505" s="1" t="s">
        <v>48</v>
      </c>
      <c r="C4505" s="1" t="str">
        <f t="array" ref="C4505">_xlfn.XLOOKUP($B4505, sales_teams!$A$2:$A$36, sales_teams!$B$2:$B$36)</f>
        <v>Rocco Neubert</v>
      </c>
      <c r="D4505" s="1" t="str">
        <f t="array" ref="D4505">_xlfn.XLOOKUP($B4505, sales_teams!$A$2:$A$36, sales_teams!$C$2:$C$36)</f>
        <v>East</v>
      </c>
      <c r="E4505" s="1" t="s">
        <v>109</v>
      </c>
      <c r="F4505" s="1" t="s">
        <v>144</v>
      </c>
      <c r="G4505" s="1" t="str">
        <f t="array" ref="G4505">IF($F4505="", "", _xlfn.XLOOKUP($F4505,accounts!$A$2:$A$86,accounts!$B$2:$B$86, "Other"))</f>
        <v>retail</v>
      </c>
      <c r="H4505" s="1" t="str">
        <f t="array" ref="H4505">IF($F4505="", "", IFS(_xlfn.XLOOKUP($F4505, accounts!$A$2:$A$86, accounts!$E$2:$E$86, 0)&gt;=1000, "Enterprise", _xlfn.XLOOKUP($F4505, accounts!$A$2:$A$86, accounts!$E$2:$E$86, 0)&gt;=100, "Mid-Market", TRUE, "SMB"))</f>
        <v>Enterprise</v>
      </c>
      <c r="I4505" s="1" t="str">
        <f t="array" ref="I4505">IF($F4505="", "", _xlfn.XLOOKUP($F4505,accounts!$A$2:$A$86,accounts!$F$2:$F$86, "Other"))</f>
        <v>United States</v>
      </c>
      <c r="J4505" s="1" t="s">
        <v>192</v>
      </c>
      <c r="K4505" s="3">
        <v>42921.0</v>
      </c>
      <c r="L4505" s="3">
        <v>42932.0</v>
      </c>
      <c r="M4505" s="1">
        <v>0.0</v>
      </c>
    </row>
    <row r="4506">
      <c r="A4506" s="1" t="s">
        <v>4711</v>
      </c>
      <c r="B4506" s="1" t="s">
        <v>30</v>
      </c>
      <c r="C4506" s="1" t="str">
        <f t="array" ref="C4506">_xlfn.XLOOKUP($B4506, sales_teams!$A$2:$A$36, sales_teams!$B$2:$B$36)</f>
        <v>Melvin Marxen</v>
      </c>
      <c r="D4506" s="1" t="str">
        <f t="array" ref="D4506">_xlfn.XLOOKUP($B4506, sales_teams!$A$2:$A$36, sales_teams!$C$2:$C$36)</f>
        <v>Central</v>
      </c>
      <c r="E4506" s="1" t="s">
        <v>148</v>
      </c>
      <c r="F4506" s="1" t="s">
        <v>119</v>
      </c>
      <c r="G4506" s="1" t="str">
        <f t="array" ref="G4506">IF($F4506="", "", _xlfn.XLOOKUP($F4506,accounts!$A$2:$A$86,accounts!$B$2:$B$86, "Other"))</f>
        <v>technology</v>
      </c>
      <c r="H4506" s="1" t="str">
        <f t="array" ref="H4506">IF($F4506="", "", IFS(_xlfn.XLOOKUP($F4506, accounts!$A$2:$A$86, accounts!$E$2:$E$86, 0)&gt;=1000, "Enterprise", _xlfn.XLOOKUP($F4506, accounts!$A$2:$A$86, accounts!$E$2:$E$86, 0)&gt;=100, "Mid-Market", TRUE, "SMB"))</f>
        <v>Enterprise</v>
      </c>
      <c r="I4506" s="1" t="str">
        <f t="array" ref="I4506">IF($F4506="", "", _xlfn.XLOOKUP($F4506,accounts!$A$2:$A$86,accounts!$F$2:$F$86, "Other"))</f>
        <v>Korea</v>
      </c>
      <c r="J4506" s="1" t="s">
        <v>131</v>
      </c>
      <c r="K4506" s="3">
        <v>42921.0</v>
      </c>
      <c r="L4506" s="3">
        <v>42976.0</v>
      </c>
      <c r="M4506" s="1">
        <v>4346.0</v>
      </c>
    </row>
    <row r="4507">
      <c r="A4507" s="1" t="s">
        <v>4712</v>
      </c>
      <c r="B4507" s="1" t="s">
        <v>53</v>
      </c>
      <c r="C4507" s="1" t="str">
        <f t="array" ref="C4507">_xlfn.XLOOKUP($B4507, sales_teams!$A$2:$A$36, sales_teams!$B$2:$B$36)</f>
        <v>Rocco Neubert</v>
      </c>
      <c r="D4507" s="1" t="str">
        <f t="array" ref="D4507">_xlfn.XLOOKUP($B4507, sales_teams!$A$2:$A$36, sales_teams!$C$2:$C$36)</f>
        <v>East</v>
      </c>
      <c r="E4507" s="1" t="s">
        <v>181</v>
      </c>
      <c r="F4507" s="1" t="s">
        <v>126</v>
      </c>
      <c r="G4507" s="1" t="str">
        <f t="array" ref="G4507">IF($F4507="", "", _xlfn.XLOOKUP($F4507,accounts!$A$2:$A$86,accounts!$B$2:$B$86, "Other"))</f>
        <v>retail</v>
      </c>
      <c r="H4507" s="1" t="str">
        <f t="array" ref="H4507">IF($F4507="", "", IFS(_xlfn.XLOOKUP($F4507, accounts!$A$2:$A$86, accounts!$E$2:$E$86, 0)&gt;=1000, "Enterprise", _xlfn.XLOOKUP($F4507, accounts!$A$2:$A$86, accounts!$E$2:$E$86, 0)&gt;=100, "Mid-Market", TRUE, "SMB"))</f>
        <v>Enterprise</v>
      </c>
      <c r="I4507" s="1" t="str">
        <f t="array" ref="I4507">IF($F4507="", "", _xlfn.XLOOKUP($F4507,accounts!$A$2:$A$86,accounts!$F$2:$F$86, "Other"))</f>
        <v>United States</v>
      </c>
      <c r="J4507" s="1" t="s">
        <v>192</v>
      </c>
      <c r="K4507" s="3">
        <v>42921.0</v>
      </c>
      <c r="L4507" s="3">
        <v>42922.0</v>
      </c>
      <c r="M4507" s="1">
        <v>0.0</v>
      </c>
    </row>
    <row r="4508">
      <c r="A4508" s="1" t="s">
        <v>4713</v>
      </c>
      <c r="B4508" s="1" t="s">
        <v>53</v>
      </c>
      <c r="C4508" s="1" t="str">
        <f t="array" ref="C4508">_xlfn.XLOOKUP($B4508, sales_teams!$A$2:$A$36, sales_teams!$B$2:$B$36)</f>
        <v>Rocco Neubert</v>
      </c>
      <c r="D4508" s="1" t="str">
        <f t="array" ref="D4508">_xlfn.XLOOKUP($B4508, sales_teams!$A$2:$A$36, sales_teams!$C$2:$C$36)</f>
        <v>East</v>
      </c>
      <c r="E4508" s="1" t="s">
        <v>148</v>
      </c>
      <c r="F4508" s="1" t="s">
        <v>169</v>
      </c>
      <c r="G4508" s="1" t="str">
        <f t="array" ref="G4508">IF($F4508="", "", _xlfn.XLOOKUP($F4508,accounts!$A$2:$A$86,accounts!$B$2:$B$86, "Other"))</f>
        <v>entertainment</v>
      </c>
      <c r="H4508" s="1" t="str">
        <f t="array" ref="H4508">IF($F4508="", "", IFS(_xlfn.XLOOKUP($F4508, accounts!$A$2:$A$86, accounts!$E$2:$E$86, 0)&gt;=1000, "Enterprise", _xlfn.XLOOKUP($F4508, accounts!$A$2:$A$86, accounts!$E$2:$E$86, 0)&gt;=100, "Mid-Market", TRUE, "SMB"))</f>
        <v>Enterprise</v>
      </c>
      <c r="I4508" s="1" t="str">
        <f t="array" ref="I4508">IF($F4508="", "", _xlfn.XLOOKUP($F4508,accounts!$A$2:$A$86,accounts!$F$2:$F$86, "Other"))</f>
        <v>United States</v>
      </c>
      <c r="J4508" s="1" t="s">
        <v>192</v>
      </c>
      <c r="K4508" s="3">
        <v>42921.0</v>
      </c>
      <c r="L4508" s="3">
        <v>42925.0</v>
      </c>
      <c r="M4508" s="1">
        <v>0.0</v>
      </c>
    </row>
    <row r="4509">
      <c r="A4509" s="1" t="s">
        <v>4714</v>
      </c>
      <c r="B4509" s="1" t="s">
        <v>53</v>
      </c>
      <c r="C4509" s="1" t="str">
        <f t="array" ref="C4509">_xlfn.XLOOKUP($B4509, sales_teams!$A$2:$A$36, sales_teams!$B$2:$B$36)</f>
        <v>Rocco Neubert</v>
      </c>
      <c r="D4509" s="1" t="str">
        <f t="array" ref="D4509">_xlfn.XLOOKUP($B4509, sales_teams!$A$2:$A$36, sales_teams!$C$2:$C$36)</f>
        <v>East</v>
      </c>
      <c r="E4509" s="1" t="s">
        <v>148</v>
      </c>
      <c r="F4509" s="1" t="s">
        <v>166</v>
      </c>
      <c r="G4509" s="1" t="str">
        <f t="array" ref="G4509">IF($F4509="", "", _xlfn.XLOOKUP($F4509,accounts!$A$2:$A$86,accounts!$B$2:$B$86, "Other"))</f>
        <v>finance</v>
      </c>
      <c r="H4509" s="1" t="str">
        <f t="array" ref="H4509">IF($F4509="", "", IFS(_xlfn.XLOOKUP($F4509, accounts!$A$2:$A$86, accounts!$E$2:$E$86, 0)&gt;=1000, "Enterprise", _xlfn.XLOOKUP($F4509, accounts!$A$2:$A$86, accounts!$E$2:$E$86, 0)&gt;=100, "Mid-Market", TRUE, "SMB"))</f>
        <v>Enterprise</v>
      </c>
      <c r="I4509" s="1" t="str">
        <f t="array" ref="I4509">IF($F4509="", "", _xlfn.XLOOKUP($F4509,accounts!$A$2:$A$86,accounts!$F$2:$F$86, "Other"))</f>
        <v>United States</v>
      </c>
      <c r="J4509" s="1" t="s">
        <v>131</v>
      </c>
      <c r="K4509" s="3">
        <v>42921.0</v>
      </c>
      <c r="L4509" s="3">
        <v>42957.0</v>
      </c>
      <c r="M4509" s="1">
        <v>4565.0</v>
      </c>
    </row>
    <row r="4510">
      <c r="A4510" s="1" t="s">
        <v>4715</v>
      </c>
      <c r="B4510" s="1" t="s">
        <v>42</v>
      </c>
      <c r="C4510" s="1" t="str">
        <f t="array" ref="C4510">_xlfn.XLOOKUP($B4510, sales_teams!$A$2:$A$36, sales_teams!$B$2:$B$36)</f>
        <v>Cara Losch</v>
      </c>
      <c r="D4510" s="1" t="str">
        <f t="array" ref="D4510">_xlfn.XLOOKUP($B4510, sales_teams!$A$2:$A$36, sales_teams!$C$2:$C$36)</f>
        <v>East</v>
      </c>
      <c r="E4510" s="1" t="s">
        <v>109</v>
      </c>
      <c r="F4510" s="1" t="s">
        <v>167</v>
      </c>
      <c r="G4510" s="1" t="str">
        <f t="array" ref="G4510">IF($F4510="", "", _xlfn.XLOOKUP($F4510,accounts!$A$2:$A$86,accounts!$B$2:$B$86, "Other"))</f>
        <v>finance</v>
      </c>
      <c r="H4510" s="1" t="str">
        <f t="array" ref="H4510">IF($F4510="", "", IFS(_xlfn.XLOOKUP($F4510, accounts!$A$2:$A$86, accounts!$E$2:$E$86, 0)&gt;=1000, "Enterprise", _xlfn.XLOOKUP($F4510, accounts!$A$2:$A$86, accounts!$E$2:$E$86, 0)&gt;=100, "Mid-Market", TRUE, "SMB"))</f>
        <v>Mid-Market</v>
      </c>
      <c r="I4510" s="1" t="str">
        <f t="array" ref="I4510">IF($F4510="", "", _xlfn.XLOOKUP($F4510,accounts!$A$2:$A$86,accounts!$F$2:$F$86, "Other"))</f>
        <v>United States</v>
      </c>
      <c r="J4510" s="1" t="s">
        <v>131</v>
      </c>
      <c r="K4510" s="3">
        <v>42921.0</v>
      </c>
      <c r="L4510" s="3">
        <v>43007.0</v>
      </c>
      <c r="M4510" s="1">
        <v>1319.0</v>
      </c>
    </row>
    <row r="4511">
      <c r="A4511" s="1" t="s">
        <v>4716</v>
      </c>
      <c r="B4511" s="1" t="s">
        <v>99</v>
      </c>
      <c r="C4511" s="1" t="str">
        <f t="array" ref="C4511">_xlfn.XLOOKUP($B4511, sales_teams!$A$2:$A$36, sales_teams!$B$2:$B$36)</f>
        <v>Summer Sewald</v>
      </c>
      <c r="D4511" s="1" t="str">
        <f t="array" ref="D4511">_xlfn.XLOOKUP($B4511, sales_teams!$A$2:$A$36, sales_teams!$C$2:$C$36)</f>
        <v>West</v>
      </c>
      <c r="E4511" s="1" t="s">
        <v>148</v>
      </c>
      <c r="F4511" s="1" t="s">
        <v>119</v>
      </c>
      <c r="G4511" s="1" t="str">
        <f t="array" ref="G4511">IF($F4511="", "", _xlfn.XLOOKUP($F4511,accounts!$A$2:$A$86,accounts!$B$2:$B$86, "Other"))</f>
        <v>technology</v>
      </c>
      <c r="H4511" s="1" t="str">
        <f t="array" ref="H4511">IF($F4511="", "", IFS(_xlfn.XLOOKUP($F4511, accounts!$A$2:$A$86, accounts!$E$2:$E$86, 0)&gt;=1000, "Enterprise", _xlfn.XLOOKUP($F4511, accounts!$A$2:$A$86, accounts!$E$2:$E$86, 0)&gt;=100, "Mid-Market", TRUE, "SMB"))</f>
        <v>Enterprise</v>
      </c>
      <c r="I4511" s="1" t="str">
        <f t="array" ref="I4511">IF($F4511="", "", _xlfn.XLOOKUP($F4511,accounts!$A$2:$A$86,accounts!$F$2:$F$86, "Other"))</f>
        <v>Korea</v>
      </c>
      <c r="J4511" s="1" t="s">
        <v>131</v>
      </c>
      <c r="K4511" s="3">
        <v>42921.0</v>
      </c>
      <c r="L4511" s="3">
        <v>42922.0</v>
      </c>
      <c r="M4511" s="1">
        <v>5157.0</v>
      </c>
    </row>
    <row r="4512">
      <c r="A4512" s="1" t="s">
        <v>4717</v>
      </c>
      <c r="B4512" s="1" t="s">
        <v>19</v>
      </c>
      <c r="C4512" s="1" t="str">
        <f t="array" ref="C4512">_xlfn.XLOOKUP($B4512, sales_teams!$A$2:$A$36, sales_teams!$B$2:$B$36)</f>
        <v>Melvin Marxen</v>
      </c>
      <c r="D4512" s="1" t="str">
        <f t="array" ref="D4512">_xlfn.XLOOKUP($B4512, sales_teams!$A$2:$A$36, sales_teams!$C$2:$C$36)</f>
        <v>Central</v>
      </c>
      <c r="E4512" s="1" t="s">
        <v>188</v>
      </c>
      <c r="F4512" s="1" t="s">
        <v>82</v>
      </c>
      <c r="G4512" s="1" t="str">
        <f t="array" ref="G4512">IF($F4512="", "", _xlfn.XLOOKUP($F4512,accounts!$A$2:$A$86,accounts!$B$2:$B$86, "Other"))</f>
        <v>software</v>
      </c>
      <c r="H4512" s="1" t="str">
        <f t="array" ref="H4512">IF($F4512="", "", IFS(_xlfn.XLOOKUP($F4512, accounts!$A$2:$A$86, accounts!$E$2:$E$86, 0)&gt;=1000, "Enterprise", _xlfn.XLOOKUP($F4512, accounts!$A$2:$A$86, accounts!$E$2:$E$86, 0)&gt;=100, "Mid-Market", TRUE, "SMB"))</f>
        <v>Enterprise</v>
      </c>
      <c r="I4512" s="1" t="str">
        <f t="array" ref="I4512">IF($F4512="", "", _xlfn.XLOOKUP($F4512,accounts!$A$2:$A$86,accounts!$F$2:$F$86, "Other"))</f>
        <v>United States</v>
      </c>
      <c r="J4512" s="1" t="s">
        <v>192</v>
      </c>
      <c r="K4512" s="3">
        <v>42921.0</v>
      </c>
      <c r="L4512" s="3">
        <v>42922.0</v>
      </c>
      <c r="M4512" s="1">
        <v>0.0</v>
      </c>
    </row>
    <row r="4513">
      <c r="A4513" s="1" t="s">
        <v>4718</v>
      </c>
      <c r="B4513" s="1" t="s">
        <v>19</v>
      </c>
      <c r="C4513" s="1" t="str">
        <f t="array" ref="C4513">_xlfn.XLOOKUP($B4513, sales_teams!$A$2:$A$36, sales_teams!$B$2:$B$36)</f>
        <v>Melvin Marxen</v>
      </c>
      <c r="D4513" s="1" t="str">
        <f t="array" ref="D4513">_xlfn.XLOOKUP($B4513, sales_teams!$A$2:$A$36, sales_teams!$C$2:$C$36)</f>
        <v>Central</v>
      </c>
      <c r="E4513" s="1" t="s">
        <v>148</v>
      </c>
      <c r="F4513" s="1" t="s">
        <v>110</v>
      </c>
      <c r="G4513" s="1" t="str">
        <f t="array" ref="G4513">IF($F4513="", "", _xlfn.XLOOKUP($F4513,accounts!$A$2:$A$86,accounts!$B$2:$B$86, "Other"))</f>
        <v>technology</v>
      </c>
      <c r="H4513" s="1" t="str">
        <f t="array" ref="H4513">IF($F4513="", "", IFS(_xlfn.XLOOKUP($F4513, accounts!$A$2:$A$86, accounts!$E$2:$E$86, 0)&gt;=1000, "Enterprise", _xlfn.XLOOKUP($F4513, accounts!$A$2:$A$86, accounts!$E$2:$E$86, 0)&gt;=100, "Mid-Market", TRUE, "SMB"))</f>
        <v>Enterprise</v>
      </c>
      <c r="I4513" s="1" t="str">
        <f t="array" ref="I4513">IF($F4513="", "", _xlfn.XLOOKUP($F4513,accounts!$A$2:$A$86,accounts!$F$2:$F$86, "Other"))</f>
        <v>Norway</v>
      </c>
      <c r="J4513" s="1" t="s">
        <v>131</v>
      </c>
      <c r="K4513" s="3">
        <v>42921.0</v>
      </c>
      <c r="L4513" s="3">
        <v>42933.0</v>
      </c>
      <c r="M4513" s="1">
        <v>4213.0</v>
      </c>
    </row>
    <row r="4514">
      <c r="A4514" s="1" t="s">
        <v>4719</v>
      </c>
      <c r="B4514" s="1" t="s">
        <v>104</v>
      </c>
      <c r="C4514" s="1" t="str">
        <f t="array" ref="C4514">_xlfn.XLOOKUP($B4514, sales_teams!$A$2:$A$36, sales_teams!$B$2:$B$36)</f>
        <v>Summer Sewald</v>
      </c>
      <c r="D4514" s="1" t="str">
        <f t="array" ref="D4514">_xlfn.XLOOKUP($B4514, sales_teams!$A$2:$A$36, sales_teams!$C$2:$C$36)</f>
        <v>West</v>
      </c>
      <c r="E4514" s="1" t="s">
        <v>181</v>
      </c>
      <c r="G4514" s="1" t="str">
        <f t="array" ref="G4514">IF($F4514="", "", _xlfn.XLOOKUP($F4514,accounts!$A$2:$A$86,accounts!$B$2:$B$86, "Other"))</f>
        <v/>
      </c>
      <c r="H4514" s="1" t="str">
        <f t="array" ref="H4514">IF($F4514="", "", IFS(_xlfn.XLOOKUP($F4514, accounts!$A$2:$A$86, accounts!$E$2:$E$86, 0)&gt;=1000, "Enterprise", _xlfn.XLOOKUP($F4514, accounts!$A$2:$A$86, accounts!$E$2:$E$86, 0)&gt;=100, "Mid-Market", TRUE, "SMB"))</f>
        <v/>
      </c>
      <c r="I4514" s="1" t="str">
        <f t="array" ref="I4514">IF($F4514="", "", _xlfn.XLOOKUP($F4514,accounts!$A$2:$A$86,accounts!$F$2:$F$86, "Other"))</f>
        <v/>
      </c>
      <c r="J4514" s="1" t="s">
        <v>189</v>
      </c>
      <c r="K4514" s="3">
        <v>42921.0</v>
      </c>
    </row>
    <row r="4515">
      <c r="A4515" s="1" t="s">
        <v>4720</v>
      </c>
      <c r="B4515" s="1" t="s">
        <v>104</v>
      </c>
      <c r="C4515" s="1" t="str">
        <f t="array" ref="C4515">_xlfn.XLOOKUP($B4515, sales_teams!$A$2:$A$36, sales_teams!$B$2:$B$36)</f>
        <v>Summer Sewald</v>
      </c>
      <c r="D4515" s="1" t="str">
        <f t="array" ref="D4515">_xlfn.XLOOKUP($B4515, sales_teams!$A$2:$A$36, sales_teams!$C$2:$C$36)</f>
        <v>West</v>
      </c>
      <c r="E4515" s="1" t="s">
        <v>109</v>
      </c>
      <c r="F4515" s="1" t="s">
        <v>127</v>
      </c>
      <c r="G4515" s="1" t="str">
        <f t="array" ref="G4515">IF($F4515="", "", _xlfn.XLOOKUP($F4515,accounts!$A$2:$A$86,accounts!$B$2:$B$86, "Other"))</f>
        <v>technology</v>
      </c>
      <c r="H4515" s="1" t="str">
        <f t="array" ref="H4515">IF($F4515="", "", IFS(_xlfn.XLOOKUP($F4515, accounts!$A$2:$A$86, accounts!$E$2:$E$86, 0)&gt;=1000, "Enterprise", _xlfn.XLOOKUP($F4515, accounts!$A$2:$A$86, accounts!$E$2:$E$86, 0)&gt;=100, "Mid-Market", TRUE, "SMB"))</f>
        <v>Enterprise</v>
      </c>
      <c r="I4515" s="1" t="str">
        <f t="array" ref="I4515">IF($F4515="", "", _xlfn.XLOOKUP($F4515,accounts!$A$2:$A$86,accounts!$F$2:$F$86, "Other"))</f>
        <v>United States</v>
      </c>
      <c r="J4515" s="1" t="s">
        <v>131</v>
      </c>
      <c r="K4515" s="3">
        <v>42921.0</v>
      </c>
      <c r="L4515" s="3">
        <v>42928.0</v>
      </c>
      <c r="M4515" s="1">
        <v>1230.0</v>
      </c>
    </row>
    <row r="4516">
      <c r="A4516" s="1" t="s">
        <v>4721</v>
      </c>
      <c r="B4516" s="1" t="s">
        <v>102</v>
      </c>
      <c r="C4516" s="1" t="str">
        <f t="array" ref="C4516">_xlfn.XLOOKUP($B4516, sales_teams!$A$2:$A$36, sales_teams!$B$2:$B$36)</f>
        <v>Summer Sewald</v>
      </c>
      <c r="D4516" s="1" t="str">
        <f t="array" ref="D4516">_xlfn.XLOOKUP($B4516, sales_teams!$A$2:$A$36, sales_teams!$C$2:$C$36)</f>
        <v>West</v>
      </c>
      <c r="E4516" s="1" t="s">
        <v>194</v>
      </c>
      <c r="F4516" s="1" t="s">
        <v>75</v>
      </c>
      <c r="G4516" s="1" t="str">
        <f t="array" ref="G4516">IF($F4516="", "", _xlfn.XLOOKUP($F4516,accounts!$A$2:$A$86,accounts!$B$2:$B$86, "Other"))</f>
        <v>software</v>
      </c>
      <c r="H4516" s="1" t="str">
        <f t="array" ref="H4516">IF($F4516="", "", IFS(_xlfn.XLOOKUP($F4516, accounts!$A$2:$A$86, accounts!$E$2:$E$86, 0)&gt;=1000, "Enterprise", _xlfn.XLOOKUP($F4516, accounts!$A$2:$A$86, accounts!$E$2:$E$86, 0)&gt;=100, "Mid-Market", TRUE, "SMB"))</f>
        <v>SMB</v>
      </c>
      <c r="I4516" s="1" t="str">
        <f t="array" ref="I4516">IF($F4516="", "", _xlfn.XLOOKUP($F4516,accounts!$A$2:$A$86,accounts!$F$2:$F$86, "Other"))</f>
        <v>United States</v>
      </c>
      <c r="J4516" s="1" t="s">
        <v>189</v>
      </c>
      <c r="K4516" s="3">
        <v>42921.0</v>
      </c>
    </row>
    <row r="4517">
      <c r="A4517" s="1" t="s">
        <v>4722</v>
      </c>
      <c r="B4517" s="1" t="s">
        <v>102</v>
      </c>
      <c r="C4517" s="1" t="str">
        <f t="array" ref="C4517">_xlfn.XLOOKUP($B4517, sales_teams!$A$2:$A$36, sales_teams!$B$2:$B$36)</f>
        <v>Summer Sewald</v>
      </c>
      <c r="D4517" s="1" t="str">
        <f t="array" ref="D4517">_xlfn.XLOOKUP($B4517, sales_teams!$A$2:$A$36, sales_teams!$C$2:$C$36)</f>
        <v>West</v>
      </c>
      <c r="E4517" s="1" t="s">
        <v>181</v>
      </c>
      <c r="F4517" s="1" t="s">
        <v>161</v>
      </c>
      <c r="G4517" s="1" t="str">
        <f t="array" ref="G4517">IF($F4517="", "", _xlfn.XLOOKUP($F4517,accounts!$A$2:$A$86,accounts!$B$2:$B$86, "Other"))</f>
        <v>marketing</v>
      </c>
      <c r="H4517" s="1" t="str">
        <f t="array" ref="H4517">IF($F4517="", "", IFS(_xlfn.XLOOKUP($F4517, accounts!$A$2:$A$86, accounts!$E$2:$E$86, 0)&gt;=1000, "Enterprise", _xlfn.XLOOKUP($F4517, accounts!$A$2:$A$86, accounts!$E$2:$E$86, 0)&gt;=100, "Mid-Market", TRUE, "SMB"))</f>
        <v>Enterprise</v>
      </c>
      <c r="I4517" s="1" t="str">
        <f t="array" ref="I4517">IF($F4517="", "", _xlfn.XLOOKUP($F4517,accounts!$A$2:$A$86,accounts!$F$2:$F$86, "Other"))</f>
        <v>Poland</v>
      </c>
      <c r="J4517" s="1" t="s">
        <v>131</v>
      </c>
      <c r="K4517" s="3">
        <v>42921.0</v>
      </c>
      <c r="L4517" s="3">
        <v>42931.0</v>
      </c>
      <c r="M4517" s="1">
        <v>443.0</v>
      </c>
    </row>
    <row r="4518">
      <c r="A4518" s="1" t="s">
        <v>4723</v>
      </c>
      <c r="B4518" s="1" t="s">
        <v>102</v>
      </c>
      <c r="C4518" s="1" t="str">
        <f t="array" ref="C4518">_xlfn.XLOOKUP($B4518, sales_teams!$A$2:$A$36, sales_teams!$B$2:$B$36)</f>
        <v>Summer Sewald</v>
      </c>
      <c r="D4518" s="1" t="str">
        <f t="array" ref="D4518">_xlfn.XLOOKUP($B4518, sales_teams!$A$2:$A$36, sales_teams!$C$2:$C$36)</f>
        <v>West</v>
      </c>
      <c r="E4518" s="1" t="s">
        <v>109</v>
      </c>
      <c r="F4518" s="1" t="s">
        <v>176</v>
      </c>
      <c r="G4518" s="1" t="str">
        <f t="array" ref="G4518">IF($F4518="", "", _xlfn.XLOOKUP($F4518,accounts!$A$2:$A$86,accounts!$B$2:$B$86, "Other"))</f>
        <v>entertainment</v>
      </c>
      <c r="H4518" s="1" t="str">
        <f t="array" ref="H4518">IF($F4518="", "", IFS(_xlfn.XLOOKUP($F4518, accounts!$A$2:$A$86, accounts!$E$2:$E$86, 0)&gt;=1000, "Enterprise", _xlfn.XLOOKUP($F4518, accounts!$A$2:$A$86, accounts!$E$2:$E$86, 0)&gt;=100, "Mid-Market", TRUE, "SMB"))</f>
        <v>Mid-Market</v>
      </c>
      <c r="I4518" s="1" t="str">
        <f t="array" ref="I4518">IF($F4518="", "", _xlfn.XLOOKUP($F4518,accounts!$A$2:$A$86,accounts!$F$2:$F$86, "Other"))</f>
        <v>United States</v>
      </c>
      <c r="J4518" s="1" t="s">
        <v>131</v>
      </c>
      <c r="K4518" s="3">
        <v>42921.0</v>
      </c>
      <c r="L4518" s="3">
        <v>43004.0</v>
      </c>
      <c r="M4518" s="1">
        <v>1043.0</v>
      </c>
    </row>
    <row r="4519">
      <c r="A4519" s="1" t="s">
        <v>4724</v>
      </c>
      <c r="B4519" s="1" t="s">
        <v>17</v>
      </c>
      <c r="C4519" s="1" t="str">
        <f t="array" ref="C4519">_xlfn.XLOOKUP($B4519, sales_teams!$A$2:$A$36, sales_teams!$B$2:$B$36)</f>
        <v>Dustin Brinkmann</v>
      </c>
      <c r="D4519" s="1" t="str">
        <f t="array" ref="D4519">_xlfn.XLOOKUP($B4519, sales_teams!$A$2:$A$36, sales_teams!$C$2:$C$36)</f>
        <v>Central</v>
      </c>
      <c r="E4519" s="1" t="s">
        <v>181</v>
      </c>
      <c r="F4519" s="1" t="s">
        <v>76</v>
      </c>
      <c r="G4519" s="1" t="str">
        <f t="array" ref="G4519">IF($F4519="", "", _xlfn.XLOOKUP($F4519,accounts!$A$2:$A$86,accounts!$B$2:$B$86, "Other"))</f>
        <v>marketing</v>
      </c>
      <c r="H4519" s="1" t="str">
        <f t="array" ref="H4519">IF($F4519="", "", IFS(_xlfn.XLOOKUP($F4519, accounts!$A$2:$A$86, accounts!$E$2:$E$86, 0)&gt;=1000, "Enterprise", _xlfn.XLOOKUP($F4519, accounts!$A$2:$A$86, accounts!$E$2:$E$86, 0)&gt;=100, "Mid-Market", TRUE, "SMB"))</f>
        <v>Enterprise</v>
      </c>
      <c r="I4519" s="1" t="str">
        <f t="array" ref="I4519">IF($F4519="", "", _xlfn.XLOOKUP($F4519,accounts!$A$2:$A$86,accounts!$F$2:$F$86, "Other"))</f>
        <v>United States</v>
      </c>
      <c r="J4519" s="1" t="s">
        <v>192</v>
      </c>
      <c r="K4519" s="3">
        <v>42921.0</v>
      </c>
      <c r="L4519" s="3">
        <v>42923.0</v>
      </c>
      <c r="M4519" s="1">
        <v>0.0</v>
      </c>
    </row>
    <row r="4520">
      <c r="A4520" s="1" t="s">
        <v>4725</v>
      </c>
      <c r="B4520" s="1" t="s">
        <v>92</v>
      </c>
      <c r="C4520" s="1" t="str">
        <f t="array" ref="C4520">_xlfn.XLOOKUP($B4520, sales_teams!$A$2:$A$36, sales_teams!$B$2:$B$36)</f>
        <v>Celia Rouche</v>
      </c>
      <c r="D4520" s="1" t="str">
        <f t="array" ref="D4520">_xlfn.XLOOKUP($B4520, sales_teams!$A$2:$A$36, sales_teams!$C$2:$C$36)</f>
        <v>West</v>
      </c>
      <c r="E4520" s="1" t="s">
        <v>179</v>
      </c>
      <c r="F4520" s="1" t="s">
        <v>117</v>
      </c>
      <c r="G4520" s="1" t="str">
        <f t="array" ref="G4520">IF($F4520="", "", _xlfn.XLOOKUP($F4520,accounts!$A$2:$A$86,accounts!$B$2:$B$86, "Other"))</f>
        <v>retail</v>
      </c>
      <c r="H4520" s="1" t="str">
        <f t="array" ref="H4520">IF($F4520="", "", IFS(_xlfn.XLOOKUP($F4520, accounts!$A$2:$A$86, accounts!$E$2:$E$86, 0)&gt;=1000, "Enterprise", _xlfn.XLOOKUP($F4520, accounts!$A$2:$A$86, accounts!$E$2:$E$86, 0)&gt;=100, "Mid-Market", TRUE, "SMB"))</f>
        <v>Mid-Market</v>
      </c>
      <c r="I4520" s="1" t="str">
        <f t="array" ref="I4520">IF($F4520="", "", _xlfn.XLOOKUP($F4520,accounts!$A$2:$A$86,accounts!$F$2:$F$86, "Other"))</f>
        <v>United States</v>
      </c>
      <c r="J4520" s="1" t="s">
        <v>192</v>
      </c>
      <c r="K4520" s="3">
        <v>42921.0</v>
      </c>
      <c r="L4520" s="3">
        <v>42970.0</v>
      </c>
      <c r="M4520" s="1">
        <v>0.0</v>
      </c>
    </row>
    <row r="4521">
      <c r="A4521" s="1" t="s">
        <v>4726</v>
      </c>
      <c r="B4521" s="1" t="s">
        <v>24</v>
      </c>
      <c r="C4521" s="1" t="str">
        <f t="array" ref="C4521">_xlfn.XLOOKUP($B4521, sales_teams!$A$2:$A$36, sales_teams!$B$2:$B$36)</f>
        <v>Melvin Marxen</v>
      </c>
      <c r="D4521" s="1" t="str">
        <f t="array" ref="D4521">_xlfn.XLOOKUP($B4521, sales_teams!$A$2:$A$36, sales_teams!$C$2:$C$36)</f>
        <v>Central</v>
      </c>
      <c r="E4521" s="1" t="s">
        <v>188</v>
      </c>
      <c r="F4521" s="1" t="s">
        <v>110</v>
      </c>
      <c r="G4521" s="1" t="str">
        <f t="array" ref="G4521">IF($F4521="", "", _xlfn.XLOOKUP($F4521,accounts!$A$2:$A$86,accounts!$B$2:$B$86, "Other"))</f>
        <v>technology</v>
      </c>
      <c r="H4521" s="1" t="str">
        <f t="array" ref="H4521">IF($F4521="", "", IFS(_xlfn.XLOOKUP($F4521, accounts!$A$2:$A$86, accounts!$E$2:$E$86, 0)&gt;=1000, "Enterprise", _xlfn.XLOOKUP($F4521, accounts!$A$2:$A$86, accounts!$E$2:$E$86, 0)&gt;=100, "Mid-Market", TRUE, "SMB"))</f>
        <v>Enterprise</v>
      </c>
      <c r="I4521" s="1" t="str">
        <f t="array" ref="I4521">IF($F4521="", "", _xlfn.XLOOKUP($F4521,accounts!$A$2:$A$86,accounts!$F$2:$F$86, "Other"))</f>
        <v>Norway</v>
      </c>
      <c r="J4521" s="1" t="s">
        <v>192</v>
      </c>
      <c r="K4521" s="3">
        <v>42921.0</v>
      </c>
      <c r="L4521" s="3">
        <v>42929.0</v>
      </c>
      <c r="M4521" s="1">
        <v>0.0</v>
      </c>
    </row>
    <row r="4522">
      <c r="A4522" s="1" t="s">
        <v>4727</v>
      </c>
      <c r="B4522" s="1" t="s">
        <v>24</v>
      </c>
      <c r="C4522" s="1" t="str">
        <f t="array" ref="C4522">_xlfn.XLOOKUP($B4522, sales_teams!$A$2:$A$36, sales_teams!$B$2:$B$36)</f>
        <v>Melvin Marxen</v>
      </c>
      <c r="D4522" s="1" t="str">
        <f t="array" ref="D4522">_xlfn.XLOOKUP($B4522, sales_teams!$A$2:$A$36, sales_teams!$C$2:$C$36)</f>
        <v>Central</v>
      </c>
      <c r="E4522" s="1" t="s">
        <v>188</v>
      </c>
      <c r="F4522" s="1" t="s">
        <v>56</v>
      </c>
      <c r="G4522" s="1" t="str">
        <f t="array" ref="G4522">IF($F4522="", "", _xlfn.XLOOKUP($F4522,accounts!$A$2:$A$86,accounts!$B$2:$B$86, "Other"))</f>
        <v>software</v>
      </c>
      <c r="H4522" s="1" t="str">
        <f t="array" ref="H4522">IF($F4522="", "", IFS(_xlfn.XLOOKUP($F4522, accounts!$A$2:$A$86, accounts!$E$2:$E$86, 0)&gt;=1000, "Enterprise", _xlfn.XLOOKUP($F4522, accounts!$A$2:$A$86, accounts!$E$2:$E$86, 0)&gt;=100, "Mid-Market", TRUE, "SMB"))</f>
        <v>Enterprise</v>
      </c>
      <c r="I4522" s="1" t="str">
        <f t="array" ref="I4522">IF($F4522="", "", _xlfn.XLOOKUP($F4522,accounts!$A$2:$A$86,accounts!$F$2:$F$86, "Other"))</f>
        <v>United States</v>
      </c>
      <c r="J4522" s="1" t="s">
        <v>131</v>
      </c>
      <c r="K4522" s="3">
        <v>42921.0</v>
      </c>
      <c r="L4522" s="3">
        <v>42955.0</v>
      </c>
      <c r="M4522" s="1">
        <v>3458.0</v>
      </c>
    </row>
    <row r="4523">
      <c r="A4523" s="1" t="s">
        <v>4728</v>
      </c>
      <c r="B4523" s="1" t="s">
        <v>107</v>
      </c>
      <c r="C4523" s="1" t="str">
        <f t="array" ref="C4523">_xlfn.XLOOKUP($B4523, sales_teams!$A$2:$A$36, sales_teams!$B$2:$B$36)</f>
        <v>Summer Sewald</v>
      </c>
      <c r="D4523" s="1" t="str">
        <f t="array" ref="D4523">_xlfn.XLOOKUP($B4523, sales_teams!$A$2:$A$36, sales_teams!$C$2:$C$36)</f>
        <v>West</v>
      </c>
      <c r="E4523" s="1" t="s">
        <v>194</v>
      </c>
      <c r="F4523" s="1" t="s">
        <v>176</v>
      </c>
      <c r="G4523" s="1" t="str">
        <f t="array" ref="G4523">IF($F4523="", "", _xlfn.XLOOKUP($F4523,accounts!$A$2:$A$86,accounts!$B$2:$B$86, "Other"))</f>
        <v>entertainment</v>
      </c>
      <c r="H4523" s="1" t="str">
        <f t="array" ref="H4523">IF($F4523="", "", IFS(_xlfn.XLOOKUP($F4523, accounts!$A$2:$A$86, accounts!$E$2:$E$86, 0)&gt;=1000, "Enterprise", _xlfn.XLOOKUP($F4523, accounts!$A$2:$A$86, accounts!$E$2:$E$86, 0)&gt;=100, "Mid-Market", TRUE, "SMB"))</f>
        <v>Mid-Market</v>
      </c>
      <c r="I4523" s="1" t="str">
        <f t="array" ref="I4523">IF($F4523="", "", _xlfn.XLOOKUP($F4523,accounts!$A$2:$A$86,accounts!$F$2:$F$86, "Other"))</f>
        <v>United States</v>
      </c>
      <c r="J4523" s="1" t="s">
        <v>192</v>
      </c>
      <c r="K4523" s="3">
        <v>42921.0</v>
      </c>
      <c r="L4523" s="3">
        <v>42929.0</v>
      </c>
      <c r="M4523" s="1">
        <v>0.0</v>
      </c>
    </row>
    <row r="4524">
      <c r="A4524" s="1" t="s">
        <v>4729</v>
      </c>
      <c r="B4524" s="1" t="s">
        <v>65</v>
      </c>
      <c r="C4524" s="1" t="str">
        <f t="array" ref="C4524">_xlfn.XLOOKUP($B4524, sales_teams!$A$2:$A$36, sales_teams!$B$2:$B$36)</f>
        <v>Celia Rouche</v>
      </c>
      <c r="D4524" s="1" t="str">
        <f t="array" ref="D4524">_xlfn.XLOOKUP($B4524, sales_teams!$A$2:$A$36, sales_teams!$C$2:$C$36)</f>
        <v>West</v>
      </c>
      <c r="E4524" s="1" t="s">
        <v>179</v>
      </c>
      <c r="F4524" s="1" t="s">
        <v>143</v>
      </c>
      <c r="G4524" s="1" t="str">
        <f t="array" ref="G4524">IF($F4524="", "", _xlfn.XLOOKUP($F4524,accounts!$A$2:$A$86,accounts!$B$2:$B$86, "Other"))</f>
        <v>entertainment</v>
      </c>
      <c r="H4524" s="1" t="str">
        <f t="array" ref="H4524">IF($F4524="", "", IFS(_xlfn.XLOOKUP($F4524, accounts!$A$2:$A$86, accounts!$E$2:$E$86, 0)&gt;=1000, "Enterprise", _xlfn.XLOOKUP($F4524, accounts!$A$2:$A$86, accounts!$E$2:$E$86, 0)&gt;=100, "Mid-Market", TRUE, "SMB"))</f>
        <v>Mid-Market</v>
      </c>
      <c r="I4524" s="1" t="str">
        <f t="array" ref="I4524">IF($F4524="", "", _xlfn.XLOOKUP($F4524,accounts!$A$2:$A$86,accounts!$F$2:$F$86, "Other"))</f>
        <v>United States</v>
      </c>
      <c r="J4524" s="1" t="s">
        <v>192</v>
      </c>
      <c r="K4524" s="3">
        <v>42921.0</v>
      </c>
      <c r="L4524" s="3">
        <v>42923.0</v>
      </c>
      <c r="M4524" s="1">
        <v>0.0</v>
      </c>
    </row>
    <row r="4525">
      <c r="A4525" s="1" t="s">
        <v>4730</v>
      </c>
      <c r="B4525" s="1" t="s">
        <v>41</v>
      </c>
      <c r="C4525" s="1" t="str">
        <f t="array" ref="C4525">_xlfn.XLOOKUP($B4525, sales_teams!$A$2:$A$36, sales_teams!$B$2:$B$36)</f>
        <v>Cara Losch</v>
      </c>
      <c r="D4525" s="1" t="str">
        <f t="array" ref="D4525">_xlfn.XLOOKUP($B4525, sales_teams!$A$2:$A$36, sales_teams!$C$2:$C$36)</f>
        <v>East</v>
      </c>
      <c r="E4525" s="1" t="s">
        <v>188</v>
      </c>
      <c r="F4525" s="1" t="s">
        <v>126</v>
      </c>
      <c r="G4525" s="1" t="str">
        <f t="array" ref="G4525">IF($F4525="", "", _xlfn.XLOOKUP($F4525,accounts!$A$2:$A$86,accounts!$B$2:$B$86, "Other"))</f>
        <v>retail</v>
      </c>
      <c r="H4525" s="1" t="str">
        <f t="array" ref="H4525">IF($F4525="", "", IFS(_xlfn.XLOOKUP($F4525, accounts!$A$2:$A$86, accounts!$E$2:$E$86, 0)&gt;=1000, "Enterprise", _xlfn.XLOOKUP($F4525, accounts!$A$2:$A$86, accounts!$E$2:$E$86, 0)&gt;=100, "Mid-Market", TRUE, "SMB"))</f>
        <v>Enterprise</v>
      </c>
      <c r="I4525" s="1" t="str">
        <f t="array" ref="I4525">IF($F4525="", "", _xlfn.XLOOKUP($F4525,accounts!$A$2:$A$86,accounts!$F$2:$F$86, "Other"))</f>
        <v>United States</v>
      </c>
      <c r="J4525" s="1" t="s">
        <v>189</v>
      </c>
      <c r="K4525" s="3">
        <v>42921.0</v>
      </c>
    </row>
    <row r="4526">
      <c r="A4526" s="1" t="s">
        <v>4731</v>
      </c>
      <c r="B4526" s="1" t="s">
        <v>41</v>
      </c>
      <c r="C4526" s="1" t="str">
        <f t="array" ref="C4526">_xlfn.XLOOKUP($B4526, sales_teams!$A$2:$A$36, sales_teams!$B$2:$B$36)</f>
        <v>Cara Losch</v>
      </c>
      <c r="D4526" s="1" t="str">
        <f t="array" ref="D4526">_xlfn.XLOOKUP($B4526, sales_teams!$A$2:$A$36, sales_teams!$C$2:$C$36)</f>
        <v>East</v>
      </c>
      <c r="E4526" s="1" t="s">
        <v>179</v>
      </c>
      <c r="F4526" s="1" t="s">
        <v>125</v>
      </c>
      <c r="G4526" s="1" t="str">
        <f t="array" ref="G4526">IF($F4526="", "", _xlfn.XLOOKUP($F4526,accounts!$A$2:$A$86,accounts!$B$2:$B$86, "Other"))</f>
        <v>software</v>
      </c>
      <c r="H4526" s="1" t="str">
        <f t="array" ref="H4526">IF($F4526="", "", IFS(_xlfn.XLOOKUP($F4526, accounts!$A$2:$A$86, accounts!$E$2:$E$86, 0)&gt;=1000, "Enterprise", _xlfn.XLOOKUP($F4526, accounts!$A$2:$A$86, accounts!$E$2:$E$86, 0)&gt;=100, "Mid-Market", TRUE, "SMB"))</f>
        <v>Enterprise</v>
      </c>
      <c r="I4526" s="1" t="str">
        <f t="array" ref="I4526">IF($F4526="", "", _xlfn.XLOOKUP($F4526,accounts!$A$2:$A$86,accounts!$F$2:$F$86, "Other"))</f>
        <v>United States</v>
      </c>
      <c r="J4526" s="1" t="s">
        <v>131</v>
      </c>
      <c r="K4526" s="3">
        <v>42921.0</v>
      </c>
      <c r="L4526" s="3">
        <v>42930.0</v>
      </c>
      <c r="M4526" s="1">
        <v>58.0</v>
      </c>
    </row>
    <row r="4527">
      <c r="A4527" s="1" t="s">
        <v>4732</v>
      </c>
      <c r="B4527" s="1" t="s">
        <v>15</v>
      </c>
      <c r="C4527" s="1" t="str">
        <f t="array" ref="C4527">_xlfn.XLOOKUP($B4527, sales_teams!$A$2:$A$36, sales_teams!$B$2:$B$36)</f>
        <v>Dustin Brinkmann</v>
      </c>
      <c r="D4527" s="1" t="str">
        <f t="array" ref="D4527">_xlfn.XLOOKUP($B4527, sales_teams!$A$2:$A$36, sales_teams!$C$2:$C$36)</f>
        <v>Central</v>
      </c>
      <c r="E4527" s="1" t="s">
        <v>179</v>
      </c>
      <c r="F4527" s="1" t="s">
        <v>56</v>
      </c>
      <c r="G4527" s="1" t="str">
        <f t="array" ref="G4527">IF($F4527="", "", _xlfn.XLOOKUP($F4527,accounts!$A$2:$A$86,accounts!$B$2:$B$86, "Other"))</f>
        <v>software</v>
      </c>
      <c r="H4527" s="1" t="str">
        <f t="array" ref="H4527">IF($F4527="", "", IFS(_xlfn.XLOOKUP($F4527, accounts!$A$2:$A$86, accounts!$E$2:$E$86, 0)&gt;=1000, "Enterprise", _xlfn.XLOOKUP($F4527, accounts!$A$2:$A$86, accounts!$E$2:$E$86, 0)&gt;=100, "Mid-Market", TRUE, "SMB"))</f>
        <v>Enterprise</v>
      </c>
      <c r="I4527" s="1" t="str">
        <f t="array" ref="I4527">IF($F4527="", "", _xlfn.XLOOKUP($F4527,accounts!$A$2:$A$86,accounts!$F$2:$F$86, "Other"))</f>
        <v>United States</v>
      </c>
      <c r="J4527" s="1" t="s">
        <v>192</v>
      </c>
      <c r="K4527" s="3">
        <v>42921.0</v>
      </c>
      <c r="L4527" s="3">
        <v>42926.0</v>
      </c>
      <c r="M4527" s="1">
        <v>0.0</v>
      </c>
    </row>
    <row r="4528">
      <c r="A4528" s="1" t="s">
        <v>4733</v>
      </c>
      <c r="B4528" s="1" t="s">
        <v>60</v>
      </c>
      <c r="C4528" s="1" t="str">
        <f t="array" ref="C4528">_xlfn.XLOOKUP($B4528, sales_teams!$A$2:$A$36, sales_teams!$B$2:$B$36)</f>
        <v>Celia Rouche</v>
      </c>
      <c r="D4528" s="1" t="str">
        <f t="array" ref="D4528">_xlfn.XLOOKUP($B4528, sales_teams!$A$2:$A$36, sales_teams!$C$2:$C$36)</f>
        <v>West</v>
      </c>
      <c r="E4528" s="1" t="s">
        <v>181</v>
      </c>
      <c r="F4528" s="1" t="s">
        <v>119</v>
      </c>
      <c r="G4528" s="1" t="str">
        <f t="array" ref="G4528">IF($F4528="", "", _xlfn.XLOOKUP($F4528,accounts!$A$2:$A$86,accounts!$B$2:$B$86, "Other"))</f>
        <v>technology</v>
      </c>
      <c r="H4528" s="1" t="str">
        <f t="array" ref="H4528">IF($F4528="", "", IFS(_xlfn.XLOOKUP($F4528, accounts!$A$2:$A$86, accounts!$E$2:$E$86, 0)&gt;=1000, "Enterprise", _xlfn.XLOOKUP($F4528, accounts!$A$2:$A$86, accounts!$E$2:$E$86, 0)&gt;=100, "Mid-Market", TRUE, "SMB"))</f>
        <v>Enterprise</v>
      </c>
      <c r="I4528" s="1" t="str">
        <f t="array" ref="I4528">IF($F4528="", "", _xlfn.XLOOKUP($F4528,accounts!$A$2:$A$86,accounts!$F$2:$F$86, "Other"))</f>
        <v>Korea</v>
      </c>
      <c r="J4528" s="1" t="s">
        <v>192</v>
      </c>
      <c r="K4528" s="3">
        <v>42921.0</v>
      </c>
      <c r="L4528" s="3">
        <v>42922.0</v>
      </c>
      <c r="M4528" s="1">
        <v>0.0</v>
      </c>
    </row>
    <row r="4529">
      <c r="A4529" s="1" t="s">
        <v>4734</v>
      </c>
      <c r="B4529" s="1" t="s">
        <v>105</v>
      </c>
      <c r="C4529" s="1" t="str">
        <f t="array" ref="C4529">_xlfn.XLOOKUP($B4529, sales_teams!$A$2:$A$36, sales_teams!$B$2:$B$36)</f>
        <v>Summer Sewald</v>
      </c>
      <c r="D4529" s="1" t="str">
        <f t="array" ref="D4529">_xlfn.XLOOKUP($B4529, sales_teams!$A$2:$A$36, sales_teams!$C$2:$C$36)</f>
        <v>West</v>
      </c>
      <c r="E4529" s="1" t="s">
        <v>148</v>
      </c>
      <c r="F4529" s="1" t="s">
        <v>50</v>
      </c>
      <c r="G4529" s="1" t="str">
        <f t="array" ref="G4529">IF($F4529="", "", _xlfn.XLOOKUP($F4529,accounts!$A$2:$A$86,accounts!$B$2:$B$86, "Other"))</f>
        <v>entertainment</v>
      </c>
      <c r="H4529" s="1" t="str">
        <f t="array" ref="H4529">IF($F4529="", "", IFS(_xlfn.XLOOKUP($F4529, accounts!$A$2:$A$86, accounts!$E$2:$E$86, 0)&gt;=1000, "Enterprise", _xlfn.XLOOKUP($F4529, accounts!$A$2:$A$86, accounts!$E$2:$E$86, 0)&gt;=100, "Mid-Market", TRUE, "SMB"))</f>
        <v>Enterprise</v>
      </c>
      <c r="I4529" s="1" t="str">
        <f t="array" ref="I4529">IF($F4529="", "", _xlfn.XLOOKUP($F4529,accounts!$A$2:$A$86,accounts!$F$2:$F$86, "Other"))</f>
        <v>United States</v>
      </c>
      <c r="J4529" s="1" t="s">
        <v>192</v>
      </c>
      <c r="K4529" s="3">
        <v>42921.0</v>
      </c>
      <c r="L4529" s="3">
        <v>42933.0</v>
      </c>
      <c r="M4529" s="1">
        <v>0.0</v>
      </c>
    </row>
    <row r="4530">
      <c r="A4530" s="1" t="s">
        <v>4735</v>
      </c>
      <c r="B4530" s="1" t="s">
        <v>105</v>
      </c>
      <c r="C4530" s="1" t="str">
        <f t="array" ref="C4530">_xlfn.XLOOKUP($B4530, sales_teams!$A$2:$A$36, sales_teams!$B$2:$B$36)</f>
        <v>Summer Sewald</v>
      </c>
      <c r="D4530" s="1" t="str">
        <f t="array" ref="D4530">_xlfn.XLOOKUP($B4530, sales_teams!$A$2:$A$36, sales_teams!$C$2:$C$36)</f>
        <v>West</v>
      </c>
      <c r="E4530" s="1" t="s">
        <v>181</v>
      </c>
      <c r="F4530" s="1" t="s">
        <v>170</v>
      </c>
      <c r="G4530" s="1" t="str">
        <f t="array" ref="G4530">IF($F4530="", "", _xlfn.XLOOKUP($F4530,accounts!$A$2:$A$86,accounts!$B$2:$B$86, "Other"))</f>
        <v>employment</v>
      </c>
      <c r="H4530" s="1" t="str">
        <f t="array" ref="H4530">IF($F4530="", "", IFS(_xlfn.XLOOKUP($F4530, accounts!$A$2:$A$86, accounts!$E$2:$E$86, 0)&gt;=1000, "Enterprise", _xlfn.XLOOKUP($F4530, accounts!$A$2:$A$86, accounts!$E$2:$E$86, 0)&gt;=100, "Mid-Market", TRUE, "SMB"))</f>
        <v>Enterprise</v>
      </c>
      <c r="I4530" s="1" t="str">
        <f t="array" ref="I4530">IF($F4530="", "", _xlfn.XLOOKUP($F4530,accounts!$A$2:$A$86,accounts!$F$2:$F$86, "Other"))</f>
        <v>United States</v>
      </c>
      <c r="J4530" s="1" t="s">
        <v>131</v>
      </c>
      <c r="K4530" s="3">
        <v>42921.0</v>
      </c>
      <c r="L4530" s="3">
        <v>42998.0</v>
      </c>
      <c r="M4530" s="1">
        <v>658.0</v>
      </c>
    </row>
    <row r="4531">
      <c r="A4531" s="1" t="s">
        <v>4736</v>
      </c>
      <c r="B4531" s="1" t="s">
        <v>7</v>
      </c>
      <c r="C4531" s="1" t="str">
        <f t="array" ref="C4531">_xlfn.XLOOKUP($B4531, sales_teams!$A$2:$A$36, sales_teams!$B$2:$B$36)</f>
        <v>Dustin Brinkmann</v>
      </c>
      <c r="D4531" s="1" t="str">
        <f t="array" ref="D4531">_xlfn.XLOOKUP($B4531, sales_teams!$A$2:$A$36, sales_teams!$C$2:$C$36)</f>
        <v>Central</v>
      </c>
      <c r="E4531" s="1" t="s">
        <v>194</v>
      </c>
      <c r="F4531" s="1" t="s">
        <v>165</v>
      </c>
      <c r="G4531" s="1" t="str">
        <f t="array" ref="G4531">IF($F4531="", "", _xlfn.XLOOKUP($F4531,accounts!$A$2:$A$86,accounts!$B$2:$B$86, "Other"))</f>
        <v>telecommunications</v>
      </c>
      <c r="H4531" s="1" t="str">
        <f t="array" ref="H4531">IF($F4531="", "", IFS(_xlfn.XLOOKUP($F4531, accounts!$A$2:$A$86, accounts!$E$2:$E$86, 0)&gt;=1000, "Enterprise", _xlfn.XLOOKUP($F4531, accounts!$A$2:$A$86, accounts!$E$2:$E$86, 0)&gt;=100, "Mid-Market", TRUE, "SMB"))</f>
        <v>Enterprise</v>
      </c>
      <c r="I4531" s="1" t="str">
        <f t="array" ref="I4531">IF($F4531="", "", _xlfn.XLOOKUP($F4531,accounts!$A$2:$A$86,accounts!$F$2:$F$86, "Other"))</f>
        <v>United States</v>
      </c>
      <c r="J4531" s="1" t="s">
        <v>192</v>
      </c>
      <c r="K4531" s="3">
        <v>42922.0</v>
      </c>
      <c r="L4531" s="3">
        <v>42932.0</v>
      </c>
      <c r="M4531" s="1">
        <v>0.0</v>
      </c>
    </row>
    <row r="4532">
      <c r="A4532" s="1" t="s">
        <v>4737</v>
      </c>
      <c r="B4532" s="1" t="s">
        <v>52</v>
      </c>
      <c r="C4532" s="1" t="str">
        <f t="array" ref="C4532">_xlfn.XLOOKUP($B4532, sales_teams!$A$2:$A$36, sales_teams!$B$2:$B$36)</f>
        <v>Rocco Neubert</v>
      </c>
      <c r="D4532" s="1" t="str">
        <f t="array" ref="D4532">_xlfn.XLOOKUP($B4532, sales_teams!$A$2:$A$36, sales_teams!$C$2:$C$36)</f>
        <v>East</v>
      </c>
      <c r="E4532" s="1" t="s">
        <v>194</v>
      </c>
      <c r="F4532" s="1" t="s">
        <v>83</v>
      </c>
      <c r="G4532" s="1" t="str">
        <f t="array" ref="G4532">IF($F4532="", "", _xlfn.XLOOKUP($F4532,accounts!$A$2:$A$86,accounts!$B$2:$B$86, "Other"))</f>
        <v>marketing</v>
      </c>
      <c r="H4532" s="1" t="str">
        <f t="array" ref="H4532">IF($F4532="", "", IFS(_xlfn.XLOOKUP($F4532, accounts!$A$2:$A$86, accounts!$E$2:$E$86, 0)&gt;=1000, "Enterprise", _xlfn.XLOOKUP($F4532, accounts!$A$2:$A$86, accounts!$E$2:$E$86, 0)&gt;=100, "Mid-Market", TRUE, "SMB"))</f>
        <v>Enterprise</v>
      </c>
      <c r="I4532" s="1" t="str">
        <f t="array" ref="I4532">IF($F4532="", "", _xlfn.XLOOKUP($F4532,accounts!$A$2:$A$86,accounts!$F$2:$F$86, "Other"))</f>
        <v>United States</v>
      </c>
      <c r="J4532" s="1" t="s">
        <v>192</v>
      </c>
      <c r="K4532" s="3">
        <v>42922.0</v>
      </c>
      <c r="L4532" s="3">
        <v>42923.0</v>
      </c>
      <c r="M4532" s="1">
        <v>0.0</v>
      </c>
    </row>
    <row r="4533">
      <c r="A4533" s="1" t="s">
        <v>4738</v>
      </c>
      <c r="B4533" s="1" t="s">
        <v>52</v>
      </c>
      <c r="C4533" s="1" t="str">
        <f t="array" ref="C4533">_xlfn.XLOOKUP($B4533, sales_teams!$A$2:$A$36, sales_teams!$B$2:$B$36)</f>
        <v>Rocco Neubert</v>
      </c>
      <c r="D4533" s="1" t="str">
        <f t="array" ref="D4533">_xlfn.XLOOKUP($B4533, sales_teams!$A$2:$A$36, sales_teams!$C$2:$C$36)</f>
        <v>East</v>
      </c>
      <c r="E4533" s="1" t="s">
        <v>194</v>
      </c>
      <c r="F4533" s="1" t="s">
        <v>144</v>
      </c>
      <c r="G4533" s="1" t="str">
        <f t="array" ref="G4533">IF($F4533="", "", _xlfn.XLOOKUP($F4533,accounts!$A$2:$A$86,accounts!$B$2:$B$86, "Other"))</f>
        <v>retail</v>
      </c>
      <c r="H4533" s="1" t="str">
        <f t="array" ref="H4533">IF($F4533="", "", IFS(_xlfn.XLOOKUP($F4533, accounts!$A$2:$A$86, accounts!$E$2:$E$86, 0)&gt;=1000, "Enterprise", _xlfn.XLOOKUP($F4533, accounts!$A$2:$A$86, accounts!$E$2:$E$86, 0)&gt;=100, "Mid-Market", TRUE, "SMB"))</f>
        <v>Enterprise</v>
      </c>
      <c r="I4533" s="1" t="str">
        <f t="array" ref="I4533">IF($F4533="", "", _xlfn.XLOOKUP($F4533,accounts!$A$2:$A$86,accounts!$F$2:$F$86, "Other"))</f>
        <v>United States</v>
      </c>
      <c r="J4533" s="1" t="s">
        <v>131</v>
      </c>
      <c r="K4533" s="3">
        <v>42922.0</v>
      </c>
      <c r="L4533" s="3">
        <v>42979.0</v>
      </c>
      <c r="M4533" s="1">
        <v>4791.0</v>
      </c>
    </row>
    <row r="4534">
      <c r="A4534" s="1" t="s">
        <v>4739</v>
      </c>
      <c r="B4534" s="1" t="s">
        <v>12</v>
      </c>
      <c r="C4534" s="1" t="str">
        <f t="array" ref="C4534">_xlfn.XLOOKUP($B4534, sales_teams!$A$2:$A$36, sales_teams!$B$2:$B$36)</f>
        <v>Dustin Brinkmann</v>
      </c>
      <c r="D4534" s="1" t="str">
        <f t="array" ref="D4534">_xlfn.XLOOKUP($B4534, sales_teams!$A$2:$A$36, sales_teams!$C$2:$C$36)</f>
        <v>Central</v>
      </c>
      <c r="E4534" s="1" t="s">
        <v>181</v>
      </c>
      <c r="F4534" s="1" t="s">
        <v>78</v>
      </c>
      <c r="G4534" s="1" t="str">
        <f t="array" ref="G4534">IF($F4534="", "", _xlfn.XLOOKUP($F4534,accounts!$A$2:$A$86,accounts!$B$2:$B$86, "Other"))</f>
        <v>marketing</v>
      </c>
      <c r="H4534" s="1" t="str">
        <f t="array" ref="H4534">IF($F4534="", "", IFS(_xlfn.XLOOKUP($F4534, accounts!$A$2:$A$86, accounts!$E$2:$E$86, 0)&gt;=1000, "Enterprise", _xlfn.XLOOKUP($F4534, accounts!$A$2:$A$86, accounts!$E$2:$E$86, 0)&gt;=100, "Mid-Market", TRUE, "SMB"))</f>
        <v>Enterprise</v>
      </c>
      <c r="I4534" s="1" t="str">
        <f t="array" ref="I4534">IF($F4534="", "", _xlfn.XLOOKUP($F4534,accounts!$A$2:$A$86,accounts!$F$2:$F$86, "Other"))</f>
        <v>United States</v>
      </c>
      <c r="J4534" s="1" t="s">
        <v>131</v>
      </c>
      <c r="K4534" s="3">
        <v>42922.0</v>
      </c>
      <c r="L4534" s="3">
        <v>42924.0</v>
      </c>
      <c r="M4534" s="1">
        <v>590.0</v>
      </c>
    </row>
    <row r="4535">
      <c r="A4535" s="1" t="s">
        <v>4740</v>
      </c>
      <c r="B4535" s="1" t="s">
        <v>12</v>
      </c>
      <c r="C4535" s="1" t="str">
        <f t="array" ref="C4535">_xlfn.XLOOKUP($B4535, sales_teams!$A$2:$A$36, sales_teams!$B$2:$B$36)</f>
        <v>Dustin Brinkmann</v>
      </c>
      <c r="D4535" s="1" t="str">
        <f t="array" ref="D4535">_xlfn.XLOOKUP($B4535, sales_teams!$A$2:$A$36, sales_teams!$C$2:$C$36)</f>
        <v>Central</v>
      </c>
      <c r="E4535" s="1" t="s">
        <v>194</v>
      </c>
      <c r="F4535" s="1" t="s">
        <v>122</v>
      </c>
      <c r="G4535" s="1" t="str">
        <f t="array" ref="G4535">IF($F4535="", "", _xlfn.XLOOKUP($F4535,accounts!$A$2:$A$86,accounts!$B$2:$B$86, "Other"))</f>
        <v>medical</v>
      </c>
      <c r="H4535" s="1" t="str">
        <f t="array" ref="H4535">IF($F4535="", "", IFS(_xlfn.XLOOKUP($F4535, accounts!$A$2:$A$86, accounts!$E$2:$E$86, 0)&gt;=1000, "Enterprise", _xlfn.XLOOKUP($F4535, accounts!$A$2:$A$86, accounts!$E$2:$E$86, 0)&gt;=100, "Mid-Market", TRUE, "SMB"))</f>
        <v>Enterprise</v>
      </c>
      <c r="I4535" s="1" t="str">
        <f t="array" ref="I4535">IF($F4535="", "", _xlfn.XLOOKUP($F4535,accounts!$A$2:$A$86,accounts!$F$2:$F$86, "Other"))</f>
        <v>United States</v>
      </c>
      <c r="J4535" s="1" t="s">
        <v>131</v>
      </c>
      <c r="K4535" s="3">
        <v>42922.0</v>
      </c>
      <c r="L4535" s="3">
        <v>42930.0</v>
      </c>
      <c r="M4535" s="1">
        <v>5629.0</v>
      </c>
    </row>
    <row r="4536">
      <c r="A4536" s="1" t="s">
        <v>4741</v>
      </c>
      <c r="B4536" s="1" t="s">
        <v>39</v>
      </c>
      <c r="C4536" s="1" t="str">
        <f t="array" ref="C4536">_xlfn.XLOOKUP($B4536, sales_teams!$A$2:$A$36, sales_teams!$B$2:$B$36)</f>
        <v>Cara Losch</v>
      </c>
      <c r="D4536" s="1" t="str">
        <f t="array" ref="D4536">_xlfn.XLOOKUP($B4536, sales_teams!$A$2:$A$36, sales_teams!$C$2:$C$36)</f>
        <v>East</v>
      </c>
      <c r="E4536" s="1" t="s">
        <v>109</v>
      </c>
      <c r="G4536" s="1" t="str">
        <f t="array" ref="G4536">IF($F4536="", "", _xlfn.XLOOKUP($F4536,accounts!$A$2:$A$86,accounts!$B$2:$B$86, "Other"))</f>
        <v/>
      </c>
      <c r="H4536" s="1" t="str">
        <f t="array" ref="H4536">IF($F4536="", "", IFS(_xlfn.XLOOKUP($F4536, accounts!$A$2:$A$86, accounts!$E$2:$E$86, 0)&gt;=1000, "Enterprise", _xlfn.XLOOKUP($F4536, accounts!$A$2:$A$86, accounts!$E$2:$E$86, 0)&gt;=100, "Mid-Market", TRUE, "SMB"))</f>
        <v/>
      </c>
      <c r="I4536" s="1" t="str">
        <f t="array" ref="I4536">IF($F4536="", "", _xlfn.XLOOKUP($F4536,accounts!$A$2:$A$86,accounts!$F$2:$F$86, "Other"))</f>
        <v/>
      </c>
      <c r="J4536" s="1" t="s">
        <v>189</v>
      </c>
      <c r="K4536" s="3">
        <v>42922.0</v>
      </c>
    </row>
    <row r="4537">
      <c r="A4537" s="1" t="s">
        <v>4742</v>
      </c>
      <c r="B4537" s="1" t="s">
        <v>39</v>
      </c>
      <c r="C4537" s="1" t="str">
        <f t="array" ref="C4537">_xlfn.XLOOKUP($B4537, sales_teams!$A$2:$A$36, sales_teams!$B$2:$B$36)</f>
        <v>Cara Losch</v>
      </c>
      <c r="D4537" s="1" t="str">
        <f t="array" ref="D4537">_xlfn.XLOOKUP($B4537, sales_teams!$A$2:$A$36, sales_teams!$C$2:$C$36)</f>
        <v>East</v>
      </c>
      <c r="E4537" s="1" t="s">
        <v>148</v>
      </c>
      <c r="F4537" s="1" t="s">
        <v>167</v>
      </c>
      <c r="G4537" s="1" t="str">
        <f t="array" ref="G4537">IF($F4537="", "", _xlfn.XLOOKUP($F4537,accounts!$A$2:$A$86,accounts!$B$2:$B$86, "Other"))</f>
        <v>finance</v>
      </c>
      <c r="H4537" s="1" t="str">
        <f t="array" ref="H4537">IF($F4537="", "", IFS(_xlfn.XLOOKUP($F4537, accounts!$A$2:$A$86, accounts!$E$2:$E$86, 0)&gt;=1000, "Enterprise", _xlfn.XLOOKUP($F4537, accounts!$A$2:$A$86, accounts!$E$2:$E$86, 0)&gt;=100, "Mid-Market", TRUE, "SMB"))</f>
        <v>Mid-Market</v>
      </c>
      <c r="I4537" s="1" t="str">
        <f t="array" ref="I4537">IF($F4537="", "", _xlfn.XLOOKUP($F4537,accounts!$A$2:$A$86,accounts!$F$2:$F$86, "Other"))</f>
        <v>United States</v>
      </c>
      <c r="J4537" s="1" t="s">
        <v>192</v>
      </c>
      <c r="K4537" s="3">
        <v>42922.0</v>
      </c>
      <c r="L4537" s="3">
        <v>42931.0</v>
      </c>
      <c r="M4537" s="1">
        <v>0.0</v>
      </c>
    </row>
    <row r="4538">
      <c r="A4538" s="1" t="s">
        <v>4743</v>
      </c>
      <c r="B4538" s="1" t="s">
        <v>48</v>
      </c>
      <c r="C4538" s="1" t="str">
        <f t="array" ref="C4538">_xlfn.XLOOKUP($B4538, sales_teams!$A$2:$A$36, sales_teams!$B$2:$B$36)</f>
        <v>Rocco Neubert</v>
      </c>
      <c r="D4538" s="1" t="str">
        <f t="array" ref="D4538">_xlfn.XLOOKUP($B4538, sales_teams!$A$2:$A$36, sales_teams!$C$2:$C$36)</f>
        <v>East</v>
      </c>
      <c r="E4538" s="1" t="s">
        <v>188</v>
      </c>
      <c r="G4538" s="1" t="str">
        <f t="array" ref="G4538">IF($F4538="", "", _xlfn.XLOOKUP($F4538,accounts!$A$2:$A$86,accounts!$B$2:$B$86, "Other"))</f>
        <v/>
      </c>
      <c r="H4538" s="1" t="str">
        <f t="array" ref="H4538">IF($F4538="", "", IFS(_xlfn.XLOOKUP($F4538, accounts!$A$2:$A$86, accounts!$E$2:$E$86, 0)&gt;=1000, "Enterprise", _xlfn.XLOOKUP($F4538, accounts!$A$2:$A$86, accounts!$E$2:$E$86, 0)&gt;=100, "Mid-Market", TRUE, "SMB"))</f>
        <v/>
      </c>
      <c r="I4538" s="1" t="str">
        <f t="array" ref="I4538">IF($F4538="", "", _xlfn.XLOOKUP($F4538,accounts!$A$2:$A$86,accounts!$F$2:$F$86, "Other"))</f>
        <v/>
      </c>
      <c r="J4538" s="1" t="s">
        <v>189</v>
      </c>
      <c r="K4538" s="3">
        <v>42922.0</v>
      </c>
    </row>
    <row r="4539">
      <c r="A4539" s="1" t="s">
        <v>4744</v>
      </c>
      <c r="B4539" s="1" t="s">
        <v>48</v>
      </c>
      <c r="C4539" s="1" t="str">
        <f t="array" ref="C4539">_xlfn.XLOOKUP($B4539, sales_teams!$A$2:$A$36, sales_teams!$B$2:$B$36)</f>
        <v>Rocco Neubert</v>
      </c>
      <c r="D4539" s="1" t="str">
        <f t="array" ref="D4539">_xlfn.XLOOKUP($B4539, sales_teams!$A$2:$A$36, sales_teams!$C$2:$C$36)</f>
        <v>East</v>
      </c>
      <c r="E4539" s="1" t="s">
        <v>194</v>
      </c>
      <c r="F4539" s="1" t="s">
        <v>55</v>
      </c>
      <c r="G4539" s="1" t="str">
        <f t="array" ref="G4539">IF($F4539="", "", _xlfn.XLOOKUP($F4539,accounts!$A$2:$A$86,accounts!$B$2:$B$86, "Other"))</f>
        <v>entertainment</v>
      </c>
      <c r="H4539" s="1" t="str">
        <f t="array" ref="H4539">IF($F4539="", "", IFS(_xlfn.XLOOKUP($F4539, accounts!$A$2:$A$86, accounts!$E$2:$E$86, 0)&gt;=1000, "Enterprise", _xlfn.XLOOKUP($F4539, accounts!$A$2:$A$86, accounts!$E$2:$E$86, 0)&gt;=100, "Mid-Market", TRUE, "SMB"))</f>
        <v>Enterprise</v>
      </c>
      <c r="I4539" s="1" t="str">
        <f t="array" ref="I4539">IF($F4539="", "", _xlfn.XLOOKUP($F4539,accounts!$A$2:$A$86,accounts!$F$2:$F$86, "Other"))</f>
        <v>United States</v>
      </c>
      <c r="J4539" s="1" t="s">
        <v>192</v>
      </c>
      <c r="K4539" s="3">
        <v>42922.0</v>
      </c>
      <c r="L4539" s="3">
        <v>42934.0</v>
      </c>
      <c r="M4539" s="1">
        <v>0.0</v>
      </c>
    </row>
    <row r="4540">
      <c r="A4540" s="1" t="s">
        <v>4745</v>
      </c>
      <c r="B4540" s="1" t="s">
        <v>48</v>
      </c>
      <c r="C4540" s="1" t="str">
        <f t="array" ref="C4540">_xlfn.XLOOKUP($B4540, sales_teams!$A$2:$A$36, sales_teams!$B$2:$B$36)</f>
        <v>Rocco Neubert</v>
      </c>
      <c r="D4540" s="1" t="str">
        <f t="array" ref="D4540">_xlfn.XLOOKUP($B4540, sales_teams!$A$2:$A$36, sales_teams!$C$2:$C$36)</f>
        <v>East</v>
      </c>
      <c r="E4540" s="1" t="s">
        <v>148</v>
      </c>
      <c r="F4540" s="1" t="s">
        <v>169</v>
      </c>
      <c r="G4540" s="1" t="str">
        <f t="array" ref="G4540">IF($F4540="", "", _xlfn.XLOOKUP($F4540,accounts!$A$2:$A$86,accounts!$B$2:$B$86, "Other"))</f>
        <v>entertainment</v>
      </c>
      <c r="H4540" s="1" t="str">
        <f t="array" ref="H4540">IF($F4540="", "", IFS(_xlfn.XLOOKUP($F4540, accounts!$A$2:$A$86, accounts!$E$2:$E$86, 0)&gt;=1000, "Enterprise", _xlfn.XLOOKUP($F4540, accounts!$A$2:$A$86, accounts!$E$2:$E$86, 0)&gt;=100, "Mid-Market", TRUE, "SMB"))</f>
        <v>Enterprise</v>
      </c>
      <c r="I4540" s="1" t="str">
        <f t="array" ref="I4540">IF($F4540="", "", _xlfn.XLOOKUP($F4540,accounts!$A$2:$A$86,accounts!$F$2:$F$86, "Other"))</f>
        <v>United States</v>
      </c>
      <c r="J4540" s="1" t="s">
        <v>192</v>
      </c>
      <c r="K4540" s="3">
        <v>42922.0</v>
      </c>
      <c r="L4540" s="3">
        <v>42923.0</v>
      </c>
      <c r="M4540" s="1">
        <v>0.0</v>
      </c>
    </row>
    <row r="4541">
      <c r="A4541" s="1" t="s">
        <v>4746</v>
      </c>
      <c r="B4541" s="1" t="s">
        <v>30</v>
      </c>
      <c r="C4541" s="1" t="str">
        <f t="array" ref="C4541">_xlfn.XLOOKUP($B4541, sales_teams!$A$2:$A$36, sales_teams!$B$2:$B$36)</f>
        <v>Melvin Marxen</v>
      </c>
      <c r="D4541" s="1" t="str">
        <f t="array" ref="D4541">_xlfn.XLOOKUP($B4541, sales_teams!$A$2:$A$36, sales_teams!$C$2:$C$36)</f>
        <v>Central</v>
      </c>
      <c r="E4541" s="1" t="s">
        <v>148</v>
      </c>
      <c r="F4541" s="1" t="s">
        <v>157</v>
      </c>
      <c r="G4541" s="1" t="str">
        <f t="array" ref="G4541">IF($F4541="", "", _xlfn.XLOOKUP($F4541,accounts!$A$2:$A$86,accounts!$B$2:$B$86, "Other"))</f>
        <v>retail</v>
      </c>
      <c r="H4541" s="1" t="str">
        <f t="array" ref="H4541">IF($F4541="", "", IFS(_xlfn.XLOOKUP($F4541, accounts!$A$2:$A$86, accounts!$E$2:$E$86, 0)&gt;=1000, "Enterprise", _xlfn.XLOOKUP($F4541, accounts!$A$2:$A$86, accounts!$E$2:$E$86, 0)&gt;=100, "Mid-Market", TRUE, "SMB"))</f>
        <v>Enterprise</v>
      </c>
      <c r="I4541" s="1" t="str">
        <f t="array" ref="I4541">IF($F4541="", "", _xlfn.XLOOKUP($F4541,accounts!$A$2:$A$86,accounts!$F$2:$F$86, "Other"))</f>
        <v>Belgium</v>
      </c>
      <c r="J4541" s="1" t="s">
        <v>131</v>
      </c>
      <c r="K4541" s="3">
        <v>42922.0</v>
      </c>
      <c r="L4541" s="3">
        <v>42990.0</v>
      </c>
      <c r="M4541" s="1">
        <v>4323.0</v>
      </c>
    </row>
    <row r="4542">
      <c r="A4542" s="1" t="s">
        <v>4747</v>
      </c>
      <c r="B4542" s="1" t="s">
        <v>30</v>
      </c>
      <c r="C4542" s="1" t="str">
        <f t="array" ref="C4542">_xlfn.XLOOKUP($B4542, sales_teams!$A$2:$A$36, sales_teams!$B$2:$B$36)</f>
        <v>Melvin Marxen</v>
      </c>
      <c r="D4542" s="1" t="str">
        <f t="array" ref="D4542">_xlfn.XLOOKUP($B4542, sales_teams!$A$2:$A$36, sales_teams!$C$2:$C$36)</f>
        <v>Central</v>
      </c>
      <c r="E4542" s="1" t="s">
        <v>148</v>
      </c>
      <c r="F4542" s="1" t="s">
        <v>165</v>
      </c>
      <c r="G4542" s="1" t="str">
        <f t="array" ref="G4542">IF($F4542="", "", _xlfn.XLOOKUP($F4542,accounts!$A$2:$A$86,accounts!$B$2:$B$86, "Other"))</f>
        <v>telecommunications</v>
      </c>
      <c r="H4542" s="1" t="str">
        <f t="array" ref="H4542">IF($F4542="", "", IFS(_xlfn.XLOOKUP($F4542, accounts!$A$2:$A$86, accounts!$E$2:$E$86, 0)&gt;=1000, "Enterprise", _xlfn.XLOOKUP($F4542, accounts!$A$2:$A$86, accounts!$E$2:$E$86, 0)&gt;=100, "Mid-Market", TRUE, "SMB"))</f>
        <v>Enterprise</v>
      </c>
      <c r="I4542" s="1" t="str">
        <f t="array" ref="I4542">IF($F4542="", "", _xlfn.XLOOKUP($F4542,accounts!$A$2:$A$86,accounts!$F$2:$F$86, "Other"))</f>
        <v>United States</v>
      </c>
      <c r="J4542" s="1" t="s">
        <v>131</v>
      </c>
      <c r="K4542" s="3">
        <v>42922.0</v>
      </c>
      <c r="L4542" s="3">
        <v>42928.0</v>
      </c>
      <c r="M4542" s="1">
        <v>5085.0</v>
      </c>
    </row>
    <row r="4543">
      <c r="A4543" s="1" t="s">
        <v>4748</v>
      </c>
      <c r="B4543" s="1" t="s">
        <v>53</v>
      </c>
      <c r="C4543" s="1" t="str">
        <f t="array" ref="C4543">_xlfn.XLOOKUP($B4543, sales_teams!$A$2:$A$36, sales_teams!$B$2:$B$36)</f>
        <v>Rocco Neubert</v>
      </c>
      <c r="D4543" s="1" t="str">
        <f t="array" ref="D4543">_xlfn.XLOOKUP($B4543, sales_teams!$A$2:$A$36, sales_teams!$C$2:$C$36)</f>
        <v>East</v>
      </c>
      <c r="E4543" s="1" t="s">
        <v>188</v>
      </c>
      <c r="F4543" s="1" t="s">
        <v>177</v>
      </c>
      <c r="G4543" s="1" t="str">
        <f t="array" ref="G4543">IF($F4543="", "", _xlfn.XLOOKUP($F4543,accounts!$A$2:$A$86,accounts!$B$2:$B$86, "Other"))</f>
        <v>software</v>
      </c>
      <c r="H4543" s="1" t="str">
        <f t="array" ref="H4543">IF($F4543="", "", IFS(_xlfn.XLOOKUP($F4543, accounts!$A$2:$A$86, accounts!$E$2:$E$86, 0)&gt;=1000, "Enterprise", _xlfn.XLOOKUP($F4543, accounts!$A$2:$A$86, accounts!$E$2:$E$86, 0)&gt;=100, "Mid-Market", TRUE, "SMB"))</f>
        <v>Enterprise</v>
      </c>
      <c r="I4543" s="1" t="str">
        <f t="array" ref="I4543">IF($F4543="", "", _xlfn.XLOOKUP($F4543,accounts!$A$2:$A$86,accounts!$F$2:$F$86, "Other"))</f>
        <v>United States</v>
      </c>
      <c r="J4543" s="1" t="s">
        <v>131</v>
      </c>
      <c r="K4543" s="3">
        <v>42922.0</v>
      </c>
      <c r="L4543" s="3">
        <v>42933.0</v>
      </c>
      <c r="M4543" s="1">
        <v>2996.0</v>
      </c>
    </row>
    <row r="4544">
      <c r="A4544" s="1" t="s">
        <v>4749</v>
      </c>
      <c r="B4544" s="1" t="s">
        <v>42</v>
      </c>
      <c r="C4544" s="1" t="str">
        <f t="array" ref="C4544">_xlfn.XLOOKUP($B4544, sales_teams!$A$2:$A$36, sales_teams!$B$2:$B$36)</f>
        <v>Cara Losch</v>
      </c>
      <c r="D4544" s="1" t="str">
        <f t="array" ref="D4544">_xlfn.XLOOKUP($B4544, sales_teams!$A$2:$A$36, sales_teams!$C$2:$C$36)</f>
        <v>East</v>
      </c>
      <c r="E4544" s="1" t="s">
        <v>148</v>
      </c>
      <c r="F4544" s="1" t="s">
        <v>59</v>
      </c>
      <c r="G4544" s="1" t="str">
        <f t="array" ref="G4544">IF($F4544="", "", _xlfn.XLOOKUP($F4544,accounts!$A$2:$A$86,accounts!$B$2:$B$86, "Other"))</f>
        <v>medical</v>
      </c>
      <c r="H4544" s="1" t="str">
        <f t="array" ref="H4544">IF($F4544="", "", IFS(_xlfn.XLOOKUP($F4544, accounts!$A$2:$A$86, accounts!$E$2:$E$86, 0)&gt;=1000, "Enterprise", _xlfn.XLOOKUP($F4544, accounts!$A$2:$A$86, accounts!$E$2:$E$86, 0)&gt;=100, "Mid-Market", TRUE, "SMB"))</f>
        <v>SMB</v>
      </c>
      <c r="I4544" s="1" t="str">
        <f t="array" ref="I4544">IF($F4544="", "", _xlfn.XLOOKUP($F4544,accounts!$A$2:$A$86,accounts!$F$2:$F$86, "Other"))</f>
        <v>United States</v>
      </c>
      <c r="J4544" s="1" t="s">
        <v>131</v>
      </c>
      <c r="K4544" s="3">
        <v>42922.0</v>
      </c>
      <c r="L4544" s="3">
        <v>42930.0</v>
      </c>
      <c r="M4544" s="1">
        <v>4682.0</v>
      </c>
    </row>
    <row r="4545">
      <c r="A4545" s="1" t="s">
        <v>4750</v>
      </c>
      <c r="B4545" s="1" t="s">
        <v>88</v>
      </c>
      <c r="C4545" s="1" t="str">
        <f t="array" ref="C4545">_xlfn.XLOOKUP($B4545, sales_teams!$A$2:$A$36, sales_teams!$B$2:$B$36)</f>
        <v>Celia Rouche</v>
      </c>
      <c r="D4545" s="1" t="str">
        <f t="array" ref="D4545">_xlfn.XLOOKUP($B4545, sales_teams!$A$2:$A$36, sales_teams!$C$2:$C$36)</f>
        <v>West</v>
      </c>
      <c r="E4545" s="1" t="s">
        <v>188</v>
      </c>
      <c r="F4545" s="1" t="s">
        <v>87</v>
      </c>
      <c r="G4545" s="1" t="str">
        <f t="array" ref="G4545">IF($F4545="", "", _xlfn.XLOOKUP($F4545,accounts!$A$2:$A$86,accounts!$B$2:$B$86, "Other"))</f>
        <v>telecommunications</v>
      </c>
      <c r="H4545" s="1" t="str">
        <f t="array" ref="H4545">IF($F4545="", "", IFS(_xlfn.XLOOKUP($F4545, accounts!$A$2:$A$86, accounts!$E$2:$E$86, 0)&gt;=1000, "Enterprise", _xlfn.XLOOKUP($F4545, accounts!$A$2:$A$86, accounts!$E$2:$E$86, 0)&gt;=100, "Mid-Market", TRUE, "SMB"))</f>
        <v>Enterprise</v>
      </c>
      <c r="I4545" s="1" t="str">
        <f t="array" ref="I4545">IF($F4545="", "", _xlfn.XLOOKUP($F4545,accounts!$A$2:$A$86,accounts!$F$2:$F$86, "Other"))</f>
        <v>United States</v>
      </c>
      <c r="J4545" s="1" t="s">
        <v>131</v>
      </c>
      <c r="K4545" s="3">
        <v>42922.0</v>
      </c>
      <c r="L4545" s="3">
        <v>42930.0</v>
      </c>
      <c r="M4545" s="1">
        <v>3250.0</v>
      </c>
    </row>
    <row r="4546">
      <c r="A4546" s="1" t="s">
        <v>4751</v>
      </c>
      <c r="B4546" s="1" t="s">
        <v>104</v>
      </c>
      <c r="C4546" s="1" t="str">
        <f t="array" ref="C4546">_xlfn.XLOOKUP($B4546, sales_teams!$A$2:$A$36, sales_teams!$B$2:$B$36)</f>
        <v>Summer Sewald</v>
      </c>
      <c r="D4546" s="1" t="str">
        <f t="array" ref="D4546">_xlfn.XLOOKUP($B4546, sales_teams!$A$2:$A$36, sales_teams!$C$2:$C$36)</f>
        <v>West</v>
      </c>
      <c r="E4546" s="1" t="s">
        <v>181</v>
      </c>
      <c r="F4546" s="1" t="s">
        <v>115</v>
      </c>
      <c r="G4546" s="1" t="str">
        <f t="array" ref="G4546">IF($F4546="", "", _xlfn.XLOOKUP($F4546,accounts!$A$2:$A$86,accounts!$B$2:$B$86, "Other"))</f>
        <v>services</v>
      </c>
      <c r="H4546" s="1" t="str">
        <f t="array" ref="H4546">IF($F4546="", "", IFS(_xlfn.XLOOKUP($F4546, accounts!$A$2:$A$86, accounts!$E$2:$E$86, 0)&gt;=1000, "Enterprise", _xlfn.XLOOKUP($F4546, accounts!$A$2:$A$86, accounts!$E$2:$E$86, 0)&gt;=100, "Mid-Market", TRUE, "SMB"))</f>
        <v>Enterprise</v>
      </c>
      <c r="I4546" s="1" t="str">
        <f t="array" ref="I4546">IF($F4546="", "", _xlfn.XLOOKUP($F4546,accounts!$A$2:$A$86,accounts!$F$2:$F$86, "Other"))</f>
        <v>United States</v>
      </c>
      <c r="J4546" s="1" t="s">
        <v>192</v>
      </c>
      <c r="K4546" s="3">
        <v>42922.0</v>
      </c>
      <c r="L4546" s="3">
        <v>42928.0</v>
      </c>
      <c r="M4546" s="1">
        <v>0.0</v>
      </c>
    </row>
    <row r="4547">
      <c r="A4547" s="1" t="s">
        <v>4752</v>
      </c>
      <c r="B4547" s="1" t="s">
        <v>102</v>
      </c>
      <c r="C4547" s="1" t="str">
        <f t="array" ref="C4547">_xlfn.XLOOKUP($B4547, sales_teams!$A$2:$A$36, sales_teams!$B$2:$B$36)</f>
        <v>Summer Sewald</v>
      </c>
      <c r="D4547" s="1" t="str">
        <f t="array" ref="D4547">_xlfn.XLOOKUP($B4547, sales_teams!$A$2:$A$36, sales_teams!$C$2:$C$36)</f>
        <v>West</v>
      </c>
      <c r="E4547" s="1" t="s">
        <v>148</v>
      </c>
      <c r="F4547" s="1" t="s">
        <v>125</v>
      </c>
      <c r="G4547" s="1" t="str">
        <f t="array" ref="G4547">IF($F4547="", "", _xlfn.XLOOKUP($F4547,accounts!$A$2:$A$86,accounts!$B$2:$B$86, "Other"))</f>
        <v>software</v>
      </c>
      <c r="H4547" s="1" t="str">
        <f t="array" ref="H4547">IF($F4547="", "", IFS(_xlfn.XLOOKUP($F4547, accounts!$A$2:$A$86, accounts!$E$2:$E$86, 0)&gt;=1000, "Enterprise", _xlfn.XLOOKUP($F4547, accounts!$A$2:$A$86, accounts!$E$2:$E$86, 0)&gt;=100, "Mid-Market", TRUE, "SMB"))</f>
        <v>Enterprise</v>
      </c>
      <c r="I4547" s="1" t="str">
        <f t="array" ref="I4547">IF($F4547="", "", _xlfn.XLOOKUP($F4547,accounts!$A$2:$A$86,accounts!$F$2:$F$86, "Other"))</f>
        <v>United States</v>
      </c>
      <c r="J4547" s="1" t="s">
        <v>192</v>
      </c>
      <c r="K4547" s="3">
        <v>42922.0</v>
      </c>
      <c r="L4547" s="3">
        <v>42932.0</v>
      </c>
      <c r="M4547" s="1">
        <v>0.0</v>
      </c>
    </row>
    <row r="4548">
      <c r="A4548" s="1" t="s">
        <v>4753</v>
      </c>
      <c r="B4548" s="1" t="s">
        <v>102</v>
      </c>
      <c r="C4548" s="1" t="str">
        <f t="array" ref="C4548">_xlfn.XLOOKUP($B4548, sales_teams!$A$2:$A$36, sales_teams!$B$2:$B$36)</f>
        <v>Summer Sewald</v>
      </c>
      <c r="D4548" s="1" t="str">
        <f t="array" ref="D4548">_xlfn.XLOOKUP($B4548, sales_teams!$A$2:$A$36, sales_teams!$C$2:$C$36)</f>
        <v>West</v>
      </c>
      <c r="E4548" s="1" t="s">
        <v>148</v>
      </c>
      <c r="F4548" s="1" t="s">
        <v>125</v>
      </c>
      <c r="G4548" s="1" t="str">
        <f t="array" ref="G4548">IF($F4548="", "", _xlfn.XLOOKUP($F4548,accounts!$A$2:$A$86,accounts!$B$2:$B$86, "Other"))</f>
        <v>software</v>
      </c>
      <c r="H4548" s="1" t="str">
        <f t="array" ref="H4548">IF($F4548="", "", IFS(_xlfn.XLOOKUP($F4548, accounts!$A$2:$A$86, accounts!$E$2:$E$86, 0)&gt;=1000, "Enterprise", _xlfn.XLOOKUP($F4548, accounts!$A$2:$A$86, accounts!$E$2:$E$86, 0)&gt;=100, "Mid-Market", TRUE, "SMB"))</f>
        <v>Enterprise</v>
      </c>
      <c r="I4548" s="1" t="str">
        <f t="array" ref="I4548">IF($F4548="", "", _xlfn.XLOOKUP($F4548,accounts!$A$2:$A$86,accounts!$F$2:$F$86, "Other"))</f>
        <v>United States</v>
      </c>
      <c r="J4548" s="1" t="s">
        <v>131</v>
      </c>
      <c r="K4548" s="3">
        <v>42922.0</v>
      </c>
      <c r="L4548" s="3">
        <v>42984.0</v>
      </c>
      <c r="M4548" s="1">
        <v>5323.0</v>
      </c>
    </row>
    <row r="4549">
      <c r="A4549" s="1" t="s">
        <v>4754</v>
      </c>
      <c r="B4549" s="1" t="s">
        <v>24</v>
      </c>
      <c r="C4549" s="1" t="str">
        <f t="array" ref="C4549">_xlfn.XLOOKUP($B4549, sales_teams!$A$2:$A$36, sales_teams!$B$2:$B$36)</f>
        <v>Melvin Marxen</v>
      </c>
      <c r="D4549" s="1" t="str">
        <f t="array" ref="D4549">_xlfn.XLOOKUP($B4549, sales_teams!$A$2:$A$36, sales_teams!$C$2:$C$36)</f>
        <v>Central</v>
      </c>
      <c r="E4549" s="1" t="s">
        <v>181</v>
      </c>
      <c r="F4549" s="1" t="s">
        <v>59</v>
      </c>
      <c r="G4549" s="1" t="str">
        <f t="array" ref="G4549">IF($F4549="", "", _xlfn.XLOOKUP($F4549,accounts!$A$2:$A$86,accounts!$B$2:$B$86, "Other"))</f>
        <v>medical</v>
      </c>
      <c r="H4549" s="1" t="str">
        <f t="array" ref="H4549">IF($F4549="", "", IFS(_xlfn.XLOOKUP($F4549, accounts!$A$2:$A$86, accounts!$E$2:$E$86, 0)&gt;=1000, "Enterprise", _xlfn.XLOOKUP($F4549, accounts!$A$2:$A$86, accounts!$E$2:$E$86, 0)&gt;=100, "Mid-Market", TRUE, "SMB"))</f>
        <v>SMB</v>
      </c>
      <c r="I4549" s="1" t="str">
        <f t="array" ref="I4549">IF($F4549="", "", _xlfn.XLOOKUP($F4549,accounts!$A$2:$A$86,accounts!$F$2:$F$86, "Other"))</f>
        <v>United States</v>
      </c>
      <c r="J4549" s="1" t="s">
        <v>192</v>
      </c>
      <c r="K4549" s="3">
        <v>42922.0</v>
      </c>
      <c r="L4549" s="3">
        <v>42923.0</v>
      </c>
      <c r="M4549" s="1">
        <v>0.0</v>
      </c>
    </row>
    <row r="4550">
      <c r="A4550" s="1" t="s">
        <v>4755</v>
      </c>
      <c r="B4550" s="1" t="s">
        <v>24</v>
      </c>
      <c r="C4550" s="1" t="str">
        <f t="array" ref="C4550">_xlfn.XLOOKUP($B4550, sales_teams!$A$2:$A$36, sales_teams!$B$2:$B$36)</f>
        <v>Melvin Marxen</v>
      </c>
      <c r="D4550" s="1" t="str">
        <f t="array" ref="D4550">_xlfn.XLOOKUP($B4550, sales_teams!$A$2:$A$36, sales_teams!$C$2:$C$36)</f>
        <v>Central</v>
      </c>
      <c r="E4550" s="1" t="s">
        <v>194</v>
      </c>
      <c r="F4550" s="1" t="s">
        <v>95</v>
      </c>
      <c r="G4550" s="1" t="str">
        <f t="array" ref="G4550">IF($F4550="", "", _xlfn.XLOOKUP($F4550,accounts!$A$2:$A$86,accounts!$B$2:$B$86, "Other"))</f>
        <v>finance</v>
      </c>
      <c r="H4550" s="1" t="str">
        <f t="array" ref="H4550">IF($F4550="", "", IFS(_xlfn.XLOOKUP($F4550, accounts!$A$2:$A$86, accounts!$E$2:$E$86, 0)&gt;=1000, "Enterprise", _xlfn.XLOOKUP($F4550, accounts!$A$2:$A$86, accounts!$E$2:$E$86, 0)&gt;=100, "Mid-Market", TRUE, "SMB"))</f>
        <v>Enterprise</v>
      </c>
      <c r="I4550" s="1" t="str">
        <f t="array" ref="I4550">IF($F4550="", "", _xlfn.XLOOKUP($F4550,accounts!$A$2:$A$86,accounts!$F$2:$F$86, "Other"))</f>
        <v>United States</v>
      </c>
      <c r="J4550" s="1" t="s">
        <v>131</v>
      </c>
      <c r="K4550" s="3">
        <v>42922.0</v>
      </c>
      <c r="L4550" s="3">
        <v>42923.0</v>
      </c>
      <c r="M4550" s="1">
        <v>5966.0</v>
      </c>
    </row>
    <row r="4551">
      <c r="A4551" s="1" t="s">
        <v>4756</v>
      </c>
      <c r="B4551" s="1" t="s">
        <v>107</v>
      </c>
      <c r="C4551" s="1" t="str">
        <f t="array" ref="C4551">_xlfn.XLOOKUP($B4551, sales_teams!$A$2:$A$36, sales_teams!$B$2:$B$36)</f>
        <v>Summer Sewald</v>
      </c>
      <c r="D4551" s="1" t="str">
        <f t="array" ref="D4551">_xlfn.XLOOKUP($B4551, sales_teams!$A$2:$A$36, sales_teams!$C$2:$C$36)</f>
        <v>West</v>
      </c>
      <c r="E4551" s="1" t="s">
        <v>148</v>
      </c>
      <c r="G4551" s="1" t="str">
        <f t="array" ref="G4551">IF($F4551="", "", _xlfn.XLOOKUP($F4551,accounts!$A$2:$A$86,accounts!$B$2:$B$86, "Other"))</f>
        <v/>
      </c>
      <c r="H4551" s="1" t="str">
        <f t="array" ref="H4551">IF($F4551="", "", IFS(_xlfn.XLOOKUP($F4551, accounts!$A$2:$A$86, accounts!$E$2:$E$86, 0)&gt;=1000, "Enterprise", _xlfn.XLOOKUP($F4551, accounts!$A$2:$A$86, accounts!$E$2:$E$86, 0)&gt;=100, "Mid-Market", TRUE, "SMB"))</f>
        <v/>
      </c>
      <c r="I4551" s="1" t="str">
        <f t="array" ref="I4551">IF($F4551="", "", _xlfn.XLOOKUP($F4551,accounts!$A$2:$A$86,accounts!$F$2:$F$86, "Other"))</f>
        <v/>
      </c>
      <c r="J4551" s="1" t="s">
        <v>189</v>
      </c>
      <c r="K4551" s="3">
        <v>42922.0</v>
      </c>
    </row>
    <row r="4552">
      <c r="A4552" s="1" t="s">
        <v>4757</v>
      </c>
      <c r="B4552" s="1" t="s">
        <v>107</v>
      </c>
      <c r="C4552" s="1" t="str">
        <f t="array" ref="C4552">_xlfn.XLOOKUP($B4552, sales_teams!$A$2:$A$36, sales_teams!$B$2:$B$36)</f>
        <v>Summer Sewald</v>
      </c>
      <c r="D4552" s="1" t="str">
        <f t="array" ref="D4552">_xlfn.XLOOKUP($B4552, sales_teams!$A$2:$A$36, sales_teams!$C$2:$C$36)</f>
        <v>West</v>
      </c>
      <c r="E4552" s="1" t="s">
        <v>188</v>
      </c>
      <c r="F4552" s="1" t="s">
        <v>129</v>
      </c>
      <c r="G4552" s="1" t="str">
        <f t="array" ref="G4552">IF($F4552="", "", _xlfn.XLOOKUP($F4552,accounts!$A$2:$A$86,accounts!$B$2:$B$86, "Other"))</f>
        <v>medical</v>
      </c>
      <c r="H4552" s="1" t="str">
        <f t="array" ref="H4552">IF($F4552="", "", IFS(_xlfn.XLOOKUP($F4552, accounts!$A$2:$A$86, accounts!$E$2:$E$86, 0)&gt;=1000, "Enterprise", _xlfn.XLOOKUP($F4552, accounts!$A$2:$A$86, accounts!$E$2:$E$86, 0)&gt;=100, "Mid-Market", TRUE, "SMB"))</f>
        <v>Enterprise</v>
      </c>
      <c r="I4552" s="1" t="str">
        <f t="array" ref="I4552">IF($F4552="", "", _xlfn.XLOOKUP($F4552,accounts!$A$2:$A$86,accounts!$F$2:$F$86, "Other"))</f>
        <v>United States</v>
      </c>
      <c r="J4552" s="1" t="s">
        <v>131</v>
      </c>
      <c r="K4552" s="3">
        <v>42922.0</v>
      </c>
      <c r="L4552" s="3">
        <v>42932.0</v>
      </c>
      <c r="M4552" s="1">
        <v>3452.0</v>
      </c>
    </row>
    <row r="4553">
      <c r="A4553" s="1" t="s">
        <v>4758</v>
      </c>
      <c r="B4553" s="1" t="s">
        <v>18</v>
      </c>
      <c r="C4553" s="1" t="str">
        <f t="array" ref="C4553">_xlfn.XLOOKUP($B4553, sales_teams!$A$2:$A$36, sales_teams!$B$2:$B$36)</f>
        <v>Dustin Brinkmann</v>
      </c>
      <c r="D4553" s="1" t="str">
        <f t="array" ref="D4553">_xlfn.XLOOKUP($B4553, sales_teams!$A$2:$A$36, sales_teams!$C$2:$C$36)</f>
        <v>Central</v>
      </c>
      <c r="E4553" s="1" t="s">
        <v>179</v>
      </c>
      <c r="F4553" s="1" t="s">
        <v>164</v>
      </c>
      <c r="G4553" s="1" t="str">
        <f t="array" ref="G4553">IF($F4553="", "", _xlfn.XLOOKUP($F4553,accounts!$A$2:$A$86,accounts!$B$2:$B$86, "Other"))</f>
        <v>retail</v>
      </c>
      <c r="H4553" s="1" t="str">
        <f t="array" ref="H4553">IF($F4553="", "", IFS(_xlfn.XLOOKUP($F4553, accounts!$A$2:$A$86, accounts!$E$2:$E$86, 0)&gt;=1000, "Enterprise", _xlfn.XLOOKUP($F4553, accounts!$A$2:$A$86, accounts!$E$2:$E$86, 0)&gt;=100, "Mid-Market", TRUE, "SMB"))</f>
        <v>Mid-Market</v>
      </c>
      <c r="I4553" s="1" t="str">
        <f t="array" ref="I4553">IF($F4553="", "", _xlfn.XLOOKUP($F4553,accounts!$A$2:$A$86,accounts!$F$2:$F$86, "Other"))</f>
        <v>United States</v>
      </c>
      <c r="J4553" s="1" t="s">
        <v>192</v>
      </c>
      <c r="K4553" s="3">
        <v>42922.0</v>
      </c>
      <c r="L4553" s="3">
        <v>42933.0</v>
      </c>
      <c r="M4553" s="1">
        <v>0.0</v>
      </c>
    </row>
    <row r="4554">
      <c r="A4554" s="1" t="s">
        <v>4759</v>
      </c>
      <c r="B4554" s="1" t="s">
        <v>18</v>
      </c>
      <c r="C4554" s="1" t="str">
        <f t="array" ref="C4554">_xlfn.XLOOKUP($B4554, sales_teams!$A$2:$A$36, sales_teams!$B$2:$B$36)</f>
        <v>Dustin Brinkmann</v>
      </c>
      <c r="D4554" s="1" t="str">
        <f t="array" ref="D4554">_xlfn.XLOOKUP($B4554, sales_teams!$A$2:$A$36, sales_teams!$C$2:$C$36)</f>
        <v>Central</v>
      </c>
      <c r="E4554" s="1" t="s">
        <v>188</v>
      </c>
      <c r="F4554" s="1" t="s">
        <v>155</v>
      </c>
      <c r="G4554" s="1" t="str">
        <f t="array" ref="G4554">IF($F4554="", "", _xlfn.XLOOKUP($F4554,accounts!$A$2:$A$86,accounts!$B$2:$B$86, "Other"))</f>
        <v>finance</v>
      </c>
      <c r="H4554" s="1" t="str">
        <f t="array" ref="H4554">IF($F4554="", "", IFS(_xlfn.XLOOKUP($F4554, accounts!$A$2:$A$86, accounts!$E$2:$E$86, 0)&gt;=1000, "Enterprise", _xlfn.XLOOKUP($F4554, accounts!$A$2:$A$86, accounts!$E$2:$E$86, 0)&gt;=100, "Mid-Market", TRUE, "SMB"))</f>
        <v>Enterprise</v>
      </c>
      <c r="I4554" s="1" t="str">
        <f t="array" ref="I4554">IF($F4554="", "", _xlfn.XLOOKUP($F4554,accounts!$A$2:$A$86,accounts!$F$2:$F$86, "Other"))</f>
        <v>United States</v>
      </c>
      <c r="J4554" s="1" t="s">
        <v>192</v>
      </c>
      <c r="K4554" s="3">
        <v>42922.0</v>
      </c>
      <c r="L4554" s="3">
        <v>42929.0</v>
      </c>
      <c r="M4554" s="1">
        <v>0.0</v>
      </c>
    </row>
    <row r="4555">
      <c r="A4555" s="1" t="s">
        <v>4760</v>
      </c>
      <c r="B4555" s="1" t="s">
        <v>65</v>
      </c>
      <c r="C4555" s="1" t="str">
        <f t="array" ref="C4555">_xlfn.XLOOKUP($B4555, sales_teams!$A$2:$A$36, sales_teams!$B$2:$B$36)</f>
        <v>Celia Rouche</v>
      </c>
      <c r="D4555" s="1" t="str">
        <f t="array" ref="D4555">_xlfn.XLOOKUP($B4555, sales_teams!$A$2:$A$36, sales_teams!$C$2:$C$36)</f>
        <v>West</v>
      </c>
      <c r="E4555" s="1" t="s">
        <v>181</v>
      </c>
      <c r="F4555" s="1" t="s">
        <v>129</v>
      </c>
      <c r="G4555" s="1" t="str">
        <f t="array" ref="G4555">IF($F4555="", "", _xlfn.XLOOKUP($F4555,accounts!$A$2:$A$86,accounts!$B$2:$B$86, "Other"))</f>
        <v>medical</v>
      </c>
      <c r="H4555" s="1" t="str">
        <f t="array" ref="H4555">IF($F4555="", "", IFS(_xlfn.XLOOKUP($F4555, accounts!$A$2:$A$86, accounts!$E$2:$E$86, 0)&gt;=1000, "Enterprise", _xlfn.XLOOKUP($F4555, accounts!$A$2:$A$86, accounts!$E$2:$E$86, 0)&gt;=100, "Mid-Market", TRUE, "SMB"))</f>
        <v>Enterprise</v>
      </c>
      <c r="I4555" s="1" t="str">
        <f t="array" ref="I4555">IF($F4555="", "", _xlfn.XLOOKUP($F4555,accounts!$A$2:$A$86,accounts!$F$2:$F$86, "Other"))</f>
        <v>United States</v>
      </c>
      <c r="J4555" s="1" t="s">
        <v>192</v>
      </c>
      <c r="K4555" s="3">
        <v>42922.0</v>
      </c>
      <c r="L4555" s="3">
        <v>42927.0</v>
      </c>
      <c r="M4555" s="1">
        <v>0.0</v>
      </c>
    </row>
    <row r="4556">
      <c r="A4556" s="1" t="s">
        <v>4761</v>
      </c>
      <c r="B4556" s="1" t="s">
        <v>60</v>
      </c>
      <c r="C4556" s="1" t="str">
        <f t="array" ref="C4556">_xlfn.XLOOKUP($B4556, sales_teams!$A$2:$A$36, sales_teams!$B$2:$B$36)</f>
        <v>Celia Rouche</v>
      </c>
      <c r="D4556" s="1" t="str">
        <f t="array" ref="D4556">_xlfn.XLOOKUP($B4556, sales_teams!$A$2:$A$36, sales_teams!$C$2:$C$36)</f>
        <v>West</v>
      </c>
      <c r="E4556" s="1" t="s">
        <v>181</v>
      </c>
      <c r="F4556" s="1" t="s">
        <v>85</v>
      </c>
      <c r="G4556" s="1" t="str">
        <f t="array" ref="G4556">IF($F4556="", "", _xlfn.XLOOKUP($F4556,accounts!$A$2:$A$86,accounts!$B$2:$B$86, "Other"))</f>
        <v>telecommunications</v>
      </c>
      <c r="H4556" s="1" t="str">
        <f t="array" ref="H4556">IF($F4556="", "", IFS(_xlfn.XLOOKUP($F4556, accounts!$A$2:$A$86, accounts!$E$2:$E$86, 0)&gt;=1000, "Enterprise", _xlfn.XLOOKUP($F4556, accounts!$A$2:$A$86, accounts!$E$2:$E$86, 0)&gt;=100, "Mid-Market", TRUE, "SMB"))</f>
        <v>Enterprise</v>
      </c>
      <c r="I4556" s="1" t="str">
        <f t="array" ref="I4556">IF($F4556="", "", _xlfn.XLOOKUP($F4556,accounts!$A$2:$A$86,accounts!$F$2:$F$86, "Other"))</f>
        <v>United States</v>
      </c>
      <c r="J4556" s="1" t="s">
        <v>131</v>
      </c>
      <c r="K4556" s="3">
        <v>42922.0</v>
      </c>
      <c r="L4556" s="3">
        <v>42929.0</v>
      </c>
      <c r="M4556" s="1">
        <v>583.0</v>
      </c>
    </row>
    <row r="4557">
      <c r="A4557" s="1" t="s">
        <v>4762</v>
      </c>
      <c r="B4557" s="1" t="s">
        <v>34</v>
      </c>
      <c r="C4557" s="1" t="str">
        <f t="array" ref="C4557">_xlfn.XLOOKUP($B4557, sales_teams!$A$2:$A$36, sales_teams!$B$2:$B$36)</f>
        <v>Cara Losch</v>
      </c>
      <c r="D4557" s="1" t="str">
        <f t="array" ref="D4557">_xlfn.XLOOKUP($B4557, sales_teams!$A$2:$A$36, sales_teams!$C$2:$C$36)</f>
        <v>East</v>
      </c>
      <c r="E4557" s="1" t="s">
        <v>179</v>
      </c>
      <c r="F4557" s="1" t="s">
        <v>140</v>
      </c>
      <c r="G4557" s="1" t="str">
        <f t="array" ref="G4557">IF($F4557="", "", _xlfn.XLOOKUP($F4557,accounts!$A$2:$A$86,accounts!$B$2:$B$86, "Other"))</f>
        <v>employment</v>
      </c>
      <c r="H4557" s="1" t="str">
        <f t="array" ref="H4557">IF($F4557="", "", IFS(_xlfn.XLOOKUP($F4557, accounts!$A$2:$A$86, accounts!$E$2:$E$86, 0)&gt;=1000, "Enterprise", _xlfn.XLOOKUP($F4557, accounts!$A$2:$A$86, accounts!$E$2:$E$86, 0)&gt;=100, "Mid-Market", TRUE, "SMB"))</f>
        <v>Enterprise</v>
      </c>
      <c r="I4557" s="1" t="str">
        <f t="array" ref="I4557">IF($F4557="", "", _xlfn.XLOOKUP($F4557,accounts!$A$2:$A$86,accounts!$F$2:$F$86, "Other"))</f>
        <v>United States</v>
      </c>
      <c r="J4557" s="1" t="s">
        <v>192</v>
      </c>
      <c r="K4557" s="3">
        <v>42922.0</v>
      </c>
      <c r="L4557" s="3">
        <v>42932.0</v>
      </c>
      <c r="M4557" s="1">
        <v>0.0</v>
      </c>
    </row>
    <row r="4558">
      <c r="A4558" s="1" t="s">
        <v>4763</v>
      </c>
      <c r="B4558" s="1" t="s">
        <v>105</v>
      </c>
      <c r="C4558" s="1" t="str">
        <f t="array" ref="C4558">_xlfn.XLOOKUP($B4558, sales_teams!$A$2:$A$36, sales_teams!$B$2:$B$36)</f>
        <v>Summer Sewald</v>
      </c>
      <c r="D4558" s="1" t="str">
        <f t="array" ref="D4558">_xlfn.XLOOKUP($B4558, sales_teams!$A$2:$A$36, sales_teams!$C$2:$C$36)</f>
        <v>West</v>
      </c>
      <c r="E4558" s="1" t="s">
        <v>109</v>
      </c>
      <c r="F4558" s="1" t="s">
        <v>114</v>
      </c>
      <c r="G4558" s="1" t="str">
        <f t="array" ref="G4558">IF($F4558="", "", _xlfn.XLOOKUP($F4558,accounts!$A$2:$A$86,accounts!$B$2:$B$86, "Other"))</f>
        <v>marketing</v>
      </c>
      <c r="H4558" s="1" t="str">
        <f t="array" ref="H4558">IF($F4558="", "", IFS(_xlfn.XLOOKUP($F4558, accounts!$A$2:$A$86, accounts!$E$2:$E$86, 0)&gt;=1000, "Enterprise", _xlfn.XLOOKUP($F4558, accounts!$A$2:$A$86, accounts!$E$2:$E$86, 0)&gt;=100, "Mid-Market", TRUE, "SMB"))</f>
        <v>Enterprise</v>
      </c>
      <c r="I4558" s="1" t="str">
        <f t="array" ref="I4558">IF($F4558="", "", _xlfn.XLOOKUP($F4558,accounts!$A$2:$A$86,accounts!$F$2:$F$86, "Other"))</f>
        <v>United States</v>
      </c>
      <c r="J4558" s="1" t="s">
        <v>192</v>
      </c>
      <c r="K4558" s="3">
        <v>42922.0</v>
      </c>
      <c r="L4558" s="3">
        <v>42929.0</v>
      </c>
      <c r="M4558" s="1">
        <v>0.0</v>
      </c>
    </row>
    <row r="4559">
      <c r="A4559" s="1" t="s">
        <v>4764</v>
      </c>
      <c r="B4559" s="1" t="s">
        <v>105</v>
      </c>
      <c r="C4559" s="1" t="str">
        <f t="array" ref="C4559">_xlfn.XLOOKUP($B4559, sales_teams!$A$2:$A$36, sales_teams!$B$2:$B$36)</f>
        <v>Summer Sewald</v>
      </c>
      <c r="D4559" s="1" t="str">
        <f t="array" ref="D4559">_xlfn.XLOOKUP($B4559, sales_teams!$A$2:$A$36, sales_teams!$C$2:$C$36)</f>
        <v>West</v>
      </c>
      <c r="E4559" s="1" t="s">
        <v>181</v>
      </c>
      <c r="F4559" s="1" t="s">
        <v>124</v>
      </c>
      <c r="G4559" s="1" t="str">
        <f t="array" ref="G4559">IF($F4559="", "", _xlfn.XLOOKUP($F4559,accounts!$A$2:$A$86,accounts!$B$2:$B$86, "Other"))</f>
        <v>retail</v>
      </c>
      <c r="H4559" s="1" t="str">
        <f t="array" ref="H4559">IF($F4559="", "", IFS(_xlfn.XLOOKUP($F4559, accounts!$A$2:$A$86, accounts!$E$2:$E$86, 0)&gt;=1000, "Enterprise", _xlfn.XLOOKUP($F4559, accounts!$A$2:$A$86, accounts!$E$2:$E$86, 0)&gt;=100, "Mid-Market", TRUE, "SMB"))</f>
        <v>Enterprise</v>
      </c>
      <c r="I4559" s="1" t="str">
        <f t="array" ref="I4559">IF($F4559="", "", _xlfn.XLOOKUP($F4559,accounts!$A$2:$A$86,accounts!$F$2:$F$86, "Other"))</f>
        <v>United States</v>
      </c>
      <c r="J4559" s="1" t="s">
        <v>131</v>
      </c>
      <c r="K4559" s="3">
        <v>42922.0</v>
      </c>
      <c r="L4559" s="3">
        <v>43005.0</v>
      </c>
      <c r="M4559" s="1">
        <v>507.0</v>
      </c>
    </row>
    <row r="4560">
      <c r="A4560" s="1" t="s">
        <v>4765</v>
      </c>
      <c r="B4560" s="1" t="s">
        <v>7</v>
      </c>
      <c r="C4560" s="1" t="str">
        <f t="array" ref="C4560">_xlfn.XLOOKUP($B4560, sales_teams!$A$2:$A$36, sales_teams!$B$2:$B$36)</f>
        <v>Dustin Brinkmann</v>
      </c>
      <c r="D4560" s="1" t="str">
        <f t="array" ref="D4560">_xlfn.XLOOKUP($B4560, sales_teams!$A$2:$A$36, sales_teams!$C$2:$C$36)</f>
        <v>Central</v>
      </c>
      <c r="E4560" s="1" t="s">
        <v>181</v>
      </c>
      <c r="F4560" s="1" t="s">
        <v>78</v>
      </c>
      <c r="G4560" s="1" t="str">
        <f t="array" ref="G4560">IF($F4560="", "", _xlfn.XLOOKUP($F4560,accounts!$A$2:$A$86,accounts!$B$2:$B$86, "Other"))</f>
        <v>marketing</v>
      </c>
      <c r="H4560" s="1" t="str">
        <f t="array" ref="H4560">IF($F4560="", "", IFS(_xlfn.XLOOKUP($F4560, accounts!$A$2:$A$86, accounts!$E$2:$E$86, 0)&gt;=1000, "Enterprise", _xlfn.XLOOKUP($F4560, accounts!$A$2:$A$86, accounts!$E$2:$E$86, 0)&gt;=100, "Mid-Market", TRUE, "SMB"))</f>
        <v>Enterprise</v>
      </c>
      <c r="I4560" s="1" t="str">
        <f t="array" ref="I4560">IF($F4560="", "", _xlfn.XLOOKUP($F4560,accounts!$A$2:$A$86,accounts!$F$2:$F$86, "Other"))</f>
        <v>United States</v>
      </c>
      <c r="J4560" s="1" t="s">
        <v>192</v>
      </c>
      <c r="K4560" s="3">
        <v>42923.0</v>
      </c>
      <c r="L4560" s="3">
        <v>42931.0</v>
      </c>
      <c r="M4560" s="1">
        <v>0.0</v>
      </c>
    </row>
    <row r="4561">
      <c r="A4561" s="1" t="s">
        <v>4766</v>
      </c>
      <c r="B4561" s="1" t="s">
        <v>7</v>
      </c>
      <c r="C4561" s="1" t="str">
        <f t="array" ref="C4561">_xlfn.XLOOKUP($B4561, sales_teams!$A$2:$A$36, sales_teams!$B$2:$B$36)</f>
        <v>Dustin Brinkmann</v>
      </c>
      <c r="D4561" s="1" t="str">
        <f t="array" ref="D4561">_xlfn.XLOOKUP($B4561, sales_teams!$A$2:$A$36, sales_teams!$C$2:$C$36)</f>
        <v>Central</v>
      </c>
      <c r="E4561" s="1" t="s">
        <v>179</v>
      </c>
      <c r="F4561" s="1" t="s">
        <v>145</v>
      </c>
      <c r="G4561" s="1" t="str">
        <f t="array" ref="G4561">IF($F4561="", "", _xlfn.XLOOKUP($F4561,accounts!$A$2:$A$86,accounts!$B$2:$B$86, "Other"))</f>
        <v>technology</v>
      </c>
      <c r="H4561" s="1" t="str">
        <f t="array" ref="H4561">IF($F4561="", "", IFS(_xlfn.XLOOKUP($F4561, accounts!$A$2:$A$86, accounts!$E$2:$E$86, 0)&gt;=1000, "Enterprise", _xlfn.XLOOKUP($F4561, accounts!$A$2:$A$86, accounts!$E$2:$E$86, 0)&gt;=100, "Mid-Market", TRUE, "SMB"))</f>
        <v>Enterprise</v>
      </c>
      <c r="I4561" s="1" t="str">
        <f t="array" ref="I4561">IF($F4561="", "", _xlfn.XLOOKUP($F4561,accounts!$A$2:$A$86,accounts!$F$2:$F$86, "Other"))</f>
        <v>Panama</v>
      </c>
      <c r="J4561" s="1" t="s">
        <v>192</v>
      </c>
      <c r="K4561" s="3">
        <v>42923.0</v>
      </c>
      <c r="L4561" s="3">
        <v>42929.0</v>
      </c>
      <c r="M4561" s="1">
        <v>0.0</v>
      </c>
    </row>
    <row r="4562">
      <c r="A4562" s="1" t="s">
        <v>4767</v>
      </c>
      <c r="B4562" s="1" t="s">
        <v>57</v>
      </c>
      <c r="C4562" s="1" t="str">
        <f t="array" ref="C4562">_xlfn.XLOOKUP($B4562, sales_teams!$A$2:$A$36, sales_teams!$B$2:$B$36)</f>
        <v>Rocco Neubert</v>
      </c>
      <c r="D4562" s="1" t="str">
        <f t="array" ref="D4562">_xlfn.XLOOKUP($B4562, sales_teams!$A$2:$A$36, sales_teams!$C$2:$C$36)</f>
        <v>East</v>
      </c>
      <c r="E4562" s="1" t="s">
        <v>148</v>
      </c>
      <c r="G4562" s="1" t="str">
        <f t="array" ref="G4562">IF($F4562="", "", _xlfn.XLOOKUP($F4562,accounts!$A$2:$A$86,accounts!$B$2:$B$86, "Other"))</f>
        <v/>
      </c>
      <c r="H4562" s="1" t="str">
        <f t="array" ref="H4562">IF($F4562="", "", IFS(_xlfn.XLOOKUP($F4562, accounts!$A$2:$A$86, accounts!$E$2:$E$86, 0)&gt;=1000, "Enterprise", _xlfn.XLOOKUP($F4562, accounts!$A$2:$A$86, accounts!$E$2:$E$86, 0)&gt;=100, "Mid-Market", TRUE, "SMB"))</f>
        <v/>
      </c>
      <c r="I4562" s="1" t="str">
        <f t="array" ref="I4562">IF($F4562="", "", _xlfn.XLOOKUP($F4562,accounts!$A$2:$A$86,accounts!$F$2:$F$86, "Other"))</f>
        <v/>
      </c>
      <c r="J4562" s="1" t="s">
        <v>189</v>
      </c>
      <c r="K4562" s="3">
        <v>42923.0</v>
      </c>
    </row>
    <row r="4563">
      <c r="A4563" s="1" t="s">
        <v>4768</v>
      </c>
      <c r="B4563" s="1" t="s">
        <v>57</v>
      </c>
      <c r="C4563" s="1" t="str">
        <f t="array" ref="C4563">_xlfn.XLOOKUP($B4563, sales_teams!$A$2:$A$36, sales_teams!$B$2:$B$36)</f>
        <v>Rocco Neubert</v>
      </c>
      <c r="D4563" s="1" t="str">
        <f t="array" ref="D4563">_xlfn.XLOOKUP($B4563, sales_teams!$A$2:$A$36, sales_teams!$C$2:$C$36)</f>
        <v>East</v>
      </c>
      <c r="E4563" s="1" t="s">
        <v>181</v>
      </c>
      <c r="F4563" s="1" t="s">
        <v>22</v>
      </c>
      <c r="G4563" s="1" t="str">
        <f t="array" ref="G4563">IF($F4563="", "", _xlfn.XLOOKUP($F4563,accounts!$A$2:$A$86,accounts!$B$2:$B$86, "Other"))</f>
        <v>medical</v>
      </c>
      <c r="H4563" s="1" t="str">
        <f t="array" ref="H4563">IF($F4563="", "", IFS(_xlfn.XLOOKUP($F4563, accounts!$A$2:$A$86, accounts!$E$2:$E$86, 0)&gt;=1000, "Enterprise", _xlfn.XLOOKUP($F4563, accounts!$A$2:$A$86, accounts!$E$2:$E$86, 0)&gt;=100, "Mid-Market", TRUE, "SMB"))</f>
        <v>Mid-Market</v>
      </c>
      <c r="I4563" s="1" t="str">
        <f t="array" ref="I4563">IF($F4563="", "", _xlfn.XLOOKUP($F4563,accounts!$A$2:$A$86,accounts!$F$2:$F$86, "Other"))</f>
        <v>United States</v>
      </c>
      <c r="J4563" s="1" t="s">
        <v>131</v>
      </c>
      <c r="K4563" s="3">
        <v>42923.0</v>
      </c>
      <c r="L4563" s="3">
        <v>42925.0</v>
      </c>
      <c r="M4563" s="1">
        <v>574.0</v>
      </c>
    </row>
    <row r="4564">
      <c r="A4564" s="1" t="s">
        <v>4769</v>
      </c>
      <c r="B4564" s="1" t="s">
        <v>52</v>
      </c>
      <c r="C4564" s="1" t="str">
        <f t="array" ref="C4564">_xlfn.XLOOKUP($B4564, sales_teams!$A$2:$A$36, sales_teams!$B$2:$B$36)</f>
        <v>Rocco Neubert</v>
      </c>
      <c r="D4564" s="1" t="str">
        <f t="array" ref="D4564">_xlfn.XLOOKUP($B4564, sales_teams!$A$2:$A$36, sales_teams!$C$2:$C$36)</f>
        <v>East</v>
      </c>
      <c r="E4564" s="1" t="s">
        <v>109</v>
      </c>
      <c r="F4564" s="1" t="s">
        <v>166</v>
      </c>
      <c r="G4564" s="1" t="str">
        <f t="array" ref="G4564">IF($F4564="", "", _xlfn.XLOOKUP($F4564,accounts!$A$2:$A$86,accounts!$B$2:$B$86, "Other"))</f>
        <v>finance</v>
      </c>
      <c r="H4564" s="1" t="str">
        <f t="array" ref="H4564">IF($F4564="", "", IFS(_xlfn.XLOOKUP($F4564, accounts!$A$2:$A$86, accounts!$E$2:$E$86, 0)&gt;=1000, "Enterprise", _xlfn.XLOOKUP($F4564, accounts!$A$2:$A$86, accounts!$E$2:$E$86, 0)&gt;=100, "Mid-Market", TRUE, "SMB"))</f>
        <v>Enterprise</v>
      </c>
      <c r="I4564" s="1" t="str">
        <f t="array" ref="I4564">IF($F4564="", "", _xlfn.XLOOKUP($F4564,accounts!$A$2:$A$86,accounts!$F$2:$F$86, "Other"))</f>
        <v>United States</v>
      </c>
      <c r="J4564" s="1" t="s">
        <v>189</v>
      </c>
      <c r="K4564" s="3">
        <v>42923.0</v>
      </c>
    </row>
    <row r="4565">
      <c r="A4565" s="1" t="s">
        <v>4770</v>
      </c>
      <c r="B4565" s="1" t="s">
        <v>52</v>
      </c>
      <c r="C4565" s="1" t="str">
        <f t="array" ref="C4565">_xlfn.XLOOKUP($B4565, sales_teams!$A$2:$A$36, sales_teams!$B$2:$B$36)</f>
        <v>Rocco Neubert</v>
      </c>
      <c r="D4565" s="1" t="str">
        <f t="array" ref="D4565">_xlfn.XLOOKUP($B4565, sales_teams!$A$2:$A$36, sales_teams!$C$2:$C$36)</f>
        <v>East</v>
      </c>
      <c r="E4565" s="1" t="s">
        <v>179</v>
      </c>
      <c r="F4565" s="1" t="s">
        <v>141</v>
      </c>
      <c r="G4565" s="1" t="str">
        <f t="array" ref="G4565">IF($F4565="", "", _xlfn.XLOOKUP($F4565,accounts!$A$2:$A$86,accounts!$B$2:$B$86, "Other"))</f>
        <v>finance</v>
      </c>
      <c r="H4565" s="1" t="str">
        <f t="array" ref="H4565">IF($F4565="", "", IFS(_xlfn.XLOOKUP($F4565, accounts!$A$2:$A$86, accounts!$E$2:$E$86, 0)&gt;=1000, "Enterprise", _xlfn.XLOOKUP($F4565, accounts!$A$2:$A$86, accounts!$E$2:$E$86, 0)&gt;=100, "Mid-Market", TRUE, "SMB"))</f>
        <v>Mid-Market</v>
      </c>
      <c r="I4565" s="1" t="str">
        <f t="array" ref="I4565">IF($F4565="", "", _xlfn.XLOOKUP($F4565,accounts!$A$2:$A$86,accounts!$F$2:$F$86, "Other"))</f>
        <v>United States</v>
      </c>
      <c r="J4565" s="1" t="s">
        <v>131</v>
      </c>
      <c r="K4565" s="3">
        <v>42923.0</v>
      </c>
      <c r="L4565" s="3">
        <v>42985.0</v>
      </c>
      <c r="M4565" s="1">
        <v>48.0</v>
      </c>
    </row>
    <row r="4566">
      <c r="A4566" s="1" t="s">
        <v>4771</v>
      </c>
      <c r="B4566" s="1" t="s">
        <v>12</v>
      </c>
      <c r="C4566" s="1" t="str">
        <f t="array" ref="C4566">_xlfn.XLOOKUP($B4566, sales_teams!$A$2:$A$36, sales_teams!$B$2:$B$36)</f>
        <v>Dustin Brinkmann</v>
      </c>
      <c r="D4566" s="1" t="str">
        <f t="array" ref="D4566">_xlfn.XLOOKUP($B4566, sales_teams!$A$2:$A$36, sales_teams!$C$2:$C$36)</f>
        <v>Central</v>
      </c>
      <c r="E4566" s="1" t="s">
        <v>179</v>
      </c>
      <c r="F4566" s="1" t="s">
        <v>156</v>
      </c>
      <c r="G4566" s="1" t="str">
        <f t="array" ref="G4566">IF($F4566="", "", _xlfn.XLOOKUP($F4566,accounts!$A$2:$A$86,accounts!$B$2:$B$86, "Other"))</f>
        <v>employment</v>
      </c>
      <c r="H4566" s="1" t="str">
        <f t="array" ref="H4566">IF($F4566="", "", IFS(_xlfn.XLOOKUP($F4566, accounts!$A$2:$A$86, accounts!$E$2:$E$86, 0)&gt;=1000, "Enterprise", _xlfn.XLOOKUP($F4566, accounts!$A$2:$A$86, accounts!$E$2:$E$86, 0)&gt;=100, "Mid-Market", TRUE, "SMB"))</f>
        <v>Mid-Market</v>
      </c>
      <c r="I4566" s="1" t="str">
        <f t="array" ref="I4566">IF($F4566="", "", _xlfn.XLOOKUP($F4566,accounts!$A$2:$A$86,accounts!$F$2:$F$86, "Other"))</f>
        <v>United States</v>
      </c>
      <c r="J4566" s="1" t="s">
        <v>192</v>
      </c>
      <c r="K4566" s="3">
        <v>42923.0</v>
      </c>
      <c r="L4566" s="3">
        <v>42933.0</v>
      </c>
      <c r="M4566" s="1">
        <v>0.0</v>
      </c>
    </row>
    <row r="4567">
      <c r="A4567" s="1" t="s">
        <v>4772</v>
      </c>
      <c r="B4567" s="1" t="s">
        <v>12</v>
      </c>
      <c r="C4567" s="1" t="str">
        <f t="array" ref="C4567">_xlfn.XLOOKUP($B4567, sales_teams!$A$2:$A$36, sales_teams!$B$2:$B$36)</f>
        <v>Dustin Brinkmann</v>
      </c>
      <c r="D4567" s="1" t="str">
        <f t="array" ref="D4567">_xlfn.XLOOKUP($B4567, sales_teams!$A$2:$A$36, sales_teams!$C$2:$C$36)</f>
        <v>Central</v>
      </c>
      <c r="E4567" s="1" t="s">
        <v>181</v>
      </c>
      <c r="F4567" s="1" t="s">
        <v>122</v>
      </c>
      <c r="G4567" s="1" t="str">
        <f t="array" ref="G4567">IF($F4567="", "", _xlfn.XLOOKUP($F4567,accounts!$A$2:$A$86,accounts!$B$2:$B$86, "Other"))</f>
        <v>medical</v>
      </c>
      <c r="H4567" s="1" t="str">
        <f t="array" ref="H4567">IF($F4567="", "", IFS(_xlfn.XLOOKUP($F4567, accounts!$A$2:$A$86, accounts!$E$2:$E$86, 0)&gt;=1000, "Enterprise", _xlfn.XLOOKUP($F4567, accounts!$A$2:$A$86, accounts!$E$2:$E$86, 0)&gt;=100, "Mid-Market", TRUE, "SMB"))</f>
        <v>Enterprise</v>
      </c>
      <c r="I4567" s="1" t="str">
        <f t="array" ref="I4567">IF($F4567="", "", _xlfn.XLOOKUP($F4567,accounts!$A$2:$A$86,accounts!$F$2:$F$86, "Other"))</f>
        <v>United States</v>
      </c>
      <c r="J4567" s="1" t="s">
        <v>131</v>
      </c>
      <c r="K4567" s="3">
        <v>42923.0</v>
      </c>
      <c r="L4567" s="3">
        <v>42931.0</v>
      </c>
      <c r="M4567" s="1">
        <v>458.0</v>
      </c>
    </row>
    <row r="4568">
      <c r="A4568" s="1" t="s">
        <v>4773</v>
      </c>
      <c r="B4568" s="1" t="s">
        <v>12</v>
      </c>
      <c r="C4568" s="1" t="str">
        <f t="array" ref="C4568">_xlfn.XLOOKUP($B4568, sales_teams!$A$2:$A$36, sales_teams!$B$2:$B$36)</f>
        <v>Dustin Brinkmann</v>
      </c>
      <c r="D4568" s="1" t="str">
        <f t="array" ref="D4568">_xlfn.XLOOKUP($B4568, sales_teams!$A$2:$A$36, sales_teams!$C$2:$C$36)</f>
        <v>Central</v>
      </c>
      <c r="E4568" s="1" t="s">
        <v>194</v>
      </c>
      <c r="F4568" s="1" t="s">
        <v>56</v>
      </c>
      <c r="G4568" s="1" t="str">
        <f t="array" ref="G4568">IF($F4568="", "", _xlfn.XLOOKUP($F4568,accounts!$A$2:$A$86,accounts!$B$2:$B$86, "Other"))</f>
        <v>software</v>
      </c>
      <c r="H4568" s="1" t="str">
        <f t="array" ref="H4568">IF($F4568="", "", IFS(_xlfn.XLOOKUP($F4568, accounts!$A$2:$A$86, accounts!$E$2:$E$86, 0)&gt;=1000, "Enterprise", _xlfn.XLOOKUP($F4568, accounts!$A$2:$A$86, accounts!$E$2:$E$86, 0)&gt;=100, "Mid-Market", TRUE, "SMB"))</f>
        <v>Enterprise</v>
      </c>
      <c r="I4568" s="1" t="str">
        <f t="array" ref="I4568">IF($F4568="", "", _xlfn.XLOOKUP($F4568,accounts!$A$2:$A$86,accounts!$F$2:$F$86, "Other"))</f>
        <v>United States</v>
      </c>
      <c r="J4568" s="1" t="s">
        <v>131</v>
      </c>
      <c r="K4568" s="3">
        <v>42923.0</v>
      </c>
      <c r="L4568" s="3">
        <v>42996.0</v>
      </c>
      <c r="M4568" s="1">
        <v>5455.0</v>
      </c>
    </row>
    <row r="4569">
      <c r="A4569" s="1" t="s">
        <v>4774</v>
      </c>
      <c r="B4569" s="1" t="s">
        <v>39</v>
      </c>
      <c r="C4569" s="1" t="str">
        <f t="array" ref="C4569">_xlfn.XLOOKUP($B4569, sales_teams!$A$2:$A$36, sales_teams!$B$2:$B$36)</f>
        <v>Cara Losch</v>
      </c>
      <c r="D4569" s="1" t="str">
        <f t="array" ref="D4569">_xlfn.XLOOKUP($B4569, sales_teams!$A$2:$A$36, sales_teams!$C$2:$C$36)</f>
        <v>East</v>
      </c>
      <c r="E4569" s="1" t="s">
        <v>181</v>
      </c>
      <c r="F4569" s="1" t="s">
        <v>153</v>
      </c>
      <c r="G4569" s="1" t="str">
        <f t="array" ref="G4569">IF($F4569="", "", _xlfn.XLOOKUP($F4569,accounts!$A$2:$A$86,accounts!$B$2:$B$86, "Other"))</f>
        <v>medical</v>
      </c>
      <c r="H4569" s="1" t="str">
        <f t="array" ref="H4569">IF($F4569="", "", IFS(_xlfn.XLOOKUP($F4569, accounts!$A$2:$A$86, accounts!$E$2:$E$86, 0)&gt;=1000, "Enterprise", _xlfn.XLOOKUP($F4569, accounts!$A$2:$A$86, accounts!$E$2:$E$86, 0)&gt;=100, "Mid-Market", TRUE, "SMB"))</f>
        <v>Enterprise</v>
      </c>
      <c r="I4569" s="1" t="str">
        <f t="array" ref="I4569">IF($F4569="", "", _xlfn.XLOOKUP($F4569,accounts!$A$2:$A$86,accounts!$F$2:$F$86, "Other"))</f>
        <v>United States</v>
      </c>
      <c r="J4569" s="1" t="s">
        <v>192</v>
      </c>
      <c r="K4569" s="3">
        <v>42923.0</v>
      </c>
      <c r="L4569" s="3">
        <v>42930.0</v>
      </c>
      <c r="M4569" s="1">
        <v>0.0</v>
      </c>
    </row>
    <row r="4570">
      <c r="A4570" s="1" t="s">
        <v>4775</v>
      </c>
      <c r="B4570" s="1" t="s">
        <v>39</v>
      </c>
      <c r="C4570" s="1" t="str">
        <f t="array" ref="C4570">_xlfn.XLOOKUP($B4570, sales_teams!$A$2:$A$36, sales_teams!$B$2:$B$36)</f>
        <v>Cara Losch</v>
      </c>
      <c r="D4570" s="1" t="str">
        <f t="array" ref="D4570">_xlfn.XLOOKUP($B4570, sales_teams!$A$2:$A$36, sales_teams!$C$2:$C$36)</f>
        <v>East</v>
      </c>
      <c r="E4570" s="1" t="s">
        <v>194</v>
      </c>
      <c r="F4570" s="1" t="s">
        <v>125</v>
      </c>
      <c r="G4570" s="1" t="str">
        <f t="array" ref="G4570">IF($F4570="", "", _xlfn.XLOOKUP($F4570,accounts!$A$2:$A$86,accounts!$B$2:$B$86, "Other"))</f>
        <v>software</v>
      </c>
      <c r="H4570" s="1" t="str">
        <f t="array" ref="H4570">IF($F4570="", "", IFS(_xlfn.XLOOKUP($F4570, accounts!$A$2:$A$86, accounts!$E$2:$E$86, 0)&gt;=1000, "Enterprise", _xlfn.XLOOKUP($F4570, accounts!$A$2:$A$86, accounts!$E$2:$E$86, 0)&gt;=100, "Mid-Market", TRUE, "SMB"))</f>
        <v>Enterprise</v>
      </c>
      <c r="I4570" s="1" t="str">
        <f t="array" ref="I4570">IF($F4570="", "", _xlfn.XLOOKUP($F4570,accounts!$A$2:$A$86,accounts!$F$2:$F$86, "Other"))</f>
        <v>United States</v>
      </c>
      <c r="J4570" s="1" t="s">
        <v>131</v>
      </c>
      <c r="K4570" s="3">
        <v>42923.0</v>
      </c>
      <c r="L4570" s="3">
        <v>42995.0</v>
      </c>
      <c r="M4570" s="1">
        <v>5666.0</v>
      </c>
    </row>
    <row r="4571">
      <c r="A4571" s="1" t="s">
        <v>4776</v>
      </c>
      <c r="B4571" s="1" t="s">
        <v>48</v>
      </c>
      <c r="C4571" s="1" t="str">
        <f t="array" ref="C4571">_xlfn.XLOOKUP($B4571, sales_teams!$A$2:$A$36, sales_teams!$B$2:$B$36)</f>
        <v>Rocco Neubert</v>
      </c>
      <c r="D4571" s="1" t="str">
        <f t="array" ref="D4571">_xlfn.XLOOKUP($B4571, sales_teams!$A$2:$A$36, sales_teams!$C$2:$C$36)</f>
        <v>East</v>
      </c>
      <c r="E4571" s="1" t="s">
        <v>109</v>
      </c>
      <c r="F4571" s="1" t="s">
        <v>40</v>
      </c>
      <c r="G4571" s="1" t="str">
        <f t="array" ref="G4571">IF($F4571="", "", _xlfn.XLOOKUP($F4571,accounts!$A$2:$A$86,accounts!$B$2:$B$86, "Other"))</f>
        <v>technology</v>
      </c>
      <c r="H4571" s="1" t="str">
        <f t="array" ref="H4571">IF($F4571="", "", IFS(_xlfn.XLOOKUP($F4571, accounts!$A$2:$A$86, accounts!$E$2:$E$86, 0)&gt;=1000, "Enterprise", _xlfn.XLOOKUP($F4571, accounts!$A$2:$A$86, accounts!$E$2:$E$86, 0)&gt;=100, "Mid-Market", TRUE, "SMB"))</f>
        <v>Enterprise</v>
      </c>
      <c r="I4571" s="1" t="str">
        <f t="array" ref="I4571">IF($F4571="", "", _xlfn.XLOOKUP($F4571,accounts!$A$2:$A$86,accounts!$F$2:$F$86, "Other"))</f>
        <v>United States</v>
      </c>
      <c r="J4571" s="1" t="s">
        <v>131</v>
      </c>
      <c r="K4571" s="3">
        <v>42923.0</v>
      </c>
      <c r="L4571" s="3">
        <v>42925.0</v>
      </c>
      <c r="M4571" s="1">
        <v>1107.0</v>
      </c>
    </row>
    <row r="4572">
      <c r="A4572" s="1" t="s">
        <v>4777</v>
      </c>
      <c r="B4572" s="1" t="s">
        <v>48</v>
      </c>
      <c r="C4572" s="1" t="str">
        <f t="array" ref="C4572">_xlfn.XLOOKUP($B4572, sales_teams!$A$2:$A$36, sales_teams!$B$2:$B$36)</f>
        <v>Rocco Neubert</v>
      </c>
      <c r="D4572" s="1" t="str">
        <f t="array" ref="D4572">_xlfn.XLOOKUP($B4572, sales_teams!$A$2:$A$36, sales_teams!$C$2:$C$36)</f>
        <v>East</v>
      </c>
      <c r="E4572" s="1" t="s">
        <v>148</v>
      </c>
      <c r="F4572" s="1" t="s">
        <v>14</v>
      </c>
      <c r="G4572" s="1" t="str">
        <f t="array" ref="G4572">IF($F4572="", "", _xlfn.XLOOKUP($F4572,accounts!$A$2:$A$86,accounts!$B$2:$B$86, "Other"))</f>
        <v>technology</v>
      </c>
      <c r="H4572" s="1" t="str">
        <f t="array" ref="H4572">IF($F4572="", "", IFS(_xlfn.XLOOKUP($F4572, accounts!$A$2:$A$86, accounts!$E$2:$E$86, 0)&gt;=1000, "Enterprise", _xlfn.XLOOKUP($F4572, accounts!$A$2:$A$86, accounts!$E$2:$E$86, 0)&gt;=100, "Mid-Market", TRUE, "SMB"))</f>
        <v>Enterprise</v>
      </c>
      <c r="I4572" s="1" t="str">
        <f t="array" ref="I4572">IF($F4572="", "", _xlfn.XLOOKUP($F4572,accounts!$A$2:$A$86,accounts!$F$2:$F$86, "Other"))</f>
        <v>United States</v>
      </c>
      <c r="J4572" s="1" t="s">
        <v>131</v>
      </c>
      <c r="K4572" s="3">
        <v>42923.0</v>
      </c>
      <c r="L4572" s="3">
        <v>42924.0</v>
      </c>
      <c r="M4572" s="1">
        <v>4089.0</v>
      </c>
    </row>
    <row r="4573">
      <c r="A4573" s="1" t="s">
        <v>4778</v>
      </c>
      <c r="B4573" s="1" t="s">
        <v>53</v>
      </c>
      <c r="C4573" s="1" t="str">
        <f t="array" ref="C4573">_xlfn.XLOOKUP($B4573, sales_teams!$A$2:$A$36, sales_teams!$B$2:$B$36)</f>
        <v>Rocco Neubert</v>
      </c>
      <c r="D4573" s="1" t="str">
        <f t="array" ref="D4573">_xlfn.XLOOKUP($B4573, sales_teams!$A$2:$A$36, sales_teams!$C$2:$C$36)</f>
        <v>East</v>
      </c>
      <c r="E4573" s="1" t="s">
        <v>181</v>
      </c>
      <c r="F4573" s="1" t="s">
        <v>140</v>
      </c>
      <c r="G4573" s="1" t="str">
        <f t="array" ref="G4573">IF($F4573="", "", _xlfn.XLOOKUP($F4573,accounts!$A$2:$A$86,accounts!$B$2:$B$86, "Other"))</f>
        <v>employment</v>
      </c>
      <c r="H4573" s="1" t="str">
        <f t="array" ref="H4573">IF($F4573="", "", IFS(_xlfn.XLOOKUP($F4573, accounts!$A$2:$A$86, accounts!$E$2:$E$86, 0)&gt;=1000, "Enterprise", _xlfn.XLOOKUP($F4573, accounts!$A$2:$A$86, accounts!$E$2:$E$86, 0)&gt;=100, "Mid-Market", TRUE, "SMB"))</f>
        <v>Enterprise</v>
      </c>
      <c r="I4573" s="1" t="str">
        <f t="array" ref="I4573">IF($F4573="", "", _xlfn.XLOOKUP($F4573,accounts!$A$2:$A$86,accounts!$F$2:$F$86, "Other"))</f>
        <v>United States</v>
      </c>
      <c r="J4573" s="1" t="s">
        <v>131</v>
      </c>
      <c r="K4573" s="3">
        <v>42923.0</v>
      </c>
      <c r="L4573" s="3">
        <v>42986.0</v>
      </c>
      <c r="M4573" s="1">
        <v>498.0</v>
      </c>
    </row>
    <row r="4574">
      <c r="A4574" s="1" t="s">
        <v>4779</v>
      </c>
      <c r="B4574" s="1" t="s">
        <v>94</v>
      </c>
      <c r="C4574" s="1" t="str">
        <f t="array" ref="C4574">_xlfn.XLOOKUP($B4574, sales_teams!$A$2:$A$36, sales_teams!$B$2:$B$36)</f>
        <v>Celia Rouche</v>
      </c>
      <c r="D4574" s="1" t="str">
        <f t="array" ref="D4574">_xlfn.XLOOKUP($B4574, sales_teams!$A$2:$A$36, sales_teams!$C$2:$C$36)</f>
        <v>West</v>
      </c>
      <c r="E4574" s="1" t="s">
        <v>188</v>
      </c>
      <c r="F4574" s="1" t="s">
        <v>118</v>
      </c>
      <c r="G4574" s="1" t="str">
        <f t="array" ref="G4574">IF($F4574="", "", _xlfn.XLOOKUP($F4574,accounts!$A$2:$A$86,accounts!$B$2:$B$86, "Other"))</f>
        <v>services</v>
      </c>
      <c r="H4574" s="1" t="str">
        <f t="array" ref="H4574">IF($F4574="", "", IFS(_xlfn.XLOOKUP($F4574, accounts!$A$2:$A$86, accounts!$E$2:$E$86, 0)&gt;=1000, "Enterprise", _xlfn.XLOOKUP($F4574, accounts!$A$2:$A$86, accounts!$E$2:$E$86, 0)&gt;=100, "Mid-Market", TRUE, "SMB"))</f>
        <v>Enterprise</v>
      </c>
      <c r="I4574" s="1" t="str">
        <f t="array" ref="I4574">IF($F4574="", "", _xlfn.XLOOKUP($F4574,accounts!$A$2:$A$86,accounts!$F$2:$F$86, "Other"))</f>
        <v>United States</v>
      </c>
      <c r="J4574" s="1" t="s">
        <v>192</v>
      </c>
      <c r="K4574" s="3">
        <v>42923.0</v>
      </c>
      <c r="L4574" s="3">
        <v>42985.0</v>
      </c>
      <c r="M4574" s="1">
        <v>0.0</v>
      </c>
    </row>
    <row r="4575">
      <c r="A4575" s="1" t="s">
        <v>4780</v>
      </c>
      <c r="B4575" s="1" t="s">
        <v>19</v>
      </c>
      <c r="C4575" s="1" t="str">
        <f t="array" ref="C4575">_xlfn.XLOOKUP($B4575, sales_teams!$A$2:$A$36, sales_teams!$B$2:$B$36)</f>
        <v>Melvin Marxen</v>
      </c>
      <c r="D4575" s="1" t="str">
        <f t="array" ref="D4575">_xlfn.XLOOKUP($B4575, sales_teams!$A$2:$A$36, sales_teams!$C$2:$C$36)</f>
        <v>Central</v>
      </c>
      <c r="E4575" s="1" t="s">
        <v>179</v>
      </c>
      <c r="F4575" s="1" t="s">
        <v>82</v>
      </c>
      <c r="G4575" s="1" t="str">
        <f t="array" ref="G4575">IF($F4575="", "", _xlfn.XLOOKUP($F4575,accounts!$A$2:$A$86,accounts!$B$2:$B$86, "Other"))</f>
        <v>software</v>
      </c>
      <c r="H4575" s="1" t="str">
        <f t="array" ref="H4575">IF($F4575="", "", IFS(_xlfn.XLOOKUP($F4575, accounts!$A$2:$A$86, accounts!$E$2:$E$86, 0)&gt;=1000, "Enterprise", _xlfn.XLOOKUP($F4575, accounts!$A$2:$A$86, accounts!$E$2:$E$86, 0)&gt;=100, "Mid-Market", TRUE, "SMB"))</f>
        <v>Enterprise</v>
      </c>
      <c r="I4575" s="1" t="str">
        <f t="array" ref="I4575">IF($F4575="", "", _xlfn.XLOOKUP($F4575,accounts!$A$2:$A$86,accounts!$F$2:$F$86, "Other"))</f>
        <v>United States</v>
      </c>
      <c r="J4575" s="1" t="s">
        <v>131</v>
      </c>
      <c r="K4575" s="3">
        <v>42923.0</v>
      </c>
      <c r="L4575" s="3">
        <v>42927.0</v>
      </c>
      <c r="M4575" s="1">
        <v>64.0</v>
      </c>
    </row>
    <row r="4576">
      <c r="A4576" s="1" t="s">
        <v>4781</v>
      </c>
      <c r="B4576" s="1" t="s">
        <v>104</v>
      </c>
      <c r="C4576" s="1" t="str">
        <f t="array" ref="C4576">_xlfn.XLOOKUP($B4576, sales_teams!$A$2:$A$36, sales_teams!$B$2:$B$36)</f>
        <v>Summer Sewald</v>
      </c>
      <c r="D4576" s="1" t="str">
        <f t="array" ref="D4576">_xlfn.XLOOKUP($B4576, sales_teams!$A$2:$A$36, sales_teams!$C$2:$C$36)</f>
        <v>West</v>
      </c>
      <c r="E4576" s="1" t="s">
        <v>188</v>
      </c>
      <c r="F4576" s="1" t="s">
        <v>168</v>
      </c>
      <c r="G4576" s="1" t="str">
        <f t="array" ref="G4576">IF($F4576="", "", _xlfn.XLOOKUP($F4576,accounts!$A$2:$A$86,accounts!$B$2:$B$86, "Other"))</f>
        <v>finance</v>
      </c>
      <c r="H4576" s="1" t="str">
        <f t="array" ref="H4576">IF($F4576="", "", IFS(_xlfn.XLOOKUP($F4576, accounts!$A$2:$A$86, accounts!$E$2:$E$86, 0)&gt;=1000, "Enterprise", _xlfn.XLOOKUP($F4576, accounts!$A$2:$A$86, accounts!$E$2:$E$86, 0)&gt;=100, "Mid-Market", TRUE, "SMB"))</f>
        <v>Enterprise</v>
      </c>
      <c r="I4576" s="1" t="str">
        <f t="array" ref="I4576">IF($F4576="", "", _xlfn.XLOOKUP($F4576,accounts!$A$2:$A$86,accounts!$F$2:$F$86, "Other"))</f>
        <v>United States</v>
      </c>
      <c r="J4576" s="1" t="s">
        <v>192</v>
      </c>
      <c r="K4576" s="3">
        <v>42923.0</v>
      </c>
      <c r="L4576" s="3">
        <v>42925.0</v>
      </c>
      <c r="M4576" s="1">
        <v>0.0</v>
      </c>
    </row>
    <row r="4577">
      <c r="A4577" s="1" t="s">
        <v>4782</v>
      </c>
      <c r="B4577" s="1" t="s">
        <v>102</v>
      </c>
      <c r="C4577" s="1" t="str">
        <f t="array" ref="C4577">_xlfn.XLOOKUP($B4577, sales_teams!$A$2:$A$36, sales_teams!$B$2:$B$36)</f>
        <v>Summer Sewald</v>
      </c>
      <c r="D4577" s="1" t="str">
        <f t="array" ref="D4577">_xlfn.XLOOKUP($B4577, sales_teams!$A$2:$A$36, sales_teams!$C$2:$C$36)</f>
        <v>West</v>
      </c>
      <c r="E4577" s="1" t="s">
        <v>194</v>
      </c>
      <c r="F4577" s="1" t="s">
        <v>64</v>
      </c>
      <c r="G4577" s="1" t="str">
        <f t="array" ref="G4577">IF($F4577="", "", _xlfn.XLOOKUP($F4577,accounts!$A$2:$A$86,accounts!$B$2:$B$86, "Other"))</f>
        <v>technology</v>
      </c>
      <c r="H4577" s="1" t="str">
        <f t="array" ref="H4577">IF($F4577="", "", IFS(_xlfn.XLOOKUP($F4577, accounts!$A$2:$A$86, accounts!$E$2:$E$86, 0)&gt;=1000, "Enterprise", _xlfn.XLOOKUP($F4577, accounts!$A$2:$A$86, accounts!$E$2:$E$86, 0)&gt;=100, "Mid-Market", TRUE, "SMB"))</f>
        <v>Enterprise</v>
      </c>
      <c r="I4577" s="1" t="str">
        <f t="array" ref="I4577">IF($F4577="", "", _xlfn.XLOOKUP($F4577,accounts!$A$2:$A$86,accounts!$F$2:$F$86, "Other"))</f>
        <v>United States</v>
      </c>
      <c r="J4577" s="1" t="s">
        <v>189</v>
      </c>
      <c r="K4577" s="3">
        <v>42923.0</v>
      </c>
    </row>
    <row r="4578">
      <c r="A4578" s="1" t="s">
        <v>4783</v>
      </c>
      <c r="B4578" s="1" t="s">
        <v>102</v>
      </c>
      <c r="C4578" s="1" t="str">
        <f t="array" ref="C4578">_xlfn.XLOOKUP($B4578, sales_teams!$A$2:$A$36, sales_teams!$B$2:$B$36)</f>
        <v>Summer Sewald</v>
      </c>
      <c r="D4578" s="1" t="str">
        <f t="array" ref="D4578">_xlfn.XLOOKUP($B4578, sales_teams!$A$2:$A$36, sales_teams!$C$2:$C$36)</f>
        <v>West</v>
      </c>
      <c r="E4578" s="1" t="s">
        <v>181</v>
      </c>
      <c r="F4578" s="1" t="s">
        <v>127</v>
      </c>
      <c r="G4578" s="1" t="str">
        <f t="array" ref="G4578">IF($F4578="", "", _xlfn.XLOOKUP($F4578,accounts!$A$2:$A$86,accounts!$B$2:$B$86, "Other"))</f>
        <v>technology</v>
      </c>
      <c r="H4578" s="1" t="str">
        <f t="array" ref="H4578">IF($F4578="", "", IFS(_xlfn.XLOOKUP($F4578, accounts!$A$2:$A$86, accounts!$E$2:$E$86, 0)&gt;=1000, "Enterprise", _xlfn.XLOOKUP($F4578, accounts!$A$2:$A$86, accounts!$E$2:$E$86, 0)&gt;=100, "Mid-Market", TRUE, "SMB"))</f>
        <v>Enterprise</v>
      </c>
      <c r="I4578" s="1" t="str">
        <f t="array" ref="I4578">IF($F4578="", "", _xlfn.XLOOKUP($F4578,accounts!$A$2:$A$86,accounts!$F$2:$F$86, "Other"))</f>
        <v>United States</v>
      </c>
      <c r="J4578" s="1" t="s">
        <v>192</v>
      </c>
      <c r="K4578" s="3">
        <v>42923.0</v>
      </c>
      <c r="L4578" s="3">
        <v>42925.0</v>
      </c>
      <c r="M4578" s="1">
        <v>0.0</v>
      </c>
    </row>
    <row r="4579">
      <c r="A4579" s="1" t="s">
        <v>4784</v>
      </c>
      <c r="B4579" s="1" t="s">
        <v>102</v>
      </c>
      <c r="C4579" s="1" t="str">
        <f t="array" ref="C4579">_xlfn.XLOOKUP($B4579, sales_teams!$A$2:$A$36, sales_teams!$B$2:$B$36)</f>
        <v>Summer Sewald</v>
      </c>
      <c r="D4579" s="1" t="str">
        <f t="array" ref="D4579">_xlfn.XLOOKUP($B4579, sales_teams!$A$2:$A$36, sales_teams!$C$2:$C$36)</f>
        <v>West</v>
      </c>
      <c r="E4579" s="1" t="s">
        <v>181</v>
      </c>
      <c r="F4579" s="1" t="s">
        <v>91</v>
      </c>
      <c r="G4579" s="1" t="str">
        <f t="array" ref="G4579">IF($F4579="", "", _xlfn.XLOOKUP($F4579,accounts!$A$2:$A$86,accounts!$B$2:$B$86, "Other"))</f>
        <v>employment</v>
      </c>
      <c r="H4579" s="1" t="str">
        <f t="array" ref="H4579">IF($F4579="", "", IFS(_xlfn.XLOOKUP($F4579, accounts!$A$2:$A$86, accounts!$E$2:$E$86, 0)&gt;=1000, "Enterprise", _xlfn.XLOOKUP($F4579, accounts!$A$2:$A$86, accounts!$E$2:$E$86, 0)&gt;=100, "Mid-Market", TRUE, "SMB"))</f>
        <v>Enterprise</v>
      </c>
      <c r="I4579" s="1" t="str">
        <f t="array" ref="I4579">IF($F4579="", "", _xlfn.XLOOKUP($F4579,accounts!$A$2:$A$86,accounts!$F$2:$F$86, "Other"))</f>
        <v>United States</v>
      </c>
      <c r="J4579" s="1" t="s">
        <v>131</v>
      </c>
      <c r="K4579" s="3">
        <v>42923.0</v>
      </c>
      <c r="L4579" s="3">
        <v>42925.0</v>
      </c>
      <c r="M4579" s="1">
        <v>565.0</v>
      </c>
    </row>
    <row r="4580">
      <c r="A4580" s="1" t="s">
        <v>4785</v>
      </c>
      <c r="B4580" s="1" t="s">
        <v>102</v>
      </c>
      <c r="C4580" s="1" t="str">
        <f t="array" ref="C4580">_xlfn.XLOOKUP($B4580, sales_teams!$A$2:$A$36, sales_teams!$B$2:$B$36)</f>
        <v>Summer Sewald</v>
      </c>
      <c r="D4580" s="1" t="str">
        <f t="array" ref="D4580">_xlfn.XLOOKUP($B4580, sales_teams!$A$2:$A$36, sales_teams!$C$2:$C$36)</f>
        <v>West</v>
      </c>
      <c r="E4580" s="1" t="s">
        <v>181</v>
      </c>
      <c r="F4580" s="1" t="s">
        <v>125</v>
      </c>
      <c r="G4580" s="1" t="str">
        <f t="array" ref="G4580">IF($F4580="", "", _xlfn.XLOOKUP($F4580,accounts!$A$2:$A$86,accounts!$B$2:$B$86, "Other"))</f>
        <v>software</v>
      </c>
      <c r="H4580" s="1" t="str">
        <f t="array" ref="H4580">IF($F4580="", "", IFS(_xlfn.XLOOKUP($F4580, accounts!$A$2:$A$86, accounts!$E$2:$E$86, 0)&gt;=1000, "Enterprise", _xlfn.XLOOKUP($F4580, accounts!$A$2:$A$86, accounts!$E$2:$E$86, 0)&gt;=100, "Mid-Market", TRUE, "SMB"))</f>
        <v>Enterprise</v>
      </c>
      <c r="I4580" s="1" t="str">
        <f t="array" ref="I4580">IF($F4580="", "", _xlfn.XLOOKUP($F4580,accounts!$A$2:$A$86,accounts!$F$2:$F$86, "Other"))</f>
        <v>United States</v>
      </c>
      <c r="J4580" s="1" t="s">
        <v>131</v>
      </c>
      <c r="K4580" s="3">
        <v>42923.0</v>
      </c>
      <c r="L4580" s="3">
        <v>42933.0</v>
      </c>
      <c r="M4580" s="1">
        <v>579.0</v>
      </c>
    </row>
    <row r="4581">
      <c r="A4581" s="1" t="s">
        <v>4786</v>
      </c>
      <c r="B4581" s="1" t="s">
        <v>17</v>
      </c>
      <c r="C4581" s="1" t="str">
        <f t="array" ref="C4581">_xlfn.XLOOKUP($B4581, sales_teams!$A$2:$A$36, sales_teams!$B$2:$B$36)</f>
        <v>Dustin Brinkmann</v>
      </c>
      <c r="D4581" s="1" t="str">
        <f t="array" ref="D4581">_xlfn.XLOOKUP($B4581, sales_teams!$A$2:$A$36, sales_teams!$C$2:$C$36)</f>
        <v>Central</v>
      </c>
      <c r="E4581" s="1" t="s">
        <v>179</v>
      </c>
      <c r="F4581" s="1" t="s">
        <v>119</v>
      </c>
      <c r="G4581" s="1" t="str">
        <f t="array" ref="G4581">IF($F4581="", "", _xlfn.XLOOKUP($F4581,accounts!$A$2:$A$86,accounts!$B$2:$B$86, "Other"))</f>
        <v>technology</v>
      </c>
      <c r="H4581" s="1" t="str">
        <f t="array" ref="H4581">IF($F4581="", "", IFS(_xlfn.XLOOKUP($F4581, accounts!$A$2:$A$86, accounts!$E$2:$E$86, 0)&gt;=1000, "Enterprise", _xlfn.XLOOKUP($F4581, accounts!$A$2:$A$86, accounts!$E$2:$E$86, 0)&gt;=100, "Mid-Market", TRUE, "SMB"))</f>
        <v>Enterprise</v>
      </c>
      <c r="I4581" s="1" t="str">
        <f t="array" ref="I4581">IF($F4581="", "", _xlfn.XLOOKUP($F4581,accounts!$A$2:$A$86,accounts!$F$2:$F$86, "Other"))</f>
        <v>Korea</v>
      </c>
      <c r="J4581" s="1" t="s">
        <v>131</v>
      </c>
      <c r="K4581" s="3">
        <v>42923.0</v>
      </c>
      <c r="L4581" s="3">
        <v>42989.0</v>
      </c>
      <c r="M4581" s="1">
        <v>56.0</v>
      </c>
    </row>
    <row r="4582">
      <c r="A4582" s="1" t="s">
        <v>4787</v>
      </c>
      <c r="B4582" s="1" t="s">
        <v>92</v>
      </c>
      <c r="C4582" s="1" t="str">
        <f t="array" ref="C4582">_xlfn.XLOOKUP($B4582, sales_teams!$A$2:$A$36, sales_teams!$B$2:$B$36)</f>
        <v>Celia Rouche</v>
      </c>
      <c r="D4582" s="1" t="str">
        <f t="array" ref="D4582">_xlfn.XLOOKUP($B4582, sales_teams!$A$2:$A$36, sales_teams!$C$2:$C$36)</f>
        <v>West</v>
      </c>
      <c r="E4582" s="1" t="s">
        <v>148</v>
      </c>
      <c r="F4582" s="1" t="s">
        <v>151</v>
      </c>
      <c r="G4582" s="1" t="str">
        <f t="array" ref="G4582">IF($F4582="", "", _xlfn.XLOOKUP($F4582,accounts!$A$2:$A$86,accounts!$B$2:$B$86, "Other"))</f>
        <v>software</v>
      </c>
      <c r="H4582" s="1" t="str">
        <f t="array" ref="H4582">IF($F4582="", "", IFS(_xlfn.XLOOKUP($F4582, accounts!$A$2:$A$86, accounts!$E$2:$E$86, 0)&gt;=1000, "Enterprise", _xlfn.XLOOKUP($F4582, accounts!$A$2:$A$86, accounts!$E$2:$E$86, 0)&gt;=100, "Mid-Market", TRUE, "SMB"))</f>
        <v>Enterprise</v>
      </c>
      <c r="I4582" s="1" t="str">
        <f t="array" ref="I4582">IF($F4582="", "", _xlfn.XLOOKUP($F4582,accounts!$A$2:$A$86,accounts!$F$2:$F$86, "Other"))</f>
        <v>United States</v>
      </c>
      <c r="J4582" s="1" t="s">
        <v>131</v>
      </c>
      <c r="K4582" s="3">
        <v>42923.0</v>
      </c>
      <c r="L4582" s="3">
        <v>42983.0</v>
      </c>
      <c r="M4582" s="1">
        <v>4063.0</v>
      </c>
    </row>
    <row r="4583">
      <c r="A4583" s="1" t="s">
        <v>4788</v>
      </c>
      <c r="B4583" s="1" t="s">
        <v>24</v>
      </c>
      <c r="C4583" s="1" t="str">
        <f t="array" ref="C4583">_xlfn.XLOOKUP($B4583, sales_teams!$A$2:$A$36, sales_teams!$B$2:$B$36)</f>
        <v>Melvin Marxen</v>
      </c>
      <c r="D4583" s="1" t="str">
        <f t="array" ref="D4583">_xlfn.XLOOKUP($B4583, sales_teams!$A$2:$A$36, sales_teams!$C$2:$C$36)</f>
        <v>Central</v>
      </c>
      <c r="E4583" s="1" t="s">
        <v>109</v>
      </c>
      <c r="F4583" s="1" t="s">
        <v>78</v>
      </c>
      <c r="G4583" s="1" t="str">
        <f t="array" ref="G4583">IF($F4583="", "", _xlfn.XLOOKUP($F4583,accounts!$A$2:$A$86,accounts!$B$2:$B$86, "Other"))</f>
        <v>marketing</v>
      </c>
      <c r="H4583" s="1" t="str">
        <f t="array" ref="H4583">IF($F4583="", "", IFS(_xlfn.XLOOKUP($F4583, accounts!$A$2:$A$86, accounts!$E$2:$E$86, 0)&gt;=1000, "Enterprise", _xlfn.XLOOKUP($F4583, accounts!$A$2:$A$86, accounts!$E$2:$E$86, 0)&gt;=100, "Mid-Market", TRUE, "SMB"))</f>
        <v>Enterprise</v>
      </c>
      <c r="I4583" s="1" t="str">
        <f t="array" ref="I4583">IF($F4583="", "", _xlfn.XLOOKUP($F4583,accounts!$A$2:$A$86,accounts!$F$2:$F$86, "Other"))</f>
        <v>United States</v>
      </c>
      <c r="J4583" s="1" t="s">
        <v>131</v>
      </c>
      <c r="K4583" s="3">
        <v>42923.0</v>
      </c>
      <c r="L4583" s="3">
        <v>42933.0</v>
      </c>
      <c r="M4583" s="1">
        <v>1193.0</v>
      </c>
    </row>
    <row r="4584">
      <c r="A4584" s="1" t="s">
        <v>4789</v>
      </c>
      <c r="B4584" s="1" t="s">
        <v>18</v>
      </c>
      <c r="C4584" s="1" t="str">
        <f t="array" ref="C4584">_xlfn.XLOOKUP($B4584, sales_teams!$A$2:$A$36, sales_teams!$B$2:$B$36)</f>
        <v>Dustin Brinkmann</v>
      </c>
      <c r="D4584" s="1" t="str">
        <f t="array" ref="D4584">_xlfn.XLOOKUP($B4584, sales_teams!$A$2:$A$36, sales_teams!$C$2:$C$36)</f>
        <v>Central</v>
      </c>
      <c r="E4584" s="1" t="s">
        <v>181</v>
      </c>
      <c r="F4584" s="1" t="s">
        <v>152</v>
      </c>
      <c r="G4584" s="1" t="str">
        <f t="array" ref="G4584">IF($F4584="", "", _xlfn.XLOOKUP($F4584,accounts!$A$2:$A$86,accounts!$B$2:$B$86, "Other"))</f>
        <v>marketing</v>
      </c>
      <c r="H4584" s="1" t="str">
        <f t="array" ref="H4584">IF($F4584="", "", IFS(_xlfn.XLOOKUP($F4584, accounts!$A$2:$A$86, accounts!$E$2:$E$86, 0)&gt;=1000, "Enterprise", _xlfn.XLOOKUP($F4584, accounts!$A$2:$A$86, accounts!$E$2:$E$86, 0)&gt;=100, "Mid-Market", TRUE, "SMB"))</f>
        <v>Mid-Market</v>
      </c>
      <c r="I4584" s="1" t="str">
        <f t="array" ref="I4584">IF($F4584="", "", _xlfn.XLOOKUP($F4584,accounts!$A$2:$A$86,accounts!$F$2:$F$86, "Other"))</f>
        <v>United States</v>
      </c>
      <c r="J4584" s="1" t="s">
        <v>192</v>
      </c>
      <c r="K4584" s="3">
        <v>42923.0</v>
      </c>
      <c r="L4584" s="3">
        <v>42931.0</v>
      </c>
      <c r="M4584" s="1">
        <v>0.0</v>
      </c>
    </row>
    <row r="4585">
      <c r="A4585" s="1" t="s">
        <v>4790</v>
      </c>
      <c r="B4585" s="1" t="s">
        <v>28</v>
      </c>
      <c r="C4585" s="1" t="str">
        <f t="array" ref="C4585">_xlfn.XLOOKUP($B4585, sales_teams!$A$2:$A$36, sales_teams!$B$2:$B$36)</f>
        <v>Melvin Marxen</v>
      </c>
      <c r="D4585" s="1" t="str">
        <f t="array" ref="D4585">_xlfn.XLOOKUP($B4585, sales_teams!$A$2:$A$36, sales_teams!$C$2:$C$36)</f>
        <v>Central</v>
      </c>
      <c r="E4585" s="1" t="s">
        <v>109</v>
      </c>
      <c r="F4585" s="1" t="s">
        <v>25</v>
      </c>
      <c r="G4585" s="1" t="str">
        <f t="array" ref="G4585">IF($F4585="", "", _xlfn.XLOOKUP($F4585,accounts!$A$2:$A$86,accounts!$B$2:$B$86, "Other"))</f>
        <v>medical</v>
      </c>
      <c r="H4585" s="1" t="str">
        <f t="array" ref="H4585">IF($F4585="", "", IFS(_xlfn.XLOOKUP($F4585, accounts!$A$2:$A$86, accounts!$E$2:$E$86, 0)&gt;=1000, "Enterprise", _xlfn.XLOOKUP($F4585, accounts!$A$2:$A$86, accounts!$E$2:$E$86, 0)&gt;=100, "Mid-Market", TRUE, "SMB"))</f>
        <v>Enterprise</v>
      </c>
      <c r="I4585" s="1" t="str">
        <f t="array" ref="I4585">IF($F4585="", "", _xlfn.XLOOKUP($F4585,accounts!$A$2:$A$86,accounts!$F$2:$F$86, "Other"))</f>
        <v>Kenya</v>
      </c>
      <c r="J4585" s="1" t="s">
        <v>131</v>
      </c>
      <c r="K4585" s="3">
        <v>42923.0</v>
      </c>
      <c r="L4585" s="3">
        <v>42927.0</v>
      </c>
      <c r="M4585" s="1">
        <v>1088.0</v>
      </c>
    </row>
    <row r="4586">
      <c r="A4586" s="1" t="s">
        <v>4791</v>
      </c>
      <c r="B4586" s="1" t="s">
        <v>54</v>
      </c>
      <c r="C4586" s="1" t="str">
        <f t="array" ref="C4586">_xlfn.XLOOKUP($B4586, sales_teams!$A$2:$A$36, sales_teams!$B$2:$B$36)</f>
        <v>Rocco Neubert</v>
      </c>
      <c r="D4586" s="1" t="str">
        <f t="array" ref="D4586">_xlfn.XLOOKUP($B4586, sales_teams!$A$2:$A$36, sales_teams!$C$2:$C$36)</f>
        <v>East</v>
      </c>
      <c r="E4586" s="1" t="s">
        <v>109</v>
      </c>
      <c r="F4586" s="1" t="s">
        <v>169</v>
      </c>
      <c r="G4586" s="1" t="str">
        <f t="array" ref="G4586">IF($F4586="", "", _xlfn.XLOOKUP($F4586,accounts!$A$2:$A$86,accounts!$B$2:$B$86, "Other"))</f>
        <v>entertainment</v>
      </c>
      <c r="H4586" s="1" t="str">
        <f t="array" ref="H4586">IF($F4586="", "", IFS(_xlfn.XLOOKUP($F4586, accounts!$A$2:$A$86, accounts!$E$2:$E$86, 0)&gt;=1000, "Enterprise", _xlfn.XLOOKUP($F4586, accounts!$A$2:$A$86, accounts!$E$2:$E$86, 0)&gt;=100, "Mid-Market", TRUE, "SMB"))</f>
        <v>Enterprise</v>
      </c>
      <c r="I4586" s="1" t="str">
        <f t="array" ref="I4586">IF($F4586="", "", _xlfn.XLOOKUP($F4586,accounts!$A$2:$A$86,accounts!$F$2:$F$86, "Other"))</f>
        <v>United States</v>
      </c>
      <c r="J4586" s="1" t="s">
        <v>192</v>
      </c>
      <c r="K4586" s="3">
        <v>42923.0</v>
      </c>
      <c r="L4586" s="3">
        <v>42995.0</v>
      </c>
      <c r="M4586" s="1">
        <v>0.0</v>
      </c>
    </row>
    <row r="4587">
      <c r="A4587" s="1" t="s">
        <v>4792</v>
      </c>
      <c r="B4587" s="1" t="s">
        <v>65</v>
      </c>
      <c r="C4587" s="1" t="str">
        <f t="array" ref="C4587">_xlfn.XLOOKUP($B4587, sales_teams!$A$2:$A$36, sales_teams!$B$2:$B$36)</f>
        <v>Celia Rouche</v>
      </c>
      <c r="D4587" s="1" t="str">
        <f t="array" ref="D4587">_xlfn.XLOOKUP($B4587, sales_teams!$A$2:$A$36, sales_teams!$C$2:$C$36)</f>
        <v>West</v>
      </c>
      <c r="E4587" s="1" t="s">
        <v>179</v>
      </c>
      <c r="F4587" s="1" t="s">
        <v>168</v>
      </c>
      <c r="G4587" s="1" t="str">
        <f t="array" ref="G4587">IF($F4587="", "", _xlfn.XLOOKUP($F4587,accounts!$A$2:$A$86,accounts!$B$2:$B$86, "Other"))</f>
        <v>finance</v>
      </c>
      <c r="H4587" s="1" t="str">
        <f t="array" ref="H4587">IF($F4587="", "", IFS(_xlfn.XLOOKUP($F4587, accounts!$A$2:$A$86, accounts!$E$2:$E$86, 0)&gt;=1000, "Enterprise", _xlfn.XLOOKUP($F4587, accounts!$A$2:$A$86, accounts!$E$2:$E$86, 0)&gt;=100, "Mid-Market", TRUE, "SMB"))</f>
        <v>Enterprise</v>
      </c>
      <c r="I4587" s="1" t="str">
        <f t="array" ref="I4587">IF($F4587="", "", _xlfn.XLOOKUP($F4587,accounts!$A$2:$A$86,accounts!$F$2:$F$86, "Other"))</f>
        <v>United States</v>
      </c>
      <c r="J4587" s="1" t="s">
        <v>131</v>
      </c>
      <c r="K4587" s="3">
        <v>42923.0</v>
      </c>
      <c r="L4587" s="3">
        <v>42989.0</v>
      </c>
      <c r="M4587" s="1">
        <v>58.0</v>
      </c>
    </row>
    <row r="4588">
      <c r="A4588" s="1" t="s">
        <v>4793</v>
      </c>
      <c r="B4588" s="1" t="s">
        <v>41</v>
      </c>
      <c r="C4588" s="1" t="str">
        <f t="array" ref="C4588">_xlfn.XLOOKUP($B4588, sales_teams!$A$2:$A$36, sales_teams!$B$2:$B$36)</f>
        <v>Cara Losch</v>
      </c>
      <c r="D4588" s="1" t="str">
        <f t="array" ref="D4588">_xlfn.XLOOKUP($B4588, sales_teams!$A$2:$A$36, sales_teams!$C$2:$C$36)</f>
        <v>East</v>
      </c>
      <c r="E4588" s="1" t="s">
        <v>194</v>
      </c>
      <c r="G4588" s="1" t="str">
        <f t="array" ref="G4588">IF($F4588="", "", _xlfn.XLOOKUP($F4588,accounts!$A$2:$A$86,accounts!$B$2:$B$86, "Other"))</f>
        <v/>
      </c>
      <c r="H4588" s="1" t="str">
        <f t="array" ref="H4588">IF($F4588="", "", IFS(_xlfn.XLOOKUP($F4588, accounts!$A$2:$A$86, accounts!$E$2:$E$86, 0)&gt;=1000, "Enterprise", _xlfn.XLOOKUP($F4588, accounts!$A$2:$A$86, accounts!$E$2:$E$86, 0)&gt;=100, "Mid-Market", TRUE, "SMB"))</f>
        <v/>
      </c>
      <c r="I4588" s="1" t="str">
        <f t="array" ref="I4588">IF($F4588="", "", _xlfn.XLOOKUP($F4588,accounts!$A$2:$A$86,accounts!$F$2:$F$86, "Other"))</f>
        <v/>
      </c>
      <c r="J4588" s="1" t="s">
        <v>189</v>
      </c>
      <c r="K4588" s="3">
        <v>42923.0</v>
      </c>
    </row>
    <row r="4589">
      <c r="A4589" s="1" t="s">
        <v>4794</v>
      </c>
      <c r="B4589" s="1" t="s">
        <v>60</v>
      </c>
      <c r="C4589" s="1" t="str">
        <f t="array" ref="C4589">_xlfn.XLOOKUP($B4589, sales_teams!$A$2:$A$36, sales_teams!$B$2:$B$36)</f>
        <v>Celia Rouche</v>
      </c>
      <c r="D4589" s="1" t="str">
        <f t="array" ref="D4589">_xlfn.XLOOKUP($B4589, sales_teams!$A$2:$A$36, sales_teams!$C$2:$C$36)</f>
        <v>West</v>
      </c>
      <c r="E4589" s="1" t="s">
        <v>188</v>
      </c>
      <c r="F4589" s="1" t="s">
        <v>97</v>
      </c>
      <c r="G4589" s="1" t="str">
        <f t="array" ref="G4589">IF($F4589="", "", _xlfn.XLOOKUP($F4589,accounts!$A$2:$A$86,accounts!$B$2:$B$86, "Other"))</f>
        <v>finance</v>
      </c>
      <c r="H4589" s="1" t="str">
        <f t="array" ref="H4589">IF($F4589="", "", IFS(_xlfn.XLOOKUP($F4589, accounts!$A$2:$A$86, accounts!$E$2:$E$86, 0)&gt;=1000, "Enterprise", _xlfn.XLOOKUP($F4589, accounts!$A$2:$A$86, accounts!$E$2:$E$86, 0)&gt;=100, "Mid-Market", TRUE, "SMB"))</f>
        <v>Mid-Market</v>
      </c>
      <c r="I4589" s="1" t="str">
        <f t="array" ref="I4589">IF($F4589="", "", _xlfn.XLOOKUP($F4589,accounts!$A$2:$A$86,accounts!$F$2:$F$86, "Other"))</f>
        <v>United States</v>
      </c>
      <c r="J4589" s="1" t="s">
        <v>192</v>
      </c>
      <c r="K4589" s="3">
        <v>42923.0</v>
      </c>
      <c r="L4589" s="3">
        <v>42925.0</v>
      </c>
      <c r="M4589" s="1">
        <v>0.0</v>
      </c>
    </row>
    <row r="4590">
      <c r="A4590" s="1" t="s">
        <v>4795</v>
      </c>
      <c r="B4590" s="1" t="s">
        <v>60</v>
      </c>
      <c r="C4590" s="1" t="str">
        <f t="array" ref="C4590">_xlfn.XLOOKUP($B4590, sales_teams!$A$2:$A$36, sales_teams!$B$2:$B$36)</f>
        <v>Celia Rouche</v>
      </c>
      <c r="D4590" s="1" t="str">
        <f t="array" ref="D4590">_xlfn.XLOOKUP($B4590, sales_teams!$A$2:$A$36, sales_teams!$C$2:$C$36)</f>
        <v>West</v>
      </c>
      <c r="E4590" s="1" t="s">
        <v>194</v>
      </c>
      <c r="F4590" s="1" t="s">
        <v>115</v>
      </c>
      <c r="G4590" s="1" t="str">
        <f t="array" ref="G4590">IF($F4590="", "", _xlfn.XLOOKUP($F4590,accounts!$A$2:$A$86,accounts!$B$2:$B$86, "Other"))</f>
        <v>services</v>
      </c>
      <c r="H4590" s="1" t="str">
        <f t="array" ref="H4590">IF($F4590="", "", IFS(_xlfn.XLOOKUP($F4590, accounts!$A$2:$A$86, accounts!$E$2:$E$86, 0)&gt;=1000, "Enterprise", _xlfn.XLOOKUP($F4590, accounts!$A$2:$A$86, accounts!$E$2:$E$86, 0)&gt;=100, "Mid-Market", TRUE, "SMB"))</f>
        <v>Enterprise</v>
      </c>
      <c r="I4590" s="1" t="str">
        <f t="array" ref="I4590">IF($F4590="", "", _xlfn.XLOOKUP($F4590,accounts!$A$2:$A$86,accounts!$F$2:$F$86, "Other"))</f>
        <v>United States</v>
      </c>
      <c r="J4590" s="1" t="s">
        <v>131</v>
      </c>
      <c r="K4590" s="3">
        <v>42923.0</v>
      </c>
      <c r="L4590" s="3">
        <v>42929.0</v>
      </c>
      <c r="M4590" s="1">
        <v>4466.0</v>
      </c>
    </row>
    <row r="4591">
      <c r="A4591" s="1" t="s">
        <v>4796</v>
      </c>
      <c r="B4591" s="1" t="s">
        <v>34</v>
      </c>
      <c r="C4591" s="1" t="str">
        <f t="array" ref="C4591">_xlfn.XLOOKUP($B4591, sales_teams!$A$2:$A$36, sales_teams!$B$2:$B$36)</f>
        <v>Cara Losch</v>
      </c>
      <c r="D4591" s="1" t="str">
        <f t="array" ref="D4591">_xlfn.XLOOKUP($B4591, sales_teams!$A$2:$A$36, sales_teams!$C$2:$C$36)</f>
        <v>East</v>
      </c>
      <c r="E4591" s="1" t="s">
        <v>179</v>
      </c>
      <c r="G4591" s="1" t="str">
        <f t="array" ref="G4591">IF($F4591="", "", _xlfn.XLOOKUP($F4591,accounts!$A$2:$A$86,accounts!$B$2:$B$86, "Other"))</f>
        <v/>
      </c>
      <c r="H4591" s="1" t="str">
        <f t="array" ref="H4591">IF($F4591="", "", IFS(_xlfn.XLOOKUP($F4591, accounts!$A$2:$A$86, accounts!$E$2:$E$86, 0)&gt;=1000, "Enterprise", _xlfn.XLOOKUP($F4591, accounts!$A$2:$A$86, accounts!$E$2:$E$86, 0)&gt;=100, "Mid-Market", TRUE, "SMB"))</f>
        <v/>
      </c>
      <c r="I4591" s="1" t="str">
        <f t="array" ref="I4591">IF($F4591="", "", _xlfn.XLOOKUP($F4591,accounts!$A$2:$A$86,accounts!$F$2:$F$86, "Other"))</f>
        <v/>
      </c>
      <c r="J4591" s="1" t="s">
        <v>189</v>
      </c>
      <c r="K4591" s="3">
        <v>42923.0</v>
      </c>
    </row>
    <row r="4592">
      <c r="A4592" s="1" t="s">
        <v>4797</v>
      </c>
      <c r="B4592" s="1" t="s">
        <v>34</v>
      </c>
      <c r="C4592" s="1" t="str">
        <f t="array" ref="C4592">_xlfn.XLOOKUP($B4592, sales_teams!$A$2:$A$36, sales_teams!$B$2:$B$36)</f>
        <v>Cara Losch</v>
      </c>
      <c r="D4592" s="1" t="str">
        <f t="array" ref="D4592">_xlfn.XLOOKUP($B4592, sales_teams!$A$2:$A$36, sales_teams!$C$2:$C$36)</f>
        <v>East</v>
      </c>
      <c r="E4592" s="1" t="s">
        <v>181</v>
      </c>
      <c r="F4592" s="1" t="s">
        <v>126</v>
      </c>
      <c r="G4592" s="1" t="str">
        <f t="array" ref="G4592">IF($F4592="", "", _xlfn.XLOOKUP($F4592,accounts!$A$2:$A$86,accounts!$B$2:$B$86, "Other"))</f>
        <v>retail</v>
      </c>
      <c r="H4592" s="1" t="str">
        <f t="array" ref="H4592">IF($F4592="", "", IFS(_xlfn.XLOOKUP($F4592, accounts!$A$2:$A$86, accounts!$E$2:$E$86, 0)&gt;=1000, "Enterprise", _xlfn.XLOOKUP($F4592, accounts!$A$2:$A$86, accounts!$E$2:$E$86, 0)&gt;=100, "Mid-Market", TRUE, "SMB"))</f>
        <v>Enterprise</v>
      </c>
      <c r="I4592" s="1" t="str">
        <f t="array" ref="I4592">IF($F4592="", "", _xlfn.XLOOKUP($F4592,accounts!$A$2:$A$86,accounts!$F$2:$F$86, "Other"))</f>
        <v>United States</v>
      </c>
      <c r="J4592" s="1" t="s">
        <v>192</v>
      </c>
      <c r="K4592" s="3">
        <v>42923.0</v>
      </c>
      <c r="L4592" s="3">
        <v>42930.0</v>
      </c>
      <c r="M4592" s="1">
        <v>0.0</v>
      </c>
    </row>
    <row r="4593">
      <c r="A4593" s="1" t="s">
        <v>4798</v>
      </c>
      <c r="B4593" s="1" t="s">
        <v>34</v>
      </c>
      <c r="C4593" s="1" t="str">
        <f t="array" ref="C4593">_xlfn.XLOOKUP($B4593, sales_teams!$A$2:$A$36, sales_teams!$B$2:$B$36)</f>
        <v>Cara Losch</v>
      </c>
      <c r="D4593" s="1" t="str">
        <f t="array" ref="D4593">_xlfn.XLOOKUP($B4593, sales_teams!$A$2:$A$36, sales_teams!$C$2:$C$36)</f>
        <v>East</v>
      </c>
      <c r="E4593" s="1" t="s">
        <v>188</v>
      </c>
      <c r="F4593" s="1" t="s">
        <v>169</v>
      </c>
      <c r="G4593" s="1" t="str">
        <f t="array" ref="G4593">IF($F4593="", "", _xlfn.XLOOKUP($F4593,accounts!$A$2:$A$86,accounts!$B$2:$B$86, "Other"))</f>
        <v>entertainment</v>
      </c>
      <c r="H4593" s="1" t="str">
        <f t="array" ref="H4593">IF($F4593="", "", IFS(_xlfn.XLOOKUP($F4593, accounts!$A$2:$A$86, accounts!$E$2:$E$86, 0)&gt;=1000, "Enterprise", _xlfn.XLOOKUP($F4593, accounts!$A$2:$A$86, accounts!$E$2:$E$86, 0)&gt;=100, "Mid-Market", TRUE, "SMB"))</f>
        <v>Enterprise</v>
      </c>
      <c r="I4593" s="1" t="str">
        <f t="array" ref="I4593">IF($F4593="", "", _xlfn.XLOOKUP($F4593,accounts!$A$2:$A$86,accounts!$F$2:$F$86, "Other"))</f>
        <v>United States</v>
      </c>
      <c r="J4593" s="1" t="s">
        <v>192</v>
      </c>
      <c r="K4593" s="3">
        <v>42923.0</v>
      </c>
      <c r="L4593" s="3">
        <v>42931.0</v>
      </c>
      <c r="M4593" s="1">
        <v>0.0</v>
      </c>
    </row>
    <row r="4594">
      <c r="A4594" s="1" t="s">
        <v>4799</v>
      </c>
      <c r="B4594" s="1" t="s">
        <v>7</v>
      </c>
      <c r="C4594" s="1" t="str">
        <f t="array" ref="C4594">_xlfn.XLOOKUP($B4594, sales_teams!$A$2:$A$36, sales_teams!$B$2:$B$36)</f>
        <v>Dustin Brinkmann</v>
      </c>
      <c r="D4594" s="1" t="str">
        <f t="array" ref="D4594">_xlfn.XLOOKUP($B4594, sales_teams!$A$2:$A$36, sales_teams!$C$2:$C$36)</f>
        <v>Central</v>
      </c>
      <c r="E4594" s="1" t="s">
        <v>179</v>
      </c>
      <c r="F4594" s="1" t="s">
        <v>113</v>
      </c>
      <c r="G4594" s="1" t="str">
        <f t="array" ref="G4594">IF($F4594="", "", _xlfn.XLOOKUP($F4594,accounts!$A$2:$A$86,accounts!$B$2:$B$86, "Other"))</f>
        <v>telecommunications</v>
      </c>
      <c r="H4594" s="1" t="str">
        <f t="array" ref="H4594">IF($F4594="", "", IFS(_xlfn.XLOOKUP($F4594, accounts!$A$2:$A$86, accounts!$E$2:$E$86, 0)&gt;=1000, "Enterprise", _xlfn.XLOOKUP($F4594, accounts!$A$2:$A$86, accounts!$E$2:$E$86, 0)&gt;=100, "Mid-Market", TRUE, "SMB"))</f>
        <v>Mid-Market</v>
      </c>
      <c r="I4594" s="1" t="str">
        <f t="array" ref="I4594">IF($F4594="", "", _xlfn.XLOOKUP($F4594,accounts!$A$2:$A$86,accounts!$F$2:$F$86, "Other"))</f>
        <v>United States</v>
      </c>
      <c r="J4594" s="1" t="s">
        <v>131</v>
      </c>
      <c r="K4594" s="3">
        <v>42924.0</v>
      </c>
      <c r="L4594" s="3">
        <v>43045.0</v>
      </c>
      <c r="M4594" s="1">
        <v>55.0</v>
      </c>
    </row>
    <row r="4595">
      <c r="A4595" s="1" t="s">
        <v>4800</v>
      </c>
      <c r="B4595" s="1" t="s">
        <v>57</v>
      </c>
      <c r="C4595" s="1" t="str">
        <f t="array" ref="C4595">_xlfn.XLOOKUP($B4595, sales_teams!$A$2:$A$36, sales_teams!$B$2:$B$36)</f>
        <v>Rocco Neubert</v>
      </c>
      <c r="D4595" s="1" t="str">
        <f t="array" ref="D4595">_xlfn.XLOOKUP($B4595, sales_teams!$A$2:$A$36, sales_teams!$C$2:$C$36)</f>
        <v>East</v>
      </c>
      <c r="E4595" s="1" t="s">
        <v>181</v>
      </c>
      <c r="F4595" s="1" t="s">
        <v>89</v>
      </c>
      <c r="G4595" s="1" t="str">
        <f t="array" ref="G4595">IF($F4595="", "", _xlfn.XLOOKUP($F4595,accounts!$A$2:$A$86,accounts!$B$2:$B$86, "Other"))</f>
        <v>finance</v>
      </c>
      <c r="H4595" s="1" t="str">
        <f t="array" ref="H4595">IF($F4595="", "", IFS(_xlfn.XLOOKUP($F4595, accounts!$A$2:$A$86, accounts!$E$2:$E$86, 0)&gt;=1000, "Enterprise", _xlfn.XLOOKUP($F4595, accounts!$A$2:$A$86, accounts!$E$2:$E$86, 0)&gt;=100, "Mid-Market", TRUE, "SMB"))</f>
        <v>Enterprise</v>
      </c>
      <c r="I4595" s="1" t="str">
        <f t="array" ref="I4595">IF($F4595="", "", _xlfn.XLOOKUP($F4595,accounts!$A$2:$A$86,accounts!$F$2:$F$86, "Other"))</f>
        <v>United States</v>
      </c>
      <c r="J4595" s="1" t="s">
        <v>189</v>
      </c>
      <c r="K4595" s="3">
        <v>42924.0</v>
      </c>
    </row>
    <row r="4596">
      <c r="A4596" s="1" t="s">
        <v>4801</v>
      </c>
      <c r="B4596" s="1" t="s">
        <v>52</v>
      </c>
      <c r="C4596" s="1" t="str">
        <f t="array" ref="C4596">_xlfn.XLOOKUP($B4596, sales_teams!$A$2:$A$36, sales_teams!$B$2:$B$36)</f>
        <v>Rocco Neubert</v>
      </c>
      <c r="D4596" s="1" t="str">
        <f t="array" ref="D4596">_xlfn.XLOOKUP($B4596, sales_teams!$A$2:$A$36, sales_teams!$C$2:$C$36)</f>
        <v>East</v>
      </c>
      <c r="E4596" s="1" t="s">
        <v>109</v>
      </c>
      <c r="F4596" s="1" t="s">
        <v>83</v>
      </c>
      <c r="G4596" s="1" t="str">
        <f t="array" ref="G4596">IF($F4596="", "", _xlfn.XLOOKUP($F4596,accounts!$A$2:$A$86,accounts!$B$2:$B$86, "Other"))</f>
        <v>marketing</v>
      </c>
      <c r="H4596" s="1" t="str">
        <f t="array" ref="H4596">IF($F4596="", "", IFS(_xlfn.XLOOKUP($F4596, accounts!$A$2:$A$86, accounts!$E$2:$E$86, 0)&gt;=1000, "Enterprise", _xlfn.XLOOKUP($F4596, accounts!$A$2:$A$86, accounts!$E$2:$E$86, 0)&gt;=100, "Mid-Market", TRUE, "SMB"))</f>
        <v>Enterprise</v>
      </c>
      <c r="I4596" s="1" t="str">
        <f t="array" ref="I4596">IF($F4596="", "", _xlfn.XLOOKUP($F4596,accounts!$A$2:$A$86,accounts!$F$2:$F$86, "Other"))</f>
        <v>United States</v>
      </c>
      <c r="J4596" s="1" t="s">
        <v>192</v>
      </c>
      <c r="K4596" s="3">
        <v>42924.0</v>
      </c>
      <c r="L4596" s="3">
        <v>42931.0</v>
      </c>
      <c r="M4596" s="1">
        <v>0.0</v>
      </c>
    </row>
    <row r="4597">
      <c r="A4597" s="1" t="s">
        <v>4802</v>
      </c>
      <c r="B4597" s="1" t="s">
        <v>52</v>
      </c>
      <c r="C4597" s="1" t="str">
        <f t="array" ref="C4597">_xlfn.XLOOKUP($B4597, sales_teams!$A$2:$A$36, sales_teams!$B$2:$B$36)</f>
        <v>Rocco Neubert</v>
      </c>
      <c r="D4597" s="1" t="str">
        <f t="array" ref="D4597">_xlfn.XLOOKUP($B4597, sales_teams!$A$2:$A$36, sales_teams!$C$2:$C$36)</f>
        <v>East</v>
      </c>
      <c r="E4597" s="1" t="s">
        <v>109</v>
      </c>
      <c r="F4597" s="1" t="s">
        <v>127</v>
      </c>
      <c r="G4597" s="1" t="str">
        <f t="array" ref="G4597">IF($F4597="", "", _xlfn.XLOOKUP($F4597,accounts!$A$2:$A$86,accounts!$B$2:$B$86, "Other"))</f>
        <v>technology</v>
      </c>
      <c r="H4597" s="1" t="str">
        <f t="array" ref="H4597">IF($F4597="", "", IFS(_xlfn.XLOOKUP($F4597, accounts!$A$2:$A$86, accounts!$E$2:$E$86, 0)&gt;=1000, "Enterprise", _xlfn.XLOOKUP($F4597, accounts!$A$2:$A$86, accounts!$E$2:$E$86, 0)&gt;=100, "Mid-Market", TRUE, "SMB"))</f>
        <v>Enterprise</v>
      </c>
      <c r="I4597" s="1" t="str">
        <f t="array" ref="I4597">IF($F4597="", "", _xlfn.XLOOKUP($F4597,accounts!$A$2:$A$86,accounts!$F$2:$F$86, "Other"))</f>
        <v>United States</v>
      </c>
      <c r="J4597" s="1" t="s">
        <v>131</v>
      </c>
      <c r="K4597" s="3">
        <v>42924.0</v>
      </c>
      <c r="L4597" s="3">
        <v>42932.0</v>
      </c>
      <c r="M4597" s="1">
        <v>861.0</v>
      </c>
    </row>
    <row r="4598">
      <c r="A4598" s="1" t="s">
        <v>4803</v>
      </c>
      <c r="B4598" s="1" t="s">
        <v>39</v>
      </c>
      <c r="C4598" s="1" t="str">
        <f t="array" ref="C4598">_xlfn.XLOOKUP($B4598, sales_teams!$A$2:$A$36, sales_teams!$B$2:$B$36)</f>
        <v>Cara Losch</v>
      </c>
      <c r="D4598" s="1" t="str">
        <f t="array" ref="D4598">_xlfn.XLOOKUP($B4598, sales_teams!$A$2:$A$36, sales_teams!$C$2:$C$36)</f>
        <v>East</v>
      </c>
      <c r="E4598" s="1" t="s">
        <v>181</v>
      </c>
      <c r="F4598" s="1" t="s">
        <v>14</v>
      </c>
      <c r="G4598" s="1" t="str">
        <f t="array" ref="G4598">IF($F4598="", "", _xlfn.XLOOKUP($F4598,accounts!$A$2:$A$86,accounts!$B$2:$B$86, "Other"))</f>
        <v>technology</v>
      </c>
      <c r="H4598" s="1" t="str">
        <f t="array" ref="H4598">IF($F4598="", "", IFS(_xlfn.XLOOKUP($F4598, accounts!$A$2:$A$86, accounts!$E$2:$E$86, 0)&gt;=1000, "Enterprise", _xlfn.XLOOKUP($F4598, accounts!$A$2:$A$86, accounts!$E$2:$E$86, 0)&gt;=100, "Mid-Market", TRUE, "SMB"))</f>
        <v>Enterprise</v>
      </c>
      <c r="I4598" s="1" t="str">
        <f t="array" ref="I4598">IF($F4598="", "", _xlfn.XLOOKUP($F4598,accounts!$A$2:$A$86,accounts!$F$2:$F$86, "Other"))</f>
        <v>United States</v>
      </c>
      <c r="J4598" s="1" t="s">
        <v>189</v>
      </c>
      <c r="K4598" s="3">
        <v>42924.0</v>
      </c>
    </row>
    <row r="4599">
      <c r="A4599" s="1" t="s">
        <v>4804</v>
      </c>
      <c r="B4599" s="1" t="s">
        <v>39</v>
      </c>
      <c r="C4599" s="1" t="str">
        <f t="array" ref="C4599">_xlfn.XLOOKUP($B4599, sales_teams!$A$2:$A$36, sales_teams!$B$2:$B$36)</f>
        <v>Cara Losch</v>
      </c>
      <c r="D4599" s="1" t="str">
        <f t="array" ref="D4599">_xlfn.XLOOKUP($B4599, sales_teams!$A$2:$A$36, sales_teams!$C$2:$C$36)</f>
        <v>East</v>
      </c>
      <c r="E4599" s="1" t="s">
        <v>188</v>
      </c>
      <c r="F4599" s="1" t="s">
        <v>144</v>
      </c>
      <c r="G4599" s="1" t="str">
        <f t="array" ref="G4599">IF($F4599="", "", _xlfn.XLOOKUP($F4599,accounts!$A$2:$A$86,accounts!$B$2:$B$86, "Other"))</f>
        <v>retail</v>
      </c>
      <c r="H4599" s="1" t="str">
        <f t="array" ref="H4599">IF($F4599="", "", IFS(_xlfn.XLOOKUP($F4599, accounts!$A$2:$A$86, accounts!$E$2:$E$86, 0)&gt;=1000, "Enterprise", _xlfn.XLOOKUP($F4599, accounts!$A$2:$A$86, accounts!$E$2:$E$86, 0)&gt;=100, "Mid-Market", TRUE, "SMB"))</f>
        <v>Enterprise</v>
      </c>
      <c r="I4599" s="1" t="str">
        <f t="array" ref="I4599">IF($F4599="", "", _xlfn.XLOOKUP($F4599,accounts!$A$2:$A$86,accounts!$F$2:$F$86, "Other"))</f>
        <v>United States</v>
      </c>
      <c r="J4599" s="1" t="s">
        <v>192</v>
      </c>
      <c r="K4599" s="3">
        <v>42924.0</v>
      </c>
      <c r="L4599" s="3">
        <v>42925.0</v>
      </c>
      <c r="M4599" s="1">
        <v>0.0</v>
      </c>
    </row>
    <row r="4600">
      <c r="A4600" s="1" t="s">
        <v>4805</v>
      </c>
      <c r="B4600" s="1" t="s">
        <v>39</v>
      </c>
      <c r="C4600" s="1" t="str">
        <f t="array" ref="C4600">_xlfn.XLOOKUP($B4600, sales_teams!$A$2:$A$36, sales_teams!$B$2:$B$36)</f>
        <v>Cara Losch</v>
      </c>
      <c r="D4600" s="1" t="str">
        <f t="array" ref="D4600">_xlfn.XLOOKUP($B4600, sales_teams!$A$2:$A$36, sales_teams!$C$2:$C$36)</f>
        <v>East</v>
      </c>
      <c r="E4600" s="1" t="s">
        <v>148</v>
      </c>
      <c r="F4600" s="1" t="s">
        <v>166</v>
      </c>
      <c r="G4600" s="1" t="str">
        <f t="array" ref="G4600">IF($F4600="", "", _xlfn.XLOOKUP($F4600,accounts!$A$2:$A$86,accounts!$B$2:$B$86, "Other"))</f>
        <v>finance</v>
      </c>
      <c r="H4600" s="1" t="str">
        <f t="array" ref="H4600">IF($F4600="", "", IFS(_xlfn.XLOOKUP($F4600, accounts!$A$2:$A$86, accounts!$E$2:$E$86, 0)&gt;=1000, "Enterprise", _xlfn.XLOOKUP($F4600, accounts!$A$2:$A$86, accounts!$E$2:$E$86, 0)&gt;=100, "Mid-Market", TRUE, "SMB"))</f>
        <v>Enterprise</v>
      </c>
      <c r="I4600" s="1" t="str">
        <f t="array" ref="I4600">IF($F4600="", "", _xlfn.XLOOKUP($F4600,accounts!$A$2:$A$86,accounts!$F$2:$F$86, "Other"))</f>
        <v>United States</v>
      </c>
      <c r="J4600" s="1" t="s">
        <v>131</v>
      </c>
      <c r="K4600" s="3">
        <v>42924.0</v>
      </c>
      <c r="L4600" s="3">
        <v>42935.0</v>
      </c>
      <c r="M4600" s="1">
        <v>5137.0</v>
      </c>
    </row>
    <row r="4601">
      <c r="A4601" s="1" t="s">
        <v>4806</v>
      </c>
      <c r="B4601" s="1" t="s">
        <v>30</v>
      </c>
      <c r="C4601" s="1" t="str">
        <f t="array" ref="C4601">_xlfn.XLOOKUP($B4601, sales_teams!$A$2:$A$36, sales_teams!$B$2:$B$36)</f>
        <v>Melvin Marxen</v>
      </c>
      <c r="D4601" s="1" t="str">
        <f t="array" ref="D4601">_xlfn.XLOOKUP($B4601, sales_teams!$A$2:$A$36, sales_teams!$C$2:$C$36)</f>
        <v>Central</v>
      </c>
      <c r="E4601" s="1" t="s">
        <v>179</v>
      </c>
      <c r="F4601" s="1" t="s">
        <v>25</v>
      </c>
      <c r="G4601" s="1" t="str">
        <f t="array" ref="G4601">IF($F4601="", "", _xlfn.XLOOKUP($F4601,accounts!$A$2:$A$86,accounts!$B$2:$B$86, "Other"))</f>
        <v>medical</v>
      </c>
      <c r="H4601" s="1" t="str">
        <f t="array" ref="H4601">IF($F4601="", "", IFS(_xlfn.XLOOKUP($F4601, accounts!$A$2:$A$86, accounts!$E$2:$E$86, 0)&gt;=1000, "Enterprise", _xlfn.XLOOKUP($F4601, accounts!$A$2:$A$86, accounts!$E$2:$E$86, 0)&gt;=100, "Mid-Market", TRUE, "SMB"))</f>
        <v>Enterprise</v>
      </c>
      <c r="I4601" s="1" t="str">
        <f t="array" ref="I4601">IF($F4601="", "", _xlfn.XLOOKUP($F4601,accounts!$A$2:$A$86,accounts!$F$2:$F$86, "Other"))</f>
        <v>Kenya</v>
      </c>
      <c r="J4601" s="1" t="s">
        <v>131</v>
      </c>
      <c r="K4601" s="3">
        <v>42924.0</v>
      </c>
      <c r="L4601" s="3">
        <v>42932.0</v>
      </c>
      <c r="M4601" s="1">
        <v>54.0</v>
      </c>
    </row>
    <row r="4602">
      <c r="A4602" s="1" t="s">
        <v>4807</v>
      </c>
      <c r="B4602" s="1" t="s">
        <v>53</v>
      </c>
      <c r="C4602" s="1" t="str">
        <f t="array" ref="C4602">_xlfn.XLOOKUP($B4602, sales_teams!$A$2:$A$36, sales_teams!$B$2:$B$36)</f>
        <v>Rocco Neubert</v>
      </c>
      <c r="D4602" s="1" t="str">
        <f t="array" ref="D4602">_xlfn.XLOOKUP($B4602, sales_teams!$A$2:$A$36, sales_teams!$C$2:$C$36)</f>
        <v>East</v>
      </c>
      <c r="E4602" s="1" t="s">
        <v>109</v>
      </c>
      <c r="F4602" s="1" t="s">
        <v>126</v>
      </c>
      <c r="G4602" s="1" t="str">
        <f t="array" ref="G4602">IF($F4602="", "", _xlfn.XLOOKUP($F4602,accounts!$A$2:$A$86,accounts!$B$2:$B$86, "Other"))</f>
        <v>retail</v>
      </c>
      <c r="H4602" s="1" t="str">
        <f t="array" ref="H4602">IF($F4602="", "", IFS(_xlfn.XLOOKUP($F4602, accounts!$A$2:$A$86, accounts!$E$2:$E$86, 0)&gt;=1000, "Enterprise", _xlfn.XLOOKUP($F4602, accounts!$A$2:$A$86, accounts!$E$2:$E$86, 0)&gt;=100, "Mid-Market", TRUE, "SMB"))</f>
        <v>Enterprise</v>
      </c>
      <c r="I4602" s="1" t="str">
        <f t="array" ref="I4602">IF($F4602="", "", _xlfn.XLOOKUP($F4602,accounts!$A$2:$A$86,accounts!$F$2:$F$86, "Other"))</f>
        <v>United States</v>
      </c>
      <c r="J4602" s="1" t="s">
        <v>131</v>
      </c>
      <c r="K4602" s="3">
        <v>42924.0</v>
      </c>
      <c r="L4602" s="3">
        <v>42930.0</v>
      </c>
      <c r="M4602" s="1">
        <v>1020.0</v>
      </c>
    </row>
    <row r="4603">
      <c r="A4603" s="1" t="s">
        <v>4808</v>
      </c>
      <c r="B4603" s="1" t="s">
        <v>53</v>
      </c>
      <c r="C4603" s="1" t="str">
        <f t="array" ref="C4603">_xlfn.XLOOKUP($B4603, sales_teams!$A$2:$A$36, sales_teams!$B$2:$B$36)</f>
        <v>Rocco Neubert</v>
      </c>
      <c r="D4603" s="1" t="str">
        <f t="array" ref="D4603">_xlfn.XLOOKUP($B4603, sales_teams!$A$2:$A$36, sales_teams!$C$2:$C$36)</f>
        <v>East</v>
      </c>
      <c r="E4603" s="1" t="s">
        <v>109</v>
      </c>
      <c r="F4603" s="1" t="s">
        <v>171</v>
      </c>
      <c r="G4603" s="1" t="str">
        <f t="array" ref="G4603">IF($F4603="", "", _xlfn.XLOOKUP($F4603,accounts!$A$2:$A$86,accounts!$B$2:$B$86, "Other"))</f>
        <v>retail</v>
      </c>
      <c r="H4603" s="1" t="str">
        <f t="array" ref="H4603">IF($F4603="", "", IFS(_xlfn.XLOOKUP($F4603, accounts!$A$2:$A$86, accounts!$E$2:$E$86, 0)&gt;=1000, "Enterprise", _xlfn.XLOOKUP($F4603, accounts!$A$2:$A$86, accounts!$E$2:$E$86, 0)&gt;=100, "Mid-Market", TRUE, "SMB"))</f>
        <v>Enterprise</v>
      </c>
      <c r="I4603" s="1" t="str">
        <f t="array" ref="I4603">IF($F4603="", "", _xlfn.XLOOKUP($F4603,accounts!$A$2:$A$86,accounts!$F$2:$F$86, "Other"))</f>
        <v>United States</v>
      </c>
      <c r="J4603" s="1" t="s">
        <v>131</v>
      </c>
      <c r="K4603" s="3">
        <v>42924.0</v>
      </c>
      <c r="L4603" s="3">
        <v>43006.0</v>
      </c>
      <c r="M4603" s="1">
        <v>1136.0</v>
      </c>
    </row>
    <row r="4604">
      <c r="A4604" s="1" t="s">
        <v>4809</v>
      </c>
      <c r="B4604" s="1" t="s">
        <v>53</v>
      </c>
      <c r="C4604" s="1" t="str">
        <f t="array" ref="C4604">_xlfn.XLOOKUP($B4604, sales_teams!$A$2:$A$36, sales_teams!$B$2:$B$36)</f>
        <v>Rocco Neubert</v>
      </c>
      <c r="D4604" s="1" t="str">
        <f t="array" ref="D4604">_xlfn.XLOOKUP($B4604, sales_teams!$A$2:$A$36, sales_teams!$C$2:$C$36)</f>
        <v>East</v>
      </c>
      <c r="E4604" s="1" t="s">
        <v>179</v>
      </c>
      <c r="F4604" s="1" t="s">
        <v>127</v>
      </c>
      <c r="G4604" s="1" t="str">
        <f t="array" ref="G4604">IF($F4604="", "", _xlfn.XLOOKUP($F4604,accounts!$A$2:$A$86,accounts!$B$2:$B$86, "Other"))</f>
        <v>technology</v>
      </c>
      <c r="H4604" s="1" t="str">
        <f t="array" ref="H4604">IF($F4604="", "", IFS(_xlfn.XLOOKUP($F4604, accounts!$A$2:$A$86, accounts!$E$2:$E$86, 0)&gt;=1000, "Enterprise", _xlfn.XLOOKUP($F4604, accounts!$A$2:$A$86, accounts!$E$2:$E$86, 0)&gt;=100, "Mid-Market", TRUE, "SMB"))</f>
        <v>Enterprise</v>
      </c>
      <c r="I4604" s="1" t="str">
        <f t="array" ref="I4604">IF($F4604="", "", _xlfn.XLOOKUP($F4604,accounts!$A$2:$A$86,accounts!$F$2:$F$86, "Other"))</f>
        <v>United States</v>
      </c>
      <c r="J4604" s="1" t="s">
        <v>131</v>
      </c>
      <c r="K4604" s="3">
        <v>42924.0</v>
      </c>
      <c r="L4604" s="3">
        <v>42930.0</v>
      </c>
      <c r="M4604" s="1">
        <v>55.0</v>
      </c>
    </row>
    <row r="4605">
      <c r="A4605" s="1" t="s">
        <v>4810</v>
      </c>
      <c r="B4605" s="1" t="s">
        <v>94</v>
      </c>
      <c r="C4605" s="1" t="str">
        <f t="array" ref="C4605">_xlfn.XLOOKUP($B4605, sales_teams!$A$2:$A$36, sales_teams!$B$2:$B$36)</f>
        <v>Celia Rouche</v>
      </c>
      <c r="D4605" s="1" t="str">
        <f t="array" ref="D4605">_xlfn.XLOOKUP($B4605, sales_teams!$A$2:$A$36, sales_teams!$C$2:$C$36)</f>
        <v>West</v>
      </c>
      <c r="E4605" s="1" t="s">
        <v>148</v>
      </c>
      <c r="F4605" s="1" t="s">
        <v>117</v>
      </c>
      <c r="G4605" s="1" t="str">
        <f t="array" ref="G4605">IF($F4605="", "", _xlfn.XLOOKUP($F4605,accounts!$A$2:$A$86,accounts!$B$2:$B$86, "Other"))</f>
        <v>retail</v>
      </c>
      <c r="H4605" s="1" t="str">
        <f t="array" ref="H4605">IF($F4605="", "", IFS(_xlfn.XLOOKUP($F4605, accounts!$A$2:$A$86, accounts!$E$2:$E$86, 0)&gt;=1000, "Enterprise", _xlfn.XLOOKUP($F4605, accounts!$A$2:$A$86, accounts!$E$2:$E$86, 0)&gt;=100, "Mid-Market", TRUE, "SMB"))</f>
        <v>Mid-Market</v>
      </c>
      <c r="I4605" s="1" t="str">
        <f t="array" ref="I4605">IF($F4605="", "", _xlfn.XLOOKUP($F4605,accounts!$A$2:$A$86,accounts!$F$2:$F$86, "Other"))</f>
        <v>United States</v>
      </c>
      <c r="J4605" s="1" t="s">
        <v>131</v>
      </c>
      <c r="K4605" s="3">
        <v>42924.0</v>
      </c>
      <c r="L4605" s="3">
        <v>42987.0</v>
      </c>
      <c r="M4605" s="1">
        <v>5097.0</v>
      </c>
    </row>
    <row r="4606">
      <c r="A4606" s="1" t="s">
        <v>4811</v>
      </c>
      <c r="B4606" s="1" t="s">
        <v>42</v>
      </c>
      <c r="C4606" s="1" t="str">
        <f t="array" ref="C4606">_xlfn.XLOOKUP($B4606, sales_teams!$A$2:$A$36, sales_teams!$B$2:$B$36)</f>
        <v>Cara Losch</v>
      </c>
      <c r="D4606" s="1" t="str">
        <f t="array" ref="D4606">_xlfn.XLOOKUP($B4606, sales_teams!$A$2:$A$36, sales_teams!$C$2:$C$36)</f>
        <v>East</v>
      </c>
      <c r="E4606" s="1" t="s">
        <v>181</v>
      </c>
      <c r="F4606" s="1" t="s">
        <v>126</v>
      </c>
      <c r="G4606" s="1" t="str">
        <f t="array" ref="G4606">IF($F4606="", "", _xlfn.XLOOKUP($F4606,accounts!$A$2:$A$86,accounts!$B$2:$B$86, "Other"))</f>
        <v>retail</v>
      </c>
      <c r="H4606" s="1" t="str">
        <f t="array" ref="H4606">IF($F4606="", "", IFS(_xlfn.XLOOKUP($F4606, accounts!$A$2:$A$86, accounts!$E$2:$E$86, 0)&gt;=1000, "Enterprise", _xlfn.XLOOKUP($F4606, accounts!$A$2:$A$86, accounts!$E$2:$E$86, 0)&gt;=100, "Mid-Market", TRUE, "SMB"))</f>
        <v>Enterprise</v>
      </c>
      <c r="I4606" s="1" t="str">
        <f t="array" ref="I4606">IF($F4606="", "", _xlfn.XLOOKUP($F4606,accounts!$A$2:$A$86,accounts!$F$2:$F$86, "Other"))</f>
        <v>United States</v>
      </c>
      <c r="J4606" s="1" t="s">
        <v>131</v>
      </c>
      <c r="K4606" s="3">
        <v>42924.0</v>
      </c>
      <c r="L4606" s="3">
        <v>42925.0</v>
      </c>
      <c r="M4606" s="1">
        <v>483.0</v>
      </c>
    </row>
    <row r="4607">
      <c r="A4607" s="1" t="s">
        <v>4812</v>
      </c>
      <c r="B4607" s="1" t="s">
        <v>99</v>
      </c>
      <c r="C4607" s="1" t="str">
        <f t="array" ref="C4607">_xlfn.XLOOKUP($B4607, sales_teams!$A$2:$A$36, sales_teams!$B$2:$B$36)</f>
        <v>Summer Sewald</v>
      </c>
      <c r="D4607" s="1" t="str">
        <f t="array" ref="D4607">_xlfn.XLOOKUP($B4607, sales_teams!$A$2:$A$36, sales_teams!$C$2:$C$36)</f>
        <v>West</v>
      </c>
      <c r="E4607" s="1" t="s">
        <v>181</v>
      </c>
      <c r="G4607" s="1" t="str">
        <f t="array" ref="G4607">IF($F4607="", "", _xlfn.XLOOKUP($F4607,accounts!$A$2:$A$86,accounts!$B$2:$B$86, "Other"))</f>
        <v/>
      </c>
      <c r="H4607" s="1" t="str">
        <f t="array" ref="H4607">IF($F4607="", "", IFS(_xlfn.XLOOKUP($F4607, accounts!$A$2:$A$86, accounts!$E$2:$E$86, 0)&gt;=1000, "Enterprise", _xlfn.XLOOKUP($F4607, accounts!$A$2:$A$86, accounts!$E$2:$E$86, 0)&gt;=100, "Mid-Market", TRUE, "SMB"))</f>
        <v/>
      </c>
      <c r="I4607" s="1" t="str">
        <f t="array" ref="I4607">IF($F4607="", "", _xlfn.XLOOKUP($F4607,accounts!$A$2:$A$86,accounts!$F$2:$F$86, "Other"))</f>
        <v/>
      </c>
      <c r="J4607" s="1" t="s">
        <v>189</v>
      </c>
      <c r="K4607" s="3">
        <v>42924.0</v>
      </c>
    </row>
    <row r="4608">
      <c r="A4608" s="1" t="s">
        <v>4813</v>
      </c>
      <c r="B4608" s="1" t="s">
        <v>99</v>
      </c>
      <c r="C4608" s="1" t="str">
        <f t="array" ref="C4608">_xlfn.XLOOKUP($B4608, sales_teams!$A$2:$A$36, sales_teams!$B$2:$B$36)</f>
        <v>Summer Sewald</v>
      </c>
      <c r="D4608" s="1" t="str">
        <f t="array" ref="D4608">_xlfn.XLOOKUP($B4608, sales_teams!$A$2:$A$36, sales_teams!$C$2:$C$36)</f>
        <v>West</v>
      </c>
      <c r="E4608" s="1" t="s">
        <v>181</v>
      </c>
      <c r="F4608" s="1" t="s">
        <v>176</v>
      </c>
      <c r="G4608" s="1" t="str">
        <f t="array" ref="G4608">IF($F4608="", "", _xlfn.XLOOKUP($F4608,accounts!$A$2:$A$86,accounts!$B$2:$B$86, "Other"))</f>
        <v>entertainment</v>
      </c>
      <c r="H4608" s="1" t="str">
        <f t="array" ref="H4608">IF($F4608="", "", IFS(_xlfn.XLOOKUP($F4608, accounts!$A$2:$A$86, accounts!$E$2:$E$86, 0)&gt;=1000, "Enterprise", _xlfn.XLOOKUP($F4608, accounts!$A$2:$A$86, accounts!$E$2:$E$86, 0)&gt;=100, "Mid-Market", TRUE, "SMB"))</f>
        <v>Mid-Market</v>
      </c>
      <c r="I4608" s="1" t="str">
        <f t="array" ref="I4608">IF($F4608="", "", _xlfn.XLOOKUP($F4608,accounts!$A$2:$A$86,accounts!$F$2:$F$86, "Other"))</f>
        <v>United States</v>
      </c>
      <c r="J4608" s="1" t="s">
        <v>131</v>
      </c>
      <c r="K4608" s="3">
        <v>42924.0</v>
      </c>
      <c r="L4608" s="3">
        <v>42976.0</v>
      </c>
      <c r="M4608" s="1">
        <v>587.0</v>
      </c>
    </row>
    <row r="4609">
      <c r="A4609" s="1" t="s">
        <v>4814</v>
      </c>
      <c r="B4609" s="1" t="s">
        <v>99</v>
      </c>
      <c r="C4609" s="1" t="str">
        <f t="array" ref="C4609">_xlfn.XLOOKUP($B4609, sales_teams!$A$2:$A$36, sales_teams!$B$2:$B$36)</f>
        <v>Summer Sewald</v>
      </c>
      <c r="D4609" s="1" t="str">
        <f t="array" ref="D4609">_xlfn.XLOOKUP($B4609, sales_teams!$A$2:$A$36, sales_teams!$C$2:$C$36)</f>
        <v>West</v>
      </c>
      <c r="E4609" s="1" t="s">
        <v>194</v>
      </c>
      <c r="F4609" s="1" t="s">
        <v>125</v>
      </c>
      <c r="G4609" s="1" t="str">
        <f t="array" ref="G4609">IF($F4609="", "", _xlfn.XLOOKUP($F4609,accounts!$A$2:$A$86,accounts!$B$2:$B$86, "Other"))</f>
        <v>software</v>
      </c>
      <c r="H4609" s="1" t="str">
        <f t="array" ref="H4609">IF($F4609="", "", IFS(_xlfn.XLOOKUP($F4609, accounts!$A$2:$A$86, accounts!$E$2:$E$86, 0)&gt;=1000, "Enterprise", _xlfn.XLOOKUP($F4609, accounts!$A$2:$A$86, accounts!$E$2:$E$86, 0)&gt;=100, "Mid-Market", TRUE, "SMB"))</f>
        <v>Enterprise</v>
      </c>
      <c r="I4609" s="1" t="str">
        <f t="array" ref="I4609">IF($F4609="", "", _xlfn.XLOOKUP($F4609,accounts!$A$2:$A$86,accounts!$F$2:$F$86, "Other"))</f>
        <v>United States</v>
      </c>
      <c r="J4609" s="1" t="s">
        <v>131</v>
      </c>
      <c r="K4609" s="3">
        <v>42924.0</v>
      </c>
      <c r="L4609" s="3">
        <v>42932.0</v>
      </c>
      <c r="M4609" s="1">
        <v>5284.0</v>
      </c>
    </row>
    <row r="4610">
      <c r="A4610" s="1" t="s">
        <v>4815</v>
      </c>
      <c r="B4610" s="1" t="s">
        <v>19</v>
      </c>
      <c r="C4610" s="1" t="str">
        <f t="array" ref="C4610">_xlfn.XLOOKUP($B4610, sales_teams!$A$2:$A$36, sales_teams!$B$2:$B$36)</f>
        <v>Melvin Marxen</v>
      </c>
      <c r="D4610" s="1" t="str">
        <f t="array" ref="D4610">_xlfn.XLOOKUP($B4610, sales_teams!$A$2:$A$36, sales_teams!$C$2:$C$36)</f>
        <v>Central</v>
      </c>
      <c r="E4610" s="1" t="s">
        <v>181</v>
      </c>
      <c r="F4610" s="1" t="s">
        <v>152</v>
      </c>
      <c r="G4610" s="1" t="str">
        <f t="array" ref="G4610">IF($F4610="", "", _xlfn.XLOOKUP($F4610,accounts!$A$2:$A$86,accounts!$B$2:$B$86, "Other"))</f>
        <v>marketing</v>
      </c>
      <c r="H4610" s="1" t="str">
        <f t="array" ref="H4610">IF($F4610="", "", IFS(_xlfn.XLOOKUP($F4610, accounts!$A$2:$A$86, accounts!$E$2:$E$86, 0)&gt;=1000, "Enterprise", _xlfn.XLOOKUP($F4610, accounts!$A$2:$A$86, accounts!$E$2:$E$86, 0)&gt;=100, "Mid-Market", TRUE, "SMB"))</f>
        <v>Mid-Market</v>
      </c>
      <c r="I4610" s="1" t="str">
        <f t="array" ref="I4610">IF($F4610="", "", _xlfn.XLOOKUP($F4610,accounts!$A$2:$A$86,accounts!$F$2:$F$86, "Other"))</f>
        <v>United States</v>
      </c>
      <c r="J4610" s="1" t="s">
        <v>192</v>
      </c>
      <c r="K4610" s="3">
        <v>42924.0</v>
      </c>
      <c r="L4610" s="3">
        <v>42925.0</v>
      </c>
      <c r="M4610" s="1">
        <v>0.0</v>
      </c>
    </row>
    <row r="4611">
      <c r="A4611" s="1" t="s">
        <v>4816</v>
      </c>
      <c r="B4611" s="1" t="s">
        <v>19</v>
      </c>
      <c r="C4611" s="1" t="str">
        <f t="array" ref="C4611">_xlfn.XLOOKUP($B4611, sales_teams!$A$2:$A$36, sales_teams!$B$2:$B$36)</f>
        <v>Melvin Marxen</v>
      </c>
      <c r="D4611" s="1" t="str">
        <f t="array" ref="D4611">_xlfn.XLOOKUP($B4611, sales_teams!$A$2:$A$36, sales_teams!$C$2:$C$36)</f>
        <v>Central</v>
      </c>
      <c r="E4611" s="1" t="s">
        <v>181</v>
      </c>
      <c r="F4611" s="1" t="s">
        <v>136</v>
      </c>
      <c r="G4611" s="1" t="str">
        <f t="array" ref="G4611">IF($F4611="", "", _xlfn.XLOOKUP($F4611,accounts!$A$2:$A$86,accounts!$B$2:$B$86, "Other"))</f>
        <v>services</v>
      </c>
      <c r="H4611" s="1" t="str">
        <f t="array" ref="H4611">IF($F4611="", "", IFS(_xlfn.XLOOKUP($F4611, accounts!$A$2:$A$86, accounts!$E$2:$E$86, 0)&gt;=1000, "Enterprise", _xlfn.XLOOKUP($F4611, accounts!$A$2:$A$86, accounts!$E$2:$E$86, 0)&gt;=100, "Mid-Market", TRUE, "SMB"))</f>
        <v>Enterprise</v>
      </c>
      <c r="I4611" s="1" t="str">
        <f t="array" ref="I4611">IF($F4611="", "", _xlfn.XLOOKUP($F4611,accounts!$A$2:$A$86,accounts!$F$2:$F$86, "Other"))</f>
        <v>United States</v>
      </c>
      <c r="J4611" s="1" t="s">
        <v>192</v>
      </c>
      <c r="K4611" s="3">
        <v>42924.0</v>
      </c>
      <c r="L4611" s="3">
        <v>42990.0</v>
      </c>
      <c r="M4611" s="1">
        <v>0.0</v>
      </c>
    </row>
    <row r="4612">
      <c r="A4612" s="1" t="s">
        <v>4817</v>
      </c>
      <c r="B4612" s="1" t="s">
        <v>102</v>
      </c>
      <c r="C4612" s="1" t="str">
        <f t="array" ref="C4612">_xlfn.XLOOKUP($B4612, sales_teams!$A$2:$A$36, sales_teams!$B$2:$B$36)</f>
        <v>Summer Sewald</v>
      </c>
      <c r="D4612" s="1" t="str">
        <f t="array" ref="D4612">_xlfn.XLOOKUP($B4612, sales_teams!$A$2:$A$36, sales_teams!$C$2:$C$36)</f>
        <v>West</v>
      </c>
      <c r="E4612" s="1" t="s">
        <v>188</v>
      </c>
      <c r="F4612" s="1" t="s">
        <v>170</v>
      </c>
      <c r="G4612" s="1" t="str">
        <f t="array" ref="G4612">IF($F4612="", "", _xlfn.XLOOKUP($F4612,accounts!$A$2:$A$86,accounts!$B$2:$B$86, "Other"))</f>
        <v>employment</v>
      </c>
      <c r="H4612" s="1" t="str">
        <f t="array" ref="H4612">IF($F4612="", "", IFS(_xlfn.XLOOKUP($F4612, accounts!$A$2:$A$86, accounts!$E$2:$E$86, 0)&gt;=1000, "Enterprise", _xlfn.XLOOKUP($F4612, accounts!$A$2:$A$86, accounts!$E$2:$E$86, 0)&gt;=100, "Mid-Market", TRUE, "SMB"))</f>
        <v>Enterprise</v>
      </c>
      <c r="I4612" s="1" t="str">
        <f t="array" ref="I4612">IF($F4612="", "", _xlfn.XLOOKUP($F4612,accounts!$A$2:$A$86,accounts!$F$2:$F$86, "Other"))</f>
        <v>United States</v>
      </c>
      <c r="J4612" s="1" t="s">
        <v>192</v>
      </c>
      <c r="K4612" s="3">
        <v>42924.0</v>
      </c>
      <c r="L4612" s="3">
        <v>43006.0</v>
      </c>
      <c r="M4612" s="1">
        <v>0.0</v>
      </c>
    </row>
    <row r="4613">
      <c r="A4613" s="1" t="s">
        <v>4818</v>
      </c>
      <c r="B4613" s="1" t="s">
        <v>102</v>
      </c>
      <c r="C4613" s="1" t="str">
        <f t="array" ref="C4613">_xlfn.XLOOKUP($B4613, sales_teams!$A$2:$A$36, sales_teams!$B$2:$B$36)</f>
        <v>Summer Sewald</v>
      </c>
      <c r="D4613" s="1" t="str">
        <f t="array" ref="D4613">_xlfn.XLOOKUP($B4613, sales_teams!$A$2:$A$36, sales_teams!$C$2:$C$36)</f>
        <v>West</v>
      </c>
      <c r="E4613" s="1" t="s">
        <v>109</v>
      </c>
      <c r="F4613" s="1" t="s">
        <v>115</v>
      </c>
      <c r="G4613" s="1" t="str">
        <f t="array" ref="G4613">IF($F4613="", "", _xlfn.XLOOKUP($F4613,accounts!$A$2:$A$86,accounts!$B$2:$B$86, "Other"))</f>
        <v>services</v>
      </c>
      <c r="H4613" s="1" t="str">
        <f t="array" ref="H4613">IF($F4613="", "", IFS(_xlfn.XLOOKUP($F4613, accounts!$A$2:$A$86, accounts!$E$2:$E$86, 0)&gt;=1000, "Enterprise", _xlfn.XLOOKUP($F4613, accounts!$A$2:$A$86, accounts!$E$2:$E$86, 0)&gt;=100, "Mid-Market", TRUE, "SMB"))</f>
        <v>Enterprise</v>
      </c>
      <c r="I4613" s="1" t="str">
        <f t="array" ref="I4613">IF($F4613="", "", _xlfn.XLOOKUP($F4613,accounts!$A$2:$A$86,accounts!$F$2:$F$86, "Other"))</f>
        <v>United States</v>
      </c>
      <c r="J4613" s="1" t="s">
        <v>131</v>
      </c>
      <c r="K4613" s="3">
        <v>42924.0</v>
      </c>
      <c r="L4613" s="3">
        <v>42925.0</v>
      </c>
      <c r="M4613" s="1">
        <v>993.0</v>
      </c>
    </row>
    <row r="4614">
      <c r="A4614" s="1" t="s">
        <v>4819</v>
      </c>
      <c r="B4614" s="1" t="s">
        <v>92</v>
      </c>
      <c r="C4614" s="1" t="str">
        <f t="array" ref="C4614">_xlfn.XLOOKUP($B4614, sales_teams!$A$2:$A$36, sales_teams!$B$2:$B$36)</f>
        <v>Celia Rouche</v>
      </c>
      <c r="D4614" s="1" t="str">
        <f t="array" ref="D4614">_xlfn.XLOOKUP($B4614, sales_teams!$A$2:$A$36, sales_teams!$C$2:$C$36)</f>
        <v>West</v>
      </c>
      <c r="E4614" s="1" t="s">
        <v>181</v>
      </c>
      <c r="F4614" s="1" t="s">
        <v>117</v>
      </c>
      <c r="G4614" s="1" t="str">
        <f t="array" ref="G4614">IF($F4614="", "", _xlfn.XLOOKUP($F4614,accounts!$A$2:$A$86,accounts!$B$2:$B$86, "Other"))</f>
        <v>retail</v>
      </c>
      <c r="H4614" s="1" t="str">
        <f t="array" ref="H4614">IF($F4614="", "", IFS(_xlfn.XLOOKUP($F4614, accounts!$A$2:$A$86, accounts!$E$2:$E$86, 0)&gt;=1000, "Enterprise", _xlfn.XLOOKUP($F4614, accounts!$A$2:$A$86, accounts!$E$2:$E$86, 0)&gt;=100, "Mid-Market", TRUE, "SMB"))</f>
        <v>Mid-Market</v>
      </c>
      <c r="I4614" s="1" t="str">
        <f t="array" ref="I4614">IF($F4614="", "", _xlfn.XLOOKUP($F4614,accounts!$A$2:$A$86,accounts!$F$2:$F$86, "Other"))</f>
        <v>United States</v>
      </c>
      <c r="J4614" s="1" t="s">
        <v>192</v>
      </c>
      <c r="K4614" s="3">
        <v>42924.0</v>
      </c>
      <c r="L4614" s="3">
        <v>42931.0</v>
      </c>
      <c r="M4614" s="1">
        <v>0.0</v>
      </c>
    </row>
    <row r="4615">
      <c r="A4615" s="1" t="s">
        <v>4820</v>
      </c>
      <c r="B4615" s="1" t="s">
        <v>107</v>
      </c>
      <c r="C4615" s="1" t="str">
        <f t="array" ref="C4615">_xlfn.XLOOKUP($B4615, sales_teams!$A$2:$A$36, sales_teams!$B$2:$B$36)</f>
        <v>Summer Sewald</v>
      </c>
      <c r="D4615" s="1" t="str">
        <f t="array" ref="D4615">_xlfn.XLOOKUP($B4615, sales_teams!$A$2:$A$36, sales_teams!$C$2:$C$36)</f>
        <v>West</v>
      </c>
      <c r="E4615" s="1" t="s">
        <v>148</v>
      </c>
      <c r="F4615" s="1" t="s">
        <v>91</v>
      </c>
      <c r="G4615" s="1" t="str">
        <f t="array" ref="G4615">IF($F4615="", "", _xlfn.XLOOKUP($F4615,accounts!$A$2:$A$86,accounts!$B$2:$B$86, "Other"))</f>
        <v>employment</v>
      </c>
      <c r="H4615" s="1" t="str">
        <f t="array" ref="H4615">IF($F4615="", "", IFS(_xlfn.XLOOKUP($F4615, accounts!$A$2:$A$86, accounts!$E$2:$E$86, 0)&gt;=1000, "Enterprise", _xlfn.XLOOKUP($F4615, accounts!$A$2:$A$86, accounts!$E$2:$E$86, 0)&gt;=100, "Mid-Market", TRUE, "SMB"))</f>
        <v>Enterprise</v>
      </c>
      <c r="I4615" s="1" t="str">
        <f t="array" ref="I4615">IF($F4615="", "", _xlfn.XLOOKUP($F4615,accounts!$A$2:$A$86,accounts!$F$2:$F$86, "Other"))</f>
        <v>United States</v>
      </c>
      <c r="J4615" s="1" t="s">
        <v>131</v>
      </c>
      <c r="K4615" s="3">
        <v>42924.0</v>
      </c>
      <c r="L4615" s="3">
        <v>42997.0</v>
      </c>
      <c r="M4615" s="1">
        <v>4642.0</v>
      </c>
    </row>
    <row r="4616">
      <c r="A4616" s="1" t="s">
        <v>4821</v>
      </c>
      <c r="B4616" s="1" t="s">
        <v>54</v>
      </c>
      <c r="C4616" s="1" t="str">
        <f t="array" ref="C4616">_xlfn.XLOOKUP($B4616, sales_teams!$A$2:$A$36, sales_teams!$B$2:$B$36)</f>
        <v>Rocco Neubert</v>
      </c>
      <c r="D4616" s="1" t="str">
        <f t="array" ref="D4616">_xlfn.XLOOKUP($B4616, sales_teams!$A$2:$A$36, sales_teams!$C$2:$C$36)</f>
        <v>East</v>
      </c>
      <c r="E4616" s="1" t="s">
        <v>148</v>
      </c>
      <c r="F4616" s="1" t="s">
        <v>166</v>
      </c>
      <c r="G4616" s="1" t="str">
        <f t="array" ref="G4616">IF($F4616="", "", _xlfn.XLOOKUP($F4616,accounts!$A$2:$A$86,accounts!$B$2:$B$86, "Other"))</f>
        <v>finance</v>
      </c>
      <c r="H4616" s="1" t="str">
        <f t="array" ref="H4616">IF($F4616="", "", IFS(_xlfn.XLOOKUP($F4616, accounts!$A$2:$A$86, accounts!$E$2:$E$86, 0)&gt;=1000, "Enterprise", _xlfn.XLOOKUP($F4616, accounts!$A$2:$A$86, accounts!$E$2:$E$86, 0)&gt;=100, "Mid-Market", TRUE, "SMB"))</f>
        <v>Enterprise</v>
      </c>
      <c r="I4616" s="1" t="str">
        <f t="array" ref="I4616">IF($F4616="", "", _xlfn.XLOOKUP($F4616,accounts!$A$2:$A$86,accounts!$F$2:$F$86, "Other"))</f>
        <v>United States</v>
      </c>
      <c r="J4616" s="1" t="s">
        <v>192</v>
      </c>
      <c r="K4616" s="3">
        <v>42924.0</v>
      </c>
      <c r="L4616" s="3">
        <v>42933.0</v>
      </c>
      <c r="M4616" s="1">
        <v>0.0</v>
      </c>
    </row>
    <row r="4617">
      <c r="A4617" s="1" t="s">
        <v>4822</v>
      </c>
      <c r="B4617" s="1" t="s">
        <v>54</v>
      </c>
      <c r="C4617" s="1" t="str">
        <f t="array" ref="C4617">_xlfn.XLOOKUP($B4617, sales_teams!$A$2:$A$36, sales_teams!$B$2:$B$36)</f>
        <v>Rocco Neubert</v>
      </c>
      <c r="D4617" s="1" t="str">
        <f t="array" ref="D4617">_xlfn.XLOOKUP($B4617, sales_teams!$A$2:$A$36, sales_teams!$C$2:$C$36)</f>
        <v>East</v>
      </c>
      <c r="E4617" s="1" t="s">
        <v>148</v>
      </c>
      <c r="F4617" s="1" t="s">
        <v>125</v>
      </c>
      <c r="G4617" s="1" t="str">
        <f t="array" ref="G4617">IF($F4617="", "", _xlfn.XLOOKUP($F4617,accounts!$A$2:$A$86,accounts!$B$2:$B$86, "Other"))</f>
        <v>software</v>
      </c>
      <c r="H4617" s="1" t="str">
        <f t="array" ref="H4617">IF($F4617="", "", IFS(_xlfn.XLOOKUP($F4617, accounts!$A$2:$A$86, accounts!$E$2:$E$86, 0)&gt;=1000, "Enterprise", _xlfn.XLOOKUP($F4617, accounts!$A$2:$A$86, accounts!$E$2:$E$86, 0)&gt;=100, "Mid-Market", TRUE, "SMB"))</f>
        <v>Enterprise</v>
      </c>
      <c r="I4617" s="1" t="str">
        <f t="array" ref="I4617">IF($F4617="", "", _xlfn.XLOOKUP($F4617,accounts!$A$2:$A$86,accounts!$F$2:$F$86, "Other"))</f>
        <v>United States</v>
      </c>
      <c r="J4617" s="1" t="s">
        <v>131</v>
      </c>
      <c r="K4617" s="3">
        <v>42924.0</v>
      </c>
      <c r="L4617" s="3">
        <v>42931.0</v>
      </c>
      <c r="M4617" s="1">
        <v>4530.0</v>
      </c>
    </row>
    <row r="4618">
      <c r="A4618" s="1" t="s">
        <v>4823</v>
      </c>
      <c r="B4618" s="1" t="s">
        <v>65</v>
      </c>
      <c r="C4618" s="1" t="str">
        <f t="array" ref="C4618">_xlfn.XLOOKUP($B4618, sales_teams!$A$2:$A$36, sales_teams!$B$2:$B$36)</f>
        <v>Celia Rouche</v>
      </c>
      <c r="D4618" s="1" t="str">
        <f t="array" ref="D4618">_xlfn.XLOOKUP($B4618, sales_teams!$A$2:$A$36, sales_teams!$C$2:$C$36)</f>
        <v>West</v>
      </c>
      <c r="E4618" s="1" t="s">
        <v>179</v>
      </c>
      <c r="F4618" s="1" t="s">
        <v>170</v>
      </c>
      <c r="G4618" s="1" t="str">
        <f t="array" ref="G4618">IF($F4618="", "", _xlfn.XLOOKUP($F4618,accounts!$A$2:$A$86,accounts!$B$2:$B$86, "Other"))</f>
        <v>employment</v>
      </c>
      <c r="H4618" s="1" t="str">
        <f t="array" ref="H4618">IF($F4618="", "", IFS(_xlfn.XLOOKUP($F4618, accounts!$A$2:$A$86, accounts!$E$2:$E$86, 0)&gt;=1000, "Enterprise", _xlfn.XLOOKUP($F4618, accounts!$A$2:$A$86, accounts!$E$2:$E$86, 0)&gt;=100, "Mid-Market", TRUE, "SMB"))</f>
        <v>Enterprise</v>
      </c>
      <c r="I4618" s="1" t="str">
        <f t="array" ref="I4618">IF($F4618="", "", _xlfn.XLOOKUP($F4618,accounts!$A$2:$A$86,accounts!$F$2:$F$86, "Other"))</f>
        <v>United States</v>
      </c>
      <c r="J4618" s="1" t="s">
        <v>192</v>
      </c>
      <c r="K4618" s="3">
        <v>42924.0</v>
      </c>
      <c r="L4618" s="3">
        <v>42926.0</v>
      </c>
      <c r="M4618" s="1">
        <v>0.0</v>
      </c>
    </row>
    <row r="4619">
      <c r="A4619" s="1" t="s">
        <v>4824</v>
      </c>
      <c r="B4619" s="1" t="s">
        <v>41</v>
      </c>
      <c r="C4619" s="1" t="str">
        <f t="array" ref="C4619">_xlfn.XLOOKUP($B4619, sales_teams!$A$2:$A$36, sales_teams!$B$2:$B$36)</f>
        <v>Cara Losch</v>
      </c>
      <c r="D4619" s="1" t="str">
        <f t="array" ref="D4619">_xlfn.XLOOKUP($B4619, sales_teams!$A$2:$A$36, sales_teams!$C$2:$C$36)</f>
        <v>East</v>
      </c>
      <c r="E4619" s="1" t="s">
        <v>188</v>
      </c>
      <c r="F4619" s="1" t="s">
        <v>169</v>
      </c>
      <c r="G4619" s="1" t="str">
        <f t="array" ref="G4619">IF($F4619="", "", _xlfn.XLOOKUP($F4619,accounts!$A$2:$A$86,accounts!$B$2:$B$86, "Other"))</f>
        <v>entertainment</v>
      </c>
      <c r="H4619" s="1" t="str">
        <f t="array" ref="H4619">IF($F4619="", "", IFS(_xlfn.XLOOKUP($F4619, accounts!$A$2:$A$86, accounts!$E$2:$E$86, 0)&gt;=1000, "Enterprise", _xlfn.XLOOKUP($F4619, accounts!$A$2:$A$86, accounts!$E$2:$E$86, 0)&gt;=100, "Mid-Market", TRUE, "SMB"))</f>
        <v>Enterprise</v>
      </c>
      <c r="I4619" s="1" t="str">
        <f t="array" ref="I4619">IF($F4619="", "", _xlfn.XLOOKUP($F4619,accounts!$A$2:$A$86,accounts!$F$2:$F$86, "Other"))</f>
        <v>United States</v>
      </c>
      <c r="J4619" s="1" t="s">
        <v>131</v>
      </c>
      <c r="K4619" s="3">
        <v>42924.0</v>
      </c>
      <c r="L4619" s="3">
        <v>42925.0</v>
      </c>
      <c r="M4619" s="1">
        <v>3569.0</v>
      </c>
    </row>
    <row r="4620">
      <c r="A4620" s="1" t="s">
        <v>4825</v>
      </c>
      <c r="B4620" s="1" t="s">
        <v>60</v>
      </c>
      <c r="C4620" s="1" t="str">
        <f t="array" ref="C4620">_xlfn.XLOOKUP($B4620, sales_teams!$A$2:$A$36, sales_teams!$B$2:$B$36)</f>
        <v>Celia Rouche</v>
      </c>
      <c r="D4620" s="1" t="str">
        <f t="array" ref="D4620">_xlfn.XLOOKUP($B4620, sales_teams!$A$2:$A$36, sales_teams!$C$2:$C$36)</f>
        <v>West</v>
      </c>
      <c r="E4620" s="1" t="s">
        <v>188</v>
      </c>
      <c r="F4620" s="1" t="s">
        <v>119</v>
      </c>
      <c r="G4620" s="1" t="str">
        <f t="array" ref="G4620">IF($F4620="", "", _xlfn.XLOOKUP($F4620,accounts!$A$2:$A$86,accounts!$B$2:$B$86, "Other"))</f>
        <v>technology</v>
      </c>
      <c r="H4620" s="1" t="str">
        <f t="array" ref="H4620">IF($F4620="", "", IFS(_xlfn.XLOOKUP($F4620, accounts!$A$2:$A$86, accounts!$E$2:$E$86, 0)&gt;=1000, "Enterprise", _xlfn.XLOOKUP($F4620, accounts!$A$2:$A$86, accounts!$E$2:$E$86, 0)&gt;=100, "Mid-Market", TRUE, "SMB"))</f>
        <v>Enterprise</v>
      </c>
      <c r="I4620" s="1" t="str">
        <f t="array" ref="I4620">IF($F4620="", "", _xlfn.XLOOKUP($F4620,accounts!$A$2:$A$86,accounts!$F$2:$F$86, "Other"))</f>
        <v>Korea</v>
      </c>
      <c r="J4620" s="1" t="s">
        <v>131</v>
      </c>
      <c r="K4620" s="3">
        <v>42924.0</v>
      </c>
      <c r="L4620" s="3">
        <v>42978.0</v>
      </c>
      <c r="M4620" s="1">
        <v>3276.0</v>
      </c>
    </row>
    <row r="4621">
      <c r="A4621" s="1" t="s">
        <v>4826</v>
      </c>
      <c r="B4621" s="1" t="s">
        <v>34</v>
      </c>
      <c r="C4621" s="1" t="str">
        <f t="array" ref="C4621">_xlfn.XLOOKUP($B4621, sales_teams!$A$2:$A$36, sales_teams!$B$2:$B$36)</f>
        <v>Cara Losch</v>
      </c>
      <c r="D4621" s="1" t="str">
        <f t="array" ref="D4621">_xlfn.XLOOKUP($B4621, sales_teams!$A$2:$A$36, sales_teams!$C$2:$C$36)</f>
        <v>East</v>
      </c>
      <c r="E4621" s="1" t="s">
        <v>109</v>
      </c>
      <c r="G4621" s="1" t="str">
        <f t="array" ref="G4621">IF($F4621="", "", _xlfn.XLOOKUP($F4621,accounts!$A$2:$A$86,accounts!$B$2:$B$86, "Other"))</f>
        <v/>
      </c>
      <c r="H4621" s="1" t="str">
        <f t="array" ref="H4621">IF($F4621="", "", IFS(_xlfn.XLOOKUP($F4621, accounts!$A$2:$A$86, accounts!$E$2:$E$86, 0)&gt;=1000, "Enterprise", _xlfn.XLOOKUP($F4621, accounts!$A$2:$A$86, accounts!$E$2:$E$86, 0)&gt;=100, "Mid-Market", TRUE, "SMB"))</f>
        <v/>
      </c>
      <c r="I4621" s="1" t="str">
        <f t="array" ref="I4621">IF($F4621="", "", _xlfn.XLOOKUP($F4621,accounts!$A$2:$A$86,accounts!$F$2:$F$86, "Other"))</f>
        <v/>
      </c>
      <c r="J4621" s="1" t="s">
        <v>189</v>
      </c>
      <c r="K4621" s="3">
        <v>42924.0</v>
      </c>
    </row>
    <row r="4622">
      <c r="A4622" s="1" t="s">
        <v>4827</v>
      </c>
      <c r="B4622" s="1" t="s">
        <v>34</v>
      </c>
      <c r="C4622" s="1" t="str">
        <f t="array" ref="C4622">_xlfn.XLOOKUP($B4622, sales_teams!$A$2:$A$36, sales_teams!$B$2:$B$36)</f>
        <v>Cara Losch</v>
      </c>
      <c r="D4622" s="1" t="str">
        <f t="array" ref="D4622">_xlfn.XLOOKUP($B4622, sales_teams!$A$2:$A$36, sales_teams!$C$2:$C$36)</f>
        <v>East</v>
      </c>
      <c r="E4622" s="1" t="s">
        <v>179</v>
      </c>
      <c r="F4622" s="1" t="s">
        <v>144</v>
      </c>
      <c r="G4622" s="1" t="str">
        <f t="array" ref="G4622">IF($F4622="", "", _xlfn.XLOOKUP($F4622,accounts!$A$2:$A$86,accounts!$B$2:$B$86, "Other"))</f>
        <v>retail</v>
      </c>
      <c r="H4622" s="1" t="str">
        <f t="array" ref="H4622">IF($F4622="", "", IFS(_xlfn.XLOOKUP($F4622, accounts!$A$2:$A$86, accounts!$E$2:$E$86, 0)&gt;=1000, "Enterprise", _xlfn.XLOOKUP($F4622, accounts!$A$2:$A$86, accounts!$E$2:$E$86, 0)&gt;=100, "Mid-Market", TRUE, "SMB"))</f>
        <v>Enterprise</v>
      </c>
      <c r="I4622" s="1" t="str">
        <f t="array" ref="I4622">IF($F4622="", "", _xlfn.XLOOKUP($F4622,accounts!$A$2:$A$86,accounts!$F$2:$F$86, "Other"))</f>
        <v>United States</v>
      </c>
      <c r="J4622" s="1" t="s">
        <v>189</v>
      </c>
      <c r="K4622" s="3">
        <v>42924.0</v>
      </c>
    </row>
    <row r="4623">
      <c r="A4623" s="1" t="s">
        <v>4828</v>
      </c>
      <c r="B4623" s="1" t="s">
        <v>34</v>
      </c>
      <c r="C4623" s="1" t="str">
        <f t="array" ref="C4623">_xlfn.XLOOKUP($B4623, sales_teams!$A$2:$A$36, sales_teams!$B$2:$B$36)</f>
        <v>Cara Losch</v>
      </c>
      <c r="D4623" s="1" t="str">
        <f t="array" ref="D4623">_xlfn.XLOOKUP($B4623, sales_teams!$A$2:$A$36, sales_teams!$C$2:$C$36)</f>
        <v>East</v>
      </c>
      <c r="E4623" s="1" t="s">
        <v>188</v>
      </c>
      <c r="F4623" s="1" t="s">
        <v>132</v>
      </c>
      <c r="G4623" s="1" t="str">
        <f t="array" ref="G4623">IF($F4623="", "", _xlfn.XLOOKUP($F4623,accounts!$A$2:$A$86,accounts!$B$2:$B$86, "Other"))</f>
        <v>marketing</v>
      </c>
      <c r="H4623" s="1" t="str">
        <f t="array" ref="H4623">IF($F4623="", "", IFS(_xlfn.XLOOKUP($F4623, accounts!$A$2:$A$86, accounts!$E$2:$E$86, 0)&gt;=1000, "Enterprise", _xlfn.XLOOKUP($F4623, accounts!$A$2:$A$86, accounts!$E$2:$E$86, 0)&gt;=100, "Mid-Market", TRUE, "SMB"))</f>
        <v>Enterprise</v>
      </c>
      <c r="I4623" s="1" t="str">
        <f t="array" ref="I4623">IF($F4623="", "", _xlfn.XLOOKUP($F4623,accounts!$A$2:$A$86,accounts!$F$2:$F$86, "Other"))</f>
        <v>Jordan</v>
      </c>
      <c r="J4623" s="1" t="s">
        <v>192</v>
      </c>
      <c r="K4623" s="3">
        <v>42924.0</v>
      </c>
      <c r="L4623" s="3">
        <v>42926.0</v>
      </c>
      <c r="M4623" s="1">
        <v>0.0</v>
      </c>
    </row>
    <row r="4624">
      <c r="A4624" s="1" t="s">
        <v>4829</v>
      </c>
      <c r="B4624" s="1" t="s">
        <v>105</v>
      </c>
      <c r="C4624" s="1" t="str">
        <f t="array" ref="C4624">_xlfn.XLOOKUP($B4624, sales_teams!$A$2:$A$36, sales_teams!$B$2:$B$36)</f>
        <v>Summer Sewald</v>
      </c>
      <c r="D4624" s="1" t="str">
        <f t="array" ref="D4624">_xlfn.XLOOKUP($B4624, sales_teams!$A$2:$A$36, sales_teams!$C$2:$C$36)</f>
        <v>West</v>
      </c>
      <c r="E4624" s="1" t="s">
        <v>181</v>
      </c>
      <c r="F4624" s="1" t="s">
        <v>91</v>
      </c>
      <c r="G4624" s="1" t="str">
        <f t="array" ref="G4624">IF($F4624="", "", _xlfn.XLOOKUP($F4624,accounts!$A$2:$A$86,accounts!$B$2:$B$86, "Other"))</f>
        <v>employment</v>
      </c>
      <c r="H4624" s="1" t="str">
        <f t="array" ref="H4624">IF($F4624="", "", IFS(_xlfn.XLOOKUP($F4624, accounts!$A$2:$A$86, accounts!$E$2:$E$86, 0)&gt;=1000, "Enterprise", _xlfn.XLOOKUP($F4624, accounts!$A$2:$A$86, accounts!$E$2:$E$86, 0)&gt;=100, "Mid-Market", TRUE, "SMB"))</f>
        <v>Enterprise</v>
      </c>
      <c r="I4624" s="1" t="str">
        <f t="array" ref="I4624">IF($F4624="", "", _xlfn.XLOOKUP($F4624,accounts!$A$2:$A$86,accounts!$F$2:$F$86, "Other"))</f>
        <v>United States</v>
      </c>
      <c r="J4624" s="1" t="s">
        <v>192</v>
      </c>
      <c r="K4624" s="3">
        <v>42924.0</v>
      </c>
      <c r="L4624" s="3">
        <v>42932.0</v>
      </c>
      <c r="M4624" s="1">
        <v>0.0</v>
      </c>
    </row>
    <row r="4625">
      <c r="A4625" s="1" t="s">
        <v>4830</v>
      </c>
      <c r="B4625" s="1" t="s">
        <v>105</v>
      </c>
      <c r="C4625" s="1" t="str">
        <f t="array" ref="C4625">_xlfn.XLOOKUP($B4625, sales_teams!$A$2:$A$36, sales_teams!$B$2:$B$36)</f>
        <v>Summer Sewald</v>
      </c>
      <c r="D4625" s="1" t="str">
        <f t="array" ref="D4625">_xlfn.XLOOKUP($B4625, sales_teams!$A$2:$A$36, sales_teams!$C$2:$C$36)</f>
        <v>West</v>
      </c>
      <c r="E4625" s="1" t="s">
        <v>109</v>
      </c>
      <c r="F4625" s="1" t="s">
        <v>115</v>
      </c>
      <c r="G4625" s="1" t="str">
        <f t="array" ref="G4625">IF($F4625="", "", _xlfn.XLOOKUP($F4625,accounts!$A$2:$A$86,accounts!$B$2:$B$86, "Other"))</f>
        <v>services</v>
      </c>
      <c r="H4625" s="1" t="str">
        <f t="array" ref="H4625">IF($F4625="", "", IFS(_xlfn.XLOOKUP($F4625, accounts!$A$2:$A$86, accounts!$E$2:$E$86, 0)&gt;=1000, "Enterprise", _xlfn.XLOOKUP($F4625, accounts!$A$2:$A$86, accounts!$E$2:$E$86, 0)&gt;=100, "Mid-Market", TRUE, "SMB"))</f>
        <v>Enterprise</v>
      </c>
      <c r="I4625" s="1" t="str">
        <f t="array" ref="I4625">IF($F4625="", "", _xlfn.XLOOKUP($F4625,accounts!$A$2:$A$86,accounts!$F$2:$F$86, "Other"))</f>
        <v>United States</v>
      </c>
      <c r="J4625" s="1" t="s">
        <v>192</v>
      </c>
      <c r="K4625" s="3">
        <v>42924.0</v>
      </c>
      <c r="L4625" s="3">
        <v>42932.0</v>
      </c>
      <c r="M4625" s="1">
        <v>0.0</v>
      </c>
    </row>
    <row r="4626">
      <c r="A4626" s="1" t="s">
        <v>4831</v>
      </c>
      <c r="B4626" s="1" t="s">
        <v>105</v>
      </c>
      <c r="C4626" s="1" t="str">
        <f t="array" ref="C4626">_xlfn.XLOOKUP($B4626, sales_teams!$A$2:$A$36, sales_teams!$B$2:$B$36)</f>
        <v>Summer Sewald</v>
      </c>
      <c r="D4626" s="1" t="str">
        <f t="array" ref="D4626">_xlfn.XLOOKUP($B4626, sales_teams!$A$2:$A$36, sales_teams!$C$2:$C$36)</f>
        <v>West</v>
      </c>
      <c r="E4626" s="1" t="s">
        <v>194</v>
      </c>
      <c r="F4626" s="1" t="s">
        <v>80</v>
      </c>
      <c r="G4626" s="1" t="str">
        <f t="array" ref="G4626">IF($F4626="", "", _xlfn.XLOOKUP($F4626,accounts!$A$2:$A$86,accounts!$B$2:$B$86, "Other"))</f>
        <v>technology</v>
      </c>
      <c r="H4626" s="1" t="str">
        <f t="array" ref="H4626">IF($F4626="", "", IFS(_xlfn.XLOOKUP($F4626, accounts!$A$2:$A$86, accounts!$E$2:$E$86, 0)&gt;=1000, "Enterprise", _xlfn.XLOOKUP($F4626, accounts!$A$2:$A$86, accounts!$E$2:$E$86, 0)&gt;=100, "Mid-Market", TRUE, "SMB"))</f>
        <v>Enterprise</v>
      </c>
      <c r="I4626" s="1" t="str">
        <f t="array" ref="I4626">IF($F4626="", "", _xlfn.XLOOKUP($F4626,accounts!$A$2:$A$86,accounts!$F$2:$F$86, "Other"))</f>
        <v>United States</v>
      </c>
      <c r="J4626" s="1" t="s">
        <v>192</v>
      </c>
      <c r="K4626" s="3">
        <v>42924.0</v>
      </c>
      <c r="L4626" s="3">
        <v>42933.0</v>
      </c>
      <c r="M4626" s="1">
        <v>0.0</v>
      </c>
    </row>
    <row r="4627">
      <c r="A4627" s="1" t="s">
        <v>4832</v>
      </c>
      <c r="B4627" s="1" t="s">
        <v>105</v>
      </c>
      <c r="C4627" s="1" t="str">
        <f t="array" ref="C4627">_xlfn.XLOOKUP($B4627, sales_teams!$A$2:$A$36, sales_teams!$B$2:$B$36)</f>
        <v>Summer Sewald</v>
      </c>
      <c r="D4627" s="1" t="str">
        <f t="array" ref="D4627">_xlfn.XLOOKUP($B4627, sales_teams!$A$2:$A$36, sales_teams!$C$2:$C$36)</f>
        <v>West</v>
      </c>
      <c r="E4627" s="1" t="s">
        <v>194</v>
      </c>
      <c r="F4627" s="1" t="s">
        <v>147</v>
      </c>
      <c r="G4627" s="1" t="str">
        <f t="array" ref="G4627">IF($F4627="", "", _xlfn.XLOOKUP($F4627,accounts!$A$2:$A$86,accounts!$B$2:$B$86, "Other"))</f>
        <v>telecommunications</v>
      </c>
      <c r="H4627" s="1" t="str">
        <f t="array" ref="H4627">IF($F4627="", "", IFS(_xlfn.XLOOKUP($F4627, accounts!$A$2:$A$86, accounts!$E$2:$E$86, 0)&gt;=1000, "Enterprise", _xlfn.XLOOKUP($F4627, accounts!$A$2:$A$86, accounts!$E$2:$E$86, 0)&gt;=100, "Mid-Market", TRUE, "SMB"))</f>
        <v>Enterprise</v>
      </c>
      <c r="I4627" s="1" t="str">
        <f t="array" ref="I4627">IF($F4627="", "", _xlfn.XLOOKUP($F4627,accounts!$A$2:$A$86,accounts!$F$2:$F$86, "Other"))</f>
        <v>United States</v>
      </c>
      <c r="J4627" s="1" t="s">
        <v>192</v>
      </c>
      <c r="K4627" s="3">
        <v>42924.0</v>
      </c>
      <c r="L4627" s="3">
        <v>42931.0</v>
      </c>
      <c r="M4627" s="1">
        <v>0.0</v>
      </c>
    </row>
    <row r="4628">
      <c r="A4628" s="1" t="s">
        <v>4833</v>
      </c>
      <c r="B4628" s="1" t="s">
        <v>105</v>
      </c>
      <c r="C4628" s="1" t="str">
        <f t="array" ref="C4628">_xlfn.XLOOKUP($B4628, sales_teams!$A$2:$A$36, sales_teams!$B$2:$B$36)</f>
        <v>Summer Sewald</v>
      </c>
      <c r="D4628" s="1" t="str">
        <f t="array" ref="D4628">_xlfn.XLOOKUP($B4628, sales_teams!$A$2:$A$36, sales_teams!$C$2:$C$36)</f>
        <v>West</v>
      </c>
      <c r="E4628" s="1" t="s">
        <v>148</v>
      </c>
      <c r="F4628" s="1" t="s">
        <v>118</v>
      </c>
      <c r="G4628" s="1" t="str">
        <f t="array" ref="G4628">IF($F4628="", "", _xlfn.XLOOKUP($F4628,accounts!$A$2:$A$86,accounts!$B$2:$B$86, "Other"))</f>
        <v>services</v>
      </c>
      <c r="H4628" s="1" t="str">
        <f t="array" ref="H4628">IF($F4628="", "", IFS(_xlfn.XLOOKUP($F4628, accounts!$A$2:$A$86, accounts!$E$2:$E$86, 0)&gt;=1000, "Enterprise", _xlfn.XLOOKUP($F4628, accounts!$A$2:$A$86, accounts!$E$2:$E$86, 0)&gt;=100, "Mid-Market", TRUE, "SMB"))</f>
        <v>Enterprise</v>
      </c>
      <c r="I4628" s="1" t="str">
        <f t="array" ref="I4628">IF($F4628="", "", _xlfn.XLOOKUP($F4628,accounts!$A$2:$A$86,accounts!$F$2:$F$86, "Other"))</f>
        <v>United States</v>
      </c>
      <c r="J4628" s="1" t="s">
        <v>192</v>
      </c>
      <c r="K4628" s="3">
        <v>42924.0</v>
      </c>
      <c r="L4628" s="3">
        <v>43048.0</v>
      </c>
      <c r="M4628" s="1">
        <v>0.0</v>
      </c>
    </row>
    <row r="4629">
      <c r="A4629" s="1" t="s">
        <v>4834</v>
      </c>
      <c r="B4629" s="1" t="s">
        <v>105</v>
      </c>
      <c r="C4629" s="1" t="str">
        <f t="array" ref="C4629">_xlfn.XLOOKUP($B4629, sales_teams!$A$2:$A$36, sales_teams!$B$2:$B$36)</f>
        <v>Summer Sewald</v>
      </c>
      <c r="D4629" s="1" t="str">
        <f t="array" ref="D4629">_xlfn.XLOOKUP($B4629, sales_teams!$A$2:$A$36, sales_teams!$C$2:$C$36)</f>
        <v>West</v>
      </c>
      <c r="E4629" s="1" t="s">
        <v>194</v>
      </c>
      <c r="F4629" s="1" t="s">
        <v>125</v>
      </c>
      <c r="G4629" s="1" t="str">
        <f t="array" ref="G4629">IF($F4629="", "", _xlfn.XLOOKUP($F4629,accounts!$A$2:$A$86,accounts!$B$2:$B$86, "Other"))</f>
        <v>software</v>
      </c>
      <c r="H4629" s="1" t="str">
        <f t="array" ref="H4629">IF($F4629="", "", IFS(_xlfn.XLOOKUP($F4629, accounts!$A$2:$A$86, accounts!$E$2:$E$86, 0)&gt;=1000, "Enterprise", _xlfn.XLOOKUP($F4629, accounts!$A$2:$A$86, accounts!$E$2:$E$86, 0)&gt;=100, "Mid-Market", TRUE, "SMB"))</f>
        <v>Enterprise</v>
      </c>
      <c r="I4629" s="1" t="str">
        <f t="array" ref="I4629">IF($F4629="", "", _xlfn.XLOOKUP($F4629,accounts!$A$2:$A$86,accounts!$F$2:$F$86, "Other"))</f>
        <v>United States</v>
      </c>
      <c r="J4629" s="1" t="s">
        <v>131</v>
      </c>
      <c r="K4629" s="3">
        <v>42924.0</v>
      </c>
      <c r="L4629" s="3">
        <v>42933.0</v>
      </c>
      <c r="M4629" s="1">
        <v>5576.0</v>
      </c>
    </row>
    <row r="4630">
      <c r="A4630" s="1" t="s">
        <v>4835</v>
      </c>
      <c r="B4630" s="1" t="s">
        <v>7</v>
      </c>
      <c r="C4630" s="1" t="str">
        <f t="array" ref="C4630">_xlfn.XLOOKUP($B4630, sales_teams!$A$2:$A$36, sales_teams!$B$2:$B$36)</f>
        <v>Dustin Brinkmann</v>
      </c>
      <c r="D4630" s="1" t="str">
        <f t="array" ref="D4630">_xlfn.XLOOKUP($B4630, sales_teams!$A$2:$A$36, sales_teams!$C$2:$C$36)</f>
        <v>Central</v>
      </c>
      <c r="E4630" s="1" t="s">
        <v>181</v>
      </c>
      <c r="F4630" s="1" t="s">
        <v>106</v>
      </c>
      <c r="G4630" s="1" t="str">
        <f t="array" ref="G4630">IF($F4630="", "", _xlfn.XLOOKUP($F4630,accounts!$A$2:$A$86,accounts!$B$2:$B$86, "Other"))</f>
        <v>retail</v>
      </c>
      <c r="H4630" s="1" t="str">
        <f t="array" ref="H4630">IF($F4630="", "", IFS(_xlfn.XLOOKUP($F4630, accounts!$A$2:$A$86, accounts!$E$2:$E$86, 0)&gt;=1000, "Enterprise", _xlfn.XLOOKUP($F4630, accounts!$A$2:$A$86, accounts!$E$2:$E$86, 0)&gt;=100, "Mid-Market", TRUE, "SMB"))</f>
        <v>Enterprise</v>
      </c>
      <c r="I4630" s="1" t="str">
        <f t="array" ref="I4630">IF($F4630="", "", _xlfn.XLOOKUP($F4630,accounts!$A$2:$A$86,accounts!$F$2:$F$86, "Other"))</f>
        <v>Italy</v>
      </c>
      <c r="J4630" s="1" t="s">
        <v>131</v>
      </c>
      <c r="K4630" s="3">
        <v>42925.0</v>
      </c>
      <c r="L4630" s="3">
        <v>42994.0</v>
      </c>
      <c r="M4630" s="1">
        <v>460.0</v>
      </c>
    </row>
    <row r="4631">
      <c r="A4631" s="1" t="s">
        <v>4836</v>
      </c>
      <c r="B4631" s="1" t="s">
        <v>57</v>
      </c>
      <c r="C4631" s="1" t="str">
        <f t="array" ref="C4631">_xlfn.XLOOKUP($B4631, sales_teams!$A$2:$A$36, sales_teams!$B$2:$B$36)</f>
        <v>Rocco Neubert</v>
      </c>
      <c r="D4631" s="1" t="str">
        <f t="array" ref="D4631">_xlfn.XLOOKUP($B4631, sales_teams!$A$2:$A$36, sales_teams!$C$2:$C$36)</f>
        <v>East</v>
      </c>
      <c r="E4631" s="1" t="s">
        <v>181</v>
      </c>
      <c r="F4631" s="1" t="s">
        <v>172</v>
      </c>
      <c r="G4631" s="1" t="str">
        <f t="array" ref="G4631">IF($F4631="", "", _xlfn.XLOOKUP($F4631,accounts!$A$2:$A$86,accounts!$B$2:$B$86, "Other"))</f>
        <v>retail</v>
      </c>
      <c r="H4631" s="1" t="str">
        <f t="array" ref="H4631">IF($F4631="", "", IFS(_xlfn.XLOOKUP($F4631, accounts!$A$2:$A$86, accounts!$E$2:$E$86, 0)&gt;=1000, "Enterprise", _xlfn.XLOOKUP($F4631, accounts!$A$2:$A$86, accounts!$E$2:$E$86, 0)&gt;=100, "Mid-Market", TRUE, "SMB"))</f>
        <v>Mid-Market</v>
      </c>
      <c r="I4631" s="1" t="str">
        <f t="array" ref="I4631">IF($F4631="", "", _xlfn.XLOOKUP($F4631,accounts!$A$2:$A$86,accounts!$F$2:$F$86, "Other"))</f>
        <v>United States</v>
      </c>
      <c r="J4631" s="1" t="s">
        <v>131</v>
      </c>
      <c r="K4631" s="3">
        <v>42925.0</v>
      </c>
      <c r="L4631" s="3">
        <v>42932.0</v>
      </c>
      <c r="M4631" s="1">
        <v>457.0</v>
      </c>
    </row>
    <row r="4632">
      <c r="A4632" s="1" t="s">
        <v>4837</v>
      </c>
      <c r="B4632" s="1" t="s">
        <v>52</v>
      </c>
      <c r="C4632" s="1" t="str">
        <f t="array" ref="C4632">_xlfn.XLOOKUP($B4632, sales_teams!$A$2:$A$36, sales_teams!$B$2:$B$36)</f>
        <v>Rocco Neubert</v>
      </c>
      <c r="D4632" s="1" t="str">
        <f t="array" ref="D4632">_xlfn.XLOOKUP($B4632, sales_teams!$A$2:$A$36, sales_teams!$C$2:$C$36)</f>
        <v>East</v>
      </c>
      <c r="E4632" s="1" t="s">
        <v>194</v>
      </c>
      <c r="G4632" s="1" t="str">
        <f t="array" ref="G4632">IF($F4632="", "", _xlfn.XLOOKUP($F4632,accounts!$A$2:$A$86,accounts!$B$2:$B$86, "Other"))</f>
        <v/>
      </c>
      <c r="H4632" s="1" t="str">
        <f t="array" ref="H4632">IF($F4632="", "", IFS(_xlfn.XLOOKUP($F4632, accounts!$A$2:$A$86, accounts!$E$2:$E$86, 0)&gt;=1000, "Enterprise", _xlfn.XLOOKUP($F4632, accounts!$A$2:$A$86, accounts!$E$2:$E$86, 0)&gt;=100, "Mid-Market", TRUE, "SMB"))</f>
        <v/>
      </c>
      <c r="I4632" s="1" t="str">
        <f t="array" ref="I4632">IF($F4632="", "", _xlfn.XLOOKUP($F4632,accounts!$A$2:$A$86,accounts!$F$2:$F$86, "Other"))</f>
        <v/>
      </c>
      <c r="J4632" s="1" t="s">
        <v>189</v>
      </c>
      <c r="K4632" s="3">
        <v>42925.0</v>
      </c>
    </row>
    <row r="4633">
      <c r="A4633" s="1" t="s">
        <v>4838</v>
      </c>
      <c r="B4633" s="1" t="s">
        <v>52</v>
      </c>
      <c r="C4633" s="1" t="str">
        <f t="array" ref="C4633">_xlfn.XLOOKUP($B4633, sales_teams!$A$2:$A$36, sales_teams!$B$2:$B$36)</f>
        <v>Rocco Neubert</v>
      </c>
      <c r="D4633" s="1" t="str">
        <f t="array" ref="D4633">_xlfn.XLOOKUP($B4633, sales_teams!$A$2:$A$36, sales_teams!$C$2:$C$36)</f>
        <v>East</v>
      </c>
      <c r="E4633" s="1" t="s">
        <v>188</v>
      </c>
      <c r="F4633" s="1" t="s">
        <v>153</v>
      </c>
      <c r="G4633" s="1" t="str">
        <f t="array" ref="G4633">IF($F4633="", "", _xlfn.XLOOKUP($F4633,accounts!$A$2:$A$86,accounts!$B$2:$B$86, "Other"))</f>
        <v>medical</v>
      </c>
      <c r="H4633" s="1" t="str">
        <f t="array" ref="H4633">IF($F4633="", "", IFS(_xlfn.XLOOKUP($F4633, accounts!$A$2:$A$86, accounts!$E$2:$E$86, 0)&gt;=1000, "Enterprise", _xlfn.XLOOKUP($F4633, accounts!$A$2:$A$86, accounts!$E$2:$E$86, 0)&gt;=100, "Mid-Market", TRUE, "SMB"))</f>
        <v>Enterprise</v>
      </c>
      <c r="I4633" s="1" t="str">
        <f t="array" ref="I4633">IF($F4633="", "", _xlfn.XLOOKUP($F4633,accounts!$A$2:$A$86,accounts!$F$2:$F$86, "Other"))</f>
        <v>United States</v>
      </c>
      <c r="J4633" s="1" t="s">
        <v>192</v>
      </c>
      <c r="K4633" s="3">
        <v>42925.0</v>
      </c>
      <c r="L4633" s="3">
        <v>42931.0</v>
      </c>
      <c r="M4633" s="1">
        <v>0.0</v>
      </c>
    </row>
    <row r="4634">
      <c r="A4634" s="1" t="s">
        <v>4839</v>
      </c>
      <c r="B4634" s="1" t="s">
        <v>39</v>
      </c>
      <c r="C4634" s="1" t="str">
        <f t="array" ref="C4634">_xlfn.XLOOKUP($B4634, sales_teams!$A$2:$A$36, sales_teams!$B$2:$B$36)</f>
        <v>Cara Losch</v>
      </c>
      <c r="D4634" s="1" t="str">
        <f t="array" ref="D4634">_xlfn.XLOOKUP($B4634, sales_teams!$A$2:$A$36, sales_teams!$C$2:$C$36)</f>
        <v>East</v>
      </c>
      <c r="E4634" s="1" t="s">
        <v>181</v>
      </c>
      <c r="F4634" s="1" t="s">
        <v>103</v>
      </c>
      <c r="G4634" s="1" t="str">
        <f t="array" ref="G4634">IF($F4634="", "", _xlfn.XLOOKUP($F4634,accounts!$A$2:$A$86,accounts!$B$2:$B$86, "Other"))</f>
        <v>retail</v>
      </c>
      <c r="H4634" s="1" t="str">
        <f t="array" ref="H4634">IF($F4634="", "", IFS(_xlfn.XLOOKUP($F4634, accounts!$A$2:$A$86, accounts!$E$2:$E$86, 0)&gt;=1000, "Enterprise", _xlfn.XLOOKUP($F4634, accounts!$A$2:$A$86, accounts!$E$2:$E$86, 0)&gt;=100, "Mid-Market", TRUE, "SMB"))</f>
        <v>Enterprise</v>
      </c>
      <c r="I4634" s="1" t="str">
        <f t="array" ref="I4634">IF($F4634="", "", _xlfn.XLOOKUP($F4634,accounts!$A$2:$A$86,accounts!$F$2:$F$86, "Other"))</f>
        <v>United States</v>
      </c>
      <c r="J4634" s="1" t="s">
        <v>131</v>
      </c>
      <c r="K4634" s="3">
        <v>42925.0</v>
      </c>
      <c r="L4634" s="3">
        <v>42926.0</v>
      </c>
      <c r="M4634" s="1">
        <v>665.0</v>
      </c>
    </row>
    <row r="4635">
      <c r="A4635" s="1" t="s">
        <v>4840</v>
      </c>
      <c r="B4635" s="1" t="s">
        <v>39</v>
      </c>
      <c r="C4635" s="1" t="str">
        <f t="array" ref="C4635">_xlfn.XLOOKUP($B4635, sales_teams!$A$2:$A$36, sales_teams!$B$2:$B$36)</f>
        <v>Cara Losch</v>
      </c>
      <c r="D4635" s="1" t="str">
        <f t="array" ref="D4635">_xlfn.XLOOKUP($B4635, sales_teams!$A$2:$A$36, sales_teams!$C$2:$C$36)</f>
        <v>East</v>
      </c>
      <c r="E4635" s="1" t="s">
        <v>109</v>
      </c>
      <c r="F4635" s="1" t="s">
        <v>172</v>
      </c>
      <c r="G4635" s="1" t="str">
        <f t="array" ref="G4635">IF($F4635="", "", _xlfn.XLOOKUP($F4635,accounts!$A$2:$A$86,accounts!$B$2:$B$86, "Other"))</f>
        <v>retail</v>
      </c>
      <c r="H4635" s="1" t="str">
        <f t="array" ref="H4635">IF($F4635="", "", IFS(_xlfn.XLOOKUP($F4635, accounts!$A$2:$A$86, accounts!$E$2:$E$86, 0)&gt;=1000, "Enterprise", _xlfn.XLOOKUP($F4635, accounts!$A$2:$A$86, accounts!$E$2:$E$86, 0)&gt;=100, "Mid-Market", TRUE, "SMB"))</f>
        <v>Mid-Market</v>
      </c>
      <c r="I4635" s="1" t="str">
        <f t="array" ref="I4635">IF($F4635="", "", _xlfn.XLOOKUP($F4635,accounts!$A$2:$A$86,accounts!$F$2:$F$86, "Other"))</f>
        <v>United States</v>
      </c>
      <c r="J4635" s="1" t="s">
        <v>131</v>
      </c>
      <c r="K4635" s="3">
        <v>42925.0</v>
      </c>
      <c r="L4635" s="3">
        <v>42931.0</v>
      </c>
      <c r="M4635" s="1">
        <v>1122.0</v>
      </c>
    </row>
    <row r="4636">
      <c r="A4636" s="1" t="s">
        <v>4841</v>
      </c>
      <c r="B4636" s="1" t="s">
        <v>39</v>
      </c>
      <c r="C4636" s="1" t="str">
        <f t="array" ref="C4636">_xlfn.XLOOKUP($B4636, sales_teams!$A$2:$A$36, sales_teams!$B$2:$B$36)</f>
        <v>Cara Losch</v>
      </c>
      <c r="D4636" s="1" t="str">
        <f t="array" ref="D4636">_xlfn.XLOOKUP($B4636, sales_teams!$A$2:$A$36, sales_teams!$C$2:$C$36)</f>
        <v>East</v>
      </c>
      <c r="E4636" s="1" t="s">
        <v>194</v>
      </c>
      <c r="F4636" s="1" t="s">
        <v>166</v>
      </c>
      <c r="G4636" s="1" t="str">
        <f t="array" ref="G4636">IF($F4636="", "", _xlfn.XLOOKUP($F4636,accounts!$A$2:$A$86,accounts!$B$2:$B$86, "Other"))</f>
        <v>finance</v>
      </c>
      <c r="H4636" s="1" t="str">
        <f t="array" ref="H4636">IF($F4636="", "", IFS(_xlfn.XLOOKUP($F4636, accounts!$A$2:$A$86, accounts!$E$2:$E$86, 0)&gt;=1000, "Enterprise", _xlfn.XLOOKUP($F4636, accounts!$A$2:$A$86, accounts!$E$2:$E$86, 0)&gt;=100, "Mid-Market", TRUE, "SMB"))</f>
        <v>Enterprise</v>
      </c>
      <c r="I4636" s="1" t="str">
        <f t="array" ref="I4636">IF($F4636="", "", _xlfn.XLOOKUP($F4636,accounts!$A$2:$A$86,accounts!$F$2:$F$86, "Other"))</f>
        <v>United States</v>
      </c>
      <c r="J4636" s="1" t="s">
        <v>131</v>
      </c>
      <c r="K4636" s="3">
        <v>42925.0</v>
      </c>
      <c r="L4636" s="3">
        <v>42934.0</v>
      </c>
      <c r="M4636" s="1">
        <v>5578.0</v>
      </c>
    </row>
    <row r="4637">
      <c r="A4637" s="1" t="s">
        <v>4842</v>
      </c>
      <c r="B4637" s="1" t="s">
        <v>48</v>
      </c>
      <c r="C4637" s="1" t="str">
        <f t="array" ref="C4637">_xlfn.XLOOKUP($B4637, sales_teams!$A$2:$A$36, sales_teams!$B$2:$B$36)</f>
        <v>Rocco Neubert</v>
      </c>
      <c r="D4637" s="1" t="str">
        <f t="array" ref="D4637">_xlfn.XLOOKUP($B4637, sales_teams!$A$2:$A$36, sales_teams!$C$2:$C$36)</f>
        <v>East</v>
      </c>
      <c r="E4637" s="1" t="s">
        <v>148</v>
      </c>
      <c r="F4637" s="1" t="s">
        <v>25</v>
      </c>
      <c r="G4637" s="1" t="str">
        <f t="array" ref="G4637">IF($F4637="", "", _xlfn.XLOOKUP($F4637,accounts!$A$2:$A$86,accounts!$B$2:$B$86, "Other"))</f>
        <v>medical</v>
      </c>
      <c r="H4637" s="1" t="str">
        <f t="array" ref="H4637">IF($F4637="", "", IFS(_xlfn.XLOOKUP($F4637, accounts!$A$2:$A$86, accounts!$E$2:$E$86, 0)&gt;=1000, "Enterprise", _xlfn.XLOOKUP($F4637, accounts!$A$2:$A$86, accounts!$E$2:$E$86, 0)&gt;=100, "Mid-Market", TRUE, "SMB"))</f>
        <v>Enterprise</v>
      </c>
      <c r="I4637" s="1" t="str">
        <f t="array" ref="I4637">IF($F4637="", "", _xlfn.XLOOKUP($F4637,accounts!$A$2:$A$86,accounts!$F$2:$F$86, "Other"))</f>
        <v>Kenya</v>
      </c>
      <c r="J4637" s="1" t="s">
        <v>189</v>
      </c>
      <c r="K4637" s="3">
        <v>42925.0</v>
      </c>
    </row>
    <row r="4638">
      <c r="A4638" s="1" t="s">
        <v>4843</v>
      </c>
      <c r="B4638" s="1" t="s">
        <v>30</v>
      </c>
      <c r="C4638" s="1" t="str">
        <f t="array" ref="C4638">_xlfn.XLOOKUP($B4638, sales_teams!$A$2:$A$36, sales_teams!$B$2:$B$36)</f>
        <v>Melvin Marxen</v>
      </c>
      <c r="D4638" s="1" t="str">
        <f t="array" ref="D4638">_xlfn.XLOOKUP($B4638, sales_teams!$A$2:$A$36, sales_teams!$C$2:$C$36)</f>
        <v>Central</v>
      </c>
      <c r="E4638" s="1" t="s">
        <v>181</v>
      </c>
      <c r="F4638" s="1" t="s">
        <v>150</v>
      </c>
      <c r="G4638" s="1" t="str">
        <f t="array" ref="G4638">IF($F4638="", "", _xlfn.XLOOKUP($F4638,accounts!$A$2:$A$86,accounts!$B$2:$B$86, "Other"))</f>
        <v>technology</v>
      </c>
      <c r="H4638" s="1" t="str">
        <f t="array" ref="H4638">IF($F4638="", "", IFS(_xlfn.XLOOKUP($F4638, accounts!$A$2:$A$86, accounts!$E$2:$E$86, 0)&gt;=1000, "Enterprise", _xlfn.XLOOKUP($F4638, accounts!$A$2:$A$86, accounts!$E$2:$E$86, 0)&gt;=100, "Mid-Market", TRUE, "SMB"))</f>
        <v>Enterprise</v>
      </c>
      <c r="I4638" s="1" t="str">
        <f t="array" ref="I4638">IF($F4638="", "", _xlfn.XLOOKUP($F4638,accounts!$A$2:$A$86,accounts!$F$2:$F$86, "Other"))</f>
        <v>United States</v>
      </c>
      <c r="J4638" s="1" t="s">
        <v>131</v>
      </c>
      <c r="K4638" s="3">
        <v>42925.0</v>
      </c>
      <c r="L4638" s="3">
        <v>42986.0</v>
      </c>
      <c r="M4638" s="1">
        <v>460.0</v>
      </c>
    </row>
    <row r="4639">
      <c r="A4639" s="1" t="s">
        <v>4844</v>
      </c>
      <c r="B4639" s="1" t="s">
        <v>53</v>
      </c>
      <c r="C4639" s="1" t="str">
        <f t="array" ref="C4639">_xlfn.XLOOKUP($B4639, sales_teams!$A$2:$A$36, sales_teams!$B$2:$B$36)</f>
        <v>Rocco Neubert</v>
      </c>
      <c r="D4639" s="1" t="str">
        <f t="array" ref="D4639">_xlfn.XLOOKUP($B4639, sales_teams!$A$2:$A$36, sales_teams!$C$2:$C$36)</f>
        <v>East</v>
      </c>
      <c r="E4639" s="1" t="s">
        <v>109</v>
      </c>
      <c r="F4639" s="1" t="s">
        <v>83</v>
      </c>
      <c r="G4639" s="1" t="str">
        <f t="array" ref="G4639">IF($F4639="", "", _xlfn.XLOOKUP($F4639,accounts!$A$2:$A$86,accounts!$B$2:$B$86, "Other"))</f>
        <v>marketing</v>
      </c>
      <c r="H4639" s="1" t="str">
        <f t="array" ref="H4639">IF($F4639="", "", IFS(_xlfn.XLOOKUP($F4639, accounts!$A$2:$A$86, accounts!$E$2:$E$86, 0)&gt;=1000, "Enterprise", _xlfn.XLOOKUP($F4639, accounts!$A$2:$A$86, accounts!$E$2:$E$86, 0)&gt;=100, "Mid-Market", TRUE, "SMB"))</f>
        <v>Enterprise</v>
      </c>
      <c r="I4639" s="1" t="str">
        <f t="array" ref="I4639">IF($F4639="", "", _xlfn.XLOOKUP($F4639,accounts!$A$2:$A$86,accounts!$F$2:$F$86, "Other"))</f>
        <v>United States</v>
      </c>
      <c r="J4639" s="1" t="s">
        <v>131</v>
      </c>
      <c r="K4639" s="3">
        <v>42925.0</v>
      </c>
      <c r="L4639" s="3">
        <v>42978.0</v>
      </c>
      <c r="M4639" s="1">
        <v>1133.0</v>
      </c>
    </row>
    <row r="4640">
      <c r="A4640" s="1" t="s">
        <v>4845</v>
      </c>
      <c r="B4640" s="1" t="s">
        <v>53</v>
      </c>
      <c r="C4640" s="1" t="str">
        <f t="array" ref="C4640">_xlfn.XLOOKUP($B4640, sales_teams!$A$2:$A$36, sales_teams!$B$2:$B$36)</f>
        <v>Rocco Neubert</v>
      </c>
      <c r="D4640" s="1" t="str">
        <f t="array" ref="D4640">_xlfn.XLOOKUP($B4640, sales_teams!$A$2:$A$36, sales_teams!$C$2:$C$36)</f>
        <v>East</v>
      </c>
      <c r="E4640" s="1" t="s">
        <v>109</v>
      </c>
      <c r="F4640" s="1" t="s">
        <v>103</v>
      </c>
      <c r="G4640" s="1" t="str">
        <f t="array" ref="G4640">IF($F4640="", "", _xlfn.XLOOKUP($F4640,accounts!$A$2:$A$86,accounts!$B$2:$B$86, "Other"))</f>
        <v>retail</v>
      </c>
      <c r="H4640" s="1" t="str">
        <f t="array" ref="H4640">IF($F4640="", "", IFS(_xlfn.XLOOKUP($F4640, accounts!$A$2:$A$86, accounts!$E$2:$E$86, 0)&gt;=1000, "Enterprise", _xlfn.XLOOKUP($F4640, accounts!$A$2:$A$86, accounts!$E$2:$E$86, 0)&gt;=100, "Mid-Market", TRUE, "SMB"))</f>
        <v>Enterprise</v>
      </c>
      <c r="I4640" s="1" t="str">
        <f t="array" ref="I4640">IF($F4640="", "", _xlfn.XLOOKUP($F4640,accounts!$A$2:$A$86,accounts!$F$2:$F$86, "Other"))</f>
        <v>United States</v>
      </c>
      <c r="J4640" s="1" t="s">
        <v>131</v>
      </c>
      <c r="K4640" s="3">
        <v>42925.0</v>
      </c>
      <c r="L4640" s="3">
        <v>42996.0</v>
      </c>
      <c r="M4640" s="1">
        <v>1194.0</v>
      </c>
    </row>
    <row r="4641">
      <c r="A4641" s="1" t="s">
        <v>4846</v>
      </c>
      <c r="B4641" s="1" t="s">
        <v>53</v>
      </c>
      <c r="C4641" s="1" t="str">
        <f t="array" ref="C4641">_xlfn.XLOOKUP($B4641, sales_teams!$A$2:$A$36, sales_teams!$B$2:$B$36)</f>
        <v>Rocco Neubert</v>
      </c>
      <c r="D4641" s="1" t="str">
        <f t="array" ref="D4641">_xlfn.XLOOKUP($B4641, sales_teams!$A$2:$A$36, sales_teams!$C$2:$C$36)</f>
        <v>East</v>
      </c>
      <c r="E4641" s="1" t="s">
        <v>194</v>
      </c>
      <c r="F4641" s="1" t="s">
        <v>171</v>
      </c>
      <c r="G4641" s="1" t="str">
        <f t="array" ref="G4641">IF($F4641="", "", _xlfn.XLOOKUP($F4641,accounts!$A$2:$A$86,accounts!$B$2:$B$86, "Other"))</f>
        <v>retail</v>
      </c>
      <c r="H4641" s="1" t="str">
        <f t="array" ref="H4641">IF($F4641="", "", IFS(_xlfn.XLOOKUP($F4641, accounts!$A$2:$A$86, accounts!$E$2:$E$86, 0)&gt;=1000, "Enterprise", _xlfn.XLOOKUP($F4641, accounts!$A$2:$A$86, accounts!$E$2:$E$86, 0)&gt;=100, "Mid-Market", TRUE, "SMB"))</f>
        <v>Enterprise</v>
      </c>
      <c r="I4641" s="1" t="str">
        <f t="array" ref="I4641">IF($F4641="", "", _xlfn.XLOOKUP($F4641,accounts!$A$2:$A$86,accounts!$F$2:$F$86, "Other"))</f>
        <v>United States</v>
      </c>
      <c r="J4641" s="1" t="s">
        <v>131</v>
      </c>
      <c r="K4641" s="3">
        <v>42925.0</v>
      </c>
      <c r="L4641" s="3">
        <v>42994.0</v>
      </c>
      <c r="M4641" s="1">
        <v>5861.0</v>
      </c>
    </row>
    <row r="4642">
      <c r="A4642" s="1" t="s">
        <v>4847</v>
      </c>
      <c r="B4642" s="1" t="s">
        <v>94</v>
      </c>
      <c r="C4642" s="1" t="str">
        <f t="array" ref="C4642">_xlfn.XLOOKUP($B4642, sales_teams!$A$2:$A$36, sales_teams!$B$2:$B$36)</f>
        <v>Celia Rouche</v>
      </c>
      <c r="D4642" s="1" t="str">
        <f t="array" ref="D4642">_xlfn.XLOOKUP($B4642, sales_teams!$A$2:$A$36, sales_teams!$C$2:$C$36)</f>
        <v>West</v>
      </c>
      <c r="E4642" s="1" t="s">
        <v>109</v>
      </c>
      <c r="G4642" s="1" t="str">
        <f t="array" ref="G4642">IF($F4642="", "", _xlfn.XLOOKUP($F4642,accounts!$A$2:$A$86,accounts!$B$2:$B$86, "Other"))</f>
        <v/>
      </c>
      <c r="H4642" s="1" t="str">
        <f t="array" ref="H4642">IF($F4642="", "", IFS(_xlfn.XLOOKUP($F4642, accounts!$A$2:$A$86, accounts!$E$2:$E$86, 0)&gt;=1000, "Enterprise", _xlfn.XLOOKUP($F4642, accounts!$A$2:$A$86, accounts!$E$2:$E$86, 0)&gt;=100, "Mid-Market", TRUE, "SMB"))</f>
        <v/>
      </c>
      <c r="I4642" s="1" t="str">
        <f t="array" ref="I4642">IF($F4642="", "", _xlfn.XLOOKUP($F4642,accounts!$A$2:$A$86,accounts!$F$2:$F$86, "Other"))</f>
        <v/>
      </c>
      <c r="J4642" s="1" t="s">
        <v>189</v>
      </c>
      <c r="K4642" s="3">
        <v>42925.0</v>
      </c>
    </row>
    <row r="4643">
      <c r="A4643" s="1" t="s">
        <v>4848</v>
      </c>
      <c r="B4643" s="1" t="s">
        <v>26</v>
      </c>
      <c r="C4643" s="1" t="str">
        <f t="array" ref="C4643">_xlfn.XLOOKUP($B4643, sales_teams!$A$2:$A$36, sales_teams!$B$2:$B$36)</f>
        <v>Melvin Marxen</v>
      </c>
      <c r="D4643" s="1" t="str">
        <f t="array" ref="D4643">_xlfn.XLOOKUP($B4643, sales_teams!$A$2:$A$36, sales_teams!$C$2:$C$36)</f>
        <v>Central</v>
      </c>
      <c r="E4643" s="1" t="s">
        <v>181</v>
      </c>
      <c r="F4643" s="1" t="s">
        <v>82</v>
      </c>
      <c r="G4643" s="1" t="str">
        <f t="array" ref="G4643">IF($F4643="", "", _xlfn.XLOOKUP($F4643,accounts!$A$2:$A$86,accounts!$B$2:$B$86, "Other"))</f>
        <v>software</v>
      </c>
      <c r="H4643" s="1" t="str">
        <f t="array" ref="H4643">IF($F4643="", "", IFS(_xlfn.XLOOKUP($F4643, accounts!$A$2:$A$86, accounts!$E$2:$E$86, 0)&gt;=1000, "Enterprise", _xlfn.XLOOKUP($F4643, accounts!$A$2:$A$86, accounts!$E$2:$E$86, 0)&gt;=100, "Mid-Market", TRUE, "SMB"))</f>
        <v>Enterprise</v>
      </c>
      <c r="I4643" s="1" t="str">
        <f t="array" ref="I4643">IF($F4643="", "", _xlfn.XLOOKUP($F4643,accounts!$A$2:$A$86,accounts!$F$2:$F$86, "Other"))</f>
        <v>United States</v>
      </c>
      <c r="J4643" s="1" t="s">
        <v>192</v>
      </c>
      <c r="K4643" s="3">
        <v>42925.0</v>
      </c>
      <c r="L4643" s="3">
        <v>42933.0</v>
      </c>
      <c r="M4643" s="1">
        <v>0.0</v>
      </c>
    </row>
    <row r="4644">
      <c r="A4644" s="1" t="s">
        <v>4849</v>
      </c>
      <c r="B4644" s="1" t="s">
        <v>26</v>
      </c>
      <c r="C4644" s="1" t="str">
        <f t="array" ref="C4644">_xlfn.XLOOKUP($B4644, sales_teams!$A$2:$A$36, sales_teams!$B$2:$B$36)</f>
        <v>Melvin Marxen</v>
      </c>
      <c r="D4644" s="1" t="str">
        <f t="array" ref="D4644">_xlfn.XLOOKUP($B4644, sales_teams!$A$2:$A$36, sales_teams!$C$2:$C$36)</f>
        <v>Central</v>
      </c>
      <c r="E4644" s="1" t="s">
        <v>109</v>
      </c>
      <c r="F4644" s="1" t="s">
        <v>155</v>
      </c>
      <c r="G4644" s="1" t="str">
        <f t="array" ref="G4644">IF($F4644="", "", _xlfn.XLOOKUP($F4644,accounts!$A$2:$A$86,accounts!$B$2:$B$86, "Other"))</f>
        <v>finance</v>
      </c>
      <c r="H4644" s="1" t="str">
        <f t="array" ref="H4644">IF($F4644="", "", IFS(_xlfn.XLOOKUP($F4644, accounts!$A$2:$A$86, accounts!$E$2:$E$86, 0)&gt;=1000, "Enterprise", _xlfn.XLOOKUP($F4644, accounts!$A$2:$A$86, accounts!$E$2:$E$86, 0)&gt;=100, "Mid-Market", TRUE, "SMB"))</f>
        <v>Enterprise</v>
      </c>
      <c r="I4644" s="1" t="str">
        <f t="array" ref="I4644">IF($F4644="", "", _xlfn.XLOOKUP($F4644,accounts!$A$2:$A$86,accounts!$F$2:$F$86, "Other"))</f>
        <v>United States</v>
      </c>
      <c r="J4644" s="1" t="s">
        <v>131</v>
      </c>
      <c r="K4644" s="3">
        <v>42925.0</v>
      </c>
      <c r="L4644" s="3">
        <v>42975.0</v>
      </c>
      <c r="M4644" s="1">
        <v>1194.0</v>
      </c>
    </row>
    <row r="4645">
      <c r="A4645" s="1" t="s">
        <v>4850</v>
      </c>
      <c r="B4645" s="1" t="s">
        <v>26</v>
      </c>
      <c r="C4645" s="1" t="str">
        <f t="array" ref="C4645">_xlfn.XLOOKUP($B4645, sales_teams!$A$2:$A$36, sales_teams!$B$2:$B$36)</f>
        <v>Melvin Marxen</v>
      </c>
      <c r="D4645" s="1" t="str">
        <f t="array" ref="D4645">_xlfn.XLOOKUP($B4645, sales_teams!$A$2:$A$36, sales_teams!$C$2:$C$36)</f>
        <v>Central</v>
      </c>
      <c r="E4645" s="1" t="s">
        <v>148</v>
      </c>
      <c r="F4645" s="1" t="s">
        <v>95</v>
      </c>
      <c r="G4645" s="1" t="str">
        <f t="array" ref="G4645">IF($F4645="", "", _xlfn.XLOOKUP($F4645,accounts!$A$2:$A$86,accounts!$B$2:$B$86, "Other"))</f>
        <v>finance</v>
      </c>
      <c r="H4645" s="1" t="str">
        <f t="array" ref="H4645">IF($F4645="", "", IFS(_xlfn.XLOOKUP($F4645, accounts!$A$2:$A$86, accounts!$E$2:$E$86, 0)&gt;=1000, "Enterprise", _xlfn.XLOOKUP($F4645, accounts!$A$2:$A$86, accounts!$E$2:$E$86, 0)&gt;=100, "Mid-Market", TRUE, "SMB"))</f>
        <v>Enterprise</v>
      </c>
      <c r="I4645" s="1" t="str">
        <f t="array" ref="I4645">IF($F4645="", "", _xlfn.XLOOKUP($F4645,accounts!$A$2:$A$86,accounts!$F$2:$F$86, "Other"))</f>
        <v>United States</v>
      </c>
      <c r="J4645" s="1" t="s">
        <v>131</v>
      </c>
      <c r="K4645" s="3">
        <v>42925.0</v>
      </c>
      <c r="L4645" s="3">
        <v>42927.0</v>
      </c>
      <c r="M4645" s="1">
        <v>4440.0</v>
      </c>
    </row>
    <row r="4646">
      <c r="A4646" s="1" t="s">
        <v>4851</v>
      </c>
      <c r="B4646" s="1" t="s">
        <v>19</v>
      </c>
      <c r="C4646" s="1" t="str">
        <f t="array" ref="C4646">_xlfn.XLOOKUP($B4646, sales_teams!$A$2:$A$36, sales_teams!$B$2:$B$36)</f>
        <v>Melvin Marxen</v>
      </c>
      <c r="D4646" s="1" t="str">
        <f t="array" ref="D4646">_xlfn.XLOOKUP($B4646, sales_teams!$A$2:$A$36, sales_teams!$C$2:$C$36)</f>
        <v>Central</v>
      </c>
      <c r="E4646" s="1" t="s">
        <v>179</v>
      </c>
      <c r="F4646" s="1" t="s">
        <v>47</v>
      </c>
      <c r="G4646" s="1" t="str">
        <f t="array" ref="G4646">IF($F4646="", "", _xlfn.XLOOKUP($F4646,accounts!$A$2:$A$86,accounts!$B$2:$B$86, "Other"))</f>
        <v>retail</v>
      </c>
      <c r="H4646" s="1" t="str">
        <f t="array" ref="H4646">IF($F4646="", "", IFS(_xlfn.XLOOKUP($F4646, accounts!$A$2:$A$86, accounts!$E$2:$E$86, 0)&gt;=1000, "Enterprise", _xlfn.XLOOKUP($F4646, accounts!$A$2:$A$86, accounts!$E$2:$E$86, 0)&gt;=100, "Mid-Market", TRUE, "SMB"))</f>
        <v>Enterprise</v>
      </c>
      <c r="I4646" s="1" t="str">
        <f t="array" ref="I4646">IF($F4646="", "", _xlfn.XLOOKUP($F4646,accounts!$A$2:$A$86,accounts!$F$2:$F$86, "Other"))</f>
        <v>United States</v>
      </c>
      <c r="J4646" s="1" t="s">
        <v>131</v>
      </c>
      <c r="K4646" s="3">
        <v>42925.0</v>
      </c>
      <c r="L4646" s="3">
        <v>42935.0</v>
      </c>
      <c r="M4646" s="1">
        <v>53.0</v>
      </c>
    </row>
    <row r="4647">
      <c r="A4647" s="1" t="s">
        <v>4852</v>
      </c>
      <c r="B4647" s="1" t="s">
        <v>104</v>
      </c>
      <c r="C4647" s="1" t="str">
        <f t="array" ref="C4647">_xlfn.XLOOKUP($B4647, sales_teams!$A$2:$A$36, sales_teams!$B$2:$B$36)</f>
        <v>Summer Sewald</v>
      </c>
      <c r="D4647" s="1" t="str">
        <f t="array" ref="D4647">_xlfn.XLOOKUP($B4647, sales_teams!$A$2:$A$36, sales_teams!$C$2:$C$36)</f>
        <v>West</v>
      </c>
      <c r="E4647" s="1" t="s">
        <v>181</v>
      </c>
      <c r="F4647" s="1" t="s">
        <v>87</v>
      </c>
      <c r="G4647" s="1" t="str">
        <f t="array" ref="G4647">IF($F4647="", "", _xlfn.XLOOKUP($F4647,accounts!$A$2:$A$86,accounts!$B$2:$B$86, "Other"))</f>
        <v>telecommunications</v>
      </c>
      <c r="H4647" s="1" t="str">
        <f t="array" ref="H4647">IF($F4647="", "", IFS(_xlfn.XLOOKUP($F4647, accounts!$A$2:$A$86, accounts!$E$2:$E$86, 0)&gt;=1000, "Enterprise", _xlfn.XLOOKUP($F4647, accounts!$A$2:$A$86, accounts!$E$2:$E$86, 0)&gt;=100, "Mid-Market", TRUE, "SMB"))</f>
        <v>Enterprise</v>
      </c>
      <c r="I4647" s="1" t="str">
        <f t="array" ref="I4647">IF($F4647="", "", _xlfn.XLOOKUP($F4647,accounts!$A$2:$A$86,accounts!$F$2:$F$86, "Other"))</f>
        <v>United States</v>
      </c>
      <c r="J4647" s="1" t="s">
        <v>192</v>
      </c>
      <c r="K4647" s="3">
        <v>42925.0</v>
      </c>
      <c r="L4647" s="3">
        <v>42930.0</v>
      </c>
      <c r="M4647" s="1">
        <v>0.0</v>
      </c>
    </row>
    <row r="4648">
      <c r="A4648" s="1" t="s">
        <v>4853</v>
      </c>
      <c r="B4648" s="1" t="s">
        <v>17</v>
      </c>
      <c r="C4648" s="1" t="str">
        <f t="array" ref="C4648">_xlfn.XLOOKUP($B4648, sales_teams!$A$2:$A$36, sales_teams!$B$2:$B$36)</f>
        <v>Dustin Brinkmann</v>
      </c>
      <c r="D4648" s="1" t="str">
        <f t="array" ref="D4648">_xlfn.XLOOKUP($B4648, sales_teams!$A$2:$A$36, sales_teams!$C$2:$C$36)</f>
        <v>Central</v>
      </c>
      <c r="E4648" s="1" t="s">
        <v>109</v>
      </c>
      <c r="F4648" s="1" t="s">
        <v>78</v>
      </c>
      <c r="G4648" s="1" t="str">
        <f t="array" ref="G4648">IF($F4648="", "", _xlfn.XLOOKUP($F4648,accounts!$A$2:$A$86,accounts!$B$2:$B$86, "Other"))</f>
        <v>marketing</v>
      </c>
      <c r="H4648" s="1" t="str">
        <f t="array" ref="H4648">IF($F4648="", "", IFS(_xlfn.XLOOKUP($F4648, accounts!$A$2:$A$86, accounts!$E$2:$E$86, 0)&gt;=1000, "Enterprise", _xlfn.XLOOKUP($F4648, accounts!$A$2:$A$86, accounts!$E$2:$E$86, 0)&gt;=100, "Mid-Market", TRUE, "SMB"))</f>
        <v>Enterprise</v>
      </c>
      <c r="I4648" s="1" t="str">
        <f t="array" ref="I4648">IF($F4648="", "", _xlfn.XLOOKUP($F4648,accounts!$A$2:$A$86,accounts!$F$2:$F$86, "Other"))</f>
        <v>United States</v>
      </c>
      <c r="J4648" s="1" t="s">
        <v>131</v>
      </c>
      <c r="K4648" s="3">
        <v>42925.0</v>
      </c>
      <c r="L4648" s="3">
        <v>42929.0</v>
      </c>
      <c r="M4648" s="1">
        <v>1192.0</v>
      </c>
    </row>
    <row r="4649">
      <c r="A4649" s="1" t="s">
        <v>4854</v>
      </c>
      <c r="B4649" s="1" t="s">
        <v>24</v>
      </c>
      <c r="C4649" s="1" t="str">
        <f t="array" ref="C4649">_xlfn.XLOOKUP($B4649, sales_teams!$A$2:$A$36, sales_teams!$B$2:$B$36)</f>
        <v>Melvin Marxen</v>
      </c>
      <c r="D4649" s="1" t="str">
        <f t="array" ref="D4649">_xlfn.XLOOKUP($B4649, sales_teams!$A$2:$A$36, sales_teams!$C$2:$C$36)</f>
        <v>Central</v>
      </c>
      <c r="E4649" s="1" t="s">
        <v>179</v>
      </c>
      <c r="F4649" s="1" t="s">
        <v>64</v>
      </c>
      <c r="G4649" s="1" t="str">
        <f t="array" ref="G4649">IF($F4649="", "", _xlfn.XLOOKUP($F4649,accounts!$A$2:$A$86,accounts!$B$2:$B$86, "Other"))</f>
        <v>technology</v>
      </c>
      <c r="H4649" s="1" t="str">
        <f t="array" ref="H4649">IF($F4649="", "", IFS(_xlfn.XLOOKUP($F4649, accounts!$A$2:$A$86, accounts!$E$2:$E$86, 0)&gt;=1000, "Enterprise", _xlfn.XLOOKUP($F4649, accounts!$A$2:$A$86, accounts!$E$2:$E$86, 0)&gt;=100, "Mid-Market", TRUE, "SMB"))</f>
        <v>Enterprise</v>
      </c>
      <c r="I4649" s="1" t="str">
        <f t="array" ref="I4649">IF($F4649="", "", _xlfn.XLOOKUP($F4649,accounts!$A$2:$A$86,accounts!$F$2:$F$86, "Other"))</f>
        <v>United States</v>
      </c>
      <c r="J4649" s="1" t="s">
        <v>131</v>
      </c>
      <c r="K4649" s="3">
        <v>42925.0</v>
      </c>
      <c r="L4649" s="3">
        <v>42979.0</v>
      </c>
      <c r="M4649" s="1">
        <v>54.0</v>
      </c>
    </row>
    <row r="4650">
      <c r="A4650" s="1" t="s">
        <v>4855</v>
      </c>
      <c r="B4650" s="1" t="s">
        <v>18</v>
      </c>
      <c r="C4650" s="1" t="str">
        <f t="array" ref="C4650">_xlfn.XLOOKUP($B4650, sales_teams!$A$2:$A$36, sales_teams!$B$2:$B$36)</f>
        <v>Dustin Brinkmann</v>
      </c>
      <c r="D4650" s="1" t="str">
        <f t="array" ref="D4650">_xlfn.XLOOKUP($B4650, sales_teams!$A$2:$A$36, sales_teams!$C$2:$C$36)</f>
        <v>Central</v>
      </c>
      <c r="E4650" s="1" t="s">
        <v>188</v>
      </c>
      <c r="F4650" s="1" t="s">
        <v>149</v>
      </c>
      <c r="G4650" s="1" t="str">
        <f t="array" ref="G4650">IF($F4650="", "", _xlfn.XLOOKUP($F4650,accounts!$A$2:$A$86,accounts!$B$2:$B$86, "Other"))</f>
        <v>medical</v>
      </c>
      <c r="H4650" s="1" t="str">
        <f t="array" ref="H4650">IF($F4650="", "", IFS(_xlfn.XLOOKUP($F4650, accounts!$A$2:$A$86, accounts!$E$2:$E$86, 0)&gt;=1000, "Enterprise", _xlfn.XLOOKUP($F4650, accounts!$A$2:$A$86, accounts!$E$2:$E$86, 0)&gt;=100, "Mid-Market", TRUE, "SMB"))</f>
        <v>Enterprise</v>
      </c>
      <c r="I4650" s="1" t="str">
        <f t="array" ref="I4650">IF($F4650="", "", _xlfn.XLOOKUP($F4650,accounts!$A$2:$A$86,accounts!$F$2:$F$86, "Other"))</f>
        <v>United States</v>
      </c>
      <c r="J4650" s="1" t="s">
        <v>192</v>
      </c>
      <c r="K4650" s="3">
        <v>42925.0</v>
      </c>
      <c r="L4650" s="3">
        <v>42929.0</v>
      </c>
      <c r="M4650" s="1">
        <v>0.0</v>
      </c>
    </row>
    <row r="4651">
      <c r="A4651" s="1" t="s">
        <v>4856</v>
      </c>
      <c r="B4651" s="1" t="s">
        <v>18</v>
      </c>
      <c r="C4651" s="1" t="str">
        <f t="array" ref="C4651">_xlfn.XLOOKUP($B4651, sales_teams!$A$2:$A$36, sales_teams!$B$2:$B$36)</f>
        <v>Dustin Brinkmann</v>
      </c>
      <c r="D4651" s="1" t="str">
        <f t="array" ref="D4651">_xlfn.XLOOKUP($B4651, sales_teams!$A$2:$A$36, sales_teams!$C$2:$C$36)</f>
        <v>Central</v>
      </c>
      <c r="E4651" s="1" t="s">
        <v>194</v>
      </c>
      <c r="F4651" s="1" t="s">
        <v>136</v>
      </c>
      <c r="G4651" s="1" t="str">
        <f t="array" ref="G4651">IF($F4651="", "", _xlfn.XLOOKUP($F4651,accounts!$A$2:$A$86,accounts!$B$2:$B$86, "Other"))</f>
        <v>services</v>
      </c>
      <c r="H4651" s="1" t="str">
        <f t="array" ref="H4651">IF($F4651="", "", IFS(_xlfn.XLOOKUP($F4651, accounts!$A$2:$A$86, accounts!$E$2:$E$86, 0)&gt;=1000, "Enterprise", _xlfn.XLOOKUP($F4651, accounts!$A$2:$A$86, accounts!$E$2:$E$86, 0)&gt;=100, "Mid-Market", TRUE, "SMB"))</f>
        <v>Enterprise</v>
      </c>
      <c r="I4651" s="1" t="str">
        <f t="array" ref="I4651">IF($F4651="", "", _xlfn.XLOOKUP($F4651,accounts!$A$2:$A$86,accounts!$F$2:$F$86, "Other"))</f>
        <v>United States</v>
      </c>
      <c r="J4651" s="1" t="s">
        <v>131</v>
      </c>
      <c r="K4651" s="3">
        <v>42925.0</v>
      </c>
      <c r="L4651" s="3">
        <v>42934.0</v>
      </c>
      <c r="M4651" s="1">
        <v>4651.0</v>
      </c>
    </row>
    <row r="4652">
      <c r="A4652" s="1" t="s">
        <v>4857</v>
      </c>
      <c r="B4652" s="1" t="s">
        <v>28</v>
      </c>
      <c r="C4652" s="1" t="str">
        <f t="array" ref="C4652">_xlfn.XLOOKUP($B4652, sales_teams!$A$2:$A$36, sales_teams!$B$2:$B$36)</f>
        <v>Melvin Marxen</v>
      </c>
      <c r="D4652" s="1" t="str">
        <f t="array" ref="D4652">_xlfn.XLOOKUP($B4652, sales_teams!$A$2:$A$36, sales_teams!$C$2:$C$36)</f>
        <v>Central</v>
      </c>
      <c r="E4652" s="1" t="s">
        <v>194</v>
      </c>
      <c r="F4652" s="1" t="s">
        <v>145</v>
      </c>
      <c r="G4652" s="1" t="str">
        <f t="array" ref="G4652">IF($F4652="", "", _xlfn.XLOOKUP($F4652,accounts!$A$2:$A$86,accounts!$B$2:$B$86, "Other"))</f>
        <v>technology</v>
      </c>
      <c r="H4652" s="1" t="str">
        <f t="array" ref="H4652">IF($F4652="", "", IFS(_xlfn.XLOOKUP($F4652, accounts!$A$2:$A$86, accounts!$E$2:$E$86, 0)&gt;=1000, "Enterprise", _xlfn.XLOOKUP($F4652, accounts!$A$2:$A$86, accounts!$E$2:$E$86, 0)&gt;=100, "Mid-Market", TRUE, "SMB"))</f>
        <v>Enterprise</v>
      </c>
      <c r="I4652" s="1" t="str">
        <f t="array" ref="I4652">IF($F4652="", "", _xlfn.XLOOKUP($F4652,accounts!$A$2:$A$86,accounts!$F$2:$F$86, "Other"))</f>
        <v>Panama</v>
      </c>
      <c r="J4652" s="1" t="s">
        <v>192</v>
      </c>
      <c r="K4652" s="3">
        <v>42925.0</v>
      </c>
      <c r="L4652" s="3">
        <v>42935.0</v>
      </c>
      <c r="M4652" s="1">
        <v>0.0</v>
      </c>
    </row>
    <row r="4653">
      <c r="A4653" s="1" t="s">
        <v>4858</v>
      </c>
      <c r="B4653" s="1" t="s">
        <v>28</v>
      </c>
      <c r="C4653" s="1" t="str">
        <f t="array" ref="C4653">_xlfn.XLOOKUP($B4653, sales_teams!$A$2:$A$36, sales_teams!$B$2:$B$36)</f>
        <v>Melvin Marxen</v>
      </c>
      <c r="D4653" s="1" t="str">
        <f t="array" ref="D4653">_xlfn.XLOOKUP($B4653, sales_teams!$A$2:$A$36, sales_teams!$C$2:$C$36)</f>
        <v>Central</v>
      </c>
      <c r="E4653" s="1" t="s">
        <v>194</v>
      </c>
      <c r="F4653" s="1" t="s">
        <v>25</v>
      </c>
      <c r="G4653" s="1" t="str">
        <f t="array" ref="G4653">IF($F4653="", "", _xlfn.XLOOKUP($F4653,accounts!$A$2:$A$86,accounts!$B$2:$B$86, "Other"))</f>
        <v>medical</v>
      </c>
      <c r="H4653" s="1" t="str">
        <f t="array" ref="H4653">IF($F4653="", "", IFS(_xlfn.XLOOKUP($F4653, accounts!$A$2:$A$86, accounts!$E$2:$E$86, 0)&gt;=1000, "Enterprise", _xlfn.XLOOKUP($F4653, accounts!$A$2:$A$86, accounts!$E$2:$E$86, 0)&gt;=100, "Mid-Market", TRUE, "SMB"))</f>
        <v>Enterprise</v>
      </c>
      <c r="I4653" s="1" t="str">
        <f t="array" ref="I4653">IF($F4653="", "", _xlfn.XLOOKUP($F4653,accounts!$A$2:$A$86,accounts!$F$2:$F$86, "Other"))</f>
        <v>Kenya</v>
      </c>
      <c r="J4653" s="1" t="s">
        <v>131</v>
      </c>
      <c r="K4653" s="3">
        <v>42925.0</v>
      </c>
      <c r="L4653" s="3">
        <v>43002.0</v>
      </c>
      <c r="M4653" s="1">
        <v>5944.0</v>
      </c>
    </row>
    <row r="4654">
      <c r="A4654" s="1" t="s">
        <v>4859</v>
      </c>
      <c r="B4654" s="1" t="s">
        <v>54</v>
      </c>
      <c r="C4654" s="1" t="str">
        <f t="array" ref="C4654">_xlfn.XLOOKUP($B4654, sales_teams!$A$2:$A$36, sales_teams!$B$2:$B$36)</f>
        <v>Rocco Neubert</v>
      </c>
      <c r="D4654" s="1" t="str">
        <f t="array" ref="D4654">_xlfn.XLOOKUP($B4654, sales_teams!$A$2:$A$36, sales_teams!$C$2:$C$36)</f>
        <v>East</v>
      </c>
      <c r="E4654" s="1" t="s">
        <v>188</v>
      </c>
      <c r="F4654" s="1" t="s">
        <v>103</v>
      </c>
      <c r="G4654" s="1" t="str">
        <f t="array" ref="G4654">IF($F4654="", "", _xlfn.XLOOKUP($F4654,accounts!$A$2:$A$86,accounts!$B$2:$B$86, "Other"))</f>
        <v>retail</v>
      </c>
      <c r="H4654" s="1" t="str">
        <f t="array" ref="H4654">IF($F4654="", "", IFS(_xlfn.XLOOKUP($F4654, accounts!$A$2:$A$86, accounts!$E$2:$E$86, 0)&gt;=1000, "Enterprise", _xlfn.XLOOKUP($F4654, accounts!$A$2:$A$86, accounts!$E$2:$E$86, 0)&gt;=100, "Mid-Market", TRUE, "SMB"))</f>
        <v>Enterprise</v>
      </c>
      <c r="I4654" s="1" t="str">
        <f t="array" ref="I4654">IF($F4654="", "", _xlfn.XLOOKUP($F4654,accounts!$A$2:$A$86,accounts!$F$2:$F$86, "Other"))</f>
        <v>United States</v>
      </c>
      <c r="J4654" s="1" t="s">
        <v>192</v>
      </c>
      <c r="K4654" s="3">
        <v>42925.0</v>
      </c>
      <c r="L4654" s="3">
        <v>42933.0</v>
      </c>
      <c r="M4654" s="1">
        <v>0.0</v>
      </c>
    </row>
    <row r="4655">
      <c r="A4655" s="1" t="s">
        <v>4860</v>
      </c>
      <c r="B4655" s="1" t="s">
        <v>65</v>
      </c>
      <c r="C4655" s="1" t="str">
        <f t="array" ref="C4655">_xlfn.XLOOKUP($B4655, sales_teams!$A$2:$A$36, sales_teams!$B$2:$B$36)</f>
        <v>Celia Rouche</v>
      </c>
      <c r="D4655" s="1" t="str">
        <f t="array" ref="D4655">_xlfn.XLOOKUP($B4655, sales_teams!$A$2:$A$36, sales_teams!$C$2:$C$36)</f>
        <v>West</v>
      </c>
      <c r="E4655" s="1" t="s">
        <v>148</v>
      </c>
      <c r="F4655" s="1" t="s">
        <v>156</v>
      </c>
      <c r="G4655" s="1" t="str">
        <f t="array" ref="G4655">IF($F4655="", "", _xlfn.XLOOKUP($F4655,accounts!$A$2:$A$86,accounts!$B$2:$B$86, "Other"))</f>
        <v>employment</v>
      </c>
      <c r="H4655" s="1" t="str">
        <f t="array" ref="H4655">IF($F4655="", "", IFS(_xlfn.XLOOKUP($F4655, accounts!$A$2:$A$86, accounts!$E$2:$E$86, 0)&gt;=1000, "Enterprise", _xlfn.XLOOKUP($F4655, accounts!$A$2:$A$86, accounts!$E$2:$E$86, 0)&gt;=100, "Mid-Market", TRUE, "SMB"))</f>
        <v>Mid-Market</v>
      </c>
      <c r="I4655" s="1" t="str">
        <f t="array" ref="I4655">IF($F4655="", "", _xlfn.XLOOKUP($F4655,accounts!$A$2:$A$86,accounts!$F$2:$F$86, "Other"))</f>
        <v>United States</v>
      </c>
      <c r="J4655" s="1" t="s">
        <v>189</v>
      </c>
      <c r="K4655" s="3">
        <v>42925.0</v>
      </c>
    </row>
    <row r="4656">
      <c r="A4656" s="1" t="s">
        <v>4861</v>
      </c>
      <c r="B4656" s="1" t="s">
        <v>65</v>
      </c>
      <c r="C4656" s="1" t="str">
        <f t="array" ref="C4656">_xlfn.XLOOKUP($B4656, sales_teams!$A$2:$A$36, sales_teams!$B$2:$B$36)</f>
        <v>Celia Rouche</v>
      </c>
      <c r="D4656" s="1" t="str">
        <f t="array" ref="D4656">_xlfn.XLOOKUP($B4656, sales_teams!$A$2:$A$36, sales_teams!$C$2:$C$36)</f>
        <v>West</v>
      </c>
      <c r="E4656" s="1" t="s">
        <v>188</v>
      </c>
      <c r="G4656" s="1" t="str">
        <f t="array" ref="G4656">IF($F4656="", "", _xlfn.XLOOKUP($F4656,accounts!$A$2:$A$86,accounts!$B$2:$B$86, "Other"))</f>
        <v/>
      </c>
      <c r="H4656" s="1" t="str">
        <f t="array" ref="H4656">IF($F4656="", "", IFS(_xlfn.XLOOKUP($F4656, accounts!$A$2:$A$86, accounts!$E$2:$E$86, 0)&gt;=1000, "Enterprise", _xlfn.XLOOKUP($F4656, accounts!$A$2:$A$86, accounts!$E$2:$E$86, 0)&gt;=100, "Mid-Market", TRUE, "SMB"))</f>
        <v/>
      </c>
      <c r="I4656" s="1" t="str">
        <f t="array" ref="I4656">IF($F4656="", "", _xlfn.XLOOKUP($F4656,accounts!$A$2:$A$86,accounts!$F$2:$F$86, "Other"))</f>
        <v/>
      </c>
      <c r="J4656" s="1" t="s">
        <v>189</v>
      </c>
      <c r="K4656" s="3">
        <v>42925.0</v>
      </c>
    </row>
    <row r="4657">
      <c r="A4657" s="1" t="s">
        <v>4862</v>
      </c>
      <c r="B4657" s="1" t="s">
        <v>60</v>
      </c>
      <c r="C4657" s="1" t="str">
        <f t="array" ref="C4657">_xlfn.XLOOKUP($B4657, sales_teams!$A$2:$A$36, sales_teams!$B$2:$B$36)</f>
        <v>Celia Rouche</v>
      </c>
      <c r="D4657" s="1" t="str">
        <f t="array" ref="D4657">_xlfn.XLOOKUP($B4657, sales_teams!$A$2:$A$36, sales_teams!$C$2:$C$36)</f>
        <v>West</v>
      </c>
      <c r="E4657" s="1" t="s">
        <v>188</v>
      </c>
      <c r="F4657" s="1" t="s">
        <v>115</v>
      </c>
      <c r="G4657" s="1" t="str">
        <f t="array" ref="G4657">IF($F4657="", "", _xlfn.XLOOKUP($F4657,accounts!$A$2:$A$86,accounts!$B$2:$B$86, "Other"))</f>
        <v>services</v>
      </c>
      <c r="H4657" s="1" t="str">
        <f t="array" ref="H4657">IF($F4657="", "", IFS(_xlfn.XLOOKUP($F4657, accounts!$A$2:$A$86, accounts!$E$2:$E$86, 0)&gt;=1000, "Enterprise", _xlfn.XLOOKUP($F4657, accounts!$A$2:$A$86, accounts!$E$2:$E$86, 0)&gt;=100, "Mid-Market", TRUE, "SMB"))</f>
        <v>Enterprise</v>
      </c>
      <c r="I4657" s="1" t="str">
        <f t="array" ref="I4657">IF($F4657="", "", _xlfn.XLOOKUP($F4657,accounts!$A$2:$A$86,accounts!$F$2:$F$86, "Other"))</f>
        <v>United States</v>
      </c>
      <c r="J4657" s="1" t="s">
        <v>192</v>
      </c>
      <c r="K4657" s="3">
        <v>42925.0</v>
      </c>
      <c r="L4657" s="3">
        <v>42933.0</v>
      </c>
      <c r="M4657" s="1">
        <v>0.0</v>
      </c>
    </row>
    <row r="4658">
      <c r="A4658" s="1" t="s">
        <v>4863</v>
      </c>
      <c r="B4658" s="1" t="s">
        <v>105</v>
      </c>
      <c r="C4658" s="1" t="str">
        <f t="array" ref="C4658">_xlfn.XLOOKUP($B4658, sales_teams!$A$2:$A$36, sales_teams!$B$2:$B$36)</f>
        <v>Summer Sewald</v>
      </c>
      <c r="D4658" s="1" t="str">
        <f t="array" ref="D4658">_xlfn.XLOOKUP($B4658, sales_teams!$A$2:$A$36, sales_teams!$C$2:$C$36)</f>
        <v>West</v>
      </c>
      <c r="E4658" s="1" t="s">
        <v>148</v>
      </c>
      <c r="G4658" s="1" t="str">
        <f t="array" ref="G4658">IF($F4658="", "", _xlfn.XLOOKUP($F4658,accounts!$A$2:$A$86,accounts!$B$2:$B$86, "Other"))</f>
        <v/>
      </c>
      <c r="H4658" s="1" t="str">
        <f t="array" ref="H4658">IF($F4658="", "", IFS(_xlfn.XLOOKUP($F4658, accounts!$A$2:$A$86, accounts!$E$2:$E$86, 0)&gt;=1000, "Enterprise", _xlfn.XLOOKUP($F4658, accounts!$A$2:$A$86, accounts!$E$2:$E$86, 0)&gt;=100, "Mid-Market", TRUE, "SMB"))</f>
        <v/>
      </c>
      <c r="I4658" s="1" t="str">
        <f t="array" ref="I4658">IF($F4658="", "", _xlfn.XLOOKUP($F4658,accounts!$A$2:$A$86,accounts!$F$2:$F$86, "Other"))</f>
        <v/>
      </c>
      <c r="J4658" s="1" t="s">
        <v>189</v>
      </c>
      <c r="K4658" s="3">
        <v>42925.0</v>
      </c>
    </row>
    <row r="4659">
      <c r="A4659" s="1" t="s">
        <v>4864</v>
      </c>
      <c r="B4659" s="1" t="s">
        <v>7</v>
      </c>
      <c r="C4659" s="1" t="str">
        <f t="array" ref="C4659">_xlfn.XLOOKUP($B4659, sales_teams!$A$2:$A$36, sales_teams!$B$2:$B$36)</f>
        <v>Dustin Brinkmann</v>
      </c>
      <c r="D4659" s="1" t="str">
        <f t="array" ref="D4659">_xlfn.XLOOKUP($B4659, sales_teams!$A$2:$A$36, sales_teams!$C$2:$C$36)</f>
        <v>Central</v>
      </c>
      <c r="E4659" s="1" t="s">
        <v>109</v>
      </c>
      <c r="F4659" s="1" t="s">
        <v>79</v>
      </c>
      <c r="G4659" s="1" t="str">
        <f t="array" ref="G4659">IF($F4659="", "", _xlfn.XLOOKUP($F4659,accounts!$A$2:$A$86,accounts!$B$2:$B$86, "Other"))</f>
        <v>entertainment</v>
      </c>
      <c r="H4659" s="1" t="str">
        <f t="array" ref="H4659">IF($F4659="", "", IFS(_xlfn.XLOOKUP($F4659, accounts!$A$2:$A$86, accounts!$E$2:$E$86, 0)&gt;=1000, "Enterprise", _xlfn.XLOOKUP($F4659, accounts!$A$2:$A$86, accounts!$E$2:$E$86, 0)&gt;=100, "Mid-Market", TRUE, "SMB"))</f>
        <v>Mid-Market</v>
      </c>
      <c r="I4659" s="1" t="str">
        <f t="array" ref="I4659">IF($F4659="", "", _xlfn.XLOOKUP($F4659,accounts!$A$2:$A$86,accounts!$F$2:$F$86, "Other"))</f>
        <v>United States</v>
      </c>
      <c r="J4659" s="1" t="s">
        <v>131</v>
      </c>
      <c r="K4659" s="3">
        <v>42926.0</v>
      </c>
      <c r="L4659" s="3">
        <v>42933.0</v>
      </c>
      <c r="M4659" s="1">
        <v>962.0</v>
      </c>
    </row>
    <row r="4660">
      <c r="A4660" s="1" t="s">
        <v>4865</v>
      </c>
      <c r="B4660" s="1" t="s">
        <v>57</v>
      </c>
      <c r="C4660" s="1" t="str">
        <f t="array" ref="C4660">_xlfn.XLOOKUP($B4660, sales_teams!$A$2:$A$36, sales_teams!$B$2:$B$36)</f>
        <v>Rocco Neubert</v>
      </c>
      <c r="D4660" s="1" t="str">
        <f t="array" ref="D4660">_xlfn.XLOOKUP($B4660, sales_teams!$A$2:$A$36, sales_teams!$C$2:$C$36)</f>
        <v>East</v>
      </c>
      <c r="E4660" s="1" t="s">
        <v>109</v>
      </c>
      <c r="F4660" s="1" t="s">
        <v>153</v>
      </c>
      <c r="G4660" s="1" t="str">
        <f t="array" ref="G4660">IF($F4660="", "", _xlfn.XLOOKUP($F4660,accounts!$A$2:$A$86,accounts!$B$2:$B$86, "Other"))</f>
        <v>medical</v>
      </c>
      <c r="H4660" s="1" t="str">
        <f t="array" ref="H4660">IF($F4660="", "", IFS(_xlfn.XLOOKUP($F4660, accounts!$A$2:$A$86, accounts!$E$2:$E$86, 0)&gt;=1000, "Enterprise", _xlfn.XLOOKUP($F4660, accounts!$A$2:$A$86, accounts!$E$2:$E$86, 0)&gt;=100, "Mid-Market", TRUE, "SMB"))</f>
        <v>Enterprise</v>
      </c>
      <c r="I4660" s="1" t="str">
        <f t="array" ref="I4660">IF($F4660="", "", _xlfn.XLOOKUP($F4660,accounts!$A$2:$A$86,accounts!$F$2:$F$86, "Other"))</f>
        <v>United States</v>
      </c>
      <c r="J4660" s="1" t="s">
        <v>131</v>
      </c>
      <c r="K4660" s="3">
        <v>42926.0</v>
      </c>
      <c r="L4660" s="3">
        <v>42937.0</v>
      </c>
      <c r="M4660" s="1">
        <v>1063.0</v>
      </c>
    </row>
    <row r="4661">
      <c r="A4661" s="1" t="s">
        <v>4866</v>
      </c>
      <c r="B4661" s="1" t="s">
        <v>52</v>
      </c>
      <c r="C4661" s="1" t="str">
        <f t="array" ref="C4661">_xlfn.XLOOKUP($B4661, sales_teams!$A$2:$A$36, sales_teams!$B$2:$B$36)</f>
        <v>Rocco Neubert</v>
      </c>
      <c r="D4661" s="1" t="str">
        <f t="array" ref="D4661">_xlfn.XLOOKUP($B4661, sales_teams!$A$2:$A$36, sales_teams!$C$2:$C$36)</f>
        <v>East</v>
      </c>
      <c r="E4661" s="1" t="s">
        <v>188</v>
      </c>
      <c r="F4661" s="1" t="s">
        <v>173</v>
      </c>
      <c r="G4661" s="1" t="str">
        <f t="array" ref="G4661">IF($F4661="", "", _xlfn.XLOOKUP($F4661,accounts!$A$2:$A$86,accounts!$B$2:$B$86, "Other"))</f>
        <v>technology</v>
      </c>
      <c r="H4661" s="1" t="str">
        <f t="array" ref="H4661">IF($F4661="", "", IFS(_xlfn.XLOOKUP($F4661, accounts!$A$2:$A$86, accounts!$E$2:$E$86, 0)&gt;=1000, "Enterprise", _xlfn.XLOOKUP($F4661, accounts!$A$2:$A$86, accounts!$E$2:$E$86, 0)&gt;=100, "Mid-Market", TRUE, "SMB"))</f>
        <v>Mid-Market</v>
      </c>
      <c r="I4661" s="1" t="str">
        <f t="array" ref="I4661">IF($F4661="", "", _xlfn.XLOOKUP($F4661,accounts!$A$2:$A$86,accounts!$F$2:$F$86, "Other"))</f>
        <v>China</v>
      </c>
      <c r="J4661" s="1" t="s">
        <v>192</v>
      </c>
      <c r="K4661" s="3">
        <v>42926.0</v>
      </c>
      <c r="L4661" s="3">
        <v>42939.0</v>
      </c>
      <c r="M4661" s="1">
        <v>0.0</v>
      </c>
    </row>
    <row r="4662">
      <c r="A4662" s="1" t="s">
        <v>4867</v>
      </c>
      <c r="B4662" s="1" t="s">
        <v>12</v>
      </c>
      <c r="C4662" s="1" t="str">
        <f t="array" ref="C4662">_xlfn.XLOOKUP($B4662, sales_teams!$A$2:$A$36, sales_teams!$B$2:$B$36)</f>
        <v>Dustin Brinkmann</v>
      </c>
      <c r="D4662" s="1" t="str">
        <f t="array" ref="D4662">_xlfn.XLOOKUP($B4662, sales_teams!$A$2:$A$36, sales_teams!$C$2:$C$36)</f>
        <v>Central</v>
      </c>
      <c r="E4662" s="1" t="s">
        <v>181</v>
      </c>
      <c r="F4662" s="1" t="s">
        <v>113</v>
      </c>
      <c r="G4662" s="1" t="str">
        <f t="array" ref="G4662">IF($F4662="", "", _xlfn.XLOOKUP($F4662,accounts!$A$2:$A$86,accounts!$B$2:$B$86, "Other"))</f>
        <v>telecommunications</v>
      </c>
      <c r="H4662" s="1" t="str">
        <f t="array" ref="H4662">IF($F4662="", "", IFS(_xlfn.XLOOKUP($F4662, accounts!$A$2:$A$86, accounts!$E$2:$E$86, 0)&gt;=1000, "Enterprise", _xlfn.XLOOKUP($F4662, accounts!$A$2:$A$86, accounts!$E$2:$E$86, 0)&gt;=100, "Mid-Market", TRUE, "SMB"))</f>
        <v>Mid-Market</v>
      </c>
      <c r="I4662" s="1" t="str">
        <f t="array" ref="I4662">IF($F4662="", "", _xlfn.XLOOKUP($F4662,accounts!$A$2:$A$86,accounts!$F$2:$F$86, "Other"))</f>
        <v>United States</v>
      </c>
      <c r="J4662" s="1" t="s">
        <v>192</v>
      </c>
      <c r="K4662" s="3">
        <v>42926.0</v>
      </c>
      <c r="L4662" s="3">
        <v>42939.0</v>
      </c>
      <c r="M4662" s="1">
        <v>0.0</v>
      </c>
    </row>
    <row r="4663">
      <c r="A4663" s="1" t="s">
        <v>4868</v>
      </c>
      <c r="B4663" s="1" t="s">
        <v>30</v>
      </c>
      <c r="C4663" s="1" t="str">
        <f t="array" ref="C4663">_xlfn.XLOOKUP($B4663, sales_teams!$A$2:$A$36, sales_teams!$B$2:$B$36)</f>
        <v>Melvin Marxen</v>
      </c>
      <c r="D4663" s="1" t="str">
        <f t="array" ref="D4663">_xlfn.XLOOKUP($B4663, sales_teams!$A$2:$A$36, sales_teams!$C$2:$C$36)</f>
        <v>Central</v>
      </c>
      <c r="E4663" s="1" t="s">
        <v>109</v>
      </c>
      <c r="F4663" s="1" t="s">
        <v>47</v>
      </c>
      <c r="G4663" s="1" t="str">
        <f t="array" ref="G4663">IF($F4663="", "", _xlfn.XLOOKUP($F4663,accounts!$A$2:$A$86,accounts!$B$2:$B$86, "Other"))</f>
        <v>retail</v>
      </c>
      <c r="H4663" s="1" t="str">
        <f t="array" ref="H4663">IF($F4663="", "", IFS(_xlfn.XLOOKUP($F4663, accounts!$A$2:$A$86, accounts!$E$2:$E$86, 0)&gt;=1000, "Enterprise", _xlfn.XLOOKUP($F4663, accounts!$A$2:$A$86, accounts!$E$2:$E$86, 0)&gt;=100, "Mid-Market", TRUE, "SMB"))</f>
        <v>Enterprise</v>
      </c>
      <c r="I4663" s="1" t="str">
        <f t="array" ref="I4663">IF($F4663="", "", _xlfn.XLOOKUP($F4663,accounts!$A$2:$A$86,accounts!$F$2:$F$86, "Other"))</f>
        <v>United States</v>
      </c>
      <c r="J4663" s="1" t="s">
        <v>192</v>
      </c>
      <c r="K4663" s="3">
        <v>42926.0</v>
      </c>
      <c r="L4663" s="3">
        <v>42928.0</v>
      </c>
      <c r="M4663" s="1">
        <v>0.0</v>
      </c>
    </row>
    <row r="4664">
      <c r="A4664" s="1" t="s">
        <v>4869</v>
      </c>
      <c r="B4664" s="1" t="s">
        <v>30</v>
      </c>
      <c r="C4664" s="1" t="str">
        <f t="array" ref="C4664">_xlfn.XLOOKUP($B4664, sales_teams!$A$2:$A$36, sales_teams!$B$2:$B$36)</f>
        <v>Melvin Marxen</v>
      </c>
      <c r="D4664" s="1" t="str">
        <f t="array" ref="D4664">_xlfn.XLOOKUP($B4664, sales_teams!$A$2:$A$36, sales_teams!$C$2:$C$36)</f>
        <v>Central</v>
      </c>
      <c r="E4664" s="1" t="s">
        <v>179</v>
      </c>
      <c r="F4664" s="1" t="s">
        <v>157</v>
      </c>
      <c r="G4664" s="1" t="str">
        <f t="array" ref="G4664">IF($F4664="", "", _xlfn.XLOOKUP($F4664,accounts!$A$2:$A$86,accounts!$B$2:$B$86, "Other"))</f>
        <v>retail</v>
      </c>
      <c r="H4664" s="1" t="str">
        <f t="array" ref="H4664">IF($F4664="", "", IFS(_xlfn.XLOOKUP($F4664, accounts!$A$2:$A$86, accounts!$E$2:$E$86, 0)&gt;=1000, "Enterprise", _xlfn.XLOOKUP($F4664, accounts!$A$2:$A$86, accounts!$E$2:$E$86, 0)&gt;=100, "Mid-Market", TRUE, "SMB"))</f>
        <v>Enterprise</v>
      </c>
      <c r="I4664" s="1" t="str">
        <f t="array" ref="I4664">IF($F4664="", "", _xlfn.XLOOKUP($F4664,accounts!$A$2:$A$86,accounts!$F$2:$F$86, "Other"))</f>
        <v>Belgium</v>
      </c>
      <c r="J4664" s="1" t="s">
        <v>192</v>
      </c>
      <c r="K4664" s="3">
        <v>42926.0</v>
      </c>
      <c r="L4664" s="3">
        <v>42933.0</v>
      </c>
      <c r="M4664" s="1">
        <v>0.0</v>
      </c>
    </row>
    <row r="4665">
      <c r="A4665" s="1" t="s">
        <v>4870</v>
      </c>
      <c r="B4665" s="1" t="s">
        <v>30</v>
      </c>
      <c r="C4665" s="1" t="str">
        <f t="array" ref="C4665">_xlfn.XLOOKUP($B4665, sales_teams!$A$2:$A$36, sales_teams!$B$2:$B$36)</f>
        <v>Melvin Marxen</v>
      </c>
      <c r="D4665" s="1" t="str">
        <f t="array" ref="D4665">_xlfn.XLOOKUP($B4665, sales_teams!$A$2:$A$36, sales_teams!$C$2:$C$36)</f>
        <v>Central</v>
      </c>
      <c r="E4665" s="1" t="s">
        <v>188</v>
      </c>
      <c r="F4665" s="1" t="s">
        <v>79</v>
      </c>
      <c r="G4665" s="1" t="str">
        <f t="array" ref="G4665">IF($F4665="", "", _xlfn.XLOOKUP($F4665,accounts!$A$2:$A$86,accounts!$B$2:$B$86, "Other"))</f>
        <v>entertainment</v>
      </c>
      <c r="H4665" s="1" t="str">
        <f t="array" ref="H4665">IF($F4665="", "", IFS(_xlfn.XLOOKUP($F4665, accounts!$A$2:$A$86, accounts!$E$2:$E$86, 0)&gt;=1000, "Enterprise", _xlfn.XLOOKUP($F4665, accounts!$A$2:$A$86, accounts!$E$2:$E$86, 0)&gt;=100, "Mid-Market", TRUE, "SMB"))</f>
        <v>Mid-Market</v>
      </c>
      <c r="I4665" s="1" t="str">
        <f t="array" ref="I4665">IF($F4665="", "", _xlfn.XLOOKUP($F4665,accounts!$A$2:$A$86,accounts!$F$2:$F$86, "Other"))</f>
        <v>United States</v>
      </c>
      <c r="J4665" s="1" t="s">
        <v>131</v>
      </c>
      <c r="K4665" s="3">
        <v>42926.0</v>
      </c>
      <c r="L4665" s="3">
        <v>42981.0</v>
      </c>
      <c r="M4665" s="1">
        <v>2572.0</v>
      </c>
    </row>
    <row r="4666">
      <c r="A4666" s="1" t="s">
        <v>4871</v>
      </c>
      <c r="B4666" s="1" t="s">
        <v>26</v>
      </c>
      <c r="C4666" s="1" t="str">
        <f t="array" ref="C4666">_xlfn.XLOOKUP($B4666, sales_teams!$A$2:$A$36, sales_teams!$B$2:$B$36)</f>
        <v>Melvin Marxen</v>
      </c>
      <c r="D4666" s="1" t="str">
        <f t="array" ref="D4666">_xlfn.XLOOKUP($B4666, sales_teams!$A$2:$A$36, sales_teams!$C$2:$C$36)</f>
        <v>Central</v>
      </c>
      <c r="E4666" s="1" t="s">
        <v>148</v>
      </c>
      <c r="F4666" s="1" t="s">
        <v>110</v>
      </c>
      <c r="G4666" s="1" t="str">
        <f t="array" ref="G4666">IF($F4666="", "", _xlfn.XLOOKUP($F4666,accounts!$A$2:$A$86,accounts!$B$2:$B$86, "Other"))</f>
        <v>technology</v>
      </c>
      <c r="H4666" s="1" t="str">
        <f t="array" ref="H4666">IF($F4666="", "", IFS(_xlfn.XLOOKUP($F4666, accounts!$A$2:$A$86, accounts!$E$2:$E$86, 0)&gt;=1000, "Enterprise", _xlfn.XLOOKUP($F4666, accounts!$A$2:$A$86, accounts!$E$2:$E$86, 0)&gt;=100, "Mid-Market", TRUE, "SMB"))</f>
        <v>Enterprise</v>
      </c>
      <c r="I4666" s="1" t="str">
        <f t="array" ref="I4666">IF($F4666="", "", _xlfn.XLOOKUP($F4666,accounts!$A$2:$A$86,accounts!$F$2:$F$86, "Other"))</f>
        <v>Norway</v>
      </c>
      <c r="J4666" s="1" t="s">
        <v>192</v>
      </c>
      <c r="K4666" s="3">
        <v>42926.0</v>
      </c>
      <c r="L4666" s="3">
        <v>42927.0</v>
      </c>
      <c r="M4666" s="1">
        <v>0.0</v>
      </c>
    </row>
    <row r="4667">
      <c r="A4667" s="1" t="s">
        <v>4872</v>
      </c>
      <c r="B4667" s="1" t="s">
        <v>26</v>
      </c>
      <c r="C4667" s="1" t="str">
        <f t="array" ref="C4667">_xlfn.XLOOKUP($B4667, sales_teams!$A$2:$A$36, sales_teams!$B$2:$B$36)</f>
        <v>Melvin Marxen</v>
      </c>
      <c r="D4667" s="1" t="str">
        <f t="array" ref="D4667">_xlfn.XLOOKUP($B4667, sales_teams!$A$2:$A$36, sales_teams!$C$2:$C$36)</f>
        <v>Central</v>
      </c>
      <c r="E4667" s="1" t="s">
        <v>148</v>
      </c>
      <c r="F4667" s="1" t="s">
        <v>136</v>
      </c>
      <c r="G4667" s="1" t="str">
        <f t="array" ref="G4667">IF($F4667="", "", _xlfn.XLOOKUP($F4667,accounts!$A$2:$A$86,accounts!$B$2:$B$86, "Other"))</f>
        <v>services</v>
      </c>
      <c r="H4667" s="1" t="str">
        <f t="array" ref="H4667">IF($F4667="", "", IFS(_xlfn.XLOOKUP($F4667, accounts!$A$2:$A$86, accounts!$E$2:$E$86, 0)&gt;=1000, "Enterprise", _xlfn.XLOOKUP($F4667, accounts!$A$2:$A$86, accounts!$E$2:$E$86, 0)&gt;=100, "Mid-Market", TRUE, "SMB"))</f>
        <v>Enterprise</v>
      </c>
      <c r="I4667" s="1" t="str">
        <f t="array" ref="I4667">IF($F4667="", "", _xlfn.XLOOKUP($F4667,accounts!$A$2:$A$86,accounts!$F$2:$F$86, "Other"))</f>
        <v>United States</v>
      </c>
      <c r="J4667" s="1" t="s">
        <v>131</v>
      </c>
      <c r="K4667" s="3">
        <v>42926.0</v>
      </c>
      <c r="L4667" s="3">
        <v>42934.0</v>
      </c>
      <c r="M4667" s="1">
        <v>4631.0</v>
      </c>
    </row>
    <row r="4668">
      <c r="A4668" s="1" t="s">
        <v>4873</v>
      </c>
      <c r="B4668" s="1" t="s">
        <v>26</v>
      </c>
      <c r="C4668" s="1" t="str">
        <f t="array" ref="C4668">_xlfn.XLOOKUP($B4668, sales_teams!$A$2:$A$36, sales_teams!$B$2:$B$36)</f>
        <v>Melvin Marxen</v>
      </c>
      <c r="D4668" s="1" t="str">
        <f t="array" ref="D4668">_xlfn.XLOOKUP($B4668, sales_teams!$A$2:$A$36, sales_teams!$C$2:$C$36)</f>
        <v>Central</v>
      </c>
      <c r="E4668" s="1" t="s">
        <v>188</v>
      </c>
      <c r="F4668" s="1" t="s">
        <v>122</v>
      </c>
      <c r="G4668" s="1" t="str">
        <f t="array" ref="G4668">IF($F4668="", "", _xlfn.XLOOKUP($F4668,accounts!$A$2:$A$86,accounts!$B$2:$B$86, "Other"))</f>
        <v>medical</v>
      </c>
      <c r="H4668" s="1" t="str">
        <f t="array" ref="H4668">IF($F4668="", "", IFS(_xlfn.XLOOKUP($F4668, accounts!$A$2:$A$86, accounts!$E$2:$E$86, 0)&gt;=1000, "Enterprise", _xlfn.XLOOKUP($F4668, accounts!$A$2:$A$86, accounts!$E$2:$E$86, 0)&gt;=100, "Mid-Market", TRUE, "SMB"))</f>
        <v>Enterprise</v>
      </c>
      <c r="I4668" s="1" t="str">
        <f t="array" ref="I4668">IF($F4668="", "", _xlfn.XLOOKUP($F4668,accounts!$A$2:$A$86,accounts!$F$2:$F$86, "Other"))</f>
        <v>United States</v>
      </c>
      <c r="J4668" s="1" t="s">
        <v>131</v>
      </c>
      <c r="K4668" s="3">
        <v>42926.0</v>
      </c>
      <c r="L4668" s="3">
        <v>42935.0</v>
      </c>
      <c r="M4668" s="1">
        <v>3230.0</v>
      </c>
    </row>
    <row r="4669">
      <c r="A4669" s="1" t="s">
        <v>4874</v>
      </c>
      <c r="B4669" s="1" t="s">
        <v>88</v>
      </c>
      <c r="C4669" s="1" t="str">
        <f t="array" ref="C4669">_xlfn.XLOOKUP($B4669, sales_teams!$A$2:$A$36, sales_teams!$B$2:$B$36)</f>
        <v>Celia Rouche</v>
      </c>
      <c r="D4669" s="1" t="str">
        <f t="array" ref="D4669">_xlfn.XLOOKUP($B4669, sales_teams!$A$2:$A$36, sales_teams!$C$2:$C$36)</f>
        <v>West</v>
      </c>
      <c r="E4669" s="1" t="s">
        <v>179</v>
      </c>
      <c r="F4669" s="1" t="s">
        <v>59</v>
      </c>
      <c r="G4669" s="1" t="str">
        <f t="array" ref="G4669">IF($F4669="", "", _xlfn.XLOOKUP($F4669,accounts!$A$2:$A$86,accounts!$B$2:$B$86, "Other"))</f>
        <v>medical</v>
      </c>
      <c r="H4669" s="1" t="str">
        <f t="array" ref="H4669">IF($F4669="", "", IFS(_xlfn.XLOOKUP($F4669, accounts!$A$2:$A$86, accounts!$E$2:$E$86, 0)&gt;=1000, "Enterprise", _xlfn.XLOOKUP($F4669, accounts!$A$2:$A$86, accounts!$E$2:$E$86, 0)&gt;=100, "Mid-Market", TRUE, "SMB"))</f>
        <v>SMB</v>
      </c>
      <c r="I4669" s="1" t="str">
        <f t="array" ref="I4669">IF($F4669="", "", _xlfn.XLOOKUP($F4669,accounts!$A$2:$A$86,accounts!$F$2:$F$86, "Other"))</f>
        <v>United States</v>
      </c>
      <c r="J4669" s="1" t="s">
        <v>131</v>
      </c>
      <c r="K4669" s="3">
        <v>42926.0</v>
      </c>
      <c r="L4669" s="3">
        <v>42935.0</v>
      </c>
      <c r="M4669" s="1">
        <v>59.0</v>
      </c>
    </row>
    <row r="4670">
      <c r="A4670" s="1" t="s">
        <v>4875</v>
      </c>
      <c r="B4670" s="1" t="s">
        <v>99</v>
      </c>
      <c r="C4670" s="1" t="str">
        <f t="array" ref="C4670">_xlfn.XLOOKUP($B4670, sales_teams!$A$2:$A$36, sales_teams!$B$2:$B$36)</f>
        <v>Summer Sewald</v>
      </c>
      <c r="D4670" s="1" t="str">
        <f t="array" ref="D4670">_xlfn.XLOOKUP($B4670, sales_teams!$A$2:$A$36, sales_teams!$C$2:$C$36)</f>
        <v>West</v>
      </c>
      <c r="E4670" s="1" t="s">
        <v>188</v>
      </c>
      <c r="F4670" s="1" t="s">
        <v>129</v>
      </c>
      <c r="G4670" s="1" t="str">
        <f t="array" ref="G4670">IF($F4670="", "", _xlfn.XLOOKUP($F4670,accounts!$A$2:$A$86,accounts!$B$2:$B$86, "Other"))</f>
        <v>medical</v>
      </c>
      <c r="H4670" s="1" t="str">
        <f t="array" ref="H4670">IF($F4670="", "", IFS(_xlfn.XLOOKUP($F4670, accounts!$A$2:$A$86, accounts!$E$2:$E$86, 0)&gt;=1000, "Enterprise", _xlfn.XLOOKUP($F4670, accounts!$A$2:$A$86, accounts!$E$2:$E$86, 0)&gt;=100, "Mid-Market", TRUE, "SMB"))</f>
        <v>Enterprise</v>
      </c>
      <c r="I4670" s="1" t="str">
        <f t="array" ref="I4670">IF($F4670="", "", _xlfn.XLOOKUP($F4670,accounts!$A$2:$A$86,accounts!$F$2:$F$86, "Other"))</f>
        <v>United States</v>
      </c>
      <c r="J4670" s="1" t="s">
        <v>131</v>
      </c>
      <c r="K4670" s="3">
        <v>42926.0</v>
      </c>
      <c r="L4670" s="3">
        <v>43042.0</v>
      </c>
      <c r="M4670" s="1">
        <v>3624.0</v>
      </c>
    </row>
    <row r="4671">
      <c r="A4671" s="1" t="s">
        <v>4876</v>
      </c>
      <c r="B4671" s="1" t="s">
        <v>104</v>
      </c>
      <c r="C4671" s="1" t="str">
        <f t="array" ref="C4671">_xlfn.XLOOKUP($B4671, sales_teams!$A$2:$A$36, sales_teams!$B$2:$B$36)</f>
        <v>Summer Sewald</v>
      </c>
      <c r="D4671" s="1" t="str">
        <f t="array" ref="D4671">_xlfn.XLOOKUP($B4671, sales_teams!$A$2:$A$36, sales_teams!$C$2:$C$36)</f>
        <v>West</v>
      </c>
      <c r="E4671" s="1" t="s">
        <v>109</v>
      </c>
      <c r="F4671" s="1" t="s">
        <v>129</v>
      </c>
      <c r="G4671" s="1" t="str">
        <f t="array" ref="G4671">IF($F4671="", "", _xlfn.XLOOKUP($F4671,accounts!$A$2:$A$86,accounts!$B$2:$B$86, "Other"))</f>
        <v>medical</v>
      </c>
      <c r="H4671" s="1" t="str">
        <f t="array" ref="H4671">IF($F4671="", "", IFS(_xlfn.XLOOKUP($F4671, accounts!$A$2:$A$86, accounts!$E$2:$E$86, 0)&gt;=1000, "Enterprise", _xlfn.XLOOKUP($F4671, accounts!$A$2:$A$86, accounts!$E$2:$E$86, 0)&gt;=100, "Mid-Market", TRUE, "SMB"))</f>
        <v>Enterprise</v>
      </c>
      <c r="I4671" s="1" t="str">
        <f t="array" ref="I4671">IF($F4671="", "", _xlfn.XLOOKUP($F4671,accounts!$A$2:$A$86,accounts!$F$2:$F$86, "Other"))</f>
        <v>United States</v>
      </c>
      <c r="J4671" s="1" t="s">
        <v>192</v>
      </c>
      <c r="K4671" s="3">
        <v>42926.0</v>
      </c>
      <c r="L4671" s="3">
        <v>43050.0</v>
      </c>
      <c r="M4671" s="1">
        <v>0.0</v>
      </c>
    </row>
    <row r="4672">
      <c r="A4672" s="1" t="s">
        <v>4877</v>
      </c>
      <c r="B4672" s="1" t="s">
        <v>104</v>
      </c>
      <c r="C4672" s="1" t="str">
        <f t="array" ref="C4672">_xlfn.XLOOKUP($B4672, sales_teams!$A$2:$A$36, sales_teams!$B$2:$B$36)</f>
        <v>Summer Sewald</v>
      </c>
      <c r="D4672" s="1" t="str">
        <f t="array" ref="D4672">_xlfn.XLOOKUP($B4672, sales_teams!$A$2:$A$36, sales_teams!$C$2:$C$36)</f>
        <v>West</v>
      </c>
      <c r="E4672" s="1" t="s">
        <v>148</v>
      </c>
      <c r="F4672" s="1" t="s">
        <v>97</v>
      </c>
      <c r="G4672" s="1" t="str">
        <f t="array" ref="G4672">IF($F4672="", "", _xlfn.XLOOKUP($F4672,accounts!$A$2:$A$86,accounts!$B$2:$B$86, "Other"))</f>
        <v>finance</v>
      </c>
      <c r="H4672" s="1" t="str">
        <f t="array" ref="H4672">IF($F4672="", "", IFS(_xlfn.XLOOKUP($F4672, accounts!$A$2:$A$86, accounts!$E$2:$E$86, 0)&gt;=1000, "Enterprise", _xlfn.XLOOKUP($F4672, accounts!$A$2:$A$86, accounts!$E$2:$E$86, 0)&gt;=100, "Mid-Market", TRUE, "SMB"))</f>
        <v>Mid-Market</v>
      </c>
      <c r="I4672" s="1" t="str">
        <f t="array" ref="I4672">IF($F4672="", "", _xlfn.XLOOKUP($F4672,accounts!$A$2:$A$86,accounts!$F$2:$F$86, "Other"))</f>
        <v>United States</v>
      </c>
      <c r="J4672" s="1" t="s">
        <v>192</v>
      </c>
      <c r="K4672" s="3">
        <v>42926.0</v>
      </c>
      <c r="L4672" s="3">
        <v>42928.0</v>
      </c>
      <c r="M4672" s="1">
        <v>0.0</v>
      </c>
    </row>
    <row r="4673">
      <c r="A4673" s="1" t="s">
        <v>4878</v>
      </c>
      <c r="B4673" s="1" t="s">
        <v>104</v>
      </c>
      <c r="C4673" s="1" t="str">
        <f t="array" ref="C4673">_xlfn.XLOOKUP($B4673, sales_teams!$A$2:$A$36, sales_teams!$B$2:$B$36)</f>
        <v>Summer Sewald</v>
      </c>
      <c r="D4673" s="1" t="str">
        <f t="array" ref="D4673">_xlfn.XLOOKUP($B4673, sales_teams!$A$2:$A$36, sales_teams!$C$2:$C$36)</f>
        <v>West</v>
      </c>
      <c r="E4673" s="1" t="s">
        <v>194</v>
      </c>
      <c r="F4673" s="1" t="s">
        <v>118</v>
      </c>
      <c r="G4673" s="1" t="str">
        <f t="array" ref="G4673">IF($F4673="", "", _xlfn.XLOOKUP($F4673,accounts!$A$2:$A$86,accounts!$B$2:$B$86, "Other"))</f>
        <v>services</v>
      </c>
      <c r="H4673" s="1" t="str">
        <f t="array" ref="H4673">IF($F4673="", "", IFS(_xlfn.XLOOKUP($F4673, accounts!$A$2:$A$86, accounts!$E$2:$E$86, 0)&gt;=1000, "Enterprise", _xlfn.XLOOKUP($F4673, accounts!$A$2:$A$86, accounts!$E$2:$E$86, 0)&gt;=100, "Mid-Market", TRUE, "SMB"))</f>
        <v>Enterprise</v>
      </c>
      <c r="I4673" s="1" t="str">
        <f t="array" ref="I4673">IF($F4673="", "", _xlfn.XLOOKUP($F4673,accounts!$A$2:$A$86,accounts!$F$2:$F$86, "Other"))</f>
        <v>United States</v>
      </c>
      <c r="J4673" s="1" t="s">
        <v>131</v>
      </c>
      <c r="K4673" s="3">
        <v>42926.0</v>
      </c>
      <c r="L4673" s="3">
        <v>43000.0</v>
      </c>
      <c r="M4673" s="1">
        <v>5848.0</v>
      </c>
    </row>
    <row r="4674">
      <c r="A4674" s="1" t="s">
        <v>4879</v>
      </c>
      <c r="B4674" s="1" t="s">
        <v>104</v>
      </c>
      <c r="C4674" s="1" t="str">
        <f t="array" ref="C4674">_xlfn.XLOOKUP($B4674, sales_teams!$A$2:$A$36, sales_teams!$B$2:$B$36)</f>
        <v>Summer Sewald</v>
      </c>
      <c r="D4674" s="1" t="str">
        <f t="array" ref="D4674">_xlfn.XLOOKUP($B4674, sales_teams!$A$2:$A$36, sales_teams!$C$2:$C$36)</f>
        <v>West</v>
      </c>
      <c r="E4674" s="1" t="s">
        <v>179</v>
      </c>
      <c r="F4674" s="1" t="s">
        <v>75</v>
      </c>
      <c r="G4674" s="1" t="str">
        <f t="array" ref="G4674">IF($F4674="", "", _xlfn.XLOOKUP($F4674,accounts!$A$2:$A$86,accounts!$B$2:$B$86, "Other"))</f>
        <v>software</v>
      </c>
      <c r="H4674" s="1" t="str">
        <f t="array" ref="H4674">IF($F4674="", "", IFS(_xlfn.XLOOKUP($F4674, accounts!$A$2:$A$86, accounts!$E$2:$E$86, 0)&gt;=1000, "Enterprise", _xlfn.XLOOKUP($F4674, accounts!$A$2:$A$86, accounts!$E$2:$E$86, 0)&gt;=100, "Mid-Market", TRUE, "SMB"))</f>
        <v>SMB</v>
      </c>
      <c r="I4674" s="1" t="str">
        <f t="array" ref="I4674">IF($F4674="", "", _xlfn.XLOOKUP($F4674,accounts!$A$2:$A$86,accounts!$F$2:$F$86, "Other"))</f>
        <v>United States</v>
      </c>
      <c r="J4674" s="1" t="s">
        <v>131</v>
      </c>
      <c r="K4674" s="3">
        <v>42926.0</v>
      </c>
      <c r="L4674" s="3">
        <v>42927.0</v>
      </c>
      <c r="M4674" s="1">
        <v>42.0</v>
      </c>
    </row>
    <row r="4675">
      <c r="A4675" s="1" t="s">
        <v>4880</v>
      </c>
      <c r="B4675" s="1" t="s">
        <v>102</v>
      </c>
      <c r="C4675" s="1" t="str">
        <f t="array" ref="C4675">_xlfn.XLOOKUP($B4675, sales_teams!$A$2:$A$36, sales_teams!$B$2:$B$36)</f>
        <v>Summer Sewald</v>
      </c>
      <c r="D4675" s="1" t="str">
        <f t="array" ref="D4675">_xlfn.XLOOKUP($B4675, sales_teams!$A$2:$A$36, sales_teams!$C$2:$C$36)</f>
        <v>West</v>
      </c>
      <c r="E4675" s="1" t="s">
        <v>194</v>
      </c>
      <c r="F4675" s="1" t="s">
        <v>161</v>
      </c>
      <c r="G4675" s="1" t="str">
        <f t="array" ref="G4675">IF($F4675="", "", _xlfn.XLOOKUP($F4675,accounts!$A$2:$A$86,accounts!$B$2:$B$86, "Other"))</f>
        <v>marketing</v>
      </c>
      <c r="H4675" s="1" t="str">
        <f t="array" ref="H4675">IF($F4675="", "", IFS(_xlfn.XLOOKUP($F4675, accounts!$A$2:$A$86, accounts!$E$2:$E$86, 0)&gt;=1000, "Enterprise", _xlfn.XLOOKUP($F4675, accounts!$A$2:$A$86, accounts!$E$2:$E$86, 0)&gt;=100, "Mid-Market", TRUE, "SMB"))</f>
        <v>Enterprise</v>
      </c>
      <c r="I4675" s="1" t="str">
        <f t="array" ref="I4675">IF($F4675="", "", _xlfn.XLOOKUP($F4675,accounts!$A$2:$A$86,accounts!$F$2:$F$86, "Other"))</f>
        <v>Poland</v>
      </c>
      <c r="J4675" s="1" t="s">
        <v>192</v>
      </c>
      <c r="K4675" s="3">
        <v>42926.0</v>
      </c>
      <c r="L4675" s="3">
        <v>42928.0</v>
      </c>
      <c r="M4675" s="1">
        <v>0.0</v>
      </c>
    </row>
    <row r="4676">
      <c r="A4676" s="1" t="s">
        <v>4881</v>
      </c>
      <c r="B4676" s="1" t="s">
        <v>102</v>
      </c>
      <c r="C4676" s="1" t="str">
        <f t="array" ref="C4676">_xlfn.XLOOKUP($B4676, sales_teams!$A$2:$A$36, sales_teams!$B$2:$B$36)</f>
        <v>Summer Sewald</v>
      </c>
      <c r="D4676" s="1" t="str">
        <f t="array" ref="D4676">_xlfn.XLOOKUP($B4676, sales_teams!$A$2:$A$36, sales_teams!$C$2:$C$36)</f>
        <v>West</v>
      </c>
      <c r="E4676" s="1" t="s">
        <v>148</v>
      </c>
      <c r="F4676" s="1" t="s">
        <v>134</v>
      </c>
      <c r="G4676" s="1" t="str">
        <f t="array" ref="G4676">IF($F4676="", "", _xlfn.XLOOKUP($F4676,accounts!$A$2:$A$86,accounts!$B$2:$B$86, "Other"))</f>
        <v>services</v>
      </c>
      <c r="H4676" s="1" t="str">
        <f t="array" ref="H4676">IF($F4676="", "", IFS(_xlfn.XLOOKUP($F4676, accounts!$A$2:$A$86, accounts!$E$2:$E$86, 0)&gt;=1000, "Enterprise", _xlfn.XLOOKUP($F4676, accounts!$A$2:$A$86, accounts!$E$2:$E$86, 0)&gt;=100, "Mid-Market", TRUE, "SMB"))</f>
        <v>Enterprise</v>
      </c>
      <c r="I4676" s="1" t="str">
        <f t="array" ref="I4676">IF($F4676="", "", _xlfn.XLOOKUP($F4676,accounts!$A$2:$A$86,accounts!$F$2:$F$86, "Other"))</f>
        <v>Brazil</v>
      </c>
      <c r="J4676" s="1" t="s">
        <v>192</v>
      </c>
      <c r="K4676" s="3">
        <v>42926.0</v>
      </c>
      <c r="L4676" s="3">
        <v>42933.0</v>
      </c>
      <c r="M4676" s="1">
        <v>0.0</v>
      </c>
    </row>
    <row r="4677">
      <c r="A4677" s="1" t="s">
        <v>4882</v>
      </c>
      <c r="B4677" s="1" t="s">
        <v>92</v>
      </c>
      <c r="C4677" s="1" t="str">
        <f t="array" ref="C4677">_xlfn.XLOOKUP($B4677, sales_teams!$A$2:$A$36, sales_teams!$B$2:$B$36)</f>
        <v>Celia Rouche</v>
      </c>
      <c r="D4677" s="1" t="str">
        <f t="array" ref="D4677">_xlfn.XLOOKUP($B4677, sales_teams!$A$2:$A$36, sales_teams!$C$2:$C$36)</f>
        <v>West</v>
      </c>
      <c r="E4677" s="1" t="s">
        <v>194</v>
      </c>
      <c r="F4677" s="1" t="s">
        <v>118</v>
      </c>
      <c r="G4677" s="1" t="str">
        <f t="array" ref="G4677">IF($F4677="", "", _xlfn.XLOOKUP($F4677,accounts!$A$2:$A$86,accounts!$B$2:$B$86, "Other"))</f>
        <v>services</v>
      </c>
      <c r="H4677" s="1" t="str">
        <f t="array" ref="H4677">IF($F4677="", "", IFS(_xlfn.XLOOKUP($F4677, accounts!$A$2:$A$86, accounts!$E$2:$E$86, 0)&gt;=1000, "Enterprise", _xlfn.XLOOKUP($F4677, accounts!$A$2:$A$86, accounts!$E$2:$E$86, 0)&gt;=100, "Mid-Market", TRUE, "SMB"))</f>
        <v>Enterprise</v>
      </c>
      <c r="I4677" s="1" t="str">
        <f t="array" ref="I4677">IF($F4677="", "", _xlfn.XLOOKUP($F4677,accounts!$A$2:$A$86,accounts!$F$2:$F$86, "Other"))</f>
        <v>United States</v>
      </c>
      <c r="J4677" s="1" t="s">
        <v>192</v>
      </c>
      <c r="K4677" s="3">
        <v>42926.0</v>
      </c>
      <c r="L4677" s="3">
        <v>42976.0</v>
      </c>
      <c r="M4677" s="1">
        <v>0.0</v>
      </c>
    </row>
    <row r="4678">
      <c r="A4678" s="1" t="s">
        <v>4883</v>
      </c>
      <c r="B4678" s="1" t="s">
        <v>24</v>
      </c>
      <c r="C4678" s="1" t="str">
        <f t="array" ref="C4678">_xlfn.XLOOKUP($B4678, sales_teams!$A$2:$A$36, sales_teams!$B$2:$B$36)</f>
        <v>Melvin Marxen</v>
      </c>
      <c r="D4678" s="1" t="str">
        <f t="array" ref="D4678">_xlfn.XLOOKUP($B4678, sales_teams!$A$2:$A$36, sales_teams!$C$2:$C$36)</f>
        <v>Central</v>
      </c>
      <c r="E4678" s="1" t="s">
        <v>188</v>
      </c>
      <c r="F4678" s="1" t="s">
        <v>145</v>
      </c>
      <c r="G4678" s="1" t="str">
        <f t="array" ref="G4678">IF($F4678="", "", _xlfn.XLOOKUP($F4678,accounts!$A$2:$A$86,accounts!$B$2:$B$86, "Other"))</f>
        <v>technology</v>
      </c>
      <c r="H4678" s="1" t="str">
        <f t="array" ref="H4678">IF($F4678="", "", IFS(_xlfn.XLOOKUP($F4678, accounts!$A$2:$A$86, accounts!$E$2:$E$86, 0)&gt;=1000, "Enterprise", _xlfn.XLOOKUP($F4678, accounts!$A$2:$A$86, accounts!$E$2:$E$86, 0)&gt;=100, "Mid-Market", TRUE, "SMB"))</f>
        <v>Enterprise</v>
      </c>
      <c r="I4678" s="1" t="str">
        <f t="array" ref="I4678">IF($F4678="", "", _xlfn.XLOOKUP($F4678,accounts!$A$2:$A$86,accounts!$F$2:$F$86, "Other"))</f>
        <v>Panama</v>
      </c>
      <c r="J4678" s="1" t="s">
        <v>192</v>
      </c>
      <c r="K4678" s="3">
        <v>42926.0</v>
      </c>
      <c r="L4678" s="3">
        <v>42928.0</v>
      </c>
      <c r="M4678" s="1">
        <v>0.0</v>
      </c>
    </row>
    <row r="4679">
      <c r="A4679" s="1" t="s">
        <v>4884</v>
      </c>
      <c r="B4679" s="1" t="s">
        <v>18</v>
      </c>
      <c r="C4679" s="1" t="str">
        <f t="array" ref="C4679">_xlfn.XLOOKUP($B4679, sales_teams!$A$2:$A$36, sales_teams!$B$2:$B$36)</f>
        <v>Dustin Brinkmann</v>
      </c>
      <c r="D4679" s="1" t="str">
        <f t="array" ref="D4679">_xlfn.XLOOKUP($B4679, sales_teams!$A$2:$A$36, sales_teams!$C$2:$C$36)</f>
        <v>Central</v>
      </c>
      <c r="E4679" s="1" t="s">
        <v>179</v>
      </c>
      <c r="F4679" s="1" t="s">
        <v>47</v>
      </c>
      <c r="G4679" s="1" t="str">
        <f t="array" ref="G4679">IF($F4679="", "", _xlfn.XLOOKUP($F4679,accounts!$A$2:$A$86,accounts!$B$2:$B$86, "Other"))</f>
        <v>retail</v>
      </c>
      <c r="H4679" s="1" t="str">
        <f t="array" ref="H4679">IF($F4679="", "", IFS(_xlfn.XLOOKUP($F4679, accounts!$A$2:$A$86, accounts!$E$2:$E$86, 0)&gt;=1000, "Enterprise", _xlfn.XLOOKUP($F4679, accounts!$A$2:$A$86, accounts!$E$2:$E$86, 0)&gt;=100, "Mid-Market", TRUE, "SMB"))</f>
        <v>Enterprise</v>
      </c>
      <c r="I4679" s="1" t="str">
        <f t="array" ref="I4679">IF($F4679="", "", _xlfn.XLOOKUP($F4679,accounts!$A$2:$A$86,accounts!$F$2:$F$86, "Other"))</f>
        <v>United States</v>
      </c>
      <c r="J4679" s="1" t="s">
        <v>192</v>
      </c>
      <c r="K4679" s="3">
        <v>42926.0</v>
      </c>
      <c r="L4679" s="3">
        <v>42937.0</v>
      </c>
      <c r="M4679" s="1">
        <v>0.0</v>
      </c>
    </row>
    <row r="4680">
      <c r="A4680" s="1" t="s">
        <v>4885</v>
      </c>
      <c r="B4680" s="1" t="s">
        <v>18</v>
      </c>
      <c r="C4680" s="1" t="str">
        <f t="array" ref="C4680">_xlfn.XLOOKUP($B4680, sales_teams!$A$2:$A$36, sales_teams!$B$2:$B$36)</f>
        <v>Dustin Brinkmann</v>
      </c>
      <c r="D4680" s="1" t="str">
        <f t="array" ref="D4680">_xlfn.XLOOKUP($B4680, sales_teams!$A$2:$A$36, sales_teams!$C$2:$C$36)</f>
        <v>Central</v>
      </c>
      <c r="E4680" s="1" t="s">
        <v>181</v>
      </c>
      <c r="F4680" s="1" t="s">
        <v>122</v>
      </c>
      <c r="G4680" s="1" t="str">
        <f t="array" ref="G4680">IF($F4680="", "", _xlfn.XLOOKUP($F4680,accounts!$A$2:$A$86,accounts!$B$2:$B$86, "Other"))</f>
        <v>medical</v>
      </c>
      <c r="H4680" s="1" t="str">
        <f t="array" ref="H4680">IF($F4680="", "", IFS(_xlfn.XLOOKUP($F4680, accounts!$A$2:$A$86, accounts!$E$2:$E$86, 0)&gt;=1000, "Enterprise", _xlfn.XLOOKUP($F4680, accounts!$A$2:$A$86, accounts!$E$2:$E$86, 0)&gt;=100, "Mid-Market", TRUE, "SMB"))</f>
        <v>Enterprise</v>
      </c>
      <c r="I4680" s="1" t="str">
        <f t="array" ref="I4680">IF($F4680="", "", _xlfn.XLOOKUP($F4680,accounts!$A$2:$A$86,accounts!$F$2:$F$86, "Other"))</f>
        <v>United States</v>
      </c>
      <c r="J4680" s="1" t="s">
        <v>131</v>
      </c>
      <c r="K4680" s="3">
        <v>42926.0</v>
      </c>
      <c r="L4680" s="3">
        <v>42935.0</v>
      </c>
      <c r="M4680" s="1">
        <v>588.0</v>
      </c>
    </row>
    <row r="4681">
      <c r="A4681" s="1" t="s">
        <v>4886</v>
      </c>
      <c r="B4681" s="1" t="s">
        <v>54</v>
      </c>
      <c r="C4681" s="1" t="str">
        <f t="array" ref="C4681">_xlfn.XLOOKUP($B4681, sales_teams!$A$2:$A$36, sales_teams!$B$2:$B$36)</f>
        <v>Rocco Neubert</v>
      </c>
      <c r="D4681" s="1" t="str">
        <f t="array" ref="D4681">_xlfn.XLOOKUP($B4681, sales_teams!$A$2:$A$36, sales_teams!$C$2:$C$36)</f>
        <v>East</v>
      </c>
      <c r="E4681" s="1" t="s">
        <v>109</v>
      </c>
      <c r="F4681" s="1" t="s">
        <v>173</v>
      </c>
      <c r="G4681" s="1" t="str">
        <f t="array" ref="G4681">IF($F4681="", "", _xlfn.XLOOKUP($F4681,accounts!$A$2:$A$86,accounts!$B$2:$B$86, "Other"))</f>
        <v>technology</v>
      </c>
      <c r="H4681" s="1" t="str">
        <f t="array" ref="H4681">IF($F4681="", "", IFS(_xlfn.XLOOKUP($F4681, accounts!$A$2:$A$86, accounts!$E$2:$E$86, 0)&gt;=1000, "Enterprise", _xlfn.XLOOKUP($F4681, accounts!$A$2:$A$86, accounts!$E$2:$E$86, 0)&gt;=100, "Mid-Market", TRUE, "SMB"))</f>
        <v>Mid-Market</v>
      </c>
      <c r="I4681" s="1" t="str">
        <f t="array" ref="I4681">IF($F4681="", "", _xlfn.XLOOKUP($F4681,accounts!$A$2:$A$86,accounts!$F$2:$F$86, "Other"))</f>
        <v>China</v>
      </c>
      <c r="J4681" s="1" t="s">
        <v>192</v>
      </c>
      <c r="K4681" s="3">
        <v>42926.0</v>
      </c>
      <c r="L4681" s="3">
        <v>42934.0</v>
      </c>
      <c r="M4681" s="1">
        <v>0.0</v>
      </c>
    </row>
    <row r="4682">
      <c r="A4682" s="1" t="s">
        <v>4887</v>
      </c>
      <c r="B4682" s="1" t="s">
        <v>54</v>
      </c>
      <c r="C4682" s="1" t="str">
        <f t="array" ref="C4682">_xlfn.XLOOKUP($B4682, sales_teams!$A$2:$A$36, sales_teams!$B$2:$B$36)</f>
        <v>Rocco Neubert</v>
      </c>
      <c r="D4682" s="1" t="str">
        <f t="array" ref="D4682">_xlfn.XLOOKUP($B4682, sales_teams!$A$2:$A$36, sales_teams!$C$2:$C$36)</f>
        <v>East</v>
      </c>
      <c r="E4682" s="1" t="s">
        <v>179</v>
      </c>
      <c r="F4682" s="1" t="s">
        <v>171</v>
      </c>
      <c r="G4682" s="1" t="str">
        <f t="array" ref="G4682">IF($F4682="", "", _xlfn.XLOOKUP($F4682,accounts!$A$2:$A$86,accounts!$B$2:$B$86, "Other"))</f>
        <v>retail</v>
      </c>
      <c r="H4682" s="1" t="str">
        <f t="array" ref="H4682">IF($F4682="", "", IFS(_xlfn.XLOOKUP($F4682, accounts!$A$2:$A$86, accounts!$E$2:$E$86, 0)&gt;=1000, "Enterprise", _xlfn.XLOOKUP($F4682, accounts!$A$2:$A$86, accounts!$E$2:$E$86, 0)&gt;=100, "Mid-Market", TRUE, "SMB"))</f>
        <v>Enterprise</v>
      </c>
      <c r="I4682" s="1" t="str">
        <f t="array" ref="I4682">IF($F4682="", "", _xlfn.XLOOKUP($F4682,accounts!$A$2:$A$86,accounts!$F$2:$F$86, "Other"))</f>
        <v>United States</v>
      </c>
      <c r="J4682" s="1" t="s">
        <v>131</v>
      </c>
      <c r="K4682" s="3">
        <v>42926.0</v>
      </c>
      <c r="L4682" s="3">
        <v>42933.0</v>
      </c>
      <c r="M4682" s="1">
        <v>54.0</v>
      </c>
    </row>
    <row r="4683">
      <c r="A4683" s="1" t="s">
        <v>4888</v>
      </c>
      <c r="B4683" s="1" t="s">
        <v>41</v>
      </c>
      <c r="C4683" s="1" t="str">
        <f t="array" ref="C4683">_xlfn.XLOOKUP($B4683, sales_teams!$A$2:$A$36, sales_teams!$B$2:$B$36)</f>
        <v>Cara Losch</v>
      </c>
      <c r="D4683" s="1" t="str">
        <f t="array" ref="D4683">_xlfn.XLOOKUP($B4683, sales_teams!$A$2:$A$36, sales_teams!$C$2:$C$36)</f>
        <v>East</v>
      </c>
      <c r="E4683" s="1" t="s">
        <v>148</v>
      </c>
      <c r="G4683" s="1" t="str">
        <f t="array" ref="G4683">IF($F4683="", "", _xlfn.XLOOKUP($F4683,accounts!$A$2:$A$86,accounts!$B$2:$B$86, "Other"))</f>
        <v/>
      </c>
      <c r="H4683" s="1" t="str">
        <f t="array" ref="H4683">IF($F4683="", "", IFS(_xlfn.XLOOKUP($F4683, accounts!$A$2:$A$86, accounts!$E$2:$E$86, 0)&gt;=1000, "Enterprise", _xlfn.XLOOKUP($F4683, accounts!$A$2:$A$86, accounts!$E$2:$E$86, 0)&gt;=100, "Mid-Market", TRUE, "SMB"))</f>
        <v/>
      </c>
      <c r="I4683" s="1" t="str">
        <f t="array" ref="I4683">IF($F4683="", "", _xlfn.XLOOKUP($F4683,accounts!$A$2:$A$86,accounts!$F$2:$F$86, "Other"))</f>
        <v/>
      </c>
      <c r="J4683" s="1" t="s">
        <v>189</v>
      </c>
      <c r="K4683" s="3">
        <v>42926.0</v>
      </c>
    </row>
    <row r="4684">
      <c r="A4684" s="1" t="s">
        <v>4889</v>
      </c>
      <c r="B4684" s="1" t="s">
        <v>60</v>
      </c>
      <c r="C4684" s="1" t="str">
        <f t="array" ref="C4684">_xlfn.XLOOKUP($B4684, sales_teams!$A$2:$A$36, sales_teams!$B$2:$B$36)</f>
        <v>Celia Rouche</v>
      </c>
      <c r="D4684" s="1" t="str">
        <f t="array" ref="D4684">_xlfn.XLOOKUP($B4684, sales_teams!$A$2:$A$36, sales_teams!$C$2:$C$36)</f>
        <v>West</v>
      </c>
      <c r="E4684" s="1" t="s">
        <v>148</v>
      </c>
      <c r="F4684" s="1" t="s">
        <v>154</v>
      </c>
      <c r="G4684" s="1" t="str">
        <f t="array" ref="G4684">IF($F4684="", "", _xlfn.XLOOKUP($F4684,accounts!$A$2:$A$86,accounts!$B$2:$B$86, "Other"))</f>
        <v>retail</v>
      </c>
      <c r="H4684" s="1" t="str">
        <f t="array" ref="H4684">IF($F4684="", "", IFS(_xlfn.XLOOKUP($F4684, accounts!$A$2:$A$86, accounts!$E$2:$E$86, 0)&gt;=1000, "Enterprise", _xlfn.XLOOKUP($F4684, accounts!$A$2:$A$86, accounts!$E$2:$E$86, 0)&gt;=100, "Mid-Market", TRUE, "SMB"))</f>
        <v>Enterprise</v>
      </c>
      <c r="I4684" s="1" t="str">
        <f t="array" ref="I4684">IF($F4684="", "", _xlfn.XLOOKUP($F4684,accounts!$A$2:$A$86,accounts!$F$2:$F$86, "Other"))</f>
        <v>United States</v>
      </c>
      <c r="J4684" s="1" t="s">
        <v>131</v>
      </c>
      <c r="K4684" s="3">
        <v>42926.0</v>
      </c>
      <c r="L4684" s="3">
        <v>42984.0</v>
      </c>
      <c r="M4684" s="1">
        <v>5099.0</v>
      </c>
    </row>
    <row r="4685">
      <c r="A4685" s="1" t="s">
        <v>4890</v>
      </c>
      <c r="B4685" s="1" t="s">
        <v>34</v>
      </c>
      <c r="C4685" s="1" t="str">
        <f t="array" ref="C4685">_xlfn.XLOOKUP($B4685, sales_teams!$A$2:$A$36, sales_teams!$B$2:$B$36)</f>
        <v>Cara Losch</v>
      </c>
      <c r="D4685" s="1" t="str">
        <f t="array" ref="D4685">_xlfn.XLOOKUP($B4685, sales_teams!$A$2:$A$36, sales_teams!$C$2:$C$36)</f>
        <v>East</v>
      </c>
      <c r="E4685" s="1" t="s">
        <v>181</v>
      </c>
      <c r="G4685" s="1" t="str">
        <f t="array" ref="G4685">IF($F4685="", "", _xlfn.XLOOKUP($F4685,accounts!$A$2:$A$86,accounts!$B$2:$B$86, "Other"))</f>
        <v/>
      </c>
      <c r="H4685" s="1" t="str">
        <f t="array" ref="H4685">IF($F4685="", "", IFS(_xlfn.XLOOKUP($F4685, accounts!$A$2:$A$86, accounts!$E$2:$E$86, 0)&gt;=1000, "Enterprise", _xlfn.XLOOKUP($F4685, accounts!$A$2:$A$86, accounts!$E$2:$E$86, 0)&gt;=100, "Mid-Market", TRUE, "SMB"))</f>
        <v/>
      </c>
      <c r="I4685" s="1" t="str">
        <f t="array" ref="I4685">IF($F4685="", "", _xlfn.XLOOKUP($F4685,accounts!$A$2:$A$86,accounts!$F$2:$F$86, "Other"))</f>
        <v/>
      </c>
      <c r="J4685" s="1" t="s">
        <v>189</v>
      </c>
      <c r="K4685" s="3">
        <v>42926.0</v>
      </c>
    </row>
    <row r="4686">
      <c r="A4686" s="1" t="s">
        <v>4891</v>
      </c>
      <c r="B4686" s="1" t="s">
        <v>105</v>
      </c>
      <c r="C4686" s="1" t="str">
        <f t="array" ref="C4686">_xlfn.XLOOKUP($B4686, sales_teams!$A$2:$A$36, sales_teams!$B$2:$B$36)</f>
        <v>Summer Sewald</v>
      </c>
      <c r="D4686" s="1" t="str">
        <f t="array" ref="D4686">_xlfn.XLOOKUP($B4686, sales_teams!$A$2:$A$36, sales_teams!$C$2:$C$36)</f>
        <v>West</v>
      </c>
      <c r="E4686" s="1" t="s">
        <v>194</v>
      </c>
      <c r="F4686" s="1" t="s">
        <v>142</v>
      </c>
      <c r="G4686" s="1" t="str">
        <f t="array" ref="G4686">IF($F4686="", "", _xlfn.XLOOKUP($F4686,accounts!$A$2:$A$86,accounts!$B$2:$B$86, "Other"))</f>
        <v>retail</v>
      </c>
      <c r="H4686" s="1" t="str">
        <f t="array" ref="H4686">IF($F4686="", "", IFS(_xlfn.XLOOKUP($F4686, accounts!$A$2:$A$86, accounts!$E$2:$E$86, 0)&gt;=1000, "Enterprise", _xlfn.XLOOKUP($F4686, accounts!$A$2:$A$86, accounts!$E$2:$E$86, 0)&gt;=100, "Mid-Market", TRUE, "SMB"))</f>
        <v>Enterprise</v>
      </c>
      <c r="I4686" s="1" t="str">
        <f t="array" ref="I4686">IF($F4686="", "", _xlfn.XLOOKUP($F4686,accounts!$A$2:$A$86,accounts!$F$2:$F$86, "Other"))</f>
        <v>United States</v>
      </c>
      <c r="J4686" s="1" t="s">
        <v>192</v>
      </c>
      <c r="K4686" s="3">
        <v>42926.0</v>
      </c>
      <c r="L4686" s="3">
        <v>42931.0</v>
      </c>
      <c r="M4686" s="1">
        <v>0.0</v>
      </c>
    </row>
    <row r="4687">
      <c r="A4687" s="1" t="s">
        <v>4892</v>
      </c>
      <c r="B4687" s="1" t="s">
        <v>57</v>
      </c>
      <c r="C4687" s="1" t="str">
        <f t="array" ref="C4687">_xlfn.XLOOKUP($B4687, sales_teams!$A$2:$A$36, sales_teams!$B$2:$B$36)</f>
        <v>Rocco Neubert</v>
      </c>
      <c r="D4687" s="1" t="str">
        <f t="array" ref="D4687">_xlfn.XLOOKUP($B4687, sales_teams!$A$2:$A$36, sales_teams!$C$2:$C$36)</f>
        <v>East</v>
      </c>
      <c r="E4687" s="1" t="s">
        <v>188</v>
      </c>
      <c r="F4687" s="1" t="s">
        <v>127</v>
      </c>
      <c r="G4687" s="1" t="str">
        <f t="array" ref="G4687">IF($F4687="", "", _xlfn.XLOOKUP($F4687,accounts!$A$2:$A$86,accounts!$B$2:$B$86, "Other"))</f>
        <v>technology</v>
      </c>
      <c r="H4687" s="1" t="str">
        <f t="array" ref="H4687">IF($F4687="", "", IFS(_xlfn.XLOOKUP($F4687, accounts!$A$2:$A$86, accounts!$E$2:$E$86, 0)&gt;=1000, "Enterprise", _xlfn.XLOOKUP($F4687, accounts!$A$2:$A$86, accounts!$E$2:$E$86, 0)&gt;=100, "Mid-Market", TRUE, "SMB"))</f>
        <v>Enterprise</v>
      </c>
      <c r="I4687" s="1" t="str">
        <f t="array" ref="I4687">IF($F4687="", "", _xlfn.XLOOKUP($F4687,accounts!$A$2:$A$86,accounts!$F$2:$F$86, "Other"))</f>
        <v>United States</v>
      </c>
      <c r="J4687" s="1" t="s">
        <v>192</v>
      </c>
      <c r="K4687" s="3">
        <v>42927.0</v>
      </c>
      <c r="L4687" s="3">
        <v>42937.0</v>
      </c>
      <c r="M4687" s="1">
        <v>0.0</v>
      </c>
    </row>
    <row r="4688">
      <c r="A4688" s="1" t="s">
        <v>4893</v>
      </c>
      <c r="B4688" s="1" t="s">
        <v>52</v>
      </c>
      <c r="C4688" s="1" t="str">
        <f t="array" ref="C4688">_xlfn.XLOOKUP($B4688, sales_teams!$A$2:$A$36, sales_teams!$B$2:$B$36)</f>
        <v>Rocco Neubert</v>
      </c>
      <c r="D4688" s="1" t="str">
        <f t="array" ref="D4688">_xlfn.XLOOKUP($B4688, sales_teams!$A$2:$A$36, sales_teams!$C$2:$C$36)</f>
        <v>East</v>
      </c>
      <c r="E4688" s="1" t="s">
        <v>194</v>
      </c>
      <c r="G4688" s="1" t="str">
        <f t="array" ref="G4688">IF($F4688="", "", _xlfn.XLOOKUP($F4688,accounts!$A$2:$A$86,accounts!$B$2:$B$86, "Other"))</f>
        <v/>
      </c>
      <c r="H4688" s="1" t="str">
        <f t="array" ref="H4688">IF($F4688="", "", IFS(_xlfn.XLOOKUP($F4688, accounts!$A$2:$A$86, accounts!$E$2:$E$86, 0)&gt;=1000, "Enterprise", _xlfn.XLOOKUP($F4688, accounts!$A$2:$A$86, accounts!$E$2:$E$86, 0)&gt;=100, "Mid-Market", TRUE, "SMB"))</f>
        <v/>
      </c>
      <c r="I4688" s="1" t="str">
        <f t="array" ref="I4688">IF($F4688="", "", _xlfn.XLOOKUP($F4688,accounts!$A$2:$A$86,accounts!$F$2:$F$86, "Other"))</f>
        <v/>
      </c>
      <c r="J4688" s="1" t="s">
        <v>189</v>
      </c>
      <c r="K4688" s="3">
        <v>42927.0</v>
      </c>
    </row>
    <row r="4689">
      <c r="A4689" s="1" t="s">
        <v>4894</v>
      </c>
      <c r="B4689" s="1" t="s">
        <v>12</v>
      </c>
      <c r="C4689" s="1" t="str">
        <f t="array" ref="C4689">_xlfn.XLOOKUP($B4689, sales_teams!$A$2:$A$36, sales_teams!$B$2:$B$36)</f>
        <v>Dustin Brinkmann</v>
      </c>
      <c r="D4689" s="1" t="str">
        <f t="array" ref="D4689">_xlfn.XLOOKUP($B4689, sales_teams!$A$2:$A$36, sales_teams!$C$2:$C$36)</f>
        <v>Central</v>
      </c>
      <c r="E4689" s="1" t="s">
        <v>181</v>
      </c>
      <c r="F4689" s="1" t="s">
        <v>152</v>
      </c>
      <c r="G4689" s="1" t="str">
        <f t="array" ref="G4689">IF($F4689="", "", _xlfn.XLOOKUP($F4689,accounts!$A$2:$A$86,accounts!$B$2:$B$86, "Other"))</f>
        <v>marketing</v>
      </c>
      <c r="H4689" s="1" t="str">
        <f t="array" ref="H4689">IF($F4689="", "", IFS(_xlfn.XLOOKUP($F4689, accounts!$A$2:$A$86, accounts!$E$2:$E$86, 0)&gt;=1000, "Enterprise", _xlfn.XLOOKUP($F4689, accounts!$A$2:$A$86, accounts!$E$2:$E$86, 0)&gt;=100, "Mid-Market", TRUE, "SMB"))</f>
        <v>Mid-Market</v>
      </c>
      <c r="I4689" s="1" t="str">
        <f t="array" ref="I4689">IF($F4689="", "", _xlfn.XLOOKUP($F4689,accounts!$A$2:$A$86,accounts!$F$2:$F$86, "Other"))</f>
        <v>United States</v>
      </c>
      <c r="J4689" s="1" t="s">
        <v>192</v>
      </c>
      <c r="K4689" s="3">
        <v>42927.0</v>
      </c>
      <c r="L4689" s="3">
        <v>42994.0</v>
      </c>
      <c r="M4689" s="1">
        <v>0.0</v>
      </c>
    </row>
    <row r="4690">
      <c r="A4690" s="1" t="s">
        <v>4895</v>
      </c>
      <c r="B4690" s="1" t="s">
        <v>12</v>
      </c>
      <c r="C4690" s="1" t="str">
        <f t="array" ref="C4690">_xlfn.XLOOKUP($B4690, sales_teams!$A$2:$A$36, sales_teams!$B$2:$B$36)</f>
        <v>Dustin Brinkmann</v>
      </c>
      <c r="D4690" s="1" t="str">
        <f t="array" ref="D4690">_xlfn.XLOOKUP($B4690, sales_teams!$A$2:$A$36, sales_teams!$C$2:$C$36)</f>
        <v>Central</v>
      </c>
      <c r="E4690" s="1" t="s">
        <v>109</v>
      </c>
      <c r="F4690" s="1" t="s">
        <v>165</v>
      </c>
      <c r="G4690" s="1" t="str">
        <f t="array" ref="G4690">IF($F4690="", "", _xlfn.XLOOKUP($F4690,accounts!$A$2:$A$86,accounts!$B$2:$B$86, "Other"))</f>
        <v>telecommunications</v>
      </c>
      <c r="H4690" s="1" t="str">
        <f t="array" ref="H4690">IF($F4690="", "", IFS(_xlfn.XLOOKUP($F4690, accounts!$A$2:$A$86, accounts!$E$2:$E$86, 0)&gt;=1000, "Enterprise", _xlfn.XLOOKUP($F4690, accounts!$A$2:$A$86, accounts!$E$2:$E$86, 0)&gt;=100, "Mid-Market", TRUE, "SMB"))</f>
        <v>Enterprise</v>
      </c>
      <c r="I4690" s="1" t="str">
        <f t="array" ref="I4690">IF($F4690="", "", _xlfn.XLOOKUP($F4690,accounts!$A$2:$A$86,accounts!$F$2:$F$86, "Other"))</f>
        <v>United States</v>
      </c>
      <c r="J4690" s="1" t="s">
        <v>192</v>
      </c>
      <c r="K4690" s="3">
        <v>42927.0</v>
      </c>
      <c r="L4690" s="3">
        <v>42929.0</v>
      </c>
      <c r="M4690" s="1">
        <v>0.0</v>
      </c>
    </row>
    <row r="4691">
      <c r="A4691" s="1" t="s">
        <v>4896</v>
      </c>
      <c r="B4691" s="1" t="s">
        <v>39</v>
      </c>
      <c r="C4691" s="1" t="str">
        <f t="array" ref="C4691">_xlfn.XLOOKUP($B4691, sales_teams!$A$2:$A$36, sales_teams!$B$2:$B$36)</f>
        <v>Cara Losch</v>
      </c>
      <c r="D4691" s="1" t="str">
        <f t="array" ref="D4691">_xlfn.XLOOKUP($B4691, sales_teams!$A$2:$A$36, sales_teams!$C$2:$C$36)</f>
        <v>East</v>
      </c>
      <c r="E4691" s="1" t="s">
        <v>188</v>
      </c>
      <c r="F4691" s="1" t="s">
        <v>153</v>
      </c>
      <c r="G4691" s="1" t="str">
        <f t="array" ref="G4691">IF($F4691="", "", _xlfn.XLOOKUP($F4691,accounts!$A$2:$A$86,accounts!$B$2:$B$86, "Other"))</f>
        <v>medical</v>
      </c>
      <c r="H4691" s="1" t="str">
        <f t="array" ref="H4691">IF($F4691="", "", IFS(_xlfn.XLOOKUP($F4691, accounts!$A$2:$A$86, accounts!$E$2:$E$86, 0)&gt;=1000, "Enterprise", _xlfn.XLOOKUP($F4691, accounts!$A$2:$A$86, accounts!$E$2:$E$86, 0)&gt;=100, "Mid-Market", TRUE, "SMB"))</f>
        <v>Enterprise</v>
      </c>
      <c r="I4691" s="1" t="str">
        <f t="array" ref="I4691">IF($F4691="", "", _xlfn.XLOOKUP($F4691,accounts!$A$2:$A$86,accounts!$F$2:$F$86, "Other"))</f>
        <v>United States</v>
      </c>
      <c r="J4691" s="1" t="s">
        <v>192</v>
      </c>
      <c r="K4691" s="3">
        <v>42927.0</v>
      </c>
      <c r="L4691" s="3">
        <v>42929.0</v>
      </c>
      <c r="M4691" s="1">
        <v>0.0</v>
      </c>
    </row>
    <row r="4692">
      <c r="A4692" s="1" t="s">
        <v>4897</v>
      </c>
      <c r="B4692" s="1" t="s">
        <v>48</v>
      </c>
      <c r="C4692" s="1" t="str">
        <f t="array" ref="C4692">_xlfn.XLOOKUP($B4692, sales_teams!$A$2:$A$36, sales_teams!$B$2:$B$36)</f>
        <v>Rocco Neubert</v>
      </c>
      <c r="D4692" s="1" t="str">
        <f t="array" ref="D4692">_xlfn.XLOOKUP($B4692, sales_teams!$A$2:$A$36, sales_teams!$C$2:$C$36)</f>
        <v>East</v>
      </c>
      <c r="E4692" s="1" t="s">
        <v>148</v>
      </c>
      <c r="F4692" s="1" t="s">
        <v>153</v>
      </c>
      <c r="G4692" s="1" t="str">
        <f t="array" ref="G4692">IF($F4692="", "", _xlfn.XLOOKUP($F4692,accounts!$A$2:$A$86,accounts!$B$2:$B$86, "Other"))</f>
        <v>medical</v>
      </c>
      <c r="H4692" s="1" t="str">
        <f t="array" ref="H4692">IF($F4692="", "", IFS(_xlfn.XLOOKUP($F4692, accounts!$A$2:$A$86, accounts!$E$2:$E$86, 0)&gt;=1000, "Enterprise", _xlfn.XLOOKUP($F4692, accounts!$A$2:$A$86, accounts!$E$2:$E$86, 0)&gt;=100, "Mid-Market", TRUE, "SMB"))</f>
        <v>Enterprise</v>
      </c>
      <c r="I4692" s="1" t="str">
        <f t="array" ref="I4692">IF($F4692="", "", _xlfn.XLOOKUP($F4692,accounts!$A$2:$A$86,accounts!$F$2:$F$86, "Other"))</f>
        <v>United States</v>
      </c>
      <c r="J4692" s="1" t="s">
        <v>192</v>
      </c>
      <c r="K4692" s="3">
        <v>42927.0</v>
      </c>
      <c r="L4692" s="3">
        <v>42965.0</v>
      </c>
      <c r="M4692" s="1">
        <v>0.0</v>
      </c>
    </row>
    <row r="4693">
      <c r="A4693" s="1" t="s">
        <v>4898</v>
      </c>
      <c r="B4693" s="1" t="s">
        <v>48</v>
      </c>
      <c r="C4693" s="1" t="str">
        <f t="array" ref="C4693">_xlfn.XLOOKUP($B4693, sales_teams!$A$2:$A$36, sales_teams!$B$2:$B$36)</f>
        <v>Rocco Neubert</v>
      </c>
      <c r="D4693" s="1" t="str">
        <f t="array" ref="D4693">_xlfn.XLOOKUP($B4693, sales_teams!$A$2:$A$36, sales_teams!$C$2:$C$36)</f>
        <v>East</v>
      </c>
      <c r="E4693" s="1" t="s">
        <v>194</v>
      </c>
      <c r="F4693" s="1" t="s">
        <v>121</v>
      </c>
      <c r="G4693" s="1" t="str">
        <f t="array" ref="G4693">IF($F4693="", "", _xlfn.XLOOKUP($F4693,accounts!$A$2:$A$86,accounts!$B$2:$B$86, "Other"))</f>
        <v>telecommunications</v>
      </c>
      <c r="H4693" s="1" t="str">
        <f t="array" ref="H4693">IF($F4693="", "", IFS(_xlfn.XLOOKUP($F4693, accounts!$A$2:$A$86, accounts!$E$2:$E$86, 0)&gt;=1000, "Enterprise", _xlfn.XLOOKUP($F4693, accounts!$A$2:$A$86, accounts!$E$2:$E$86, 0)&gt;=100, "Mid-Market", TRUE, "SMB"))</f>
        <v>Enterprise</v>
      </c>
      <c r="I4693" s="1" t="str">
        <f t="array" ref="I4693">IF($F4693="", "", _xlfn.XLOOKUP($F4693,accounts!$A$2:$A$86,accounts!$F$2:$F$86, "Other"))</f>
        <v>United States</v>
      </c>
      <c r="J4693" s="1" t="s">
        <v>131</v>
      </c>
      <c r="K4693" s="3">
        <v>42927.0</v>
      </c>
      <c r="L4693" s="3">
        <v>42935.0</v>
      </c>
      <c r="M4693" s="1">
        <v>4881.0</v>
      </c>
    </row>
    <row r="4694">
      <c r="A4694" s="1" t="s">
        <v>4899</v>
      </c>
      <c r="B4694" s="1" t="s">
        <v>30</v>
      </c>
      <c r="C4694" s="1" t="str">
        <f t="array" ref="C4694">_xlfn.XLOOKUP($B4694, sales_teams!$A$2:$A$36, sales_teams!$B$2:$B$36)</f>
        <v>Melvin Marxen</v>
      </c>
      <c r="D4694" s="1" t="str">
        <f t="array" ref="D4694">_xlfn.XLOOKUP($B4694, sales_teams!$A$2:$A$36, sales_teams!$C$2:$C$36)</f>
        <v>Central</v>
      </c>
      <c r="E4694" s="1" t="s">
        <v>181</v>
      </c>
      <c r="F4694" s="1" t="s">
        <v>29</v>
      </c>
      <c r="G4694" s="1" t="str">
        <f t="array" ref="G4694">IF($F4694="", "", _xlfn.XLOOKUP($F4694,accounts!$A$2:$A$86,accounts!$B$2:$B$86, "Other"))</f>
        <v>medical</v>
      </c>
      <c r="H4694" s="1" t="str">
        <f t="array" ref="H4694">IF($F4694="", "", IFS(_xlfn.XLOOKUP($F4694, accounts!$A$2:$A$86, accounts!$E$2:$E$86, 0)&gt;=1000, "Enterprise", _xlfn.XLOOKUP($F4694, accounts!$A$2:$A$86, accounts!$E$2:$E$86, 0)&gt;=100, "Mid-Market", TRUE, "SMB"))</f>
        <v>Enterprise</v>
      </c>
      <c r="I4694" s="1" t="str">
        <f t="array" ref="I4694">IF($F4694="", "", _xlfn.XLOOKUP($F4694,accounts!$A$2:$A$86,accounts!$F$2:$F$86, "Other"))</f>
        <v>Philipines</v>
      </c>
      <c r="J4694" s="1" t="s">
        <v>192</v>
      </c>
      <c r="K4694" s="3">
        <v>42927.0</v>
      </c>
      <c r="L4694" s="3">
        <v>43048.0</v>
      </c>
      <c r="M4694" s="1">
        <v>0.0</v>
      </c>
    </row>
    <row r="4695">
      <c r="A4695" s="1" t="s">
        <v>4900</v>
      </c>
      <c r="B4695" s="1" t="s">
        <v>30</v>
      </c>
      <c r="C4695" s="1" t="str">
        <f t="array" ref="C4695">_xlfn.XLOOKUP($B4695, sales_teams!$A$2:$A$36, sales_teams!$B$2:$B$36)</f>
        <v>Melvin Marxen</v>
      </c>
      <c r="D4695" s="1" t="str">
        <f t="array" ref="D4695">_xlfn.XLOOKUP($B4695, sales_teams!$A$2:$A$36, sales_teams!$C$2:$C$36)</f>
        <v>Central</v>
      </c>
      <c r="E4695" s="1" t="s">
        <v>148</v>
      </c>
      <c r="F4695" s="1" t="s">
        <v>56</v>
      </c>
      <c r="G4695" s="1" t="str">
        <f t="array" ref="G4695">IF($F4695="", "", _xlfn.XLOOKUP($F4695,accounts!$A$2:$A$86,accounts!$B$2:$B$86, "Other"))</f>
        <v>software</v>
      </c>
      <c r="H4695" s="1" t="str">
        <f t="array" ref="H4695">IF($F4695="", "", IFS(_xlfn.XLOOKUP($F4695, accounts!$A$2:$A$86, accounts!$E$2:$E$86, 0)&gt;=1000, "Enterprise", _xlfn.XLOOKUP($F4695, accounts!$A$2:$A$86, accounts!$E$2:$E$86, 0)&gt;=100, "Mid-Market", TRUE, "SMB"))</f>
        <v>Enterprise</v>
      </c>
      <c r="I4695" s="1" t="str">
        <f t="array" ref="I4695">IF($F4695="", "", _xlfn.XLOOKUP($F4695,accounts!$A$2:$A$86,accounts!$F$2:$F$86, "Other"))</f>
        <v>United States</v>
      </c>
      <c r="J4695" s="1" t="s">
        <v>192</v>
      </c>
      <c r="K4695" s="3">
        <v>42927.0</v>
      </c>
      <c r="L4695" s="3">
        <v>42928.0</v>
      </c>
      <c r="M4695" s="1">
        <v>0.0</v>
      </c>
    </row>
    <row r="4696">
      <c r="A4696" s="1" t="s">
        <v>4901</v>
      </c>
      <c r="B4696" s="1" t="s">
        <v>30</v>
      </c>
      <c r="C4696" s="1" t="str">
        <f t="array" ref="C4696">_xlfn.XLOOKUP($B4696, sales_teams!$A$2:$A$36, sales_teams!$B$2:$B$36)</f>
        <v>Melvin Marxen</v>
      </c>
      <c r="D4696" s="1" t="str">
        <f t="array" ref="D4696">_xlfn.XLOOKUP($B4696, sales_teams!$A$2:$A$36, sales_teams!$C$2:$C$36)</f>
        <v>Central</v>
      </c>
      <c r="E4696" s="1" t="s">
        <v>148</v>
      </c>
      <c r="F4696" s="1" t="s">
        <v>155</v>
      </c>
      <c r="G4696" s="1" t="str">
        <f t="array" ref="G4696">IF($F4696="", "", _xlfn.XLOOKUP($F4696,accounts!$A$2:$A$86,accounts!$B$2:$B$86, "Other"))</f>
        <v>finance</v>
      </c>
      <c r="H4696" s="1" t="str">
        <f t="array" ref="H4696">IF($F4696="", "", IFS(_xlfn.XLOOKUP($F4696, accounts!$A$2:$A$86, accounts!$E$2:$E$86, 0)&gt;=1000, "Enterprise", _xlfn.XLOOKUP($F4696, accounts!$A$2:$A$86, accounts!$E$2:$E$86, 0)&gt;=100, "Mid-Market", TRUE, "SMB"))</f>
        <v>Enterprise</v>
      </c>
      <c r="I4696" s="1" t="str">
        <f t="array" ref="I4696">IF($F4696="", "", _xlfn.XLOOKUP($F4696,accounts!$A$2:$A$86,accounts!$F$2:$F$86, "Other"))</f>
        <v>United States</v>
      </c>
      <c r="J4696" s="1" t="s">
        <v>192</v>
      </c>
      <c r="K4696" s="3">
        <v>42927.0</v>
      </c>
      <c r="L4696" s="3">
        <v>42934.0</v>
      </c>
      <c r="M4696" s="1">
        <v>0.0</v>
      </c>
    </row>
    <row r="4697">
      <c r="A4697" s="1" t="s">
        <v>4902</v>
      </c>
      <c r="B4697" s="1" t="s">
        <v>26</v>
      </c>
      <c r="C4697" s="1" t="str">
        <f t="array" ref="C4697">_xlfn.XLOOKUP($B4697, sales_teams!$A$2:$A$36, sales_teams!$B$2:$B$36)</f>
        <v>Melvin Marxen</v>
      </c>
      <c r="D4697" s="1" t="str">
        <f t="array" ref="D4697">_xlfn.XLOOKUP($B4697, sales_teams!$A$2:$A$36, sales_teams!$C$2:$C$36)</f>
        <v>Central</v>
      </c>
      <c r="E4697" s="1" t="s">
        <v>188</v>
      </c>
      <c r="F4697" s="1" t="s">
        <v>106</v>
      </c>
      <c r="G4697" s="1" t="str">
        <f t="array" ref="G4697">IF($F4697="", "", _xlfn.XLOOKUP($F4697,accounts!$A$2:$A$86,accounts!$B$2:$B$86, "Other"))</f>
        <v>retail</v>
      </c>
      <c r="H4697" s="1" t="str">
        <f t="array" ref="H4697">IF($F4697="", "", IFS(_xlfn.XLOOKUP($F4697, accounts!$A$2:$A$86, accounts!$E$2:$E$86, 0)&gt;=1000, "Enterprise", _xlfn.XLOOKUP($F4697, accounts!$A$2:$A$86, accounts!$E$2:$E$86, 0)&gt;=100, "Mid-Market", TRUE, "SMB"))</f>
        <v>Enterprise</v>
      </c>
      <c r="I4697" s="1" t="str">
        <f t="array" ref="I4697">IF($F4697="", "", _xlfn.XLOOKUP($F4697,accounts!$A$2:$A$86,accounts!$F$2:$F$86, "Other"))</f>
        <v>Italy</v>
      </c>
      <c r="J4697" s="1" t="s">
        <v>131</v>
      </c>
      <c r="K4697" s="3">
        <v>42927.0</v>
      </c>
      <c r="L4697" s="3">
        <v>42928.0</v>
      </c>
      <c r="M4697" s="1">
        <v>2878.0</v>
      </c>
    </row>
    <row r="4698">
      <c r="A4698" s="1" t="s">
        <v>4903</v>
      </c>
      <c r="B4698" s="1" t="s">
        <v>88</v>
      </c>
      <c r="C4698" s="1" t="str">
        <f t="array" ref="C4698">_xlfn.XLOOKUP($B4698, sales_teams!$A$2:$A$36, sales_teams!$B$2:$B$36)</f>
        <v>Celia Rouche</v>
      </c>
      <c r="D4698" s="1" t="str">
        <f t="array" ref="D4698">_xlfn.XLOOKUP($B4698, sales_teams!$A$2:$A$36, sales_teams!$C$2:$C$36)</f>
        <v>West</v>
      </c>
      <c r="E4698" s="1" t="s">
        <v>179</v>
      </c>
      <c r="F4698" s="1" t="s">
        <v>168</v>
      </c>
      <c r="G4698" s="1" t="str">
        <f t="array" ref="G4698">IF($F4698="", "", _xlfn.XLOOKUP($F4698,accounts!$A$2:$A$86,accounts!$B$2:$B$86, "Other"))</f>
        <v>finance</v>
      </c>
      <c r="H4698" s="1" t="str">
        <f t="array" ref="H4698">IF($F4698="", "", IFS(_xlfn.XLOOKUP($F4698, accounts!$A$2:$A$86, accounts!$E$2:$E$86, 0)&gt;=1000, "Enterprise", _xlfn.XLOOKUP($F4698, accounts!$A$2:$A$86, accounts!$E$2:$E$86, 0)&gt;=100, "Mid-Market", TRUE, "SMB"))</f>
        <v>Enterprise</v>
      </c>
      <c r="I4698" s="1" t="str">
        <f t="array" ref="I4698">IF($F4698="", "", _xlfn.XLOOKUP($F4698,accounts!$A$2:$A$86,accounts!$F$2:$F$86, "Other"))</f>
        <v>United States</v>
      </c>
      <c r="J4698" s="1" t="s">
        <v>192</v>
      </c>
      <c r="K4698" s="3">
        <v>42927.0</v>
      </c>
      <c r="L4698" s="3">
        <v>42928.0</v>
      </c>
      <c r="M4698" s="1">
        <v>0.0</v>
      </c>
    </row>
    <row r="4699">
      <c r="A4699" s="1" t="s">
        <v>4904</v>
      </c>
      <c r="B4699" s="1" t="s">
        <v>88</v>
      </c>
      <c r="C4699" s="1" t="str">
        <f t="array" ref="C4699">_xlfn.XLOOKUP($B4699, sales_teams!$A$2:$A$36, sales_teams!$B$2:$B$36)</f>
        <v>Celia Rouche</v>
      </c>
      <c r="D4699" s="1" t="str">
        <f t="array" ref="D4699">_xlfn.XLOOKUP($B4699, sales_teams!$A$2:$A$36, sales_teams!$C$2:$C$36)</f>
        <v>West</v>
      </c>
      <c r="E4699" s="1" t="s">
        <v>188</v>
      </c>
      <c r="F4699" s="1" t="s">
        <v>91</v>
      </c>
      <c r="G4699" s="1" t="str">
        <f t="array" ref="G4699">IF($F4699="", "", _xlfn.XLOOKUP($F4699,accounts!$A$2:$A$86,accounts!$B$2:$B$86, "Other"))</f>
        <v>employment</v>
      </c>
      <c r="H4699" s="1" t="str">
        <f t="array" ref="H4699">IF($F4699="", "", IFS(_xlfn.XLOOKUP($F4699, accounts!$A$2:$A$86, accounts!$E$2:$E$86, 0)&gt;=1000, "Enterprise", _xlfn.XLOOKUP($F4699, accounts!$A$2:$A$86, accounts!$E$2:$E$86, 0)&gt;=100, "Mid-Market", TRUE, "SMB"))</f>
        <v>Enterprise</v>
      </c>
      <c r="I4699" s="1" t="str">
        <f t="array" ref="I4699">IF($F4699="", "", _xlfn.XLOOKUP($F4699,accounts!$A$2:$A$86,accounts!$F$2:$F$86, "Other"))</f>
        <v>United States</v>
      </c>
      <c r="J4699" s="1" t="s">
        <v>131</v>
      </c>
      <c r="K4699" s="3">
        <v>42927.0</v>
      </c>
      <c r="L4699" s="3">
        <v>42986.0</v>
      </c>
      <c r="M4699" s="1">
        <v>3121.0</v>
      </c>
    </row>
    <row r="4700">
      <c r="A4700" s="1" t="s">
        <v>4905</v>
      </c>
      <c r="B4700" s="1" t="s">
        <v>99</v>
      </c>
      <c r="C4700" s="1" t="str">
        <f t="array" ref="C4700">_xlfn.XLOOKUP($B4700, sales_teams!$A$2:$A$36, sales_teams!$B$2:$B$36)</f>
        <v>Summer Sewald</v>
      </c>
      <c r="D4700" s="1" t="str">
        <f t="array" ref="D4700">_xlfn.XLOOKUP($B4700, sales_teams!$A$2:$A$36, sales_teams!$C$2:$C$36)</f>
        <v>West</v>
      </c>
      <c r="E4700" s="1" t="s">
        <v>194</v>
      </c>
      <c r="F4700" s="1" t="s">
        <v>97</v>
      </c>
      <c r="G4700" s="1" t="str">
        <f t="array" ref="G4700">IF($F4700="", "", _xlfn.XLOOKUP($F4700,accounts!$A$2:$A$86,accounts!$B$2:$B$86, "Other"))</f>
        <v>finance</v>
      </c>
      <c r="H4700" s="1" t="str">
        <f t="array" ref="H4700">IF($F4700="", "", IFS(_xlfn.XLOOKUP($F4700, accounts!$A$2:$A$86, accounts!$E$2:$E$86, 0)&gt;=1000, "Enterprise", _xlfn.XLOOKUP($F4700, accounts!$A$2:$A$86, accounts!$E$2:$E$86, 0)&gt;=100, "Mid-Market", TRUE, "SMB"))</f>
        <v>Mid-Market</v>
      </c>
      <c r="I4700" s="1" t="str">
        <f t="array" ref="I4700">IF($F4700="", "", _xlfn.XLOOKUP($F4700,accounts!$A$2:$A$86,accounts!$F$2:$F$86, "Other"))</f>
        <v>United States</v>
      </c>
      <c r="J4700" s="1" t="s">
        <v>192</v>
      </c>
      <c r="K4700" s="3">
        <v>42927.0</v>
      </c>
      <c r="L4700" s="3">
        <v>42928.0</v>
      </c>
      <c r="M4700" s="1">
        <v>0.0</v>
      </c>
    </row>
    <row r="4701">
      <c r="A4701" s="1" t="s">
        <v>4906</v>
      </c>
      <c r="B4701" s="1" t="s">
        <v>99</v>
      </c>
      <c r="C4701" s="1" t="str">
        <f t="array" ref="C4701">_xlfn.XLOOKUP($B4701, sales_teams!$A$2:$A$36, sales_teams!$B$2:$B$36)</f>
        <v>Summer Sewald</v>
      </c>
      <c r="D4701" s="1" t="str">
        <f t="array" ref="D4701">_xlfn.XLOOKUP($B4701, sales_teams!$A$2:$A$36, sales_teams!$C$2:$C$36)</f>
        <v>West</v>
      </c>
      <c r="E4701" s="1" t="s">
        <v>179</v>
      </c>
      <c r="F4701" s="1" t="s">
        <v>114</v>
      </c>
      <c r="G4701" s="1" t="str">
        <f t="array" ref="G4701">IF($F4701="", "", _xlfn.XLOOKUP($F4701,accounts!$A$2:$A$86,accounts!$B$2:$B$86, "Other"))</f>
        <v>marketing</v>
      </c>
      <c r="H4701" s="1" t="str">
        <f t="array" ref="H4701">IF($F4701="", "", IFS(_xlfn.XLOOKUP($F4701, accounts!$A$2:$A$86, accounts!$E$2:$E$86, 0)&gt;=1000, "Enterprise", _xlfn.XLOOKUP($F4701, accounts!$A$2:$A$86, accounts!$E$2:$E$86, 0)&gt;=100, "Mid-Market", TRUE, "SMB"))</f>
        <v>Enterprise</v>
      </c>
      <c r="I4701" s="1" t="str">
        <f t="array" ref="I4701">IF($F4701="", "", _xlfn.XLOOKUP($F4701,accounts!$A$2:$A$86,accounts!$F$2:$F$86, "Other"))</f>
        <v>United States</v>
      </c>
      <c r="J4701" s="1" t="s">
        <v>131</v>
      </c>
      <c r="K4701" s="3">
        <v>42927.0</v>
      </c>
      <c r="L4701" s="3">
        <v>42934.0</v>
      </c>
      <c r="M4701" s="1">
        <v>57.0</v>
      </c>
    </row>
    <row r="4702">
      <c r="A4702" s="1" t="s">
        <v>4907</v>
      </c>
      <c r="B4702" s="1" t="s">
        <v>19</v>
      </c>
      <c r="C4702" s="1" t="str">
        <f t="array" ref="C4702">_xlfn.XLOOKUP($B4702, sales_teams!$A$2:$A$36, sales_teams!$B$2:$B$36)</f>
        <v>Melvin Marxen</v>
      </c>
      <c r="D4702" s="1" t="str">
        <f t="array" ref="D4702">_xlfn.XLOOKUP($B4702, sales_teams!$A$2:$A$36, sales_teams!$C$2:$C$36)</f>
        <v>Central</v>
      </c>
      <c r="E4702" s="1" t="s">
        <v>181</v>
      </c>
      <c r="F4702" s="1" t="s">
        <v>165</v>
      </c>
      <c r="G4702" s="1" t="str">
        <f t="array" ref="G4702">IF($F4702="", "", _xlfn.XLOOKUP($F4702,accounts!$A$2:$A$86,accounts!$B$2:$B$86, "Other"))</f>
        <v>telecommunications</v>
      </c>
      <c r="H4702" s="1" t="str">
        <f t="array" ref="H4702">IF($F4702="", "", IFS(_xlfn.XLOOKUP($F4702, accounts!$A$2:$A$86, accounts!$E$2:$E$86, 0)&gt;=1000, "Enterprise", _xlfn.XLOOKUP($F4702, accounts!$A$2:$A$86, accounts!$E$2:$E$86, 0)&gt;=100, "Mid-Market", TRUE, "SMB"))</f>
        <v>Enterprise</v>
      </c>
      <c r="I4702" s="1" t="str">
        <f t="array" ref="I4702">IF($F4702="", "", _xlfn.XLOOKUP($F4702,accounts!$A$2:$A$86,accounts!$F$2:$F$86, "Other"))</f>
        <v>United States</v>
      </c>
      <c r="J4702" s="1" t="s">
        <v>131</v>
      </c>
      <c r="K4702" s="3">
        <v>42927.0</v>
      </c>
      <c r="L4702" s="3">
        <v>42928.0</v>
      </c>
      <c r="M4702" s="1">
        <v>576.0</v>
      </c>
    </row>
    <row r="4703">
      <c r="A4703" s="1" t="s">
        <v>4908</v>
      </c>
      <c r="B4703" s="1" t="s">
        <v>19</v>
      </c>
      <c r="C4703" s="1" t="str">
        <f t="array" ref="C4703">_xlfn.XLOOKUP($B4703, sales_teams!$A$2:$A$36, sales_teams!$B$2:$B$36)</f>
        <v>Melvin Marxen</v>
      </c>
      <c r="D4703" s="1" t="str">
        <f t="array" ref="D4703">_xlfn.XLOOKUP($B4703, sales_teams!$A$2:$A$36, sales_teams!$C$2:$C$36)</f>
        <v>Central</v>
      </c>
      <c r="E4703" s="1" t="s">
        <v>109</v>
      </c>
      <c r="F4703" s="1" t="s">
        <v>128</v>
      </c>
      <c r="G4703" s="1" t="str">
        <f t="array" ref="G4703">IF($F4703="", "", _xlfn.XLOOKUP($F4703,accounts!$A$2:$A$86,accounts!$B$2:$B$86, "Other"))</f>
        <v>marketing</v>
      </c>
      <c r="H4703" s="1" t="str">
        <f t="array" ref="H4703">IF($F4703="", "", IFS(_xlfn.XLOOKUP($F4703, accounts!$A$2:$A$86, accounts!$E$2:$E$86, 0)&gt;=1000, "Enterprise", _xlfn.XLOOKUP($F4703, accounts!$A$2:$A$86, accounts!$E$2:$E$86, 0)&gt;=100, "Mid-Market", TRUE, "SMB"))</f>
        <v>Enterprise</v>
      </c>
      <c r="I4703" s="1" t="str">
        <f t="array" ref="I4703">IF($F4703="", "", _xlfn.XLOOKUP($F4703,accounts!$A$2:$A$86,accounts!$F$2:$F$86, "Other"))</f>
        <v>United States</v>
      </c>
      <c r="J4703" s="1" t="s">
        <v>131</v>
      </c>
      <c r="K4703" s="3">
        <v>42927.0</v>
      </c>
      <c r="L4703" s="3">
        <v>42934.0</v>
      </c>
      <c r="M4703" s="1">
        <v>1258.0</v>
      </c>
    </row>
    <row r="4704">
      <c r="A4704" s="1" t="s">
        <v>4909</v>
      </c>
      <c r="B4704" s="1" t="s">
        <v>104</v>
      </c>
      <c r="C4704" s="1" t="str">
        <f t="array" ref="C4704">_xlfn.XLOOKUP($B4704, sales_teams!$A$2:$A$36, sales_teams!$B$2:$B$36)</f>
        <v>Summer Sewald</v>
      </c>
      <c r="D4704" s="1" t="str">
        <f t="array" ref="D4704">_xlfn.XLOOKUP($B4704, sales_teams!$A$2:$A$36, sales_teams!$C$2:$C$36)</f>
        <v>West</v>
      </c>
      <c r="E4704" s="1" t="s">
        <v>109</v>
      </c>
      <c r="F4704" s="1" t="s">
        <v>154</v>
      </c>
      <c r="G4704" s="1" t="str">
        <f t="array" ref="G4704">IF($F4704="", "", _xlfn.XLOOKUP($F4704,accounts!$A$2:$A$86,accounts!$B$2:$B$86, "Other"))</f>
        <v>retail</v>
      </c>
      <c r="H4704" s="1" t="str">
        <f t="array" ref="H4704">IF($F4704="", "", IFS(_xlfn.XLOOKUP($F4704, accounts!$A$2:$A$86, accounts!$E$2:$E$86, 0)&gt;=1000, "Enterprise", _xlfn.XLOOKUP($F4704, accounts!$A$2:$A$86, accounts!$E$2:$E$86, 0)&gt;=100, "Mid-Market", TRUE, "SMB"))</f>
        <v>Enterprise</v>
      </c>
      <c r="I4704" s="1" t="str">
        <f t="array" ref="I4704">IF($F4704="", "", _xlfn.XLOOKUP($F4704,accounts!$A$2:$A$86,accounts!$F$2:$F$86, "Other"))</f>
        <v>United States</v>
      </c>
      <c r="J4704" s="1" t="s">
        <v>192</v>
      </c>
      <c r="K4704" s="3">
        <v>42927.0</v>
      </c>
      <c r="L4704" s="3">
        <v>42969.0</v>
      </c>
      <c r="M4704" s="1">
        <v>0.0</v>
      </c>
    </row>
    <row r="4705">
      <c r="A4705" s="1" t="s">
        <v>4910</v>
      </c>
      <c r="B4705" s="1" t="s">
        <v>102</v>
      </c>
      <c r="C4705" s="1" t="str">
        <f t="array" ref="C4705">_xlfn.XLOOKUP($B4705, sales_teams!$A$2:$A$36, sales_teams!$B$2:$B$36)</f>
        <v>Summer Sewald</v>
      </c>
      <c r="D4705" s="1" t="str">
        <f t="array" ref="D4705">_xlfn.XLOOKUP($B4705, sales_teams!$A$2:$A$36, sales_teams!$C$2:$C$36)</f>
        <v>West</v>
      </c>
      <c r="E4705" s="1" t="s">
        <v>194</v>
      </c>
      <c r="G4705" s="1" t="str">
        <f t="array" ref="G4705">IF($F4705="", "", _xlfn.XLOOKUP($F4705,accounts!$A$2:$A$86,accounts!$B$2:$B$86, "Other"))</f>
        <v/>
      </c>
      <c r="H4705" s="1" t="str">
        <f t="array" ref="H4705">IF($F4705="", "", IFS(_xlfn.XLOOKUP($F4705, accounts!$A$2:$A$86, accounts!$E$2:$E$86, 0)&gt;=1000, "Enterprise", _xlfn.XLOOKUP($F4705, accounts!$A$2:$A$86, accounts!$E$2:$E$86, 0)&gt;=100, "Mid-Market", TRUE, "SMB"))</f>
        <v/>
      </c>
      <c r="I4705" s="1" t="str">
        <f t="array" ref="I4705">IF($F4705="", "", _xlfn.XLOOKUP($F4705,accounts!$A$2:$A$86,accounts!$F$2:$F$86, "Other"))</f>
        <v/>
      </c>
      <c r="J4705" s="1" t="s">
        <v>189</v>
      </c>
      <c r="K4705" s="3">
        <v>42927.0</v>
      </c>
    </row>
    <row r="4706">
      <c r="A4706" s="1" t="s">
        <v>4911</v>
      </c>
      <c r="B4706" s="1" t="s">
        <v>102</v>
      </c>
      <c r="C4706" s="1" t="str">
        <f t="array" ref="C4706">_xlfn.XLOOKUP($B4706, sales_teams!$A$2:$A$36, sales_teams!$B$2:$B$36)</f>
        <v>Summer Sewald</v>
      </c>
      <c r="D4706" s="1" t="str">
        <f t="array" ref="D4706">_xlfn.XLOOKUP($B4706, sales_teams!$A$2:$A$36, sales_teams!$C$2:$C$36)</f>
        <v>West</v>
      </c>
      <c r="E4706" s="1" t="s">
        <v>181</v>
      </c>
      <c r="F4706" s="1" t="s">
        <v>80</v>
      </c>
      <c r="G4706" s="1" t="str">
        <f t="array" ref="G4706">IF($F4706="", "", _xlfn.XLOOKUP($F4706,accounts!$A$2:$A$86,accounts!$B$2:$B$86, "Other"))</f>
        <v>technology</v>
      </c>
      <c r="H4706" s="1" t="str">
        <f t="array" ref="H4706">IF($F4706="", "", IFS(_xlfn.XLOOKUP($F4706, accounts!$A$2:$A$86, accounts!$E$2:$E$86, 0)&gt;=1000, "Enterprise", _xlfn.XLOOKUP($F4706, accounts!$A$2:$A$86, accounts!$E$2:$E$86, 0)&gt;=100, "Mid-Market", TRUE, "SMB"))</f>
        <v>Enterprise</v>
      </c>
      <c r="I4706" s="1" t="str">
        <f t="array" ref="I4706">IF($F4706="", "", _xlfn.XLOOKUP($F4706,accounts!$A$2:$A$86,accounts!$F$2:$F$86, "Other"))</f>
        <v>United States</v>
      </c>
      <c r="J4706" s="1" t="s">
        <v>192</v>
      </c>
      <c r="K4706" s="3">
        <v>42927.0</v>
      </c>
      <c r="L4706" s="3">
        <v>43007.0</v>
      </c>
      <c r="M4706" s="1">
        <v>0.0</v>
      </c>
    </row>
    <row r="4707">
      <c r="A4707" s="1" t="s">
        <v>4912</v>
      </c>
      <c r="B4707" s="1" t="s">
        <v>102</v>
      </c>
      <c r="C4707" s="1" t="str">
        <f t="array" ref="C4707">_xlfn.XLOOKUP($B4707, sales_teams!$A$2:$A$36, sales_teams!$B$2:$B$36)</f>
        <v>Summer Sewald</v>
      </c>
      <c r="D4707" s="1" t="str">
        <f t="array" ref="D4707">_xlfn.XLOOKUP($B4707, sales_teams!$A$2:$A$36, sales_teams!$C$2:$C$36)</f>
        <v>West</v>
      </c>
      <c r="E4707" s="1" t="s">
        <v>181</v>
      </c>
      <c r="F4707" s="1" t="s">
        <v>119</v>
      </c>
      <c r="G4707" s="1" t="str">
        <f t="array" ref="G4707">IF($F4707="", "", _xlfn.XLOOKUP($F4707,accounts!$A$2:$A$86,accounts!$B$2:$B$86, "Other"))</f>
        <v>technology</v>
      </c>
      <c r="H4707" s="1" t="str">
        <f t="array" ref="H4707">IF($F4707="", "", IFS(_xlfn.XLOOKUP($F4707, accounts!$A$2:$A$86, accounts!$E$2:$E$86, 0)&gt;=1000, "Enterprise", _xlfn.XLOOKUP($F4707, accounts!$A$2:$A$86, accounts!$E$2:$E$86, 0)&gt;=100, "Mid-Market", TRUE, "SMB"))</f>
        <v>Enterprise</v>
      </c>
      <c r="I4707" s="1" t="str">
        <f t="array" ref="I4707">IF($F4707="", "", _xlfn.XLOOKUP($F4707,accounts!$A$2:$A$86,accounts!$F$2:$F$86, "Other"))</f>
        <v>Korea</v>
      </c>
      <c r="J4707" s="1" t="s">
        <v>131</v>
      </c>
      <c r="K4707" s="3">
        <v>42927.0</v>
      </c>
      <c r="L4707" s="3">
        <v>42936.0</v>
      </c>
      <c r="M4707" s="1">
        <v>491.0</v>
      </c>
    </row>
    <row r="4708">
      <c r="A4708" s="1" t="s">
        <v>4913</v>
      </c>
      <c r="B4708" s="1" t="s">
        <v>92</v>
      </c>
      <c r="C4708" s="1" t="str">
        <f t="array" ref="C4708">_xlfn.XLOOKUP($B4708, sales_teams!$A$2:$A$36, sales_teams!$B$2:$B$36)</f>
        <v>Celia Rouche</v>
      </c>
      <c r="D4708" s="1" t="str">
        <f t="array" ref="D4708">_xlfn.XLOOKUP($B4708, sales_teams!$A$2:$A$36, sales_teams!$C$2:$C$36)</f>
        <v>West</v>
      </c>
      <c r="E4708" s="1" t="s">
        <v>181</v>
      </c>
      <c r="F4708" s="1" t="s">
        <v>161</v>
      </c>
      <c r="G4708" s="1" t="str">
        <f t="array" ref="G4708">IF($F4708="", "", _xlfn.XLOOKUP($F4708,accounts!$A$2:$A$86,accounts!$B$2:$B$86, "Other"))</f>
        <v>marketing</v>
      </c>
      <c r="H4708" s="1" t="str">
        <f t="array" ref="H4708">IF($F4708="", "", IFS(_xlfn.XLOOKUP($F4708, accounts!$A$2:$A$86, accounts!$E$2:$E$86, 0)&gt;=1000, "Enterprise", _xlfn.XLOOKUP($F4708, accounts!$A$2:$A$86, accounts!$E$2:$E$86, 0)&gt;=100, "Mid-Market", TRUE, "SMB"))</f>
        <v>Enterprise</v>
      </c>
      <c r="I4708" s="1" t="str">
        <f t="array" ref="I4708">IF($F4708="", "", _xlfn.XLOOKUP($F4708,accounts!$A$2:$A$86,accounts!$F$2:$F$86, "Other"))</f>
        <v>Poland</v>
      </c>
      <c r="J4708" s="1" t="s">
        <v>131</v>
      </c>
      <c r="K4708" s="3">
        <v>42927.0</v>
      </c>
      <c r="L4708" s="3">
        <v>42970.0</v>
      </c>
      <c r="M4708" s="1">
        <v>494.0</v>
      </c>
    </row>
    <row r="4709">
      <c r="A4709" s="1" t="s">
        <v>4914</v>
      </c>
      <c r="B4709" s="1" t="s">
        <v>107</v>
      </c>
      <c r="C4709" s="1" t="str">
        <f t="array" ref="C4709">_xlfn.XLOOKUP($B4709, sales_teams!$A$2:$A$36, sales_teams!$B$2:$B$36)</f>
        <v>Summer Sewald</v>
      </c>
      <c r="D4709" s="1" t="str">
        <f t="array" ref="D4709">_xlfn.XLOOKUP($B4709, sales_teams!$A$2:$A$36, sales_teams!$C$2:$C$36)</f>
        <v>West</v>
      </c>
      <c r="E4709" s="1" t="s">
        <v>148</v>
      </c>
      <c r="F4709" s="1" t="s">
        <v>75</v>
      </c>
      <c r="G4709" s="1" t="str">
        <f t="array" ref="G4709">IF($F4709="", "", _xlfn.XLOOKUP($F4709,accounts!$A$2:$A$86,accounts!$B$2:$B$86, "Other"))</f>
        <v>software</v>
      </c>
      <c r="H4709" s="1" t="str">
        <f t="array" ref="H4709">IF($F4709="", "", IFS(_xlfn.XLOOKUP($F4709, accounts!$A$2:$A$86, accounts!$E$2:$E$86, 0)&gt;=1000, "Enterprise", _xlfn.XLOOKUP($F4709, accounts!$A$2:$A$86, accounts!$E$2:$E$86, 0)&gt;=100, "Mid-Market", TRUE, "SMB"))</f>
        <v>SMB</v>
      </c>
      <c r="I4709" s="1" t="str">
        <f t="array" ref="I4709">IF($F4709="", "", _xlfn.XLOOKUP($F4709,accounts!$A$2:$A$86,accounts!$F$2:$F$86, "Other"))</f>
        <v>United States</v>
      </c>
      <c r="J4709" s="1" t="s">
        <v>192</v>
      </c>
      <c r="K4709" s="3">
        <v>42927.0</v>
      </c>
      <c r="L4709" s="3">
        <v>42936.0</v>
      </c>
      <c r="M4709" s="1">
        <v>0.0</v>
      </c>
    </row>
    <row r="4710">
      <c r="A4710" s="1" t="s">
        <v>4915</v>
      </c>
      <c r="B4710" s="1" t="s">
        <v>107</v>
      </c>
      <c r="C4710" s="1" t="str">
        <f t="array" ref="C4710">_xlfn.XLOOKUP($B4710, sales_teams!$A$2:$A$36, sales_teams!$B$2:$B$36)</f>
        <v>Summer Sewald</v>
      </c>
      <c r="D4710" s="1" t="str">
        <f t="array" ref="D4710">_xlfn.XLOOKUP($B4710, sales_teams!$A$2:$A$36, sales_teams!$C$2:$C$36)</f>
        <v>West</v>
      </c>
      <c r="E4710" s="1" t="s">
        <v>109</v>
      </c>
      <c r="F4710" s="1" t="s">
        <v>176</v>
      </c>
      <c r="G4710" s="1" t="str">
        <f t="array" ref="G4710">IF($F4710="", "", _xlfn.XLOOKUP($F4710,accounts!$A$2:$A$86,accounts!$B$2:$B$86, "Other"))</f>
        <v>entertainment</v>
      </c>
      <c r="H4710" s="1" t="str">
        <f t="array" ref="H4710">IF($F4710="", "", IFS(_xlfn.XLOOKUP($F4710, accounts!$A$2:$A$86, accounts!$E$2:$E$86, 0)&gt;=1000, "Enterprise", _xlfn.XLOOKUP($F4710, accounts!$A$2:$A$86, accounts!$E$2:$E$86, 0)&gt;=100, "Mid-Market", TRUE, "SMB"))</f>
        <v>Mid-Market</v>
      </c>
      <c r="I4710" s="1" t="str">
        <f t="array" ref="I4710">IF($F4710="", "", _xlfn.XLOOKUP($F4710,accounts!$A$2:$A$86,accounts!$F$2:$F$86, "Other"))</f>
        <v>United States</v>
      </c>
      <c r="J4710" s="1" t="s">
        <v>131</v>
      </c>
      <c r="K4710" s="3">
        <v>42927.0</v>
      </c>
      <c r="L4710" s="3">
        <v>42997.0</v>
      </c>
      <c r="M4710" s="1">
        <v>882.0</v>
      </c>
    </row>
    <row r="4711">
      <c r="A4711" s="1" t="s">
        <v>4916</v>
      </c>
      <c r="B4711" s="1" t="s">
        <v>54</v>
      </c>
      <c r="C4711" s="1" t="str">
        <f t="array" ref="C4711">_xlfn.XLOOKUP($B4711, sales_teams!$A$2:$A$36, sales_teams!$B$2:$B$36)</f>
        <v>Rocco Neubert</v>
      </c>
      <c r="D4711" s="1" t="str">
        <f t="array" ref="D4711">_xlfn.XLOOKUP($B4711, sales_teams!$A$2:$A$36, sales_teams!$C$2:$C$36)</f>
        <v>East</v>
      </c>
      <c r="E4711" s="1" t="s">
        <v>109</v>
      </c>
      <c r="F4711" s="1" t="s">
        <v>127</v>
      </c>
      <c r="G4711" s="1" t="str">
        <f t="array" ref="G4711">IF($F4711="", "", _xlfn.XLOOKUP($F4711,accounts!$A$2:$A$86,accounts!$B$2:$B$86, "Other"))</f>
        <v>technology</v>
      </c>
      <c r="H4711" s="1" t="str">
        <f t="array" ref="H4711">IF($F4711="", "", IFS(_xlfn.XLOOKUP($F4711, accounts!$A$2:$A$86, accounts!$E$2:$E$86, 0)&gt;=1000, "Enterprise", _xlfn.XLOOKUP($F4711, accounts!$A$2:$A$86, accounts!$E$2:$E$86, 0)&gt;=100, "Mid-Market", TRUE, "SMB"))</f>
        <v>Enterprise</v>
      </c>
      <c r="I4711" s="1" t="str">
        <f t="array" ref="I4711">IF($F4711="", "", _xlfn.XLOOKUP($F4711,accounts!$A$2:$A$86,accounts!$F$2:$F$86, "Other"))</f>
        <v>United States</v>
      </c>
      <c r="J4711" s="1" t="s">
        <v>131</v>
      </c>
      <c r="K4711" s="3">
        <v>42927.0</v>
      </c>
      <c r="L4711" s="3">
        <v>42936.0</v>
      </c>
      <c r="M4711" s="1">
        <v>1076.0</v>
      </c>
    </row>
    <row r="4712">
      <c r="A4712" s="1" t="s">
        <v>4917</v>
      </c>
      <c r="B4712" s="1" t="s">
        <v>65</v>
      </c>
      <c r="C4712" s="1" t="str">
        <f t="array" ref="C4712">_xlfn.XLOOKUP($B4712, sales_teams!$A$2:$A$36, sales_teams!$B$2:$B$36)</f>
        <v>Celia Rouche</v>
      </c>
      <c r="D4712" s="1" t="str">
        <f t="array" ref="D4712">_xlfn.XLOOKUP($B4712, sales_teams!$A$2:$A$36, sales_teams!$C$2:$C$36)</f>
        <v>West</v>
      </c>
      <c r="E4712" s="1" t="s">
        <v>242</v>
      </c>
      <c r="F4712" s="1" t="s">
        <v>50</v>
      </c>
      <c r="G4712" s="1" t="str">
        <f t="array" ref="G4712">IF($F4712="", "", _xlfn.XLOOKUP($F4712,accounts!$A$2:$A$86,accounts!$B$2:$B$86, "Other"))</f>
        <v>entertainment</v>
      </c>
      <c r="H4712" s="1" t="str">
        <f t="array" ref="H4712">IF($F4712="", "", IFS(_xlfn.XLOOKUP($F4712, accounts!$A$2:$A$86, accounts!$E$2:$E$86, 0)&gt;=1000, "Enterprise", _xlfn.XLOOKUP($F4712, accounts!$A$2:$A$86, accounts!$E$2:$E$86, 0)&gt;=100, "Mid-Market", TRUE, "SMB"))</f>
        <v>Enterprise</v>
      </c>
      <c r="I4712" s="1" t="str">
        <f t="array" ref="I4712">IF($F4712="", "", _xlfn.XLOOKUP($F4712,accounts!$A$2:$A$86,accounts!$F$2:$F$86, "Other"))</f>
        <v>United States</v>
      </c>
      <c r="J4712" s="1" t="s">
        <v>192</v>
      </c>
      <c r="K4712" s="3">
        <v>42927.0</v>
      </c>
      <c r="L4712" s="3">
        <v>42934.0</v>
      </c>
      <c r="M4712" s="1">
        <v>0.0</v>
      </c>
    </row>
    <row r="4713">
      <c r="A4713" s="1" t="s">
        <v>4918</v>
      </c>
      <c r="B4713" s="1" t="s">
        <v>65</v>
      </c>
      <c r="C4713" s="1" t="str">
        <f t="array" ref="C4713">_xlfn.XLOOKUP($B4713, sales_teams!$A$2:$A$36, sales_teams!$B$2:$B$36)</f>
        <v>Celia Rouche</v>
      </c>
      <c r="D4713" s="1" t="str">
        <f t="array" ref="D4713">_xlfn.XLOOKUP($B4713, sales_teams!$A$2:$A$36, sales_teams!$C$2:$C$36)</f>
        <v>West</v>
      </c>
      <c r="E4713" s="1" t="s">
        <v>179</v>
      </c>
      <c r="F4713" s="1" t="s">
        <v>75</v>
      </c>
      <c r="G4713" s="1" t="str">
        <f t="array" ref="G4713">IF($F4713="", "", _xlfn.XLOOKUP($F4713,accounts!$A$2:$A$86,accounts!$B$2:$B$86, "Other"))</f>
        <v>software</v>
      </c>
      <c r="H4713" s="1" t="str">
        <f t="array" ref="H4713">IF($F4713="", "", IFS(_xlfn.XLOOKUP($F4713, accounts!$A$2:$A$86, accounts!$E$2:$E$86, 0)&gt;=1000, "Enterprise", _xlfn.XLOOKUP($F4713, accounts!$A$2:$A$86, accounts!$E$2:$E$86, 0)&gt;=100, "Mid-Market", TRUE, "SMB"))</f>
        <v>SMB</v>
      </c>
      <c r="I4713" s="1" t="str">
        <f t="array" ref="I4713">IF($F4713="", "", _xlfn.XLOOKUP($F4713,accounts!$A$2:$A$86,accounts!$F$2:$F$86, "Other"))</f>
        <v>United States</v>
      </c>
      <c r="J4713" s="1" t="s">
        <v>192</v>
      </c>
      <c r="K4713" s="3">
        <v>42927.0</v>
      </c>
      <c r="L4713" s="3">
        <v>42999.0</v>
      </c>
      <c r="M4713" s="1">
        <v>0.0</v>
      </c>
    </row>
    <row r="4714">
      <c r="A4714" s="1" t="s">
        <v>4919</v>
      </c>
      <c r="B4714" s="1" t="s">
        <v>65</v>
      </c>
      <c r="C4714" s="1" t="str">
        <f t="array" ref="C4714">_xlfn.XLOOKUP($B4714, sales_teams!$A$2:$A$36, sales_teams!$B$2:$B$36)</f>
        <v>Celia Rouche</v>
      </c>
      <c r="D4714" s="1" t="str">
        <f t="array" ref="D4714">_xlfn.XLOOKUP($B4714, sales_teams!$A$2:$A$36, sales_teams!$C$2:$C$36)</f>
        <v>West</v>
      </c>
      <c r="E4714" s="1" t="s">
        <v>179</v>
      </c>
      <c r="F4714" s="1" t="s">
        <v>176</v>
      </c>
      <c r="G4714" s="1" t="str">
        <f t="array" ref="G4714">IF($F4714="", "", _xlfn.XLOOKUP($F4714,accounts!$A$2:$A$86,accounts!$B$2:$B$86, "Other"))</f>
        <v>entertainment</v>
      </c>
      <c r="H4714" s="1" t="str">
        <f t="array" ref="H4714">IF($F4714="", "", IFS(_xlfn.XLOOKUP($F4714, accounts!$A$2:$A$86, accounts!$E$2:$E$86, 0)&gt;=1000, "Enterprise", _xlfn.XLOOKUP($F4714, accounts!$A$2:$A$86, accounts!$E$2:$E$86, 0)&gt;=100, "Mid-Market", TRUE, "SMB"))</f>
        <v>Mid-Market</v>
      </c>
      <c r="I4714" s="1" t="str">
        <f t="array" ref="I4714">IF($F4714="", "", _xlfn.XLOOKUP($F4714,accounts!$A$2:$A$86,accounts!$F$2:$F$86, "Other"))</f>
        <v>United States</v>
      </c>
      <c r="J4714" s="1" t="s">
        <v>131</v>
      </c>
      <c r="K4714" s="3">
        <v>42927.0</v>
      </c>
      <c r="L4714" s="3">
        <v>42935.0</v>
      </c>
      <c r="M4714" s="1">
        <v>57.0</v>
      </c>
    </row>
    <row r="4715">
      <c r="A4715" s="1" t="s">
        <v>4920</v>
      </c>
      <c r="B4715" s="1" t="s">
        <v>60</v>
      </c>
      <c r="C4715" s="1" t="str">
        <f t="array" ref="C4715">_xlfn.XLOOKUP($B4715, sales_teams!$A$2:$A$36, sales_teams!$B$2:$B$36)</f>
        <v>Celia Rouche</v>
      </c>
      <c r="D4715" s="1" t="str">
        <f t="array" ref="D4715">_xlfn.XLOOKUP($B4715, sales_teams!$A$2:$A$36, sales_teams!$C$2:$C$36)</f>
        <v>West</v>
      </c>
      <c r="E4715" s="1" t="s">
        <v>181</v>
      </c>
      <c r="F4715" s="1" t="s">
        <v>134</v>
      </c>
      <c r="G4715" s="1" t="str">
        <f t="array" ref="G4715">IF($F4715="", "", _xlfn.XLOOKUP($F4715,accounts!$A$2:$A$86,accounts!$B$2:$B$86, "Other"))</f>
        <v>services</v>
      </c>
      <c r="H4715" s="1" t="str">
        <f t="array" ref="H4715">IF($F4715="", "", IFS(_xlfn.XLOOKUP($F4715, accounts!$A$2:$A$86, accounts!$E$2:$E$86, 0)&gt;=1000, "Enterprise", _xlfn.XLOOKUP($F4715, accounts!$A$2:$A$86, accounts!$E$2:$E$86, 0)&gt;=100, "Mid-Market", TRUE, "SMB"))</f>
        <v>Enterprise</v>
      </c>
      <c r="I4715" s="1" t="str">
        <f t="array" ref="I4715">IF($F4715="", "", _xlfn.XLOOKUP($F4715,accounts!$A$2:$A$86,accounts!$F$2:$F$86, "Other"))</f>
        <v>Brazil</v>
      </c>
      <c r="J4715" s="1" t="s">
        <v>192</v>
      </c>
      <c r="K4715" s="3">
        <v>42927.0</v>
      </c>
      <c r="L4715" s="3">
        <v>42929.0</v>
      </c>
      <c r="M4715" s="1">
        <v>0.0</v>
      </c>
    </row>
    <row r="4716">
      <c r="A4716" s="1" t="s">
        <v>4921</v>
      </c>
      <c r="B4716" s="1" t="s">
        <v>60</v>
      </c>
      <c r="C4716" s="1" t="str">
        <f t="array" ref="C4716">_xlfn.XLOOKUP($B4716, sales_teams!$A$2:$A$36, sales_teams!$B$2:$B$36)</f>
        <v>Celia Rouche</v>
      </c>
      <c r="D4716" s="1" t="str">
        <f t="array" ref="D4716">_xlfn.XLOOKUP($B4716, sales_teams!$A$2:$A$36, sales_teams!$C$2:$C$36)</f>
        <v>West</v>
      </c>
      <c r="E4716" s="1" t="s">
        <v>188</v>
      </c>
      <c r="F4716" s="1" t="s">
        <v>50</v>
      </c>
      <c r="G4716" s="1" t="str">
        <f t="array" ref="G4716">IF($F4716="", "", _xlfn.XLOOKUP($F4716,accounts!$A$2:$A$86,accounts!$B$2:$B$86, "Other"))</f>
        <v>entertainment</v>
      </c>
      <c r="H4716" s="1" t="str">
        <f t="array" ref="H4716">IF($F4716="", "", IFS(_xlfn.XLOOKUP($F4716, accounts!$A$2:$A$86, accounts!$E$2:$E$86, 0)&gt;=1000, "Enterprise", _xlfn.XLOOKUP($F4716, accounts!$A$2:$A$86, accounts!$E$2:$E$86, 0)&gt;=100, "Mid-Market", TRUE, "SMB"))</f>
        <v>Enterprise</v>
      </c>
      <c r="I4716" s="1" t="str">
        <f t="array" ref="I4716">IF($F4716="", "", _xlfn.XLOOKUP($F4716,accounts!$A$2:$A$86,accounts!$F$2:$F$86, "Other"))</f>
        <v>United States</v>
      </c>
      <c r="J4716" s="1" t="s">
        <v>192</v>
      </c>
      <c r="K4716" s="3">
        <v>42927.0</v>
      </c>
      <c r="L4716" s="3">
        <v>43044.0</v>
      </c>
      <c r="M4716" s="1">
        <v>0.0</v>
      </c>
    </row>
    <row r="4717">
      <c r="A4717" s="1" t="s">
        <v>4922</v>
      </c>
      <c r="B4717" s="1" t="s">
        <v>60</v>
      </c>
      <c r="C4717" s="1" t="str">
        <f t="array" ref="C4717">_xlfn.XLOOKUP($B4717, sales_teams!$A$2:$A$36, sales_teams!$B$2:$B$36)</f>
        <v>Celia Rouche</v>
      </c>
      <c r="D4717" s="1" t="str">
        <f t="array" ref="D4717">_xlfn.XLOOKUP($B4717, sales_teams!$A$2:$A$36, sales_teams!$C$2:$C$36)</f>
        <v>West</v>
      </c>
      <c r="E4717" s="1" t="s">
        <v>188</v>
      </c>
      <c r="F4717" s="1" t="s">
        <v>87</v>
      </c>
      <c r="G4717" s="1" t="str">
        <f t="array" ref="G4717">IF($F4717="", "", _xlfn.XLOOKUP($F4717,accounts!$A$2:$A$86,accounts!$B$2:$B$86, "Other"))</f>
        <v>telecommunications</v>
      </c>
      <c r="H4717" s="1" t="str">
        <f t="array" ref="H4717">IF($F4717="", "", IFS(_xlfn.XLOOKUP($F4717, accounts!$A$2:$A$86, accounts!$E$2:$E$86, 0)&gt;=1000, "Enterprise", _xlfn.XLOOKUP($F4717, accounts!$A$2:$A$86, accounts!$E$2:$E$86, 0)&gt;=100, "Mid-Market", TRUE, "SMB"))</f>
        <v>Enterprise</v>
      </c>
      <c r="I4717" s="1" t="str">
        <f t="array" ref="I4717">IF($F4717="", "", _xlfn.XLOOKUP($F4717,accounts!$A$2:$A$86,accounts!$F$2:$F$86, "Other"))</f>
        <v>United States</v>
      </c>
      <c r="J4717" s="1" t="s">
        <v>192</v>
      </c>
      <c r="K4717" s="3">
        <v>42927.0</v>
      </c>
      <c r="L4717" s="3">
        <v>42928.0</v>
      </c>
      <c r="M4717" s="1">
        <v>0.0</v>
      </c>
    </row>
    <row r="4718">
      <c r="A4718" s="1" t="s">
        <v>4923</v>
      </c>
      <c r="B4718" s="1" t="s">
        <v>7</v>
      </c>
      <c r="C4718" s="1" t="str">
        <f t="array" ref="C4718">_xlfn.XLOOKUP($B4718, sales_teams!$A$2:$A$36, sales_teams!$B$2:$B$36)</f>
        <v>Dustin Brinkmann</v>
      </c>
      <c r="D4718" s="1" t="str">
        <f t="array" ref="D4718">_xlfn.XLOOKUP($B4718, sales_teams!$A$2:$A$36, sales_teams!$C$2:$C$36)</f>
        <v>Central</v>
      </c>
      <c r="E4718" s="1" t="s">
        <v>109</v>
      </c>
      <c r="F4718" s="1" t="s">
        <v>29</v>
      </c>
      <c r="G4718" s="1" t="str">
        <f t="array" ref="G4718">IF($F4718="", "", _xlfn.XLOOKUP($F4718,accounts!$A$2:$A$86,accounts!$B$2:$B$86, "Other"))</f>
        <v>medical</v>
      </c>
      <c r="H4718" s="1" t="str">
        <f t="array" ref="H4718">IF($F4718="", "", IFS(_xlfn.XLOOKUP($F4718, accounts!$A$2:$A$86, accounts!$E$2:$E$86, 0)&gt;=1000, "Enterprise", _xlfn.XLOOKUP($F4718, accounts!$A$2:$A$86, accounts!$E$2:$E$86, 0)&gt;=100, "Mid-Market", TRUE, "SMB"))</f>
        <v>Enterprise</v>
      </c>
      <c r="I4718" s="1" t="str">
        <f t="array" ref="I4718">IF($F4718="", "", _xlfn.XLOOKUP($F4718,accounts!$A$2:$A$86,accounts!$F$2:$F$86, "Other"))</f>
        <v>Philipines</v>
      </c>
      <c r="J4718" s="1" t="s">
        <v>192</v>
      </c>
      <c r="K4718" s="3">
        <v>42928.0</v>
      </c>
      <c r="L4718" s="3">
        <v>42978.0</v>
      </c>
      <c r="M4718" s="1">
        <v>0.0</v>
      </c>
    </row>
    <row r="4719">
      <c r="A4719" s="1" t="s">
        <v>4924</v>
      </c>
      <c r="B4719" s="1" t="s">
        <v>57</v>
      </c>
      <c r="C4719" s="1" t="str">
        <f t="array" ref="C4719">_xlfn.XLOOKUP($B4719, sales_teams!$A$2:$A$36, sales_teams!$B$2:$B$36)</f>
        <v>Rocco Neubert</v>
      </c>
      <c r="D4719" s="1" t="str">
        <f t="array" ref="D4719">_xlfn.XLOOKUP($B4719, sales_teams!$A$2:$A$36, sales_teams!$C$2:$C$36)</f>
        <v>East</v>
      </c>
      <c r="E4719" s="1" t="s">
        <v>109</v>
      </c>
      <c r="F4719" s="1" t="s">
        <v>144</v>
      </c>
      <c r="G4719" s="1" t="str">
        <f t="array" ref="G4719">IF($F4719="", "", _xlfn.XLOOKUP($F4719,accounts!$A$2:$A$86,accounts!$B$2:$B$86, "Other"))</f>
        <v>retail</v>
      </c>
      <c r="H4719" s="1" t="str">
        <f t="array" ref="H4719">IF($F4719="", "", IFS(_xlfn.XLOOKUP($F4719, accounts!$A$2:$A$86, accounts!$E$2:$E$86, 0)&gt;=1000, "Enterprise", _xlfn.XLOOKUP($F4719, accounts!$A$2:$A$86, accounts!$E$2:$E$86, 0)&gt;=100, "Mid-Market", TRUE, "SMB"))</f>
        <v>Enterprise</v>
      </c>
      <c r="I4719" s="1" t="str">
        <f t="array" ref="I4719">IF($F4719="", "", _xlfn.XLOOKUP($F4719,accounts!$A$2:$A$86,accounts!$F$2:$F$86, "Other"))</f>
        <v>United States</v>
      </c>
      <c r="J4719" s="1" t="s">
        <v>131</v>
      </c>
      <c r="K4719" s="3">
        <v>42928.0</v>
      </c>
      <c r="L4719" s="3">
        <v>43006.0</v>
      </c>
      <c r="M4719" s="1">
        <v>1100.0</v>
      </c>
    </row>
    <row r="4720">
      <c r="A4720" s="1" t="s">
        <v>4925</v>
      </c>
      <c r="B4720" s="1" t="s">
        <v>52</v>
      </c>
      <c r="C4720" s="1" t="str">
        <f t="array" ref="C4720">_xlfn.XLOOKUP($B4720, sales_teams!$A$2:$A$36, sales_teams!$B$2:$B$36)</f>
        <v>Rocco Neubert</v>
      </c>
      <c r="D4720" s="1" t="str">
        <f t="array" ref="D4720">_xlfn.XLOOKUP($B4720, sales_teams!$A$2:$A$36, sales_teams!$C$2:$C$36)</f>
        <v>East</v>
      </c>
      <c r="E4720" s="1" t="s">
        <v>188</v>
      </c>
      <c r="F4720" s="1" t="s">
        <v>81</v>
      </c>
      <c r="G4720" s="1" t="str">
        <f t="array" ref="G4720">IF($F4720="", "", _xlfn.XLOOKUP($F4720,accounts!$A$2:$A$86,accounts!$B$2:$B$86, "Other"))</f>
        <v>technology</v>
      </c>
      <c r="H4720" s="1" t="str">
        <f t="array" ref="H4720">IF($F4720="", "", IFS(_xlfn.XLOOKUP($F4720, accounts!$A$2:$A$86, accounts!$E$2:$E$86, 0)&gt;=1000, "Enterprise", _xlfn.XLOOKUP($F4720, accounts!$A$2:$A$86, accounts!$E$2:$E$86, 0)&gt;=100, "Mid-Market", TRUE, "SMB"))</f>
        <v>Enterprise</v>
      </c>
      <c r="I4720" s="1" t="str">
        <f t="array" ref="I4720">IF($F4720="", "", _xlfn.XLOOKUP($F4720,accounts!$A$2:$A$86,accounts!$F$2:$F$86, "Other"))</f>
        <v>United States</v>
      </c>
      <c r="J4720" s="1" t="s">
        <v>131</v>
      </c>
      <c r="K4720" s="3">
        <v>42928.0</v>
      </c>
      <c r="L4720" s="3">
        <v>42996.0</v>
      </c>
      <c r="M4720" s="1">
        <v>3630.0</v>
      </c>
    </row>
    <row r="4721">
      <c r="A4721" s="1" t="s">
        <v>4926</v>
      </c>
      <c r="B4721" s="1" t="s">
        <v>39</v>
      </c>
      <c r="C4721" s="1" t="str">
        <f t="array" ref="C4721">_xlfn.XLOOKUP($B4721, sales_teams!$A$2:$A$36, sales_teams!$B$2:$B$36)</f>
        <v>Cara Losch</v>
      </c>
      <c r="D4721" s="1" t="str">
        <f t="array" ref="D4721">_xlfn.XLOOKUP($B4721, sales_teams!$A$2:$A$36, sales_teams!$C$2:$C$36)</f>
        <v>East</v>
      </c>
      <c r="E4721" s="1" t="s">
        <v>179</v>
      </c>
      <c r="G4721" s="1" t="str">
        <f t="array" ref="G4721">IF($F4721="", "", _xlfn.XLOOKUP($F4721,accounts!$A$2:$A$86,accounts!$B$2:$B$86, "Other"))</f>
        <v/>
      </c>
      <c r="H4721" s="1" t="str">
        <f t="array" ref="H4721">IF($F4721="", "", IFS(_xlfn.XLOOKUP($F4721, accounts!$A$2:$A$86, accounts!$E$2:$E$86, 0)&gt;=1000, "Enterprise", _xlfn.XLOOKUP($F4721, accounts!$A$2:$A$86, accounts!$E$2:$E$86, 0)&gt;=100, "Mid-Market", TRUE, "SMB"))</f>
        <v/>
      </c>
      <c r="I4721" s="1" t="str">
        <f t="array" ref="I4721">IF($F4721="", "", _xlfn.XLOOKUP($F4721,accounts!$A$2:$A$86,accounts!$F$2:$F$86, "Other"))</f>
        <v/>
      </c>
      <c r="J4721" s="1" t="s">
        <v>189</v>
      </c>
      <c r="K4721" s="3">
        <v>42928.0</v>
      </c>
    </row>
    <row r="4722">
      <c r="A4722" s="1" t="s">
        <v>4927</v>
      </c>
      <c r="B4722" s="1" t="s">
        <v>48</v>
      </c>
      <c r="C4722" s="1" t="str">
        <f t="array" ref="C4722">_xlfn.XLOOKUP($B4722, sales_teams!$A$2:$A$36, sales_teams!$B$2:$B$36)</f>
        <v>Rocco Neubert</v>
      </c>
      <c r="D4722" s="1" t="str">
        <f t="array" ref="D4722">_xlfn.XLOOKUP($B4722, sales_teams!$A$2:$A$36, sales_teams!$C$2:$C$36)</f>
        <v>East</v>
      </c>
      <c r="E4722" s="1" t="s">
        <v>181</v>
      </c>
      <c r="F4722" s="1" t="s">
        <v>82</v>
      </c>
      <c r="G4722" s="1" t="str">
        <f t="array" ref="G4722">IF($F4722="", "", _xlfn.XLOOKUP($F4722,accounts!$A$2:$A$86,accounts!$B$2:$B$86, "Other"))</f>
        <v>software</v>
      </c>
      <c r="H4722" s="1" t="str">
        <f t="array" ref="H4722">IF($F4722="", "", IFS(_xlfn.XLOOKUP($F4722, accounts!$A$2:$A$86, accounts!$E$2:$E$86, 0)&gt;=1000, "Enterprise", _xlfn.XLOOKUP($F4722, accounts!$A$2:$A$86, accounts!$E$2:$E$86, 0)&gt;=100, "Mid-Market", TRUE, "SMB"))</f>
        <v>Enterprise</v>
      </c>
      <c r="I4722" s="1" t="str">
        <f t="array" ref="I4722">IF($F4722="", "", _xlfn.XLOOKUP($F4722,accounts!$A$2:$A$86,accounts!$F$2:$F$86, "Other"))</f>
        <v>United States</v>
      </c>
      <c r="J4722" s="1" t="s">
        <v>189</v>
      </c>
      <c r="K4722" s="3">
        <v>42928.0</v>
      </c>
    </row>
    <row r="4723">
      <c r="A4723" s="1" t="s">
        <v>4928</v>
      </c>
      <c r="B4723" s="1" t="s">
        <v>30</v>
      </c>
      <c r="C4723" s="1" t="str">
        <f t="array" ref="C4723">_xlfn.XLOOKUP($B4723, sales_teams!$A$2:$A$36, sales_teams!$B$2:$B$36)</f>
        <v>Melvin Marxen</v>
      </c>
      <c r="D4723" s="1" t="str">
        <f t="array" ref="D4723">_xlfn.XLOOKUP($B4723, sales_teams!$A$2:$A$36, sales_teams!$C$2:$C$36)</f>
        <v>Central</v>
      </c>
      <c r="E4723" s="1" t="s">
        <v>148</v>
      </c>
      <c r="F4723" s="1" t="s">
        <v>29</v>
      </c>
      <c r="G4723" s="1" t="str">
        <f t="array" ref="G4723">IF($F4723="", "", _xlfn.XLOOKUP($F4723,accounts!$A$2:$A$86,accounts!$B$2:$B$86, "Other"))</f>
        <v>medical</v>
      </c>
      <c r="H4723" s="1" t="str">
        <f t="array" ref="H4723">IF($F4723="", "", IFS(_xlfn.XLOOKUP($F4723, accounts!$A$2:$A$86, accounts!$E$2:$E$86, 0)&gt;=1000, "Enterprise", _xlfn.XLOOKUP($F4723, accounts!$A$2:$A$86, accounts!$E$2:$E$86, 0)&gt;=100, "Mid-Market", TRUE, "SMB"))</f>
        <v>Enterprise</v>
      </c>
      <c r="I4723" s="1" t="str">
        <f t="array" ref="I4723">IF($F4723="", "", _xlfn.XLOOKUP($F4723,accounts!$A$2:$A$86,accounts!$F$2:$F$86, "Other"))</f>
        <v>Philipines</v>
      </c>
      <c r="J4723" s="1" t="s">
        <v>192</v>
      </c>
      <c r="K4723" s="3">
        <v>42928.0</v>
      </c>
      <c r="L4723" s="3">
        <v>42939.0</v>
      </c>
      <c r="M4723" s="1">
        <v>0.0</v>
      </c>
    </row>
    <row r="4724">
      <c r="A4724" s="1" t="s">
        <v>4929</v>
      </c>
      <c r="B4724" s="1" t="s">
        <v>30</v>
      </c>
      <c r="C4724" s="1" t="str">
        <f t="array" ref="C4724">_xlfn.XLOOKUP($B4724, sales_teams!$A$2:$A$36, sales_teams!$B$2:$B$36)</f>
        <v>Melvin Marxen</v>
      </c>
      <c r="D4724" s="1" t="str">
        <f t="array" ref="D4724">_xlfn.XLOOKUP($B4724, sales_teams!$A$2:$A$36, sales_teams!$C$2:$C$36)</f>
        <v>Central</v>
      </c>
      <c r="E4724" s="1" t="s">
        <v>188</v>
      </c>
      <c r="F4724" s="1" t="s">
        <v>25</v>
      </c>
      <c r="G4724" s="1" t="str">
        <f t="array" ref="G4724">IF($F4724="", "", _xlfn.XLOOKUP($F4724,accounts!$A$2:$A$86,accounts!$B$2:$B$86, "Other"))</f>
        <v>medical</v>
      </c>
      <c r="H4724" s="1" t="str">
        <f t="array" ref="H4724">IF($F4724="", "", IFS(_xlfn.XLOOKUP($F4724, accounts!$A$2:$A$86, accounts!$E$2:$E$86, 0)&gt;=1000, "Enterprise", _xlfn.XLOOKUP($F4724, accounts!$A$2:$A$86, accounts!$E$2:$E$86, 0)&gt;=100, "Mid-Market", TRUE, "SMB"))</f>
        <v>Enterprise</v>
      </c>
      <c r="I4724" s="1" t="str">
        <f t="array" ref="I4724">IF($F4724="", "", _xlfn.XLOOKUP($F4724,accounts!$A$2:$A$86,accounts!$F$2:$F$86, "Other"))</f>
        <v>Kenya</v>
      </c>
      <c r="J4724" s="1" t="s">
        <v>192</v>
      </c>
      <c r="K4724" s="3">
        <v>42928.0</v>
      </c>
      <c r="L4724" s="3">
        <v>42937.0</v>
      </c>
      <c r="M4724" s="1">
        <v>0.0</v>
      </c>
    </row>
    <row r="4725">
      <c r="A4725" s="1" t="s">
        <v>4930</v>
      </c>
      <c r="B4725" s="1" t="s">
        <v>53</v>
      </c>
      <c r="C4725" s="1" t="str">
        <f t="array" ref="C4725">_xlfn.XLOOKUP($B4725, sales_teams!$A$2:$A$36, sales_teams!$B$2:$B$36)</f>
        <v>Rocco Neubert</v>
      </c>
      <c r="D4725" s="1" t="str">
        <f t="array" ref="D4725">_xlfn.XLOOKUP($B4725, sales_teams!$A$2:$A$36, sales_teams!$C$2:$C$36)</f>
        <v>East</v>
      </c>
      <c r="E4725" s="1" t="s">
        <v>109</v>
      </c>
      <c r="F4725" s="1" t="s">
        <v>140</v>
      </c>
      <c r="G4725" s="1" t="str">
        <f t="array" ref="G4725">IF($F4725="", "", _xlfn.XLOOKUP($F4725,accounts!$A$2:$A$86,accounts!$B$2:$B$86, "Other"))</f>
        <v>employment</v>
      </c>
      <c r="H4725" s="1" t="str">
        <f t="array" ref="H4725">IF($F4725="", "", IFS(_xlfn.XLOOKUP($F4725, accounts!$A$2:$A$86, accounts!$E$2:$E$86, 0)&gt;=1000, "Enterprise", _xlfn.XLOOKUP($F4725, accounts!$A$2:$A$86, accounts!$E$2:$E$86, 0)&gt;=100, "Mid-Market", TRUE, "SMB"))</f>
        <v>Enterprise</v>
      </c>
      <c r="I4725" s="1" t="str">
        <f t="array" ref="I4725">IF($F4725="", "", _xlfn.XLOOKUP($F4725,accounts!$A$2:$A$86,accounts!$F$2:$F$86, "Other"))</f>
        <v>United States</v>
      </c>
      <c r="J4725" s="1" t="s">
        <v>192</v>
      </c>
      <c r="K4725" s="3">
        <v>42928.0</v>
      </c>
      <c r="L4725" s="3">
        <v>43005.0</v>
      </c>
      <c r="M4725" s="1">
        <v>0.0</v>
      </c>
    </row>
    <row r="4726">
      <c r="A4726" s="1" t="s">
        <v>4931</v>
      </c>
      <c r="B4726" s="1" t="s">
        <v>53</v>
      </c>
      <c r="C4726" s="1" t="str">
        <f t="array" ref="C4726">_xlfn.XLOOKUP($B4726, sales_teams!$A$2:$A$36, sales_teams!$B$2:$B$36)</f>
        <v>Rocco Neubert</v>
      </c>
      <c r="D4726" s="1" t="str">
        <f t="array" ref="D4726">_xlfn.XLOOKUP($B4726, sales_teams!$A$2:$A$36, sales_teams!$C$2:$C$36)</f>
        <v>East</v>
      </c>
      <c r="E4726" s="1" t="s">
        <v>194</v>
      </c>
      <c r="F4726" s="1" t="s">
        <v>55</v>
      </c>
      <c r="G4726" s="1" t="str">
        <f t="array" ref="G4726">IF($F4726="", "", _xlfn.XLOOKUP($F4726,accounts!$A$2:$A$86,accounts!$B$2:$B$86, "Other"))</f>
        <v>entertainment</v>
      </c>
      <c r="H4726" s="1" t="str">
        <f t="array" ref="H4726">IF($F4726="", "", IFS(_xlfn.XLOOKUP($F4726, accounts!$A$2:$A$86, accounts!$E$2:$E$86, 0)&gt;=1000, "Enterprise", _xlfn.XLOOKUP($F4726, accounts!$A$2:$A$86, accounts!$E$2:$E$86, 0)&gt;=100, "Mid-Market", TRUE, "SMB"))</f>
        <v>Enterprise</v>
      </c>
      <c r="I4726" s="1" t="str">
        <f t="array" ref="I4726">IF($F4726="", "", _xlfn.XLOOKUP($F4726,accounts!$A$2:$A$86,accounts!$F$2:$F$86, "Other"))</f>
        <v>United States</v>
      </c>
      <c r="J4726" s="1" t="s">
        <v>192</v>
      </c>
      <c r="K4726" s="3">
        <v>42928.0</v>
      </c>
      <c r="L4726" s="3">
        <v>43006.0</v>
      </c>
      <c r="M4726" s="1">
        <v>0.0</v>
      </c>
    </row>
    <row r="4727">
      <c r="A4727" s="1" t="s">
        <v>4932</v>
      </c>
      <c r="B4727" s="1" t="s">
        <v>26</v>
      </c>
      <c r="C4727" s="1" t="str">
        <f t="array" ref="C4727">_xlfn.XLOOKUP($B4727, sales_teams!$A$2:$A$36, sales_teams!$B$2:$B$36)</f>
        <v>Melvin Marxen</v>
      </c>
      <c r="D4727" s="1" t="str">
        <f t="array" ref="D4727">_xlfn.XLOOKUP($B4727, sales_teams!$A$2:$A$36, sales_teams!$C$2:$C$36)</f>
        <v>Central</v>
      </c>
      <c r="E4727" s="1" t="s">
        <v>148</v>
      </c>
      <c r="F4727" s="1" t="s">
        <v>59</v>
      </c>
      <c r="G4727" s="1" t="str">
        <f t="array" ref="G4727">IF($F4727="", "", _xlfn.XLOOKUP($F4727,accounts!$A$2:$A$86,accounts!$B$2:$B$86, "Other"))</f>
        <v>medical</v>
      </c>
      <c r="H4727" s="1" t="str">
        <f t="array" ref="H4727">IF($F4727="", "", IFS(_xlfn.XLOOKUP($F4727, accounts!$A$2:$A$86, accounts!$E$2:$E$86, 0)&gt;=1000, "Enterprise", _xlfn.XLOOKUP($F4727, accounts!$A$2:$A$86, accounts!$E$2:$E$86, 0)&gt;=100, "Mid-Market", TRUE, "SMB"))</f>
        <v>SMB</v>
      </c>
      <c r="I4727" s="1" t="str">
        <f t="array" ref="I4727">IF($F4727="", "", _xlfn.XLOOKUP($F4727,accounts!$A$2:$A$86,accounts!$F$2:$F$86, "Other"))</f>
        <v>United States</v>
      </c>
      <c r="J4727" s="1" t="s">
        <v>192</v>
      </c>
      <c r="K4727" s="3">
        <v>42928.0</v>
      </c>
      <c r="L4727" s="3">
        <v>42929.0</v>
      </c>
      <c r="M4727" s="1">
        <v>0.0</v>
      </c>
    </row>
    <row r="4728">
      <c r="A4728" s="1" t="s">
        <v>4933</v>
      </c>
      <c r="B4728" s="1" t="s">
        <v>88</v>
      </c>
      <c r="C4728" s="1" t="str">
        <f t="array" ref="C4728">_xlfn.XLOOKUP($B4728, sales_teams!$A$2:$A$36, sales_teams!$B$2:$B$36)</f>
        <v>Celia Rouche</v>
      </c>
      <c r="D4728" s="1" t="str">
        <f t="array" ref="D4728">_xlfn.XLOOKUP($B4728, sales_teams!$A$2:$A$36, sales_teams!$C$2:$C$36)</f>
        <v>West</v>
      </c>
      <c r="E4728" s="1" t="s">
        <v>188</v>
      </c>
      <c r="F4728" s="1" t="s">
        <v>50</v>
      </c>
      <c r="G4728" s="1" t="str">
        <f t="array" ref="G4728">IF($F4728="", "", _xlfn.XLOOKUP($F4728,accounts!$A$2:$A$86,accounts!$B$2:$B$86, "Other"))</f>
        <v>entertainment</v>
      </c>
      <c r="H4728" s="1" t="str">
        <f t="array" ref="H4728">IF($F4728="", "", IFS(_xlfn.XLOOKUP($F4728, accounts!$A$2:$A$86, accounts!$E$2:$E$86, 0)&gt;=1000, "Enterprise", _xlfn.XLOOKUP($F4728, accounts!$A$2:$A$86, accounts!$E$2:$E$86, 0)&gt;=100, "Mid-Market", TRUE, "SMB"))</f>
        <v>Enterprise</v>
      </c>
      <c r="I4728" s="1" t="str">
        <f t="array" ref="I4728">IF($F4728="", "", _xlfn.XLOOKUP($F4728,accounts!$A$2:$A$86,accounts!$F$2:$F$86, "Other"))</f>
        <v>United States</v>
      </c>
      <c r="J4728" s="1" t="s">
        <v>192</v>
      </c>
      <c r="K4728" s="3">
        <v>42928.0</v>
      </c>
      <c r="L4728" s="3">
        <v>42941.0</v>
      </c>
      <c r="M4728" s="1">
        <v>0.0</v>
      </c>
    </row>
    <row r="4729">
      <c r="A4729" s="1" t="s">
        <v>4934</v>
      </c>
      <c r="B4729" s="1" t="s">
        <v>88</v>
      </c>
      <c r="C4729" s="1" t="str">
        <f t="array" ref="C4729">_xlfn.XLOOKUP($B4729, sales_teams!$A$2:$A$36, sales_teams!$B$2:$B$36)</f>
        <v>Celia Rouche</v>
      </c>
      <c r="D4729" s="1" t="str">
        <f t="array" ref="D4729">_xlfn.XLOOKUP($B4729, sales_teams!$A$2:$A$36, sales_teams!$C$2:$C$36)</f>
        <v>West</v>
      </c>
      <c r="E4729" s="1" t="s">
        <v>188</v>
      </c>
      <c r="F4729" s="1" t="s">
        <v>161</v>
      </c>
      <c r="G4729" s="1" t="str">
        <f t="array" ref="G4729">IF($F4729="", "", _xlfn.XLOOKUP($F4729,accounts!$A$2:$A$86,accounts!$B$2:$B$86, "Other"))</f>
        <v>marketing</v>
      </c>
      <c r="H4729" s="1" t="str">
        <f t="array" ref="H4729">IF($F4729="", "", IFS(_xlfn.XLOOKUP($F4729, accounts!$A$2:$A$86, accounts!$E$2:$E$86, 0)&gt;=1000, "Enterprise", _xlfn.XLOOKUP($F4729, accounts!$A$2:$A$86, accounts!$E$2:$E$86, 0)&gt;=100, "Mid-Market", TRUE, "SMB"))</f>
        <v>Enterprise</v>
      </c>
      <c r="I4729" s="1" t="str">
        <f t="array" ref="I4729">IF($F4729="", "", _xlfn.XLOOKUP($F4729,accounts!$A$2:$A$86,accounts!$F$2:$F$86, "Other"))</f>
        <v>Poland</v>
      </c>
      <c r="J4729" s="1" t="s">
        <v>131</v>
      </c>
      <c r="K4729" s="3">
        <v>42928.0</v>
      </c>
      <c r="L4729" s="3">
        <v>42939.0</v>
      </c>
      <c r="M4729" s="1">
        <v>3741.0</v>
      </c>
    </row>
    <row r="4730">
      <c r="A4730" s="1" t="s">
        <v>4935</v>
      </c>
      <c r="B4730" s="1" t="s">
        <v>88</v>
      </c>
      <c r="C4730" s="1" t="str">
        <f t="array" ref="C4730">_xlfn.XLOOKUP($B4730, sales_teams!$A$2:$A$36, sales_teams!$B$2:$B$36)</f>
        <v>Celia Rouche</v>
      </c>
      <c r="D4730" s="1" t="str">
        <f t="array" ref="D4730">_xlfn.XLOOKUP($B4730, sales_teams!$A$2:$A$36, sales_teams!$C$2:$C$36)</f>
        <v>West</v>
      </c>
      <c r="E4730" s="1" t="s">
        <v>188</v>
      </c>
      <c r="F4730" s="1" t="s">
        <v>170</v>
      </c>
      <c r="G4730" s="1" t="str">
        <f t="array" ref="G4730">IF($F4730="", "", _xlfn.XLOOKUP($F4730,accounts!$A$2:$A$86,accounts!$B$2:$B$86, "Other"))</f>
        <v>employment</v>
      </c>
      <c r="H4730" s="1" t="str">
        <f t="array" ref="H4730">IF($F4730="", "", IFS(_xlfn.XLOOKUP($F4730, accounts!$A$2:$A$86, accounts!$E$2:$E$86, 0)&gt;=1000, "Enterprise", _xlfn.XLOOKUP($F4730, accounts!$A$2:$A$86, accounts!$E$2:$E$86, 0)&gt;=100, "Mid-Market", TRUE, "SMB"))</f>
        <v>Enterprise</v>
      </c>
      <c r="I4730" s="1" t="str">
        <f t="array" ref="I4730">IF($F4730="", "", _xlfn.XLOOKUP($F4730,accounts!$A$2:$A$86,accounts!$F$2:$F$86, "Other"))</f>
        <v>United States</v>
      </c>
      <c r="J4730" s="1" t="s">
        <v>131</v>
      </c>
      <c r="K4730" s="3">
        <v>42928.0</v>
      </c>
      <c r="L4730" s="3">
        <v>42930.0</v>
      </c>
      <c r="M4730" s="1">
        <v>2905.0</v>
      </c>
    </row>
    <row r="4731">
      <c r="A4731" s="1" t="s">
        <v>4936</v>
      </c>
      <c r="B4731" s="1" t="s">
        <v>99</v>
      </c>
      <c r="C4731" s="1" t="str">
        <f t="array" ref="C4731">_xlfn.XLOOKUP($B4731, sales_teams!$A$2:$A$36, sales_teams!$B$2:$B$36)</f>
        <v>Summer Sewald</v>
      </c>
      <c r="D4731" s="1" t="str">
        <f t="array" ref="D4731">_xlfn.XLOOKUP($B4731, sales_teams!$A$2:$A$36, sales_teams!$C$2:$C$36)</f>
        <v>West</v>
      </c>
      <c r="E4731" s="1" t="s">
        <v>109</v>
      </c>
      <c r="F4731" s="1" t="s">
        <v>154</v>
      </c>
      <c r="G4731" s="1" t="str">
        <f t="array" ref="G4731">IF($F4731="", "", _xlfn.XLOOKUP($F4731,accounts!$A$2:$A$86,accounts!$B$2:$B$86, "Other"))</f>
        <v>retail</v>
      </c>
      <c r="H4731" s="1" t="str">
        <f t="array" ref="H4731">IF($F4731="", "", IFS(_xlfn.XLOOKUP($F4731, accounts!$A$2:$A$86, accounts!$E$2:$E$86, 0)&gt;=1000, "Enterprise", _xlfn.XLOOKUP($F4731, accounts!$A$2:$A$86, accounts!$E$2:$E$86, 0)&gt;=100, "Mid-Market", TRUE, "SMB"))</f>
        <v>Enterprise</v>
      </c>
      <c r="I4731" s="1" t="str">
        <f t="array" ref="I4731">IF($F4731="", "", _xlfn.XLOOKUP($F4731,accounts!$A$2:$A$86,accounts!$F$2:$F$86, "Other"))</f>
        <v>United States</v>
      </c>
      <c r="J4731" s="1" t="s">
        <v>192</v>
      </c>
      <c r="K4731" s="3">
        <v>42928.0</v>
      </c>
      <c r="L4731" s="3">
        <v>42941.0</v>
      </c>
      <c r="M4731" s="1">
        <v>0.0</v>
      </c>
    </row>
    <row r="4732">
      <c r="A4732" s="1" t="s">
        <v>4937</v>
      </c>
      <c r="B4732" s="1" t="s">
        <v>107</v>
      </c>
      <c r="C4732" s="1" t="str">
        <f t="array" ref="C4732">_xlfn.XLOOKUP($B4732, sales_teams!$A$2:$A$36, sales_teams!$B$2:$B$36)</f>
        <v>Summer Sewald</v>
      </c>
      <c r="D4732" s="1" t="str">
        <f t="array" ref="D4732">_xlfn.XLOOKUP($B4732, sales_teams!$A$2:$A$36, sales_teams!$C$2:$C$36)</f>
        <v>West</v>
      </c>
      <c r="E4732" s="1" t="s">
        <v>109</v>
      </c>
      <c r="F4732" s="1" t="s">
        <v>91</v>
      </c>
      <c r="G4732" s="1" t="str">
        <f t="array" ref="G4732">IF($F4732="", "", _xlfn.XLOOKUP($F4732,accounts!$A$2:$A$86,accounts!$B$2:$B$86, "Other"))</f>
        <v>employment</v>
      </c>
      <c r="H4732" s="1" t="str">
        <f t="array" ref="H4732">IF($F4732="", "", IFS(_xlfn.XLOOKUP($F4732, accounts!$A$2:$A$86, accounts!$E$2:$E$86, 0)&gt;=1000, "Enterprise", _xlfn.XLOOKUP($F4732, accounts!$A$2:$A$86, accounts!$E$2:$E$86, 0)&gt;=100, "Mid-Market", TRUE, "SMB"))</f>
        <v>Enterprise</v>
      </c>
      <c r="I4732" s="1" t="str">
        <f t="array" ref="I4732">IF($F4732="", "", _xlfn.XLOOKUP($F4732,accounts!$A$2:$A$86,accounts!$F$2:$F$86, "Other"))</f>
        <v>United States</v>
      </c>
      <c r="J4732" s="1" t="s">
        <v>131</v>
      </c>
      <c r="K4732" s="3">
        <v>42928.0</v>
      </c>
      <c r="L4732" s="3">
        <v>42992.0</v>
      </c>
      <c r="M4732" s="1">
        <v>1023.0</v>
      </c>
    </row>
    <row r="4733">
      <c r="A4733" s="1" t="s">
        <v>4938</v>
      </c>
      <c r="B4733" s="1" t="s">
        <v>107</v>
      </c>
      <c r="C4733" s="1" t="str">
        <f t="array" ref="C4733">_xlfn.XLOOKUP($B4733, sales_teams!$A$2:$A$36, sales_teams!$B$2:$B$36)</f>
        <v>Summer Sewald</v>
      </c>
      <c r="D4733" s="1" t="str">
        <f t="array" ref="D4733">_xlfn.XLOOKUP($B4733, sales_teams!$A$2:$A$36, sales_teams!$C$2:$C$36)</f>
        <v>West</v>
      </c>
      <c r="E4733" s="1" t="s">
        <v>188</v>
      </c>
      <c r="F4733" s="1" t="s">
        <v>170</v>
      </c>
      <c r="G4733" s="1" t="str">
        <f t="array" ref="G4733">IF($F4733="", "", _xlfn.XLOOKUP($F4733,accounts!$A$2:$A$86,accounts!$B$2:$B$86, "Other"))</f>
        <v>employment</v>
      </c>
      <c r="H4733" s="1" t="str">
        <f t="array" ref="H4733">IF($F4733="", "", IFS(_xlfn.XLOOKUP($F4733, accounts!$A$2:$A$86, accounts!$E$2:$E$86, 0)&gt;=1000, "Enterprise", _xlfn.XLOOKUP($F4733, accounts!$A$2:$A$86, accounts!$E$2:$E$86, 0)&gt;=100, "Mid-Market", TRUE, "SMB"))</f>
        <v>Enterprise</v>
      </c>
      <c r="I4733" s="1" t="str">
        <f t="array" ref="I4733">IF($F4733="", "", _xlfn.XLOOKUP($F4733,accounts!$A$2:$A$86,accounts!$F$2:$F$86, "Other"))</f>
        <v>United States</v>
      </c>
      <c r="J4733" s="1" t="s">
        <v>131</v>
      </c>
      <c r="K4733" s="3">
        <v>42928.0</v>
      </c>
      <c r="L4733" s="3">
        <v>43002.0</v>
      </c>
      <c r="M4733" s="1">
        <v>3257.0</v>
      </c>
    </row>
    <row r="4734">
      <c r="A4734" s="1" t="s">
        <v>4939</v>
      </c>
      <c r="B4734" s="1" t="s">
        <v>18</v>
      </c>
      <c r="C4734" s="1" t="str">
        <f t="array" ref="C4734">_xlfn.XLOOKUP($B4734, sales_teams!$A$2:$A$36, sales_teams!$B$2:$B$36)</f>
        <v>Dustin Brinkmann</v>
      </c>
      <c r="D4734" s="1" t="str">
        <f t="array" ref="D4734">_xlfn.XLOOKUP($B4734, sales_teams!$A$2:$A$36, sales_teams!$C$2:$C$36)</f>
        <v>Central</v>
      </c>
      <c r="E4734" s="1" t="s">
        <v>194</v>
      </c>
      <c r="F4734" s="1" t="s">
        <v>56</v>
      </c>
      <c r="G4734" s="1" t="str">
        <f t="array" ref="G4734">IF($F4734="", "", _xlfn.XLOOKUP($F4734,accounts!$A$2:$A$86,accounts!$B$2:$B$86, "Other"))</f>
        <v>software</v>
      </c>
      <c r="H4734" s="1" t="str">
        <f t="array" ref="H4734">IF($F4734="", "", IFS(_xlfn.XLOOKUP($F4734, accounts!$A$2:$A$86, accounts!$E$2:$E$86, 0)&gt;=1000, "Enterprise", _xlfn.XLOOKUP($F4734, accounts!$A$2:$A$86, accounts!$E$2:$E$86, 0)&gt;=100, "Mid-Market", TRUE, "SMB"))</f>
        <v>Enterprise</v>
      </c>
      <c r="I4734" s="1" t="str">
        <f t="array" ref="I4734">IF($F4734="", "", _xlfn.XLOOKUP($F4734,accounts!$A$2:$A$86,accounts!$F$2:$F$86, "Other"))</f>
        <v>United States</v>
      </c>
      <c r="J4734" s="1" t="s">
        <v>192</v>
      </c>
      <c r="K4734" s="3">
        <v>42928.0</v>
      </c>
      <c r="L4734" s="3">
        <v>42936.0</v>
      </c>
      <c r="M4734" s="1">
        <v>0.0</v>
      </c>
    </row>
    <row r="4735">
      <c r="A4735" s="1" t="s">
        <v>4940</v>
      </c>
      <c r="B4735" s="1" t="s">
        <v>28</v>
      </c>
      <c r="C4735" s="1" t="str">
        <f t="array" ref="C4735">_xlfn.XLOOKUP($B4735, sales_teams!$A$2:$A$36, sales_teams!$B$2:$B$36)</f>
        <v>Melvin Marxen</v>
      </c>
      <c r="D4735" s="1" t="str">
        <f t="array" ref="D4735">_xlfn.XLOOKUP($B4735, sales_teams!$A$2:$A$36, sales_teams!$C$2:$C$36)</f>
        <v>Central</v>
      </c>
      <c r="E4735" s="1" t="s">
        <v>109</v>
      </c>
      <c r="F4735" s="1" t="s">
        <v>157</v>
      </c>
      <c r="G4735" s="1" t="str">
        <f t="array" ref="G4735">IF($F4735="", "", _xlfn.XLOOKUP($F4735,accounts!$A$2:$A$86,accounts!$B$2:$B$86, "Other"))</f>
        <v>retail</v>
      </c>
      <c r="H4735" s="1" t="str">
        <f t="array" ref="H4735">IF($F4735="", "", IFS(_xlfn.XLOOKUP($F4735, accounts!$A$2:$A$86, accounts!$E$2:$E$86, 0)&gt;=1000, "Enterprise", _xlfn.XLOOKUP($F4735, accounts!$A$2:$A$86, accounts!$E$2:$E$86, 0)&gt;=100, "Mid-Market", TRUE, "SMB"))</f>
        <v>Enterprise</v>
      </c>
      <c r="I4735" s="1" t="str">
        <f t="array" ref="I4735">IF($F4735="", "", _xlfn.XLOOKUP($F4735,accounts!$A$2:$A$86,accounts!$F$2:$F$86, "Other"))</f>
        <v>Belgium</v>
      </c>
      <c r="J4735" s="1" t="s">
        <v>131</v>
      </c>
      <c r="K4735" s="3">
        <v>42928.0</v>
      </c>
      <c r="L4735" s="3">
        <v>42967.0</v>
      </c>
      <c r="M4735" s="1">
        <v>960.0</v>
      </c>
    </row>
    <row r="4736">
      <c r="A4736" s="1" t="s">
        <v>4941</v>
      </c>
      <c r="B4736" s="1" t="s">
        <v>54</v>
      </c>
      <c r="C4736" s="1" t="str">
        <f t="array" ref="C4736">_xlfn.XLOOKUP($B4736, sales_teams!$A$2:$A$36, sales_teams!$B$2:$B$36)</f>
        <v>Rocco Neubert</v>
      </c>
      <c r="D4736" s="1" t="str">
        <f t="array" ref="D4736">_xlfn.XLOOKUP($B4736, sales_teams!$A$2:$A$36, sales_teams!$C$2:$C$36)</f>
        <v>East</v>
      </c>
      <c r="E4736" s="1" t="s">
        <v>148</v>
      </c>
      <c r="F4736" s="1" t="s">
        <v>153</v>
      </c>
      <c r="G4736" s="1" t="str">
        <f t="array" ref="G4736">IF($F4736="", "", _xlfn.XLOOKUP($F4736,accounts!$A$2:$A$86,accounts!$B$2:$B$86, "Other"))</f>
        <v>medical</v>
      </c>
      <c r="H4736" s="1" t="str">
        <f t="array" ref="H4736">IF($F4736="", "", IFS(_xlfn.XLOOKUP($F4736, accounts!$A$2:$A$86, accounts!$E$2:$E$86, 0)&gt;=1000, "Enterprise", _xlfn.XLOOKUP($F4736, accounts!$A$2:$A$86, accounts!$E$2:$E$86, 0)&gt;=100, "Mid-Market", TRUE, "SMB"))</f>
        <v>Enterprise</v>
      </c>
      <c r="I4736" s="1" t="str">
        <f t="array" ref="I4736">IF($F4736="", "", _xlfn.XLOOKUP($F4736,accounts!$A$2:$A$86,accounts!$F$2:$F$86, "Other"))</f>
        <v>United States</v>
      </c>
      <c r="J4736" s="1" t="s">
        <v>192</v>
      </c>
      <c r="K4736" s="3">
        <v>42928.0</v>
      </c>
      <c r="L4736" s="3">
        <v>42930.0</v>
      </c>
      <c r="M4736" s="1">
        <v>0.0</v>
      </c>
    </row>
    <row r="4737">
      <c r="A4737" s="1" t="s">
        <v>4942</v>
      </c>
      <c r="B4737" s="1" t="s">
        <v>54</v>
      </c>
      <c r="C4737" s="1" t="str">
        <f t="array" ref="C4737">_xlfn.XLOOKUP($B4737, sales_teams!$A$2:$A$36, sales_teams!$B$2:$B$36)</f>
        <v>Rocco Neubert</v>
      </c>
      <c r="D4737" s="1" t="str">
        <f t="array" ref="D4737">_xlfn.XLOOKUP($B4737, sales_teams!$A$2:$A$36, sales_teams!$C$2:$C$36)</f>
        <v>East</v>
      </c>
      <c r="E4737" s="1" t="s">
        <v>194</v>
      </c>
      <c r="F4737" s="1" t="s">
        <v>153</v>
      </c>
      <c r="G4737" s="1" t="str">
        <f t="array" ref="G4737">IF($F4737="", "", _xlfn.XLOOKUP($F4737,accounts!$A$2:$A$86,accounts!$B$2:$B$86, "Other"))</f>
        <v>medical</v>
      </c>
      <c r="H4737" s="1" t="str">
        <f t="array" ref="H4737">IF($F4737="", "", IFS(_xlfn.XLOOKUP($F4737, accounts!$A$2:$A$86, accounts!$E$2:$E$86, 0)&gt;=1000, "Enterprise", _xlfn.XLOOKUP($F4737, accounts!$A$2:$A$86, accounts!$E$2:$E$86, 0)&gt;=100, "Mid-Market", TRUE, "SMB"))</f>
        <v>Enterprise</v>
      </c>
      <c r="I4737" s="1" t="str">
        <f t="array" ref="I4737">IF($F4737="", "", _xlfn.XLOOKUP($F4737,accounts!$A$2:$A$86,accounts!$F$2:$F$86, "Other"))</f>
        <v>United States</v>
      </c>
      <c r="J4737" s="1" t="s">
        <v>131</v>
      </c>
      <c r="K4737" s="3">
        <v>42928.0</v>
      </c>
      <c r="L4737" s="3">
        <v>42934.0</v>
      </c>
      <c r="M4737" s="1">
        <v>5538.0</v>
      </c>
    </row>
    <row r="4738">
      <c r="A4738" s="1" t="s">
        <v>4943</v>
      </c>
      <c r="B4738" s="1" t="s">
        <v>105</v>
      </c>
      <c r="C4738" s="1" t="str">
        <f t="array" ref="C4738">_xlfn.XLOOKUP($B4738, sales_teams!$A$2:$A$36, sales_teams!$B$2:$B$36)</f>
        <v>Summer Sewald</v>
      </c>
      <c r="D4738" s="1" t="str">
        <f t="array" ref="D4738">_xlfn.XLOOKUP($B4738, sales_teams!$A$2:$A$36, sales_teams!$C$2:$C$36)</f>
        <v>West</v>
      </c>
      <c r="E4738" s="1" t="s">
        <v>181</v>
      </c>
      <c r="G4738" s="1" t="str">
        <f t="array" ref="G4738">IF($F4738="", "", _xlfn.XLOOKUP($F4738,accounts!$A$2:$A$86,accounts!$B$2:$B$86, "Other"))</f>
        <v/>
      </c>
      <c r="H4738" s="1" t="str">
        <f t="array" ref="H4738">IF($F4738="", "", IFS(_xlfn.XLOOKUP($F4738, accounts!$A$2:$A$86, accounts!$E$2:$E$86, 0)&gt;=1000, "Enterprise", _xlfn.XLOOKUP($F4738, accounts!$A$2:$A$86, accounts!$E$2:$E$86, 0)&gt;=100, "Mid-Market", TRUE, "SMB"))</f>
        <v/>
      </c>
      <c r="I4738" s="1" t="str">
        <f t="array" ref="I4738">IF($F4738="", "", _xlfn.XLOOKUP($F4738,accounts!$A$2:$A$86,accounts!$F$2:$F$86, "Other"))</f>
        <v/>
      </c>
      <c r="J4738" s="1" t="s">
        <v>189</v>
      </c>
      <c r="K4738" s="3">
        <v>42928.0</v>
      </c>
    </row>
    <row r="4739">
      <c r="A4739" s="1" t="s">
        <v>4944</v>
      </c>
      <c r="B4739" s="1" t="s">
        <v>57</v>
      </c>
      <c r="C4739" s="1" t="str">
        <f t="array" ref="C4739">_xlfn.XLOOKUP($B4739, sales_teams!$A$2:$A$36, sales_teams!$B$2:$B$36)</f>
        <v>Rocco Neubert</v>
      </c>
      <c r="D4739" s="1" t="str">
        <f t="array" ref="D4739">_xlfn.XLOOKUP($B4739, sales_teams!$A$2:$A$36, sales_teams!$C$2:$C$36)</f>
        <v>East</v>
      </c>
      <c r="E4739" s="1" t="s">
        <v>188</v>
      </c>
      <c r="F4739" s="1" t="s">
        <v>125</v>
      </c>
      <c r="G4739" s="1" t="str">
        <f t="array" ref="G4739">IF($F4739="", "", _xlfn.XLOOKUP($F4739,accounts!$A$2:$A$86,accounts!$B$2:$B$86, "Other"))</f>
        <v>software</v>
      </c>
      <c r="H4739" s="1" t="str">
        <f t="array" ref="H4739">IF($F4739="", "", IFS(_xlfn.XLOOKUP($F4739, accounts!$A$2:$A$86, accounts!$E$2:$E$86, 0)&gt;=1000, "Enterprise", _xlfn.XLOOKUP($F4739, accounts!$A$2:$A$86, accounts!$E$2:$E$86, 0)&gt;=100, "Mid-Market", TRUE, "SMB"))</f>
        <v>Enterprise</v>
      </c>
      <c r="I4739" s="1" t="str">
        <f t="array" ref="I4739">IF($F4739="", "", _xlfn.XLOOKUP($F4739,accounts!$A$2:$A$86,accounts!$F$2:$F$86, "Other"))</f>
        <v>United States</v>
      </c>
      <c r="J4739" s="1" t="s">
        <v>131</v>
      </c>
      <c r="K4739" s="3">
        <v>42929.0</v>
      </c>
      <c r="L4739" s="3">
        <v>42939.0</v>
      </c>
      <c r="M4739" s="1">
        <v>3420.0</v>
      </c>
    </row>
    <row r="4740">
      <c r="A4740" s="1" t="s">
        <v>4945</v>
      </c>
      <c r="B4740" s="1" t="s">
        <v>30</v>
      </c>
      <c r="C4740" s="1" t="str">
        <f t="array" ref="C4740">_xlfn.XLOOKUP($B4740, sales_teams!$A$2:$A$36, sales_teams!$B$2:$B$36)</f>
        <v>Melvin Marxen</v>
      </c>
      <c r="D4740" s="1" t="str">
        <f t="array" ref="D4740">_xlfn.XLOOKUP($B4740, sales_teams!$A$2:$A$36, sales_teams!$C$2:$C$36)</f>
        <v>Central</v>
      </c>
      <c r="E4740" s="1" t="s">
        <v>148</v>
      </c>
      <c r="F4740" s="1" t="s">
        <v>165</v>
      </c>
      <c r="G4740" s="1" t="str">
        <f t="array" ref="G4740">IF($F4740="", "", _xlfn.XLOOKUP($F4740,accounts!$A$2:$A$86,accounts!$B$2:$B$86, "Other"))</f>
        <v>telecommunications</v>
      </c>
      <c r="H4740" s="1" t="str">
        <f t="array" ref="H4740">IF($F4740="", "", IFS(_xlfn.XLOOKUP($F4740, accounts!$A$2:$A$86, accounts!$E$2:$E$86, 0)&gt;=1000, "Enterprise", _xlfn.XLOOKUP($F4740, accounts!$A$2:$A$86, accounts!$E$2:$E$86, 0)&gt;=100, "Mid-Market", TRUE, "SMB"))</f>
        <v>Enterprise</v>
      </c>
      <c r="I4740" s="1" t="str">
        <f t="array" ref="I4740">IF($F4740="", "", _xlfn.XLOOKUP($F4740,accounts!$A$2:$A$86,accounts!$F$2:$F$86, "Other"))</f>
        <v>United States</v>
      </c>
      <c r="J4740" s="1" t="s">
        <v>192</v>
      </c>
      <c r="K4740" s="3">
        <v>42929.0</v>
      </c>
      <c r="L4740" s="3">
        <v>42935.0</v>
      </c>
      <c r="M4740" s="1">
        <v>0.0</v>
      </c>
    </row>
    <row r="4741">
      <c r="A4741" s="1" t="s">
        <v>4946</v>
      </c>
      <c r="B4741" s="1" t="s">
        <v>30</v>
      </c>
      <c r="C4741" s="1" t="str">
        <f t="array" ref="C4741">_xlfn.XLOOKUP($B4741, sales_teams!$A$2:$A$36, sales_teams!$B$2:$B$36)</f>
        <v>Melvin Marxen</v>
      </c>
      <c r="D4741" s="1" t="str">
        <f t="array" ref="D4741">_xlfn.XLOOKUP($B4741, sales_teams!$A$2:$A$36, sales_teams!$C$2:$C$36)</f>
        <v>Central</v>
      </c>
      <c r="E4741" s="1" t="s">
        <v>148</v>
      </c>
      <c r="F4741" s="1" t="s">
        <v>29</v>
      </c>
      <c r="G4741" s="1" t="str">
        <f t="array" ref="G4741">IF($F4741="", "", _xlfn.XLOOKUP($F4741,accounts!$A$2:$A$86,accounts!$B$2:$B$86, "Other"))</f>
        <v>medical</v>
      </c>
      <c r="H4741" s="1" t="str">
        <f t="array" ref="H4741">IF($F4741="", "", IFS(_xlfn.XLOOKUP($F4741, accounts!$A$2:$A$86, accounts!$E$2:$E$86, 0)&gt;=1000, "Enterprise", _xlfn.XLOOKUP($F4741, accounts!$A$2:$A$86, accounts!$E$2:$E$86, 0)&gt;=100, "Mid-Market", TRUE, "SMB"))</f>
        <v>Enterprise</v>
      </c>
      <c r="I4741" s="1" t="str">
        <f t="array" ref="I4741">IF($F4741="", "", _xlfn.XLOOKUP($F4741,accounts!$A$2:$A$86,accounts!$F$2:$F$86, "Other"))</f>
        <v>Philipines</v>
      </c>
      <c r="J4741" s="1" t="s">
        <v>131</v>
      </c>
      <c r="K4741" s="3">
        <v>42929.0</v>
      </c>
      <c r="L4741" s="3">
        <v>42932.0</v>
      </c>
      <c r="M4741" s="1">
        <v>5382.0</v>
      </c>
    </row>
    <row r="4742">
      <c r="A4742" s="1" t="s">
        <v>4947</v>
      </c>
      <c r="B4742" s="1" t="s">
        <v>94</v>
      </c>
      <c r="C4742" s="1" t="str">
        <f t="array" ref="C4742">_xlfn.XLOOKUP($B4742, sales_teams!$A$2:$A$36, sales_teams!$B$2:$B$36)</f>
        <v>Celia Rouche</v>
      </c>
      <c r="D4742" s="1" t="str">
        <f t="array" ref="D4742">_xlfn.XLOOKUP($B4742, sales_teams!$A$2:$A$36, sales_teams!$C$2:$C$36)</f>
        <v>West</v>
      </c>
      <c r="E4742" s="1" t="s">
        <v>179</v>
      </c>
      <c r="F4742" s="1" t="s">
        <v>87</v>
      </c>
      <c r="G4742" s="1" t="str">
        <f t="array" ref="G4742">IF($F4742="", "", _xlfn.XLOOKUP($F4742,accounts!$A$2:$A$86,accounts!$B$2:$B$86, "Other"))</f>
        <v>telecommunications</v>
      </c>
      <c r="H4742" s="1" t="str">
        <f t="array" ref="H4742">IF($F4742="", "", IFS(_xlfn.XLOOKUP($F4742, accounts!$A$2:$A$86, accounts!$E$2:$E$86, 0)&gt;=1000, "Enterprise", _xlfn.XLOOKUP($F4742, accounts!$A$2:$A$86, accounts!$E$2:$E$86, 0)&gt;=100, "Mid-Market", TRUE, "SMB"))</f>
        <v>Enterprise</v>
      </c>
      <c r="I4742" s="1" t="str">
        <f t="array" ref="I4742">IF($F4742="", "", _xlfn.XLOOKUP($F4742,accounts!$A$2:$A$86,accounts!$F$2:$F$86, "Other"))</f>
        <v>United States</v>
      </c>
      <c r="J4742" s="1" t="s">
        <v>192</v>
      </c>
      <c r="K4742" s="3">
        <v>42929.0</v>
      </c>
      <c r="L4742" s="3">
        <v>42940.0</v>
      </c>
      <c r="M4742" s="1">
        <v>0.0</v>
      </c>
    </row>
    <row r="4743">
      <c r="A4743" s="1" t="s">
        <v>4948</v>
      </c>
      <c r="B4743" s="1" t="s">
        <v>94</v>
      </c>
      <c r="C4743" s="1" t="str">
        <f t="array" ref="C4743">_xlfn.XLOOKUP($B4743, sales_teams!$A$2:$A$36, sales_teams!$B$2:$B$36)</f>
        <v>Celia Rouche</v>
      </c>
      <c r="D4743" s="1" t="str">
        <f t="array" ref="D4743">_xlfn.XLOOKUP($B4743, sales_teams!$A$2:$A$36, sales_teams!$C$2:$C$36)</f>
        <v>West</v>
      </c>
      <c r="E4743" s="1" t="s">
        <v>148</v>
      </c>
      <c r="F4743" s="1" t="s">
        <v>85</v>
      </c>
      <c r="G4743" s="1" t="str">
        <f t="array" ref="G4743">IF($F4743="", "", _xlfn.XLOOKUP($F4743,accounts!$A$2:$A$86,accounts!$B$2:$B$86, "Other"))</f>
        <v>telecommunications</v>
      </c>
      <c r="H4743" s="1" t="str">
        <f t="array" ref="H4743">IF($F4743="", "", IFS(_xlfn.XLOOKUP($F4743, accounts!$A$2:$A$86, accounts!$E$2:$E$86, 0)&gt;=1000, "Enterprise", _xlfn.XLOOKUP($F4743, accounts!$A$2:$A$86, accounts!$E$2:$E$86, 0)&gt;=100, "Mid-Market", TRUE, "SMB"))</f>
        <v>Enterprise</v>
      </c>
      <c r="I4743" s="1" t="str">
        <f t="array" ref="I4743">IF($F4743="", "", _xlfn.XLOOKUP($F4743,accounts!$A$2:$A$86,accounts!$F$2:$F$86, "Other"))</f>
        <v>United States</v>
      </c>
      <c r="J4743" s="1" t="s">
        <v>131</v>
      </c>
      <c r="K4743" s="3">
        <v>42929.0</v>
      </c>
      <c r="L4743" s="3">
        <v>42934.0</v>
      </c>
      <c r="M4743" s="1">
        <v>5703.0</v>
      </c>
    </row>
    <row r="4744">
      <c r="A4744" s="1" t="s">
        <v>4949</v>
      </c>
      <c r="B4744" s="1" t="s">
        <v>42</v>
      </c>
      <c r="C4744" s="1" t="str">
        <f t="array" ref="C4744">_xlfn.XLOOKUP($B4744, sales_teams!$A$2:$A$36, sales_teams!$B$2:$B$36)</f>
        <v>Cara Losch</v>
      </c>
      <c r="D4744" s="1" t="str">
        <f t="array" ref="D4744">_xlfn.XLOOKUP($B4744, sales_teams!$A$2:$A$36, sales_teams!$C$2:$C$36)</f>
        <v>East</v>
      </c>
      <c r="E4744" s="1" t="s">
        <v>188</v>
      </c>
      <c r="F4744" s="1" t="s">
        <v>132</v>
      </c>
      <c r="G4744" s="1" t="str">
        <f t="array" ref="G4744">IF($F4744="", "", _xlfn.XLOOKUP($F4744,accounts!$A$2:$A$86,accounts!$B$2:$B$86, "Other"))</f>
        <v>marketing</v>
      </c>
      <c r="H4744" s="1" t="str">
        <f t="array" ref="H4744">IF($F4744="", "", IFS(_xlfn.XLOOKUP($F4744, accounts!$A$2:$A$86, accounts!$E$2:$E$86, 0)&gt;=1000, "Enterprise", _xlfn.XLOOKUP($F4744, accounts!$A$2:$A$86, accounts!$E$2:$E$86, 0)&gt;=100, "Mid-Market", TRUE, "SMB"))</f>
        <v>Enterprise</v>
      </c>
      <c r="I4744" s="1" t="str">
        <f t="array" ref="I4744">IF($F4744="", "", _xlfn.XLOOKUP($F4744,accounts!$A$2:$A$86,accounts!$F$2:$F$86, "Other"))</f>
        <v>Jordan</v>
      </c>
      <c r="J4744" s="1" t="s">
        <v>131</v>
      </c>
      <c r="K4744" s="3">
        <v>42929.0</v>
      </c>
      <c r="L4744" s="3">
        <v>43008.0</v>
      </c>
      <c r="M4744" s="1">
        <v>3340.0</v>
      </c>
    </row>
    <row r="4745">
      <c r="A4745" s="1" t="s">
        <v>4950</v>
      </c>
      <c r="B4745" s="1" t="s">
        <v>88</v>
      </c>
      <c r="C4745" s="1" t="str">
        <f t="array" ref="C4745">_xlfn.XLOOKUP($B4745, sales_teams!$A$2:$A$36, sales_teams!$B$2:$B$36)</f>
        <v>Celia Rouche</v>
      </c>
      <c r="D4745" s="1" t="str">
        <f t="array" ref="D4745">_xlfn.XLOOKUP($B4745, sales_teams!$A$2:$A$36, sales_teams!$C$2:$C$36)</f>
        <v>West</v>
      </c>
      <c r="E4745" s="1" t="s">
        <v>188</v>
      </c>
      <c r="F4745" s="1" t="s">
        <v>119</v>
      </c>
      <c r="G4745" s="1" t="str">
        <f t="array" ref="G4745">IF($F4745="", "", _xlfn.XLOOKUP($F4745,accounts!$A$2:$A$86,accounts!$B$2:$B$86, "Other"))</f>
        <v>technology</v>
      </c>
      <c r="H4745" s="1" t="str">
        <f t="array" ref="H4745">IF($F4745="", "", IFS(_xlfn.XLOOKUP($F4745, accounts!$A$2:$A$86, accounts!$E$2:$E$86, 0)&gt;=1000, "Enterprise", _xlfn.XLOOKUP($F4745, accounts!$A$2:$A$86, accounts!$E$2:$E$86, 0)&gt;=100, "Mid-Market", TRUE, "SMB"))</f>
        <v>Enterprise</v>
      </c>
      <c r="I4745" s="1" t="str">
        <f t="array" ref="I4745">IF($F4745="", "", _xlfn.XLOOKUP($F4745,accounts!$A$2:$A$86,accounts!$F$2:$F$86, "Other"))</f>
        <v>Korea</v>
      </c>
      <c r="J4745" s="1" t="s">
        <v>192</v>
      </c>
      <c r="K4745" s="3">
        <v>42929.0</v>
      </c>
      <c r="L4745" s="3">
        <v>42931.0</v>
      </c>
      <c r="M4745" s="1">
        <v>0.0</v>
      </c>
    </row>
    <row r="4746">
      <c r="A4746" s="1" t="s">
        <v>4951</v>
      </c>
      <c r="B4746" s="1" t="s">
        <v>102</v>
      </c>
      <c r="C4746" s="1" t="str">
        <f t="array" ref="C4746">_xlfn.XLOOKUP($B4746, sales_teams!$A$2:$A$36, sales_teams!$B$2:$B$36)</f>
        <v>Summer Sewald</v>
      </c>
      <c r="D4746" s="1" t="str">
        <f t="array" ref="D4746">_xlfn.XLOOKUP($B4746, sales_teams!$A$2:$A$36, sales_teams!$C$2:$C$36)</f>
        <v>West</v>
      </c>
      <c r="E4746" s="1" t="s">
        <v>109</v>
      </c>
      <c r="F4746" s="1" t="s">
        <v>134</v>
      </c>
      <c r="G4746" s="1" t="str">
        <f t="array" ref="G4746">IF($F4746="", "", _xlfn.XLOOKUP($F4746,accounts!$A$2:$A$86,accounts!$B$2:$B$86, "Other"))</f>
        <v>services</v>
      </c>
      <c r="H4746" s="1" t="str">
        <f t="array" ref="H4746">IF($F4746="", "", IFS(_xlfn.XLOOKUP($F4746, accounts!$A$2:$A$86, accounts!$E$2:$E$86, 0)&gt;=1000, "Enterprise", _xlfn.XLOOKUP($F4746, accounts!$A$2:$A$86, accounts!$E$2:$E$86, 0)&gt;=100, "Mid-Market", TRUE, "SMB"))</f>
        <v>Enterprise</v>
      </c>
      <c r="I4746" s="1" t="str">
        <f t="array" ref="I4746">IF($F4746="", "", _xlfn.XLOOKUP($F4746,accounts!$A$2:$A$86,accounts!$F$2:$F$86, "Other"))</f>
        <v>Brazil</v>
      </c>
      <c r="J4746" s="1" t="s">
        <v>131</v>
      </c>
      <c r="K4746" s="3">
        <v>42929.0</v>
      </c>
      <c r="L4746" s="3">
        <v>42956.0</v>
      </c>
      <c r="M4746" s="1">
        <v>1014.0</v>
      </c>
    </row>
    <row r="4747">
      <c r="A4747" s="1" t="s">
        <v>4952</v>
      </c>
      <c r="B4747" s="1" t="s">
        <v>17</v>
      </c>
      <c r="C4747" s="1" t="str">
        <f t="array" ref="C4747">_xlfn.XLOOKUP($B4747, sales_teams!$A$2:$A$36, sales_teams!$B$2:$B$36)</f>
        <v>Dustin Brinkmann</v>
      </c>
      <c r="D4747" s="1" t="str">
        <f t="array" ref="D4747">_xlfn.XLOOKUP($B4747, sales_teams!$A$2:$A$36, sales_teams!$C$2:$C$36)</f>
        <v>Central</v>
      </c>
      <c r="E4747" s="1" t="s">
        <v>181</v>
      </c>
      <c r="F4747" s="1" t="s">
        <v>78</v>
      </c>
      <c r="G4747" s="1" t="str">
        <f t="array" ref="G4747">IF($F4747="", "", _xlfn.XLOOKUP($F4747,accounts!$A$2:$A$86,accounts!$B$2:$B$86, "Other"))</f>
        <v>marketing</v>
      </c>
      <c r="H4747" s="1" t="str">
        <f t="array" ref="H4747">IF($F4747="", "", IFS(_xlfn.XLOOKUP($F4747, accounts!$A$2:$A$86, accounts!$E$2:$E$86, 0)&gt;=1000, "Enterprise", _xlfn.XLOOKUP($F4747, accounts!$A$2:$A$86, accounts!$E$2:$E$86, 0)&gt;=100, "Mid-Market", TRUE, "SMB"))</f>
        <v>Enterprise</v>
      </c>
      <c r="I4747" s="1" t="str">
        <f t="array" ref="I4747">IF($F4747="", "", _xlfn.XLOOKUP($F4747,accounts!$A$2:$A$86,accounts!$F$2:$F$86, "Other"))</f>
        <v>United States</v>
      </c>
      <c r="J4747" s="1" t="s">
        <v>131</v>
      </c>
      <c r="K4747" s="3">
        <v>42929.0</v>
      </c>
      <c r="L4747" s="3">
        <v>42935.0</v>
      </c>
      <c r="M4747" s="1">
        <v>536.0</v>
      </c>
    </row>
    <row r="4748">
      <c r="A4748" s="1" t="s">
        <v>4953</v>
      </c>
      <c r="B4748" s="1" t="s">
        <v>92</v>
      </c>
      <c r="C4748" s="1" t="str">
        <f t="array" ref="C4748">_xlfn.XLOOKUP($B4748, sales_teams!$A$2:$A$36, sales_teams!$B$2:$B$36)</f>
        <v>Celia Rouche</v>
      </c>
      <c r="D4748" s="1" t="str">
        <f t="array" ref="D4748">_xlfn.XLOOKUP($B4748, sales_teams!$A$2:$A$36, sales_teams!$C$2:$C$36)</f>
        <v>West</v>
      </c>
      <c r="E4748" s="1" t="s">
        <v>109</v>
      </c>
      <c r="F4748" s="1" t="s">
        <v>127</v>
      </c>
      <c r="G4748" s="1" t="str">
        <f t="array" ref="G4748">IF($F4748="", "", _xlfn.XLOOKUP($F4748,accounts!$A$2:$A$86,accounts!$B$2:$B$86, "Other"))</f>
        <v>technology</v>
      </c>
      <c r="H4748" s="1" t="str">
        <f t="array" ref="H4748">IF($F4748="", "", IFS(_xlfn.XLOOKUP($F4748, accounts!$A$2:$A$86, accounts!$E$2:$E$86, 0)&gt;=1000, "Enterprise", _xlfn.XLOOKUP($F4748, accounts!$A$2:$A$86, accounts!$E$2:$E$86, 0)&gt;=100, "Mid-Market", TRUE, "SMB"))</f>
        <v>Enterprise</v>
      </c>
      <c r="I4748" s="1" t="str">
        <f t="array" ref="I4748">IF($F4748="", "", _xlfn.XLOOKUP($F4748,accounts!$A$2:$A$86,accounts!$F$2:$F$86, "Other"))</f>
        <v>United States</v>
      </c>
      <c r="J4748" s="1" t="s">
        <v>192</v>
      </c>
      <c r="K4748" s="3">
        <v>42929.0</v>
      </c>
      <c r="L4748" s="3">
        <v>42930.0</v>
      </c>
      <c r="M4748" s="1">
        <v>0.0</v>
      </c>
    </row>
    <row r="4749">
      <c r="A4749" s="1" t="s">
        <v>4954</v>
      </c>
      <c r="B4749" s="1" t="s">
        <v>28</v>
      </c>
      <c r="C4749" s="1" t="str">
        <f t="array" ref="C4749">_xlfn.XLOOKUP($B4749, sales_teams!$A$2:$A$36, sales_teams!$B$2:$B$36)</f>
        <v>Melvin Marxen</v>
      </c>
      <c r="D4749" s="1" t="str">
        <f t="array" ref="D4749">_xlfn.XLOOKUP($B4749, sales_teams!$A$2:$A$36, sales_teams!$C$2:$C$36)</f>
        <v>Central</v>
      </c>
      <c r="E4749" s="1" t="s">
        <v>181</v>
      </c>
      <c r="F4749" s="1" t="s">
        <v>56</v>
      </c>
      <c r="G4749" s="1" t="str">
        <f t="array" ref="G4749">IF($F4749="", "", _xlfn.XLOOKUP($F4749,accounts!$A$2:$A$86,accounts!$B$2:$B$86, "Other"))</f>
        <v>software</v>
      </c>
      <c r="H4749" s="1" t="str">
        <f t="array" ref="H4749">IF($F4749="", "", IFS(_xlfn.XLOOKUP($F4749, accounts!$A$2:$A$86, accounts!$E$2:$E$86, 0)&gt;=1000, "Enterprise", _xlfn.XLOOKUP($F4749, accounts!$A$2:$A$86, accounts!$E$2:$E$86, 0)&gt;=100, "Mid-Market", TRUE, "SMB"))</f>
        <v>Enterprise</v>
      </c>
      <c r="I4749" s="1" t="str">
        <f t="array" ref="I4749">IF($F4749="", "", _xlfn.XLOOKUP($F4749,accounts!$A$2:$A$86,accounts!$F$2:$F$86, "Other"))</f>
        <v>United States</v>
      </c>
      <c r="J4749" s="1" t="s">
        <v>131</v>
      </c>
      <c r="K4749" s="3">
        <v>42929.0</v>
      </c>
      <c r="L4749" s="3">
        <v>42940.0</v>
      </c>
      <c r="M4749" s="1">
        <v>550.0</v>
      </c>
    </row>
    <row r="4750">
      <c r="A4750" s="1" t="s">
        <v>4955</v>
      </c>
      <c r="B4750" s="1" t="s">
        <v>28</v>
      </c>
      <c r="C4750" s="1" t="str">
        <f t="array" ref="C4750">_xlfn.XLOOKUP($B4750, sales_teams!$A$2:$A$36, sales_teams!$B$2:$B$36)</f>
        <v>Melvin Marxen</v>
      </c>
      <c r="D4750" s="1" t="str">
        <f t="array" ref="D4750">_xlfn.XLOOKUP($B4750, sales_teams!$A$2:$A$36, sales_teams!$C$2:$C$36)</f>
        <v>Central</v>
      </c>
      <c r="E4750" s="1" t="s">
        <v>181</v>
      </c>
      <c r="F4750" s="1" t="s">
        <v>113</v>
      </c>
      <c r="G4750" s="1" t="str">
        <f t="array" ref="G4750">IF($F4750="", "", _xlfn.XLOOKUP($F4750,accounts!$A$2:$A$86,accounts!$B$2:$B$86, "Other"))</f>
        <v>telecommunications</v>
      </c>
      <c r="H4750" s="1" t="str">
        <f t="array" ref="H4750">IF($F4750="", "", IFS(_xlfn.XLOOKUP($F4750, accounts!$A$2:$A$86, accounts!$E$2:$E$86, 0)&gt;=1000, "Enterprise", _xlfn.XLOOKUP($F4750, accounts!$A$2:$A$86, accounts!$E$2:$E$86, 0)&gt;=100, "Mid-Market", TRUE, "SMB"))</f>
        <v>Mid-Market</v>
      </c>
      <c r="I4750" s="1" t="str">
        <f t="array" ref="I4750">IF($F4750="", "", _xlfn.XLOOKUP($F4750,accounts!$A$2:$A$86,accounts!$F$2:$F$86, "Other"))</f>
        <v>United States</v>
      </c>
      <c r="J4750" s="1" t="s">
        <v>131</v>
      </c>
      <c r="K4750" s="3">
        <v>42929.0</v>
      </c>
      <c r="L4750" s="3">
        <v>43006.0</v>
      </c>
      <c r="M4750" s="1">
        <v>469.0</v>
      </c>
    </row>
    <row r="4751">
      <c r="A4751" s="1" t="s">
        <v>4956</v>
      </c>
      <c r="B4751" s="1" t="s">
        <v>28</v>
      </c>
      <c r="C4751" s="1" t="str">
        <f t="array" ref="C4751">_xlfn.XLOOKUP($B4751, sales_teams!$A$2:$A$36, sales_teams!$B$2:$B$36)</f>
        <v>Melvin Marxen</v>
      </c>
      <c r="D4751" s="1" t="str">
        <f t="array" ref="D4751">_xlfn.XLOOKUP($B4751, sales_teams!$A$2:$A$36, sales_teams!$C$2:$C$36)</f>
        <v>Central</v>
      </c>
      <c r="E4751" s="1" t="s">
        <v>181</v>
      </c>
      <c r="F4751" s="1" t="s">
        <v>149</v>
      </c>
      <c r="G4751" s="1" t="str">
        <f t="array" ref="G4751">IF($F4751="", "", _xlfn.XLOOKUP($F4751,accounts!$A$2:$A$86,accounts!$B$2:$B$86, "Other"))</f>
        <v>medical</v>
      </c>
      <c r="H4751" s="1" t="str">
        <f t="array" ref="H4751">IF($F4751="", "", IFS(_xlfn.XLOOKUP($F4751, accounts!$A$2:$A$86, accounts!$E$2:$E$86, 0)&gt;=1000, "Enterprise", _xlfn.XLOOKUP($F4751, accounts!$A$2:$A$86, accounts!$E$2:$E$86, 0)&gt;=100, "Mid-Market", TRUE, "SMB"))</f>
        <v>Enterprise</v>
      </c>
      <c r="I4751" s="1" t="str">
        <f t="array" ref="I4751">IF($F4751="", "", _xlfn.XLOOKUP($F4751,accounts!$A$2:$A$86,accounts!$F$2:$F$86, "Other"))</f>
        <v>United States</v>
      </c>
      <c r="J4751" s="1" t="s">
        <v>131</v>
      </c>
      <c r="K4751" s="3">
        <v>42929.0</v>
      </c>
      <c r="L4751" s="3">
        <v>42930.0</v>
      </c>
      <c r="M4751" s="1">
        <v>585.0</v>
      </c>
    </row>
    <row r="4752">
      <c r="A4752" s="1" t="s">
        <v>4957</v>
      </c>
      <c r="B4752" s="1" t="s">
        <v>28</v>
      </c>
      <c r="C4752" s="1" t="str">
        <f t="array" ref="C4752">_xlfn.XLOOKUP($B4752, sales_teams!$A$2:$A$36, sales_teams!$B$2:$B$36)</f>
        <v>Melvin Marxen</v>
      </c>
      <c r="D4752" s="1" t="str">
        <f t="array" ref="D4752">_xlfn.XLOOKUP($B4752, sales_teams!$A$2:$A$36, sales_teams!$C$2:$C$36)</f>
        <v>Central</v>
      </c>
      <c r="E4752" s="1" t="s">
        <v>109</v>
      </c>
      <c r="F4752" s="1" t="s">
        <v>152</v>
      </c>
      <c r="G4752" s="1" t="str">
        <f t="array" ref="G4752">IF($F4752="", "", _xlfn.XLOOKUP($F4752,accounts!$A$2:$A$86,accounts!$B$2:$B$86, "Other"))</f>
        <v>marketing</v>
      </c>
      <c r="H4752" s="1" t="str">
        <f t="array" ref="H4752">IF($F4752="", "", IFS(_xlfn.XLOOKUP($F4752, accounts!$A$2:$A$86, accounts!$E$2:$E$86, 0)&gt;=1000, "Enterprise", _xlfn.XLOOKUP($F4752, accounts!$A$2:$A$86, accounts!$E$2:$E$86, 0)&gt;=100, "Mid-Market", TRUE, "SMB"))</f>
        <v>Mid-Market</v>
      </c>
      <c r="I4752" s="1" t="str">
        <f t="array" ref="I4752">IF($F4752="", "", _xlfn.XLOOKUP($F4752,accounts!$A$2:$A$86,accounts!$F$2:$F$86, "Other"))</f>
        <v>United States</v>
      </c>
      <c r="J4752" s="1" t="s">
        <v>131</v>
      </c>
      <c r="K4752" s="3">
        <v>42929.0</v>
      </c>
      <c r="L4752" s="3">
        <v>42976.0</v>
      </c>
      <c r="M4752" s="1">
        <v>943.0</v>
      </c>
    </row>
    <row r="4753">
      <c r="A4753" s="1" t="s">
        <v>4958</v>
      </c>
      <c r="B4753" s="1" t="s">
        <v>54</v>
      </c>
      <c r="C4753" s="1" t="str">
        <f t="array" ref="C4753">_xlfn.XLOOKUP($B4753, sales_teams!$A$2:$A$36, sales_teams!$B$2:$B$36)</f>
        <v>Rocco Neubert</v>
      </c>
      <c r="D4753" s="1" t="str">
        <f t="array" ref="D4753">_xlfn.XLOOKUP($B4753, sales_teams!$A$2:$A$36, sales_teams!$C$2:$C$36)</f>
        <v>East</v>
      </c>
      <c r="E4753" s="1" t="s">
        <v>181</v>
      </c>
      <c r="F4753" s="1" t="s">
        <v>32</v>
      </c>
      <c r="G4753" s="1" t="str">
        <f t="array" ref="G4753">IF($F4753="", "", _xlfn.XLOOKUP($F4753,accounts!$A$2:$A$86,accounts!$B$2:$B$86, "Other"))</f>
        <v>medical</v>
      </c>
      <c r="H4753" s="1" t="str">
        <f t="array" ref="H4753">IF($F4753="", "", IFS(_xlfn.XLOOKUP($F4753, accounts!$A$2:$A$86, accounts!$E$2:$E$86, 0)&gt;=1000, "Enterprise", _xlfn.XLOOKUP($F4753, accounts!$A$2:$A$86, accounts!$E$2:$E$86, 0)&gt;=100, "Mid-Market", TRUE, "SMB"))</f>
        <v>Enterprise</v>
      </c>
      <c r="I4753" s="1" t="str">
        <f t="array" ref="I4753">IF($F4753="", "", _xlfn.XLOOKUP($F4753,accounts!$A$2:$A$86,accounts!$F$2:$F$86, "Other"))</f>
        <v>United States</v>
      </c>
      <c r="J4753" s="1" t="s">
        <v>192</v>
      </c>
      <c r="K4753" s="3">
        <v>42929.0</v>
      </c>
      <c r="L4753" s="3">
        <v>42937.0</v>
      </c>
      <c r="M4753" s="1">
        <v>0.0</v>
      </c>
    </row>
    <row r="4754">
      <c r="A4754" s="1" t="s">
        <v>4959</v>
      </c>
      <c r="B4754" s="1" t="s">
        <v>54</v>
      </c>
      <c r="C4754" s="1" t="str">
        <f t="array" ref="C4754">_xlfn.XLOOKUP($B4754, sales_teams!$A$2:$A$36, sales_teams!$B$2:$B$36)</f>
        <v>Rocco Neubert</v>
      </c>
      <c r="D4754" s="1" t="str">
        <f t="array" ref="D4754">_xlfn.XLOOKUP($B4754, sales_teams!$A$2:$A$36, sales_teams!$C$2:$C$36)</f>
        <v>East</v>
      </c>
      <c r="E4754" s="1" t="s">
        <v>109</v>
      </c>
      <c r="F4754" s="1" t="s">
        <v>144</v>
      </c>
      <c r="G4754" s="1" t="str">
        <f t="array" ref="G4754">IF($F4754="", "", _xlfn.XLOOKUP($F4754,accounts!$A$2:$A$86,accounts!$B$2:$B$86, "Other"))</f>
        <v>retail</v>
      </c>
      <c r="H4754" s="1" t="str">
        <f t="array" ref="H4754">IF($F4754="", "", IFS(_xlfn.XLOOKUP($F4754, accounts!$A$2:$A$86, accounts!$E$2:$E$86, 0)&gt;=1000, "Enterprise", _xlfn.XLOOKUP($F4754, accounts!$A$2:$A$86, accounts!$E$2:$E$86, 0)&gt;=100, "Mid-Market", TRUE, "SMB"))</f>
        <v>Enterprise</v>
      </c>
      <c r="I4754" s="1" t="str">
        <f t="array" ref="I4754">IF($F4754="", "", _xlfn.XLOOKUP($F4754,accounts!$A$2:$A$86,accounts!$F$2:$F$86, "Other"))</f>
        <v>United States</v>
      </c>
      <c r="J4754" s="1" t="s">
        <v>131</v>
      </c>
      <c r="K4754" s="3">
        <v>42929.0</v>
      </c>
      <c r="L4754" s="3">
        <v>42948.0</v>
      </c>
      <c r="M4754" s="1">
        <v>1319.0</v>
      </c>
    </row>
    <row r="4755">
      <c r="A4755" s="1" t="s">
        <v>4960</v>
      </c>
      <c r="B4755" s="1" t="s">
        <v>54</v>
      </c>
      <c r="C4755" s="1" t="str">
        <f t="array" ref="C4755">_xlfn.XLOOKUP($B4755, sales_teams!$A$2:$A$36, sales_teams!$B$2:$B$36)</f>
        <v>Rocco Neubert</v>
      </c>
      <c r="D4755" s="1" t="str">
        <f t="array" ref="D4755">_xlfn.XLOOKUP($B4755, sales_teams!$A$2:$A$36, sales_teams!$C$2:$C$36)</f>
        <v>East</v>
      </c>
      <c r="E4755" s="1" t="s">
        <v>148</v>
      </c>
      <c r="F4755" s="1" t="s">
        <v>43</v>
      </c>
      <c r="G4755" s="1" t="str">
        <f t="array" ref="G4755">IF($F4755="", "", _xlfn.XLOOKUP($F4755,accounts!$A$2:$A$86,accounts!$B$2:$B$86, "Other"))</f>
        <v>software</v>
      </c>
      <c r="H4755" s="1" t="str">
        <f t="array" ref="H4755">IF($F4755="", "", IFS(_xlfn.XLOOKUP($F4755, accounts!$A$2:$A$86, accounts!$E$2:$E$86, 0)&gt;=1000, "Enterprise", _xlfn.XLOOKUP($F4755, accounts!$A$2:$A$86, accounts!$E$2:$E$86, 0)&gt;=100, "Mid-Market", TRUE, "SMB"))</f>
        <v>Enterprise</v>
      </c>
      <c r="I4755" s="1" t="str">
        <f t="array" ref="I4755">IF($F4755="", "", _xlfn.XLOOKUP($F4755,accounts!$A$2:$A$86,accounts!$F$2:$F$86, "Other"))</f>
        <v>United States</v>
      </c>
      <c r="J4755" s="1" t="s">
        <v>131</v>
      </c>
      <c r="K4755" s="3">
        <v>42929.0</v>
      </c>
      <c r="L4755" s="3">
        <v>42938.0</v>
      </c>
      <c r="M4755" s="1">
        <v>5873.0</v>
      </c>
    </row>
    <row r="4756">
      <c r="A4756" s="1" t="s">
        <v>4961</v>
      </c>
      <c r="B4756" s="1" t="s">
        <v>41</v>
      </c>
      <c r="C4756" s="1" t="str">
        <f t="array" ref="C4756">_xlfn.XLOOKUP($B4756, sales_teams!$A$2:$A$36, sales_teams!$B$2:$B$36)</f>
        <v>Cara Losch</v>
      </c>
      <c r="D4756" s="1" t="str">
        <f t="array" ref="D4756">_xlfn.XLOOKUP($B4756, sales_teams!$A$2:$A$36, sales_teams!$C$2:$C$36)</f>
        <v>East</v>
      </c>
      <c r="E4756" s="1" t="s">
        <v>179</v>
      </c>
      <c r="G4756" s="1" t="str">
        <f t="array" ref="G4756">IF($F4756="", "", _xlfn.XLOOKUP($F4756,accounts!$A$2:$A$86,accounts!$B$2:$B$86, "Other"))</f>
        <v/>
      </c>
      <c r="H4756" s="1" t="str">
        <f t="array" ref="H4756">IF($F4756="", "", IFS(_xlfn.XLOOKUP($F4756, accounts!$A$2:$A$86, accounts!$E$2:$E$86, 0)&gt;=1000, "Enterprise", _xlfn.XLOOKUP($F4756, accounts!$A$2:$A$86, accounts!$E$2:$E$86, 0)&gt;=100, "Mid-Market", TRUE, "SMB"))</f>
        <v/>
      </c>
      <c r="I4756" s="1" t="str">
        <f t="array" ref="I4756">IF($F4756="", "", _xlfn.XLOOKUP($F4756,accounts!$A$2:$A$86,accounts!$F$2:$F$86, "Other"))</f>
        <v/>
      </c>
      <c r="J4756" s="1" t="s">
        <v>189</v>
      </c>
      <c r="K4756" s="3">
        <v>42929.0</v>
      </c>
    </row>
    <row r="4757">
      <c r="A4757" s="1" t="s">
        <v>4962</v>
      </c>
      <c r="B4757" s="1" t="s">
        <v>60</v>
      </c>
      <c r="C4757" s="1" t="str">
        <f t="array" ref="C4757">_xlfn.XLOOKUP($B4757, sales_teams!$A$2:$A$36, sales_teams!$B$2:$B$36)</f>
        <v>Celia Rouche</v>
      </c>
      <c r="D4757" s="1" t="str">
        <f t="array" ref="D4757">_xlfn.XLOOKUP($B4757, sales_teams!$A$2:$A$36, sales_teams!$C$2:$C$36)</f>
        <v>West</v>
      </c>
      <c r="E4757" s="1" t="s">
        <v>188</v>
      </c>
      <c r="F4757" s="1" t="s">
        <v>125</v>
      </c>
      <c r="G4757" s="1" t="str">
        <f t="array" ref="G4757">IF($F4757="", "", _xlfn.XLOOKUP($F4757,accounts!$A$2:$A$86,accounts!$B$2:$B$86, "Other"))</f>
        <v>software</v>
      </c>
      <c r="H4757" s="1" t="str">
        <f t="array" ref="H4757">IF($F4757="", "", IFS(_xlfn.XLOOKUP($F4757, accounts!$A$2:$A$86, accounts!$E$2:$E$86, 0)&gt;=1000, "Enterprise", _xlfn.XLOOKUP($F4757, accounts!$A$2:$A$86, accounts!$E$2:$E$86, 0)&gt;=100, "Mid-Market", TRUE, "SMB"))</f>
        <v>Enterprise</v>
      </c>
      <c r="I4757" s="1" t="str">
        <f t="array" ref="I4757">IF($F4757="", "", _xlfn.XLOOKUP($F4757,accounts!$A$2:$A$86,accounts!$F$2:$F$86, "Other"))</f>
        <v>United States</v>
      </c>
      <c r="J4757" s="1" t="s">
        <v>192</v>
      </c>
      <c r="K4757" s="3">
        <v>42929.0</v>
      </c>
      <c r="L4757" s="3">
        <v>42975.0</v>
      </c>
      <c r="M4757" s="1">
        <v>0.0</v>
      </c>
    </row>
    <row r="4758">
      <c r="A4758" s="1" t="s">
        <v>4963</v>
      </c>
      <c r="B4758" s="1" t="s">
        <v>105</v>
      </c>
      <c r="C4758" s="1" t="str">
        <f t="array" ref="C4758">_xlfn.XLOOKUP($B4758, sales_teams!$A$2:$A$36, sales_teams!$B$2:$B$36)</f>
        <v>Summer Sewald</v>
      </c>
      <c r="D4758" s="1" t="str">
        <f t="array" ref="D4758">_xlfn.XLOOKUP($B4758, sales_teams!$A$2:$A$36, sales_teams!$C$2:$C$36)</f>
        <v>West</v>
      </c>
      <c r="E4758" s="1" t="s">
        <v>109</v>
      </c>
      <c r="F4758" s="1" t="s">
        <v>130</v>
      </c>
      <c r="G4758" s="1" t="str">
        <f t="array" ref="G4758">IF($F4758="", "", _xlfn.XLOOKUP($F4758,accounts!$A$2:$A$86,accounts!$B$2:$B$86, "Other"))</f>
        <v>medical</v>
      </c>
      <c r="H4758" s="1" t="str">
        <f t="array" ref="H4758">IF($F4758="", "", IFS(_xlfn.XLOOKUP($F4758, accounts!$A$2:$A$86, accounts!$E$2:$E$86, 0)&gt;=1000, "Enterprise", _xlfn.XLOOKUP($F4758, accounts!$A$2:$A$86, accounts!$E$2:$E$86, 0)&gt;=100, "Mid-Market", TRUE, "SMB"))</f>
        <v>Enterprise</v>
      </c>
      <c r="I4758" s="1" t="str">
        <f t="array" ref="I4758">IF($F4758="", "", _xlfn.XLOOKUP($F4758,accounts!$A$2:$A$86,accounts!$F$2:$F$86, "Other"))</f>
        <v>United States</v>
      </c>
      <c r="J4758" s="1" t="s">
        <v>192</v>
      </c>
      <c r="K4758" s="3">
        <v>42929.0</v>
      </c>
      <c r="L4758" s="3">
        <v>42931.0</v>
      </c>
      <c r="M4758" s="1">
        <v>0.0</v>
      </c>
    </row>
    <row r="4759">
      <c r="A4759" s="1" t="s">
        <v>4964</v>
      </c>
      <c r="B4759" s="1" t="s">
        <v>7</v>
      </c>
      <c r="C4759" s="1" t="str">
        <f t="array" ref="C4759">_xlfn.XLOOKUP($B4759, sales_teams!$A$2:$A$36, sales_teams!$B$2:$B$36)</f>
        <v>Dustin Brinkmann</v>
      </c>
      <c r="D4759" s="1" t="str">
        <f t="array" ref="D4759">_xlfn.XLOOKUP($B4759, sales_teams!$A$2:$A$36, sales_teams!$C$2:$C$36)</f>
        <v>Central</v>
      </c>
      <c r="E4759" s="1" t="s">
        <v>179</v>
      </c>
      <c r="F4759" s="1" t="s">
        <v>165</v>
      </c>
      <c r="G4759" s="1" t="str">
        <f t="array" ref="G4759">IF($F4759="", "", _xlfn.XLOOKUP($F4759,accounts!$A$2:$A$86,accounts!$B$2:$B$86, "Other"))</f>
        <v>telecommunications</v>
      </c>
      <c r="H4759" s="1" t="str">
        <f t="array" ref="H4759">IF($F4759="", "", IFS(_xlfn.XLOOKUP($F4759, accounts!$A$2:$A$86, accounts!$E$2:$E$86, 0)&gt;=1000, "Enterprise", _xlfn.XLOOKUP($F4759, accounts!$A$2:$A$86, accounts!$E$2:$E$86, 0)&gt;=100, "Mid-Market", TRUE, "SMB"))</f>
        <v>Enterprise</v>
      </c>
      <c r="I4759" s="1" t="str">
        <f t="array" ref="I4759">IF($F4759="", "", _xlfn.XLOOKUP($F4759,accounts!$A$2:$A$86,accounts!$F$2:$F$86, "Other"))</f>
        <v>United States</v>
      </c>
      <c r="J4759" s="1" t="s">
        <v>131</v>
      </c>
      <c r="K4759" s="3">
        <v>42930.0</v>
      </c>
      <c r="L4759" s="3">
        <v>42933.0</v>
      </c>
      <c r="M4759" s="1">
        <v>44.0</v>
      </c>
    </row>
    <row r="4760">
      <c r="A4760" s="1" t="s">
        <v>4965</v>
      </c>
      <c r="B4760" s="1" t="s">
        <v>57</v>
      </c>
      <c r="C4760" s="1" t="str">
        <f t="array" ref="C4760">_xlfn.XLOOKUP($B4760, sales_teams!$A$2:$A$36, sales_teams!$B$2:$B$36)</f>
        <v>Rocco Neubert</v>
      </c>
      <c r="D4760" s="1" t="str">
        <f t="array" ref="D4760">_xlfn.XLOOKUP($B4760, sales_teams!$A$2:$A$36, sales_teams!$C$2:$C$36)</f>
        <v>East</v>
      </c>
      <c r="E4760" s="1" t="s">
        <v>188</v>
      </c>
      <c r="F4760" s="1" t="s">
        <v>144</v>
      </c>
      <c r="G4760" s="1" t="str">
        <f t="array" ref="G4760">IF($F4760="", "", _xlfn.XLOOKUP($F4760,accounts!$A$2:$A$86,accounts!$B$2:$B$86, "Other"))</f>
        <v>retail</v>
      </c>
      <c r="H4760" s="1" t="str">
        <f t="array" ref="H4760">IF($F4760="", "", IFS(_xlfn.XLOOKUP($F4760, accounts!$A$2:$A$86, accounts!$E$2:$E$86, 0)&gt;=1000, "Enterprise", _xlfn.XLOOKUP($F4760, accounts!$A$2:$A$86, accounts!$E$2:$E$86, 0)&gt;=100, "Mid-Market", TRUE, "SMB"))</f>
        <v>Enterprise</v>
      </c>
      <c r="I4760" s="1" t="str">
        <f t="array" ref="I4760">IF($F4760="", "", _xlfn.XLOOKUP($F4760,accounts!$A$2:$A$86,accounts!$F$2:$F$86, "Other"))</f>
        <v>United States</v>
      </c>
      <c r="J4760" s="1" t="s">
        <v>192</v>
      </c>
      <c r="K4760" s="3">
        <v>42930.0</v>
      </c>
      <c r="L4760" s="3">
        <v>42942.0</v>
      </c>
      <c r="M4760" s="1">
        <v>0.0</v>
      </c>
    </row>
    <row r="4761">
      <c r="A4761" s="1" t="s">
        <v>4966</v>
      </c>
      <c r="B4761" s="1" t="s">
        <v>57</v>
      </c>
      <c r="C4761" s="1" t="str">
        <f t="array" ref="C4761">_xlfn.XLOOKUP($B4761, sales_teams!$A$2:$A$36, sales_teams!$B$2:$B$36)</f>
        <v>Rocco Neubert</v>
      </c>
      <c r="D4761" s="1" t="str">
        <f t="array" ref="D4761">_xlfn.XLOOKUP($B4761, sales_teams!$A$2:$A$36, sales_teams!$C$2:$C$36)</f>
        <v>East</v>
      </c>
      <c r="E4761" s="1" t="s">
        <v>148</v>
      </c>
      <c r="F4761" s="1" t="s">
        <v>132</v>
      </c>
      <c r="G4761" s="1" t="str">
        <f t="array" ref="G4761">IF($F4761="", "", _xlfn.XLOOKUP($F4761,accounts!$A$2:$A$86,accounts!$B$2:$B$86, "Other"))</f>
        <v>marketing</v>
      </c>
      <c r="H4761" s="1" t="str">
        <f t="array" ref="H4761">IF($F4761="", "", IFS(_xlfn.XLOOKUP($F4761, accounts!$A$2:$A$86, accounts!$E$2:$E$86, 0)&gt;=1000, "Enterprise", _xlfn.XLOOKUP($F4761, accounts!$A$2:$A$86, accounts!$E$2:$E$86, 0)&gt;=100, "Mid-Market", TRUE, "SMB"))</f>
        <v>Enterprise</v>
      </c>
      <c r="I4761" s="1" t="str">
        <f t="array" ref="I4761">IF($F4761="", "", _xlfn.XLOOKUP($F4761,accounts!$A$2:$A$86,accounts!$F$2:$F$86, "Other"))</f>
        <v>Jordan</v>
      </c>
      <c r="J4761" s="1" t="s">
        <v>131</v>
      </c>
      <c r="K4761" s="3">
        <v>42930.0</v>
      </c>
      <c r="L4761" s="3">
        <v>42992.0</v>
      </c>
      <c r="M4761" s="1">
        <v>3834.0</v>
      </c>
    </row>
    <row r="4762">
      <c r="A4762" s="1" t="s">
        <v>4967</v>
      </c>
      <c r="B4762" s="1" t="s">
        <v>52</v>
      </c>
      <c r="C4762" s="1" t="str">
        <f t="array" ref="C4762">_xlfn.XLOOKUP($B4762, sales_teams!$A$2:$A$36, sales_teams!$B$2:$B$36)</f>
        <v>Rocco Neubert</v>
      </c>
      <c r="D4762" s="1" t="str">
        <f t="array" ref="D4762">_xlfn.XLOOKUP($B4762, sales_teams!$A$2:$A$36, sales_teams!$C$2:$C$36)</f>
        <v>East</v>
      </c>
      <c r="E4762" s="1" t="s">
        <v>109</v>
      </c>
      <c r="F4762" s="1" t="s">
        <v>172</v>
      </c>
      <c r="G4762" s="1" t="str">
        <f t="array" ref="G4762">IF($F4762="", "", _xlfn.XLOOKUP($F4762,accounts!$A$2:$A$86,accounts!$B$2:$B$86, "Other"))</f>
        <v>retail</v>
      </c>
      <c r="H4762" s="1" t="str">
        <f t="array" ref="H4762">IF($F4762="", "", IFS(_xlfn.XLOOKUP($F4762, accounts!$A$2:$A$86, accounts!$E$2:$E$86, 0)&gt;=1000, "Enterprise", _xlfn.XLOOKUP($F4762, accounts!$A$2:$A$86, accounts!$E$2:$E$86, 0)&gt;=100, "Mid-Market", TRUE, "SMB"))</f>
        <v>Mid-Market</v>
      </c>
      <c r="I4762" s="1" t="str">
        <f t="array" ref="I4762">IF($F4762="", "", _xlfn.XLOOKUP($F4762,accounts!$A$2:$A$86,accounts!$F$2:$F$86, "Other"))</f>
        <v>United States</v>
      </c>
      <c r="J4762" s="1" t="s">
        <v>192</v>
      </c>
      <c r="K4762" s="3">
        <v>42930.0</v>
      </c>
      <c r="L4762" s="3">
        <v>42937.0</v>
      </c>
      <c r="M4762" s="1">
        <v>0.0</v>
      </c>
    </row>
    <row r="4763">
      <c r="A4763" s="1" t="s">
        <v>4968</v>
      </c>
      <c r="B4763" s="1" t="s">
        <v>52</v>
      </c>
      <c r="C4763" s="1" t="str">
        <f t="array" ref="C4763">_xlfn.XLOOKUP($B4763, sales_teams!$A$2:$A$36, sales_teams!$B$2:$B$36)</f>
        <v>Rocco Neubert</v>
      </c>
      <c r="D4763" s="1" t="str">
        <f t="array" ref="D4763">_xlfn.XLOOKUP($B4763, sales_teams!$A$2:$A$36, sales_teams!$C$2:$C$36)</f>
        <v>East</v>
      </c>
      <c r="E4763" s="1" t="s">
        <v>194</v>
      </c>
      <c r="F4763" s="1" t="s">
        <v>123</v>
      </c>
      <c r="G4763" s="1" t="str">
        <f t="array" ref="G4763">IF($F4763="", "", _xlfn.XLOOKUP($F4763,accounts!$A$2:$A$86,accounts!$B$2:$B$86, "Other"))</f>
        <v>technology</v>
      </c>
      <c r="H4763" s="1" t="str">
        <f t="array" ref="H4763">IF($F4763="", "", IFS(_xlfn.XLOOKUP($F4763, accounts!$A$2:$A$86, accounts!$E$2:$E$86, 0)&gt;=1000, "Enterprise", _xlfn.XLOOKUP($F4763, accounts!$A$2:$A$86, accounts!$E$2:$E$86, 0)&gt;=100, "Mid-Market", TRUE, "SMB"))</f>
        <v>Enterprise</v>
      </c>
      <c r="I4763" s="1" t="str">
        <f t="array" ref="I4763">IF($F4763="", "", _xlfn.XLOOKUP($F4763,accounts!$A$2:$A$86,accounts!$F$2:$F$86, "Other"))</f>
        <v>United States</v>
      </c>
      <c r="J4763" s="1" t="s">
        <v>192</v>
      </c>
      <c r="K4763" s="3">
        <v>42930.0</v>
      </c>
      <c r="L4763" s="3">
        <v>42931.0</v>
      </c>
      <c r="M4763" s="1">
        <v>0.0</v>
      </c>
    </row>
    <row r="4764">
      <c r="A4764" s="1" t="s">
        <v>4969</v>
      </c>
      <c r="B4764" s="1" t="s">
        <v>12</v>
      </c>
      <c r="C4764" s="1" t="str">
        <f t="array" ref="C4764">_xlfn.XLOOKUP($B4764, sales_teams!$A$2:$A$36, sales_teams!$B$2:$B$36)</f>
        <v>Dustin Brinkmann</v>
      </c>
      <c r="D4764" s="1" t="str">
        <f t="array" ref="D4764">_xlfn.XLOOKUP($B4764, sales_teams!$A$2:$A$36, sales_teams!$C$2:$C$36)</f>
        <v>Central</v>
      </c>
      <c r="E4764" s="1" t="s">
        <v>194</v>
      </c>
      <c r="F4764" s="1" t="s">
        <v>78</v>
      </c>
      <c r="G4764" s="1" t="str">
        <f t="array" ref="G4764">IF($F4764="", "", _xlfn.XLOOKUP($F4764,accounts!$A$2:$A$86,accounts!$B$2:$B$86, "Other"))</f>
        <v>marketing</v>
      </c>
      <c r="H4764" s="1" t="str">
        <f t="array" ref="H4764">IF($F4764="", "", IFS(_xlfn.XLOOKUP($F4764, accounts!$A$2:$A$86, accounts!$E$2:$E$86, 0)&gt;=1000, "Enterprise", _xlfn.XLOOKUP($F4764, accounts!$A$2:$A$86, accounts!$E$2:$E$86, 0)&gt;=100, "Mid-Market", TRUE, "SMB"))</f>
        <v>Enterprise</v>
      </c>
      <c r="I4764" s="1" t="str">
        <f t="array" ref="I4764">IF($F4764="", "", _xlfn.XLOOKUP($F4764,accounts!$A$2:$A$86,accounts!$F$2:$F$86, "Other"))</f>
        <v>United States</v>
      </c>
      <c r="J4764" s="1" t="s">
        <v>131</v>
      </c>
      <c r="K4764" s="3">
        <v>42930.0</v>
      </c>
      <c r="L4764" s="3">
        <v>42932.0</v>
      </c>
      <c r="M4764" s="1">
        <v>5537.0</v>
      </c>
    </row>
    <row r="4765">
      <c r="A4765" s="1" t="s">
        <v>4970</v>
      </c>
      <c r="B4765" s="1" t="s">
        <v>39</v>
      </c>
      <c r="C4765" s="1" t="str">
        <f t="array" ref="C4765">_xlfn.XLOOKUP($B4765, sales_teams!$A$2:$A$36, sales_teams!$B$2:$B$36)</f>
        <v>Cara Losch</v>
      </c>
      <c r="D4765" s="1" t="str">
        <f t="array" ref="D4765">_xlfn.XLOOKUP($B4765, sales_teams!$A$2:$A$36, sales_teams!$C$2:$C$36)</f>
        <v>East</v>
      </c>
      <c r="E4765" s="1" t="s">
        <v>181</v>
      </c>
      <c r="F4765" s="1" t="s">
        <v>83</v>
      </c>
      <c r="G4765" s="1" t="str">
        <f t="array" ref="G4765">IF($F4765="", "", _xlfn.XLOOKUP($F4765,accounts!$A$2:$A$86,accounts!$B$2:$B$86, "Other"))</f>
        <v>marketing</v>
      </c>
      <c r="H4765" s="1" t="str">
        <f t="array" ref="H4765">IF($F4765="", "", IFS(_xlfn.XLOOKUP($F4765, accounts!$A$2:$A$86, accounts!$E$2:$E$86, 0)&gt;=1000, "Enterprise", _xlfn.XLOOKUP($F4765, accounts!$A$2:$A$86, accounts!$E$2:$E$86, 0)&gt;=100, "Mid-Market", TRUE, "SMB"))</f>
        <v>Enterprise</v>
      </c>
      <c r="I4765" s="1" t="str">
        <f t="array" ref="I4765">IF($F4765="", "", _xlfn.XLOOKUP($F4765,accounts!$A$2:$A$86,accounts!$F$2:$F$86, "Other"))</f>
        <v>United States</v>
      </c>
      <c r="J4765" s="1" t="s">
        <v>131</v>
      </c>
      <c r="K4765" s="3">
        <v>42930.0</v>
      </c>
      <c r="L4765" s="3">
        <v>42993.0</v>
      </c>
      <c r="M4765" s="1">
        <v>530.0</v>
      </c>
    </row>
    <row r="4766">
      <c r="A4766" s="1" t="s">
        <v>4971</v>
      </c>
      <c r="B4766" s="1" t="s">
        <v>39</v>
      </c>
      <c r="C4766" s="1" t="str">
        <f t="array" ref="C4766">_xlfn.XLOOKUP($B4766, sales_teams!$A$2:$A$36, sales_teams!$B$2:$B$36)</f>
        <v>Cara Losch</v>
      </c>
      <c r="D4766" s="1" t="str">
        <f t="array" ref="D4766">_xlfn.XLOOKUP($B4766, sales_teams!$A$2:$A$36, sales_teams!$C$2:$C$36)</f>
        <v>East</v>
      </c>
      <c r="E4766" s="1" t="s">
        <v>194</v>
      </c>
      <c r="F4766" s="1" t="s">
        <v>127</v>
      </c>
      <c r="G4766" s="1" t="str">
        <f t="array" ref="G4766">IF($F4766="", "", _xlfn.XLOOKUP($F4766,accounts!$A$2:$A$86,accounts!$B$2:$B$86, "Other"))</f>
        <v>technology</v>
      </c>
      <c r="H4766" s="1" t="str">
        <f t="array" ref="H4766">IF($F4766="", "", IFS(_xlfn.XLOOKUP($F4766, accounts!$A$2:$A$86, accounts!$E$2:$E$86, 0)&gt;=1000, "Enterprise", _xlfn.XLOOKUP($F4766, accounts!$A$2:$A$86, accounts!$E$2:$E$86, 0)&gt;=100, "Mid-Market", TRUE, "SMB"))</f>
        <v>Enterprise</v>
      </c>
      <c r="I4766" s="1" t="str">
        <f t="array" ref="I4766">IF($F4766="", "", _xlfn.XLOOKUP($F4766,accounts!$A$2:$A$86,accounts!$F$2:$F$86, "Other"))</f>
        <v>United States</v>
      </c>
      <c r="J4766" s="1" t="s">
        <v>131</v>
      </c>
      <c r="K4766" s="3">
        <v>42930.0</v>
      </c>
      <c r="L4766" s="3">
        <v>43001.0</v>
      </c>
      <c r="M4766" s="1">
        <v>4989.0</v>
      </c>
    </row>
    <row r="4767">
      <c r="A4767" s="1" t="s">
        <v>4972</v>
      </c>
      <c r="B4767" s="1" t="s">
        <v>30</v>
      </c>
      <c r="C4767" s="1" t="str">
        <f t="array" ref="C4767">_xlfn.XLOOKUP($B4767, sales_teams!$A$2:$A$36, sales_teams!$B$2:$B$36)</f>
        <v>Melvin Marxen</v>
      </c>
      <c r="D4767" s="1" t="str">
        <f t="array" ref="D4767">_xlfn.XLOOKUP($B4767, sales_teams!$A$2:$A$36, sales_teams!$C$2:$C$36)</f>
        <v>Central</v>
      </c>
      <c r="E4767" s="1" t="s">
        <v>194</v>
      </c>
      <c r="F4767" s="1" t="s">
        <v>157</v>
      </c>
      <c r="G4767" s="1" t="str">
        <f t="array" ref="G4767">IF($F4767="", "", _xlfn.XLOOKUP($F4767,accounts!$A$2:$A$86,accounts!$B$2:$B$86, "Other"))</f>
        <v>retail</v>
      </c>
      <c r="H4767" s="1" t="str">
        <f t="array" ref="H4767">IF($F4767="", "", IFS(_xlfn.XLOOKUP($F4767, accounts!$A$2:$A$86, accounts!$E$2:$E$86, 0)&gt;=1000, "Enterprise", _xlfn.XLOOKUP($F4767, accounts!$A$2:$A$86, accounts!$E$2:$E$86, 0)&gt;=100, "Mid-Market", TRUE, "SMB"))</f>
        <v>Enterprise</v>
      </c>
      <c r="I4767" s="1" t="str">
        <f t="array" ref="I4767">IF($F4767="", "", _xlfn.XLOOKUP($F4767,accounts!$A$2:$A$86,accounts!$F$2:$F$86, "Other"))</f>
        <v>Belgium</v>
      </c>
      <c r="J4767" s="1" t="s">
        <v>192</v>
      </c>
      <c r="K4767" s="3">
        <v>42930.0</v>
      </c>
      <c r="L4767" s="3">
        <v>42941.0</v>
      </c>
      <c r="M4767" s="1">
        <v>0.0</v>
      </c>
    </row>
    <row r="4768">
      <c r="A4768" s="1" t="s">
        <v>4973</v>
      </c>
      <c r="B4768" s="1" t="s">
        <v>30</v>
      </c>
      <c r="C4768" s="1" t="str">
        <f t="array" ref="C4768">_xlfn.XLOOKUP($B4768, sales_teams!$A$2:$A$36, sales_teams!$B$2:$B$36)</f>
        <v>Melvin Marxen</v>
      </c>
      <c r="D4768" s="1" t="str">
        <f t="array" ref="D4768">_xlfn.XLOOKUP($B4768, sales_teams!$A$2:$A$36, sales_teams!$C$2:$C$36)</f>
        <v>Central</v>
      </c>
      <c r="E4768" s="1" t="s">
        <v>109</v>
      </c>
      <c r="F4768" s="1" t="s">
        <v>156</v>
      </c>
      <c r="G4768" s="1" t="str">
        <f t="array" ref="G4768">IF($F4768="", "", _xlfn.XLOOKUP($F4768,accounts!$A$2:$A$86,accounts!$B$2:$B$86, "Other"))</f>
        <v>employment</v>
      </c>
      <c r="H4768" s="1" t="str">
        <f t="array" ref="H4768">IF($F4768="", "", IFS(_xlfn.XLOOKUP($F4768, accounts!$A$2:$A$86, accounts!$E$2:$E$86, 0)&gt;=1000, "Enterprise", _xlfn.XLOOKUP($F4768, accounts!$A$2:$A$86, accounts!$E$2:$E$86, 0)&gt;=100, "Mid-Market", TRUE, "SMB"))</f>
        <v>Mid-Market</v>
      </c>
      <c r="I4768" s="1" t="str">
        <f t="array" ref="I4768">IF($F4768="", "", _xlfn.XLOOKUP($F4768,accounts!$A$2:$A$86,accounts!$F$2:$F$86, "Other"))</f>
        <v>United States</v>
      </c>
      <c r="J4768" s="1" t="s">
        <v>131</v>
      </c>
      <c r="K4768" s="3">
        <v>42930.0</v>
      </c>
      <c r="L4768" s="3">
        <v>42942.0</v>
      </c>
      <c r="M4768" s="1">
        <v>1144.0</v>
      </c>
    </row>
    <row r="4769">
      <c r="A4769" s="1" t="s">
        <v>4974</v>
      </c>
      <c r="B4769" s="1" t="s">
        <v>53</v>
      </c>
      <c r="C4769" s="1" t="str">
        <f t="array" ref="C4769">_xlfn.XLOOKUP($B4769, sales_teams!$A$2:$A$36, sales_teams!$B$2:$B$36)</f>
        <v>Rocco Neubert</v>
      </c>
      <c r="D4769" s="1" t="str">
        <f t="array" ref="D4769">_xlfn.XLOOKUP($B4769, sales_teams!$A$2:$A$36, sales_teams!$C$2:$C$36)</f>
        <v>East</v>
      </c>
      <c r="E4769" s="1" t="s">
        <v>181</v>
      </c>
      <c r="F4769" s="1" t="s">
        <v>127</v>
      </c>
      <c r="G4769" s="1" t="str">
        <f t="array" ref="G4769">IF($F4769="", "", _xlfn.XLOOKUP($F4769,accounts!$A$2:$A$86,accounts!$B$2:$B$86, "Other"))</f>
        <v>technology</v>
      </c>
      <c r="H4769" s="1" t="str">
        <f t="array" ref="H4769">IF($F4769="", "", IFS(_xlfn.XLOOKUP($F4769, accounts!$A$2:$A$86, accounts!$E$2:$E$86, 0)&gt;=1000, "Enterprise", _xlfn.XLOOKUP($F4769, accounts!$A$2:$A$86, accounts!$E$2:$E$86, 0)&gt;=100, "Mid-Market", TRUE, "SMB"))</f>
        <v>Enterprise</v>
      </c>
      <c r="I4769" s="1" t="str">
        <f t="array" ref="I4769">IF($F4769="", "", _xlfn.XLOOKUP($F4769,accounts!$A$2:$A$86,accounts!$F$2:$F$86, "Other"))</f>
        <v>United States</v>
      </c>
      <c r="J4769" s="1" t="s">
        <v>192</v>
      </c>
      <c r="K4769" s="3">
        <v>42930.0</v>
      </c>
      <c r="L4769" s="3">
        <v>42931.0</v>
      </c>
      <c r="M4769" s="1">
        <v>0.0</v>
      </c>
    </row>
    <row r="4770">
      <c r="A4770" s="1" t="s">
        <v>4975</v>
      </c>
      <c r="B4770" s="1" t="s">
        <v>94</v>
      </c>
      <c r="C4770" s="1" t="str">
        <f t="array" ref="C4770">_xlfn.XLOOKUP($B4770, sales_teams!$A$2:$A$36, sales_teams!$B$2:$B$36)</f>
        <v>Celia Rouche</v>
      </c>
      <c r="D4770" s="1" t="str">
        <f t="array" ref="D4770">_xlfn.XLOOKUP($B4770, sales_teams!$A$2:$A$36, sales_teams!$C$2:$C$36)</f>
        <v>West</v>
      </c>
      <c r="E4770" s="1" t="s">
        <v>188</v>
      </c>
      <c r="F4770" s="1" t="s">
        <v>168</v>
      </c>
      <c r="G4770" s="1" t="str">
        <f t="array" ref="G4770">IF($F4770="", "", _xlfn.XLOOKUP($F4770,accounts!$A$2:$A$86,accounts!$B$2:$B$86, "Other"))</f>
        <v>finance</v>
      </c>
      <c r="H4770" s="1" t="str">
        <f t="array" ref="H4770">IF($F4770="", "", IFS(_xlfn.XLOOKUP($F4770, accounts!$A$2:$A$86, accounts!$E$2:$E$86, 0)&gt;=1000, "Enterprise", _xlfn.XLOOKUP($F4770, accounts!$A$2:$A$86, accounts!$E$2:$E$86, 0)&gt;=100, "Mid-Market", TRUE, "SMB"))</f>
        <v>Enterprise</v>
      </c>
      <c r="I4770" s="1" t="str">
        <f t="array" ref="I4770">IF($F4770="", "", _xlfn.XLOOKUP($F4770,accounts!$A$2:$A$86,accounts!$F$2:$F$86, "Other"))</f>
        <v>United States</v>
      </c>
      <c r="J4770" s="1" t="s">
        <v>192</v>
      </c>
      <c r="K4770" s="3">
        <v>42930.0</v>
      </c>
      <c r="L4770" s="3">
        <v>42986.0</v>
      </c>
      <c r="M4770" s="1">
        <v>0.0</v>
      </c>
    </row>
    <row r="4771">
      <c r="A4771" s="1" t="s">
        <v>4976</v>
      </c>
      <c r="B4771" s="1" t="s">
        <v>88</v>
      </c>
      <c r="C4771" s="1" t="str">
        <f t="array" ref="C4771">_xlfn.XLOOKUP($B4771, sales_teams!$A$2:$A$36, sales_teams!$B$2:$B$36)</f>
        <v>Celia Rouche</v>
      </c>
      <c r="D4771" s="1" t="str">
        <f t="array" ref="D4771">_xlfn.XLOOKUP($B4771, sales_teams!$A$2:$A$36, sales_teams!$C$2:$C$36)</f>
        <v>West</v>
      </c>
      <c r="E4771" s="1" t="s">
        <v>188</v>
      </c>
      <c r="F4771" s="1" t="s">
        <v>168</v>
      </c>
      <c r="G4771" s="1" t="str">
        <f t="array" ref="G4771">IF($F4771="", "", _xlfn.XLOOKUP($F4771,accounts!$A$2:$A$86,accounts!$B$2:$B$86, "Other"))</f>
        <v>finance</v>
      </c>
      <c r="H4771" s="1" t="str">
        <f t="array" ref="H4771">IF($F4771="", "", IFS(_xlfn.XLOOKUP($F4771, accounts!$A$2:$A$86, accounts!$E$2:$E$86, 0)&gt;=1000, "Enterprise", _xlfn.XLOOKUP($F4771, accounts!$A$2:$A$86, accounts!$E$2:$E$86, 0)&gt;=100, "Mid-Market", TRUE, "SMB"))</f>
        <v>Enterprise</v>
      </c>
      <c r="I4771" s="1" t="str">
        <f t="array" ref="I4771">IF($F4771="", "", _xlfn.XLOOKUP($F4771,accounts!$A$2:$A$86,accounts!$F$2:$F$86, "Other"))</f>
        <v>United States</v>
      </c>
      <c r="J4771" s="1" t="s">
        <v>131</v>
      </c>
      <c r="K4771" s="3">
        <v>42930.0</v>
      </c>
      <c r="L4771" s="3">
        <v>42931.0</v>
      </c>
      <c r="M4771" s="1">
        <v>3362.0</v>
      </c>
    </row>
    <row r="4772">
      <c r="A4772" s="1" t="s">
        <v>4977</v>
      </c>
      <c r="B4772" s="1" t="s">
        <v>99</v>
      </c>
      <c r="C4772" s="1" t="str">
        <f t="array" ref="C4772">_xlfn.XLOOKUP($B4772, sales_teams!$A$2:$A$36, sales_teams!$B$2:$B$36)</f>
        <v>Summer Sewald</v>
      </c>
      <c r="D4772" s="1" t="str">
        <f t="array" ref="D4772">_xlfn.XLOOKUP($B4772, sales_teams!$A$2:$A$36, sales_teams!$C$2:$C$36)</f>
        <v>West</v>
      </c>
      <c r="E4772" s="1" t="s">
        <v>148</v>
      </c>
      <c r="F4772" s="1" t="s">
        <v>115</v>
      </c>
      <c r="G4772" s="1" t="str">
        <f t="array" ref="G4772">IF($F4772="", "", _xlfn.XLOOKUP($F4772,accounts!$A$2:$A$86,accounts!$B$2:$B$86, "Other"))</f>
        <v>services</v>
      </c>
      <c r="H4772" s="1" t="str">
        <f t="array" ref="H4772">IF($F4772="", "", IFS(_xlfn.XLOOKUP($F4772, accounts!$A$2:$A$86, accounts!$E$2:$E$86, 0)&gt;=1000, "Enterprise", _xlfn.XLOOKUP($F4772, accounts!$A$2:$A$86, accounts!$E$2:$E$86, 0)&gt;=100, "Mid-Market", TRUE, "SMB"))</f>
        <v>Enterprise</v>
      </c>
      <c r="I4772" s="1" t="str">
        <f t="array" ref="I4772">IF($F4772="", "", _xlfn.XLOOKUP($F4772,accounts!$A$2:$A$86,accounts!$F$2:$F$86, "Other"))</f>
        <v>United States</v>
      </c>
      <c r="J4772" s="1" t="s">
        <v>192</v>
      </c>
      <c r="K4772" s="3">
        <v>42930.0</v>
      </c>
      <c r="L4772" s="3">
        <v>42941.0</v>
      </c>
      <c r="M4772" s="1">
        <v>0.0</v>
      </c>
    </row>
    <row r="4773">
      <c r="A4773" s="1" t="s">
        <v>4978</v>
      </c>
      <c r="B4773" s="1" t="s">
        <v>99</v>
      </c>
      <c r="C4773" s="1" t="str">
        <f t="array" ref="C4773">_xlfn.XLOOKUP($B4773, sales_teams!$A$2:$A$36, sales_teams!$B$2:$B$36)</f>
        <v>Summer Sewald</v>
      </c>
      <c r="D4773" s="1" t="str">
        <f t="array" ref="D4773">_xlfn.XLOOKUP($B4773, sales_teams!$A$2:$A$36, sales_teams!$C$2:$C$36)</f>
        <v>West</v>
      </c>
      <c r="E4773" s="1" t="s">
        <v>194</v>
      </c>
      <c r="F4773" s="1" t="s">
        <v>114</v>
      </c>
      <c r="G4773" s="1" t="str">
        <f t="array" ref="G4773">IF($F4773="", "", _xlfn.XLOOKUP($F4773,accounts!$A$2:$A$86,accounts!$B$2:$B$86, "Other"))</f>
        <v>marketing</v>
      </c>
      <c r="H4773" s="1" t="str">
        <f t="array" ref="H4773">IF($F4773="", "", IFS(_xlfn.XLOOKUP($F4773, accounts!$A$2:$A$86, accounts!$E$2:$E$86, 0)&gt;=1000, "Enterprise", _xlfn.XLOOKUP($F4773, accounts!$A$2:$A$86, accounts!$E$2:$E$86, 0)&gt;=100, "Mid-Market", TRUE, "SMB"))</f>
        <v>Enterprise</v>
      </c>
      <c r="I4773" s="1" t="str">
        <f t="array" ref="I4773">IF($F4773="", "", _xlfn.XLOOKUP($F4773,accounts!$A$2:$A$86,accounts!$F$2:$F$86, "Other"))</f>
        <v>United States</v>
      </c>
      <c r="J4773" s="1" t="s">
        <v>131</v>
      </c>
      <c r="K4773" s="3">
        <v>42930.0</v>
      </c>
      <c r="L4773" s="3">
        <v>42937.0</v>
      </c>
      <c r="M4773" s="1">
        <v>5013.0</v>
      </c>
    </row>
    <row r="4774">
      <c r="A4774" s="1" t="s">
        <v>4979</v>
      </c>
      <c r="B4774" s="1" t="s">
        <v>104</v>
      </c>
      <c r="C4774" s="1" t="str">
        <f t="array" ref="C4774">_xlfn.XLOOKUP($B4774, sales_teams!$A$2:$A$36, sales_teams!$B$2:$B$36)</f>
        <v>Summer Sewald</v>
      </c>
      <c r="D4774" s="1" t="str">
        <f t="array" ref="D4774">_xlfn.XLOOKUP($B4774, sales_teams!$A$2:$A$36, sales_teams!$C$2:$C$36)</f>
        <v>West</v>
      </c>
      <c r="E4774" s="1" t="s">
        <v>181</v>
      </c>
      <c r="G4774" s="1" t="str">
        <f t="array" ref="G4774">IF($F4774="", "", _xlfn.XLOOKUP($F4774,accounts!$A$2:$A$86,accounts!$B$2:$B$86, "Other"))</f>
        <v/>
      </c>
      <c r="H4774" s="1" t="str">
        <f t="array" ref="H4774">IF($F4774="", "", IFS(_xlfn.XLOOKUP($F4774, accounts!$A$2:$A$86, accounts!$E$2:$E$86, 0)&gt;=1000, "Enterprise", _xlfn.XLOOKUP($F4774, accounts!$A$2:$A$86, accounts!$E$2:$E$86, 0)&gt;=100, "Mid-Market", TRUE, "SMB"))</f>
        <v/>
      </c>
      <c r="I4774" s="1" t="str">
        <f t="array" ref="I4774">IF($F4774="", "", _xlfn.XLOOKUP($F4774,accounts!$A$2:$A$86,accounts!$F$2:$F$86, "Other"))</f>
        <v/>
      </c>
      <c r="J4774" s="1" t="s">
        <v>189</v>
      </c>
      <c r="K4774" s="3">
        <v>42930.0</v>
      </c>
    </row>
    <row r="4775">
      <c r="A4775" s="1" t="s">
        <v>4980</v>
      </c>
      <c r="B4775" s="1" t="s">
        <v>104</v>
      </c>
      <c r="C4775" s="1" t="str">
        <f t="array" ref="C4775">_xlfn.XLOOKUP($B4775, sales_teams!$A$2:$A$36, sales_teams!$B$2:$B$36)</f>
        <v>Summer Sewald</v>
      </c>
      <c r="D4775" s="1" t="str">
        <f t="array" ref="D4775">_xlfn.XLOOKUP($B4775, sales_teams!$A$2:$A$36, sales_teams!$C$2:$C$36)</f>
        <v>West</v>
      </c>
      <c r="E4775" s="1" t="s">
        <v>181</v>
      </c>
      <c r="F4775" s="1" t="s">
        <v>118</v>
      </c>
      <c r="G4775" s="1" t="str">
        <f t="array" ref="G4775">IF($F4775="", "", _xlfn.XLOOKUP($F4775,accounts!$A$2:$A$86,accounts!$B$2:$B$86, "Other"))</f>
        <v>services</v>
      </c>
      <c r="H4775" s="1" t="str">
        <f t="array" ref="H4775">IF($F4775="", "", IFS(_xlfn.XLOOKUP($F4775, accounts!$A$2:$A$86, accounts!$E$2:$E$86, 0)&gt;=1000, "Enterprise", _xlfn.XLOOKUP($F4775, accounts!$A$2:$A$86, accounts!$E$2:$E$86, 0)&gt;=100, "Mid-Market", TRUE, "SMB"))</f>
        <v>Enterprise</v>
      </c>
      <c r="I4775" s="1" t="str">
        <f t="array" ref="I4775">IF($F4775="", "", _xlfn.XLOOKUP($F4775,accounts!$A$2:$A$86,accounts!$F$2:$F$86, "Other"))</f>
        <v>United States</v>
      </c>
      <c r="J4775" s="1" t="s">
        <v>192</v>
      </c>
      <c r="K4775" s="3">
        <v>42930.0</v>
      </c>
      <c r="L4775" s="3">
        <v>42931.0</v>
      </c>
      <c r="M4775" s="1">
        <v>0.0</v>
      </c>
    </row>
    <row r="4776">
      <c r="A4776" s="1" t="s">
        <v>4981</v>
      </c>
      <c r="B4776" s="1" t="s">
        <v>102</v>
      </c>
      <c r="C4776" s="1" t="str">
        <f t="array" ref="C4776">_xlfn.XLOOKUP($B4776, sales_teams!$A$2:$A$36, sales_teams!$B$2:$B$36)</f>
        <v>Summer Sewald</v>
      </c>
      <c r="D4776" s="1" t="str">
        <f t="array" ref="D4776">_xlfn.XLOOKUP($B4776, sales_teams!$A$2:$A$36, sales_teams!$C$2:$C$36)</f>
        <v>West</v>
      </c>
      <c r="E4776" s="1" t="s">
        <v>109</v>
      </c>
      <c r="F4776" s="1" t="s">
        <v>36</v>
      </c>
      <c r="G4776" s="1" t="str">
        <f t="array" ref="G4776">IF($F4776="", "", _xlfn.XLOOKUP($F4776,accounts!$A$2:$A$86,accounts!$B$2:$B$86, "Other"))</f>
        <v>retail</v>
      </c>
      <c r="H4776" s="1" t="str">
        <f t="array" ref="H4776">IF($F4776="", "", IFS(_xlfn.XLOOKUP($F4776, accounts!$A$2:$A$86, accounts!$E$2:$E$86, 0)&gt;=1000, "Enterprise", _xlfn.XLOOKUP($F4776, accounts!$A$2:$A$86, accounts!$E$2:$E$86, 0)&gt;=100, "Mid-Market", TRUE, "SMB"))</f>
        <v>Enterprise</v>
      </c>
      <c r="I4776" s="1" t="str">
        <f t="array" ref="I4776">IF($F4776="", "", _xlfn.XLOOKUP($F4776,accounts!$A$2:$A$86,accounts!$F$2:$F$86, "Other"))</f>
        <v>United States</v>
      </c>
      <c r="J4776" s="1" t="s">
        <v>192</v>
      </c>
      <c r="K4776" s="3">
        <v>42930.0</v>
      </c>
      <c r="L4776" s="3">
        <v>42932.0</v>
      </c>
      <c r="M4776" s="1">
        <v>0.0</v>
      </c>
    </row>
    <row r="4777">
      <c r="A4777" s="1" t="s">
        <v>4982</v>
      </c>
      <c r="B4777" s="1" t="s">
        <v>102</v>
      </c>
      <c r="C4777" s="1" t="str">
        <f t="array" ref="C4777">_xlfn.XLOOKUP($B4777, sales_teams!$A$2:$A$36, sales_teams!$B$2:$B$36)</f>
        <v>Summer Sewald</v>
      </c>
      <c r="D4777" s="1" t="str">
        <f t="array" ref="D4777">_xlfn.XLOOKUP($B4777, sales_teams!$A$2:$A$36, sales_teams!$C$2:$C$36)</f>
        <v>West</v>
      </c>
      <c r="E4777" s="1" t="s">
        <v>181</v>
      </c>
      <c r="F4777" s="1" t="s">
        <v>143</v>
      </c>
      <c r="G4777" s="1" t="str">
        <f t="array" ref="G4777">IF($F4777="", "", _xlfn.XLOOKUP($F4777,accounts!$A$2:$A$86,accounts!$B$2:$B$86, "Other"))</f>
        <v>entertainment</v>
      </c>
      <c r="H4777" s="1" t="str">
        <f t="array" ref="H4777">IF($F4777="", "", IFS(_xlfn.XLOOKUP($F4777, accounts!$A$2:$A$86, accounts!$E$2:$E$86, 0)&gt;=1000, "Enterprise", _xlfn.XLOOKUP($F4777, accounts!$A$2:$A$86, accounts!$E$2:$E$86, 0)&gt;=100, "Mid-Market", TRUE, "SMB"))</f>
        <v>Mid-Market</v>
      </c>
      <c r="I4777" s="1" t="str">
        <f t="array" ref="I4777">IF($F4777="", "", _xlfn.XLOOKUP($F4777,accounts!$A$2:$A$86,accounts!$F$2:$F$86, "Other"))</f>
        <v>United States</v>
      </c>
      <c r="J4777" s="1" t="s">
        <v>131</v>
      </c>
      <c r="K4777" s="3">
        <v>42930.0</v>
      </c>
      <c r="L4777" s="3">
        <v>42974.0</v>
      </c>
      <c r="M4777" s="1">
        <v>431.0</v>
      </c>
    </row>
    <row r="4778">
      <c r="A4778" s="1" t="s">
        <v>4983</v>
      </c>
      <c r="B4778" s="1" t="s">
        <v>102</v>
      </c>
      <c r="C4778" s="1" t="str">
        <f t="array" ref="C4778">_xlfn.XLOOKUP($B4778, sales_teams!$A$2:$A$36, sales_teams!$B$2:$B$36)</f>
        <v>Summer Sewald</v>
      </c>
      <c r="D4778" s="1" t="str">
        <f t="array" ref="D4778">_xlfn.XLOOKUP($B4778, sales_teams!$A$2:$A$36, sales_teams!$C$2:$C$36)</f>
        <v>West</v>
      </c>
      <c r="E4778" s="1" t="s">
        <v>148</v>
      </c>
      <c r="F4778" s="1" t="s">
        <v>117</v>
      </c>
      <c r="G4778" s="1" t="str">
        <f t="array" ref="G4778">IF($F4778="", "", _xlfn.XLOOKUP($F4778,accounts!$A$2:$A$86,accounts!$B$2:$B$86, "Other"))</f>
        <v>retail</v>
      </c>
      <c r="H4778" s="1" t="str">
        <f t="array" ref="H4778">IF($F4778="", "", IFS(_xlfn.XLOOKUP($F4778, accounts!$A$2:$A$86, accounts!$E$2:$E$86, 0)&gt;=1000, "Enterprise", _xlfn.XLOOKUP($F4778, accounts!$A$2:$A$86, accounts!$E$2:$E$86, 0)&gt;=100, "Mid-Market", TRUE, "SMB"))</f>
        <v>Mid-Market</v>
      </c>
      <c r="I4778" s="1" t="str">
        <f t="array" ref="I4778">IF($F4778="", "", _xlfn.XLOOKUP($F4778,accounts!$A$2:$A$86,accounts!$F$2:$F$86, "Other"))</f>
        <v>United States</v>
      </c>
      <c r="J4778" s="1" t="s">
        <v>131</v>
      </c>
      <c r="K4778" s="3">
        <v>42930.0</v>
      </c>
      <c r="L4778" s="3">
        <v>42940.0</v>
      </c>
      <c r="M4778" s="1">
        <v>5161.0</v>
      </c>
    </row>
    <row r="4779">
      <c r="A4779" s="1" t="s">
        <v>4984</v>
      </c>
      <c r="B4779" s="1" t="s">
        <v>17</v>
      </c>
      <c r="C4779" s="1" t="str">
        <f t="array" ref="C4779">_xlfn.XLOOKUP($B4779, sales_teams!$A$2:$A$36, sales_teams!$B$2:$B$36)</f>
        <v>Dustin Brinkmann</v>
      </c>
      <c r="D4779" s="1" t="str">
        <f t="array" ref="D4779">_xlfn.XLOOKUP($B4779, sales_teams!$A$2:$A$36, sales_teams!$C$2:$C$36)</f>
        <v>Central</v>
      </c>
      <c r="E4779" s="1" t="s">
        <v>181</v>
      </c>
      <c r="F4779" s="1" t="s">
        <v>106</v>
      </c>
      <c r="G4779" s="1" t="str">
        <f t="array" ref="G4779">IF($F4779="", "", _xlfn.XLOOKUP($F4779,accounts!$A$2:$A$86,accounts!$B$2:$B$86, "Other"))</f>
        <v>retail</v>
      </c>
      <c r="H4779" s="1" t="str">
        <f t="array" ref="H4779">IF($F4779="", "", IFS(_xlfn.XLOOKUP($F4779, accounts!$A$2:$A$86, accounts!$E$2:$E$86, 0)&gt;=1000, "Enterprise", _xlfn.XLOOKUP($F4779, accounts!$A$2:$A$86, accounts!$E$2:$E$86, 0)&gt;=100, "Mid-Market", TRUE, "SMB"))</f>
        <v>Enterprise</v>
      </c>
      <c r="I4779" s="1" t="str">
        <f t="array" ref="I4779">IF($F4779="", "", _xlfn.XLOOKUP($F4779,accounts!$A$2:$A$86,accounts!$F$2:$F$86, "Other"))</f>
        <v>Italy</v>
      </c>
      <c r="J4779" s="1" t="s">
        <v>131</v>
      </c>
      <c r="K4779" s="3">
        <v>42930.0</v>
      </c>
      <c r="L4779" s="3">
        <v>42932.0</v>
      </c>
      <c r="M4779" s="1">
        <v>579.0</v>
      </c>
    </row>
    <row r="4780">
      <c r="A4780" s="1" t="s">
        <v>4985</v>
      </c>
      <c r="B4780" s="1" t="s">
        <v>17</v>
      </c>
      <c r="C4780" s="1" t="str">
        <f t="array" ref="C4780">_xlfn.XLOOKUP($B4780, sales_teams!$A$2:$A$36, sales_teams!$B$2:$B$36)</f>
        <v>Dustin Brinkmann</v>
      </c>
      <c r="D4780" s="1" t="str">
        <f t="array" ref="D4780">_xlfn.XLOOKUP($B4780, sales_teams!$A$2:$A$36, sales_teams!$C$2:$C$36)</f>
        <v>Central</v>
      </c>
      <c r="E4780" s="1" t="s">
        <v>188</v>
      </c>
      <c r="F4780" s="1" t="s">
        <v>136</v>
      </c>
      <c r="G4780" s="1" t="str">
        <f t="array" ref="G4780">IF($F4780="", "", _xlfn.XLOOKUP($F4780,accounts!$A$2:$A$86,accounts!$B$2:$B$86, "Other"))</f>
        <v>services</v>
      </c>
      <c r="H4780" s="1" t="str">
        <f t="array" ref="H4780">IF($F4780="", "", IFS(_xlfn.XLOOKUP($F4780, accounts!$A$2:$A$86, accounts!$E$2:$E$86, 0)&gt;=1000, "Enterprise", _xlfn.XLOOKUP($F4780, accounts!$A$2:$A$86, accounts!$E$2:$E$86, 0)&gt;=100, "Mid-Market", TRUE, "SMB"))</f>
        <v>Enterprise</v>
      </c>
      <c r="I4780" s="1" t="str">
        <f t="array" ref="I4780">IF($F4780="", "", _xlfn.XLOOKUP($F4780,accounts!$A$2:$A$86,accounts!$F$2:$F$86, "Other"))</f>
        <v>United States</v>
      </c>
      <c r="J4780" s="1" t="s">
        <v>131</v>
      </c>
      <c r="K4780" s="3">
        <v>42930.0</v>
      </c>
      <c r="L4780" s="3">
        <v>42940.0</v>
      </c>
      <c r="M4780" s="1">
        <v>3411.0</v>
      </c>
    </row>
    <row r="4781">
      <c r="A4781" s="1" t="s">
        <v>4986</v>
      </c>
      <c r="B4781" s="1" t="s">
        <v>92</v>
      </c>
      <c r="C4781" s="1" t="str">
        <f t="array" ref="C4781">_xlfn.XLOOKUP($B4781, sales_teams!$A$2:$A$36, sales_teams!$B$2:$B$36)</f>
        <v>Celia Rouche</v>
      </c>
      <c r="D4781" s="1" t="str">
        <f t="array" ref="D4781">_xlfn.XLOOKUP($B4781, sales_teams!$A$2:$A$36, sales_teams!$C$2:$C$36)</f>
        <v>West</v>
      </c>
      <c r="E4781" s="1" t="s">
        <v>179</v>
      </c>
      <c r="F4781" s="1" t="s">
        <v>168</v>
      </c>
      <c r="G4781" s="1" t="str">
        <f t="array" ref="G4781">IF($F4781="", "", _xlfn.XLOOKUP($F4781,accounts!$A$2:$A$86,accounts!$B$2:$B$86, "Other"))</f>
        <v>finance</v>
      </c>
      <c r="H4781" s="1" t="str">
        <f t="array" ref="H4781">IF($F4781="", "", IFS(_xlfn.XLOOKUP($F4781, accounts!$A$2:$A$86, accounts!$E$2:$E$86, 0)&gt;=1000, "Enterprise", _xlfn.XLOOKUP($F4781, accounts!$A$2:$A$86, accounts!$E$2:$E$86, 0)&gt;=100, "Mid-Market", TRUE, "SMB"))</f>
        <v>Enterprise</v>
      </c>
      <c r="I4781" s="1" t="str">
        <f t="array" ref="I4781">IF($F4781="", "", _xlfn.XLOOKUP($F4781,accounts!$A$2:$A$86,accounts!$F$2:$F$86, "Other"))</f>
        <v>United States</v>
      </c>
      <c r="J4781" s="1" t="s">
        <v>192</v>
      </c>
      <c r="K4781" s="3">
        <v>42930.0</v>
      </c>
      <c r="L4781" s="3">
        <v>42989.0</v>
      </c>
      <c r="M4781" s="1">
        <v>0.0</v>
      </c>
    </row>
    <row r="4782">
      <c r="A4782" s="1" t="s">
        <v>4987</v>
      </c>
      <c r="B4782" s="1" t="s">
        <v>92</v>
      </c>
      <c r="C4782" s="1" t="str">
        <f t="array" ref="C4782">_xlfn.XLOOKUP($B4782, sales_teams!$A$2:$A$36, sales_teams!$B$2:$B$36)</f>
        <v>Celia Rouche</v>
      </c>
      <c r="D4782" s="1" t="str">
        <f t="array" ref="D4782">_xlfn.XLOOKUP($B4782, sales_teams!$A$2:$A$36, sales_teams!$C$2:$C$36)</f>
        <v>West</v>
      </c>
      <c r="E4782" s="1" t="s">
        <v>188</v>
      </c>
      <c r="F4782" s="1" t="s">
        <v>143</v>
      </c>
      <c r="G4782" s="1" t="str">
        <f t="array" ref="G4782">IF($F4782="", "", _xlfn.XLOOKUP($F4782,accounts!$A$2:$A$86,accounts!$B$2:$B$86, "Other"))</f>
        <v>entertainment</v>
      </c>
      <c r="H4782" s="1" t="str">
        <f t="array" ref="H4782">IF($F4782="", "", IFS(_xlfn.XLOOKUP($F4782, accounts!$A$2:$A$86, accounts!$E$2:$E$86, 0)&gt;=1000, "Enterprise", _xlfn.XLOOKUP($F4782, accounts!$A$2:$A$86, accounts!$E$2:$E$86, 0)&gt;=100, "Mid-Market", TRUE, "SMB"))</f>
        <v>Mid-Market</v>
      </c>
      <c r="I4782" s="1" t="str">
        <f t="array" ref="I4782">IF($F4782="", "", _xlfn.XLOOKUP($F4782,accounts!$A$2:$A$86,accounts!$F$2:$F$86, "Other"))</f>
        <v>United States</v>
      </c>
      <c r="J4782" s="1" t="s">
        <v>131</v>
      </c>
      <c r="K4782" s="3">
        <v>42930.0</v>
      </c>
      <c r="L4782" s="3">
        <v>42931.0</v>
      </c>
      <c r="M4782" s="1">
        <v>3973.0</v>
      </c>
    </row>
    <row r="4783">
      <c r="A4783" s="1" t="s">
        <v>4988</v>
      </c>
      <c r="B4783" s="1" t="s">
        <v>28</v>
      </c>
      <c r="C4783" s="1" t="str">
        <f t="array" ref="C4783">_xlfn.XLOOKUP($B4783, sales_teams!$A$2:$A$36, sales_teams!$B$2:$B$36)</f>
        <v>Melvin Marxen</v>
      </c>
      <c r="D4783" s="1" t="str">
        <f t="array" ref="D4783">_xlfn.XLOOKUP($B4783, sales_teams!$A$2:$A$36, sales_teams!$C$2:$C$36)</f>
        <v>Central</v>
      </c>
      <c r="E4783" s="1" t="s">
        <v>188</v>
      </c>
      <c r="F4783" s="1" t="s">
        <v>149</v>
      </c>
      <c r="G4783" s="1" t="str">
        <f t="array" ref="G4783">IF($F4783="", "", _xlfn.XLOOKUP($F4783,accounts!$A$2:$A$86,accounts!$B$2:$B$86, "Other"))</f>
        <v>medical</v>
      </c>
      <c r="H4783" s="1" t="str">
        <f t="array" ref="H4783">IF($F4783="", "", IFS(_xlfn.XLOOKUP($F4783, accounts!$A$2:$A$86, accounts!$E$2:$E$86, 0)&gt;=1000, "Enterprise", _xlfn.XLOOKUP($F4783, accounts!$A$2:$A$86, accounts!$E$2:$E$86, 0)&gt;=100, "Mid-Market", TRUE, "SMB"))</f>
        <v>Enterprise</v>
      </c>
      <c r="I4783" s="1" t="str">
        <f t="array" ref="I4783">IF($F4783="", "", _xlfn.XLOOKUP($F4783,accounts!$A$2:$A$86,accounts!$F$2:$F$86, "Other"))</f>
        <v>United States</v>
      </c>
      <c r="J4783" s="1" t="s">
        <v>192</v>
      </c>
      <c r="K4783" s="3">
        <v>42930.0</v>
      </c>
      <c r="L4783" s="3">
        <v>43048.0</v>
      </c>
      <c r="M4783" s="1">
        <v>0.0</v>
      </c>
    </row>
    <row r="4784">
      <c r="A4784" s="1" t="s">
        <v>4989</v>
      </c>
      <c r="B4784" s="1" t="s">
        <v>54</v>
      </c>
      <c r="C4784" s="1" t="str">
        <f t="array" ref="C4784">_xlfn.XLOOKUP($B4784, sales_teams!$A$2:$A$36, sales_teams!$B$2:$B$36)</f>
        <v>Rocco Neubert</v>
      </c>
      <c r="D4784" s="1" t="str">
        <f t="array" ref="D4784">_xlfn.XLOOKUP($B4784, sales_teams!$A$2:$A$36, sales_teams!$C$2:$C$36)</f>
        <v>East</v>
      </c>
      <c r="E4784" s="1" t="s">
        <v>109</v>
      </c>
      <c r="F4784" s="1" t="s">
        <v>172</v>
      </c>
      <c r="G4784" s="1" t="str">
        <f t="array" ref="G4784">IF($F4784="", "", _xlfn.XLOOKUP($F4784,accounts!$A$2:$A$86,accounts!$B$2:$B$86, "Other"))</f>
        <v>retail</v>
      </c>
      <c r="H4784" s="1" t="str">
        <f t="array" ref="H4784">IF($F4784="", "", IFS(_xlfn.XLOOKUP($F4784, accounts!$A$2:$A$86, accounts!$E$2:$E$86, 0)&gt;=1000, "Enterprise", _xlfn.XLOOKUP($F4784, accounts!$A$2:$A$86, accounts!$E$2:$E$86, 0)&gt;=100, "Mid-Market", TRUE, "SMB"))</f>
        <v>Mid-Market</v>
      </c>
      <c r="I4784" s="1" t="str">
        <f t="array" ref="I4784">IF($F4784="", "", _xlfn.XLOOKUP($F4784,accounts!$A$2:$A$86,accounts!$F$2:$F$86, "Other"))</f>
        <v>United States</v>
      </c>
      <c r="J4784" s="1" t="s">
        <v>131</v>
      </c>
      <c r="K4784" s="3">
        <v>42930.0</v>
      </c>
      <c r="L4784" s="3">
        <v>42931.0</v>
      </c>
      <c r="M4784" s="1">
        <v>1029.0</v>
      </c>
    </row>
    <row r="4785">
      <c r="A4785" s="1" t="s">
        <v>4990</v>
      </c>
      <c r="B4785" s="1" t="s">
        <v>41</v>
      </c>
      <c r="C4785" s="1" t="str">
        <f t="array" ref="C4785">_xlfn.XLOOKUP($B4785, sales_teams!$A$2:$A$36, sales_teams!$B$2:$B$36)</f>
        <v>Cara Losch</v>
      </c>
      <c r="D4785" s="1" t="str">
        <f t="array" ref="D4785">_xlfn.XLOOKUP($B4785, sales_teams!$A$2:$A$36, sales_teams!$C$2:$C$36)</f>
        <v>East</v>
      </c>
      <c r="E4785" s="1" t="s">
        <v>179</v>
      </c>
      <c r="F4785" s="1" t="s">
        <v>103</v>
      </c>
      <c r="G4785" s="1" t="str">
        <f t="array" ref="G4785">IF($F4785="", "", _xlfn.XLOOKUP($F4785,accounts!$A$2:$A$86,accounts!$B$2:$B$86, "Other"))</f>
        <v>retail</v>
      </c>
      <c r="H4785" s="1" t="str">
        <f t="array" ref="H4785">IF($F4785="", "", IFS(_xlfn.XLOOKUP($F4785, accounts!$A$2:$A$86, accounts!$E$2:$E$86, 0)&gt;=1000, "Enterprise", _xlfn.XLOOKUP($F4785, accounts!$A$2:$A$86, accounts!$E$2:$E$86, 0)&gt;=100, "Mid-Market", TRUE, "SMB"))</f>
        <v>Enterprise</v>
      </c>
      <c r="I4785" s="1" t="str">
        <f t="array" ref="I4785">IF($F4785="", "", _xlfn.XLOOKUP($F4785,accounts!$A$2:$A$86,accounts!$F$2:$F$86, "Other"))</f>
        <v>United States</v>
      </c>
      <c r="J4785" s="1" t="s">
        <v>131</v>
      </c>
      <c r="K4785" s="3">
        <v>42930.0</v>
      </c>
      <c r="L4785" s="3">
        <v>42939.0</v>
      </c>
      <c r="M4785" s="1">
        <v>59.0</v>
      </c>
    </row>
    <row r="4786">
      <c r="A4786" s="1" t="s">
        <v>4991</v>
      </c>
      <c r="B4786" s="1" t="s">
        <v>15</v>
      </c>
      <c r="C4786" s="1" t="str">
        <f t="array" ref="C4786">_xlfn.XLOOKUP($B4786, sales_teams!$A$2:$A$36, sales_teams!$B$2:$B$36)</f>
        <v>Dustin Brinkmann</v>
      </c>
      <c r="D4786" s="1" t="str">
        <f t="array" ref="D4786">_xlfn.XLOOKUP($B4786, sales_teams!$A$2:$A$36, sales_teams!$C$2:$C$36)</f>
        <v>Central</v>
      </c>
      <c r="E4786" s="1" t="s">
        <v>179</v>
      </c>
      <c r="F4786" s="1" t="s">
        <v>110</v>
      </c>
      <c r="G4786" s="1" t="str">
        <f t="array" ref="G4786">IF($F4786="", "", _xlfn.XLOOKUP($F4786,accounts!$A$2:$A$86,accounts!$B$2:$B$86, "Other"))</f>
        <v>technology</v>
      </c>
      <c r="H4786" s="1" t="str">
        <f t="array" ref="H4786">IF($F4786="", "", IFS(_xlfn.XLOOKUP($F4786, accounts!$A$2:$A$86, accounts!$E$2:$E$86, 0)&gt;=1000, "Enterprise", _xlfn.XLOOKUP($F4786, accounts!$A$2:$A$86, accounts!$E$2:$E$86, 0)&gt;=100, "Mid-Market", TRUE, "SMB"))</f>
        <v>Enterprise</v>
      </c>
      <c r="I4786" s="1" t="str">
        <f t="array" ref="I4786">IF($F4786="", "", _xlfn.XLOOKUP($F4786,accounts!$A$2:$A$86,accounts!$F$2:$F$86, "Other"))</f>
        <v>Norway</v>
      </c>
      <c r="J4786" s="1" t="s">
        <v>192</v>
      </c>
      <c r="K4786" s="3">
        <v>42930.0</v>
      </c>
      <c r="L4786" s="3">
        <v>42938.0</v>
      </c>
      <c r="M4786" s="1">
        <v>0.0</v>
      </c>
    </row>
    <row r="4787">
      <c r="A4787" s="1" t="s">
        <v>4992</v>
      </c>
      <c r="B4787" s="1" t="s">
        <v>60</v>
      </c>
      <c r="C4787" s="1" t="str">
        <f t="array" ref="C4787">_xlfn.XLOOKUP($B4787, sales_teams!$A$2:$A$36, sales_teams!$B$2:$B$36)</f>
        <v>Celia Rouche</v>
      </c>
      <c r="D4787" s="1" t="str">
        <f t="array" ref="D4787">_xlfn.XLOOKUP($B4787, sales_teams!$A$2:$A$36, sales_teams!$C$2:$C$36)</f>
        <v>West</v>
      </c>
      <c r="E4787" s="1" t="s">
        <v>179</v>
      </c>
      <c r="G4787" s="1" t="str">
        <f t="array" ref="G4787">IF($F4787="", "", _xlfn.XLOOKUP($F4787,accounts!$A$2:$A$86,accounts!$B$2:$B$86, "Other"))</f>
        <v/>
      </c>
      <c r="H4787" s="1" t="str">
        <f t="array" ref="H4787">IF($F4787="", "", IFS(_xlfn.XLOOKUP($F4787, accounts!$A$2:$A$86, accounts!$E$2:$E$86, 0)&gt;=1000, "Enterprise", _xlfn.XLOOKUP($F4787, accounts!$A$2:$A$86, accounts!$E$2:$E$86, 0)&gt;=100, "Mid-Market", TRUE, "SMB"))</f>
        <v/>
      </c>
      <c r="I4787" s="1" t="str">
        <f t="array" ref="I4787">IF($F4787="", "", _xlfn.XLOOKUP($F4787,accounts!$A$2:$A$86,accounts!$F$2:$F$86, "Other"))</f>
        <v/>
      </c>
      <c r="J4787" s="1" t="s">
        <v>189</v>
      </c>
      <c r="K4787" s="3">
        <v>42930.0</v>
      </c>
    </row>
    <row r="4788">
      <c r="A4788" s="1" t="s">
        <v>4993</v>
      </c>
      <c r="B4788" s="1" t="s">
        <v>60</v>
      </c>
      <c r="C4788" s="1" t="str">
        <f t="array" ref="C4788">_xlfn.XLOOKUP($B4788, sales_teams!$A$2:$A$36, sales_teams!$B$2:$B$36)</f>
        <v>Celia Rouche</v>
      </c>
      <c r="D4788" s="1" t="str">
        <f t="array" ref="D4788">_xlfn.XLOOKUP($B4788, sales_teams!$A$2:$A$36, sales_teams!$C$2:$C$36)</f>
        <v>West</v>
      </c>
      <c r="E4788" s="1" t="s">
        <v>181</v>
      </c>
      <c r="F4788" s="1" t="s">
        <v>114</v>
      </c>
      <c r="G4788" s="1" t="str">
        <f t="array" ref="G4788">IF($F4788="", "", _xlfn.XLOOKUP($F4788,accounts!$A$2:$A$86,accounts!$B$2:$B$86, "Other"))</f>
        <v>marketing</v>
      </c>
      <c r="H4788" s="1" t="str">
        <f t="array" ref="H4788">IF($F4788="", "", IFS(_xlfn.XLOOKUP($F4788, accounts!$A$2:$A$86, accounts!$E$2:$E$86, 0)&gt;=1000, "Enterprise", _xlfn.XLOOKUP($F4788, accounts!$A$2:$A$86, accounts!$E$2:$E$86, 0)&gt;=100, "Mid-Market", TRUE, "SMB"))</f>
        <v>Enterprise</v>
      </c>
      <c r="I4788" s="1" t="str">
        <f t="array" ref="I4788">IF($F4788="", "", _xlfn.XLOOKUP($F4788,accounts!$A$2:$A$86,accounts!$F$2:$F$86, "Other"))</f>
        <v>United States</v>
      </c>
      <c r="J4788" s="1" t="s">
        <v>131</v>
      </c>
      <c r="K4788" s="3">
        <v>42930.0</v>
      </c>
      <c r="L4788" s="3">
        <v>43007.0</v>
      </c>
      <c r="M4788" s="1">
        <v>534.0</v>
      </c>
    </row>
    <row r="4789">
      <c r="A4789" s="1" t="s">
        <v>4994</v>
      </c>
      <c r="B4789" s="1" t="s">
        <v>34</v>
      </c>
      <c r="C4789" s="1" t="str">
        <f t="array" ref="C4789">_xlfn.XLOOKUP($B4789, sales_teams!$A$2:$A$36, sales_teams!$B$2:$B$36)</f>
        <v>Cara Losch</v>
      </c>
      <c r="D4789" s="1" t="str">
        <f t="array" ref="D4789">_xlfn.XLOOKUP($B4789, sales_teams!$A$2:$A$36, sales_teams!$C$2:$C$36)</f>
        <v>East</v>
      </c>
      <c r="E4789" s="1" t="s">
        <v>179</v>
      </c>
      <c r="F4789" s="1" t="s">
        <v>123</v>
      </c>
      <c r="G4789" s="1" t="str">
        <f t="array" ref="G4789">IF($F4789="", "", _xlfn.XLOOKUP($F4789,accounts!$A$2:$A$86,accounts!$B$2:$B$86, "Other"))</f>
        <v>technology</v>
      </c>
      <c r="H4789" s="1" t="str">
        <f t="array" ref="H4789">IF($F4789="", "", IFS(_xlfn.XLOOKUP($F4789, accounts!$A$2:$A$86, accounts!$E$2:$E$86, 0)&gt;=1000, "Enterprise", _xlfn.XLOOKUP($F4789, accounts!$A$2:$A$86, accounts!$E$2:$E$86, 0)&gt;=100, "Mid-Market", TRUE, "SMB"))</f>
        <v>Enterprise</v>
      </c>
      <c r="I4789" s="1" t="str">
        <f t="array" ref="I4789">IF($F4789="", "", _xlfn.XLOOKUP($F4789,accounts!$A$2:$A$86,accounts!$F$2:$F$86, "Other"))</f>
        <v>United States</v>
      </c>
      <c r="J4789" s="1" t="s">
        <v>131</v>
      </c>
      <c r="K4789" s="3">
        <v>42930.0</v>
      </c>
      <c r="L4789" s="3">
        <v>42931.0</v>
      </c>
      <c r="M4789" s="1">
        <v>48.0</v>
      </c>
    </row>
    <row r="4790">
      <c r="A4790" s="1" t="s">
        <v>4995</v>
      </c>
      <c r="B4790" s="1" t="s">
        <v>105</v>
      </c>
      <c r="C4790" s="1" t="str">
        <f t="array" ref="C4790">_xlfn.XLOOKUP($B4790, sales_teams!$A$2:$A$36, sales_teams!$B$2:$B$36)</f>
        <v>Summer Sewald</v>
      </c>
      <c r="D4790" s="1" t="str">
        <f t="array" ref="D4790">_xlfn.XLOOKUP($B4790, sales_teams!$A$2:$A$36, sales_teams!$C$2:$C$36)</f>
        <v>West</v>
      </c>
      <c r="E4790" s="1" t="s">
        <v>179</v>
      </c>
      <c r="F4790" s="1" t="s">
        <v>91</v>
      </c>
      <c r="G4790" s="1" t="str">
        <f t="array" ref="G4790">IF($F4790="", "", _xlfn.XLOOKUP($F4790,accounts!$A$2:$A$86,accounts!$B$2:$B$86, "Other"))</f>
        <v>employment</v>
      </c>
      <c r="H4790" s="1" t="str">
        <f t="array" ref="H4790">IF($F4790="", "", IFS(_xlfn.XLOOKUP($F4790, accounts!$A$2:$A$86, accounts!$E$2:$E$86, 0)&gt;=1000, "Enterprise", _xlfn.XLOOKUP($F4790, accounts!$A$2:$A$86, accounts!$E$2:$E$86, 0)&gt;=100, "Mid-Market", TRUE, "SMB"))</f>
        <v>Enterprise</v>
      </c>
      <c r="I4790" s="1" t="str">
        <f t="array" ref="I4790">IF($F4790="", "", _xlfn.XLOOKUP($F4790,accounts!$A$2:$A$86,accounts!$F$2:$F$86, "Other"))</f>
        <v>United States</v>
      </c>
      <c r="J4790" s="1" t="s">
        <v>131</v>
      </c>
      <c r="K4790" s="3">
        <v>42930.0</v>
      </c>
      <c r="L4790" s="3">
        <v>42941.0</v>
      </c>
      <c r="M4790" s="1">
        <v>57.0</v>
      </c>
    </row>
    <row r="4791">
      <c r="A4791" s="1" t="s">
        <v>4996</v>
      </c>
      <c r="B4791" s="1" t="s">
        <v>48</v>
      </c>
      <c r="C4791" s="1" t="str">
        <f t="array" ref="C4791">_xlfn.XLOOKUP($B4791, sales_teams!$A$2:$A$36, sales_teams!$B$2:$B$36)</f>
        <v>Rocco Neubert</v>
      </c>
      <c r="D4791" s="1" t="str">
        <f t="array" ref="D4791">_xlfn.XLOOKUP($B4791, sales_teams!$A$2:$A$36, sales_teams!$C$2:$C$36)</f>
        <v>East</v>
      </c>
      <c r="E4791" s="1" t="s">
        <v>194</v>
      </c>
      <c r="F4791" s="1" t="s">
        <v>83</v>
      </c>
      <c r="G4791" s="1" t="str">
        <f t="array" ref="G4791">IF($F4791="", "", _xlfn.XLOOKUP($F4791,accounts!$A$2:$A$86,accounts!$B$2:$B$86, "Other"))</f>
        <v>marketing</v>
      </c>
      <c r="H4791" s="1" t="str">
        <f t="array" ref="H4791">IF($F4791="", "", IFS(_xlfn.XLOOKUP($F4791, accounts!$A$2:$A$86, accounts!$E$2:$E$86, 0)&gt;=1000, "Enterprise", _xlfn.XLOOKUP($F4791, accounts!$A$2:$A$86, accounts!$E$2:$E$86, 0)&gt;=100, "Mid-Market", TRUE, "SMB"))</f>
        <v>Enterprise</v>
      </c>
      <c r="I4791" s="1" t="str">
        <f t="array" ref="I4791">IF($F4791="", "", _xlfn.XLOOKUP($F4791,accounts!$A$2:$A$86,accounts!$F$2:$F$86, "Other"))</f>
        <v>United States</v>
      </c>
      <c r="J4791" s="1" t="s">
        <v>192</v>
      </c>
      <c r="K4791" s="3">
        <v>42931.0</v>
      </c>
      <c r="L4791" s="3">
        <v>42933.0</v>
      </c>
      <c r="M4791" s="1">
        <v>0.0</v>
      </c>
    </row>
    <row r="4792">
      <c r="A4792" s="1" t="s">
        <v>4997</v>
      </c>
      <c r="B4792" s="1" t="s">
        <v>30</v>
      </c>
      <c r="C4792" s="1" t="str">
        <f t="array" ref="C4792">_xlfn.XLOOKUP($B4792, sales_teams!$A$2:$A$36, sales_teams!$B$2:$B$36)</f>
        <v>Melvin Marxen</v>
      </c>
      <c r="D4792" s="1" t="str">
        <f t="array" ref="D4792">_xlfn.XLOOKUP($B4792, sales_teams!$A$2:$A$36, sales_teams!$C$2:$C$36)</f>
        <v>Central</v>
      </c>
      <c r="E4792" s="1" t="s">
        <v>194</v>
      </c>
      <c r="F4792" s="1" t="s">
        <v>155</v>
      </c>
      <c r="G4792" s="1" t="str">
        <f t="array" ref="G4792">IF($F4792="", "", _xlfn.XLOOKUP($F4792,accounts!$A$2:$A$86,accounts!$B$2:$B$86, "Other"))</f>
        <v>finance</v>
      </c>
      <c r="H4792" s="1" t="str">
        <f t="array" ref="H4792">IF($F4792="", "", IFS(_xlfn.XLOOKUP($F4792, accounts!$A$2:$A$86, accounts!$E$2:$E$86, 0)&gt;=1000, "Enterprise", _xlfn.XLOOKUP($F4792, accounts!$A$2:$A$86, accounts!$E$2:$E$86, 0)&gt;=100, "Mid-Market", TRUE, "SMB"))</f>
        <v>Enterprise</v>
      </c>
      <c r="I4792" s="1" t="str">
        <f t="array" ref="I4792">IF($F4792="", "", _xlfn.XLOOKUP($F4792,accounts!$A$2:$A$86,accounts!$F$2:$F$86, "Other"))</f>
        <v>United States</v>
      </c>
      <c r="J4792" s="1" t="s">
        <v>131</v>
      </c>
      <c r="K4792" s="3">
        <v>42931.0</v>
      </c>
      <c r="L4792" s="3">
        <v>43050.0</v>
      </c>
      <c r="M4792" s="1">
        <v>4009.0</v>
      </c>
    </row>
    <row r="4793">
      <c r="A4793" s="1" t="s">
        <v>4998</v>
      </c>
      <c r="B4793" s="1" t="s">
        <v>30</v>
      </c>
      <c r="C4793" s="1" t="str">
        <f t="array" ref="C4793">_xlfn.XLOOKUP($B4793, sales_teams!$A$2:$A$36, sales_teams!$B$2:$B$36)</f>
        <v>Melvin Marxen</v>
      </c>
      <c r="D4793" s="1" t="str">
        <f t="array" ref="D4793">_xlfn.XLOOKUP($B4793, sales_teams!$A$2:$A$36, sales_teams!$C$2:$C$36)</f>
        <v>Central</v>
      </c>
      <c r="E4793" s="1" t="s">
        <v>188</v>
      </c>
      <c r="F4793" s="1" t="s">
        <v>76</v>
      </c>
      <c r="G4793" s="1" t="str">
        <f t="array" ref="G4793">IF($F4793="", "", _xlfn.XLOOKUP($F4793,accounts!$A$2:$A$86,accounts!$B$2:$B$86, "Other"))</f>
        <v>marketing</v>
      </c>
      <c r="H4793" s="1" t="str">
        <f t="array" ref="H4793">IF($F4793="", "", IFS(_xlfn.XLOOKUP($F4793, accounts!$A$2:$A$86, accounts!$E$2:$E$86, 0)&gt;=1000, "Enterprise", _xlfn.XLOOKUP($F4793, accounts!$A$2:$A$86, accounts!$E$2:$E$86, 0)&gt;=100, "Mid-Market", TRUE, "SMB"))</f>
        <v>Enterprise</v>
      </c>
      <c r="I4793" s="1" t="str">
        <f t="array" ref="I4793">IF($F4793="", "", _xlfn.XLOOKUP($F4793,accounts!$A$2:$A$86,accounts!$F$2:$F$86, "Other"))</f>
        <v>United States</v>
      </c>
      <c r="J4793" s="1" t="s">
        <v>131</v>
      </c>
      <c r="K4793" s="3">
        <v>42931.0</v>
      </c>
      <c r="L4793" s="3">
        <v>42981.0</v>
      </c>
      <c r="M4793" s="1">
        <v>3255.0</v>
      </c>
    </row>
    <row r="4794">
      <c r="A4794" s="1" t="s">
        <v>4999</v>
      </c>
      <c r="B4794" s="1" t="s">
        <v>53</v>
      </c>
      <c r="C4794" s="1" t="str">
        <f t="array" ref="C4794">_xlfn.XLOOKUP($B4794, sales_teams!$A$2:$A$36, sales_teams!$B$2:$B$36)</f>
        <v>Rocco Neubert</v>
      </c>
      <c r="D4794" s="1" t="str">
        <f t="array" ref="D4794">_xlfn.XLOOKUP($B4794, sales_teams!$A$2:$A$36, sales_teams!$C$2:$C$36)</f>
        <v>East</v>
      </c>
      <c r="E4794" s="1" t="s">
        <v>188</v>
      </c>
      <c r="F4794" s="1" t="s">
        <v>59</v>
      </c>
      <c r="G4794" s="1" t="str">
        <f t="array" ref="G4794">IF($F4794="", "", _xlfn.XLOOKUP($F4794,accounts!$A$2:$A$86,accounts!$B$2:$B$86, "Other"))</f>
        <v>medical</v>
      </c>
      <c r="H4794" s="1" t="str">
        <f t="array" ref="H4794">IF($F4794="", "", IFS(_xlfn.XLOOKUP($F4794, accounts!$A$2:$A$86, accounts!$E$2:$E$86, 0)&gt;=1000, "Enterprise", _xlfn.XLOOKUP($F4794, accounts!$A$2:$A$86, accounts!$E$2:$E$86, 0)&gt;=100, "Mid-Market", TRUE, "SMB"))</f>
        <v>SMB</v>
      </c>
      <c r="I4794" s="1" t="str">
        <f t="array" ref="I4794">IF($F4794="", "", _xlfn.XLOOKUP($F4794,accounts!$A$2:$A$86,accounts!$F$2:$F$86, "Other"))</f>
        <v>United States</v>
      </c>
      <c r="J4794" s="1" t="s">
        <v>131</v>
      </c>
      <c r="K4794" s="3">
        <v>42931.0</v>
      </c>
      <c r="L4794" s="3">
        <v>42941.0</v>
      </c>
      <c r="M4794" s="1">
        <v>3724.0</v>
      </c>
    </row>
    <row r="4795">
      <c r="A4795" s="1" t="s">
        <v>5000</v>
      </c>
      <c r="B4795" s="1" t="s">
        <v>94</v>
      </c>
      <c r="C4795" s="1" t="str">
        <f t="array" ref="C4795">_xlfn.XLOOKUP($B4795, sales_teams!$A$2:$A$36, sales_teams!$B$2:$B$36)</f>
        <v>Celia Rouche</v>
      </c>
      <c r="D4795" s="1" t="str">
        <f t="array" ref="D4795">_xlfn.XLOOKUP($B4795, sales_teams!$A$2:$A$36, sales_teams!$C$2:$C$36)</f>
        <v>West</v>
      </c>
      <c r="E4795" s="1" t="s">
        <v>188</v>
      </c>
      <c r="F4795" s="1" t="s">
        <v>75</v>
      </c>
      <c r="G4795" s="1" t="str">
        <f t="array" ref="G4795">IF($F4795="", "", _xlfn.XLOOKUP($F4795,accounts!$A$2:$A$86,accounts!$B$2:$B$86, "Other"))</f>
        <v>software</v>
      </c>
      <c r="H4795" s="1" t="str">
        <f t="array" ref="H4795">IF($F4795="", "", IFS(_xlfn.XLOOKUP($F4795, accounts!$A$2:$A$86, accounts!$E$2:$E$86, 0)&gt;=1000, "Enterprise", _xlfn.XLOOKUP($F4795, accounts!$A$2:$A$86, accounts!$E$2:$E$86, 0)&gt;=100, "Mid-Market", TRUE, "SMB"))</f>
        <v>SMB</v>
      </c>
      <c r="I4795" s="1" t="str">
        <f t="array" ref="I4795">IF($F4795="", "", _xlfn.XLOOKUP($F4795,accounts!$A$2:$A$86,accounts!$F$2:$F$86, "Other"))</f>
        <v>United States</v>
      </c>
      <c r="J4795" s="1" t="s">
        <v>192</v>
      </c>
      <c r="K4795" s="3">
        <v>42931.0</v>
      </c>
      <c r="L4795" s="3">
        <v>42932.0</v>
      </c>
      <c r="M4795" s="1">
        <v>0.0</v>
      </c>
    </row>
    <row r="4796">
      <c r="A4796" s="1" t="s">
        <v>5001</v>
      </c>
      <c r="B4796" s="1" t="s">
        <v>88</v>
      </c>
      <c r="C4796" s="1" t="str">
        <f t="array" ref="C4796">_xlfn.XLOOKUP($B4796, sales_teams!$A$2:$A$36, sales_teams!$B$2:$B$36)</f>
        <v>Celia Rouche</v>
      </c>
      <c r="D4796" s="1" t="str">
        <f t="array" ref="D4796">_xlfn.XLOOKUP($B4796, sales_teams!$A$2:$A$36, sales_teams!$C$2:$C$36)</f>
        <v>West</v>
      </c>
      <c r="E4796" s="1" t="s">
        <v>109</v>
      </c>
      <c r="F4796" s="1" t="s">
        <v>84</v>
      </c>
      <c r="G4796" s="1" t="str">
        <f t="array" ref="G4796">IF($F4796="", "", _xlfn.XLOOKUP($F4796,accounts!$A$2:$A$86,accounts!$B$2:$B$86, "Other"))</f>
        <v>retail</v>
      </c>
      <c r="H4796" s="1" t="str">
        <f t="array" ref="H4796">IF($F4796="", "", IFS(_xlfn.XLOOKUP($F4796, accounts!$A$2:$A$86, accounts!$E$2:$E$86, 0)&gt;=1000, "Enterprise", _xlfn.XLOOKUP($F4796, accounts!$A$2:$A$86, accounts!$E$2:$E$86, 0)&gt;=100, "Mid-Market", TRUE, "SMB"))</f>
        <v>Enterprise</v>
      </c>
      <c r="I4796" s="1" t="str">
        <f t="array" ref="I4796">IF($F4796="", "", _xlfn.XLOOKUP($F4796,accounts!$A$2:$A$86,accounts!$F$2:$F$86, "Other"))</f>
        <v>United States</v>
      </c>
      <c r="J4796" s="1" t="s">
        <v>192</v>
      </c>
      <c r="K4796" s="3">
        <v>42931.0</v>
      </c>
      <c r="L4796" s="3">
        <v>42940.0</v>
      </c>
      <c r="M4796" s="1">
        <v>0.0</v>
      </c>
    </row>
    <row r="4797">
      <c r="A4797" s="1" t="s">
        <v>5002</v>
      </c>
      <c r="B4797" s="1" t="s">
        <v>99</v>
      </c>
      <c r="C4797" s="1" t="str">
        <f t="array" ref="C4797">_xlfn.XLOOKUP($B4797, sales_teams!$A$2:$A$36, sales_teams!$B$2:$B$36)</f>
        <v>Summer Sewald</v>
      </c>
      <c r="D4797" s="1" t="str">
        <f t="array" ref="D4797">_xlfn.XLOOKUP($B4797, sales_teams!$A$2:$A$36, sales_teams!$C$2:$C$36)</f>
        <v>West</v>
      </c>
      <c r="E4797" s="1" t="s">
        <v>109</v>
      </c>
      <c r="F4797" s="1" t="s">
        <v>97</v>
      </c>
      <c r="G4797" s="1" t="str">
        <f t="array" ref="G4797">IF($F4797="", "", _xlfn.XLOOKUP($F4797,accounts!$A$2:$A$86,accounts!$B$2:$B$86, "Other"))</f>
        <v>finance</v>
      </c>
      <c r="H4797" s="1" t="str">
        <f t="array" ref="H4797">IF($F4797="", "", IFS(_xlfn.XLOOKUP($F4797, accounts!$A$2:$A$86, accounts!$E$2:$E$86, 0)&gt;=1000, "Enterprise", _xlfn.XLOOKUP($F4797, accounts!$A$2:$A$86, accounts!$E$2:$E$86, 0)&gt;=100, "Mid-Market", TRUE, "SMB"))</f>
        <v>Mid-Market</v>
      </c>
      <c r="I4797" s="1" t="str">
        <f t="array" ref="I4797">IF($F4797="", "", _xlfn.XLOOKUP($F4797,accounts!$A$2:$A$86,accounts!$F$2:$F$86, "Other"))</f>
        <v>United States</v>
      </c>
      <c r="J4797" s="1" t="s">
        <v>192</v>
      </c>
      <c r="K4797" s="3">
        <v>42931.0</v>
      </c>
      <c r="L4797" s="3">
        <v>42973.0</v>
      </c>
      <c r="M4797" s="1">
        <v>0.0</v>
      </c>
    </row>
    <row r="4798">
      <c r="A4798" s="1" t="s">
        <v>5003</v>
      </c>
      <c r="B4798" s="1" t="s">
        <v>19</v>
      </c>
      <c r="C4798" s="1" t="str">
        <f t="array" ref="C4798">_xlfn.XLOOKUP($B4798, sales_teams!$A$2:$A$36, sales_teams!$B$2:$B$36)</f>
        <v>Melvin Marxen</v>
      </c>
      <c r="D4798" s="1" t="str">
        <f t="array" ref="D4798">_xlfn.XLOOKUP($B4798, sales_teams!$A$2:$A$36, sales_teams!$C$2:$C$36)</f>
        <v>Central</v>
      </c>
      <c r="E4798" s="1" t="s">
        <v>179</v>
      </c>
      <c r="F4798" s="1" t="s">
        <v>150</v>
      </c>
      <c r="G4798" s="1" t="str">
        <f t="array" ref="G4798">IF($F4798="", "", _xlfn.XLOOKUP($F4798,accounts!$A$2:$A$86,accounts!$B$2:$B$86, "Other"))</f>
        <v>technology</v>
      </c>
      <c r="H4798" s="1" t="str">
        <f t="array" ref="H4798">IF($F4798="", "", IFS(_xlfn.XLOOKUP($F4798, accounts!$A$2:$A$86, accounts!$E$2:$E$86, 0)&gt;=1000, "Enterprise", _xlfn.XLOOKUP($F4798, accounts!$A$2:$A$86, accounts!$E$2:$E$86, 0)&gt;=100, "Mid-Market", TRUE, "SMB"))</f>
        <v>Enterprise</v>
      </c>
      <c r="I4798" s="1" t="str">
        <f t="array" ref="I4798">IF($F4798="", "", _xlfn.XLOOKUP($F4798,accounts!$A$2:$A$86,accounts!$F$2:$F$86, "Other"))</f>
        <v>United States</v>
      </c>
      <c r="J4798" s="1" t="s">
        <v>192</v>
      </c>
      <c r="K4798" s="3">
        <v>42931.0</v>
      </c>
      <c r="L4798" s="3">
        <v>43043.0</v>
      </c>
      <c r="M4798" s="1">
        <v>0.0</v>
      </c>
    </row>
    <row r="4799">
      <c r="A4799" s="1" t="s">
        <v>5004</v>
      </c>
      <c r="B4799" s="1" t="s">
        <v>102</v>
      </c>
      <c r="C4799" s="1" t="str">
        <f t="array" ref="C4799">_xlfn.XLOOKUP($B4799, sales_teams!$A$2:$A$36, sales_teams!$B$2:$B$36)</f>
        <v>Summer Sewald</v>
      </c>
      <c r="D4799" s="1" t="str">
        <f t="array" ref="D4799">_xlfn.XLOOKUP($B4799, sales_teams!$A$2:$A$36, sales_teams!$C$2:$C$36)</f>
        <v>West</v>
      </c>
      <c r="E4799" s="1" t="s">
        <v>194</v>
      </c>
      <c r="F4799" s="1" t="s">
        <v>129</v>
      </c>
      <c r="G4799" s="1" t="str">
        <f t="array" ref="G4799">IF($F4799="", "", _xlfn.XLOOKUP($F4799,accounts!$A$2:$A$86,accounts!$B$2:$B$86, "Other"))</f>
        <v>medical</v>
      </c>
      <c r="H4799" s="1" t="str">
        <f t="array" ref="H4799">IF($F4799="", "", IFS(_xlfn.XLOOKUP($F4799, accounts!$A$2:$A$86, accounts!$E$2:$E$86, 0)&gt;=1000, "Enterprise", _xlfn.XLOOKUP($F4799, accounts!$A$2:$A$86, accounts!$E$2:$E$86, 0)&gt;=100, "Mid-Market", TRUE, "SMB"))</f>
        <v>Enterprise</v>
      </c>
      <c r="I4799" s="1" t="str">
        <f t="array" ref="I4799">IF($F4799="", "", _xlfn.XLOOKUP($F4799,accounts!$A$2:$A$86,accounts!$F$2:$F$86, "Other"))</f>
        <v>United States</v>
      </c>
      <c r="J4799" s="1" t="s">
        <v>192</v>
      </c>
      <c r="K4799" s="3">
        <v>42931.0</v>
      </c>
      <c r="L4799" s="3">
        <v>42938.0</v>
      </c>
      <c r="M4799" s="1">
        <v>0.0</v>
      </c>
    </row>
    <row r="4800">
      <c r="A4800" s="1" t="s">
        <v>5005</v>
      </c>
      <c r="B4800" s="1" t="s">
        <v>17</v>
      </c>
      <c r="C4800" s="1" t="str">
        <f t="array" ref="C4800">_xlfn.XLOOKUP($B4800, sales_teams!$A$2:$A$36, sales_teams!$B$2:$B$36)</f>
        <v>Dustin Brinkmann</v>
      </c>
      <c r="D4800" s="1" t="str">
        <f t="array" ref="D4800">_xlfn.XLOOKUP($B4800, sales_teams!$A$2:$A$36, sales_teams!$C$2:$C$36)</f>
        <v>Central</v>
      </c>
      <c r="E4800" s="1" t="s">
        <v>179</v>
      </c>
      <c r="F4800" s="1" t="s">
        <v>113</v>
      </c>
      <c r="G4800" s="1" t="str">
        <f t="array" ref="G4800">IF($F4800="", "", _xlfn.XLOOKUP($F4800,accounts!$A$2:$A$86,accounts!$B$2:$B$86, "Other"))</f>
        <v>telecommunications</v>
      </c>
      <c r="H4800" s="1" t="str">
        <f t="array" ref="H4800">IF($F4800="", "", IFS(_xlfn.XLOOKUP($F4800, accounts!$A$2:$A$86, accounts!$E$2:$E$86, 0)&gt;=1000, "Enterprise", _xlfn.XLOOKUP($F4800, accounts!$A$2:$A$86, accounts!$E$2:$E$86, 0)&gt;=100, "Mid-Market", TRUE, "SMB"))</f>
        <v>Mid-Market</v>
      </c>
      <c r="I4800" s="1" t="str">
        <f t="array" ref="I4800">IF($F4800="", "", _xlfn.XLOOKUP($F4800,accounts!$A$2:$A$86,accounts!$F$2:$F$86, "Other"))</f>
        <v>United States</v>
      </c>
      <c r="J4800" s="1" t="s">
        <v>192</v>
      </c>
      <c r="K4800" s="3">
        <v>42931.0</v>
      </c>
      <c r="L4800" s="3">
        <v>42932.0</v>
      </c>
      <c r="M4800" s="1">
        <v>0.0</v>
      </c>
    </row>
    <row r="4801">
      <c r="A4801" s="1" t="s">
        <v>5006</v>
      </c>
      <c r="B4801" s="1" t="s">
        <v>92</v>
      </c>
      <c r="C4801" s="1" t="str">
        <f t="array" ref="C4801">_xlfn.XLOOKUP($B4801, sales_teams!$A$2:$A$36, sales_teams!$B$2:$B$36)</f>
        <v>Celia Rouche</v>
      </c>
      <c r="D4801" s="1" t="str">
        <f t="array" ref="D4801">_xlfn.XLOOKUP($B4801, sales_teams!$A$2:$A$36, sales_teams!$C$2:$C$36)</f>
        <v>West</v>
      </c>
      <c r="E4801" s="1" t="s">
        <v>188</v>
      </c>
      <c r="F4801" s="1" t="s">
        <v>85</v>
      </c>
      <c r="G4801" s="1" t="str">
        <f t="array" ref="G4801">IF($F4801="", "", _xlfn.XLOOKUP($F4801,accounts!$A$2:$A$86,accounts!$B$2:$B$86, "Other"))</f>
        <v>telecommunications</v>
      </c>
      <c r="H4801" s="1" t="str">
        <f t="array" ref="H4801">IF($F4801="", "", IFS(_xlfn.XLOOKUP($F4801, accounts!$A$2:$A$86, accounts!$E$2:$E$86, 0)&gt;=1000, "Enterprise", _xlfn.XLOOKUP($F4801, accounts!$A$2:$A$86, accounts!$E$2:$E$86, 0)&gt;=100, "Mid-Market", TRUE, "SMB"))</f>
        <v>Enterprise</v>
      </c>
      <c r="I4801" s="1" t="str">
        <f t="array" ref="I4801">IF($F4801="", "", _xlfn.XLOOKUP($F4801,accounts!$A$2:$A$86,accounts!$F$2:$F$86, "Other"))</f>
        <v>United States</v>
      </c>
      <c r="J4801" s="1" t="s">
        <v>192</v>
      </c>
      <c r="K4801" s="3">
        <v>42931.0</v>
      </c>
      <c r="L4801" s="3">
        <v>42933.0</v>
      </c>
      <c r="M4801" s="1">
        <v>0.0</v>
      </c>
    </row>
    <row r="4802">
      <c r="A4802" s="1" t="s">
        <v>5007</v>
      </c>
      <c r="B4802" s="1" t="s">
        <v>92</v>
      </c>
      <c r="C4802" s="1" t="str">
        <f t="array" ref="C4802">_xlfn.XLOOKUP($B4802, sales_teams!$A$2:$A$36, sales_teams!$B$2:$B$36)</f>
        <v>Celia Rouche</v>
      </c>
      <c r="D4802" s="1" t="str">
        <f t="array" ref="D4802">_xlfn.XLOOKUP($B4802, sales_teams!$A$2:$A$36, sales_teams!$C$2:$C$36)</f>
        <v>West</v>
      </c>
      <c r="E4802" s="1" t="s">
        <v>188</v>
      </c>
      <c r="F4802" s="1" t="s">
        <v>50</v>
      </c>
      <c r="G4802" s="1" t="str">
        <f t="array" ref="G4802">IF($F4802="", "", _xlfn.XLOOKUP($F4802,accounts!$A$2:$A$86,accounts!$B$2:$B$86, "Other"))</f>
        <v>entertainment</v>
      </c>
      <c r="H4802" s="1" t="str">
        <f t="array" ref="H4802">IF($F4802="", "", IFS(_xlfn.XLOOKUP($F4802, accounts!$A$2:$A$86, accounts!$E$2:$E$86, 0)&gt;=1000, "Enterprise", _xlfn.XLOOKUP($F4802, accounts!$A$2:$A$86, accounts!$E$2:$E$86, 0)&gt;=100, "Mid-Market", TRUE, "SMB"))</f>
        <v>Enterprise</v>
      </c>
      <c r="I4802" s="1" t="str">
        <f t="array" ref="I4802">IF($F4802="", "", _xlfn.XLOOKUP($F4802,accounts!$A$2:$A$86,accounts!$F$2:$F$86, "Other"))</f>
        <v>United States</v>
      </c>
      <c r="J4802" s="1" t="s">
        <v>131</v>
      </c>
      <c r="K4802" s="3">
        <v>42931.0</v>
      </c>
      <c r="L4802" s="3">
        <v>42974.0</v>
      </c>
      <c r="M4802" s="1">
        <v>2791.0</v>
      </c>
    </row>
    <row r="4803">
      <c r="A4803" s="1" t="s">
        <v>5008</v>
      </c>
      <c r="B4803" s="1" t="s">
        <v>107</v>
      </c>
      <c r="C4803" s="1" t="str">
        <f t="array" ref="C4803">_xlfn.XLOOKUP($B4803, sales_teams!$A$2:$A$36, sales_teams!$B$2:$B$36)</f>
        <v>Summer Sewald</v>
      </c>
      <c r="D4803" s="1" t="str">
        <f t="array" ref="D4803">_xlfn.XLOOKUP($B4803, sales_teams!$A$2:$A$36, sales_teams!$C$2:$C$36)</f>
        <v>West</v>
      </c>
      <c r="E4803" s="1" t="s">
        <v>109</v>
      </c>
      <c r="G4803" s="1" t="str">
        <f t="array" ref="G4803">IF($F4803="", "", _xlfn.XLOOKUP($F4803,accounts!$A$2:$A$86,accounts!$B$2:$B$86, "Other"))</f>
        <v/>
      </c>
      <c r="H4803" s="1" t="str">
        <f t="array" ref="H4803">IF($F4803="", "", IFS(_xlfn.XLOOKUP($F4803, accounts!$A$2:$A$86, accounts!$E$2:$E$86, 0)&gt;=1000, "Enterprise", _xlfn.XLOOKUP($F4803, accounts!$A$2:$A$86, accounts!$E$2:$E$86, 0)&gt;=100, "Mid-Market", TRUE, "SMB"))</f>
        <v/>
      </c>
      <c r="I4803" s="1" t="str">
        <f t="array" ref="I4803">IF($F4803="", "", _xlfn.XLOOKUP($F4803,accounts!$A$2:$A$86,accounts!$F$2:$F$86, "Other"))</f>
        <v/>
      </c>
      <c r="J4803" s="1" t="s">
        <v>189</v>
      </c>
      <c r="K4803" s="3">
        <v>42931.0</v>
      </c>
    </row>
    <row r="4804">
      <c r="A4804" s="1" t="s">
        <v>5009</v>
      </c>
      <c r="B4804" s="1" t="s">
        <v>28</v>
      </c>
      <c r="C4804" s="1" t="str">
        <f t="array" ref="C4804">_xlfn.XLOOKUP($B4804, sales_teams!$A$2:$A$36, sales_teams!$B$2:$B$36)</f>
        <v>Melvin Marxen</v>
      </c>
      <c r="D4804" s="1" t="str">
        <f t="array" ref="D4804">_xlfn.XLOOKUP($B4804, sales_teams!$A$2:$A$36, sales_teams!$C$2:$C$36)</f>
        <v>Central</v>
      </c>
      <c r="E4804" s="1" t="s">
        <v>188</v>
      </c>
      <c r="F4804" s="1" t="s">
        <v>47</v>
      </c>
      <c r="G4804" s="1" t="str">
        <f t="array" ref="G4804">IF($F4804="", "", _xlfn.XLOOKUP($F4804,accounts!$A$2:$A$86,accounts!$B$2:$B$86, "Other"))</f>
        <v>retail</v>
      </c>
      <c r="H4804" s="1" t="str">
        <f t="array" ref="H4804">IF($F4804="", "", IFS(_xlfn.XLOOKUP($F4804, accounts!$A$2:$A$86, accounts!$E$2:$E$86, 0)&gt;=1000, "Enterprise", _xlfn.XLOOKUP($F4804, accounts!$A$2:$A$86, accounts!$E$2:$E$86, 0)&gt;=100, "Mid-Market", TRUE, "SMB"))</f>
        <v>Enterprise</v>
      </c>
      <c r="I4804" s="1" t="str">
        <f t="array" ref="I4804">IF($F4804="", "", _xlfn.XLOOKUP($F4804,accounts!$A$2:$A$86,accounts!$F$2:$F$86, "Other"))</f>
        <v>United States</v>
      </c>
      <c r="J4804" s="1" t="s">
        <v>131</v>
      </c>
      <c r="K4804" s="3">
        <v>42931.0</v>
      </c>
      <c r="L4804" s="3">
        <v>42980.0</v>
      </c>
      <c r="M4804" s="1">
        <v>3501.0</v>
      </c>
    </row>
    <row r="4805">
      <c r="A4805" s="1" t="s">
        <v>5010</v>
      </c>
      <c r="B4805" s="1" t="s">
        <v>54</v>
      </c>
      <c r="C4805" s="1" t="str">
        <f t="array" ref="C4805">_xlfn.XLOOKUP($B4805, sales_teams!$A$2:$A$36, sales_teams!$B$2:$B$36)</f>
        <v>Rocco Neubert</v>
      </c>
      <c r="D4805" s="1" t="str">
        <f t="array" ref="D4805">_xlfn.XLOOKUP($B4805, sales_teams!$A$2:$A$36, sales_teams!$C$2:$C$36)</f>
        <v>East</v>
      </c>
      <c r="E4805" s="1" t="s">
        <v>194</v>
      </c>
      <c r="F4805" s="1" t="s">
        <v>171</v>
      </c>
      <c r="G4805" s="1" t="str">
        <f t="array" ref="G4805">IF($F4805="", "", _xlfn.XLOOKUP($F4805,accounts!$A$2:$A$86,accounts!$B$2:$B$86, "Other"))</f>
        <v>retail</v>
      </c>
      <c r="H4805" s="1" t="str">
        <f t="array" ref="H4805">IF($F4805="", "", IFS(_xlfn.XLOOKUP($F4805, accounts!$A$2:$A$86, accounts!$E$2:$E$86, 0)&gt;=1000, "Enterprise", _xlfn.XLOOKUP($F4805, accounts!$A$2:$A$86, accounts!$E$2:$E$86, 0)&gt;=100, "Mid-Market", TRUE, "SMB"))</f>
        <v>Enterprise</v>
      </c>
      <c r="I4805" s="1" t="str">
        <f t="array" ref="I4805">IF($F4805="", "", _xlfn.XLOOKUP($F4805,accounts!$A$2:$A$86,accounts!$F$2:$F$86, "Other"))</f>
        <v>United States</v>
      </c>
      <c r="J4805" s="1" t="s">
        <v>192</v>
      </c>
      <c r="K4805" s="3">
        <v>42931.0</v>
      </c>
      <c r="L4805" s="3">
        <v>42943.0</v>
      </c>
      <c r="M4805" s="1">
        <v>0.0</v>
      </c>
    </row>
    <row r="4806">
      <c r="A4806" s="1" t="s">
        <v>5011</v>
      </c>
      <c r="B4806" s="1" t="s">
        <v>54</v>
      </c>
      <c r="C4806" s="1" t="str">
        <f t="array" ref="C4806">_xlfn.XLOOKUP($B4806, sales_teams!$A$2:$A$36, sales_teams!$B$2:$B$36)</f>
        <v>Rocco Neubert</v>
      </c>
      <c r="D4806" s="1" t="str">
        <f t="array" ref="D4806">_xlfn.XLOOKUP($B4806, sales_teams!$A$2:$A$36, sales_teams!$C$2:$C$36)</f>
        <v>East</v>
      </c>
      <c r="E4806" s="1" t="s">
        <v>181</v>
      </c>
      <c r="F4806" s="1" t="s">
        <v>98</v>
      </c>
      <c r="G4806" s="1" t="str">
        <f t="array" ref="G4806">IF($F4806="", "", _xlfn.XLOOKUP($F4806,accounts!$A$2:$A$86,accounts!$B$2:$B$86, "Other"))</f>
        <v>retail</v>
      </c>
      <c r="H4806" s="1" t="str">
        <f t="array" ref="H4806">IF($F4806="", "", IFS(_xlfn.XLOOKUP($F4806, accounts!$A$2:$A$86, accounts!$E$2:$E$86, 0)&gt;=1000, "Enterprise", _xlfn.XLOOKUP($F4806, accounts!$A$2:$A$86, accounts!$E$2:$E$86, 0)&gt;=100, "Mid-Market", TRUE, "SMB"))</f>
        <v>Enterprise</v>
      </c>
      <c r="I4806" s="1" t="str">
        <f t="array" ref="I4806">IF($F4806="", "", _xlfn.XLOOKUP($F4806,accounts!$A$2:$A$86,accounts!$F$2:$F$86, "Other"))</f>
        <v>Japan</v>
      </c>
      <c r="J4806" s="1" t="s">
        <v>131</v>
      </c>
      <c r="K4806" s="3">
        <v>42931.0</v>
      </c>
      <c r="L4806" s="3">
        <v>42932.0</v>
      </c>
      <c r="M4806" s="1">
        <v>555.0</v>
      </c>
    </row>
    <row r="4807">
      <c r="A4807" s="1" t="s">
        <v>5012</v>
      </c>
      <c r="B4807" s="1" t="s">
        <v>65</v>
      </c>
      <c r="C4807" s="1" t="str">
        <f t="array" ref="C4807">_xlfn.XLOOKUP($B4807, sales_teams!$A$2:$A$36, sales_teams!$B$2:$B$36)</f>
        <v>Celia Rouche</v>
      </c>
      <c r="D4807" s="1" t="str">
        <f t="array" ref="D4807">_xlfn.XLOOKUP($B4807, sales_teams!$A$2:$A$36, sales_teams!$C$2:$C$36)</f>
        <v>West</v>
      </c>
      <c r="E4807" s="1" t="s">
        <v>179</v>
      </c>
      <c r="G4807" s="1" t="str">
        <f t="array" ref="G4807">IF($F4807="", "", _xlfn.XLOOKUP($F4807,accounts!$A$2:$A$86,accounts!$B$2:$B$86, "Other"))</f>
        <v/>
      </c>
      <c r="H4807" s="1" t="str">
        <f t="array" ref="H4807">IF($F4807="", "", IFS(_xlfn.XLOOKUP($F4807, accounts!$A$2:$A$86, accounts!$E$2:$E$86, 0)&gt;=1000, "Enterprise", _xlfn.XLOOKUP($F4807, accounts!$A$2:$A$86, accounts!$E$2:$E$86, 0)&gt;=100, "Mid-Market", TRUE, "SMB"))</f>
        <v/>
      </c>
      <c r="I4807" s="1" t="str">
        <f t="array" ref="I4807">IF($F4807="", "", _xlfn.XLOOKUP($F4807,accounts!$A$2:$A$86,accounts!$F$2:$F$86, "Other"))</f>
        <v/>
      </c>
      <c r="J4807" s="1" t="s">
        <v>189</v>
      </c>
      <c r="K4807" s="3">
        <v>42931.0</v>
      </c>
    </row>
    <row r="4808">
      <c r="A4808" s="1" t="s">
        <v>5013</v>
      </c>
      <c r="B4808" s="1" t="s">
        <v>65</v>
      </c>
      <c r="C4808" s="1" t="str">
        <f t="array" ref="C4808">_xlfn.XLOOKUP($B4808, sales_teams!$A$2:$A$36, sales_teams!$B$2:$B$36)</f>
        <v>Celia Rouche</v>
      </c>
      <c r="D4808" s="1" t="str">
        <f t="array" ref="D4808">_xlfn.XLOOKUP($B4808, sales_teams!$A$2:$A$36, sales_teams!$C$2:$C$36)</f>
        <v>West</v>
      </c>
      <c r="E4808" s="1" t="s">
        <v>181</v>
      </c>
      <c r="F4808" s="1" t="s">
        <v>130</v>
      </c>
      <c r="G4808" s="1" t="str">
        <f t="array" ref="G4808">IF($F4808="", "", _xlfn.XLOOKUP($F4808,accounts!$A$2:$A$86,accounts!$B$2:$B$86, "Other"))</f>
        <v>medical</v>
      </c>
      <c r="H4808" s="1" t="str">
        <f t="array" ref="H4808">IF($F4808="", "", IFS(_xlfn.XLOOKUP($F4808, accounts!$A$2:$A$86, accounts!$E$2:$E$86, 0)&gt;=1000, "Enterprise", _xlfn.XLOOKUP($F4808, accounts!$A$2:$A$86, accounts!$E$2:$E$86, 0)&gt;=100, "Mid-Market", TRUE, "SMB"))</f>
        <v>Enterprise</v>
      </c>
      <c r="I4808" s="1" t="str">
        <f t="array" ref="I4808">IF($F4808="", "", _xlfn.XLOOKUP($F4808,accounts!$A$2:$A$86,accounts!$F$2:$F$86, "Other"))</f>
        <v>United States</v>
      </c>
      <c r="J4808" s="1" t="s">
        <v>131</v>
      </c>
      <c r="K4808" s="3">
        <v>42931.0</v>
      </c>
      <c r="L4808" s="3">
        <v>42939.0</v>
      </c>
      <c r="M4808" s="1">
        <v>650.0</v>
      </c>
    </row>
    <row r="4809">
      <c r="A4809" s="1" t="s">
        <v>5014</v>
      </c>
      <c r="B4809" s="1" t="s">
        <v>60</v>
      </c>
      <c r="C4809" s="1" t="str">
        <f t="array" ref="C4809">_xlfn.XLOOKUP($B4809, sales_teams!$A$2:$A$36, sales_teams!$B$2:$B$36)</f>
        <v>Celia Rouche</v>
      </c>
      <c r="D4809" s="1" t="str">
        <f t="array" ref="D4809">_xlfn.XLOOKUP($B4809, sales_teams!$A$2:$A$36, sales_teams!$C$2:$C$36)</f>
        <v>West</v>
      </c>
      <c r="E4809" s="1" t="s">
        <v>181</v>
      </c>
      <c r="F4809" s="1" t="s">
        <v>134</v>
      </c>
      <c r="G4809" s="1" t="str">
        <f t="array" ref="G4809">IF($F4809="", "", _xlfn.XLOOKUP($F4809,accounts!$A$2:$A$86,accounts!$B$2:$B$86, "Other"))</f>
        <v>services</v>
      </c>
      <c r="H4809" s="1" t="str">
        <f t="array" ref="H4809">IF($F4809="", "", IFS(_xlfn.XLOOKUP($F4809, accounts!$A$2:$A$86, accounts!$E$2:$E$86, 0)&gt;=1000, "Enterprise", _xlfn.XLOOKUP($F4809, accounts!$A$2:$A$86, accounts!$E$2:$E$86, 0)&gt;=100, "Mid-Market", TRUE, "SMB"))</f>
        <v>Enterprise</v>
      </c>
      <c r="I4809" s="1" t="str">
        <f t="array" ref="I4809">IF($F4809="", "", _xlfn.XLOOKUP($F4809,accounts!$A$2:$A$86,accounts!$F$2:$F$86, "Other"))</f>
        <v>Brazil</v>
      </c>
      <c r="J4809" s="1" t="s">
        <v>192</v>
      </c>
      <c r="K4809" s="3">
        <v>42931.0</v>
      </c>
      <c r="L4809" s="3">
        <v>42942.0</v>
      </c>
      <c r="M4809" s="1">
        <v>0.0</v>
      </c>
    </row>
    <row r="4810">
      <c r="A4810" s="1" t="s">
        <v>5015</v>
      </c>
      <c r="B4810" s="1" t="s">
        <v>60</v>
      </c>
      <c r="C4810" s="1" t="str">
        <f t="array" ref="C4810">_xlfn.XLOOKUP($B4810, sales_teams!$A$2:$A$36, sales_teams!$B$2:$B$36)</f>
        <v>Celia Rouche</v>
      </c>
      <c r="D4810" s="1" t="str">
        <f t="array" ref="D4810">_xlfn.XLOOKUP($B4810, sales_teams!$A$2:$A$36, sales_teams!$C$2:$C$36)</f>
        <v>West</v>
      </c>
      <c r="E4810" s="1" t="s">
        <v>179</v>
      </c>
      <c r="F4810" s="1" t="s">
        <v>127</v>
      </c>
      <c r="G4810" s="1" t="str">
        <f t="array" ref="G4810">IF($F4810="", "", _xlfn.XLOOKUP($F4810,accounts!$A$2:$A$86,accounts!$B$2:$B$86, "Other"))</f>
        <v>technology</v>
      </c>
      <c r="H4810" s="1" t="str">
        <f t="array" ref="H4810">IF($F4810="", "", IFS(_xlfn.XLOOKUP($F4810, accounts!$A$2:$A$86, accounts!$E$2:$E$86, 0)&gt;=1000, "Enterprise", _xlfn.XLOOKUP($F4810, accounts!$A$2:$A$86, accounts!$E$2:$E$86, 0)&gt;=100, "Mid-Market", TRUE, "SMB"))</f>
        <v>Enterprise</v>
      </c>
      <c r="I4810" s="1" t="str">
        <f t="array" ref="I4810">IF($F4810="", "", _xlfn.XLOOKUP($F4810,accounts!$A$2:$A$86,accounts!$F$2:$F$86, "Other"))</f>
        <v>United States</v>
      </c>
      <c r="J4810" s="1" t="s">
        <v>131</v>
      </c>
      <c r="K4810" s="3">
        <v>42931.0</v>
      </c>
      <c r="L4810" s="3">
        <v>42937.0</v>
      </c>
      <c r="M4810" s="1">
        <v>61.0</v>
      </c>
    </row>
    <row r="4811">
      <c r="A4811" s="1" t="s">
        <v>5016</v>
      </c>
      <c r="B4811" s="1" t="s">
        <v>60</v>
      </c>
      <c r="C4811" s="1" t="str">
        <f t="array" ref="C4811">_xlfn.XLOOKUP($B4811, sales_teams!$A$2:$A$36, sales_teams!$B$2:$B$36)</f>
        <v>Celia Rouche</v>
      </c>
      <c r="D4811" s="1" t="str">
        <f t="array" ref="D4811">_xlfn.XLOOKUP($B4811, sales_teams!$A$2:$A$36, sales_teams!$C$2:$C$36)</f>
        <v>West</v>
      </c>
      <c r="E4811" s="1" t="s">
        <v>179</v>
      </c>
      <c r="F4811" s="1" t="s">
        <v>137</v>
      </c>
      <c r="G4811" s="1" t="str">
        <f t="array" ref="G4811">IF($F4811="", "", _xlfn.XLOOKUP($F4811,accounts!$A$2:$A$86,accounts!$B$2:$B$86, "Other"))</f>
        <v>services</v>
      </c>
      <c r="H4811" s="1" t="str">
        <f t="array" ref="H4811">IF($F4811="", "", IFS(_xlfn.XLOOKUP($F4811, accounts!$A$2:$A$86, accounts!$E$2:$E$86, 0)&gt;=1000, "Enterprise", _xlfn.XLOOKUP($F4811, accounts!$A$2:$A$86, accounts!$E$2:$E$86, 0)&gt;=100, "Mid-Market", TRUE, "SMB"))</f>
        <v>Enterprise</v>
      </c>
      <c r="I4811" s="1" t="str">
        <f t="array" ref="I4811">IF($F4811="", "", _xlfn.XLOOKUP($F4811,accounts!$A$2:$A$86,accounts!$F$2:$F$86, "Other"))</f>
        <v>Germany</v>
      </c>
      <c r="J4811" s="1" t="s">
        <v>131</v>
      </c>
      <c r="K4811" s="3">
        <v>42931.0</v>
      </c>
      <c r="L4811" s="3">
        <v>42933.0</v>
      </c>
      <c r="M4811" s="1">
        <v>54.0</v>
      </c>
    </row>
    <row r="4812">
      <c r="A4812" s="1" t="s">
        <v>5017</v>
      </c>
      <c r="B4812" s="1" t="s">
        <v>34</v>
      </c>
      <c r="C4812" s="1" t="str">
        <f t="array" ref="C4812">_xlfn.XLOOKUP($B4812, sales_teams!$A$2:$A$36, sales_teams!$B$2:$B$36)</f>
        <v>Cara Losch</v>
      </c>
      <c r="D4812" s="1" t="str">
        <f t="array" ref="D4812">_xlfn.XLOOKUP($B4812, sales_teams!$A$2:$A$36, sales_teams!$C$2:$C$36)</f>
        <v>East</v>
      </c>
      <c r="E4812" s="1" t="s">
        <v>179</v>
      </c>
      <c r="F4812" s="1" t="s">
        <v>59</v>
      </c>
      <c r="G4812" s="1" t="str">
        <f t="array" ref="G4812">IF($F4812="", "", _xlfn.XLOOKUP($F4812,accounts!$A$2:$A$86,accounts!$B$2:$B$86, "Other"))</f>
        <v>medical</v>
      </c>
      <c r="H4812" s="1" t="str">
        <f t="array" ref="H4812">IF($F4812="", "", IFS(_xlfn.XLOOKUP($F4812, accounts!$A$2:$A$86, accounts!$E$2:$E$86, 0)&gt;=1000, "Enterprise", _xlfn.XLOOKUP($F4812, accounts!$A$2:$A$86, accounts!$E$2:$E$86, 0)&gt;=100, "Mid-Market", TRUE, "SMB"))</f>
        <v>SMB</v>
      </c>
      <c r="I4812" s="1" t="str">
        <f t="array" ref="I4812">IF($F4812="", "", _xlfn.XLOOKUP($F4812,accounts!$A$2:$A$86,accounts!$F$2:$F$86, "Other"))</f>
        <v>United States</v>
      </c>
      <c r="J4812" s="1" t="s">
        <v>192</v>
      </c>
      <c r="K4812" s="3">
        <v>42931.0</v>
      </c>
      <c r="L4812" s="3">
        <v>42938.0</v>
      </c>
      <c r="M4812" s="1">
        <v>0.0</v>
      </c>
    </row>
    <row r="4813">
      <c r="A4813" s="1" t="s">
        <v>5018</v>
      </c>
      <c r="B4813" s="1" t="s">
        <v>45</v>
      </c>
      <c r="C4813" s="1" t="str">
        <f t="array" ref="C4813">_xlfn.XLOOKUP($B4813, sales_teams!$A$2:$A$36, sales_teams!$B$2:$B$36)</f>
        <v>Cara Losch</v>
      </c>
      <c r="D4813" s="1" t="str">
        <f t="array" ref="D4813">_xlfn.XLOOKUP($B4813, sales_teams!$A$2:$A$36, sales_teams!$C$2:$C$36)</f>
        <v>East</v>
      </c>
      <c r="E4813" s="1" t="s">
        <v>188</v>
      </c>
      <c r="F4813" s="1" t="s">
        <v>153</v>
      </c>
      <c r="G4813" s="1" t="str">
        <f t="array" ref="G4813">IF($F4813="", "", _xlfn.XLOOKUP($F4813,accounts!$A$2:$A$86,accounts!$B$2:$B$86, "Other"))</f>
        <v>medical</v>
      </c>
      <c r="H4813" s="1" t="str">
        <f t="array" ref="H4813">IF($F4813="", "", IFS(_xlfn.XLOOKUP($F4813, accounts!$A$2:$A$86, accounts!$E$2:$E$86, 0)&gt;=1000, "Enterprise", _xlfn.XLOOKUP($F4813, accounts!$A$2:$A$86, accounts!$E$2:$E$86, 0)&gt;=100, "Mid-Market", TRUE, "SMB"))</f>
        <v>Enterprise</v>
      </c>
      <c r="I4813" s="1" t="str">
        <f t="array" ref="I4813">IF($F4813="", "", _xlfn.XLOOKUP($F4813,accounts!$A$2:$A$86,accounts!$F$2:$F$86, "Other"))</f>
        <v>United States</v>
      </c>
      <c r="J4813" s="1" t="s">
        <v>192</v>
      </c>
      <c r="K4813" s="3">
        <v>42931.0</v>
      </c>
      <c r="L4813" s="3">
        <v>42939.0</v>
      </c>
      <c r="M4813" s="1">
        <v>0.0</v>
      </c>
    </row>
    <row r="4814">
      <c r="A4814" s="1" t="s">
        <v>5019</v>
      </c>
      <c r="B4814" s="1" t="s">
        <v>7</v>
      </c>
      <c r="C4814" s="1" t="str">
        <f t="array" ref="C4814">_xlfn.XLOOKUP($B4814, sales_teams!$A$2:$A$36, sales_teams!$B$2:$B$36)</f>
        <v>Dustin Brinkmann</v>
      </c>
      <c r="D4814" s="1" t="str">
        <f t="array" ref="D4814">_xlfn.XLOOKUP($B4814, sales_teams!$A$2:$A$36, sales_teams!$C$2:$C$36)</f>
        <v>Central</v>
      </c>
      <c r="E4814" s="1" t="s">
        <v>181</v>
      </c>
      <c r="F4814" s="1" t="s">
        <v>150</v>
      </c>
      <c r="G4814" s="1" t="str">
        <f t="array" ref="G4814">IF($F4814="", "", _xlfn.XLOOKUP($F4814,accounts!$A$2:$A$86,accounts!$B$2:$B$86, "Other"))</f>
        <v>technology</v>
      </c>
      <c r="H4814" s="1" t="str">
        <f t="array" ref="H4814">IF($F4814="", "", IFS(_xlfn.XLOOKUP($F4814, accounts!$A$2:$A$86, accounts!$E$2:$E$86, 0)&gt;=1000, "Enterprise", _xlfn.XLOOKUP($F4814, accounts!$A$2:$A$86, accounts!$E$2:$E$86, 0)&gt;=100, "Mid-Market", TRUE, "SMB"))</f>
        <v>Enterprise</v>
      </c>
      <c r="I4814" s="1" t="str">
        <f t="array" ref="I4814">IF($F4814="", "", _xlfn.XLOOKUP($F4814,accounts!$A$2:$A$86,accounts!$F$2:$F$86, "Other"))</f>
        <v>United States</v>
      </c>
      <c r="J4814" s="1" t="s">
        <v>192</v>
      </c>
      <c r="K4814" s="3">
        <v>42932.0</v>
      </c>
      <c r="L4814" s="3">
        <v>42940.0</v>
      </c>
      <c r="M4814" s="1">
        <v>0.0</v>
      </c>
    </row>
    <row r="4815">
      <c r="A4815" s="1" t="s">
        <v>5020</v>
      </c>
      <c r="B4815" s="1" t="s">
        <v>7</v>
      </c>
      <c r="C4815" s="1" t="str">
        <f t="array" ref="C4815">_xlfn.XLOOKUP($B4815, sales_teams!$A$2:$A$36, sales_teams!$B$2:$B$36)</f>
        <v>Dustin Brinkmann</v>
      </c>
      <c r="D4815" s="1" t="str">
        <f t="array" ref="D4815">_xlfn.XLOOKUP($B4815, sales_teams!$A$2:$A$36, sales_teams!$C$2:$C$36)</f>
        <v>Central</v>
      </c>
      <c r="E4815" s="1" t="s">
        <v>188</v>
      </c>
      <c r="F4815" s="1" t="s">
        <v>95</v>
      </c>
      <c r="G4815" s="1" t="str">
        <f t="array" ref="G4815">IF($F4815="", "", _xlfn.XLOOKUP($F4815,accounts!$A$2:$A$86,accounts!$B$2:$B$86, "Other"))</f>
        <v>finance</v>
      </c>
      <c r="H4815" s="1" t="str">
        <f t="array" ref="H4815">IF($F4815="", "", IFS(_xlfn.XLOOKUP($F4815, accounts!$A$2:$A$86, accounts!$E$2:$E$86, 0)&gt;=1000, "Enterprise", _xlfn.XLOOKUP($F4815, accounts!$A$2:$A$86, accounts!$E$2:$E$86, 0)&gt;=100, "Mid-Market", TRUE, "SMB"))</f>
        <v>Enterprise</v>
      </c>
      <c r="I4815" s="1" t="str">
        <f t="array" ref="I4815">IF($F4815="", "", _xlfn.XLOOKUP($F4815,accounts!$A$2:$A$86,accounts!$F$2:$F$86, "Other"))</f>
        <v>United States</v>
      </c>
      <c r="J4815" s="1" t="s">
        <v>192</v>
      </c>
      <c r="K4815" s="3">
        <v>42932.0</v>
      </c>
      <c r="L4815" s="3">
        <v>42933.0</v>
      </c>
      <c r="M4815" s="1">
        <v>0.0</v>
      </c>
    </row>
    <row r="4816">
      <c r="A4816" s="1" t="s">
        <v>5021</v>
      </c>
      <c r="B4816" s="1" t="s">
        <v>7</v>
      </c>
      <c r="C4816" s="1" t="str">
        <f t="array" ref="C4816">_xlfn.XLOOKUP($B4816, sales_teams!$A$2:$A$36, sales_teams!$B$2:$B$36)</f>
        <v>Dustin Brinkmann</v>
      </c>
      <c r="D4816" s="1" t="str">
        <f t="array" ref="D4816">_xlfn.XLOOKUP($B4816, sales_teams!$A$2:$A$36, sales_teams!$C$2:$C$36)</f>
        <v>Central</v>
      </c>
      <c r="E4816" s="1" t="s">
        <v>179</v>
      </c>
      <c r="F4816" s="1" t="s">
        <v>145</v>
      </c>
      <c r="G4816" s="1" t="str">
        <f t="array" ref="G4816">IF($F4816="", "", _xlfn.XLOOKUP($F4816,accounts!$A$2:$A$86,accounts!$B$2:$B$86, "Other"))</f>
        <v>technology</v>
      </c>
      <c r="H4816" s="1" t="str">
        <f t="array" ref="H4816">IF($F4816="", "", IFS(_xlfn.XLOOKUP($F4816, accounts!$A$2:$A$86, accounts!$E$2:$E$86, 0)&gt;=1000, "Enterprise", _xlfn.XLOOKUP($F4816, accounts!$A$2:$A$86, accounts!$E$2:$E$86, 0)&gt;=100, "Mid-Market", TRUE, "SMB"))</f>
        <v>Enterprise</v>
      </c>
      <c r="I4816" s="1" t="str">
        <f t="array" ref="I4816">IF($F4816="", "", _xlfn.XLOOKUP($F4816,accounts!$A$2:$A$86,accounts!$F$2:$F$86, "Other"))</f>
        <v>Panama</v>
      </c>
      <c r="J4816" s="1" t="s">
        <v>131</v>
      </c>
      <c r="K4816" s="3">
        <v>42932.0</v>
      </c>
      <c r="L4816" s="3">
        <v>42941.0</v>
      </c>
      <c r="M4816" s="1">
        <v>59.0</v>
      </c>
    </row>
    <row r="4817">
      <c r="A4817" s="1" t="s">
        <v>5022</v>
      </c>
      <c r="B4817" s="1" t="s">
        <v>57</v>
      </c>
      <c r="C4817" s="1" t="str">
        <f t="array" ref="C4817">_xlfn.XLOOKUP($B4817, sales_teams!$A$2:$A$36, sales_teams!$B$2:$B$36)</f>
        <v>Rocco Neubert</v>
      </c>
      <c r="D4817" s="1" t="str">
        <f t="array" ref="D4817">_xlfn.XLOOKUP($B4817, sales_teams!$A$2:$A$36, sales_teams!$C$2:$C$36)</f>
        <v>East</v>
      </c>
      <c r="E4817" s="1" t="s">
        <v>181</v>
      </c>
      <c r="F4817" s="1" t="s">
        <v>161</v>
      </c>
      <c r="G4817" s="1" t="str">
        <f t="array" ref="G4817">IF($F4817="", "", _xlfn.XLOOKUP($F4817,accounts!$A$2:$A$86,accounts!$B$2:$B$86, "Other"))</f>
        <v>marketing</v>
      </c>
      <c r="H4817" s="1" t="str">
        <f t="array" ref="H4817">IF($F4817="", "", IFS(_xlfn.XLOOKUP($F4817, accounts!$A$2:$A$86, accounts!$E$2:$E$86, 0)&gt;=1000, "Enterprise", _xlfn.XLOOKUP($F4817, accounts!$A$2:$A$86, accounts!$E$2:$E$86, 0)&gt;=100, "Mid-Market", TRUE, "SMB"))</f>
        <v>Enterprise</v>
      </c>
      <c r="I4817" s="1" t="str">
        <f t="array" ref="I4817">IF($F4817="", "", _xlfn.XLOOKUP($F4817,accounts!$A$2:$A$86,accounts!$F$2:$F$86, "Other"))</f>
        <v>Poland</v>
      </c>
      <c r="J4817" s="1" t="s">
        <v>189</v>
      </c>
      <c r="K4817" s="3">
        <v>42932.0</v>
      </c>
    </row>
    <row r="4818">
      <c r="A4818" s="1" t="s">
        <v>5023</v>
      </c>
      <c r="B4818" s="1" t="s">
        <v>52</v>
      </c>
      <c r="C4818" s="1" t="str">
        <f t="array" ref="C4818">_xlfn.XLOOKUP($B4818, sales_teams!$A$2:$A$36, sales_teams!$B$2:$B$36)</f>
        <v>Rocco Neubert</v>
      </c>
      <c r="D4818" s="1" t="str">
        <f t="array" ref="D4818">_xlfn.XLOOKUP($B4818, sales_teams!$A$2:$A$36, sales_teams!$C$2:$C$36)</f>
        <v>East</v>
      </c>
      <c r="E4818" s="1" t="s">
        <v>148</v>
      </c>
      <c r="F4818" s="1" t="s">
        <v>14</v>
      </c>
      <c r="G4818" s="1" t="str">
        <f t="array" ref="G4818">IF($F4818="", "", _xlfn.XLOOKUP($F4818,accounts!$A$2:$A$86,accounts!$B$2:$B$86, "Other"))</f>
        <v>technology</v>
      </c>
      <c r="H4818" s="1" t="str">
        <f t="array" ref="H4818">IF($F4818="", "", IFS(_xlfn.XLOOKUP($F4818, accounts!$A$2:$A$86, accounts!$E$2:$E$86, 0)&gt;=1000, "Enterprise", _xlfn.XLOOKUP($F4818, accounts!$A$2:$A$86, accounts!$E$2:$E$86, 0)&gt;=100, "Mid-Market", TRUE, "SMB"))</f>
        <v>Enterprise</v>
      </c>
      <c r="I4818" s="1" t="str">
        <f t="array" ref="I4818">IF($F4818="", "", _xlfn.XLOOKUP($F4818,accounts!$A$2:$A$86,accounts!$F$2:$F$86, "Other"))</f>
        <v>United States</v>
      </c>
      <c r="J4818" s="1" t="s">
        <v>131</v>
      </c>
      <c r="K4818" s="3">
        <v>42932.0</v>
      </c>
      <c r="L4818" s="3">
        <v>42944.0</v>
      </c>
      <c r="M4818" s="1">
        <v>5318.0</v>
      </c>
    </row>
    <row r="4819">
      <c r="A4819" s="1" t="s">
        <v>5024</v>
      </c>
      <c r="B4819" s="1" t="s">
        <v>12</v>
      </c>
      <c r="C4819" s="1" t="str">
        <f t="array" ref="C4819">_xlfn.XLOOKUP($B4819, sales_teams!$A$2:$A$36, sales_teams!$B$2:$B$36)</f>
        <v>Dustin Brinkmann</v>
      </c>
      <c r="D4819" s="1" t="str">
        <f t="array" ref="D4819">_xlfn.XLOOKUP($B4819, sales_teams!$A$2:$A$36, sales_teams!$C$2:$C$36)</f>
        <v>Central</v>
      </c>
      <c r="E4819" s="1" t="s">
        <v>194</v>
      </c>
      <c r="F4819" s="1" t="s">
        <v>64</v>
      </c>
      <c r="G4819" s="1" t="str">
        <f t="array" ref="G4819">IF($F4819="", "", _xlfn.XLOOKUP($F4819,accounts!$A$2:$A$86,accounts!$B$2:$B$86, "Other"))</f>
        <v>technology</v>
      </c>
      <c r="H4819" s="1" t="str">
        <f t="array" ref="H4819">IF($F4819="", "", IFS(_xlfn.XLOOKUP($F4819, accounts!$A$2:$A$86, accounts!$E$2:$E$86, 0)&gt;=1000, "Enterprise", _xlfn.XLOOKUP($F4819, accounts!$A$2:$A$86, accounts!$E$2:$E$86, 0)&gt;=100, "Mid-Market", TRUE, "SMB"))</f>
        <v>Enterprise</v>
      </c>
      <c r="I4819" s="1" t="str">
        <f t="array" ref="I4819">IF($F4819="", "", _xlfn.XLOOKUP($F4819,accounts!$A$2:$A$86,accounts!$F$2:$F$86, "Other"))</f>
        <v>United States</v>
      </c>
      <c r="J4819" s="1" t="s">
        <v>131</v>
      </c>
      <c r="K4819" s="3">
        <v>42932.0</v>
      </c>
      <c r="L4819" s="3">
        <v>43008.0</v>
      </c>
      <c r="M4819" s="1">
        <v>5753.0</v>
      </c>
    </row>
    <row r="4820">
      <c r="A4820" s="1" t="s">
        <v>5025</v>
      </c>
      <c r="B4820" s="1" t="s">
        <v>12</v>
      </c>
      <c r="C4820" s="1" t="str">
        <f t="array" ref="C4820">_xlfn.XLOOKUP($B4820, sales_teams!$A$2:$A$36, sales_teams!$B$2:$B$36)</f>
        <v>Dustin Brinkmann</v>
      </c>
      <c r="D4820" s="1" t="str">
        <f t="array" ref="D4820">_xlfn.XLOOKUP($B4820, sales_teams!$A$2:$A$36, sales_teams!$C$2:$C$36)</f>
        <v>Central</v>
      </c>
      <c r="E4820" s="1" t="s">
        <v>179</v>
      </c>
      <c r="F4820" s="1" t="s">
        <v>128</v>
      </c>
      <c r="G4820" s="1" t="str">
        <f t="array" ref="G4820">IF($F4820="", "", _xlfn.XLOOKUP($F4820,accounts!$A$2:$A$86,accounts!$B$2:$B$86, "Other"))</f>
        <v>marketing</v>
      </c>
      <c r="H4820" s="1" t="str">
        <f t="array" ref="H4820">IF($F4820="", "", IFS(_xlfn.XLOOKUP($F4820, accounts!$A$2:$A$86, accounts!$E$2:$E$86, 0)&gt;=1000, "Enterprise", _xlfn.XLOOKUP($F4820, accounts!$A$2:$A$86, accounts!$E$2:$E$86, 0)&gt;=100, "Mid-Market", TRUE, "SMB"))</f>
        <v>Enterprise</v>
      </c>
      <c r="I4820" s="1" t="str">
        <f t="array" ref="I4820">IF($F4820="", "", _xlfn.XLOOKUP($F4820,accounts!$A$2:$A$86,accounts!$F$2:$F$86, "Other"))</f>
        <v>United States</v>
      </c>
      <c r="J4820" s="1" t="s">
        <v>131</v>
      </c>
      <c r="K4820" s="3">
        <v>42932.0</v>
      </c>
      <c r="L4820" s="3">
        <v>42940.0</v>
      </c>
      <c r="M4820" s="1">
        <v>62.0</v>
      </c>
    </row>
    <row r="4821">
      <c r="A4821" s="1" t="s">
        <v>5026</v>
      </c>
      <c r="B4821" s="1" t="s">
        <v>12</v>
      </c>
      <c r="C4821" s="1" t="str">
        <f t="array" ref="C4821">_xlfn.XLOOKUP($B4821, sales_teams!$A$2:$A$36, sales_teams!$B$2:$B$36)</f>
        <v>Dustin Brinkmann</v>
      </c>
      <c r="D4821" s="1" t="str">
        <f t="array" ref="D4821">_xlfn.XLOOKUP($B4821, sales_teams!$A$2:$A$36, sales_teams!$C$2:$C$36)</f>
        <v>Central</v>
      </c>
      <c r="E4821" s="1" t="s">
        <v>188</v>
      </c>
      <c r="F4821" s="1" t="s">
        <v>122</v>
      </c>
      <c r="G4821" s="1" t="str">
        <f t="array" ref="G4821">IF($F4821="", "", _xlfn.XLOOKUP($F4821,accounts!$A$2:$A$86,accounts!$B$2:$B$86, "Other"))</f>
        <v>medical</v>
      </c>
      <c r="H4821" s="1" t="str">
        <f t="array" ref="H4821">IF($F4821="", "", IFS(_xlfn.XLOOKUP($F4821, accounts!$A$2:$A$86, accounts!$E$2:$E$86, 0)&gt;=1000, "Enterprise", _xlfn.XLOOKUP($F4821, accounts!$A$2:$A$86, accounts!$E$2:$E$86, 0)&gt;=100, "Mid-Market", TRUE, "SMB"))</f>
        <v>Enterprise</v>
      </c>
      <c r="I4821" s="1" t="str">
        <f t="array" ref="I4821">IF($F4821="", "", _xlfn.XLOOKUP($F4821,accounts!$A$2:$A$86,accounts!$F$2:$F$86, "Other"))</f>
        <v>United States</v>
      </c>
      <c r="J4821" s="1" t="s">
        <v>131</v>
      </c>
      <c r="K4821" s="3">
        <v>42932.0</v>
      </c>
      <c r="L4821" s="3">
        <v>42959.0</v>
      </c>
      <c r="M4821" s="1">
        <v>3146.0</v>
      </c>
    </row>
    <row r="4822">
      <c r="A4822" s="1" t="s">
        <v>5027</v>
      </c>
      <c r="B4822" s="1" t="s">
        <v>30</v>
      </c>
      <c r="C4822" s="1" t="str">
        <f t="array" ref="C4822">_xlfn.XLOOKUP($B4822, sales_teams!$A$2:$A$36, sales_teams!$B$2:$B$36)</f>
        <v>Melvin Marxen</v>
      </c>
      <c r="D4822" s="1" t="str">
        <f t="array" ref="D4822">_xlfn.XLOOKUP($B4822, sales_teams!$A$2:$A$36, sales_teams!$C$2:$C$36)</f>
        <v>Central</v>
      </c>
      <c r="E4822" s="1" t="s">
        <v>181</v>
      </c>
      <c r="F4822" s="1" t="s">
        <v>150</v>
      </c>
      <c r="G4822" s="1" t="str">
        <f t="array" ref="G4822">IF($F4822="", "", _xlfn.XLOOKUP($F4822,accounts!$A$2:$A$86,accounts!$B$2:$B$86, "Other"))</f>
        <v>technology</v>
      </c>
      <c r="H4822" s="1" t="str">
        <f t="array" ref="H4822">IF($F4822="", "", IFS(_xlfn.XLOOKUP($F4822, accounts!$A$2:$A$86, accounts!$E$2:$E$86, 0)&gt;=1000, "Enterprise", _xlfn.XLOOKUP($F4822, accounts!$A$2:$A$86, accounts!$E$2:$E$86, 0)&gt;=100, "Mid-Market", TRUE, "SMB"))</f>
        <v>Enterprise</v>
      </c>
      <c r="I4822" s="1" t="str">
        <f t="array" ref="I4822">IF($F4822="", "", _xlfn.XLOOKUP($F4822,accounts!$A$2:$A$86,accounts!$F$2:$F$86, "Other"))</f>
        <v>United States</v>
      </c>
      <c r="J4822" s="1" t="s">
        <v>131</v>
      </c>
      <c r="K4822" s="3">
        <v>42932.0</v>
      </c>
      <c r="L4822" s="3">
        <v>42934.0</v>
      </c>
      <c r="M4822" s="1">
        <v>538.0</v>
      </c>
    </row>
    <row r="4823">
      <c r="A4823" s="1" t="s">
        <v>5028</v>
      </c>
      <c r="B4823" s="1" t="s">
        <v>30</v>
      </c>
      <c r="C4823" s="1" t="str">
        <f t="array" ref="C4823">_xlfn.XLOOKUP($B4823, sales_teams!$A$2:$A$36, sales_teams!$B$2:$B$36)</f>
        <v>Melvin Marxen</v>
      </c>
      <c r="D4823" s="1" t="str">
        <f t="array" ref="D4823">_xlfn.XLOOKUP($B4823, sales_teams!$A$2:$A$36, sales_teams!$C$2:$C$36)</f>
        <v>Central</v>
      </c>
      <c r="E4823" s="1" t="s">
        <v>109</v>
      </c>
      <c r="F4823" s="1" t="s">
        <v>25</v>
      </c>
      <c r="G4823" s="1" t="str">
        <f t="array" ref="G4823">IF($F4823="", "", _xlfn.XLOOKUP($F4823,accounts!$A$2:$A$86,accounts!$B$2:$B$86, "Other"))</f>
        <v>medical</v>
      </c>
      <c r="H4823" s="1" t="str">
        <f t="array" ref="H4823">IF($F4823="", "", IFS(_xlfn.XLOOKUP($F4823, accounts!$A$2:$A$86, accounts!$E$2:$E$86, 0)&gt;=1000, "Enterprise", _xlfn.XLOOKUP($F4823, accounts!$A$2:$A$86, accounts!$E$2:$E$86, 0)&gt;=100, "Mid-Market", TRUE, "SMB"))</f>
        <v>Enterprise</v>
      </c>
      <c r="I4823" s="1" t="str">
        <f t="array" ref="I4823">IF($F4823="", "", _xlfn.XLOOKUP($F4823,accounts!$A$2:$A$86,accounts!$F$2:$F$86, "Other"))</f>
        <v>Kenya</v>
      </c>
      <c r="J4823" s="1" t="s">
        <v>131</v>
      </c>
      <c r="K4823" s="3">
        <v>42932.0</v>
      </c>
      <c r="L4823" s="3">
        <v>42996.0</v>
      </c>
      <c r="M4823" s="1">
        <v>1071.0</v>
      </c>
    </row>
    <row r="4824">
      <c r="A4824" s="1" t="s">
        <v>5029</v>
      </c>
      <c r="B4824" s="1" t="s">
        <v>30</v>
      </c>
      <c r="C4824" s="1" t="str">
        <f t="array" ref="C4824">_xlfn.XLOOKUP($B4824, sales_teams!$A$2:$A$36, sales_teams!$B$2:$B$36)</f>
        <v>Melvin Marxen</v>
      </c>
      <c r="D4824" s="1" t="str">
        <f t="array" ref="D4824">_xlfn.XLOOKUP($B4824, sales_teams!$A$2:$A$36, sales_teams!$C$2:$C$36)</f>
        <v>Central</v>
      </c>
      <c r="E4824" s="1" t="s">
        <v>148</v>
      </c>
      <c r="F4824" s="1" t="s">
        <v>25</v>
      </c>
      <c r="G4824" s="1" t="str">
        <f t="array" ref="G4824">IF($F4824="", "", _xlfn.XLOOKUP($F4824,accounts!$A$2:$A$86,accounts!$B$2:$B$86, "Other"))</f>
        <v>medical</v>
      </c>
      <c r="H4824" s="1" t="str">
        <f t="array" ref="H4824">IF($F4824="", "", IFS(_xlfn.XLOOKUP($F4824, accounts!$A$2:$A$86, accounts!$E$2:$E$86, 0)&gt;=1000, "Enterprise", _xlfn.XLOOKUP($F4824, accounts!$A$2:$A$86, accounts!$E$2:$E$86, 0)&gt;=100, "Mid-Market", TRUE, "SMB"))</f>
        <v>Enterprise</v>
      </c>
      <c r="I4824" s="1" t="str">
        <f t="array" ref="I4824">IF($F4824="", "", _xlfn.XLOOKUP($F4824,accounts!$A$2:$A$86,accounts!$F$2:$F$86, "Other"))</f>
        <v>Kenya</v>
      </c>
      <c r="J4824" s="1" t="s">
        <v>131</v>
      </c>
      <c r="K4824" s="3">
        <v>42932.0</v>
      </c>
      <c r="L4824" s="3">
        <v>42933.0</v>
      </c>
      <c r="M4824" s="1">
        <v>4488.0</v>
      </c>
    </row>
    <row r="4825">
      <c r="A4825" s="1" t="s">
        <v>5030</v>
      </c>
      <c r="B4825" s="1" t="s">
        <v>30</v>
      </c>
      <c r="C4825" s="1" t="str">
        <f t="array" ref="C4825">_xlfn.XLOOKUP($B4825, sales_teams!$A$2:$A$36, sales_teams!$B$2:$B$36)</f>
        <v>Melvin Marxen</v>
      </c>
      <c r="D4825" s="1" t="str">
        <f t="array" ref="D4825">_xlfn.XLOOKUP($B4825, sales_teams!$A$2:$A$36, sales_teams!$C$2:$C$36)</f>
        <v>Central</v>
      </c>
      <c r="E4825" s="1" t="s">
        <v>188</v>
      </c>
      <c r="F4825" s="1" t="s">
        <v>122</v>
      </c>
      <c r="G4825" s="1" t="str">
        <f t="array" ref="G4825">IF($F4825="", "", _xlfn.XLOOKUP($F4825,accounts!$A$2:$A$86,accounts!$B$2:$B$86, "Other"))</f>
        <v>medical</v>
      </c>
      <c r="H4825" s="1" t="str">
        <f t="array" ref="H4825">IF($F4825="", "", IFS(_xlfn.XLOOKUP($F4825, accounts!$A$2:$A$86, accounts!$E$2:$E$86, 0)&gt;=1000, "Enterprise", _xlfn.XLOOKUP($F4825, accounts!$A$2:$A$86, accounts!$E$2:$E$86, 0)&gt;=100, "Mid-Market", TRUE, "SMB"))</f>
        <v>Enterprise</v>
      </c>
      <c r="I4825" s="1" t="str">
        <f t="array" ref="I4825">IF($F4825="", "", _xlfn.XLOOKUP($F4825,accounts!$A$2:$A$86,accounts!$F$2:$F$86, "Other"))</f>
        <v>United States</v>
      </c>
      <c r="J4825" s="1" t="s">
        <v>131</v>
      </c>
      <c r="K4825" s="3">
        <v>42932.0</v>
      </c>
      <c r="L4825" s="3">
        <v>42949.0</v>
      </c>
      <c r="M4825" s="1">
        <v>2837.0</v>
      </c>
    </row>
    <row r="4826">
      <c r="A4826" s="1" t="s">
        <v>5031</v>
      </c>
      <c r="B4826" s="1" t="s">
        <v>53</v>
      </c>
      <c r="C4826" s="1" t="str">
        <f t="array" ref="C4826">_xlfn.XLOOKUP($B4826, sales_teams!$A$2:$A$36, sales_teams!$B$2:$B$36)</f>
        <v>Rocco Neubert</v>
      </c>
      <c r="D4826" s="1" t="str">
        <f t="array" ref="D4826">_xlfn.XLOOKUP($B4826, sales_teams!$A$2:$A$36, sales_teams!$C$2:$C$36)</f>
        <v>East</v>
      </c>
      <c r="E4826" s="1" t="s">
        <v>188</v>
      </c>
      <c r="F4826" s="1" t="s">
        <v>125</v>
      </c>
      <c r="G4826" s="1" t="str">
        <f t="array" ref="G4826">IF($F4826="", "", _xlfn.XLOOKUP($F4826,accounts!$A$2:$A$86,accounts!$B$2:$B$86, "Other"))</f>
        <v>software</v>
      </c>
      <c r="H4826" s="1" t="str">
        <f t="array" ref="H4826">IF($F4826="", "", IFS(_xlfn.XLOOKUP($F4826, accounts!$A$2:$A$86, accounts!$E$2:$E$86, 0)&gt;=1000, "Enterprise", _xlfn.XLOOKUP($F4826, accounts!$A$2:$A$86, accounts!$E$2:$E$86, 0)&gt;=100, "Mid-Market", TRUE, "SMB"))</f>
        <v>Enterprise</v>
      </c>
      <c r="I4826" s="1" t="str">
        <f t="array" ref="I4826">IF($F4826="", "", _xlfn.XLOOKUP($F4826,accounts!$A$2:$A$86,accounts!$F$2:$F$86, "Other"))</f>
        <v>United States</v>
      </c>
      <c r="J4826" s="1" t="s">
        <v>131</v>
      </c>
      <c r="K4826" s="3">
        <v>42932.0</v>
      </c>
      <c r="L4826" s="3">
        <v>43008.0</v>
      </c>
      <c r="M4826" s="1">
        <v>3593.0</v>
      </c>
    </row>
    <row r="4827">
      <c r="A4827" s="1" t="s">
        <v>5032</v>
      </c>
      <c r="B4827" s="1" t="s">
        <v>94</v>
      </c>
      <c r="C4827" s="1" t="str">
        <f t="array" ref="C4827">_xlfn.XLOOKUP($B4827, sales_teams!$A$2:$A$36, sales_teams!$B$2:$B$36)</f>
        <v>Celia Rouche</v>
      </c>
      <c r="D4827" s="1" t="str">
        <f t="array" ref="D4827">_xlfn.XLOOKUP($B4827, sales_teams!$A$2:$A$36, sales_teams!$C$2:$C$36)</f>
        <v>West</v>
      </c>
      <c r="E4827" s="1" t="s">
        <v>181</v>
      </c>
      <c r="F4827" s="1" t="s">
        <v>119</v>
      </c>
      <c r="G4827" s="1" t="str">
        <f t="array" ref="G4827">IF($F4827="", "", _xlfn.XLOOKUP($F4827,accounts!$A$2:$A$86,accounts!$B$2:$B$86, "Other"))</f>
        <v>technology</v>
      </c>
      <c r="H4827" s="1" t="str">
        <f t="array" ref="H4827">IF($F4827="", "", IFS(_xlfn.XLOOKUP($F4827, accounts!$A$2:$A$86, accounts!$E$2:$E$86, 0)&gt;=1000, "Enterprise", _xlfn.XLOOKUP($F4827, accounts!$A$2:$A$86, accounts!$E$2:$E$86, 0)&gt;=100, "Mid-Market", TRUE, "SMB"))</f>
        <v>Enterprise</v>
      </c>
      <c r="I4827" s="1" t="str">
        <f t="array" ref="I4827">IF($F4827="", "", _xlfn.XLOOKUP($F4827,accounts!$A$2:$A$86,accounts!$F$2:$F$86, "Other"))</f>
        <v>Korea</v>
      </c>
      <c r="J4827" s="1" t="s">
        <v>131</v>
      </c>
      <c r="K4827" s="3">
        <v>42932.0</v>
      </c>
      <c r="L4827" s="3">
        <v>43006.0</v>
      </c>
      <c r="M4827" s="1">
        <v>583.0</v>
      </c>
    </row>
    <row r="4828">
      <c r="A4828" s="1" t="s">
        <v>5033</v>
      </c>
      <c r="B4828" s="1" t="s">
        <v>88</v>
      </c>
      <c r="C4828" s="1" t="str">
        <f t="array" ref="C4828">_xlfn.XLOOKUP($B4828, sales_teams!$A$2:$A$36, sales_teams!$B$2:$B$36)</f>
        <v>Celia Rouche</v>
      </c>
      <c r="D4828" s="1" t="str">
        <f t="array" ref="D4828">_xlfn.XLOOKUP($B4828, sales_teams!$A$2:$A$36, sales_teams!$C$2:$C$36)</f>
        <v>West</v>
      </c>
      <c r="E4828" s="1" t="s">
        <v>194</v>
      </c>
      <c r="G4828" s="1" t="str">
        <f t="array" ref="G4828">IF($F4828="", "", _xlfn.XLOOKUP($F4828,accounts!$A$2:$A$86,accounts!$B$2:$B$86, "Other"))</f>
        <v/>
      </c>
      <c r="H4828" s="1" t="str">
        <f t="array" ref="H4828">IF($F4828="", "", IFS(_xlfn.XLOOKUP($F4828, accounts!$A$2:$A$86, accounts!$E$2:$E$86, 0)&gt;=1000, "Enterprise", _xlfn.XLOOKUP($F4828, accounts!$A$2:$A$86, accounts!$E$2:$E$86, 0)&gt;=100, "Mid-Market", TRUE, "SMB"))</f>
        <v/>
      </c>
      <c r="I4828" s="1" t="str">
        <f t="array" ref="I4828">IF($F4828="", "", _xlfn.XLOOKUP($F4828,accounts!$A$2:$A$86,accounts!$F$2:$F$86, "Other"))</f>
        <v/>
      </c>
      <c r="J4828" s="1" t="s">
        <v>189</v>
      </c>
      <c r="K4828" s="3">
        <v>42932.0</v>
      </c>
    </row>
    <row r="4829">
      <c r="A4829" s="1" t="s">
        <v>5034</v>
      </c>
      <c r="B4829" s="1" t="s">
        <v>19</v>
      </c>
      <c r="C4829" s="1" t="str">
        <f t="array" ref="C4829">_xlfn.XLOOKUP($B4829, sales_teams!$A$2:$A$36, sales_teams!$B$2:$B$36)</f>
        <v>Melvin Marxen</v>
      </c>
      <c r="D4829" s="1" t="str">
        <f t="array" ref="D4829">_xlfn.XLOOKUP($B4829, sales_teams!$A$2:$A$36, sales_teams!$C$2:$C$36)</f>
        <v>Central</v>
      </c>
      <c r="E4829" s="1" t="s">
        <v>181</v>
      </c>
      <c r="F4829" s="1" t="s">
        <v>122</v>
      </c>
      <c r="G4829" s="1" t="str">
        <f t="array" ref="G4829">IF($F4829="", "", _xlfn.XLOOKUP($F4829,accounts!$A$2:$A$86,accounts!$B$2:$B$86, "Other"))</f>
        <v>medical</v>
      </c>
      <c r="H4829" s="1" t="str">
        <f t="array" ref="H4829">IF($F4829="", "", IFS(_xlfn.XLOOKUP($F4829, accounts!$A$2:$A$86, accounts!$E$2:$E$86, 0)&gt;=1000, "Enterprise", _xlfn.XLOOKUP($F4829, accounts!$A$2:$A$86, accounts!$E$2:$E$86, 0)&gt;=100, "Mid-Market", TRUE, "SMB"))</f>
        <v>Enterprise</v>
      </c>
      <c r="I4829" s="1" t="str">
        <f t="array" ref="I4829">IF($F4829="", "", _xlfn.XLOOKUP($F4829,accounts!$A$2:$A$86,accounts!$F$2:$F$86, "Other"))</f>
        <v>United States</v>
      </c>
      <c r="J4829" s="1" t="s">
        <v>192</v>
      </c>
      <c r="K4829" s="3">
        <v>42932.0</v>
      </c>
      <c r="L4829" s="3">
        <v>42941.0</v>
      </c>
      <c r="M4829" s="1">
        <v>0.0</v>
      </c>
    </row>
    <row r="4830">
      <c r="A4830" s="1" t="s">
        <v>5035</v>
      </c>
      <c r="B4830" s="1" t="s">
        <v>19</v>
      </c>
      <c r="C4830" s="1" t="str">
        <f t="array" ref="C4830">_xlfn.XLOOKUP($B4830, sales_teams!$A$2:$A$36, sales_teams!$B$2:$B$36)</f>
        <v>Melvin Marxen</v>
      </c>
      <c r="D4830" s="1" t="str">
        <f t="array" ref="D4830">_xlfn.XLOOKUP($B4830, sales_teams!$A$2:$A$36, sales_teams!$C$2:$C$36)</f>
        <v>Central</v>
      </c>
      <c r="E4830" s="1" t="s">
        <v>188</v>
      </c>
      <c r="F4830" s="1" t="s">
        <v>106</v>
      </c>
      <c r="G4830" s="1" t="str">
        <f t="array" ref="G4830">IF($F4830="", "", _xlfn.XLOOKUP($F4830,accounts!$A$2:$A$86,accounts!$B$2:$B$86, "Other"))</f>
        <v>retail</v>
      </c>
      <c r="H4830" s="1" t="str">
        <f t="array" ref="H4830">IF($F4830="", "", IFS(_xlfn.XLOOKUP($F4830, accounts!$A$2:$A$86, accounts!$E$2:$E$86, 0)&gt;=1000, "Enterprise", _xlfn.XLOOKUP($F4830, accounts!$A$2:$A$86, accounts!$E$2:$E$86, 0)&gt;=100, "Mid-Market", TRUE, "SMB"))</f>
        <v>Enterprise</v>
      </c>
      <c r="I4830" s="1" t="str">
        <f t="array" ref="I4830">IF($F4830="", "", _xlfn.XLOOKUP($F4830,accounts!$A$2:$A$86,accounts!$F$2:$F$86, "Other"))</f>
        <v>Italy</v>
      </c>
      <c r="J4830" s="1" t="s">
        <v>192</v>
      </c>
      <c r="K4830" s="3">
        <v>42932.0</v>
      </c>
      <c r="L4830" s="3">
        <v>42944.0</v>
      </c>
      <c r="M4830" s="1">
        <v>0.0</v>
      </c>
    </row>
    <row r="4831">
      <c r="A4831" s="1" t="s">
        <v>5036</v>
      </c>
      <c r="B4831" s="1" t="s">
        <v>104</v>
      </c>
      <c r="C4831" s="1" t="str">
        <f t="array" ref="C4831">_xlfn.XLOOKUP($B4831, sales_teams!$A$2:$A$36, sales_teams!$B$2:$B$36)</f>
        <v>Summer Sewald</v>
      </c>
      <c r="D4831" s="1" t="str">
        <f t="array" ref="D4831">_xlfn.XLOOKUP($B4831, sales_teams!$A$2:$A$36, sales_teams!$C$2:$C$36)</f>
        <v>West</v>
      </c>
      <c r="E4831" s="1" t="s">
        <v>148</v>
      </c>
      <c r="F4831" s="1" t="s">
        <v>151</v>
      </c>
      <c r="G4831" s="1" t="str">
        <f t="array" ref="G4831">IF($F4831="", "", _xlfn.XLOOKUP($F4831,accounts!$A$2:$A$86,accounts!$B$2:$B$86, "Other"))</f>
        <v>software</v>
      </c>
      <c r="H4831" s="1" t="str">
        <f t="array" ref="H4831">IF($F4831="", "", IFS(_xlfn.XLOOKUP($F4831, accounts!$A$2:$A$86, accounts!$E$2:$E$86, 0)&gt;=1000, "Enterprise", _xlfn.XLOOKUP($F4831, accounts!$A$2:$A$86, accounts!$E$2:$E$86, 0)&gt;=100, "Mid-Market", TRUE, "SMB"))</f>
        <v>Enterprise</v>
      </c>
      <c r="I4831" s="1" t="str">
        <f t="array" ref="I4831">IF($F4831="", "", _xlfn.XLOOKUP($F4831,accounts!$A$2:$A$86,accounts!$F$2:$F$86, "Other"))</f>
        <v>United States</v>
      </c>
      <c r="J4831" s="1" t="s">
        <v>192</v>
      </c>
      <c r="K4831" s="3">
        <v>42932.0</v>
      </c>
      <c r="L4831" s="3">
        <v>42939.0</v>
      </c>
      <c r="M4831" s="1">
        <v>0.0</v>
      </c>
    </row>
    <row r="4832">
      <c r="A4832" s="1" t="s">
        <v>5037</v>
      </c>
      <c r="B4832" s="1" t="s">
        <v>104</v>
      </c>
      <c r="C4832" s="1" t="str">
        <f t="array" ref="C4832">_xlfn.XLOOKUP($B4832, sales_teams!$A$2:$A$36, sales_teams!$B$2:$B$36)</f>
        <v>Summer Sewald</v>
      </c>
      <c r="D4832" s="1" t="str">
        <f t="array" ref="D4832">_xlfn.XLOOKUP($B4832, sales_teams!$A$2:$A$36, sales_teams!$C$2:$C$36)</f>
        <v>West</v>
      </c>
      <c r="E4832" s="1" t="s">
        <v>188</v>
      </c>
      <c r="F4832" s="1" t="s">
        <v>129</v>
      </c>
      <c r="G4832" s="1" t="str">
        <f t="array" ref="G4832">IF($F4832="", "", _xlfn.XLOOKUP($F4832,accounts!$A$2:$A$86,accounts!$B$2:$B$86, "Other"))</f>
        <v>medical</v>
      </c>
      <c r="H4832" s="1" t="str">
        <f t="array" ref="H4832">IF($F4832="", "", IFS(_xlfn.XLOOKUP($F4832, accounts!$A$2:$A$86, accounts!$E$2:$E$86, 0)&gt;=1000, "Enterprise", _xlfn.XLOOKUP($F4832, accounts!$A$2:$A$86, accounts!$E$2:$E$86, 0)&gt;=100, "Mid-Market", TRUE, "SMB"))</f>
        <v>Enterprise</v>
      </c>
      <c r="I4832" s="1" t="str">
        <f t="array" ref="I4832">IF($F4832="", "", _xlfn.XLOOKUP($F4832,accounts!$A$2:$A$86,accounts!$F$2:$F$86, "Other"))</f>
        <v>United States</v>
      </c>
      <c r="J4832" s="1" t="s">
        <v>192</v>
      </c>
      <c r="K4832" s="3">
        <v>42932.0</v>
      </c>
      <c r="L4832" s="3">
        <v>42938.0</v>
      </c>
      <c r="M4832" s="1">
        <v>0.0</v>
      </c>
    </row>
    <row r="4833">
      <c r="A4833" s="1" t="s">
        <v>5038</v>
      </c>
      <c r="B4833" s="1" t="s">
        <v>104</v>
      </c>
      <c r="C4833" s="1" t="str">
        <f t="array" ref="C4833">_xlfn.XLOOKUP($B4833, sales_teams!$A$2:$A$36, sales_teams!$B$2:$B$36)</f>
        <v>Summer Sewald</v>
      </c>
      <c r="D4833" s="1" t="str">
        <f t="array" ref="D4833">_xlfn.XLOOKUP($B4833, sales_teams!$A$2:$A$36, sales_teams!$C$2:$C$36)</f>
        <v>West</v>
      </c>
      <c r="E4833" s="1" t="s">
        <v>109</v>
      </c>
      <c r="F4833" s="1" t="s">
        <v>154</v>
      </c>
      <c r="G4833" s="1" t="str">
        <f t="array" ref="G4833">IF($F4833="", "", _xlfn.XLOOKUP($F4833,accounts!$A$2:$A$86,accounts!$B$2:$B$86, "Other"))</f>
        <v>retail</v>
      </c>
      <c r="H4833" s="1" t="str">
        <f t="array" ref="H4833">IF($F4833="", "", IFS(_xlfn.XLOOKUP($F4833, accounts!$A$2:$A$86, accounts!$E$2:$E$86, 0)&gt;=1000, "Enterprise", _xlfn.XLOOKUP($F4833, accounts!$A$2:$A$86, accounts!$E$2:$E$86, 0)&gt;=100, "Mid-Market", TRUE, "SMB"))</f>
        <v>Enterprise</v>
      </c>
      <c r="I4833" s="1" t="str">
        <f t="array" ref="I4833">IF($F4833="", "", _xlfn.XLOOKUP($F4833,accounts!$A$2:$A$86,accounts!$F$2:$F$86, "Other"))</f>
        <v>United States</v>
      </c>
      <c r="J4833" s="1" t="s">
        <v>131</v>
      </c>
      <c r="K4833" s="3">
        <v>42932.0</v>
      </c>
      <c r="L4833" s="3">
        <v>42937.0</v>
      </c>
      <c r="M4833" s="1">
        <v>1109.0</v>
      </c>
    </row>
    <row r="4834">
      <c r="A4834" s="1" t="s">
        <v>5039</v>
      </c>
      <c r="B4834" s="1" t="s">
        <v>104</v>
      </c>
      <c r="C4834" s="1" t="str">
        <f t="array" ref="C4834">_xlfn.XLOOKUP($B4834, sales_teams!$A$2:$A$36, sales_teams!$B$2:$B$36)</f>
        <v>Summer Sewald</v>
      </c>
      <c r="D4834" s="1" t="str">
        <f t="array" ref="D4834">_xlfn.XLOOKUP($B4834, sales_teams!$A$2:$A$36, sales_teams!$C$2:$C$36)</f>
        <v>West</v>
      </c>
      <c r="E4834" s="1" t="s">
        <v>109</v>
      </c>
      <c r="F4834" s="1" t="s">
        <v>176</v>
      </c>
      <c r="G4834" s="1" t="str">
        <f t="array" ref="G4834">IF($F4834="", "", _xlfn.XLOOKUP($F4834,accounts!$A$2:$A$86,accounts!$B$2:$B$86, "Other"))</f>
        <v>entertainment</v>
      </c>
      <c r="H4834" s="1" t="str">
        <f t="array" ref="H4834">IF($F4834="", "", IFS(_xlfn.XLOOKUP($F4834, accounts!$A$2:$A$86, accounts!$E$2:$E$86, 0)&gt;=1000, "Enterprise", _xlfn.XLOOKUP($F4834, accounts!$A$2:$A$86, accounts!$E$2:$E$86, 0)&gt;=100, "Mid-Market", TRUE, "SMB"))</f>
        <v>Mid-Market</v>
      </c>
      <c r="I4834" s="1" t="str">
        <f t="array" ref="I4834">IF($F4834="", "", _xlfn.XLOOKUP($F4834,accounts!$A$2:$A$86,accounts!$F$2:$F$86, "Other"))</f>
        <v>United States</v>
      </c>
      <c r="J4834" s="1" t="s">
        <v>131</v>
      </c>
      <c r="K4834" s="3">
        <v>42932.0</v>
      </c>
      <c r="L4834" s="3">
        <v>42939.0</v>
      </c>
      <c r="M4834" s="1">
        <v>1106.0</v>
      </c>
    </row>
    <row r="4835">
      <c r="A4835" s="1" t="s">
        <v>5040</v>
      </c>
      <c r="B4835" s="1" t="s">
        <v>102</v>
      </c>
      <c r="C4835" s="1" t="str">
        <f t="array" ref="C4835">_xlfn.XLOOKUP($B4835, sales_teams!$A$2:$A$36, sales_teams!$B$2:$B$36)</f>
        <v>Summer Sewald</v>
      </c>
      <c r="D4835" s="1" t="str">
        <f t="array" ref="D4835">_xlfn.XLOOKUP($B4835, sales_teams!$A$2:$A$36, sales_teams!$C$2:$C$36)</f>
        <v>West</v>
      </c>
      <c r="E4835" s="1" t="s">
        <v>194</v>
      </c>
      <c r="F4835" s="1" t="s">
        <v>143</v>
      </c>
      <c r="G4835" s="1" t="str">
        <f t="array" ref="G4835">IF($F4835="", "", _xlfn.XLOOKUP($F4835,accounts!$A$2:$A$86,accounts!$B$2:$B$86, "Other"))</f>
        <v>entertainment</v>
      </c>
      <c r="H4835" s="1" t="str">
        <f t="array" ref="H4835">IF($F4835="", "", IFS(_xlfn.XLOOKUP($F4835, accounts!$A$2:$A$86, accounts!$E$2:$E$86, 0)&gt;=1000, "Enterprise", _xlfn.XLOOKUP($F4835, accounts!$A$2:$A$86, accounts!$E$2:$E$86, 0)&gt;=100, "Mid-Market", TRUE, "SMB"))</f>
        <v>Mid-Market</v>
      </c>
      <c r="I4835" s="1" t="str">
        <f t="array" ref="I4835">IF($F4835="", "", _xlfn.XLOOKUP($F4835,accounts!$A$2:$A$86,accounts!$F$2:$F$86, "Other"))</f>
        <v>United States</v>
      </c>
      <c r="J4835" s="1" t="s">
        <v>192</v>
      </c>
      <c r="K4835" s="3">
        <v>42932.0</v>
      </c>
      <c r="L4835" s="3">
        <v>42940.0</v>
      </c>
      <c r="M4835" s="1">
        <v>0.0</v>
      </c>
    </row>
    <row r="4836">
      <c r="A4836" s="1" t="s">
        <v>5041</v>
      </c>
      <c r="B4836" s="1" t="s">
        <v>102</v>
      </c>
      <c r="C4836" s="1" t="str">
        <f t="array" ref="C4836">_xlfn.XLOOKUP($B4836, sales_teams!$A$2:$A$36, sales_teams!$B$2:$B$36)</f>
        <v>Summer Sewald</v>
      </c>
      <c r="D4836" s="1" t="str">
        <f t="array" ref="D4836">_xlfn.XLOOKUP($B4836, sales_teams!$A$2:$A$36, sales_teams!$C$2:$C$36)</f>
        <v>West</v>
      </c>
      <c r="E4836" s="1" t="s">
        <v>194</v>
      </c>
      <c r="F4836" s="1" t="s">
        <v>129</v>
      </c>
      <c r="G4836" s="1" t="str">
        <f t="array" ref="G4836">IF($F4836="", "", _xlfn.XLOOKUP($F4836,accounts!$A$2:$A$86,accounts!$B$2:$B$86, "Other"))</f>
        <v>medical</v>
      </c>
      <c r="H4836" s="1" t="str">
        <f t="array" ref="H4836">IF($F4836="", "", IFS(_xlfn.XLOOKUP($F4836, accounts!$A$2:$A$86, accounts!$E$2:$E$86, 0)&gt;=1000, "Enterprise", _xlfn.XLOOKUP($F4836, accounts!$A$2:$A$86, accounts!$E$2:$E$86, 0)&gt;=100, "Mid-Market", TRUE, "SMB"))</f>
        <v>Enterprise</v>
      </c>
      <c r="I4836" s="1" t="str">
        <f t="array" ref="I4836">IF($F4836="", "", _xlfn.XLOOKUP($F4836,accounts!$A$2:$A$86,accounts!$F$2:$F$86, "Other"))</f>
        <v>United States</v>
      </c>
      <c r="J4836" s="1" t="s">
        <v>131</v>
      </c>
      <c r="K4836" s="3">
        <v>42932.0</v>
      </c>
      <c r="L4836" s="3">
        <v>42942.0</v>
      </c>
      <c r="M4836" s="1">
        <v>5008.0</v>
      </c>
    </row>
    <row r="4837">
      <c r="A4837" s="1" t="s">
        <v>5042</v>
      </c>
      <c r="B4837" s="1" t="s">
        <v>102</v>
      </c>
      <c r="C4837" s="1" t="str">
        <f t="array" ref="C4837">_xlfn.XLOOKUP($B4837, sales_teams!$A$2:$A$36, sales_teams!$B$2:$B$36)</f>
        <v>Summer Sewald</v>
      </c>
      <c r="D4837" s="1" t="str">
        <f t="array" ref="D4837">_xlfn.XLOOKUP($B4837, sales_teams!$A$2:$A$36, sales_teams!$C$2:$C$36)</f>
        <v>West</v>
      </c>
      <c r="E4837" s="1" t="s">
        <v>148</v>
      </c>
      <c r="F4837" s="1" t="s">
        <v>170</v>
      </c>
      <c r="G4837" s="1" t="str">
        <f t="array" ref="G4837">IF($F4837="", "", _xlfn.XLOOKUP($F4837,accounts!$A$2:$A$86,accounts!$B$2:$B$86, "Other"))</f>
        <v>employment</v>
      </c>
      <c r="H4837" s="1" t="str">
        <f t="array" ref="H4837">IF($F4837="", "", IFS(_xlfn.XLOOKUP($F4837, accounts!$A$2:$A$86, accounts!$E$2:$E$86, 0)&gt;=1000, "Enterprise", _xlfn.XLOOKUP($F4837, accounts!$A$2:$A$86, accounts!$E$2:$E$86, 0)&gt;=100, "Mid-Market", TRUE, "SMB"))</f>
        <v>Enterprise</v>
      </c>
      <c r="I4837" s="1" t="str">
        <f t="array" ref="I4837">IF($F4837="", "", _xlfn.XLOOKUP($F4837,accounts!$A$2:$A$86,accounts!$F$2:$F$86, "Other"))</f>
        <v>United States</v>
      </c>
      <c r="J4837" s="1" t="s">
        <v>131</v>
      </c>
      <c r="K4837" s="3">
        <v>42932.0</v>
      </c>
      <c r="L4837" s="3">
        <v>42935.0</v>
      </c>
      <c r="M4837" s="1">
        <v>5621.0</v>
      </c>
    </row>
    <row r="4838">
      <c r="A4838" s="1" t="s">
        <v>5043</v>
      </c>
      <c r="B4838" s="1" t="s">
        <v>17</v>
      </c>
      <c r="C4838" s="1" t="str">
        <f t="array" ref="C4838">_xlfn.XLOOKUP($B4838, sales_teams!$A$2:$A$36, sales_teams!$B$2:$B$36)</f>
        <v>Dustin Brinkmann</v>
      </c>
      <c r="D4838" s="1" t="str">
        <f t="array" ref="D4838">_xlfn.XLOOKUP($B4838, sales_teams!$A$2:$A$36, sales_teams!$C$2:$C$36)</f>
        <v>Central</v>
      </c>
      <c r="E4838" s="1" t="s">
        <v>181</v>
      </c>
      <c r="F4838" s="1" t="s">
        <v>145</v>
      </c>
      <c r="G4838" s="1" t="str">
        <f t="array" ref="G4838">IF($F4838="", "", _xlfn.XLOOKUP($F4838,accounts!$A$2:$A$86,accounts!$B$2:$B$86, "Other"))</f>
        <v>technology</v>
      </c>
      <c r="H4838" s="1" t="str">
        <f t="array" ref="H4838">IF($F4838="", "", IFS(_xlfn.XLOOKUP($F4838, accounts!$A$2:$A$86, accounts!$E$2:$E$86, 0)&gt;=1000, "Enterprise", _xlfn.XLOOKUP($F4838, accounts!$A$2:$A$86, accounts!$E$2:$E$86, 0)&gt;=100, "Mid-Market", TRUE, "SMB"))</f>
        <v>Enterprise</v>
      </c>
      <c r="I4838" s="1" t="str">
        <f t="array" ref="I4838">IF($F4838="", "", _xlfn.XLOOKUP($F4838,accounts!$A$2:$A$86,accounts!$F$2:$F$86, "Other"))</f>
        <v>Panama</v>
      </c>
      <c r="J4838" s="1" t="s">
        <v>131</v>
      </c>
      <c r="K4838" s="3">
        <v>42932.0</v>
      </c>
      <c r="L4838" s="3">
        <v>42933.0</v>
      </c>
      <c r="M4838" s="1">
        <v>550.0</v>
      </c>
    </row>
    <row r="4839">
      <c r="A4839" s="1" t="s">
        <v>5044</v>
      </c>
      <c r="B4839" s="1" t="s">
        <v>18</v>
      </c>
      <c r="C4839" s="1" t="str">
        <f t="array" ref="C4839">_xlfn.XLOOKUP($B4839, sales_teams!$A$2:$A$36, sales_teams!$B$2:$B$36)</f>
        <v>Dustin Brinkmann</v>
      </c>
      <c r="D4839" s="1" t="str">
        <f t="array" ref="D4839">_xlfn.XLOOKUP($B4839, sales_teams!$A$2:$A$36, sales_teams!$C$2:$C$36)</f>
        <v>Central</v>
      </c>
      <c r="E4839" s="1" t="s">
        <v>181</v>
      </c>
      <c r="F4839" s="1" t="s">
        <v>145</v>
      </c>
      <c r="G4839" s="1" t="str">
        <f t="array" ref="G4839">IF($F4839="", "", _xlfn.XLOOKUP($F4839,accounts!$A$2:$A$86,accounts!$B$2:$B$86, "Other"))</f>
        <v>technology</v>
      </c>
      <c r="H4839" s="1" t="str">
        <f t="array" ref="H4839">IF($F4839="", "", IFS(_xlfn.XLOOKUP($F4839, accounts!$A$2:$A$86, accounts!$E$2:$E$86, 0)&gt;=1000, "Enterprise", _xlfn.XLOOKUP($F4839, accounts!$A$2:$A$86, accounts!$E$2:$E$86, 0)&gt;=100, "Mid-Market", TRUE, "SMB"))</f>
        <v>Enterprise</v>
      </c>
      <c r="I4839" s="1" t="str">
        <f t="array" ref="I4839">IF($F4839="", "", _xlfn.XLOOKUP($F4839,accounts!$A$2:$A$86,accounts!$F$2:$F$86, "Other"))</f>
        <v>Panama</v>
      </c>
      <c r="J4839" s="1" t="s">
        <v>131</v>
      </c>
      <c r="K4839" s="3">
        <v>42932.0</v>
      </c>
      <c r="L4839" s="3">
        <v>42981.0</v>
      </c>
      <c r="M4839" s="1">
        <v>574.0</v>
      </c>
    </row>
    <row r="4840">
      <c r="A4840" s="1" t="s">
        <v>5045</v>
      </c>
      <c r="B4840" s="1" t="s">
        <v>65</v>
      </c>
      <c r="C4840" s="1" t="str">
        <f t="array" ref="C4840">_xlfn.XLOOKUP($B4840, sales_teams!$A$2:$A$36, sales_teams!$B$2:$B$36)</f>
        <v>Celia Rouche</v>
      </c>
      <c r="D4840" s="1" t="str">
        <f t="array" ref="D4840">_xlfn.XLOOKUP($B4840, sales_teams!$A$2:$A$36, sales_teams!$C$2:$C$36)</f>
        <v>West</v>
      </c>
      <c r="E4840" s="1" t="s">
        <v>188</v>
      </c>
      <c r="F4840" s="1" t="s">
        <v>119</v>
      </c>
      <c r="G4840" s="1" t="str">
        <f t="array" ref="G4840">IF($F4840="", "", _xlfn.XLOOKUP($F4840,accounts!$A$2:$A$86,accounts!$B$2:$B$86, "Other"))</f>
        <v>technology</v>
      </c>
      <c r="H4840" s="1" t="str">
        <f t="array" ref="H4840">IF($F4840="", "", IFS(_xlfn.XLOOKUP($F4840, accounts!$A$2:$A$86, accounts!$E$2:$E$86, 0)&gt;=1000, "Enterprise", _xlfn.XLOOKUP($F4840, accounts!$A$2:$A$86, accounts!$E$2:$E$86, 0)&gt;=100, "Mid-Market", TRUE, "SMB"))</f>
        <v>Enterprise</v>
      </c>
      <c r="I4840" s="1" t="str">
        <f t="array" ref="I4840">IF($F4840="", "", _xlfn.XLOOKUP($F4840,accounts!$A$2:$A$86,accounts!$F$2:$F$86, "Other"))</f>
        <v>Korea</v>
      </c>
      <c r="J4840" s="1" t="s">
        <v>192</v>
      </c>
      <c r="K4840" s="3">
        <v>42932.0</v>
      </c>
      <c r="L4840" s="3">
        <v>42940.0</v>
      </c>
      <c r="M4840" s="1">
        <v>0.0</v>
      </c>
    </row>
    <row r="4841">
      <c r="A4841" s="1" t="s">
        <v>5046</v>
      </c>
      <c r="B4841" s="1" t="s">
        <v>45</v>
      </c>
      <c r="C4841" s="1" t="str">
        <f t="array" ref="C4841">_xlfn.XLOOKUP($B4841, sales_teams!$A$2:$A$36, sales_teams!$B$2:$B$36)</f>
        <v>Cara Losch</v>
      </c>
      <c r="D4841" s="1" t="str">
        <f t="array" ref="D4841">_xlfn.XLOOKUP($B4841, sales_teams!$A$2:$A$36, sales_teams!$C$2:$C$36)</f>
        <v>East</v>
      </c>
      <c r="E4841" s="1" t="s">
        <v>179</v>
      </c>
      <c r="F4841" s="1" t="s">
        <v>126</v>
      </c>
      <c r="G4841" s="1" t="str">
        <f t="array" ref="G4841">IF($F4841="", "", _xlfn.XLOOKUP($F4841,accounts!$A$2:$A$86,accounts!$B$2:$B$86, "Other"))</f>
        <v>retail</v>
      </c>
      <c r="H4841" s="1" t="str">
        <f t="array" ref="H4841">IF($F4841="", "", IFS(_xlfn.XLOOKUP($F4841, accounts!$A$2:$A$86, accounts!$E$2:$E$86, 0)&gt;=1000, "Enterprise", _xlfn.XLOOKUP($F4841, accounts!$A$2:$A$86, accounts!$E$2:$E$86, 0)&gt;=100, "Mid-Market", TRUE, "SMB"))</f>
        <v>Enterprise</v>
      </c>
      <c r="I4841" s="1" t="str">
        <f t="array" ref="I4841">IF($F4841="", "", _xlfn.XLOOKUP($F4841,accounts!$A$2:$A$86,accounts!$F$2:$F$86, "Other"))</f>
        <v>United States</v>
      </c>
      <c r="J4841" s="1" t="s">
        <v>131</v>
      </c>
      <c r="K4841" s="3">
        <v>42932.0</v>
      </c>
      <c r="L4841" s="3">
        <v>42941.0</v>
      </c>
      <c r="M4841" s="1">
        <v>52.0</v>
      </c>
    </row>
    <row r="4842">
      <c r="A4842" s="1" t="s">
        <v>5047</v>
      </c>
      <c r="B4842" s="1" t="s">
        <v>105</v>
      </c>
      <c r="C4842" s="1" t="str">
        <f t="array" ref="C4842">_xlfn.XLOOKUP($B4842, sales_teams!$A$2:$A$36, sales_teams!$B$2:$B$36)</f>
        <v>Summer Sewald</v>
      </c>
      <c r="D4842" s="1" t="str">
        <f t="array" ref="D4842">_xlfn.XLOOKUP($B4842, sales_teams!$A$2:$A$36, sales_teams!$C$2:$C$36)</f>
        <v>West</v>
      </c>
      <c r="E4842" s="1" t="s">
        <v>181</v>
      </c>
      <c r="F4842" s="1" t="s">
        <v>168</v>
      </c>
      <c r="G4842" s="1" t="str">
        <f t="array" ref="G4842">IF($F4842="", "", _xlfn.XLOOKUP($F4842,accounts!$A$2:$A$86,accounts!$B$2:$B$86, "Other"))</f>
        <v>finance</v>
      </c>
      <c r="H4842" s="1" t="str">
        <f t="array" ref="H4842">IF($F4842="", "", IFS(_xlfn.XLOOKUP($F4842, accounts!$A$2:$A$86, accounts!$E$2:$E$86, 0)&gt;=1000, "Enterprise", _xlfn.XLOOKUP($F4842, accounts!$A$2:$A$86, accounts!$E$2:$E$86, 0)&gt;=100, "Mid-Market", TRUE, "SMB"))</f>
        <v>Enterprise</v>
      </c>
      <c r="I4842" s="1" t="str">
        <f t="array" ref="I4842">IF($F4842="", "", _xlfn.XLOOKUP($F4842,accounts!$A$2:$A$86,accounts!$F$2:$F$86, "Other"))</f>
        <v>United States</v>
      </c>
      <c r="J4842" s="1" t="s">
        <v>131</v>
      </c>
      <c r="K4842" s="3">
        <v>42932.0</v>
      </c>
      <c r="L4842" s="3">
        <v>42993.0</v>
      </c>
      <c r="M4842" s="1">
        <v>477.0</v>
      </c>
    </row>
    <row r="4843">
      <c r="A4843" s="1" t="s">
        <v>5048</v>
      </c>
      <c r="B4843" s="1" t="s">
        <v>7</v>
      </c>
      <c r="C4843" s="1" t="str">
        <f t="array" ref="C4843">_xlfn.XLOOKUP($B4843, sales_teams!$A$2:$A$36, sales_teams!$B$2:$B$36)</f>
        <v>Dustin Brinkmann</v>
      </c>
      <c r="D4843" s="1" t="str">
        <f t="array" ref="D4843">_xlfn.XLOOKUP($B4843, sales_teams!$A$2:$A$36, sales_teams!$C$2:$C$36)</f>
        <v>Central</v>
      </c>
      <c r="E4843" s="1" t="s">
        <v>181</v>
      </c>
      <c r="F4843" s="1" t="s">
        <v>25</v>
      </c>
      <c r="G4843" s="1" t="str">
        <f t="array" ref="G4843">IF($F4843="", "", _xlfn.XLOOKUP($F4843,accounts!$A$2:$A$86,accounts!$B$2:$B$86, "Other"))</f>
        <v>medical</v>
      </c>
      <c r="H4843" s="1" t="str">
        <f t="array" ref="H4843">IF($F4843="", "", IFS(_xlfn.XLOOKUP($F4843, accounts!$A$2:$A$86, accounts!$E$2:$E$86, 0)&gt;=1000, "Enterprise", _xlfn.XLOOKUP($F4843, accounts!$A$2:$A$86, accounts!$E$2:$E$86, 0)&gt;=100, "Mid-Market", TRUE, "SMB"))</f>
        <v>Enterprise</v>
      </c>
      <c r="I4843" s="1" t="str">
        <f t="array" ref="I4843">IF($F4843="", "", _xlfn.XLOOKUP($F4843,accounts!$A$2:$A$86,accounts!$F$2:$F$86, "Other"))</f>
        <v>Kenya</v>
      </c>
      <c r="J4843" s="1" t="s">
        <v>192</v>
      </c>
      <c r="K4843" s="3">
        <v>42933.0</v>
      </c>
      <c r="L4843" s="3">
        <v>42942.0</v>
      </c>
      <c r="M4843" s="1">
        <v>0.0</v>
      </c>
    </row>
    <row r="4844">
      <c r="A4844" s="1" t="s">
        <v>5049</v>
      </c>
      <c r="B4844" s="1" t="s">
        <v>7</v>
      </c>
      <c r="C4844" s="1" t="str">
        <f t="array" ref="C4844">_xlfn.XLOOKUP($B4844, sales_teams!$A$2:$A$36, sales_teams!$B$2:$B$36)</f>
        <v>Dustin Brinkmann</v>
      </c>
      <c r="D4844" s="1" t="str">
        <f t="array" ref="D4844">_xlfn.XLOOKUP($B4844, sales_teams!$A$2:$A$36, sales_teams!$C$2:$C$36)</f>
        <v>Central</v>
      </c>
      <c r="E4844" s="1" t="s">
        <v>179</v>
      </c>
      <c r="F4844" s="1" t="s">
        <v>157</v>
      </c>
      <c r="G4844" s="1" t="str">
        <f t="array" ref="G4844">IF($F4844="", "", _xlfn.XLOOKUP($F4844,accounts!$A$2:$A$86,accounts!$B$2:$B$86, "Other"))</f>
        <v>retail</v>
      </c>
      <c r="H4844" s="1" t="str">
        <f t="array" ref="H4844">IF($F4844="", "", IFS(_xlfn.XLOOKUP($F4844, accounts!$A$2:$A$86, accounts!$E$2:$E$86, 0)&gt;=1000, "Enterprise", _xlfn.XLOOKUP($F4844, accounts!$A$2:$A$86, accounts!$E$2:$E$86, 0)&gt;=100, "Mid-Market", TRUE, "SMB"))</f>
        <v>Enterprise</v>
      </c>
      <c r="I4844" s="1" t="str">
        <f t="array" ref="I4844">IF($F4844="", "", _xlfn.XLOOKUP($F4844,accounts!$A$2:$A$86,accounts!$F$2:$F$86, "Other"))</f>
        <v>Belgium</v>
      </c>
      <c r="J4844" s="1" t="s">
        <v>192</v>
      </c>
      <c r="K4844" s="3">
        <v>42933.0</v>
      </c>
      <c r="L4844" s="3">
        <v>42938.0</v>
      </c>
      <c r="M4844" s="1">
        <v>0.0</v>
      </c>
    </row>
    <row r="4845">
      <c r="A4845" s="1" t="s">
        <v>5050</v>
      </c>
      <c r="B4845" s="1" t="s">
        <v>57</v>
      </c>
      <c r="C4845" s="1" t="str">
        <f t="array" ref="C4845">_xlfn.XLOOKUP($B4845, sales_teams!$A$2:$A$36, sales_teams!$B$2:$B$36)</f>
        <v>Rocco Neubert</v>
      </c>
      <c r="D4845" s="1" t="str">
        <f t="array" ref="D4845">_xlfn.XLOOKUP($B4845, sales_teams!$A$2:$A$36, sales_teams!$C$2:$C$36)</f>
        <v>East</v>
      </c>
      <c r="E4845" s="1" t="s">
        <v>181</v>
      </c>
      <c r="F4845" s="1" t="s">
        <v>126</v>
      </c>
      <c r="G4845" s="1" t="str">
        <f t="array" ref="G4845">IF($F4845="", "", _xlfn.XLOOKUP($F4845,accounts!$A$2:$A$86,accounts!$B$2:$B$86, "Other"))</f>
        <v>retail</v>
      </c>
      <c r="H4845" s="1" t="str">
        <f t="array" ref="H4845">IF($F4845="", "", IFS(_xlfn.XLOOKUP($F4845, accounts!$A$2:$A$86, accounts!$E$2:$E$86, 0)&gt;=1000, "Enterprise", _xlfn.XLOOKUP($F4845, accounts!$A$2:$A$86, accounts!$E$2:$E$86, 0)&gt;=100, "Mid-Market", TRUE, "SMB"))</f>
        <v>Enterprise</v>
      </c>
      <c r="I4845" s="1" t="str">
        <f t="array" ref="I4845">IF($F4845="", "", _xlfn.XLOOKUP($F4845,accounts!$A$2:$A$86,accounts!$F$2:$F$86, "Other"))</f>
        <v>United States</v>
      </c>
      <c r="J4845" s="1" t="s">
        <v>189</v>
      </c>
      <c r="K4845" s="3">
        <v>42933.0</v>
      </c>
    </row>
    <row r="4846">
      <c r="A4846" s="1" t="s">
        <v>5051</v>
      </c>
      <c r="B4846" s="1" t="s">
        <v>57</v>
      </c>
      <c r="C4846" s="1" t="str">
        <f t="array" ref="C4846">_xlfn.XLOOKUP($B4846, sales_teams!$A$2:$A$36, sales_teams!$B$2:$B$36)</f>
        <v>Rocco Neubert</v>
      </c>
      <c r="D4846" s="1" t="str">
        <f t="array" ref="D4846">_xlfn.XLOOKUP($B4846, sales_teams!$A$2:$A$36, sales_teams!$C$2:$C$36)</f>
        <v>East</v>
      </c>
      <c r="E4846" s="1" t="s">
        <v>179</v>
      </c>
      <c r="G4846" s="1" t="str">
        <f t="array" ref="G4846">IF($F4846="", "", _xlfn.XLOOKUP($F4846,accounts!$A$2:$A$86,accounts!$B$2:$B$86, "Other"))</f>
        <v/>
      </c>
      <c r="H4846" s="1" t="str">
        <f t="array" ref="H4846">IF($F4846="", "", IFS(_xlfn.XLOOKUP($F4846, accounts!$A$2:$A$86, accounts!$E$2:$E$86, 0)&gt;=1000, "Enterprise", _xlfn.XLOOKUP($F4846, accounts!$A$2:$A$86, accounts!$E$2:$E$86, 0)&gt;=100, "Mid-Market", TRUE, "SMB"))</f>
        <v/>
      </c>
      <c r="I4846" s="1" t="str">
        <f t="array" ref="I4846">IF($F4846="", "", _xlfn.XLOOKUP($F4846,accounts!$A$2:$A$86,accounts!$F$2:$F$86, "Other"))</f>
        <v/>
      </c>
      <c r="J4846" s="1" t="s">
        <v>189</v>
      </c>
      <c r="K4846" s="3">
        <v>42933.0</v>
      </c>
    </row>
    <row r="4847">
      <c r="A4847" s="1" t="s">
        <v>5052</v>
      </c>
      <c r="B4847" s="1" t="s">
        <v>52</v>
      </c>
      <c r="C4847" s="1" t="str">
        <f t="array" ref="C4847">_xlfn.XLOOKUP($B4847, sales_teams!$A$2:$A$36, sales_teams!$B$2:$B$36)</f>
        <v>Rocco Neubert</v>
      </c>
      <c r="D4847" s="1" t="str">
        <f t="array" ref="D4847">_xlfn.XLOOKUP($B4847, sales_teams!$A$2:$A$36, sales_teams!$C$2:$C$36)</f>
        <v>East</v>
      </c>
      <c r="E4847" s="1" t="s">
        <v>188</v>
      </c>
      <c r="G4847" s="1" t="str">
        <f t="array" ref="G4847">IF($F4847="", "", _xlfn.XLOOKUP($F4847,accounts!$A$2:$A$86,accounts!$B$2:$B$86, "Other"))</f>
        <v/>
      </c>
      <c r="H4847" s="1" t="str">
        <f t="array" ref="H4847">IF($F4847="", "", IFS(_xlfn.XLOOKUP($F4847, accounts!$A$2:$A$86, accounts!$E$2:$E$86, 0)&gt;=1000, "Enterprise", _xlfn.XLOOKUP($F4847, accounts!$A$2:$A$86, accounts!$E$2:$E$86, 0)&gt;=100, "Mid-Market", TRUE, "SMB"))</f>
        <v/>
      </c>
      <c r="I4847" s="1" t="str">
        <f t="array" ref="I4847">IF($F4847="", "", _xlfn.XLOOKUP($F4847,accounts!$A$2:$A$86,accounts!$F$2:$F$86, "Other"))</f>
        <v/>
      </c>
      <c r="J4847" s="1" t="s">
        <v>189</v>
      </c>
      <c r="K4847" s="3">
        <v>42933.0</v>
      </c>
    </row>
    <row r="4848">
      <c r="A4848" s="1" t="s">
        <v>5053</v>
      </c>
      <c r="B4848" s="1" t="s">
        <v>52</v>
      </c>
      <c r="C4848" s="1" t="str">
        <f t="array" ref="C4848">_xlfn.XLOOKUP($B4848, sales_teams!$A$2:$A$36, sales_teams!$B$2:$B$36)</f>
        <v>Rocco Neubert</v>
      </c>
      <c r="D4848" s="1" t="str">
        <f t="array" ref="D4848">_xlfn.XLOOKUP($B4848, sales_teams!$A$2:$A$36, sales_teams!$C$2:$C$36)</f>
        <v>East</v>
      </c>
      <c r="E4848" s="1" t="s">
        <v>188</v>
      </c>
      <c r="F4848" s="1" t="s">
        <v>153</v>
      </c>
      <c r="G4848" s="1" t="str">
        <f t="array" ref="G4848">IF($F4848="", "", _xlfn.XLOOKUP($F4848,accounts!$A$2:$A$86,accounts!$B$2:$B$86, "Other"))</f>
        <v>medical</v>
      </c>
      <c r="H4848" s="1" t="str">
        <f t="array" ref="H4848">IF($F4848="", "", IFS(_xlfn.XLOOKUP($F4848, accounts!$A$2:$A$86, accounts!$E$2:$E$86, 0)&gt;=1000, "Enterprise", _xlfn.XLOOKUP($F4848, accounts!$A$2:$A$86, accounts!$E$2:$E$86, 0)&gt;=100, "Mid-Market", TRUE, "SMB"))</f>
        <v>Enterprise</v>
      </c>
      <c r="I4848" s="1" t="str">
        <f t="array" ref="I4848">IF($F4848="", "", _xlfn.XLOOKUP($F4848,accounts!$A$2:$A$86,accounts!$F$2:$F$86, "Other"))</f>
        <v>United States</v>
      </c>
      <c r="J4848" s="1" t="s">
        <v>192</v>
      </c>
      <c r="K4848" s="3">
        <v>42933.0</v>
      </c>
      <c r="L4848" s="3">
        <v>42944.0</v>
      </c>
      <c r="M4848" s="1">
        <v>0.0</v>
      </c>
    </row>
    <row r="4849">
      <c r="A4849" s="1" t="s">
        <v>5054</v>
      </c>
      <c r="B4849" s="1" t="s">
        <v>52</v>
      </c>
      <c r="C4849" s="1" t="str">
        <f t="array" ref="C4849">_xlfn.XLOOKUP($B4849, sales_teams!$A$2:$A$36, sales_teams!$B$2:$B$36)</f>
        <v>Rocco Neubert</v>
      </c>
      <c r="D4849" s="1" t="str">
        <f t="array" ref="D4849">_xlfn.XLOOKUP($B4849, sales_teams!$A$2:$A$36, sales_teams!$C$2:$C$36)</f>
        <v>East</v>
      </c>
      <c r="E4849" s="1" t="s">
        <v>109</v>
      </c>
      <c r="F4849" s="1" t="s">
        <v>144</v>
      </c>
      <c r="G4849" s="1" t="str">
        <f t="array" ref="G4849">IF($F4849="", "", _xlfn.XLOOKUP($F4849,accounts!$A$2:$A$86,accounts!$B$2:$B$86, "Other"))</f>
        <v>retail</v>
      </c>
      <c r="H4849" s="1" t="str">
        <f t="array" ref="H4849">IF($F4849="", "", IFS(_xlfn.XLOOKUP($F4849, accounts!$A$2:$A$86, accounts!$E$2:$E$86, 0)&gt;=1000, "Enterprise", _xlfn.XLOOKUP($F4849, accounts!$A$2:$A$86, accounts!$E$2:$E$86, 0)&gt;=100, "Mid-Market", TRUE, "SMB"))</f>
        <v>Enterprise</v>
      </c>
      <c r="I4849" s="1" t="str">
        <f t="array" ref="I4849">IF($F4849="", "", _xlfn.XLOOKUP($F4849,accounts!$A$2:$A$86,accounts!$F$2:$F$86, "Other"))</f>
        <v>United States</v>
      </c>
      <c r="J4849" s="1" t="s">
        <v>131</v>
      </c>
      <c r="K4849" s="3">
        <v>42933.0</v>
      </c>
      <c r="L4849" s="3">
        <v>42936.0</v>
      </c>
      <c r="M4849" s="1">
        <v>1202.0</v>
      </c>
    </row>
    <row r="4850">
      <c r="A4850" s="1" t="s">
        <v>5055</v>
      </c>
      <c r="B4850" s="1" t="s">
        <v>12</v>
      </c>
      <c r="C4850" s="1" t="str">
        <f t="array" ref="C4850">_xlfn.XLOOKUP($B4850, sales_teams!$A$2:$A$36, sales_teams!$B$2:$B$36)</f>
        <v>Dustin Brinkmann</v>
      </c>
      <c r="D4850" s="1" t="str">
        <f t="array" ref="D4850">_xlfn.XLOOKUP($B4850, sales_teams!$A$2:$A$36, sales_teams!$C$2:$C$36)</f>
        <v>Central</v>
      </c>
      <c r="E4850" s="1" t="s">
        <v>188</v>
      </c>
      <c r="F4850" s="1" t="s">
        <v>95</v>
      </c>
      <c r="G4850" s="1" t="str">
        <f t="array" ref="G4850">IF($F4850="", "", _xlfn.XLOOKUP($F4850,accounts!$A$2:$A$86,accounts!$B$2:$B$86, "Other"))</f>
        <v>finance</v>
      </c>
      <c r="H4850" s="1" t="str">
        <f t="array" ref="H4850">IF($F4850="", "", IFS(_xlfn.XLOOKUP($F4850, accounts!$A$2:$A$86, accounts!$E$2:$E$86, 0)&gt;=1000, "Enterprise", _xlfn.XLOOKUP($F4850, accounts!$A$2:$A$86, accounts!$E$2:$E$86, 0)&gt;=100, "Mid-Market", TRUE, "SMB"))</f>
        <v>Enterprise</v>
      </c>
      <c r="I4850" s="1" t="str">
        <f t="array" ref="I4850">IF($F4850="", "", _xlfn.XLOOKUP($F4850,accounts!$A$2:$A$86,accounts!$F$2:$F$86, "Other"))</f>
        <v>United States</v>
      </c>
      <c r="J4850" s="1" t="s">
        <v>192</v>
      </c>
      <c r="K4850" s="3">
        <v>42933.0</v>
      </c>
      <c r="L4850" s="3">
        <v>42952.0</v>
      </c>
      <c r="M4850" s="1">
        <v>0.0</v>
      </c>
    </row>
    <row r="4851">
      <c r="A4851" s="1" t="s">
        <v>5056</v>
      </c>
      <c r="B4851" s="1" t="s">
        <v>12</v>
      </c>
      <c r="C4851" s="1" t="str">
        <f t="array" ref="C4851">_xlfn.XLOOKUP($B4851, sales_teams!$A$2:$A$36, sales_teams!$B$2:$B$36)</f>
        <v>Dustin Brinkmann</v>
      </c>
      <c r="D4851" s="1" t="str">
        <f t="array" ref="D4851">_xlfn.XLOOKUP($B4851, sales_teams!$A$2:$A$36, sales_teams!$C$2:$C$36)</f>
        <v>Central</v>
      </c>
      <c r="E4851" s="1" t="s">
        <v>179</v>
      </c>
      <c r="F4851" s="1" t="s">
        <v>95</v>
      </c>
      <c r="G4851" s="1" t="str">
        <f t="array" ref="G4851">IF($F4851="", "", _xlfn.XLOOKUP($F4851,accounts!$A$2:$A$86,accounts!$B$2:$B$86, "Other"))</f>
        <v>finance</v>
      </c>
      <c r="H4851" s="1" t="str">
        <f t="array" ref="H4851">IF($F4851="", "", IFS(_xlfn.XLOOKUP($F4851, accounts!$A$2:$A$86, accounts!$E$2:$E$86, 0)&gt;=1000, "Enterprise", _xlfn.XLOOKUP($F4851, accounts!$A$2:$A$86, accounts!$E$2:$E$86, 0)&gt;=100, "Mid-Market", TRUE, "SMB"))</f>
        <v>Enterprise</v>
      </c>
      <c r="I4851" s="1" t="str">
        <f t="array" ref="I4851">IF($F4851="", "", _xlfn.XLOOKUP($F4851,accounts!$A$2:$A$86,accounts!$F$2:$F$86, "Other"))</f>
        <v>United States</v>
      </c>
      <c r="J4851" s="1" t="s">
        <v>131</v>
      </c>
      <c r="K4851" s="3">
        <v>42933.0</v>
      </c>
      <c r="L4851" s="3">
        <v>43042.0</v>
      </c>
      <c r="M4851" s="1">
        <v>51.0</v>
      </c>
    </row>
    <row r="4852">
      <c r="A4852" s="1" t="s">
        <v>5057</v>
      </c>
      <c r="B4852" s="1" t="s">
        <v>48</v>
      </c>
      <c r="C4852" s="1" t="str">
        <f t="array" ref="C4852">_xlfn.XLOOKUP($B4852, sales_teams!$A$2:$A$36, sales_teams!$B$2:$B$36)</f>
        <v>Rocco Neubert</v>
      </c>
      <c r="D4852" s="1" t="str">
        <f t="array" ref="D4852">_xlfn.XLOOKUP($B4852, sales_teams!$A$2:$A$36, sales_teams!$C$2:$C$36)</f>
        <v>East</v>
      </c>
      <c r="E4852" s="1" t="s">
        <v>109</v>
      </c>
      <c r="F4852" s="1" t="s">
        <v>125</v>
      </c>
      <c r="G4852" s="1" t="str">
        <f t="array" ref="G4852">IF($F4852="", "", _xlfn.XLOOKUP($F4852,accounts!$A$2:$A$86,accounts!$B$2:$B$86, "Other"))</f>
        <v>software</v>
      </c>
      <c r="H4852" s="1" t="str">
        <f t="array" ref="H4852">IF($F4852="", "", IFS(_xlfn.XLOOKUP($F4852, accounts!$A$2:$A$86, accounts!$E$2:$E$86, 0)&gt;=1000, "Enterprise", _xlfn.XLOOKUP($F4852, accounts!$A$2:$A$86, accounts!$E$2:$E$86, 0)&gt;=100, "Mid-Market", TRUE, "SMB"))</f>
        <v>Enterprise</v>
      </c>
      <c r="I4852" s="1" t="str">
        <f t="array" ref="I4852">IF($F4852="", "", _xlfn.XLOOKUP($F4852,accounts!$A$2:$A$86,accounts!$F$2:$F$86, "Other"))</f>
        <v>United States</v>
      </c>
      <c r="J4852" s="1" t="s">
        <v>192</v>
      </c>
      <c r="K4852" s="3">
        <v>42933.0</v>
      </c>
      <c r="L4852" s="3">
        <v>42934.0</v>
      </c>
      <c r="M4852" s="1">
        <v>0.0</v>
      </c>
    </row>
    <row r="4853">
      <c r="A4853" s="1" t="s">
        <v>5058</v>
      </c>
      <c r="B4853" s="1" t="s">
        <v>30</v>
      </c>
      <c r="C4853" s="1" t="str">
        <f t="array" ref="C4853">_xlfn.XLOOKUP($B4853, sales_teams!$A$2:$A$36, sales_teams!$B$2:$B$36)</f>
        <v>Melvin Marxen</v>
      </c>
      <c r="D4853" s="1" t="str">
        <f t="array" ref="D4853">_xlfn.XLOOKUP($B4853, sales_teams!$A$2:$A$36, sales_teams!$C$2:$C$36)</f>
        <v>Central</v>
      </c>
      <c r="E4853" s="1" t="s">
        <v>109</v>
      </c>
      <c r="F4853" s="1" t="s">
        <v>89</v>
      </c>
      <c r="G4853" s="1" t="str">
        <f t="array" ref="G4853">IF($F4853="", "", _xlfn.XLOOKUP($F4853,accounts!$A$2:$A$86,accounts!$B$2:$B$86, "Other"))</f>
        <v>finance</v>
      </c>
      <c r="H4853" s="1" t="str">
        <f t="array" ref="H4853">IF($F4853="", "", IFS(_xlfn.XLOOKUP($F4853, accounts!$A$2:$A$86, accounts!$E$2:$E$86, 0)&gt;=1000, "Enterprise", _xlfn.XLOOKUP($F4853, accounts!$A$2:$A$86, accounts!$E$2:$E$86, 0)&gt;=100, "Mid-Market", TRUE, "SMB"))</f>
        <v>Enterprise</v>
      </c>
      <c r="I4853" s="1" t="str">
        <f t="array" ref="I4853">IF($F4853="", "", _xlfn.XLOOKUP($F4853,accounts!$A$2:$A$86,accounts!$F$2:$F$86, "Other"))</f>
        <v>United States</v>
      </c>
      <c r="J4853" s="1" t="s">
        <v>192</v>
      </c>
      <c r="K4853" s="3">
        <v>42933.0</v>
      </c>
      <c r="L4853" s="3">
        <v>42934.0</v>
      </c>
      <c r="M4853" s="1">
        <v>0.0</v>
      </c>
    </row>
    <row r="4854">
      <c r="A4854" s="1" t="s">
        <v>5059</v>
      </c>
      <c r="B4854" s="1" t="s">
        <v>30</v>
      </c>
      <c r="C4854" s="1" t="str">
        <f t="array" ref="C4854">_xlfn.XLOOKUP($B4854, sales_teams!$A$2:$A$36, sales_teams!$B$2:$B$36)</f>
        <v>Melvin Marxen</v>
      </c>
      <c r="D4854" s="1" t="str">
        <f t="array" ref="D4854">_xlfn.XLOOKUP($B4854, sales_teams!$A$2:$A$36, sales_teams!$C$2:$C$36)</f>
        <v>Central</v>
      </c>
      <c r="E4854" s="1" t="s">
        <v>148</v>
      </c>
      <c r="F4854" s="1" t="s">
        <v>150</v>
      </c>
      <c r="G4854" s="1" t="str">
        <f t="array" ref="G4854">IF($F4854="", "", _xlfn.XLOOKUP($F4854,accounts!$A$2:$A$86,accounts!$B$2:$B$86, "Other"))</f>
        <v>technology</v>
      </c>
      <c r="H4854" s="1" t="str">
        <f t="array" ref="H4854">IF($F4854="", "", IFS(_xlfn.XLOOKUP($F4854, accounts!$A$2:$A$86, accounts!$E$2:$E$86, 0)&gt;=1000, "Enterprise", _xlfn.XLOOKUP($F4854, accounts!$A$2:$A$86, accounts!$E$2:$E$86, 0)&gt;=100, "Mid-Market", TRUE, "SMB"))</f>
        <v>Enterprise</v>
      </c>
      <c r="I4854" s="1" t="str">
        <f t="array" ref="I4854">IF($F4854="", "", _xlfn.XLOOKUP($F4854,accounts!$A$2:$A$86,accounts!$F$2:$F$86, "Other"))</f>
        <v>United States</v>
      </c>
      <c r="J4854" s="1" t="s">
        <v>192</v>
      </c>
      <c r="K4854" s="3">
        <v>42933.0</v>
      </c>
      <c r="L4854" s="3">
        <v>42944.0</v>
      </c>
      <c r="M4854" s="1">
        <v>0.0</v>
      </c>
    </row>
    <row r="4855">
      <c r="A4855" s="1" t="s">
        <v>5060</v>
      </c>
      <c r="B4855" s="1" t="s">
        <v>30</v>
      </c>
      <c r="C4855" s="1" t="str">
        <f t="array" ref="C4855">_xlfn.XLOOKUP($B4855, sales_teams!$A$2:$A$36, sales_teams!$B$2:$B$36)</f>
        <v>Melvin Marxen</v>
      </c>
      <c r="D4855" s="1" t="str">
        <f t="array" ref="D4855">_xlfn.XLOOKUP($B4855, sales_teams!$A$2:$A$36, sales_teams!$C$2:$C$36)</f>
        <v>Central</v>
      </c>
      <c r="E4855" s="1" t="s">
        <v>109</v>
      </c>
      <c r="F4855" s="1" t="s">
        <v>152</v>
      </c>
      <c r="G4855" s="1" t="str">
        <f t="array" ref="G4855">IF($F4855="", "", _xlfn.XLOOKUP($F4855,accounts!$A$2:$A$86,accounts!$B$2:$B$86, "Other"))</f>
        <v>marketing</v>
      </c>
      <c r="H4855" s="1" t="str">
        <f t="array" ref="H4855">IF($F4855="", "", IFS(_xlfn.XLOOKUP($F4855, accounts!$A$2:$A$86, accounts!$E$2:$E$86, 0)&gt;=1000, "Enterprise", _xlfn.XLOOKUP($F4855, accounts!$A$2:$A$86, accounts!$E$2:$E$86, 0)&gt;=100, "Mid-Market", TRUE, "SMB"))</f>
        <v>Mid-Market</v>
      </c>
      <c r="I4855" s="1" t="str">
        <f t="array" ref="I4855">IF($F4855="", "", _xlfn.XLOOKUP($F4855,accounts!$A$2:$A$86,accounts!$F$2:$F$86, "Other"))</f>
        <v>United States</v>
      </c>
      <c r="J4855" s="1" t="s">
        <v>131</v>
      </c>
      <c r="K4855" s="3">
        <v>42933.0</v>
      </c>
      <c r="L4855" s="3">
        <v>42994.0</v>
      </c>
      <c r="M4855" s="1">
        <v>1203.0</v>
      </c>
    </row>
    <row r="4856">
      <c r="A4856" s="1" t="s">
        <v>5061</v>
      </c>
      <c r="B4856" s="1" t="s">
        <v>30</v>
      </c>
      <c r="C4856" s="1" t="str">
        <f t="array" ref="C4856">_xlfn.XLOOKUP($B4856, sales_teams!$A$2:$A$36, sales_teams!$B$2:$B$36)</f>
        <v>Melvin Marxen</v>
      </c>
      <c r="D4856" s="1" t="str">
        <f t="array" ref="D4856">_xlfn.XLOOKUP($B4856, sales_teams!$A$2:$A$36, sales_teams!$C$2:$C$36)</f>
        <v>Central</v>
      </c>
      <c r="E4856" s="1" t="s">
        <v>148</v>
      </c>
      <c r="F4856" s="1" t="s">
        <v>122</v>
      </c>
      <c r="G4856" s="1" t="str">
        <f t="array" ref="G4856">IF($F4856="", "", _xlfn.XLOOKUP($F4856,accounts!$A$2:$A$86,accounts!$B$2:$B$86, "Other"))</f>
        <v>medical</v>
      </c>
      <c r="H4856" s="1" t="str">
        <f t="array" ref="H4856">IF($F4856="", "", IFS(_xlfn.XLOOKUP($F4856, accounts!$A$2:$A$86, accounts!$E$2:$E$86, 0)&gt;=1000, "Enterprise", _xlfn.XLOOKUP($F4856, accounts!$A$2:$A$86, accounts!$E$2:$E$86, 0)&gt;=100, "Mid-Market", TRUE, "SMB"))</f>
        <v>Enterprise</v>
      </c>
      <c r="I4856" s="1" t="str">
        <f t="array" ref="I4856">IF($F4856="", "", _xlfn.XLOOKUP($F4856,accounts!$A$2:$A$86,accounts!$F$2:$F$86, "Other"))</f>
        <v>United States</v>
      </c>
      <c r="J4856" s="1" t="s">
        <v>131</v>
      </c>
      <c r="K4856" s="3">
        <v>42933.0</v>
      </c>
      <c r="L4856" s="3">
        <v>42935.0</v>
      </c>
      <c r="M4856" s="1">
        <v>5673.0</v>
      </c>
    </row>
    <row r="4857">
      <c r="A4857" s="1" t="s">
        <v>5062</v>
      </c>
      <c r="B4857" s="1" t="s">
        <v>53</v>
      </c>
      <c r="C4857" s="1" t="str">
        <f t="array" ref="C4857">_xlfn.XLOOKUP($B4857, sales_teams!$A$2:$A$36, sales_teams!$B$2:$B$36)</f>
        <v>Rocco Neubert</v>
      </c>
      <c r="D4857" s="1" t="str">
        <f t="array" ref="D4857">_xlfn.XLOOKUP($B4857, sales_teams!$A$2:$A$36, sales_teams!$C$2:$C$36)</f>
        <v>East</v>
      </c>
      <c r="E4857" s="1" t="s">
        <v>194</v>
      </c>
      <c r="F4857" s="1" t="s">
        <v>103</v>
      </c>
      <c r="G4857" s="1" t="str">
        <f t="array" ref="G4857">IF($F4857="", "", _xlfn.XLOOKUP($F4857,accounts!$A$2:$A$86,accounts!$B$2:$B$86, "Other"))</f>
        <v>retail</v>
      </c>
      <c r="H4857" s="1" t="str">
        <f t="array" ref="H4857">IF($F4857="", "", IFS(_xlfn.XLOOKUP($F4857, accounts!$A$2:$A$86, accounts!$E$2:$E$86, 0)&gt;=1000, "Enterprise", _xlfn.XLOOKUP($F4857, accounts!$A$2:$A$86, accounts!$E$2:$E$86, 0)&gt;=100, "Mid-Market", TRUE, "SMB"))</f>
        <v>Enterprise</v>
      </c>
      <c r="I4857" s="1" t="str">
        <f t="array" ref="I4857">IF($F4857="", "", _xlfn.XLOOKUP($F4857,accounts!$A$2:$A$86,accounts!$F$2:$F$86, "Other"))</f>
        <v>United States</v>
      </c>
      <c r="J4857" s="1" t="s">
        <v>131</v>
      </c>
      <c r="K4857" s="3">
        <v>42933.0</v>
      </c>
      <c r="L4857" s="3">
        <v>42986.0</v>
      </c>
      <c r="M4857" s="1">
        <v>6205.0</v>
      </c>
    </row>
    <row r="4858">
      <c r="A4858" s="1" t="s">
        <v>5063</v>
      </c>
      <c r="B4858" s="1" t="s">
        <v>94</v>
      </c>
      <c r="C4858" s="1" t="str">
        <f t="array" ref="C4858">_xlfn.XLOOKUP($B4858, sales_teams!$A$2:$A$36, sales_teams!$B$2:$B$36)</f>
        <v>Celia Rouche</v>
      </c>
      <c r="D4858" s="1" t="str">
        <f t="array" ref="D4858">_xlfn.XLOOKUP($B4858, sales_teams!$A$2:$A$36, sales_teams!$C$2:$C$36)</f>
        <v>West</v>
      </c>
      <c r="E4858" s="1" t="s">
        <v>188</v>
      </c>
      <c r="G4858" s="1" t="str">
        <f t="array" ref="G4858">IF($F4858="", "", _xlfn.XLOOKUP($F4858,accounts!$A$2:$A$86,accounts!$B$2:$B$86, "Other"))</f>
        <v/>
      </c>
      <c r="H4858" s="1" t="str">
        <f t="array" ref="H4858">IF($F4858="", "", IFS(_xlfn.XLOOKUP($F4858, accounts!$A$2:$A$86, accounts!$E$2:$E$86, 0)&gt;=1000, "Enterprise", _xlfn.XLOOKUP($F4858, accounts!$A$2:$A$86, accounts!$E$2:$E$86, 0)&gt;=100, "Mid-Market", TRUE, "SMB"))</f>
        <v/>
      </c>
      <c r="I4858" s="1" t="str">
        <f t="array" ref="I4858">IF($F4858="", "", _xlfn.XLOOKUP($F4858,accounts!$A$2:$A$86,accounts!$F$2:$F$86, "Other"))</f>
        <v/>
      </c>
      <c r="J4858" s="1" t="s">
        <v>189</v>
      </c>
      <c r="K4858" s="3">
        <v>42933.0</v>
      </c>
    </row>
    <row r="4859">
      <c r="A4859" s="1" t="s">
        <v>5064</v>
      </c>
      <c r="B4859" s="1" t="s">
        <v>94</v>
      </c>
      <c r="C4859" s="1" t="str">
        <f t="array" ref="C4859">_xlfn.XLOOKUP($B4859, sales_teams!$A$2:$A$36, sales_teams!$B$2:$B$36)</f>
        <v>Celia Rouche</v>
      </c>
      <c r="D4859" s="1" t="str">
        <f t="array" ref="D4859">_xlfn.XLOOKUP($B4859, sales_teams!$A$2:$A$36, sales_teams!$C$2:$C$36)</f>
        <v>West</v>
      </c>
      <c r="E4859" s="1" t="s">
        <v>194</v>
      </c>
      <c r="F4859" s="1" t="s">
        <v>87</v>
      </c>
      <c r="G4859" s="1" t="str">
        <f t="array" ref="G4859">IF($F4859="", "", _xlfn.XLOOKUP($F4859,accounts!$A$2:$A$86,accounts!$B$2:$B$86, "Other"))</f>
        <v>telecommunications</v>
      </c>
      <c r="H4859" s="1" t="str">
        <f t="array" ref="H4859">IF($F4859="", "", IFS(_xlfn.XLOOKUP($F4859, accounts!$A$2:$A$86, accounts!$E$2:$E$86, 0)&gt;=1000, "Enterprise", _xlfn.XLOOKUP($F4859, accounts!$A$2:$A$86, accounts!$E$2:$E$86, 0)&gt;=100, "Mid-Market", TRUE, "SMB"))</f>
        <v>Enterprise</v>
      </c>
      <c r="I4859" s="1" t="str">
        <f t="array" ref="I4859">IF($F4859="", "", _xlfn.XLOOKUP($F4859,accounts!$A$2:$A$86,accounts!$F$2:$F$86, "Other"))</f>
        <v>United States</v>
      </c>
      <c r="J4859" s="1" t="s">
        <v>192</v>
      </c>
      <c r="K4859" s="3">
        <v>42933.0</v>
      </c>
      <c r="L4859" s="3">
        <v>42950.0</v>
      </c>
      <c r="M4859" s="1">
        <v>0.0</v>
      </c>
    </row>
    <row r="4860">
      <c r="A4860" s="1" t="s">
        <v>5065</v>
      </c>
      <c r="B4860" s="1" t="s">
        <v>88</v>
      </c>
      <c r="C4860" s="1" t="str">
        <f t="array" ref="C4860">_xlfn.XLOOKUP($B4860, sales_teams!$A$2:$A$36, sales_teams!$B$2:$B$36)</f>
        <v>Celia Rouche</v>
      </c>
      <c r="D4860" s="1" t="str">
        <f t="array" ref="D4860">_xlfn.XLOOKUP($B4860, sales_teams!$A$2:$A$36, sales_teams!$C$2:$C$36)</f>
        <v>West</v>
      </c>
      <c r="E4860" s="1" t="s">
        <v>188</v>
      </c>
      <c r="F4860" s="1" t="s">
        <v>50</v>
      </c>
      <c r="G4860" s="1" t="str">
        <f t="array" ref="G4860">IF($F4860="", "", _xlfn.XLOOKUP($F4860,accounts!$A$2:$A$86,accounts!$B$2:$B$86, "Other"))</f>
        <v>entertainment</v>
      </c>
      <c r="H4860" s="1" t="str">
        <f t="array" ref="H4860">IF($F4860="", "", IFS(_xlfn.XLOOKUP($F4860, accounts!$A$2:$A$86, accounts!$E$2:$E$86, 0)&gt;=1000, "Enterprise", _xlfn.XLOOKUP($F4860, accounts!$A$2:$A$86, accounts!$E$2:$E$86, 0)&gt;=100, "Mid-Market", TRUE, "SMB"))</f>
        <v>Enterprise</v>
      </c>
      <c r="I4860" s="1" t="str">
        <f t="array" ref="I4860">IF($F4860="", "", _xlfn.XLOOKUP($F4860,accounts!$A$2:$A$86,accounts!$F$2:$F$86, "Other"))</f>
        <v>United States</v>
      </c>
      <c r="J4860" s="1" t="s">
        <v>131</v>
      </c>
      <c r="K4860" s="3">
        <v>42933.0</v>
      </c>
      <c r="L4860" s="3">
        <v>42940.0</v>
      </c>
      <c r="M4860" s="1">
        <v>3363.0</v>
      </c>
    </row>
    <row r="4861">
      <c r="A4861" s="1" t="s">
        <v>5066</v>
      </c>
      <c r="B4861" s="1" t="s">
        <v>88</v>
      </c>
      <c r="C4861" s="1" t="str">
        <f t="array" ref="C4861">_xlfn.XLOOKUP($B4861, sales_teams!$A$2:$A$36, sales_teams!$B$2:$B$36)</f>
        <v>Celia Rouche</v>
      </c>
      <c r="D4861" s="1" t="str">
        <f t="array" ref="D4861">_xlfn.XLOOKUP($B4861, sales_teams!$A$2:$A$36, sales_teams!$C$2:$C$36)</f>
        <v>West</v>
      </c>
      <c r="E4861" s="1" t="s">
        <v>188</v>
      </c>
      <c r="F4861" s="1" t="s">
        <v>127</v>
      </c>
      <c r="G4861" s="1" t="str">
        <f t="array" ref="G4861">IF($F4861="", "", _xlfn.XLOOKUP($F4861,accounts!$A$2:$A$86,accounts!$B$2:$B$86, "Other"))</f>
        <v>technology</v>
      </c>
      <c r="H4861" s="1" t="str">
        <f t="array" ref="H4861">IF($F4861="", "", IFS(_xlfn.XLOOKUP($F4861, accounts!$A$2:$A$86, accounts!$E$2:$E$86, 0)&gt;=1000, "Enterprise", _xlfn.XLOOKUP($F4861, accounts!$A$2:$A$86, accounts!$E$2:$E$86, 0)&gt;=100, "Mid-Market", TRUE, "SMB"))</f>
        <v>Enterprise</v>
      </c>
      <c r="I4861" s="1" t="str">
        <f t="array" ref="I4861">IF($F4861="", "", _xlfn.XLOOKUP($F4861,accounts!$A$2:$A$86,accounts!$F$2:$F$86, "Other"))</f>
        <v>United States</v>
      </c>
      <c r="J4861" s="1" t="s">
        <v>131</v>
      </c>
      <c r="K4861" s="3">
        <v>42933.0</v>
      </c>
      <c r="L4861" s="3">
        <v>43042.0</v>
      </c>
      <c r="M4861" s="1">
        <v>3700.0</v>
      </c>
    </row>
    <row r="4862">
      <c r="A4862" s="1" t="s">
        <v>5067</v>
      </c>
      <c r="B4862" s="1" t="s">
        <v>99</v>
      </c>
      <c r="C4862" s="1" t="str">
        <f t="array" ref="C4862">_xlfn.XLOOKUP($B4862, sales_teams!$A$2:$A$36, sales_teams!$B$2:$B$36)</f>
        <v>Summer Sewald</v>
      </c>
      <c r="D4862" s="1" t="str">
        <f t="array" ref="D4862">_xlfn.XLOOKUP($B4862, sales_teams!$A$2:$A$36, sales_teams!$C$2:$C$36)</f>
        <v>West</v>
      </c>
      <c r="E4862" s="1" t="s">
        <v>148</v>
      </c>
      <c r="F4862" s="1" t="s">
        <v>125</v>
      </c>
      <c r="G4862" s="1" t="str">
        <f t="array" ref="G4862">IF($F4862="", "", _xlfn.XLOOKUP($F4862,accounts!$A$2:$A$86,accounts!$B$2:$B$86, "Other"))</f>
        <v>software</v>
      </c>
      <c r="H4862" s="1" t="str">
        <f t="array" ref="H4862">IF($F4862="", "", IFS(_xlfn.XLOOKUP($F4862, accounts!$A$2:$A$86, accounts!$E$2:$E$86, 0)&gt;=1000, "Enterprise", _xlfn.XLOOKUP($F4862, accounts!$A$2:$A$86, accounts!$E$2:$E$86, 0)&gt;=100, "Mid-Market", TRUE, "SMB"))</f>
        <v>Enterprise</v>
      </c>
      <c r="I4862" s="1" t="str">
        <f t="array" ref="I4862">IF($F4862="", "", _xlfn.XLOOKUP($F4862,accounts!$A$2:$A$86,accounts!$F$2:$F$86, "Other"))</f>
        <v>United States</v>
      </c>
      <c r="J4862" s="1" t="s">
        <v>192</v>
      </c>
      <c r="K4862" s="3">
        <v>42933.0</v>
      </c>
      <c r="L4862" s="3">
        <v>43040.0</v>
      </c>
      <c r="M4862" s="1">
        <v>0.0</v>
      </c>
    </row>
    <row r="4863">
      <c r="A4863" s="1" t="s">
        <v>5068</v>
      </c>
      <c r="B4863" s="1" t="s">
        <v>19</v>
      </c>
      <c r="C4863" s="1" t="str">
        <f t="array" ref="C4863">_xlfn.XLOOKUP($B4863, sales_teams!$A$2:$A$36, sales_teams!$B$2:$B$36)</f>
        <v>Melvin Marxen</v>
      </c>
      <c r="D4863" s="1" t="str">
        <f t="array" ref="D4863">_xlfn.XLOOKUP($B4863, sales_teams!$A$2:$A$36, sales_teams!$C$2:$C$36)</f>
        <v>Central</v>
      </c>
      <c r="E4863" s="1" t="s">
        <v>181</v>
      </c>
      <c r="F4863" s="1" t="s">
        <v>56</v>
      </c>
      <c r="G4863" s="1" t="str">
        <f t="array" ref="G4863">IF($F4863="", "", _xlfn.XLOOKUP($F4863,accounts!$A$2:$A$86,accounts!$B$2:$B$86, "Other"))</f>
        <v>software</v>
      </c>
      <c r="H4863" s="1" t="str">
        <f t="array" ref="H4863">IF($F4863="", "", IFS(_xlfn.XLOOKUP($F4863, accounts!$A$2:$A$86, accounts!$E$2:$E$86, 0)&gt;=1000, "Enterprise", _xlfn.XLOOKUP($F4863, accounts!$A$2:$A$86, accounts!$E$2:$E$86, 0)&gt;=100, "Mid-Market", TRUE, "SMB"))</f>
        <v>Enterprise</v>
      </c>
      <c r="I4863" s="1" t="str">
        <f t="array" ref="I4863">IF($F4863="", "", _xlfn.XLOOKUP($F4863,accounts!$A$2:$A$86,accounts!$F$2:$F$86, "Other"))</f>
        <v>United States</v>
      </c>
      <c r="J4863" s="1" t="s">
        <v>131</v>
      </c>
      <c r="K4863" s="3">
        <v>42933.0</v>
      </c>
      <c r="L4863" s="3">
        <v>43001.0</v>
      </c>
      <c r="M4863" s="1">
        <v>546.0</v>
      </c>
    </row>
    <row r="4864">
      <c r="A4864" s="1" t="s">
        <v>5069</v>
      </c>
      <c r="B4864" s="1" t="s">
        <v>19</v>
      </c>
      <c r="C4864" s="1" t="str">
        <f t="array" ref="C4864">_xlfn.XLOOKUP($B4864, sales_teams!$A$2:$A$36, sales_teams!$B$2:$B$36)</f>
        <v>Melvin Marxen</v>
      </c>
      <c r="D4864" s="1" t="str">
        <f t="array" ref="D4864">_xlfn.XLOOKUP($B4864, sales_teams!$A$2:$A$36, sales_teams!$C$2:$C$36)</f>
        <v>Central</v>
      </c>
      <c r="E4864" s="1" t="s">
        <v>181</v>
      </c>
      <c r="F4864" s="1" t="s">
        <v>164</v>
      </c>
      <c r="G4864" s="1" t="str">
        <f t="array" ref="G4864">IF($F4864="", "", _xlfn.XLOOKUP($F4864,accounts!$A$2:$A$86,accounts!$B$2:$B$86, "Other"))</f>
        <v>retail</v>
      </c>
      <c r="H4864" s="1" t="str">
        <f t="array" ref="H4864">IF($F4864="", "", IFS(_xlfn.XLOOKUP($F4864, accounts!$A$2:$A$86, accounts!$E$2:$E$86, 0)&gt;=1000, "Enterprise", _xlfn.XLOOKUP($F4864, accounts!$A$2:$A$86, accounts!$E$2:$E$86, 0)&gt;=100, "Mid-Market", TRUE, "SMB"))</f>
        <v>Mid-Market</v>
      </c>
      <c r="I4864" s="1" t="str">
        <f t="array" ref="I4864">IF($F4864="", "", _xlfn.XLOOKUP($F4864,accounts!$A$2:$A$86,accounts!$F$2:$F$86, "Other"))</f>
        <v>United States</v>
      </c>
      <c r="J4864" s="1" t="s">
        <v>131</v>
      </c>
      <c r="K4864" s="3">
        <v>42933.0</v>
      </c>
      <c r="L4864" s="3">
        <v>42940.0</v>
      </c>
      <c r="M4864" s="1">
        <v>617.0</v>
      </c>
    </row>
    <row r="4865">
      <c r="A4865" s="1" t="s">
        <v>5070</v>
      </c>
      <c r="B4865" s="1" t="s">
        <v>19</v>
      </c>
      <c r="C4865" s="1" t="str">
        <f t="array" ref="C4865">_xlfn.XLOOKUP($B4865, sales_teams!$A$2:$A$36, sales_teams!$B$2:$B$36)</f>
        <v>Melvin Marxen</v>
      </c>
      <c r="D4865" s="1" t="str">
        <f t="array" ref="D4865">_xlfn.XLOOKUP($B4865, sales_teams!$A$2:$A$36, sales_teams!$C$2:$C$36)</f>
        <v>Central</v>
      </c>
      <c r="E4865" s="1" t="s">
        <v>181</v>
      </c>
      <c r="F4865" s="1" t="s">
        <v>136</v>
      </c>
      <c r="G4865" s="1" t="str">
        <f t="array" ref="G4865">IF($F4865="", "", _xlfn.XLOOKUP($F4865,accounts!$A$2:$A$86,accounts!$B$2:$B$86, "Other"))</f>
        <v>services</v>
      </c>
      <c r="H4865" s="1" t="str">
        <f t="array" ref="H4865">IF($F4865="", "", IFS(_xlfn.XLOOKUP($F4865, accounts!$A$2:$A$86, accounts!$E$2:$E$86, 0)&gt;=1000, "Enterprise", _xlfn.XLOOKUP($F4865, accounts!$A$2:$A$86, accounts!$E$2:$E$86, 0)&gt;=100, "Mid-Market", TRUE, "SMB"))</f>
        <v>Enterprise</v>
      </c>
      <c r="I4865" s="1" t="str">
        <f t="array" ref="I4865">IF($F4865="", "", _xlfn.XLOOKUP($F4865,accounts!$A$2:$A$86,accounts!$F$2:$F$86, "Other"))</f>
        <v>United States</v>
      </c>
      <c r="J4865" s="1" t="s">
        <v>131</v>
      </c>
      <c r="K4865" s="3">
        <v>42933.0</v>
      </c>
      <c r="L4865" s="3">
        <v>42942.0</v>
      </c>
      <c r="M4865" s="1">
        <v>490.0</v>
      </c>
    </row>
    <row r="4866">
      <c r="A4866" s="1" t="s">
        <v>5071</v>
      </c>
      <c r="B4866" s="1" t="s">
        <v>104</v>
      </c>
      <c r="C4866" s="1" t="str">
        <f t="array" ref="C4866">_xlfn.XLOOKUP($B4866, sales_teams!$A$2:$A$36, sales_teams!$B$2:$B$36)</f>
        <v>Summer Sewald</v>
      </c>
      <c r="D4866" s="1" t="str">
        <f t="array" ref="D4866">_xlfn.XLOOKUP($B4866, sales_teams!$A$2:$A$36, sales_teams!$C$2:$C$36)</f>
        <v>West</v>
      </c>
      <c r="E4866" s="1" t="s">
        <v>181</v>
      </c>
      <c r="F4866" s="1" t="s">
        <v>127</v>
      </c>
      <c r="G4866" s="1" t="str">
        <f t="array" ref="G4866">IF($F4866="", "", _xlfn.XLOOKUP($F4866,accounts!$A$2:$A$86,accounts!$B$2:$B$86, "Other"))</f>
        <v>technology</v>
      </c>
      <c r="H4866" s="1" t="str">
        <f t="array" ref="H4866">IF($F4866="", "", IFS(_xlfn.XLOOKUP($F4866, accounts!$A$2:$A$86, accounts!$E$2:$E$86, 0)&gt;=1000, "Enterprise", _xlfn.XLOOKUP($F4866, accounts!$A$2:$A$86, accounts!$E$2:$E$86, 0)&gt;=100, "Mid-Market", TRUE, "SMB"))</f>
        <v>Enterprise</v>
      </c>
      <c r="I4866" s="1" t="str">
        <f t="array" ref="I4866">IF($F4866="", "", _xlfn.XLOOKUP($F4866,accounts!$A$2:$A$86,accounts!$F$2:$F$86, "Other"))</f>
        <v>United States</v>
      </c>
      <c r="J4866" s="1" t="s">
        <v>192</v>
      </c>
      <c r="K4866" s="3">
        <v>42933.0</v>
      </c>
      <c r="L4866" s="3">
        <v>42935.0</v>
      </c>
      <c r="M4866" s="1">
        <v>0.0</v>
      </c>
    </row>
    <row r="4867">
      <c r="A4867" s="1" t="s">
        <v>5072</v>
      </c>
      <c r="B4867" s="1" t="s">
        <v>104</v>
      </c>
      <c r="C4867" s="1" t="str">
        <f t="array" ref="C4867">_xlfn.XLOOKUP($B4867, sales_teams!$A$2:$A$36, sales_teams!$B$2:$B$36)</f>
        <v>Summer Sewald</v>
      </c>
      <c r="D4867" s="1" t="str">
        <f t="array" ref="D4867">_xlfn.XLOOKUP($B4867, sales_teams!$A$2:$A$36, sales_teams!$C$2:$C$36)</f>
        <v>West</v>
      </c>
      <c r="E4867" s="1" t="s">
        <v>181</v>
      </c>
      <c r="F4867" s="1" t="s">
        <v>134</v>
      </c>
      <c r="G4867" s="1" t="str">
        <f t="array" ref="G4867">IF($F4867="", "", _xlfn.XLOOKUP($F4867,accounts!$A$2:$A$86,accounts!$B$2:$B$86, "Other"))</f>
        <v>services</v>
      </c>
      <c r="H4867" s="1" t="str">
        <f t="array" ref="H4867">IF($F4867="", "", IFS(_xlfn.XLOOKUP($F4867, accounts!$A$2:$A$86, accounts!$E$2:$E$86, 0)&gt;=1000, "Enterprise", _xlfn.XLOOKUP($F4867, accounts!$A$2:$A$86, accounts!$E$2:$E$86, 0)&gt;=100, "Mid-Market", TRUE, "SMB"))</f>
        <v>Enterprise</v>
      </c>
      <c r="I4867" s="1" t="str">
        <f t="array" ref="I4867">IF($F4867="", "", _xlfn.XLOOKUP($F4867,accounts!$A$2:$A$86,accounts!$F$2:$F$86, "Other"))</f>
        <v>Brazil</v>
      </c>
      <c r="J4867" s="1" t="s">
        <v>192</v>
      </c>
      <c r="K4867" s="3">
        <v>42933.0</v>
      </c>
      <c r="L4867" s="3">
        <v>42937.0</v>
      </c>
      <c r="M4867" s="1">
        <v>0.0</v>
      </c>
    </row>
    <row r="4868">
      <c r="A4868" s="1" t="s">
        <v>5073</v>
      </c>
      <c r="B4868" s="1" t="s">
        <v>102</v>
      </c>
      <c r="C4868" s="1" t="str">
        <f t="array" ref="C4868">_xlfn.XLOOKUP($B4868, sales_teams!$A$2:$A$36, sales_teams!$B$2:$B$36)</f>
        <v>Summer Sewald</v>
      </c>
      <c r="D4868" s="1" t="str">
        <f t="array" ref="D4868">_xlfn.XLOOKUP($B4868, sales_teams!$A$2:$A$36, sales_teams!$C$2:$C$36)</f>
        <v>West</v>
      </c>
      <c r="E4868" s="1" t="s">
        <v>188</v>
      </c>
      <c r="F4868" s="1" t="s">
        <v>125</v>
      </c>
      <c r="G4868" s="1" t="str">
        <f t="array" ref="G4868">IF($F4868="", "", _xlfn.XLOOKUP($F4868,accounts!$A$2:$A$86,accounts!$B$2:$B$86, "Other"))</f>
        <v>software</v>
      </c>
      <c r="H4868" s="1" t="str">
        <f t="array" ref="H4868">IF($F4868="", "", IFS(_xlfn.XLOOKUP($F4868, accounts!$A$2:$A$86, accounts!$E$2:$E$86, 0)&gt;=1000, "Enterprise", _xlfn.XLOOKUP($F4868, accounts!$A$2:$A$86, accounts!$E$2:$E$86, 0)&gt;=100, "Mid-Market", TRUE, "SMB"))</f>
        <v>Enterprise</v>
      </c>
      <c r="I4868" s="1" t="str">
        <f t="array" ref="I4868">IF($F4868="", "", _xlfn.XLOOKUP($F4868,accounts!$A$2:$A$86,accounts!$F$2:$F$86, "Other"))</f>
        <v>United States</v>
      </c>
      <c r="J4868" s="1" t="s">
        <v>131</v>
      </c>
      <c r="K4868" s="3">
        <v>42933.0</v>
      </c>
      <c r="L4868" s="3">
        <v>42942.0</v>
      </c>
      <c r="M4868" s="1">
        <v>3665.0</v>
      </c>
    </row>
    <row r="4869">
      <c r="A4869" s="1" t="s">
        <v>5074</v>
      </c>
      <c r="B4869" s="1" t="s">
        <v>17</v>
      </c>
      <c r="C4869" s="1" t="str">
        <f t="array" ref="C4869">_xlfn.XLOOKUP($B4869, sales_teams!$A$2:$A$36, sales_teams!$B$2:$B$36)</f>
        <v>Dustin Brinkmann</v>
      </c>
      <c r="D4869" s="1" t="str">
        <f t="array" ref="D4869">_xlfn.XLOOKUP($B4869, sales_teams!$A$2:$A$36, sales_teams!$C$2:$C$36)</f>
        <v>Central</v>
      </c>
      <c r="E4869" s="1" t="s">
        <v>109</v>
      </c>
      <c r="F4869" s="1" t="s">
        <v>136</v>
      </c>
      <c r="G4869" s="1" t="str">
        <f t="array" ref="G4869">IF($F4869="", "", _xlfn.XLOOKUP($F4869,accounts!$A$2:$A$86,accounts!$B$2:$B$86, "Other"))</f>
        <v>services</v>
      </c>
      <c r="H4869" s="1" t="str">
        <f t="array" ref="H4869">IF($F4869="", "", IFS(_xlfn.XLOOKUP($F4869, accounts!$A$2:$A$86, accounts!$E$2:$E$86, 0)&gt;=1000, "Enterprise", _xlfn.XLOOKUP($F4869, accounts!$A$2:$A$86, accounts!$E$2:$E$86, 0)&gt;=100, "Mid-Market", TRUE, "SMB"))</f>
        <v>Enterprise</v>
      </c>
      <c r="I4869" s="1" t="str">
        <f t="array" ref="I4869">IF($F4869="", "", _xlfn.XLOOKUP($F4869,accounts!$A$2:$A$86,accounts!$F$2:$F$86, "Other"))</f>
        <v>United States</v>
      </c>
      <c r="J4869" s="1" t="s">
        <v>192</v>
      </c>
      <c r="K4869" s="3">
        <v>42933.0</v>
      </c>
      <c r="L4869" s="3">
        <v>42940.0</v>
      </c>
      <c r="M4869" s="1">
        <v>0.0</v>
      </c>
    </row>
    <row r="4870">
      <c r="A4870" s="1" t="s">
        <v>5075</v>
      </c>
      <c r="B4870" s="1" t="s">
        <v>92</v>
      </c>
      <c r="C4870" s="1" t="str">
        <f t="array" ref="C4870">_xlfn.XLOOKUP($B4870, sales_teams!$A$2:$A$36, sales_teams!$B$2:$B$36)</f>
        <v>Celia Rouche</v>
      </c>
      <c r="D4870" s="1" t="str">
        <f t="array" ref="D4870">_xlfn.XLOOKUP($B4870, sales_teams!$A$2:$A$36, sales_teams!$C$2:$C$36)</f>
        <v>West</v>
      </c>
      <c r="E4870" s="1" t="s">
        <v>188</v>
      </c>
      <c r="F4870" s="1" t="s">
        <v>118</v>
      </c>
      <c r="G4870" s="1" t="str">
        <f t="array" ref="G4870">IF($F4870="", "", _xlfn.XLOOKUP($F4870,accounts!$A$2:$A$86,accounts!$B$2:$B$86, "Other"))</f>
        <v>services</v>
      </c>
      <c r="H4870" s="1" t="str">
        <f t="array" ref="H4870">IF($F4870="", "", IFS(_xlfn.XLOOKUP($F4870, accounts!$A$2:$A$86, accounts!$E$2:$E$86, 0)&gt;=1000, "Enterprise", _xlfn.XLOOKUP($F4870, accounts!$A$2:$A$86, accounts!$E$2:$E$86, 0)&gt;=100, "Mid-Market", TRUE, "SMB"))</f>
        <v>Enterprise</v>
      </c>
      <c r="I4870" s="1" t="str">
        <f t="array" ref="I4870">IF($F4870="", "", _xlfn.XLOOKUP($F4870,accounts!$A$2:$A$86,accounts!$F$2:$F$86, "Other"))</f>
        <v>United States</v>
      </c>
      <c r="J4870" s="1" t="s">
        <v>192</v>
      </c>
      <c r="K4870" s="3">
        <v>42933.0</v>
      </c>
      <c r="L4870" s="3">
        <v>42934.0</v>
      </c>
      <c r="M4870" s="1">
        <v>0.0</v>
      </c>
    </row>
    <row r="4871">
      <c r="A4871" s="1" t="s">
        <v>5076</v>
      </c>
      <c r="B4871" s="1" t="s">
        <v>24</v>
      </c>
      <c r="C4871" s="1" t="str">
        <f t="array" ref="C4871">_xlfn.XLOOKUP($B4871, sales_teams!$A$2:$A$36, sales_teams!$B$2:$B$36)</f>
        <v>Melvin Marxen</v>
      </c>
      <c r="D4871" s="1" t="str">
        <f t="array" ref="D4871">_xlfn.XLOOKUP($B4871, sales_teams!$A$2:$A$36, sales_teams!$C$2:$C$36)</f>
        <v>Central</v>
      </c>
      <c r="E4871" s="1" t="s">
        <v>179</v>
      </c>
      <c r="F4871" s="1" t="s">
        <v>145</v>
      </c>
      <c r="G4871" s="1" t="str">
        <f t="array" ref="G4871">IF($F4871="", "", _xlfn.XLOOKUP($F4871,accounts!$A$2:$A$86,accounts!$B$2:$B$86, "Other"))</f>
        <v>technology</v>
      </c>
      <c r="H4871" s="1" t="str">
        <f t="array" ref="H4871">IF($F4871="", "", IFS(_xlfn.XLOOKUP($F4871, accounts!$A$2:$A$86, accounts!$E$2:$E$86, 0)&gt;=1000, "Enterprise", _xlfn.XLOOKUP($F4871, accounts!$A$2:$A$86, accounts!$E$2:$E$86, 0)&gt;=100, "Mid-Market", TRUE, "SMB"))</f>
        <v>Enterprise</v>
      </c>
      <c r="I4871" s="1" t="str">
        <f t="array" ref="I4871">IF($F4871="", "", _xlfn.XLOOKUP($F4871,accounts!$A$2:$A$86,accounts!$F$2:$F$86, "Other"))</f>
        <v>Panama</v>
      </c>
      <c r="J4871" s="1" t="s">
        <v>131</v>
      </c>
      <c r="K4871" s="3">
        <v>42933.0</v>
      </c>
      <c r="L4871" s="3">
        <v>42942.0</v>
      </c>
      <c r="M4871" s="1">
        <v>53.0</v>
      </c>
    </row>
    <row r="4872">
      <c r="A4872" s="1" t="s">
        <v>5077</v>
      </c>
      <c r="B4872" s="1" t="s">
        <v>107</v>
      </c>
      <c r="C4872" s="1" t="str">
        <f t="array" ref="C4872">_xlfn.XLOOKUP($B4872, sales_teams!$A$2:$A$36, sales_teams!$B$2:$B$36)</f>
        <v>Summer Sewald</v>
      </c>
      <c r="D4872" s="1" t="str">
        <f t="array" ref="D4872">_xlfn.XLOOKUP($B4872, sales_teams!$A$2:$A$36, sales_teams!$C$2:$C$36)</f>
        <v>West</v>
      </c>
      <c r="E4872" s="1" t="s">
        <v>109</v>
      </c>
      <c r="F4872" s="1" t="s">
        <v>91</v>
      </c>
      <c r="G4872" s="1" t="str">
        <f t="array" ref="G4872">IF($F4872="", "", _xlfn.XLOOKUP($F4872,accounts!$A$2:$A$86,accounts!$B$2:$B$86, "Other"))</f>
        <v>employment</v>
      </c>
      <c r="H4872" s="1" t="str">
        <f t="array" ref="H4872">IF($F4872="", "", IFS(_xlfn.XLOOKUP($F4872, accounts!$A$2:$A$86, accounts!$E$2:$E$86, 0)&gt;=1000, "Enterprise", _xlfn.XLOOKUP($F4872, accounts!$A$2:$A$86, accounts!$E$2:$E$86, 0)&gt;=100, "Mid-Market", TRUE, "SMB"))</f>
        <v>Enterprise</v>
      </c>
      <c r="I4872" s="1" t="str">
        <f t="array" ref="I4872">IF($F4872="", "", _xlfn.XLOOKUP($F4872,accounts!$A$2:$A$86,accounts!$F$2:$F$86, "Other"))</f>
        <v>United States</v>
      </c>
      <c r="J4872" s="1" t="s">
        <v>192</v>
      </c>
      <c r="K4872" s="3">
        <v>42933.0</v>
      </c>
      <c r="L4872" s="3">
        <v>43006.0</v>
      </c>
      <c r="M4872" s="1">
        <v>0.0</v>
      </c>
    </row>
    <row r="4873">
      <c r="A4873" s="1" t="s">
        <v>5078</v>
      </c>
      <c r="B4873" s="1" t="s">
        <v>107</v>
      </c>
      <c r="C4873" s="1" t="str">
        <f t="array" ref="C4873">_xlfn.XLOOKUP($B4873, sales_teams!$A$2:$A$36, sales_teams!$B$2:$B$36)</f>
        <v>Summer Sewald</v>
      </c>
      <c r="D4873" s="1" t="str">
        <f t="array" ref="D4873">_xlfn.XLOOKUP($B4873, sales_teams!$A$2:$A$36, sales_teams!$C$2:$C$36)</f>
        <v>West</v>
      </c>
      <c r="E4873" s="1" t="s">
        <v>109</v>
      </c>
      <c r="F4873" s="1" t="s">
        <v>154</v>
      </c>
      <c r="G4873" s="1" t="str">
        <f t="array" ref="G4873">IF($F4873="", "", _xlfn.XLOOKUP($F4873,accounts!$A$2:$A$86,accounts!$B$2:$B$86, "Other"))</f>
        <v>retail</v>
      </c>
      <c r="H4873" s="1" t="str">
        <f t="array" ref="H4873">IF($F4873="", "", IFS(_xlfn.XLOOKUP($F4873, accounts!$A$2:$A$86, accounts!$E$2:$E$86, 0)&gt;=1000, "Enterprise", _xlfn.XLOOKUP($F4873, accounts!$A$2:$A$86, accounts!$E$2:$E$86, 0)&gt;=100, "Mid-Market", TRUE, "SMB"))</f>
        <v>Enterprise</v>
      </c>
      <c r="I4873" s="1" t="str">
        <f t="array" ref="I4873">IF($F4873="", "", _xlfn.XLOOKUP($F4873,accounts!$A$2:$A$86,accounts!$F$2:$F$86, "Other"))</f>
        <v>United States</v>
      </c>
      <c r="J4873" s="1" t="s">
        <v>131</v>
      </c>
      <c r="K4873" s="3">
        <v>42933.0</v>
      </c>
      <c r="L4873" s="3">
        <v>43052.0</v>
      </c>
      <c r="M4873" s="1">
        <v>1075.0</v>
      </c>
    </row>
    <row r="4874">
      <c r="A4874" s="1" t="s">
        <v>5079</v>
      </c>
      <c r="B4874" s="1" t="s">
        <v>107</v>
      </c>
      <c r="C4874" s="1" t="str">
        <f t="array" ref="C4874">_xlfn.XLOOKUP($B4874, sales_teams!$A$2:$A$36, sales_teams!$B$2:$B$36)</f>
        <v>Summer Sewald</v>
      </c>
      <c r="D4874" s="1" t="str">
        <f t="array" ref="D4874">_xlfn.XLOOKUP($B4874, sales_teams!$A$2:$A$36, sales_teams!$C$2:$C$36)</f>
        <v>West</v>
      </c>
      <c r="E4874" s="1" t="s">
        <v>148</v>
      </c>
      <c r="F4874" s="1" t="s">
        <v>87</v>
      </c>
      <c r="G4874" s="1" t="str">
        <f t="array" ref="G4874">IF($F4874="", "", _xlfn.XLOOKUP($F4874,accounts!$A$2:$A$86,accounts!$B$2:$B$86, "Other"))</f>
        <v>telecommunications</v>
      </c>
      <c r="H4874" s="1" t="str">
        <f t="array" ref="H4874">IF($F4874="", "", IFS(_xlfn.XLOOKUP($F4874, accounts!$A$2:$A$86, accounts!$E$2:$E$86, 0)&gt;=1000, "Enterprise", _xlfn.XLOOKUP($F4874, accounts!$A$2:$A$86, accounts!$E$2:$E$86, 0)&gt;=100, "Mid-Market", TRUE, "SMB"))</f>
        <v>Enterprise</v>
      </c>
      <c r="I4874" s="1" t="str">
        <f t="array" ref="I4874">IF($F4874="", "", _xlfn.XLOOKUP($F4874,accounts!$A$2:$A$86,accounts!$F$2:$F$86, "Other"))</f>
        <v>United States</v>
      </c>
      <c r="J4874" s="1" t="s">
        <v>131</v>
      </c>
      <c r="K4874" s="3">
        <v>42933.0</v>
      </c>
      <c r="L4874" s="3">
        <v>42941.0</v>
      </c>
      <c r="M4874" s="1">
        <v>4683.0</v>
      </c>
    </row>
    <row r="4875">
      <c r="A4875" s="1" t="s">
        <v>5080</v>
      </c>
      <c r="B4875" s="1" t="s">
        <v>28</v>
      </c>
      <c r="C4875" s="1" t="str">
        <f t="array" ref="C4875">_xlfn.XLOOKUP($B4875, sales_teams!$A$2:$A$36, sales_teams!$B$2:$B$36)</f>
        <v>Melvin Marxen</v>
      </c>
      <c r="D4875" s="1" t="str">
        <f t="array" ref="D4875">_xlfn.XLOOKUP($B4875, sales_teams!$A$2:$A$36, sales_teams!$C$2:$C$36)</f>
        <v>Central</v>
      </c>
      <c r="E4875" s="1" t="s">
        <v>109</v>
      </c>
      <c r="F4875" s="1" t="s">
        <v>156</v>
      </c>
      <c r="G4875" s="1" t="str">
        <f t="array" ref="G4875">IF($F4875="", "", _xlfn.XLOOKUP($F4875,accounts!$A$2:$A$86,accounts!$B$2:$B$86, "Other"))</f>
        <v>employment</v>
      </c>
      <c r="H4875" s="1" t="str">
        <f t="array" ref="H4875">IF($F4875="", "", IFS(_xlfn.XLOOKUP($F4875, accounts!$A$2:$A$86, accounts!$E$2:$E$86, 0)&gt;=1000, "Enterprise", _xlfn.XLOOKUP($F4875, accounts!$A$2:$A$86, accounts!$E$2:$E$86, 0)&gt;=100, "Mid-Market", TRUE, "SMB"))</f>
        <v>Mid-Market</v>
      </c>
      <c r="I4875" s="1" t="str">
        <f t="array" ref="I4875">IF($F4875="", "", _xlfn.XLOOKUP($F4875,accounts!$A$2:$A$86,accounts!$F$2:$F$86, "Other"))</f>
        <v>United States</v>
      </c>
      <c r="J4875" s="1" t="s">
        <v>131</v>
      </c>
      <c r="K4875" s="3">
        <v>42933.0</v>
      </c>
      <c r="L4875" s="3">
        <v>42943.0</v>
      </c>
      <c r="M4875" s="1">
        <v>1114.0</v>
      </c>
    </row>
    <row r="4876">
      <c r="A4876" s="1" t="s">
        <v>5081</v>
      </c>
      <c r="B4876" s="1" t="s">
        <v>54</v>
      </c>
      <c r="C4876" s="1" t="str">
        <f t="array" ref="C4876">_xlfn.XLOOKUP($B4876, sales_teams!$A$2:$A$36, sales_teams!$B$2:$B$36)</f>
        <v>Rocco Neubert</v>
      </c>
      <c r="D4876" s="1" t="str">
        <f t="array" ref="D4876">_xlfn.XLOOKUP($B4876, sales_teams!$A$2:$A$36, sales_teams!$C$2:$C$36)</f>
        <v>East</v>
      </c>
      <c r="E4876" s="1" t="s">
        <v>148</v>
      </c>
      <c r="F4876" s="1" t="s">
        <v>22</v>
      </c>
      <c r="G4876" s="1" t="str">
        <f t="array" ref="G4876">IF($F4876="", "", _xlfn.XLOOKUP($F4876,accounts!$A$2:$A$86,accounts!$B$2:$B$86, "Other"))</f>
        <v>medical</v>
      </c>
      <c r="H4876" s="1" t="str">
        <f t="array" ref="H4876">IF($F4876="", "", IFS(_xlfn.XLOOKUP($F4876, accounts!$A$2:$A$86, accounts!$E$2:$E$86, 0)&gt;=1000, "Enterprise", _xlfn.XLOOKUP($F4876, accounts!$A$2:$A$86, accounts!$E$2:$E$86, 0)&gt;=100, "Mid-Market", TRUE, "SMB"))</f>
        <v>Mid-Market</v>
      </c>
      <c r="I4876" s="1" t="str">
        <f t="array" ref="I4876">IF($F4876="", "", _xlfn.XLOOKUP($F4876,accounts!$A$2:$A$86,accounts!$F$2:$F$86, "Other"))</f>
        <v>United States</v>
      </c>
      <c r="J4876" s="1" t="s">
        <v>131</v>
      </c>
      <c r="K4876" s="3">
        <v>42933.0</v>
      </c>
      <c r="L4876" s="3">
        <v>43056.0</v>
      </c>
      <c r="M4876" s="1">
        <v>5452.0</v>
      </c>
    </row>
    <row r="4877">
      <c r="A4877" s="1" t="s">
        <v>5082</v>
      </c>
      <c r="B4877" s="1" t="s">
        <v>65</v>
      </c>
      <c r="C4877" s="1" t="str">
        <f t="array" ref="C4877">_xlfn.XLOOKUP($B4877, sales_teams!$A$2:$A$36, sales_teams!$B$2:$B$36)</f>
        <v>Celia Rouche</v>
      </c>
      <c r="D4877" s="1" t="str">
        <f t="array" ref="D4877">_xlfn.XLOOKUP($B4877, sales_teams!$A$2:$A$36, sales_teams!$C$2:$C$36)</f>
        <v>West</v>
      </c>
      <c r="E4877" s="1" t="s">
        <v>148</v>
      </c>
      <c r="F4877" s="1" t="s">
        <v>117</v>
      </c>
      <c r="G4877" s="1" t="str">
        <f t="array" ref="G4877">IF($F4877="", "", _xlfn.XLOOKUP($F4877,accounts!$A$2:$A$86,accounts!$B$2:$B$86, "Other"))</f>
        <v>retail</v>
      </c>
      <c r="H4877" s="1" t="str">
        <f t="array" ref="H4877">IF($F4877="", "", IFS(_xlfn.XLOOKUP($F4877, accounts!$A$2:$A$86, accounts!$E$2:$E$86, 0)&gt;=1000, "Enterprise", _xlfn.XLOOKUP($F4877, accounts!$A$2:$A$86, accounts!$E$2:$E$86, 0)&gt;=100, "Mid-Market", TRUE, "SMB"))</f>
        <v>Mid-Market</v>
      </c>
      <c r="I4877" s="1" t="str">
        <f t="array" ref="I4877">IF($F4877="", "", _xlfn.XLOOKUP($F4877,accounts!$A$2:$A$86,accounts!$F$2:$F$86, "Other"))</f>
        <v>United States</v>
      </c>
      <c r="J4877" s="1" t="s">
        <v>131</v>
      </c>
      <c r="K4877" s="3">
        <v>42933.0</v>
      </c>
      <c r="L4877" s="3">
        <v>42985.0</v>
      </c>
      <c r="M4877" s="1">
        <v>5561.0</v>
      </c>
    </row>
    <row r="4878">
      <c r="A4878" s="1" t="s">
        <v>5083</v>
      </c>
      <c r="B4878" s="1" t="s">
        <v>41</v>
      </c>
      <c r="C4878" s="1" t="str">
        <f t="array" ref="C4878">_xlfn.XLOOKUP($B4878, sales_teams!$A$2:$A$36, sales_teams!$B$2:$B$36)</f>
        <v>Cara Losch</v>
      </c>
      <c r="D4878" s="1" t="str">
        <f t="array" ref="D4878">_xlfn.XLOOKUP($B4878, sales_teams!$A$2:$A$36, sales_teams!$C$2:$C$36)</f>
        <v>East</v>
      </c>
      <c r="E4878" s="1" t="s">
        <v>179</v>
      </c>
      <c r="F4878" s="1" t="s">
        <v>144</v>
      </c>
      <c r="G4878" s="1" t="str">
        <f t="array" ref="G4878">IF($F4878="", "", _xlfn.XLOOKUP($F4878,accounts!$A$2:$A$86,accounts!$B$2:$B$86, "Other"))</f>
        <v>retail</v>
      </c>
      <c r="H4878" s="1" t="str">
        <f t="array" ref="H4878">IF($F4878="", "", IFS(_xlfn.XLOOKUP($F4878, accounts!$A$2:$A$86, accounts!$E$2:$E$86, 0)&gt;=1000, "Enterprise", _xlfn.XLOOKUP($F4878, accounts!$A$2:$A$86, accounts!$E$2:$E$86, 0)&gt;=100, "Mid-Market", TRUE, "SMB"))</f>
        <v>Enterprise</v>
      </c>
      <c r="I4878" s="1" t="str">
        <f t="array" ref="I4878">IF($F4878="", "", _xlfn.XLOOKUP($F4878,accounts!$A$2:$A$86,accounts!$F$2:$F$86, "Other"))</f>
        <v>United States</v>
      </c>
      <c r="J4878" s="1" t="s">
        <v>131</v>
      </c>
      <c r="K4878" s="3">
        <v>42933.0</v>
      </c>
      <c r="L4878" s="3">
        <v>42941.0</v>
      </c>
      <c r="M4878" s="1">
        <v>57.0</v>
      </c>
    </row>
    <row r="4879">
      <c r="A4879" s="1" t="s">
        <v>5084</v>
      </c>
      <c r="B4879" s="1" t="s">
        <v>15</v>
      </c>
      <c r="C4879" s="1" t="str">
        <f t="array" ref="C4879">_xlfn.XLOOKUP($B4879, sales_teams!$A$2:$A$36, sales_teams!$B$2:$B$36)</f>
        <v>Dustin Brinkmann</v>
      </c>
      <c r="D4879" s="1" t="str">
        <f t="array" ref="D4879">_xlfn.XLOOKUP($B4879, sales_teams!$A$2:$A$36, sales_teams!$C$2:$C$36)</f>
        <v>Central</v>
      </c>
      <c r="E4879" s="1" t="s">
        <v>179</v>
      </c>
      <c r="F4879" s="1" t="s">
        <v>157</v>
      </c>
      <c r="G4879" s="1" t="str">
        <f t="array" ref="G4879">IF($F4879="", "", _xlfn.XLOOKUP($F4879,accounts!$A$2:$A$86,accounts!$B$2:$B$86, "Other"))</f>
        <v>retail</v>
      </c>
      <c r="H4879" s="1" t="str">
        <f t="array" ref="H4879">IF($F4879="", "", IFS(_xlfn.XLOOKUP($F4879, accounts!$A$2:$A$86, accounts!$E$2:$E$86, 0)&gt;=1000, "Enterprise", _xlfn.XLOOKUP($F4879, accounts!$A$2:$A$86, accounts!$E$2:$E$86, 0)&gt;=100, "Mid-Market", TRUE, "SMB"))</f>
        <v>Enterprise</v>
      </c>
      <c r="I4879" s="1" t="str">
        <f t="array" ref="I4879">IF($F4879="", "", _xlfn.XLOOKUP($F4879,accounts!$A$2:$A$86,accounts!$F$2:$F$86, "Other"))</f>
        <v>Belgium</v>
      </c>
      <c r="J4879" s="1" t="s">
        <v>192</v>
      </c>
      <c r="K4879" s="3">
        <v>42933.0</v>
      </c>
      <c r="L4879" s="3">
        <v>42950.0</v>
      </c>
      <c r="M4879" s="1">
        <v>0.0</v>
      </c>
    </row>
    <row r="4880">
      <c r="A4880" s="1" t="s">
        <v>5085</v>
      </c>
      <c r="B4880" s="1" t="s">
        <v>60</v>
      </c>
      <c r="C4880" s="1" t="str">
        <f t="array" ref="C4880">_xlfn.XLOOKUP($B4880, sales_teams!$A$2:$A$36, sales_teams!$B$2:$B$36)</f>
        <v>Celia Rouche</v>
      </c>
      <c r="D4880" s="1" t="str">
        <f t="array" ref="D4880">_xlfn.XLOOKUP($B4880, sales_teams!$A$2:$A$36, sales_teams!$C$2:$C$36)</f>
        <v>West</v>
      </c>
      <c r="E4880" s="1" t="s">
        <v>194</v>
      </c>
      <c r="F4880" s="1" t="s">
        <v>87</v>
      </c>
      <c r="G4880" s="1" t="str">
        <f t="array" ref="G4880">IF($F4880="", "", _xlfn.XLOOKUP($F4880,accounts!$A$2:$A$86,accounts!$B$2:$B$86, "Other"))</f>
        <v>telecommunications</v>
      </c>
      <c r="H4880" s="1" t="str">
        <f t="array" ref="H4880">IF($F4880="", "", IFS(_xlfn.XLOOKUP($F4880, accounts!$A$2:$A$86, accounts!$E$2:$E$86, 0)&gt;=1000, "Enterprise", _xlfn.XLOOKUP($F4880, accounts!$A$2:$A$86, accounts!$E$2:$E$86, 0)&gt;=100, "Mid-Market", TRUE, "SMB"))</f>
        <v>Enterprise</v>
      </c>
      <c r="I4880" s="1" t="str">
        <f t="array" ref="I4880">IF($F4880="", "", _xlfn.XLOOKUP($F4880,accounts!$A$2:$A$86,accounts!$F$2:$F$86, "Other"))</f>
        <v>United States</v>
      </c>
      <c r="J4880" s="1" t="s">
        <v>189</v>
      </c>
      <c r="K4880" s="3">
        <v>42933.0</v>
      </c>
    </row>
    <row r="4881">
      <c r="A4881" s="1" t="s">
        <v>5086</v>
      </c>
      <c r="B4881" s="1" t="s">
        <v>60</v>
      </c>
      <c r="C4881" s="1" t="str">
        <f t="array" ref="C4881">_xlfn.XLOOKUP($B4881, sales_teams!$A$2:$A$36, sales_teams!$B$2:$B$36)</f>
        <v>Celia Rouche</v>
      </c>
      <c r="D4881" s="1" t="str">
        <f t="array" ref="D4881">_xlfn.XLOOKUP($B4881, sales_teams!$A$2:$A$36, sales_teams!$C$2:$C$36)</f>
        <v>West</v>
      </c>
      <c r="E4881" s="1" t="s">
        <v>148</v>
      </c>
      <c r="F4881" s="1" t="s">
        <v>125</v>
      </c>
      <c r="G4881" s="1" t="str">
        <f t="array" ref="G4881">IF($F4881="", "", _xlfn.XLOOKUP($F4881,accounts!$A$2:$A$86,accounts!$B$2:$B$86, "Other"))</f>
        <v>software</v>
      </c>
      <c r="H4881" s="1" t="str">
        <f t="array" ref="H4881">IF($F4881="", "", IFS(_xlfn.XLOOKUP($F4881, accounts!$A$2:$A$86, accounts!$E$2:$E$86, 0)&gt;=1000, "Enterprise", _xlfn.XLOOKUP($F4881, accounts!$A$2:$A$86, accounts!$E$2:$E$86, 0)&gt;=100, "Mid-Market", TRUE, "SMB"))</f>
        <v>Enterprise</v>
      </c>
      <c r="I4881" s="1" t="str">
        <f t="array" ref="I4881">IF($F4881="", "", _xlfn.XLOOKUP($F4881,accounts!$A$2:$A$86,accounts!$F$2:$F$86, "Other"))</f>
        <v>United States</v>
      </c>
      <c r="J4881" s="1" t="s">
        <v>192</v>
      </c>
      <c r="K4881" s="3">
        <v>42933.0</v>
      </c>
      <c r="L4881" s="3">
        <v>43000.0</v>
      </c>
      <c r="M4881" s="1">
        <v>0.0</v>
      </c>
    </row>
    <row r="4882">
      <c r="A4882" s="1" t="s">
        <v>5087</v>
      </c>
      <c r="B4882" s="1" t="s">
        <v>60</v>
      </c>
      <c r="C4882" s="1" t="str">
        <f t="array" ref="C4882">_xlfn.XLOOKUP($B4882, sales_teams!$A$2:$A$36, sales_teams!$B$2:$B$36)</f>
        <v>Celia Rouche</v>
      </c>
      <c r="D4882" s="1" t="str">
        <f t="array" ref="D4882">_xlfn.XLOOKUP($B4882, sales_teams!$A$2:$A$36, sales_teams!$C$2:$C$36)</f>
        <v>West</v>
      </c>
      <c r="E4882" s="1" t="s">
        <v>188</v>
      </c>
      <c r="F4882" s="1" t="s">
        <v>50</v>
      </c>
      <c r="G4882" s="1" t="str">
        <f t="array" ref="G4882">IF($F4882="", "", _xlfn.XLOOKUP($F4882,accounts!$A$2:$A$86,accounts!$B$2:$B$86, "Other"))</f>
        <v>entertainment</v>
      </c>
      <c r="H4882" s="1" t="str">
        <f t="array" ref="H4882">IF($F4882="", "", IFS(_xlfn.XLOOKUP($F4882, accounts!$A$2:$A$86, accounts!$E$2:$E$86, 0)&gt;=1000, "Enterprise", _xlfn.XLOOKUP($F4882, accounts!$A$2:$A$86, accounts!$E$2:$E$86, 0)&gt;=100, "Mid-Market", TRUE, "SMB"))</f>
        <v>Enterprise</v>
      </c>
      <c r="I4882" s="1" t="str">
        <f t="array" ref="I4882">IF($F4882="", "", _xlfn.XLOOKUP($F4882,accounts!$A$2:$A$86,accounts!$F$2:$F$86, "Other"))</f>
        <v>United States</v>
      </c>
      <c r="J4882" s="1" t="s">
        <v>192</v>
      </c>
      <c r="K4882" s="3">
        <v>42933.0</v>
      </c>
      <c r="L4882" s="3">
        <v>42945.0</v>
      </c>
      <c r="M4882" s="1">
        <v>0.0</v>
      </c>
    </row>
    <row r="4883">
      <c r="A4883" s="1" t="s">
        <v>5088</v>
      </c>
      <c r="B4883" s="1" t="s">
        <v>60</v>
      </c>
      <c r="C4883" s="1" t="str">
        <f t="array" ref="C4883">_xlfn.XLOOKUP($B4883, sales_teams!$A$2:$A$36, sales_teams!$B$2:$B$36)</f>
        <v>Celia Rouche</v>
      </c>
      <c r="D4883" s="1" t="str">
        <f t="array" ref="D4883">_xlfn.XLOOKUP($B4883, sales_teams!$A$2:$A$36, sales_teams!$C$2:$C$36)</f>
        <v>West</v>
      </c>
      <c r="E4883" s="1" t="s">
        <v>181</v>
      </c>
      <c r="F4883" s="1" t="s">
        <v>114</v>
      </c>
      <c r="G4883" s="1" t="str">
        <f t="array" ref="G4883">IF($F4883="", "", _xlfn.XLOOKUP($F4883,accounts!$A$2:$A$86,accounts!$B$2:$B$86, "Other"))</f>
        <v>marketing</v>
      </c>
      <c r="H4883" s="1" t="str">
        <f t="array" ref="H4883">IF($F4883="", "", IFS(_xlfn.XLOOKUP($F4883, accounts!$A$2:$A$86, accounts!$E$2:$E$86, 0)&gt;=1000, "Enterprise", _xlfn.XLOOKUP($F4883, accounts!$A$2:$A$86, accounts!$E$2:$E$86, 0)&gt;=100, "Mid-Market", TRUE, "SMB"))</f>
        <v>Enterprise</v>
      </c>
      <c r="I4883" s="1" t="str">
        <f t="array" ref="I4883">IF($F4883="", "", _xlfn.XLOOKUP($F4883,accounts!$A$2:$A$86,accounts!$F$2:$F$86, "Other"))</f>
        <v>United States</v>
      </c>
      <c r="J4883" s="1" t="s">
        <v>131</v>
      </c>
      <c r="K4883" s="3">
        <v>42933.0</v>
      </c>
      <c r="L4883" s="3">
        <v>42934.0</v>
      </c>
      <c r="M4883" s="1">
        <v>496.0</v>
      </c>
    </row>
    <row r="4884">
      <c r="A4884" s="1" t="s">
        <v>5089</v>
      </c>
      <c r="B4884" s="1" t="s">
        <v>60</v>
      </c>
      <c r="C4884" s="1" t="str">
        <f t="array" ref="C4884">_xlfn.XLOOKUP($B4884, sales_teams!$A$2:$A$36, sales_teams!$B$2:$B$36)</f>
        <v>Celia Rouche</v>
      </c>
      <c r="D4884" s="1" t="str">
        <f t="array" ref="D4884">_xlfn.XLOOKUP($B4884, sales_teams!$A$2:$A$36, sales_teams!$C$2:$C$36)</f>
        <v>West</v>
      </c>
      <c r="E4884" s="1" t="s">
        <v>148</v>
      </c>
      <c r="F4884" s="1" t="s">
        <v>130</v>
      </c>
      <c r="G4884" s="1" t="str">
        <f t="array" ref="G4884">IF($F4884="", "", _xlfn.XLOOKUP($F4884,accounts!$A$2:$A$86,accounts!$B$2:$B$86, "Other"))</f>
        <v>medical</v>
      </c>
      <c r="H4884" s="1" t="str">
        <f t="array" ref="H4884">IF($F4884="", "", IFS(_xlfn.XLOOKUP($F4884, accounts!$A$2:$A$86, accounts!$E$2:$E$86, 0)&gt;=1000, "Enterprise", _xlfn.XLOOKUP($F4884, accounts!$A$2:$A$86, accounts!$E$2:$E$86, 0)&gt;=100, "Mid-Market", TRUE, "SMB"))</f>
        <v>Enterprise</v>
      </c>
      <c r="I4884" s="1" t="str">
        <f t="array" ref="I4884">IF($F4884="", "", _xlfn.XLOOKUP($F4884,accounts!$A$2:$A$86,accounts!$F$2:$F$86, "Other"))</f>
        <v>United States</v>
      </c>
      <c r="J4884" s="1" t="s">
        <v>131</v>
      </c>
      <c r="K4884" s="3">
        <v>42933.0</v>
      </c>
      <c r="L4884" s="3">
        <v>42995.0</v>
      </c>
      <c r="M4884" s="1">
        <v>5054.0</v>
      </c>
    </row>
    <row r="4885">
      <c r="A4885" s="1" t="s">
        <v>5090</v>
      </c>
      <c r="B4885" s="1" t="s">
        <v>34</v>
      </c>
      <c r="C4885" s="1" t="str">
        <f t="array" ref="C4885">_xlfn.XLOOKUP($B4885, sales_teams!$A$2:$A$36, sales_teams!$B$2:$B$36)</f>
        <v>Cara Losch</v>
      </c>
      <c r="D4885" s="1" t="str">
        <f t="array" ref="D4885">_xlfn.XLOOKUP($B4885, sales_teams!$A$2:$A$36, sales_teams!$C$2:$C$36)</f>
        <v>East</v>
      </c>
      <c r="E4885" s="1" t="s">
        <v>179</v>
      </c>
      <c r="F4885" s="1" t="s">
        <v>40</v>
      </c>
      <c r="G4885" s="1" t="str">
        <f t="array" ref="G4885">IF($F4885="", "", _xlfn.XLOOKUP($F4885,accounts!$A$2:$A$86,accounts!$B$2:$B$86, "Other"))</f>
        <v>technology</v>
      </c>
      <c r="H4885" s="1" t="str">
        <f t="array" ref="H4885">IF($F4885="", "", IFS(_xlfn.XLOOKUP($F4885, accounts!$A$2:$A$86, accounts!$E$2:$E$86, 0)&gt;=1000, "Enterprise", _xlfn.XLOOKUP($F4885, accounts!$A$2:$A$86, accounts!$E$2:$E$86, 0)&gt;=100, "Mid-Market", TRUE, "SMB"))</f>
        <v>Enterprise</v>
      </c>
      <c r="I4885" s="1" t="str">
        <f t="array" ref="I4885">IF($F4885="", "", _xlfn.XLOOKUP($F4885,accounts!$A$2:$A$86,accounts!$F$2:$F$86, "Other"))</f>
        <v>United States</v>
      </c>
      <c r="J4885" s="1" t="s">
        <v>192</v>
      </c>
      <c r="K4885" s="3">
        <v>42933.0</v>
      </c>
      <c r="L4885" s="3">
        <v>42934.0</v>
      </c>
      <c r="M4885" s="1">
        <v>0.0</v>
      </c>
    </row>
    <row r="4886">
      <c r="A4886" s="1" t="s">
        <v>5091</v>
      </c>
      <c r="B4886" s="1" t="s">
        <v>34</v>
      </c>
      <c r="C4886" s="1" t="str">
        <f t="array" ref="C4886">_xlfn.XLOOKUP($B4886, sales_teams!$A$2:$A$36, sales_teams!$B$2:$B$36)</f>
        <v>Cara Losch</v>
      </c>
      <c r="D4886" s="1" t="str">
        <f t="array" ref="D4886">_xlfn.XLOOKUP($B4886, sales_teams!$A$2:$A$36, sales_teams!$C$2:$C$36)</f>
        <v>East</v>
      </c>
      <c r="E4886" s="1" t="s">
        <v>179</v>
      </c>
      <c r="F4886" s="1" t="s">
        <v>103</v>
      </c>
      <c r="G4886" s="1" t="str">
        <f t="array" ref="G4886">IF($F4886="", "", _xlfn.XLOOKUP($F4886,accounts!$A$2:$A$86,accounts!$B$2:$B$86, "Other"))</f>
        <v>retail</v>
      </c>
      <c r="H4886" s="1" t="str">
        <f t="array" ref="H4886">IF($F4886="", "", IFS(_xlfn.XLOOKUP($F4886, accounts!$A$2:$A$86, accounts!$E$2:$E$86, 0)&gt;=1000, "Enterprise", _xlfn.XLOOKUP($F4886, accounts!$A$2:$A$86, accounts!$E$2:$E$86, 0)&gt;=100, "Mid-Market", TRUE, "SMB"))</f>
        <v>Enterprise</v>
      </c>
      <c r="I4886" s="1" t="str">
        <f t="array" ref="I4886">IF($F4886="", "", _xlfn.XLOOKUP($F4886,accounts!$A$2:$A$86,accounts!$F$2:$F$86, "Other"))</f>
        <v>United States</v>
      </c>
      <c r="J4886" s="1" t="s">
        <v>131</v>
      </c>
      <c r="K4886" s="3">
        <v>42933.0</v>
      </c>
      <c r="L4886" s="3">
        <v>42967.0</v>
      </c>
      <c r="M4886" s="1">
        <v>55.0</v>
      </c>
    </row>
    <row r="4887">
      <c r="A4887" s="1" t="s">
        <v>5092</v>
      </c>
      <c r="B4887" s="1" t="s">
        <v>105</v>
      </c>
      <c r="C4887" s="1" t="str">
        <f t="array" ref="C4887">_xlfn.XLOOKUP($B4887, sales_teams!$A$2:$A$36, sales_teams!$B$2:$B$36)</f>
        <v>Summer Sewald</v>
      </c>
      <c r="D4887" s="1" t="str">
        <f t="array" ref="D4887">_xlfn.XLOOKUP($B4887, sales_teams!$A$2:$A$36, sales_teams!$C$2:$C$36)</f>
        <v>West</v>
      </c>
      <c r="E4887" s="1" t="s">
        <v>109</v>
      </c>
      <c r="F4887" s="1" t="s">
        <v>130</v>
      </c>
      <c r="G4887" s="1" t="str">
        <f t="array" ref="G4887">IF($F4887="", "", _xlfn.XLOOKUP($F4887,accounts!$A$2:$A$86,accounts!$B$2:$B$86, "Other"))</f>
        <v>medical</v>
      </c>
      <c r="H4887" s="1" t="str">
        <f t="array" ref="H4887">IF($F4887="", "", IFS(_xlfn.XLOOKUP($F4887, accounts!$A$2:$A$86, accounts!$E$2:$E$86, 0)&gt;=1000, "Enterprise", _xlfn.XLOOKUP($F4887, accounts!$A$2:$A$86, accounts!$E$2:$E$86, 0)&gt;=100, "Mid-Market", TRUE, "SMB"))</f>
        <v>Enterprise</v>
      </c>
      <c r="I4887" s="1" t="str">
        <f t="array" ref="I4887">IF($F4887="", "", _xlfn.XLOOKUP($F4887,accounts!$A$2:$A$86,accounts!$F$2:$F$86, "Other"))</f>
        <v>United States</v>
      </c>
      <c r="J4887" s="1" t="s">
        <v>192</v>
      </c>
      <c r="K4887" s="3">
        <v>42933.0</v>
      </c>
      <c r="L4887" s="3">
        <v>42942.0</v>
      </c>
      <c r="M4887" s="1">
        <v>0.0</v>
      </c>
    </row>
    <row r="4888">
      <c r="A4888" s="1" t="s">
        <v>5093</v>
      </c>
      <c r="B4888" s="1" t="s">
        <v>105</v>
      </c>
      <c r="C4888" s="1" t="str">
        <f t="array" ref="C4888">_xlfn.XLOOKUP($B4888, sales_teams!$A$2:$A$36, sales_teams!$B$2:$B$36)</f>
        <v>Summer Sewald</v>
      </c>
      <c r="D4888" s="1" t="str">
        <f t="array" ref="D4888">_xlfn.XLOOKUP($B4888, sales_teams!$A$2:$A$36, sales_teams!$C$2:$C$36)</f>
        <v>West</v>
      </c>
      <c r="E4888" s="1" t="s">
        <v>148</v>
      </c>
      <c r="F4888" s="1" t="s">
        <v>168</v>
      </c>
      <c r="G4888" s="1" t="str">
        <f t="array" ref="G4888">IF($F4888="", "", _xlfn.XLOOKUP($F4888,accounts!$A$2:$A$86,accounts!$B$2:$B$86, "Other"))</f>
        <v>finance</v>
      </c>
      <c r="H4888" s="1" t="str">
        <f t="array" ref="H4888">IF($F4888="", "", IFS(_xlfn.XLOOKUP($F4888, accounts!$A$2:$A$86, accounts!$E$2:$E$86, 0)&gt;=1000, "Enterprise", _xlfn.XLOOKUP($F4888, accounts!$A$2:$A$86, accounts!$E$2:$E$86, 0)&gt;=100, "Mid-Market", TRUE, "SMB"))</f>
        <v>Enterprise</v>
      </c>
      <c r="I4888" s="1" t="str">
        <f t="array" ref="I4888">IF($F4888="", "", _xlfn.XLOOKUP($F4888,accounts!$A$2:$A$86,accounts!$F$2:$F$86, "Other"))</f>
        <v>United States</v>
      </c>
      <c r="J4888" s="1" t="s">
        <v>192</v>
      </c>
      <c r="K4888" s="3">
        <v>42933.0</v>
      </c>
      <c r="L4888" s="3">
        <v>42943.0</v>
      </c>
      <c r="M4888" s="1">
        <v>0.0</v>
      </c>
    </row>
    <row r="4889">
      <c r="A4889" s="1" t="s">
        <v>5094</v>
      </c>
      <c r="B4889" s="1" t="s">
        <v>105</v>
      </c>
      <c r="C4889" s="1" t="str">
        <f t="array" ref="C4889">_xlfn.XLOOKUP($B4889, sales_teams!$A$2:$A$36, sales_teams!$B$2:$B$36)</f>
        <v>Summer Sewald</v>
      </c>
      <c r="D4889" s="1" t="str">
        <f t="array" ref="D4889">_xlfn.XLOOKUP($B4889, sales_teams!$A$2:$A$36, sales_teams!$C$2:$C$36)</f>
        <v>West</v>
      </c>
      <c r="E4889" s="1" t="s">
        <v>109</v>
      </c>
      <c r="F4889" s="1" t="s">
        <v>154</v>
      </c>
      <c r="G4889" s="1" t="str">
        <f t="array" ref="G4889">IF($F4889="", "", _xlfn.XLOOKUP($F4889,accounts!$A$2:$A$86,accounts!$B$2:$B$86, "Other"))</f>
        <v>retail</v>
      </c>
      <c r="H4889" s="1" t="str">
        <f t="array" ref="H4889">IF($F4889="", "", IFS(_xlfn.XLOOKUP($F4889, accounts!$A$2:$A$86, accounts!$E$2:$E$86, 0)&gt;=1000, "Enterprise", _xlfn.XLOOKUP($F4889, accounts!$A$2:$A$86, accounts!$E$2:$E$86, 0)&gt;=100, "Mid-Market", TRUE, "SMB"))</f>
        <v>Enterprise</v>
      </c>
      <c r="I4889" s="1" t="str">
        <f t="array" ref="I4889">IF($F4889="", "", _xlfn.XLOOKUP($F4889,accounts!$A$2:$A$86,accounts!$F$2:$F$86, "Other"))</f>
        <v>United States</v>
      </c>
      <c r="J4889" s="1" t="s">
        <v>131</v>
      </c>
      <c r="K4889" s="3">
        <v>42933.0</v>
      </c>
      <c r="L4889" s="3">
        <v>42999.0</v>
      </c>
      <c r="M4889" s="1">
        <v>1064.0</v>
      </c>
    </row>
    <row r="4890">
      <c r="A4890" s="1" t="s">
        <v>5095</v>
      </c>
      <c r="B4890" s="1" t="s">
        <v>105</v>
      </c>
      <c r="C4890" s="1" t="str">
        <f t="array" ref="C4890">_xlfn.XLOOKUP($B4890, sales_teams!$A$2:$A$36, sales_teams!$B$2:$B$36)</f>
        <v>Summer Sewald</v>
      </c>
      <c r="D4890" s="1" t="str">
        <f t="array" ref="D4890">_xlfn.XLOOKUP($B4890, sales_teams!$A$2:$A$36, sales_teams!$C$2:$C$36)</f>
        <v>West</v>
      </c>
      <c r="E4890" s="1" t="s">
        <v>148</v>
      </c>
      <c r="F4890" s="1" t="s">
        <v>114</v>
      </c>
      <c r="G4890" s="1" t="str">
        <f t="array" ref="G4890">IF($F4890="", "", _xlfn.XLOOKUP($F4890,accounts!$A$2:$A$86,accounts!$B$2:$B$86, "Other"))</f>
        <v>marketing</v>
      </c>
      <c r="H4890" s="1" t="str">
        <f t="array" ref="H4890">IF($F4890="", "", IFS(_xlfn.XLOOKUP($F4890, accounts!$A$2:$A$86, accounts!$E$2:$E$86, 0)&gt;=1000, "Enterprise", _xlfn.XLOOKUP($F4890, accounts!$A$2:$A$86, accounts!$E$2:$E$86, 0)&gt;=100, "Mid-Market", TRUE, "SMB"))</f>
        <v>Enterprise</v>
      </c>
      <c r="I4890" s="1" t="str">
        <f t="array" ref="I4890">IF($F4890="", "", _xlfn.XLOOKUP($F4890,accounts!$A$2:$A$86,accounts!$F$2:$F$86, "Other"))</f>
        <v>United States</v>
      </c>
      <c r="J4890" s="1" t="s">
        <v>131</v>
      </c>
      <c r="K4890" s="3">
        <v>42933.0</v>
      </c>
      <c r="L4890" s="3">
        <v>42944.0</v>
      </c>
      <c r="M4890" s="1">
        <v>5268.0</v>
      </c>
    </row>
    <row r="4891">
      <c r="A4891" s="1" t="s">
        <v>5096</v>
      </c>
      <c r="B4891" s="1" t="s">
        <v>7</v>
      </c>
      <c r="C4891" s="1" t="str">
        <f t="array" ref="C4891">_xlfn.XLOOKUP($B4891, sales_teams!$A$2:$A$36, sales_teams!$B$2:$B$36)</f>
        <v>Dustin Brinkmann</v>
      </c>
      <c r="D4891" s="1" t="str">
        <f t="array" ref="D4891">_xlfn.XLOOKUP($B4891, sales_teams!$A$2:$A$36, sales_teams!$C$2:$C$36)</f>
        <v>Central</v>
      </c>
      <c r="E4891" s="1" t="s">
        <v>179</v>
      </c>
      <c r="F4891" s="1" t="s">
        <v>59</v>
      </c>
      <c r="G4891" s="1" t="str">
        <f t="array" ref="G4891">IF($F4891="", "", _xlfn.XLOOKUP($F4891,accounts!$A$2:$A$86,accounts!$B$2:$B$86, "Other"))</f>
        <v>medical</v>
      </c>
      <c r="H4891" s="1" t="str">
        <f t="array" ref="H4891">IF($F4891="", "", IFS(_xlfn.XLOOKUP($F4891, accounts!$A$2:$A$86, accounts!$E$2:$E$86, 0)&gt;=1000, "Enterprise", _xlfn.XLOOKUP($F4891, accounts!$A$2:$A$86, accounts!$E$2:$E$86, 0)&gt;=100, "Mid-Market", TRUE, "SMB"))</f>
        <v>SMB</v>
      </c>
      <c r="I4891" s="1" t="str">
        <f t="array" ref="I4891">IF($F4891="", "", _xlfn.XLOOKUP($F4891,accounts!$A$2:$A$86,accounts!$F$2:$F$86, "Other"))</f>
        <v>United States</v>
      </c>
      <c r="J4891" s="1" t="s">
        <v>131</v>
      </c>
      <c r="K4891" s="3">
        <v>42934.0</v>
      </c>
      <c r="L4891" s="3">
        <v>42943.0</v>
      </c>
      <c r="M4891" s="1">
        <v>54.0</v>
      </c>
    </row>
    <row r="4892">
      <c r="A4892" s="1" t="s">
        <v>5097</v>
      </c>
      <c r="B4892" s="1" t="s">
        <v>52</v>
      </c>
      <c r="C4892" s="1" t="str">
        <f t="array" ref="C4892">_xlfn.XLOOKUP($B4892, sales_teams!$A$2:$A$36, sales_teams!$B$2:$B$36)</f>
        <v>Rocco Neubert</v>
      </c>
      <c r="D4892" s="1" t="str">
        <f t="array" ref="D4892">_xlfn.XLOOKUP($B4892, sales_teams!$A$2:$A$36, sales_teams!$C$2:$C$36)</f>
        <v>East</v>
      </c>
      <c r="E4892" s="1" t="s">
        <v>188</v>
      </c>
      <c r="F4892" s="1" t="s">
        <v>141</v>
      </c>
      <c r="G4892" s="1" t="str">
        <f t="array" ref="G4892">IF($F4892="", "", _xlfn.XLOOKUP($F4892,accounts!$A$2:$A$86,accounts!$B$2:$B$86, "Other"))</f>
        <v>finance</v>
      </c>
      <c r="H4892" s="1" t="str">
        <f t="array" ref="H4892">IF($F4892="", "", IFS(_xlfn.XLOOKUP($F4892, accounts!$A$2:$A$86, accounts!$E$2:$E$86, 0)&gt;=1000, "Enterprise", _xlfn.XLOOKUP($F4892, accounts!$A$2:$A$86, accounts!$E$2:$E$86, 0)&gt;=100, "Mid-Market", TRUE, "SMB"))</f>
        <v>Mid-Market</v>
      </c>
      <c r="I4892" s="1" t="str">
        <f t="array" ref="I4892">IF($F4892="", "", _xlfn.XLOOKUP($F4892,accounts!$A$2:$A$86,accounts!$F$2:$F$86, "Other"))</f>
        <v>United States</v>
      </c>
      <c r="J4892" s="1" t="s">
        <v>131</v>
      </c>
      <c r="K4892" s="3">
        <v>42934.0</v>
      </c>
      <c r="L4892" s="3">
        <v>42944.0</v>
      </c>
      <c r="M4892" s="1">
        <v>3407.0</v>
      </c>
    </row>
    <row r="4893">
      <c r="A4893" s="1" t="s">
        <v>5098</v>
      </c>
      <c r="B4893" s="1" t="s">
        <v>39</v>
      </c>
      <c r="C4893" s="1" t="str">
        <f t="array" ref="C4893">_xlfn.XLOOKUP($B4893, sales_teams!$A$2:$A$36, sales_teams!$B$2:$B$36)</f>
        <v>Cara Losch</v>
      </c>
      <c r="D4893" s="1" t="str">
        <f t="array" ref="D4893">_xlfn.XLOOKUP($B4893, sales_teams!$A$2:$A$36, sales_teams!$C$2:$C$36)</f>
        <v>East</v>
      </c>
      <c r="E4893" s="1" t="s">
        <v>109</v>
      </c>
      <c r="G4893" s="1" t="str">
        <f t="array" ref="G4893">IF($F4893="", "", _xlfn.XLOOKUP($F4893,accounts!$A$2:$A$86,accounts!$B$2:$B$86, "Other"))</f>
        <v/>
      </c>
      <c r="H4893" s="1" t="str">
        <f t="array" ref="H4893">IF($F4893="", "", IFS(_xlfn.XLOOKUP($F4893, accounts!$A$2:$A$86, accounts!$E$2:$E$86, 0)&gt;=1000, "Enterprise", _xlfn.XLOOKUP($F4893, accounts!$A$2:$A$86, accounts!$E$2:$E$86, 0)&gt;=100, "Mid-Market", TRUE, "SMB"))</f>
        <v/>
      </c>
      <c r="I4893" s="1" t="str">
        <f t="array" ref="I4893">IF($F4893="", "", _xlfn.XLOOKUP($F4893,accounts!$A$2:$A$86,accounts!$F$2:$F$86, "Other"))</f>
        <v/>
      </c>
      <c r="J4893" s="1" t="s">
        <v>189</v>
      </c>
      <c r="K4893" s="3">
        <v>42934.0</v>
      </c>
    </row>
    <row r="4894">
      <c r="A4894" s="1" t="s">
        <v>5099</v>
      </c>
      <c r="B4894" s="1" t="s">
        <v>48</v>
      </c>
      <c r="C4894" s="1" t="str">
        <f t="array" ref="C4894">_xlfn.XLOOKUP($B4894, sales_teams!$A$2:$A$36, sales_teams!$B$2:$B$36)</f>
        <v>Rocco Neubert</v>
      </c>
      <c r="D4894" s="1" t="str">
        <f t="array" ref="D4894">_xlfn.XLOOKUP($B4894, sales_teams!$A$2:$A$36, sales_teams!$C$2:$C$36)</f>
        <v>East</v>
      </c>
      <c r="E4894" s="1" t="s">
        <v>181</v>
      </c>
      <c r="F4894" s="1" t="s">
        <v>43</v>
      </c>
      <c r="G4894" s="1" t="str">
        <f t="array" ref="G4894">IF($F4894="", "", _xlfn.XLOOKUP($F4894,accounts!$A$2:$A$86,accounts!$B$2:$B$86, "Other"))</f>
        <v>software</v>
      </c>
      <c r="H4894" s="1" t="str">
        <f t="array" ref="H4894">IF($F4894="", "", IFS(_xlfn.XLOOKUP($F4894, accounts!$A$2:$A$86, accounts!$E$2:$E$86, 0)&gt;=1000, "Enterprise", _xlfn.XLOOKUP($F4894, accounts!$A$2:$A$86, accounts!$E$2:$E$86, 0)&gt;=100, "Mid-Market", TRUE, "SMB"))</f>
        <v>Enterprise</v>
      </c>
      <c r="I4894" s="1" t="str">
        <f t="array" ref="I4894">IF($F4894="", "", _xlfn.XLOOKUP($F4894,accounts!$A$2:$A$86,accounts!$F$2:$F$86, "Other"))</f>
        <v>United States</v>
      </c>
      <c r="J4894" s="1" t="s">
        <v>192</v>
      </c>
      <c r="K4894" s="3">
        <v>42934.0</v>
      </c>
      <c r="L4894" s="3">
        <v>42952.0</v>
      </c>
      <c r="M4894" s="1">
        <v>0.0</v>
      </c>
    </row>
    <row r="4895">
      <c r="A4895" s="1" t="s">
        <v>5100</v>
      </c>
      <c r="B4895" s="1" t="s">
        <v>30</v>
      </c>
      <c r="C4895" s="1" t="str">
        <f t="array" ref="C4895">_xlfn.XLOOKUP($B4895, sales_teams!$A$2:$A$36, sales_teams!$B$2:$B$36)</f>
        <v>Melvin Marxen</v>
      </c>
      <c r="D4895" s="1" t="str">
        <f t="array" ref="D4895">_xlfn.XLOOKUP($B4895, sales_teams!$A$2:$A$36, sales_teams!$C$2:$C$36)</f>
        <v>Central</v>
      </c>
      <c r="E4895" s="1" t="s">
        <v>148</v>
      </c>
      <c r="F4895" s="1" t="s">
        <v>150</v>
      </c>
      <c r="G4895" s="1" t="str">
        <f t="array" ref="G4895">IF($F4895="", "", _xlfn.XLOOKUP($F4895,accounts!$A$2:$A$86,accounts!$B$2:$B$86, "Other"))</f>
        <v>technology</v>
      </c>
      <c r="H4895" s="1" t="str">
        <f t="array" ref="H4895">IF($F4895="", "", IFS(_xlfn.XLOOKUP($F4895, accounts!$A$2:$A$86, accounts!$E$2:$E$86, 0)&gt;=1000, "Enterprise", _xlfn.XLOOKUP($F4895, accounts!$A$2:$A$86, accounts!$E$2:$E$86, 0)&gt;=100, "Mid-Market", TRUE, "SMB"))</f>
        <v>Enterprise</v>
      </c>
      <c r="I4895" s="1" t="str">
        <f t="array" ref="I4895">IF($F4895="", "", _xlfn.XLOOKUP($F4895,accounts!$A$2:$A$86,accounts!$F$2:$F$86, "Other"))</f>
        <v>United States</v>
      </c>
      <c r="J4895" s="1" t="s">
        <v>192</v>
      </c>
      <c r="K4895" s="3">
        <v>42934.0</v>
      </c>
      <c r="L4895" s="3">
        <v>42977.0</v>
      </c>
      <c r="M4895" s="1">
        <v>0.0</v>
      </c>
    </row>
    <row r="4896">
      <c r="A4896" s="1" t="s">
        <v>5101</v>
      </c>
      <c r="B4896" s="1" t="s">
        <v>30</v>
      </c>
      <c r="C4896" s="1" t="str">
        <f t="array" ref="C4896">_xlfn.XLOOKUP($B4896, sales_teams!$A$2:$A$36, sales_teams!$B$2:$B$36)</f>
        <v>Melvin Marxen</v>
      </c>
      <c r="D4896" s="1" t="str">
        <f t="array" ref="D4896">_xlfn.XLOOKUP($B4896, sales_teams!$A$2:$A$36, sales_teams!$C$2:$C$36)</f>
        <v>Central</v>
      </c>
      <c r="E4896" s="1" t="s">
        <v>179</v>
      </c>
      <c r="F4896" s="1" t="s">
        <v>76</v>
      </c>
      <c r="G4896" s="1" t="str">
        <f t="array" ref="G4896">IF($F4896="", "", _xlfn.XLOOKUP($F4896,accounts!$A$2:$A$86,accounts!$B$2:$B$86, "Other"))</f>
        <v>marketing</v>
      </c>
      <c r="H4896" s="1" t="str">
        <f t="array" ref="H4896">IF($F4896="", "", IFS(_xlfn.XLOOKUP($F4896, accounts!$A$2:$A$86, accounts!$E$2:$E$86, 0)&gt;=1000, "Enterprise", _xlfn.XLOOKUP($F4896, accounts!$A$2:$A$86, accounts!$E$2:$E$86, 0)&gt;=100, "Mid-Market", TRUE, "SMB"))</f>
        <v>Enterprise</v>
      </c>
      <c r="I4896" s="1" t="str">
        <f t="array" ref="I4896">IF($F4896="", "", _xlfn.XLOOKUP($F4896,accounts!$A$2:$A$86,accounts!$F$2:$F$86, "Other"))</f>
        <v>United States</v>
      </c>
      <c r="J4896" s="1" t="s">
        <v>192</v>
      </c>
      <c r="K4896" s="3">
        <v>42934.0</v>
      </c>
      <c r="L4896" s="3">
        <v>42942.0</v>
      </c>
      <c r="M4896" s="1">
        <v>0.0</v>
      </c>
    </row>
    <row r="4897">
      <c r="A4897" s="1" t="s">
        <v>5102</v>
      </c>
      <c r="B4897" s="1" t="s">
        <v>30</v>
      </c>
      <c r="C4897" s="1" t="str">
        <f t="array" ref="C4897">_xlfn.XLOOKUP($B4897, sales_teams!$A$2:$A$36, sales_teams!$B$2:$B$36)</f>
        <v>Melvin Marxen</v>
      </c>
      <c r="D4897" s="1" t="str">
        <f t="array" ref="D4897">_xlfn.XLOOKUP($B4897, sales_teams!$A$2:$A$36, sales_teams!$C$2:$C$36)</f>
        <v>Central</v>
      </c>
      <c r="E4897" s="1" t="s">
        <v>109</v>
      </c>
      <c r="F4897" s="1" t="s">
        <v>165</v>
      </c>
      <c r="G4897" s="1" t="str">
        <f t="array" ref="G4897">IF($F4897="", "", _xlfn.XLOOKUP($F4897,accounts!$A$2:$A$86,accounts!$B$2:$B$86, "Other"))</f>
        <v>telecommunications</v>
      </c>
      <c r="H4897" s="1" t="str">
        <f t="array" ref="H4897">IF($F4897="", "", IFS(_xlfn.XLOOKUP($F4897, accounts!$A$2:$A$86, accounts!$E$2:$E$86, 0)&gt;=1000, "Enterprise", _xlfn.XLOOKUP($F4897, accounts!$A$2:$A$86, accounts!$E$2:$E$86, 0)&gt;=100, "Mid-Market", TRUE, "SMB"))</f>
        <v>Enterprise</v>
      </c>
      <c r="I4897" s="1" t="str">
        <f t="array" ref="I4897">IF($F4897="", "", _xlfn.XLOOKUP($F4897,accounts!$A$2:$A$86,accounts!$F$2:$F$86, "Other"))</f>
        <v>United States</v>
      </c>
      <c r="J4897" s="1" t="s">
        <v>131</v>
      </c>
      <c r="K4897" s="3">
        <v>42934.0</v>
      </c>
      <c r="L4897" s="3">
        <v>42935.0</v>
      </c>
      <c r="M4897" s="1">
        <v>752.0</v>
      </c>
    </row>
    <row r="4898">
      <c r="A4898" s="1" t="s">
        <v>5103</v>
      </c>
      <c r="B4898" s="1" t="s">
        <v>30</v>
      </c>
      <c r="C4898" s="1" t="str">
        <f t="array" ref="C4898">_xlfn.XLOOKUP($B4898, sales_teams!$A$2:$A$36, sales_teams!$B$2:$B$36)</f>
        <v>Melvin Marxen</v>
      </c>
      <c r="D4898" s="1" t="str">
        <f t="array" ref="D4898">_xlfn.XLOOKUP($B4898, sales_teams!$A$2:$A$36, sales_teams!$C$2:$C$36)</f>
        <v>Central</v>
      </c>
      <c r="E4898" s="1" t="s">
        <v>188</v>
      </c>
      <c r="F4898" s="1" t="s">
        <v>156</v>
      </c>
      <c r="G4898" s="1" t="str">
        <f t="array" ref="G4898">IF($F4898="", "", _xlfn.XLOOKUP($F4898,accounts!$A$2:$A$86,accounts!$B$2:$B$86, "Other"))</f>
        <v>employment</v>
      </c>
      <c r="H4898" s="1" t="str">
        <f t="array" ref="H4898">IF($F4898="", "", IFS(_xlfn.XLOOKUP($F4898, accounts!$A$2:$A$86, accounts!$E$2:$E$86, 0)&gt;=1000, "Enterprise", _xlfn.XLOOKUP($F4898, accounts!$A$2:$A$86, accounts!$E$2:$E$86, 0)&gt;=100, "Mid-Market", TRUE, "SMB"))</f>
        <v>Mid-Market</v>
      </c>
      <c r="I4898" s="1" t="str">
        <f t="array" ref="I4898">IF($F4898="", "", _xlfn.XLOOKUP($F4898,accounts!$A$2:$A$86,accounts!$F$2:$F$86, "Other"))</f>
        <v>United States</v>
      </c>
      <c r="J4898" s="1" t="s">
        <v>131</v>
      </c>
      <c r="K4898" s="3">
        <v>42934.0</v>
      </c>
      <c r="L4898" s="3">
        <v>42981.0</v>
      </c>
      <c r="M4898" s="1">
        <v>3727.0</v>
      </c>
    </row>
    <row r="4899">
      <c r="A4899" s="1" t="s">
        <v>5104</v>
      </c>
      <c r="B4899" s="1" t="s">
        <v>94</v>
      </c>
      <c r="C4899" s="1" t="str">
        <f t="array" ref="C4899">_xlfn.XLOOKUP($B4899, sales_teams!$A$2:$A$36, sales_teams!$B$2:$B$36)</f>
        <v>Celia Rouche</v>
      </c>
      <c r="D4899" s="1" t="str">
        <f t="array" ref="D4899">_xlfn.XLOOKUP($B4899, sales_teams!$A$2:$A$36, sales_teams!$C$2:$C$36)</f>
        <v>West</v>
      </c>
      <c r="E4899" s="1" t="s">
        <v>179</v>
      </c>
      <c r="F4899" s="1" t="s">
        <v>59</v>
      </c>
      <c r="G4899" s="1" t="str">
        <f t="array" ref="G4899">IF($F4899="", "", _xlfn.XLOOKUP($F4899,accounts!$A$2:$A$86,accounts!$B$2:$B$86, "Other"))</f>
        <v>medical</v>
      </c>
      <c r="H4899" s="1" t="str">
        <f t="array" ref="H4899">IF($F4899="", "", IFS(_xlfn.XLOOKUP($F4899, accounts!$A$2:$A$86, accounts!$E$2:$E$86, 0)&gt;=1000, "Enterprise", _xlfn.XLOOKUP($F4899, accounts!$A$2:$A$86, accounts!$E$2:$E$86, 0)&gt;=100, "Mid-Market", TRUE, "SMB"))</f>
        <v>SMB</v>
      </c>
      <c r="I4899" s="1" t="str">
        <f t="array" ref="I4899">IF($F4899="", "", _xlfn.XLOOKUP($F4899,accounts!$A$2:$A$86,accounts!$F$2:$F$86, "Other"))</f>
        <v>United States</v>
      </c>
      <c r="J4899" s="1" t="s">
        <v>192</v>
      </c>
      <c r="K4899" s="3">
        <v>42934.0</v>
      </c>
      <c r="L4899" s="3">
        <v>42947.0</v>
      </c>
      <c r="M4899" s="1">
        <v>0.0</v>
      </c>
    </row>
    <row r="4900">
      <c r="A4900" s="1" t="s">
        <v>5105</v>
      </c>
      <c r="B4900" s="1" t="s">
        <v>94</v>
      </c>
      <c r="C4900" s="1" t="str">
        <f t="array" ref="C4900">_xlfn.XLOOKUP($B4900, sales_teams!$A$2:$A$36, sales_teams!$B$2:$B$36)</f>
        <v>Celia Rouche</v>
      </c>
      <c r="D4900" s="1" t="str">
        <f t="array" ref="D4900">_xlfn.XLOOKUP($B4900, sales_teams!$A$2:$A$36, sales_teams!$C$2:$C$36)</f>
        <v>West</v>
      </c>
      <c r="E4900" s="1" t="s">
        <v>181</v>
      </c>
      <c r="F4900" s="1" t="s">
        <v>176</v>
      </c>
      <c r="G4900" s="1" t="str">
        <f t="array" ref="G4900">IF($F4900="", "", _xlfn.XLOOKUP($F4900,accounts!$A$2:$A$86,accounts!$B$2:$B$86, "Other"))</f>
        <v>entertainment</v>
      </c>
      <c r="H4900" s="1" t="str">
        <f t="array" ref="H4900">IF($F4900="", "", IFS(_xlfn.XLOOKUP($F4900, accounts!$A$2:$A$86, accounts!$E$2:$E$86, 0)&gt;=1000, "Enterprise", _xlfn.XLOOKUP($F4900, accounts!$A$2:$A$86, accounts!$E$2:$E$86, 0)&gt;=100, "Mid-Market", TRUE, "SMB"))</f>
        <v>Mid-Market</v>
      </c>
      <c r="I4900" s="1" t="str">
        <f t="array" ref="I4900">IF($F4900="", "", _xlfn.XLOOKUP($F4900,accounts!$A$2:$A$86,accounts!$F$2:$F$86, "Other"))</f>
        <v>United States</v>
      </c>
      <c r="J4900" s="1" t="s">
        <v>131</v>
      </c>
      <c r="K4900" s="3">
        <v>42934.0</v>
      </c>
      <c r="L4900" s="3">
        <v>42944.0</v>
      </c>
      <c r="M4900" s="1">
        <v>532.0</v>
      </c>
    </row>
    <row r="4901">
      <c r="A4901" s="1" t="s">
        <v>5106</v>
      </c>
      <c r="B4901" s="1" t="s">
        <v>42</v>
      </c>
      <c r="C4901" s="1" t="str">
        <f t="array" ref="C4901">_xlfn.XLOOKUP($B4901, sales_teams!$A$2:$A$36, sales_teams!$B$2:$B$36)</f>
        <v>Cara Losch</v>
      </c>
      <c r="D4901" s="1" t="str">
        <f t="array" ref="D4901">_xlfn.XLOOKUP($B4901, sales_teams!$A$2:$A$36, sales_teams!$C$2:$C$36)</f>
        <v>East</v>
      </c>
      <c r="E4901" s="1" t="s">
        <v>194</v>
      </c>
      <c r="F4901" s="1" t="s">
        <v>169</v>
      </c>
      <c r="G4901" s="1" t="str">
        <f t="array" ref="G4901">IF($F4901="", "", _xlfn.XLOOKUP($F4901,accounts!$A$2:$A$86,accounts!$B$2:$B$86, "Other"))</f>
        <v>entertainment</v>
      </c>
      <c r="H4901" s="1" t="str">
        <f t="array" ref="H4901">IF($F4901="", "", IFS(_xlfn.XLOOKUP($F4901, accounts!$A$2:$A$86, accounts!$E$2:$E$86, 0)&gt;=1000, "Enterprise", _xlfn.XLOOKUP($F4901, accounts!$A$2:$A$86, accounts!$E$2:$E$86, 0)&gt;=100, "Mid-Market", TRUE, "SMB"))</f>
        <v>Enterprise</v>
      </c>
      <c r="I4901" s="1" t="str">
        <f t="array" ref="I4901">IF($F4901="", "", _xlfn.XLOOKUP($F4901,accounts!$A$2:$A$86,accounts!$F$2:$F$86, "Other"))</f>
        <v>United States</v>
      </c>
      <c r="J4901" s="1" t="s">
        <v>192</v>
      </c>
      <c r="K4901" s="3">
        <v>42934.0</v>
      </c>
      <c r="L4901" s="3">
        <v>42946.0</v>
      </c>
      <c r="M4901" s="1">
        <v>0.0</v>
      </c>
    </row>
    <row r="4902">
      <c r="A4902" s="1" t="s">
        <v>5107</v>
      </c>
      <c r="B4902" s="1" t="s">
        <v>26</v>
      </c>
      <c r="C4902" s="1" t="str">
        <f t="array" ref="C4902">_xlfn.XLOOKUP($B4902, sales_teams!$A$2:$A$36, sales_teams!$B$2:$B$36)</f>
        <v>Melvin Marxen</v>
      </c>
      <c r="D4902" s="1" t="str">
        <f t="array" ref="D4902">_xlfn.XLOOKUP($B4902, sales_teams!$A$2:$A$36, sales_teams!$C$2:$C$36)</f>
        <v>Central</v>
      </c>
      <c r="E4902" s="1" t="s">
        <v>194</v>
      </c>
      <c r="F4902" s="1" t="s">
        <v>119</v>
      </c>
      <c r="G4902" s="1" t="str">
        <f t="array" ref="G4902">IF($F4902="", "", _xlfn.XLOOKUP($F4902,accounts!$A$2:$A$86,accounts!$B$2:$B$86, "Other"))</f>
        <v>technology</v>
      </c>
      <c r="H4902" s="1" t="str">
        <f t="array" ref="H4902">IF($F4902="", "", IFS(_xlfn.XLOOKUP($F4902, accounts!$A$2:$A$86, accounts!$E$2:$E$86, 0)&gt;=1000, "Enterprise", _xlfn.XLOOKUP($F4902, accounts!$A$2:$A$86, accounts!$E$2:$E$86, 0)&gt;=100, "Mid-Market", TRUE, "SMB"))</f>
        <v>Enterprise</v>
      </c>
      <c r="I4902" s="1" t="str">
        <f t="array" ref="I4902">IF($F4902="", "", _xlfn.XLOOKUP($F4902,accounts!$A$2:$A$86,accounts!$F$2:$F$86, "Other"))</f>
        <v>Korea</v>
      </c>
      <c r="J4902" s="1" t="s">
        <v>192</v>
      </c>
      <c r="K4902" s="3">
        <v>42934.0</v>
      </c>
      <c r="L4902" s="3">
        <v>42939.0</v>
      </c>
      <c r="M4902" s="1">
        <v>0.0</v>
      </c>
    </row>
    <row r="4903">
      <c r="A4903" s="1" t="s">
        <v>5108</v>
      </c>
      <c r="B4903" s="1" t="s">
        <v>26</v>
      </c>
      <c r="C4903" s="1" t="str">
        <f t="array" ref="C4903">_xlfn.XLOOKUP($B4903, sales_teams!$A$2:$A$36, sales_teams!$B$2:$B$36)</f>
        <v>Melvin Marxen</v>
      </c>
      <c r="D4903" s="1" t="str">
        <f t="array" ref="D4903">_xlfn.XLOOKUP($B4903, sales_teams!$A$2:$A$36, sales_teams!$C$2:$C$36)</f>
        <v>Central</v>
      </c>
      <c r="E4903" s="1" t="s">
        <v>194</v>
      </c>
      <c r="F4903" s="1" t="s">
        <v>78</v>
      </c>
      <c r="G4903" s="1" t="str">
        <f t="array" ref="G4903">IF($F4903="", "", _xlfn.XLOOKUP($F4903,accounts!$A$2:$A$86,accounts!$B$2:$B$86, "Other"))</f>
        <v>marketing</v>
      </c>
      <c r="H4903" s="1" t="str">
        <f t="array" ref="H4903">IF($F4903="", "", IFS(_xlfn.XLOOKUP($F4903, accounts!$A$2:$A$86, accounts!$E$2:$E$86, 0)&gt;=1000, "Enterprise", _xlfn.XLOOKUP($F4903, accounts!$A$2:$A$86, accounts!$E$2:$E$86, 0)&gt;=100, "Mid-Market", TRUE, "SMB"))</f>
        <v>Enterprise</v>
      </c>
      <c r="I4903" s="1" t="str">
        <f t="array" ref="I4903">IF($F4903="", "", _xlfn.XLOOKUP($F4903,accounts!$A$2:$A$86,accounts!$F$2:$F$86, "Other"))</f>
        <v>United States</v>
      </c>
      <c r="J4903" s="1" t="s">
        <v>192</v>
      </c>
      <c r="K4903" s="3">
        <v>42934.0</v>
      </c>
      <c r="L4903" s="3">
        <v>42954.0</v>
      </c>
      <c r="M4903" s="1">
        <v>0.0</v>
      </c>
    </row>
    <row r="4904">
      <c r="A4904" s="1" t="s">
        <v>5109</v>
      </c>
      <c r="B4904" s="1" t="s">
        <v>26</v>
      </c>
      <c r="C4904" s="1" t="str">
        <f t="array" ref="C4904">_xlfn.XLOOKUP($B4904, sales_teams!$A$2:$A$36, sales_teams!$B$2:$B$36)</f>
        <v>Melvin Marxen</v>
      </c>
      <c r="D4904" s="1" t="str">
        <f t="array" ref="D4904">_xlfn.XLOOKUP($B4904, sales_teams!$A$2:$A$36, sales_teams!$C$2:$C$36)</f>
        <v>Central</v>
      </c>
      <c r="E4904" s="1" t="s">
        <v>188</v>
      </c>
      <c r="F4904" s="1" t="s">
        <v>59</v>
      </c>
      <c r="G4904" s="1" t="str">
        <f t="array" ref="G4904">IF($F4904="", "", _xlfn.XLOOKUP($F4904,accounts!$A$2:$A$86,accounts!$B$2:$B$86, "Other"))</f>
        <v>medical</v>
      </c>
      <c r="H4904" s="1" t="str">
        <f t="array" ref="H4904">IF($F4904="", "", IFS(_xlfn.XLOOKUP($F4904, accounts!$A$2:$A$86, accounts!$E$2:$E$86, 0)&gt;=1000, "Enterprise", _xlfn.XLOOKUP($F4904, accounts!$A$2:$A$86, accounts!$E$2:$E$86, 0)&gt;=100, "Mid-Market", TRUE, "SMB"))</f>
        <v>SMB</v>
      </c>
      <c r="I4904" s="1" t="str">
        <f t="array" ref="I4904">IF($F4904="", "", _xlfn.XLOOKUP($F4904,accounts!$A$2:$A$86,accounts!$F$2:$F$86, "Other"))</f>
        <v>United States</v>
      </c>
      <c r="J4904" s="1" t="s">
        <v>131</v>
      </c>
      <c r="K4904" s="3">
        <v>42934.0</v>
      </c>
      <c r="L4904" s="3">
        <v>43005.0</v>
      </c>
      <c r="M4904" s="1">
        <v>3139.0</v>
      </c>
    </row>
    <row r="4905">
      <c r="A4905" s="1" t="s">
        <v>5110</v>
      </c>
      <c r="B4905" s="1" t="s">
        <v>88</v>
      </c>
      <c r="C4905" s="1" t="str">
        <f t="array" ref="C4905">_xlfn.XLOOKUP($B4905, sales_teams!$A$2:$A$36, sales_teams!$B$2:$B$36)</f>
        <v>Celia Rouche</v>
      </c>
      <c r="D4905" s="1" t="str">
        <f t="array" ref="D4905">_xlfn.XLOOKUP($B4905, sales_teams!$A$2:$A$36, sales_teams!$C$2:$C$36)</f>
        <v>West</v>
      </c>
      <c r="E4905" s="1" t="s">
        <v>188</v>
      </c>
      <c r="F4905" s="1" t="s">
        <v>91</v>
      </c>
      <c r="G4905" s="1" t="str">
        <f t="array" ref="G4905">IF($F4905="", "", _xlfn.XLOOKUP($F4905,accounts!$A$2:$A$86,accounts!$B$2:$B$86, "Other"))</f>
        <v>employment</v>
      </c>
      <c r="H4905" s="1" t="str">
        <f t="array" ref="H4905">IF($F4905="", "", IFS(_xlfn.XLOOKUP($F4905, accounts!$A$2:$A$86, accounts!$E$2:$E$86, 0)&gt;=1000, "Enterprise", _xlfn.XLOOKUP($F4905, accounts!$A$2:$A$86, accounts!$E$2:$E$86, 0)&gt;=100, "Mid-Market", TRUE, "SMB"))</f>
        <v>Enterprise</v>
      </c>
      <c r="I4905" s="1" t="str">
        <f t="array" ref="I4905">IF($F4905="", "", _xlfn.XLOOKUP($F4905,accounts!$A$2:$A$86,accounts!$F$2:$F$86, "Other"))</f>
        <v>United States</v>
      </c>
      <c r="J4905" s="1" t="s">
        <v>131</v>
      </c>
      <c r="K4905" s="3">
        <v>42934.0</v>
      </c>
      <c r="L4905" s="3">
        <v>42944.0</v>
      </c>
      <c r="M4905" s="1">
        <v>3403.0</v>
      </c>
    </row>
    <row r="4906">
      <c r="A4906" s="1" t="s">
        <v>5111</v>
      </c>
      <c r="B4906" s="1" t="s">
        <v>99</v>
      </c>
      <c r="C4906" s="1" t="str">
        <f t="array" ref="C4906">_xlfn.XLOOKUP($B4906, sales_teams!$A$2:$A$36, sales_teams!$B$2:$B$36)</f>
        <v>Summer Sewald</v>
      </c>
      <c r="D4906" s="1" t="str">
        <f t="array" ref="D4906">_xlfn.XLOOKUP($B4906, sales_teams!$A$2:$A$36, sales_teams!$C$2:$C$36)</f>
        <v>West</v>
      </c>
      <c r="E4906" s="1" t="s">
        <v>188</v>
      </c>
      <c r="G4906" s="1" t="str">
        <f t="array" ref="G4906">IF($F4906="", "", _xlfn.XLOOKUP($F4906,accounts!$A$2:$A$86,accounts!$B$2:$B$86, "Other"))</f>
        <v/>
      </c>
      <c r="H4906" s="1" t="str">
        <f t="array" ref="H4906">IF($F4906="", "", IFS(_xlfn.XLOOKUP($F4906, accounts!$A$2:$A$86, accounts!$E$2:$E$86, 0)&gt;=1000, "Enterprise", _xlfn.XLOOKUP($F4906, accounts!$A$2:$A$86, accounts!$E$2:$E$86, 0)&gt;=100, "Mid-Market", TRUE, "SMB"))</f>
        <v/>
      </c>
      <c r="I4906" s="1" t="str">
        <f t="array" ref="I4906">IF($F4906="", "", _xlfn.XLOOKUP($F4906,accounts!$A$2:$A$86,accounts!$F$2:$F$86, "Other"))</f>
        <v/>
      </c>
      <c r="J4906" s="1" t="s">
        <v>189</v>
      </c>
      <c r="K4906" s="3">
        <v>42934.0</v>
      </c>
    </row>
    <row r="4907">
      <c r="A4907" s="1" t="s">
        <v>5112</v>
      </c>
      <c r="B4907" s="1" t="s">
        <v>99</v>
      </c>
      <c r="C4907" s="1" t="str">
        <f t="array" ref="C4907">_xlfn.XLOOKUP($B4907, sales_teams!$A$2:$A$36, sales_teams!$B$2:$B$36)</f>
        <v>Summer Sewald</v>
      </c>
      <c r="D4907" s="1" t="str">
        <f t="array" ref="D4907">_xlfn.XLOOKUP($B4907, sales_teams!$A$2:$A$36, sales_teams!$C$2:$C$36)</f>
        <v>West</v>
      </c>
      <c r="E4907" s="1" t="s">
        <v>194</v>
      </c>
      <c r="F4907" s="1" t="s">
        <v>143</v>
      </c>
      <c r="G4907" s="1" t="str">
        <f t="array" ref="G4907">IF($F4907="", "", _xlfn.XLOOKUP($F4907,accounts!$A$2:$A$86,accounts!$B$2:$B$86, "Other"))</f>
        <v>entertainment</v>
      </c>
      <c r="H4907" s="1" t="str">
        <f t="array" ref="H4907">IF($F4907="", "", IFS(_xlfn.XLOOKUP($F4907, accounts!$A$2:$A$86, accounts!$E$2:$E$86, 0)&gt;=1000, "Enterprise", _xlfn.XLOOKUP($F4907, accounts!$A$2:$A$86, accounts!$E$2:$E$86, 0)&gt;=100, "Mid-Market", TRUE, "SMB"))</f>
        <v>Mid-Market</v>
      </c>
      <c r="I4907" s="1" t="str">
        <f t="array" ref="I4907">IF($F4907="", "", _xlfn.XLOOKUP($F4907,accounts!$A$2:$A$86,accounts!$F$2:$F$86, "Other"))</f>
        <v>United States</v>
      </c>
      <c r="J4907" s="1" t="s">
        <v>131</v>
      </c>
      <c r="K4907" s="3">
        <v>42934.0</v>
      </c>
      <c r="L4907" s="3">
        <v>42943.0</v>
      </c>
      <c r="M4907" s="1">
        <v>5440.0</v>
      </c>
    </row>
    <row r="4908">
      <c r="A4908" s="1" t="s">
        <v>5113</v>
      </c>
      <c r="B4908" s="1" t="s">
        <v>24</v>
      </c>
      <c r="C4908" s="1" t="str">
        <f t="array" ref="C4908">_xlfn.XLOOKUP($B4908, sales_teams!$A$2:$A$36, sales_teams!$B$2:$B$36)</f>
        <v>Melvin Marxen</v>
      </c>
      <c r="D4908" s="1" t="str">
        <f t="array" ref="D4908">_xlfn.XLOOKUP($B4908, sales_teams!$A$2:$A$36, sales_teams!$C$2:$C$36)</f>
        <v>Central</v>
      </c>
      <c r="E4908" s="1" t="s">
        <v>194</v>
      </c>
      <c r="F4908" s="1" t="s">
        <v>110</v>
      </c>
      <c r="G4908" s="1" t="str">
        <f t="array" ref="G4908">IF($F4908="", "", _xlfn.XLOOKUP($F4908,accounts!$A$2:$A$86,accounts!$B$2:$B$86, "Other"))</f>
        <v>technology</v>
      </c>
      <c r="H4908" s="1" t="str">
        <f t="array" ref="H4908">IF($F4908="", "", IFS(_xlfn.XLOOKUP($F4908, accounts!$A$2:$A$86, accounts!$E$2:$E$86, 0)&gt;=1000, "Enterprise", _xlfn.XLOOKUP($F4908, accounts!$A$2:$A$86, accounts!$E$2:$E$86, 0)&gt;=100, "Mid-Market", TRUE, "SMB"))</f>
        <v>Enterprise</v>
      </c>
      <c r="I4908" s="1" t="str">
        <f t="array" ref="I4908">IF($F4908="", "", _xlfn.XLOOKUP($F4908,accounts!$A$2:$A$86,accounts!$F$2:$F$86, "Other"))</f>
        <v>Norway</v>
      </c>
      <c r="J4908" s="1" t="s">
        <v>131</v>
      </c>
      <c r="K4908" s="3">
        <v>42934.0</v>
      </c>
      <c r="L4908" s="3">
        <v>42942.0</v>
      </c>
      <c r="M4908" s="1">
        <v>5698.0</v>
      </c>
    </row>
    <row r="4909">
      <c r="A4909" s="1" t="s">
        <v>5114</v>
      </c>
      <c r="B4909" s="1" t="s">
        <v>107</v>
      </c>
      <c r="C4909" s="1" t="str">
        <f t="array" ref="C4909">_xlfn.XLOOKUP($B4909, sales_teams!$A$2:$A$36, sales_teams!$B$2:$B$36)</f>
        <v>Summer Sewald</v>
      </c>
      <c r="D4909" s="1" t="str">
        <f t="array" ref="D4909">_xlfn.XLOOKUP($B4909, sales_teams!$A$2:$A$36, sales_teams!$C$2:$C$36)</f>
        <v>West</v>
      </c>
      <c r="E4909" s="1" t="s">
        <v>109</v>
      </c>
      <c r="G4909" s="1" t="str">
        <f t="array" ref="G4909">IF($F4909="", "", _xlfn.XLOOKUP($F4909,accounts!$A$2:$A$86,accounts!$B$2:$B$86, "Other"))</f>
        <v/>
      </c>
      <c r="H4909" s="1" t="str">
        <f t="array" ref="H4909">IF($F4909="", "", IFS(_xlfn.XLOOKUP($F4909, accounts!$A$2:$A$86, accounts!$E$2:$E$86, 0)&gt;=1000, "Enterprise", _xlfn.XLOOKUP($F4909, accounts!$A$2:$A$86, accounts!$E$2:$E$86, 0)&gt;=100, "Mid-Market", TRUE, "SMB"))</f>
        <v/>
      </c>
      <c r="I4909" s="1" t="str">
        <f t="array" ref="I4909">IF($F4909="", "", _xlfn.XLOOKUP($F4909,accounts!$A$2:$A$86,accounts!$F$2:$F$86, "Other"))</f>
        <v/>
      </c>
      <c r="J4909" s="1" t="s">
        <v>189</v>
      </c>
      <c r="K4909" s="3">
        <v>42934.0</v>
      </c>
    </row>
    <row r="4910">
      <c r="A4910" s="1" t="s">
        <v>5115</v>
      </c>
      <c r="B4910" s="1" t="s">
        <v>18</v>
      </c>
      <c r="C4910" s="1" t="str">
        <f t="array" ref="C4910">_xlfn.XLOOKUP($B4910, sales_teams!$A$2:$A$36, sales_teams!$B$2:$B$36)</f>
        <v>Dustin Brinkmann</v>
      </c>
      <c r="D4910" s="1" t="str">
        <f t="array" ref="D4910">_xlfn.XLOOKUP($B4910, sales_teams!$A$2:$A$36, sales_teams!$C$2:$C$36)</f>
        <v>Central</v>
      </c>
      <c r="E4910" s="1" t="s">
        <v>194</v>
      </c>
      <c r="F4910" s="1" t="s">
        <v>157</v>
      </c>
      <c r="G4910" s="1" t="str">
        <f t="array" ref="G4910">IF($F4910="", "", _xlfn.XLOOKUP($F4910,accounts!$A$2:$A$86,accounts!$B$2:$B$86, "Other"))</f>
        <v>retail</v>
      </c>
      <c r="H4910" s="1" t="str">
        <f t="array" ref="H4910">IF($F4910="", "", IFS(_xlfn.XLOOKUP($F4910, accounts!$A$2:$A$86, accounts!$E$2:$E$86, 0)&gt;=1000, "Enterprise", _xlfn.XLOOKUP($F4910, accounts!$A$2:$A$86, accounts!$E$2:$E$86, 0)&gt;=100, "Mid-Market", TRUE, "SMB"))</f>
        <v>Enterprise</v>
      </c>
      <c r="I4910" s="1" t="str">
        <f t="array" ref="I4910">IF($F4910="", "", _xlfn.XLOOKUP($F4910,accounts!$A$2:$A$86,accounts!$F$2:$F$86, "Other"))</f>
        <v>Belgium</v>
      </c>
      <c r="J4910" s="1" t="s">
        <v>192</v>
      </c>
      <c r="K4910" s="3">
        <v>42934.0</v>
      </c>
      <c r="L4910" s="3">
        <v>42935.0</v>
      </c>
      <c r="M4910" s="1">
        <v>0.0</v>
      </c>
    </row>
    <row r="4911">
      <c r="A4911" s="1" t="s">
        <v>5116</v>
      </c>
      <c r="B4911" s="1" t="s">
        <v>18</v>
      </c>
      <c r="C4911" s="1" t="str">
        <f t="array" ref="C4911">_xlfn.XLOOKUP($B4911, sales_teams!$A$2:$A$36, sales_teams!$B$2:$B$36)</f>
        <v>Dustin Brinkmann</v>
      </c>
      <c r="D4911" s="1" t="str">
        <f t="array" ref="D4911">_xlfn.XLOOKUP($B4911, sales_teams!$A$2:$A$36, sales_teams!$C$2:$C$36)</f>
        <v>Central</v>
      </c>
      <c r="E4911" s="1" t="s">
        <v>181</v>
      </c>
      <c r="F4911" s="1" t="s">
        <v>106</v>
      </c>
      <c r="G4911" s="1" t="str">
        <f t="array" ref="G4911">IF($F4911="", "", _xlfn.XLOOKUP($F4911,accounts!$A$2:$A$86,accounts!$B$2:$B$86, "Other"))</f>
        <v>retail</v>
      </c>
      <c r="H4911" s="1" t="str">
        <f t="array" ref="H4911">IF($F4911="", "", IFS(_xlfn.XLOOKUP($F4911, accounts!$A$2:$A$86, accounts!$E$2:$E$86, 0)&gt;=1000, "Enterprise", _xlfn.XLOOKUP($F4911, accounts!$A$2:$A$86, accounts!$E$2:$E$86, 0)&gt;=100, "Mid-Market", TRUE, "SMB"))</f>
        <v>Enterprise</v>
      </c>
      <c r="I4911" s="1" t="str">
        <f t="array" ref="I4911">IF($F4911="", "", _xlfn.XLOOKUP($F4911,accounts!$A$2:$A$86,accounts!$F$2:$F$86, "Other"))</f>
        <v>Italy</v>
      </c>
      <c r="J4911" s="1" t="s">
        <v>131</v>
      </c>
      <c r="K4911" s="3">
        <v>42934.0</v>
      </c>
      <c r="L4911" s="3">
        <v>42944.0</v>
      </c>
      <c r="M4911" s="1">
        <v>563.0</v>
      </c>
    </row>
    <row r="4912">
      <c r="A4912" s="1" t="s">
        <v>5117</v>
      </c>
      <c r="B4912" s="1" t="s">
        <v>28</v>
      </c>
      <c r="C4912" s="1" t="str">
        <f t="array" ref="C4912">_xlfn.XLOOKUP($B4912, sales_teams!$A$2:$A$36, sales_teams!$B$2:$B$36)</f>
        <v>Melvin Marxen</v>
      </c>
      <c r="D4912" s="1" t="str">
        <f t="array" ref="D4912">_xlfn.XLOOKUP($B4912, sales_teams!$A$2:$A$36, sales_teams!$C$2:$C$36)</f>
        <v>Central</v>
      </c>
      <c r="E4912" s="1" t="s">
        <v>181</v>
      </c>
      <c r="F4912" s="1" t="s">
        <v>155</v>
      </c>
      <c r="G4912" s="1" t="str">
        <f t="array" ref="G4912">IF($F4912="", "", _xlfn.XLOOKUP($F4912,accounts!$A$2:$A$86,accounts!$B$2:$B$86, "Other"))</f>
        <v>finance</v>
      </c>
      <c r="H4912" s="1" t="str">
        <f t="array" ref="H4912">IF($F4912="", "", IFS(_xlfn.XLOOKUP($F4912, accounts!$A$2:$A$86, accounts!$E$2:$E$86, 0)&gt;=1000, "Enterprise", _xlfn.XLOOKUP($F4912, accounts!$A$2:$A$86, accounts!$E$2:$E$86, 0)&gt;=100, "Mid-Market", TRUE, "SMB"))</f>
        <v>Enterprise</v>
      </c>
      <c r="I4912" s="1" t="str">
        <f t="array" ref="I4912">IF($F4912="", "", _xlfn.XLOOKUP($F4912,accounts!$A$2:$A$86,accounts!$F$2:$F$86, "Other"))</f>
        <v>United States</v>
      </c>
      <c r="J4912" s="1" t="s">
        <v>192</v>
      </c>
      <c r="K4912" s="3">
        <v>42934.0</v>
      </c>
      <c r="L4912" s="3">
        <v>42944.0</v>
      </c>
      <c r="M4912" s="1">
        <v>0.0</v>
      </c>
    </row>
    <row r="4913">
      <c r="A4913" s="1" t="s">
        <v>5118</v>
      </c>
      <c r="B4913" s="1" t="s">
        <v>41</v>
      </c>
      <c r="C4913" s="1" t="str">
        <f t="array" ref="C4913">_xlfn.XLOOKUP($B4913, sales_teams!$A$2:$A$36, sales_teams!$B$2:$B$36)</f>
        <v>Cara Losch</v>
      </c>
      <c r="D4913" s="1" t="str">
        <f t="array" ref="D4913">_xlfn.XLOOKUP($B4913, sales_teams!$A$2:$A$36, sales_teams!$C$2:$C$36)</f>
        <v>East</v>
      </c>
      <c r="E4913" s="1" t="s">
        <v>181</v>
      </c>
      <c r="F4913" s="1" t="s">
        <v>125</v>
      </c>
      <c r="G4913" s="1" t="str">
        <f t="array" ref="G4913">IF($F4913="", "", _xlfn.XLOOKUP($F4913,accounts!$A$2:$A$86,accounts!$B$2:$B$86, "Other"))</f>
        <v>software</v>
      </c>
      <c r="H4913" s="1" t="str">
        <f t="array" ref="H4913">IF($F4913="", "", IFS(_xlfn.XLOOKUP($F4913, accounts!$A$2:$A$86, accounts!$E$2:$E$86, 0)&gt;=1000, "Enterprise", _xlfn.XLOOKUP($F4913, accounts!$A$2:$A$86, accounts!$E$2:$E$86, 0)&gt;=100, "Mid-Market", TRUE, "SMB"))</f>
        <v>Enterprise</v>
      </c>
      <c r="I4913" s="1" t="str">
        <f t="array" ref="I4913">IF($F4913="", "", _xlfn.XLOOKUP($F4913,accounts!$A$2:$A$86,accounts!$F$2:$F$86, "Other"))</f>
        <v>United States</v>
      </c>
      <c r="J4913" s="1" t="s">
        <v>192</v>
      </c>
      <c r="K4913" s="3">
        <v>42934.0</v>
      </c>
      <c r="L4913" s="3">
        <v>42942.0</v>
      </c>
      <c r="M4913" s="1">
        <v>0.0</v>
      </c>
    </row>
    <row r="4914">
      <c r="A4914" s="1" t="s">
        <v>5119</v>
      </c>
      <c r="B4914" s="1" t="s">
        <v>60</v>
      </c>
      <c r="C4914" s="1" t="str">
        <f t="array" ref="C4914">_xlfn.XLOOKUP($B4914, sales_teams!$A$2:$A$36, sales_teams!$B$2:$B$36)</f>
        <v>Celia Rouche</v>
      </c>
      <c r="D4914" s="1" t="str">
        <f t="array" ref="D4914">_xlfn.XLOOKUP($B4914, sales_teams!$A$2:$A$36, sales_teams!$C$2:$C$36)</f>
        <v>West</v>
      </c>
      <c r="E4914" s="1" t="s">
        <v>179</v>
      </c>
      <c r="F4914" s="1" t="s">
        <v>127</v>
      </c>
      <c r="G4914" s="1" t="str">
        <f t="array" ref="G4914">IF($F4914="", "", _xlfn.XLOOKUP($F4914,accounts!$A$2:$A$86,accounts!$B$2:$B$86, "Other"))</f>
        <v>technology</v>
      </c>
      <c r="H4914" s="1" t="str">
        <f t="array" ref="H4914">IF($F4914="", "", IFS(_xlfn.XLOOKUP($F4914, accounts!$A$2:$A$86, accounts!$E$2:$E$86, 0)&gt;=1000, "Enterprise", _xlfn.XLOOKUP($F4914, accounts!$A$2:$A$86, accounts!$E$2:$E$86, 0)&gt;=100, "Mid-Market", TRUE, "SMB"))</f>
        <v>Enterprise</v>
      </c>
      <c r="I4914" s="1" t="str">
        <f t="array" ref="I4914">IF($F4914="", "", _xlfn.XLOOKUP($F4914,accounts!$A$2:$A$86,accounts!$F$2:$F$86, "Other"))</f>
        <v>United States</v>
      </c>
      <c r="J4914" s="1" t="s">
        <v>192</v>
      </c>
      <c r="K4914" s="3">
        <v>42934.0</v>
      </c>
      <c r="L4914" s="3">
        <v>42941.0</v>
      </c>
      <c r="M4914" s="1">
        <v>0.0</v>
      </c>
    </row>
    <row r="4915">
      <c r="A4915" s="1" t="s">
        <v>5120</v>
      </c>
      <c r="B4915" s="1" t="s">
        <v>60</v>
      </c>
      <c r="C4915" s="1" t="str">
        <f t="array" ref="C4915">_xlfn.XLOOKUP($B4915, sales_teams!$A$2:$A$36, sales_teams!$B$2:$B$36)</f>
        <v>Celia Rouche</v>
      </c>
      <c r="D4915" s="1" t="str">
        <f t="array" ref="D4915">_xlfn.XLOOKUP($B4915, sales_teams!$A$2:$A$36, sales_teams!$C$2:$C$36)</f>
        <v>West</v>
      </c>
      <c r="E4915" s="1" t="s">
        <v>194</v>
      </c>
      <c r="F4915" s="1" t="s">
        <v>87</v>
      </c>
      <c r="G4915" s="1" t="str">
        <f t="array" ref="G4915">IF($F4915="", "", _xlfn.XLOOKUP($F4915,accounts!$A$2:$A$86,accounts!$B$2:$B$86, "Other"))</f>
        <v>telecommunications</v>
      </c>
      <c r="H4915" s="1" t="str">
        <f t="array" ref="H4915">IF($F4915="", "", IFS(_xlfn.XLOOKUP($F4915, accounts!$A$2:$A$86, accounts!$E$2:$E$86, 0)&gt;=1000, "Enterprise", _xlfn.XLOOKUP($F4915, accounts!$A$2:$A$86, accounts!$E$2:$E$86, 0)&gt;=100, "Mid-Market", TRUE, "SMB"))</f>
        <v>Enterprise</v>
      </c>
      <c r="I4915" s="1" t="str">
        <f t="array" ref="I4915">IF($F4915="", "", _xlfn.XLOOKUP($F4915,accounts!$A$2:$A$86,accounts!$F$2:$F$86, "Other"))</f>
        <v>United States</v>
      </c>
      <c r="J4915" s="1" t="s">
        <v>131</v>
      </c>
      <c r="K4915" s="3">
        <v>42934.0</v>
      </c>
      <c r="L4915" s="3">
        <v>42943.0</v>
      </c>
      <c r="M4915" s="1">
        <v>4673.0</v>
      </c>
    </row>
    <row r="4916">
      <c r="A4916" s="1" t="s">
        <v>5121</v>
      </c>
      <c r="B4916" s="1" t="s">
        <v>60</v>
      </c>
      <c r="C4916" s="1" t="str">
        <f t="array" ref="C4916">_xlfn.XLOOKUP($B4916, sales_teams!$A$2:$A$36, sales_teams!$B$2:$B$36)</f>
        <v>Celia Rouche</v>
      </c>
      <c r="D4916" s="1" t="str">
        <f t="array" ref="D4916">_xlfn.XLOOKUP($B4916, sales_teams!$A$2:$A$36, sales_teams!$C$2:$C$36)</f>
        <v>West</v>
      </c>
      <c r="E4916" s="1" t="s">
        <v>188</v>
      </c>
      <c r="F4916" s="1" t="s">
        <v>127</v>
      </c>
      <c r="G4916" s="1" t="str">
        <f t="array" ref="G4916">IF($F4916="", "", _xlfn.XLOOKUP($F4916,accounts!$A$2:$A$86,accounts!$B$2:$B$86, "Other"))</f>
        <v>technology</v>
      </c>
      <c r="H4916" s="1" t="str">
        <f t="array" ref="H4916">IF($F4916="", "", IFS(_xlfn.XLOOKUP($F4916, accounts!$A$2:$A$86, accounts!$E$2:$E$86, 0)&gt;=1000, "Enterprise", _xlfn.XLOOKUP($F4916, accounts!$A$2:$A$86, accounts!$E$2:$E$86, 0)&gt;=100, "Mid-Market", TRUE, "SMB"))</f>
        <v>Enterprise</v>
      </c>
      <c r="I4916" s="1" t="str">
        <f t="array" ref="I4916">IF($F4916="", "", _xlfn.XLOOKUP($F4916,accounts!$A$2:$A$86,accounts!$F$2:$F$86, "Other"))</f>
        <v>United States</v>
      </c>
      <c r="J4916" s="1" t="s">
        <v>131</v>
      </c>
      <c r="K4916" s="3">
        <v>42934.0</v>
      </c>
      <c r="L4916" s="3">
        <v>42944.0</v>
      </c>
      <c r="M4916" s="1">
        <v>3405.0</v>
      </c>
    </row>
    <row r="4917">
      <c r="A4917" s="1" t="s">
        <v>5122</v>
      </c>
      <c r="B4917" s="1" t="s">
        <v>34</v>
      </c>
      <c r="C4917" s="1" t="str">
        <f t="array" ref="C4917">_xlfn.XLOOKUP($B4917, sales_teams!$A$2:$A$36, sales_teams!$B$2:$B$36)</f>
        <v>Cara Losch</v>
      </c>
      <c r="D4917" s="1" t="str">
        <f t="array" ref="D4917">_xlfn.XLOOKUP($B4917, sales_teams!$A$2:$A$36, sales_teams!$C$2:$C$36)</f>
        <v>East</v>
      </c>
      <c r="E4917" s="1" t="s">
        <v>181</v>
      </c>
      <c r="G4917" s="1" t="str">
        <f t="array" ref="G4917">IF($F4917="", "", _xlfn.XLOOKUP($F4917,accounts!$A$2:$A$86,accounts!$B$2:$B$86, "Other"))</f>
        <v/>
      </c>
      <c r="H4917" s="1" t="str">
        <f t="array" ref="H4917">IF($F4917="", "", IFS(_xlfn.XLOOKUP($F4917, accounts!$A$2:$A$86, accounts!$E$2:$E$86, 0)&gt;=1000, "Enterprise", _xlfn.XLOOKUP($F4917, accounts!$A$2:$A$86, accounts!$E$2:$E$86, 0)&gt;=100, "Mid-Market", TRUE, "SMB"))</f>
        <v/>
      </c>
      <c r="I4917" s="1" t="str">
        <f t="array" ref="I4917">IF($F4917="", "", _xlfn.XLOOKUP($F4917,accounts!$A$2:$A$86,accounts!$F$2:$F$86, "Other"))</f>
        <v/>
      </c>
      <c r="J4917" s="1" t="s">
        <v>189</v>
      </c>
      <c r="K4917" s="3">
        <v>42934.0</v>
      </c>
    </row>
    <row r="4918">
      <c r="A4918" s="1" t="s">
        <v>5123</v>
      </c>
      <c r="B4918" s="1" t="s">
        <v>34</v>
      </c>
      <c r="C4918" s="1" t="str">
        <f t="array" ref="C4918">_xlfn.XLOOKUP($B4918, sales_teams!$A$2:$A$36, sales_teams!$B$2:$B$36)</f>
        <v>Cara Losch</v>
      </c>
      <c r="D4918" s="1" t="str">
        <f t="array" ref="D4918">_xlfn.XLOOKUP($B4918, sales_teams!$A$2:$A$36, sales_teams!$C$2:$C$36)</f>
        <v>East</v>
      </c>
      <c r="E4918" s="1" t="s">
        <v>181</v>
      </c>
      <c r="F4918" s="1" t="s">
        <v>166</v>
      </c>
      <c r="G4918" s="1" t="str">
        <f t="array" ref="G4918">IF($F4918="", "", _xlfn.XLOOKUP($F4918,accounts!$A$2:$A$86,accounts!$B$2:$B$86, "Other"))</f>
        <v>finance</v>
      </c>
      <c r="H4918" s="1" t="str">
        <f t="array" ref="H4918">IF($F4918="", "", IFS(_xlfn.XLOOKUP($F4918, accounts!$A$2:$A$86, accounts!$E$2:$E$86, 0)&gt;=1000, "Enterprise", _xlfn.XLOOKUP($F4918, accounts!$A$2:$A$86, accounts!$E$2:$E$86, 0)&gt;=100, "Mid-Market", TRUE, "SMB"))</f>
        <v>Enterprise</v>
      </c>
      <c r="I4918" s="1" t="str">
        <f t="array" ref="I4918">IF($F4918="", "", _xlfn.XLOOKUP($F4918,accounts!$A$2:$A$86,accounts!$F$2:$F$86, "Other"))</f>
        <v>United States</v>
      </c>
      <c r="J4918" s="1" t="s">
        <v>131</v>
      </c>
      <c r="K4918" s="3">
        <v>42934.0</v>
      </c>
      <c r="L4918" s="3">
        <v>43054.0</v>
      </c>
      <c r="M4918" s="1">
        <v>566.0</v>
      </c>
    </row>
    <row r="4919">
      <c r="A4919" s="1" t="s">
        <v>5124</v>
      </c>
      <c r="B4919" s="1" t="s">
        <v>45</v>
      </c>
      <c r="C4919" s="1" t="str">
        <f t="array" ref="C4919">_xlfn.XLOOKUP($B4919, sales_teams!$A$2:$A$36, sales_teams!$B$2:$B$36)</f>
        <v>Cara Losch</v>
      </c>
      <c r="D4919" s="1" t="str">
        <f t="array" ref="D4919">_xlfn.XLOOKUP($B4919, sales_teams!$A$2:$A$36, sales_teams!$C$2:$C$36)</f>
        <v>East</v>
      </c>
      <c r="E4919" s="1" t="s">
        <v>194</v>
      </c>
      <c r="F4919" s="1" t="s">
        <v>127</v>
      </c>
      <c r="G4919" s="1" t="str">
        <f t="array" ref="G4919">IF($F4919="", "", _xlfn.XLOOKUP($F4919,accounts!$A$2:$A$86,accounts!$B$2:$B$86, "Other"))</f>
        <v>technology</v>
      </c>
      <c r="H4919" s="1" t="str">
        <f t="array" ref="H4919">IF($F4919="", "", IFS(_xlfn.XLOOKUP($F4919, accounts!$A$2:$A$86, accounts!$E$2:$E$86, 0)&gt;=1000, "Enterprise", _xlfn.XLOOKUP($F4919, accounts!$A$2:$A$86, accounts!$E$2:$E$86, 0)&gt;=100, "Mid-Market", TRUE, "SMB"))</f>
        <v>Enterprise</v>
      </c>
      <c r="I4919" s="1" t="str">
        <f t="array" ref="I4919">IF($F4919="", "", _xlfn.XLOOKUP($F4919,accounts!$A$2:$A$86,accounts!$F$2:$F$86, "Other"))</f>
        <v>United States</v>
      </c>
      <c r="J4919" s="1" t="s">
        <v>131</v>
      </c>
      <c r="K4919" s="3">
        <v>42934.0</v>
      </c>
      <c r="L4919" s="3">
        <v>43045.0</v>
      </c>
      <c r="M4919" s="1">
        <v>5559.0</v>
      </c>
    </row>
    <row r="4920">
      <c r="A4920" s="1" t="s">
        <v>5125</v>
      </c>
      <c r="B4920" s="1" t="s">
        <v>105</v>
      </c>
      <c r="C4920" s="1" t="str">
        <f t="array" ref="C4920">_xlfn.XLOOKUP($B4920, sales_teams!$A$2:$A$36, sales_teams!$B$2:$B$36)</f>
        <v>Summer Sewald</v>
      </c>
      <c r="D4920" s="1" t="str">
        <f t="array" ref="D4920">_xlfn.XLOOKUP($B4920, sales_teams!$A$2:$A$36, sales_teams!$C$2:$C$36)</f>
        <v>West</v>
      </c>
      <c r="E4920" s="1" t="s">
        <v>148</v>
      </c>
      <c r="F4920" s="1" t="s">
        <v>151</v>
      </c>
      <c r="G4920" s="1" t="str">
        <f t="array" ref="G4920">IF($F4920="", "", _xlfn.XLOOKUP($F4920,accounts!$A$2:$A$86,accounts!$B$2:$B$86, "Other"))</f>
        <v>software</v>
      </c>
      <c r="H4920" s="1" t="str">
        <f t="array" ref="H4920">IF($F4920="", "", IFS(_xlfn.XLOOKUP($F4920, accounts!$A$2:$A$86, accounts!$E$2:$E$86, 0)&gt;=1000, "Enterprise", _xlfn.XLOOKUP($F4920, accounts!$A$2:$A$86, accounts!$E$2:$E$86, 0)&gt;=100, "Mid-Market", TRUE, "SMB"))</f>
        <v>Enterprise</v>
      </c>
      <c r="I4920" s="1" t="str">
        <f t="array" ref="I4920">IF($F4920="", "", _xlfn.XLOOKUP($F4920,accounts!$A$2:$A$86,accounts!$F$2:$F$86, "Other"))</f>
        <v>United States</v>
      </c>
      <c r="J4920" s="1" t="s">
        <v>192</v>
      </c>
      <c r="K4920" s="3">
        <v>42934.0</v>
      </c>
      <c r="L4920" s="3">
        <v>42941.0</v>
      </c>
      <c r="M4920" s="1">
        <v>0.0</v>
      </c>
    </row>
    <row r="4921">
      <c r="A4921" s="1" t="s">
        <v>5126</v>
      </c>
      <c r="B4921" s="1" t="s">
        <v>105</v>
      </c>
      <c r="C4921" s="1" t="str">
        <f t="array" ref="C4921">_xlfn.XLOOKUP($B4921, sales_teams!$A$2:$A$36, sales_teams!$B$2:$B$36)</f>
        <v>Summer Sewald</v>
      </c>
      <c r="D4921" s="1" t="str">
        <f t="array" ref="D4921">_xlfn.XLOOKUP($B4921, sales_teams!$A$2:$A$36, sales_teams!$C$2:$C$36)</f>
        <v>West</v>
      </c>
      <c r="E4921" s="1" t="s">
        <v>148</v>
      </c>
      <c r="F4921" s="1" t="s">
        <v>114</v>
      </c>
      <c r="G4921" s="1" t="str">
        <f t="array" ref="G4921">IF($F4921="", "", _xlfn.XLOOKUP($F4921,accounts!$A$2:$A$86,accounts!$B$2:$B$86, "Other"))</f>
        <v>marketing</v>
      </c>
      <c r="H4921" s="1" t="str">
        <f t="array" ref="H4921">IF($F4921="", "", IFS(_xlfn.XLOOKUP($F4921, accounts!$A$2:$A$86, accounts!$E$2:$E$86, 0)&gt;=1000, "Enterprise", _xlfn.XLOOKUP($F4921, accounts!$A$2:$A$86, accounts!$E$2:$E$86, 0)&gt;=100, "Mid-Market", TRUE, "SMB"))</f>
        <v>Enterprise</v>
      </c>
      <c r="I4921" s="1" t="str">
        <f t="array" ref="I4921">IF($F4921="", "", _xlfn.XLOOKUP($F4921,accounts!$A$2:$A$86,accounts!$F$2:$F$86, "Other"))</f>
        <v>United States</v>
      </c>
      <c r="J4921" s="1" t="s">
        <v>131</v>
      </c>
      <c r="K4921" s="3">
        <v>42934.0</v>
      </c>
      <c r="L4921" s="3">
        <v>42994.0</v>
      </c>
      <c r="M4921" s="1">
        <v>4797.0</v>
      </c>
    </row>
    <row r="4922">
      <c r="A4922" s="1" t="s">
        <v>5127</v>
      </c>
      <c r="B4922" s="1" t="s">
        <v>7</v>
      </c>
      <c r="C4922" s="1" t="str">
        <f t="array" ref="C4922">_xlfn.XLOOKUP($B4922, sales_teams!$A$2:$A$36, sales_teams!$B$2:$B$36)</f>
        <v>Dustin Brinkmann</v>
      </c>
      <c r="D4922" s="1" t="str">
        <f t="array" ref="D4922">_xlfn.XLOOKUP($B4922, sales_teams!$A$2:$A$36, sales_teams!$C$2:$C$36)</f>
        <v>Central</v>
      </c>
      <c r="E4922" s="1" t="s">
        <v>181</v>
      </c>
      <c r="G4922" s="1" t="str">
        <f t="array" ref="G4922">IF($F4922="", "", _xlfn.XLOOKUP($F4922,accounts!$A$2:$A$86,accounts!$B$2:$B$86, "Other"))</f>
        <v/>
      </c>
      <c r="H4922" s="1" t="str">
        <f t="array" ref="H4922">IF($F4922="", "", IFS(_xlfn.XLOOKUP($F4922, accounts!$A$2:$A$86, accounts!$E$2:$E$86, 0)&gt;=1000, "Enterprise", _xlfn.XLOOKUP($F4922, accounts!$A$2:$A$86, accounts!$E$2:$E$86, 0)&gt;=100, "Mid-Market", TRUE, "SMB"))</f>
        <v/>
      </c>
      <c r="I4922" s="1" t="str">
        <f t="array" ref="I4922">IF($F4922="", "", _xlfn.XLOOKUP($F4922,accounts!$A$2:$A$86,accounts!$F$2:$F$86, "Other"))</f>
        <v/>
      </c>
      <c r="J4922" s="1" t="s">
        <v>189</v>
      </c>
      <c r="K4922" s="3">
        <v>42935.0</v>
      </c>
    </row>
    <row r="4923">
      <c r="A4923" s="1" t="s">
        <v>5128</v>
      </c>
      <c r="B4923" s="1" t="s">
        <v>7</v>
      </c>
      <c r="C4923" s="1" t="str">
        <f t="array" ref="C4923">_xlfn.XLOOKUP($B4923, sales_teams!$A$2:$A$36, sales_teams!$B$2:$B$36)</f>
        <v>Dustin Brinkmann</v>
      </c>
      <c r="D4923" s="1" t="str">
        <f t="array" ref="D4923">_xlfn.XLOOKUP($B4923, sales_teams!$A$2:$A$36, sales_teams!$C$2:$C$36)</f>
        <v>Central</v>
      </c>
      <c r="E4923" s="1" t="s">
        <v>179</v>
      </c>
      <c r="F4923" s="1" t="s">
        <v>82</v>
      </c>
      <c r="G4923" s="1" t="str">
        <f t="array" ref="G4923">IF($F4923="", "", _xlfn.XLOOKUP($F4923,accounts!$A$2:$A$86,accounts!$B$2:$B$86, "Other"))</f>
        <v>software</v>
      </c>
      <c r="H4923" s="1" t="str">
        <f t="array" ref="H4923">IF($F4923="", "", IFS(_xlfn.XLOOKUP($F4923, accounts!$A$2:$A$86, accounts!$E$2:$E$86, 0)&gt;=1000, "Enterprise", _xlfn.XLOOKUP($F4923, accounts!$A$2:$A$86, accounts!$E$2:$E$86, 0)&gt;=100, "Mid-Market", TRUE, "SMB"))</f>
        <v>Enterprise</v>
      </c>
      <c r="I4923" s="1" t="str">
        <f t="array" ref="I4923">IF($F4923="", "", _xlfn.XLOOKUP($F4923,accounts!$A$2:$A$86,accounts!$F$2:$F$86, "Other"))</f>
        <v>United States</v>
      </c>
      <c r="J4923" s="1" t="s">
        <v>189</v>
      </c>
      <c r="K4923" s="3">
        <v>42935.0</v>
      </c>
    </row>
    <row r="4924">
      <c r="A4924" s="1" t="s">
        <v>5129</v>
      </c>
      <c r="B4924" s="1" t="s">
        <v>7</v>
      </c>
      <c r="C4924" s="1" t="str">
        <f t="array" ref="C4924">_xlfn.XLOOKUP($B4924, sales_teams!$A$2:$A$36, sales_teams!$B$2:$B$36)</f>
        <v>Dustin Brinkmann</v>
      </c>
      <c r="D4924" s="1" t="str">
        <f t="array" ref="D4924">_xlfn.XLOOKUP($B4924, sales_teams!$A$2:$A$36, sales_teams!$C$2:$C$36)</f>
        <v>Central</v>
      </c>
      <c r="E4924" s="1" t="s">
        <v>179</v>
      </c>
      <c r="F4924" s="1" t="s">
        <v>128</v>
      </c>
      <c r="G4924" s="1" t="str">
        <f t="array" ref="G4924">IF($F4924="", "", _xlfn.XLOOKUP($F4924,accounts!$A$2:$A$86,accounts!$B$2:$B$86, "Other"))</f>
        <v>marketing</v>
      </c>
      <c r="H4924" s="1" t="str">
        <f t="array" ref="H4924">IF($F4924="", "", IFS(_xlfn.XLOOKUP($F4924, accounts!$A$2:$A$86, accounts!$E$2:$E$86, 0)&gt;=1000, "Enterprise", _xlfn.XLOOKUP($F4924, accounts!$A$2:$A$86, accounts!$E$2:$E$86, 0)&gt;=100, "Mid-Market", TRUE, "SMB"))</f>
        <v>Enterprise</v>
      </c>
      <c r="I4924" s="1" t="str">
        <f t="array" ref="I4924">IF($F4924="", "", _xlfn.XLOOKUP($F4924,accounts!$A$2:$A$86,accounts!$F$2:$F$86, "Other"))</f>
        <v>United States</v>
      </c>
      <c r="J4924" s="1" t="s">
        <v>189</v>
      </c>
      <c r="K4924" s="3">
        <v>42935.0</v>
      </c>
    </row>
    <row r="4925">
      <c r="A4925" s="1" t="s">
        <v>5130</v>
      </c>
      <c r="B4925" s="1" t="s">
        <v>7</v>
      </c>
      <c r="C4925" s="1" t="str">
        <f t="array" ref="C4925">_xlfn.XLOOKUP($B4925, sales_teams!$A$2:$A$36, sales_teams!$B$2:$B$36)</f>
        <v>Dustin Brinkmann</v>
      </c>
      <c r="D4925" s="1" t="str">
        <f t="array" ref="D4925">_xlfn.XLOOKUP($B4925, sales_teams!$A$2:$A$36, sales_teams!$C$2:$C$36)</f>
        <v>Central</v>
      </c>
      <c r="E4925" s="1" t="s">
        <v>179</v>
      </c>
      <c r="F4925" s="1" t="s">
        <v>82</v>
      </c>
      <c r="G4925" s="1" t="str">
        <f t="array" ref="G4925">IF($F4925="", "", _xlfn.XLOOKUP($F4925,accounts!$A$2:$A$86,accounts!$B$2:$B$86, "Other"))</f>
        <v>software</v>
      </c>
      <c r="H4925" s="1" t="str">
        <f t="array" ref="H4925">IF($F4925="", "", IFS(_xlfn.XLOOKUP($F4925, accounts!$A$2:$A$86, accounts!$E$2:$E$86, 0)&gt;=1000, "Enterprise", _xlfn.XLOOKUP($F4925, accounts!$A$2:$A$86, accounts!$E$2:$E$86, 0)&gt;=100, "Mid-Market", TRUE, "SMB"))</f>
        <v>Enterprise</v>
      </c>
      <c r="I4925" s="1" t="str">
        <f t="array" ref="I4925">IF($F4925="", "", _xlfn.XLOOKUP($F4925,accounts!$A$2:$A$86,accounts!$F$2:$F$86, "Other"))</f>
        <v>United States</v>
      </c>
      <c r="J4925" s="1" t="s">
        <v>192</v>
      </c>
      <c r="K4925" s="3">
        <v>42935.0</v>
      </c>
      <c r="L4925" s="3">
        <v>42946.0</v>
      </c>
      <c r="M4925" s="1">
        <v>0.0</v>
      </c>
    </row>
    <row r="4926">
      <c r="A4926" s="1" t="s">
        <v>5131</v>
      </c>
      <c r="B4926" s="1" t="s">
        <v>7</v>
      </c>
      <c r="C4926" s="1" t="str">
        <f t="array" ref="C4926">_xlfn.XLOOKUP($B4926, sales_teams!$A$2:$A$36, sales_teams!$B$2:$B$36)</f>
        <v>Dustin Brinkmann</v>
      </c>
      <c r="D4926" s="1" t="str">
        <f t="array" ref="D4926">_xlfn.XLOOKUP($B4926, sales_teams!$A$2:$A$36, sales_teams!$C$2:$C$36)</f>
        <v>Central</v>
      </c>
      <c r="E4926" s="1" t="s">
        <v>179</v>
      </c>
      <c r="F4926" s="1" t="s">
        <v>25</v>
      </c>
      <c r="G4926" s="1" t="str">
        <f t="array" ref="G4926">IF($F4926="", "", _xlfn.XLOOKUP($F4926,accounts!$A$2:$A$86,accounts!$B$2:$B$86, "Other"))</f>
        <v>medical</v>
      </c>
      <c r="H4926" s="1" t="str">
        <f t="array" ref="H4926">IF($F4926="", "", IFS(_xlfn.XLOOKUP($F4926, accounts!$A$2:$A$86, accounts!$E$2:$E$86, 0)&gt;=1000, "Enterprise", _xlfn.XLOOKUP($F4926, accounts!$A$2:$A$86, accounts!$E$2:$E$86, 0)&gt;=100, "Mid-Market", TRUE, "SMB"))</f>
        <v>Enterprise</v>
      </c>
      <c r="I4926" s="1" t="str">
        <f t="array" ref="I4926">IF($F4926="", "", _xlfn.XLOOKUP($F4926,accounts!$A$2:$A$86,accounts!$F$2:$F$86, "Other"))</f>
        <v>Kenya</v>
      </c>
      <c r="J4926" s="1" t="s">
        <v>131</v>
      </c>
      <c r="K4926" s="3">
        <v>42935.0</v>
      </c>
      <c r="L4926" s="3">
        <v>42941.0</v>
      </c>
      <c r="M4926" s="1">
        <v>53.0</v>
      </c>
    </row>
    <row r="4927">
      <c r="A4927" s="1" t="s">
        <v>5132</v>
      </c>
      <c r="B4927" s="1" t="s">
        <v>52</v>
      </c>
      <c r="C4927" s="1" t="str">
        <f t="array" ref="C4927">_xlfn.XLOOKUP($B4927, sales_teams!$A$2:$A$36, sales_teams!$B$2:$B$36)</f>
        <v>Rocco Neubert</v>
      </c>
      <c r="D4927" s="1" t="str">
        <f t="array" ref="D4927">_xlfn.XLOOKUP($B4927, sales_teams!$A$2:$A$36, sales_teams!$C$2:$C$36)</f>
        <v>East</v>
      </c>
      <c r="E4927" s="1" t="s">
        <v>188</v>
      </c>
      <c r="F4927" s="1" t="s">
        <v>177</v>
      </c>
      <c r="G4927" s="1" t="str">
        <f t="array" ref="G4927">IF($F4927="", "", _xlfn.XLOOKUP($F4927,accounts!$A$2:$A$86,accounts!$B$2:$B$86, "Other"))</f>
        <v>software</v>
      </c>
      <c r="H4927" s="1" t="str">
        <f t="array" ref="H4927">IF($F4927="", "", IFS(_xlfn.XLOOKUP($F4927, accounts!$A$2:$A$86, accounts!$E$2:$E$86, 0)&gt;=1000, "Enterprise", _xlfn.XLOOKUP($F4927, accounts!$A$2:$A$86, accounts!$E$2:$E$86, 0)&gt;=100, "Mid-Market", TRUE, "SMB"))</f>
        <v>Enterprise</v>
      </c>
      <c r="I4927" s="1" t="str">
        <f t="array" ref="I4927">IF($F4927="", "", _xlfn.XLOOKUP($F4927,accounts!$A$2:$A$86,accounts!$F$2:$F$86, "Other"))</f>
        <v>United States</v>
      </c>
      <c r="J4927" s="1" t="s">
        <v>192</v>
      </c>
      <c r="K4927" s="3">
        <v>42935.0</v>
      </c>
      <c r="L4927" s="3">
        <v>43005.0</v>
      </c>
      <c r="M4927" s="1">
        <v>0.0</v>
      </c>
    </row>
    <row r="4928">
      <c r="A4928" s="1" t="s">
        <v>5133</v>
      </c>
      <c r="B4928" s="1" t="s">
        <v>12</v>
      </c>
      <c r="C4928" s="1" t="str">
        <f t="array" ref="C4928">_xlfn.XLOOKUP($B4928, sales_teams!$A$2:$A$36, sales_teams!$B$2:$B$36)</f>
        <v>Dustin Brinkmann</v>
      </c>
      <c r="D4928" s="1" t="str">
        <f t="array" ref="D4928">_xlfn.XLOOKUP($B4928, sales_teams!$A$2:$A$36, sales_teams!$C$2:$C$36)</f>
        <v>Central</v>
      </c>
      <c r="E4928" s="1" t="s">
        <v>179</v>
      </c>
      <c r="G4928" s="1" t="str">
        <f t="array" ref="G4928">IF($F4928="", "", _xlfn.XLOOKUP($F4928,accounts!$A$2:$A$86,accounts!$B$2:$B$86, "Other"))</f>
        <v/>
      </c>
      <c r="H4928" s="1" t="str">
        <f t="array" ref="H4928">IF($F4928="", "", IFS(_xlfn.XLOOKUP($F4928, accounts!$A$2:$A$86, accounts!$E$2:$E$86, 0)&gt;=1000, "Enterprise", _xlfn.XLOOKUP($F4928, accounts!$A$2:$A$86, accounts!$E$2:$E$86, 0)&gt;=100, "Mid-Market", TRUE, "SMB"))</f>
        <v/>
      </c>
      <c r="I4928" s="1" t="str">
        <f t="array" ref="I4928">IF($F4928="", "", _xlfn.XLOOKUP($F4928,accounts!$A$2:$A$86,accounts!$F$2:$F$86, "Other"))</f>
        <v/>
      </c>
      <c r="J4928" s="1" t="s">
        <v>189</v>
      </c>
      <c r="K4928" s="3">
        <v>42935.0</v>
      </c>
    </row>
    <row r="4929">
      <c r="A4929" s="1" t="s">
        <v>5134</v>
      </c>
      <c r="B4929" s="1" t="s">
        <v>12</v>
      </c>
      <c r="C4929" s="1" t="str">
        <f t="array" ref="C4929">_xlfn.XLOOKUP($B4929, sales_teams!$A$2:$A$36, sales_teams!$B$2:$B$36)</f>
        <v>Dustin Brinkmann</v>
      </c>
      <c r="D4929" s="1" t="str">
        <f t="array" ref="D4929">_xlfn.XLOOKUP($B4929, sales_teams!$A$2:$A$36, sales_teams!$C$2:$C$36)</f>
        <v>Central</v>
      </c>
      <c r="E4929" s="1" t="s">
        <v>179</v>
      </c>
      <c r="G4929" s="1" t="str">
        <f t="array" ref="G4929">IF($F4929="", "", _xlfn.XLOOKUP($F4929,accounts!$A$2:$A$86,accounts!$B$2:$B$86, "Other"))</f>
        <v/>
      </c>
      <c r="H4929" s="1" t="str">
        <f t="array" ref="H4929">IF($F4929="", "", IFS(_xlfn.XLOOKUP($F4929, accounts!$A$2:$A$86, accounts!$E$2:$E$86, 0)&gt;=1000, "Enterprise", _xlfn.XLOOKUP($F4929, accounts!$A$2:$A$86, accounts!$E$2:$E$86, 0)&gt;=100, "Mid-Market", TRUE, "SMB"))</f>
        <v/>
      </c>
      <c r="I4929" s="1" t="str">
        <f t="array" ref="I4929">IF($F4929="", "", _xlfn.XLOOKUP($F4929,accounts!$A$2:$A$86,accounts!$F$2:$F$86, "Other"))</f>
        <v/>
      </c>
      <c r="J4929" s="1" t="s">
        <v>189</v>
      </c>
      <c r="K4929" s="3">
        <v>42935.0</v>
      </c>
    </row>
    <row r="4930">
      <c r="A4930" s="1" t="s">
        <v>5135</v>
      </c>
      <c r="B4930" s="1" t="s">
        <v>39</v>
      </c>
      <c r="C4930" s="1" t="str">
        <f t="array" ref="C4930">_xlfn.XLOOKUP($B4930, sales_teams!$A$2:$A$36, sales_teams!$B$2:$B$36)</f>
        <v>Cara Losch</v>
      </c>
      <c r="D4930" s="1" t="str">
        <f t="array" ref="D4930">_xlfn.XLOOKUP($B4930, sales_teams!$A$2:$A$36, sales_teams!$C$2:$C$36)</f>
        <v>East</v>
      </c>
      <c r="E4930" s="1" t="s">
        <v>109</v>
      </c>
      <c r="F4930" s="1" t="s">
        <v>81</v>
      </c>
      <c r="G4930" s="1" t="str">
        <f t="array" ref="G4930">IF($F4930="", "", _xlfn.XLOOKUP($F4930,accounts!$A$2:$A$86,accounts!$B$2:$B$86, "Other"))</f>
        <v>technology</v>
      </c>
      <c r="H4930" s="1" t="str">
        <f t="array" ref="H4930">IF($F4930="", "", IFS(_xlfn.XLOOKUP($F4930, accounts!$A$2:$A$86, accounts!$E$2:$E$86, 0)&gt;=1000, "Enterprise", _xlfn.XLOOKUP($F4930, accounts!$A$2:$A$86, accounts!$E$2:$E$86, 0)&gt;=100, "Mid-Market", TRUE, "SMB"))</f>
        <v>Enterprise</v>
      </c>
      <c r="I4930" s="1" t="str">
        <f t="array" ref="I4930">IF($F4930="", "", _xlfn.XLOOKUP($F4930,accounts!$A$2:$A$86,accounts!$F$2:$F$86, "Other"))</f>
        <v>United States</v>
      </c>
      <c r="J4930" s="1" t="s">
        <v>131</v>
      </c>
      <c r="K4930" s="3">
        <v>42935.0</v>
      </c>
      <c r="L4930" s="3">
        <v>42946.0</v>
      </c>
      <c r="M4930" s="1">
        <v>955.0</v>
      </c>
    </row>
    <row r="4931">
      <c r="A4931" s="1" t="s">
        <v>5136</v>
      </c>
      <c r="B4931" s="1" t="s">
        <v>48</v>
      </c>
      <c r="C4931" s="1" t="str">
        <f t="array" ref="C4931">_xlfn.XLOOKUP($B4931, sales_teams!$A$2:$A$36, sales_teams!$B$2:$B$36)</f>
        <v>Rocco Neubert</v>
      </c>
      <c r="D4931" s="1" t="str">
        <f t="array" ref="D4931">_xlfn.XLOOKUP($B4931, sales_teams!$A$2:$A$36, sales_teams!$C$2:$C$36)</f>
        <v>East</v>
      </c>
      <c r="E4931" s="1" t="s">
        <v>194</v>
      </c>
      <c r="F4931" s="1" t="s">
        <v>171</v>
      </c>
      <c r="G4931" s="1" t="str">
        <f t="array" ref="G4931">IF($F4931="", "", _xlfn.XLOOKUP($F4931,accounts!$A$2:$A$86,accounts!$B$2:$B$86, "Other"))</f>
        <v>retail</v>
      </c>
      <c r="H4931" s="1" t="str">
        <f t="array" ref="H4931">IF($F4931="", "", IFS(_xlfn.XLOOKUP($F4931, accounts!$A$2:$A$86, accounts!$E$2:$E$86, 0)&gt;=1000, "Enterprise", _xlfn.XLOOKUP($F4931, accounts!$A$2:$A$86, accounts!$E$2:$E$86, 0)&gt;=100, "Mid-Market", TRUE, "SMB"))</f>
        <v>Enterprise</v>
      </c>
      <c r="I4931" s="1" t="str">
        <f t="array" ref="I4931">IF($F4931="", "", _xlfn.XLOOKUP($F4931,accounts!$A$2:$A$86,accounts!$F$2:$F$86, "Other"))</f>
        <v>United States</v>
      </c>
      <c r="J4931" s="1" t="s">
        <v>192</v>
      </c>
      <c r="K4931" s="3">
        <v>42935.0</v>
      </c>
      <c r="L4931" s="3">
        <v>42946.0</v>
      </c>
      <c r="M4931" s="1">
        <v>0.0</v>
      </c>
    </row>
    <row r="4932">
      <c r="A4932" s="1" t="s">
        <v>5137</v>
      </c>
      <c r="B4932" s="1" t="s">
        <v>30</v>
      </c>
      <c r="C4932" s="1" t="str">
        <f t="array" ref="C4932">_xlfn.XLOOKUP($B4932, sales_teams!$A$2:$A$36, sales_teams!$B$2:$B$36)</f>
        <v>Melvin Marxen</v>
      </c>
      <c r="D4932" s="1" t="str">
        <f t="array" ref="D4932">_xlfn.XLOOKUP($B4932, sales_teams!$A$2:$A$36, sales_teams!$C$2:$C$36)</f>
        <v>Central</v>
      </c>
      <c r="E4932" s="1" t="s">
        <v>181</v>
      </c>
      <c r="G4932" s="1" t="str">
        <f t="array" ref="G4932">IF($F4932="", "", _xlfn.XLOOKUP($F4932,accounts!$A$2:$A$86,accounts!$B$2:$B$86, "Other"))</f>
        <v/>
      </c>
      <c r="H4932" s="1" t="str">
        <f t="array" ref="H4932">IF($F4932="", "", IFS(_xlfn.XLOOKUP($F4932, accounts!$A$2:$A$86, accounts!$E$2:$E$86, 0)&gt;=1000, "Enterprise", _xlfn.XLOOKUP($F4932, accounts!$A$2:$A$86, accounts!$E$2:$E$86, 0)&gt;=100, "Mid-Market", TRUE, "SMB"))</f>
        <v/>
      </c>
      <c r="I4932" s="1" t="str">
        <f t="array" ref="I4932">IF($F4932="", "", _xlfn.XLOOKUP($F4932,accounts!$A$2:$A$86,accounts!$F$2:$F$86, "Other"))</f>
        <v/>
      </c>
      <c r="J4932" s="1" t="s">
        <v>189</v>
      </c>
      <c r="K4932" s="3">
        <v>42935.0</v>
      </c>
    </row>
    <row r="4933">
      <c r="A4933" s="1" t="s">
        <v>5138</v>
      </c>
      <c r="B4933" s="1" t="s">
        <v>30</v>
      </c>
      <c r="C4933" s="1" t="str">
        <f t="array" ref="C4933">_xlfn.XLOOKUP($B4933, sales_teams!$A$2:$A$36, sales_teams!$B$2:$B$36)</f>
        <v>Melvin Marxen</v>
      </c>
      <c r="D4933" s="1" t="str">
        <f t="array" ref="D4933">_xlfn.XLOOKUP($B4933, sales_teams!$A$2:$A$36, sales_teams!$C$2:$C$36)</f>
        <v>Central</v>
      </c>
      <c r="E4933" s="1" t="s">
        <v>194</v>
      </c>
      <c r="F4933" s="1" t="s">
        <v>122</v>
      </c>
      <c r="G4933" s="1" t="str">
        <f t="array" ref="G4933">IF($F4933="", "", _xlfn.XLOOKUP($F4933,accounts!$A$2:$A$86,accounts!$B$2:$B$86, "Other"))</f>
        <v>medical</v>
      </c>
      <c r="H4933" s="1" t="str">
        <f t="array" ref="H4933">IF($F4933="", "", IFS(_xlfn.XLOOKUP($F4933, accounts!$A$2:$A$86, accounts!$E$2:$E$86, 0)&gt;=1000, "Enterprise", _xlfn.XLOOKUP($F4933, accounts!$A$2:$A$86, accounts!$E$2:$E$86, 0)&gt;=100, "Mid-Market", TRUE, "SMB"))</f>
        <v>Enterprise</v>
      </c>
      <c r="I4933" s="1" t="str">
        <f t="array" ref="I4933">IF($F4933="", "", _xlfn.XLOOKUP($F4933,accounts!$A$2:$A$86,accounts!$F$2:$F$86, "Other"))</f>
        <v>United States</v>
      </c>
      <c r="J4933" s="1" t="s">
        <v>189</v>
      </c>
      <c r="K4933" s="3">
        <v>42935.0</v>
      </c>
    </row>
    <row r="4934">
      <c r="A4934" s="1" t="s">
        <v>5139</v>
      </c>
      <c r="B4934" s="1" t="s">
        <v>30</v>
      </c>
      <c r="C4934" s="1" t="str">
        <f t="array" ref="C4934">_xlfn.XLOOKUP($B4934, sales_teams!$A$2:$A$36, sales_teams!$B$2:$B$36)</f>
        <v>Melvin Marxen</v>
      </c>
      <c r="D4934" s="1" t="str">
        <f t="array" ref="D4934">_xlfn.XLOOKUP($B4934, sales_teams!$A$2:$A$36, sales_teams!$C$2:$C$36)</f>
        <v>Central</v>
      </c>
      <c r="E4934" s="1" t="s">
        <v>148</v>
      </c>
      <c r="G4934" s="1" t="str">
        <f t="array" ref="G4934">IF($F4934="", "", _xlfn.XLOOKUP($F4934,accounts!$A$2:$A$86,accounts!$B$2:$B$86, "Other"))</f>
        <v/>
      </c>
      <c r="H4934" s="1" t="str">
        <f t="array" ref="H4934">IF($F4934="", "", IFS(_xlfn.XLOOKUP($F4934, accounts!$A$2:$A$86, accounts!$E$2:$E$86, 0)&gt;=1000, "Enterprise", _xlfn.XLOOKUP($F4934, accounts!$A$2:$A$86, accounts!$E$2:$E$86, 0)&gt;=100, "Mid-Market", TRUE, "SMB"))</f>
        <v/>
      </c>
      <c r="I4934" s="1" t="str">
        <f t="array" ref="I4934">IF($F4934="", "", _xlfn.XLOOKUP($F4934,accounts!$A$2:$A$86,accounts!$F$2:$F$86, "Other"))</f>
        <v/>
      </c>
      <c r="J4934" s="1" t="s">
        <v>189</v>
      </c>
      <c r="K4934" s="3">
        <v>42935.0</v>
      </c>
    </row>
    <row r="4935">
      <c r="A4935" s="1" t="s">
        <v>5140</v>
      </c>
      <c r="B4935" s="1" t="s">
        <v>30</v>
      </c>
      <c r="C4935" s="1" t="str">
        <f t="array" ref="C4935">_xlfn.XLOOKUP($B4935, sales_teams!$A$2:$A$36, sales_teams!$B$2:$B$36)</f>
        <v>Melvin Marxen</v>
      </c>
      <c r="D4935" s="1" t="str">
        <f t="array" ref="D4935">_xlfn.XLOOKUP($B4935, sales_teams!$A$2:$A$36, sales_teams!$C$2:$C$36)</f>
        <v>Central</v>
      </c>
      <c r="E4935" s="1" t="s">
        <v>148</v>
      </c>
      <c r="F4935" s="1" t="s">
        <v>25</v>
      </c>
      <c r="G4935" s="1" t="str">
        <f t="array" ref="G4935">IF($F4935="", "", _xlfn.XLOOKUP($F4935,accounts!$A$2:$A$86,accounts!$B$2:$B$86, "Other"))</f>
        <v>medical</v>
      </c>
      <c r="H4935" s="1" t="str">
        <f t="array" ref="H4935">IF($F4935="", "", IFS(_xlfn.XLOOKUP($F4935, accounts!$A$2:$A$86, accounts!$E$2:$E$86, 0)&gt;=1000, "Enterprise", _xlfn.XLOOKUP($F4935, accounts!$A$2:$A$86, accounts!$E$2:$E$86, 0)&gt;=100, "Mid-Market", TRUE, "SMB"))</f>
        <v>Enterprise</v>
      </c>
      <c r="I4935" s="1" t="str">
        <f t="array" ref="I4935">IF($F4935="", "", _xlfn.XLOOKUP($F4935,accounts!$A$2:$A$86,accounts!$F$2:$F$86, "Other"))</f>
        <v>Kenya</v>
      </c>
      <c r="J4935" s="1" t="s">
        <v>192</v>
      </c>
      <c r="K4935" s="3">
        <v>42935.0</v>
      </c>
      <c r="L4935" s="3">
        <v>42938.0</v>
      </c>
      <c r="M4935" s="1">
        <v>0.0</v>
      </c>
    </row>
    <row r="4936">
      <c r="A4936" s="1" t="s">
        <v>5141</v>
      </c>
      <c r="B4936" s="1" t="s">
        <v>30</v>
      </c>
      <c r="C4936" s="1" t="str">
        <f t="array" ref="C4936">_xlfn.XLOOKUP($B4936, sales_teams!$A$2:$A$36, sales_teams!$B$2:$B$36)</f>
        <v>Melvin Marxen</v>
      </c>
      <c r="D4936" s="1" t="str">
        <f t="array" ref="D4936">_xlfn.XLOOKUP($B4936, sales_teams!$A$2:$A$36, sales_teams!$C$2:$C$36)</f>
        <v>Central</v>
      </c>
      <c r="E4936" s="1" t="s">
        <v>109</v>
      </c>
      <c r="F4936" s="1" t="s">
        <v>110</v>
      </c>
      <c r="G4936" s="1" t="str">
        <f t="array" ref="G4936">IF($F4936="", "", _xlfn.XLOOKUP($F4936,accounts!$A$2:$A$86,accounts!$B$2:$B$86, "Other"))</f>
        <v>technology</v>
      </c>
      <c r="H4936" s="1" t="str">
        <f t="array" ref="H4936">IF($F4936="", "", IFS(_xlfn.XLOOKUP($F4936, accounts!$A$2:$A$86, accounts!$E$2:$E$86, 0)&gt;=1000, "Enterprise", _xlfn.XLOOKUP($F4936, accounts!$A$2:$A$86, accounts!$E$2:$E$86, 0)&gt;=100, "Mid-Market", TRUE, "SMB"))</f>
        <v>Enterprise</v>
      </c>
      <c r="I4936" s="1" t="str">
        <f t="array" ref="I4936">IF($F4936="", "", _xlfn.XLOOKUP($F4936,accounts!$A$2:$A$86,accounts!$F$2:$F$86, "Other"))</f>
        <v>Norway</v>
      </c>
      <c r="J4936" s="1" t="s">
        <v>131</v>
      </c>
      <c r="K4936" s="3">
        <v>42935.0</v>
      </c>
      <c r="L4936" s="3">
        <v>42950.0</v>
      </c>
      <c r="M4936" s="1">
        <v>1060.0</v>
      </c>
    </row>
    <row r="4937">
      <c r="A4937" s="1" t="s">
        <v>5142</v>
      </c>
      <c r="B4937" s="1" t="s">
        <v>30</v>
      </c>
      <c r="C4937" s="1" t="str">
        <f t="array" ref="C4937">_xlfn.XLOOKUP($B4937, sales_teams!$A$2:$A$36, sales_teams!$B$2:$B$36)</f>
        <v>Melvin Marxen</v>
      </c>
      <c r="D4937" s="1" t="str">
        <f t="array" ref="D4937">_xlfn.XLOOKUP($B4937, sales_teams!$A$2:$A$36, sales_teams!$C$2:$C$36)</f>
        <v>Central</v>
      </c>
      <c r="E4937" s="1" t="s">
        <v>148</v>
      </c>
      <c r="F4937" s="1" t="s">
        <v>113</v>
      </c>
      <c r="G4937" s="1" t="str">
        <f t="array" ref="G4937">IF($F4937="", "", _xlfn.XLOOKUP($F4937,accounts!$A$2:$A$86,accounts!$B$2:$B$86, "Other"))</f>
        <v>telecommunications</v>
      </c>
      <c r="H4937" s="1" t="str">
        <f t="array" ref="H4937">IF($F4937="", "", IFS(_xlfn.XLOOKUP($F4937, accounts!$A$2:$A$86, accounts!$E$2:$E$86, 0)&gt;=1000, "Enterprise", _xlfn.XLOOKUP($F4937, accounts!$A$2:$A$86, accounts!$E$2:$E$86, 0)&gt;=100, "Mid-Market", TRUE, "SMB"))</f>
        <v>Mid-Market</v>
      </c>
      <c r="I4937" s="1" t="str">
        <f t="array" ref="I4937">IF($F4937="", "", _xlfn.XLOOKUP($F4937,accounts!$A$2:$A$86,accounts!$F$2:$F$86, "Other"))</f>
        <v>United States</v>
      </c>
      <c r="J4937" s="1" t="s">
        <v>131</v>
      </c>
      <c r="K4937" s="3">
        <v>42935.0</v>
      </c>
      <c r="L4937" s="3">
        <v>42942.0</v>
      </c>
      <c r="M4937" s="1">
        <v>5401.0</v>
      </c>
    </row>
    <row r="4938">
      <c r="A4938" s="1" t="s">
        <v>5143</v>
      </c>
      <c r="B4938" s="1" t="s">
        <v>94</v>
      </c>
      <c r="C4938" s="1" t="str">
        <f t="array" ref="C4938">_xlfn.XLOOKUP($B4938, sales_teams!$A$2:$A$36, sales_teams!$B$2:$B$36)</f>
        <v>Celia Rouche</v>
      </c>
      <c r="D4938" s="1" t="str">
        <f t="array" ref="D4938">_xlfn.XLOOKUP($B4938, sales_teams!$A$2:$A$36, sales_teams!$C$2:$C$36)</f>
        <v>West</v>
      </c>
      <c r="E4938" s="1" t="s">
        <v>148</v>
      </c>
      <c r="G4938" s="1" t="str">
        <f t="array" ref="G4938">IF($F4938="", "", _xlfn.XLOOKUP($F4938,accounts!$A$2:$A$86,accounts!$B$2:$B$86, "Other"))</f>
        <v/>
      </c>
      <c r="H4938" s="1" t="str">
        <f t="array" ref="H4938">IF($F4938="", "", IFS(_xlfn.XLOOKUP($F4938, accounts!$A$2:$A$86, accounts!$E$2:$E$86, 0)&gt;=1000, "Enterprise", _xlfn.XLOOKUP($F4938, accounts!$A$2:$A$86, accounts!$E$2:$E$86, 0)&gt;=100, "Mid-Market", TRUE, "SMB"))</f>
        <v/>
      </c>
      <c r="I4938" s="1" t="str">
        <f t="array" ref="I4938">IF($F4938="", "", _xlfn.XLOOKUP($F4938,accounts!$A$2:$A$86,accounts!$F$2:$F$86, "Other"))</f>
        <v/>
      </c>
      <c r="J4938" s="1" t="s">
        <v>189</v>
      </c>
      <c r="K4938" s="3">
        <v>42935.0</v>
      </c>
    </row>
    <row r="4939">
      <c r="A4939" s="1" t="s">
        <v>5144</v>
      </c>
      <c r="B4939" s="1" t="s">
        <v>42</v>
      </c>
      <c r="C4939" s="1" t="str">
        <f t="array" ref="C4939">_xlfn.XLOOKUP($B4939, sales_teams!$A$2:$A$36, sales_teams!$B$2:$B$36)</f>
        <v>Cara Losch</v>
      </c>
      <c r="D4939" s="1" t="str">
        <f t="array" ref="D4939">_xlfn.XLOOKUP($B4939, sales_teams!$A$2:$A$36, sales_teams!$C$2:$C$36)</f>
        <v>East</v>
      </c>
      <c r="E4939" s="1" t="s">
        <v>194</v>
      </c>
      <c r="F4939" s="1" t="s">
        <v>125</v>
      </c>
      <c r="G4939" s="1" t="str">
        <f t="array" ref="G4939">IF($F4939="", "", _xlfn.XLOOKUP($F4939,accounts!$A$2:$A$86,accounts!$B$2:$B$86, "Other"))</f>
        <v>software</v>
      </c>
      <c r="H4939" s="1" t="str">
        <f t="array" ref="H4939">IF($F4939="", "", IFS(_xlfn.XLOOKUP($F4939, accounts!$A$2:$A$86, accounts!$E$2:$E$86, 0)&gt;=1000, "Enterprise", _xlfn.XLOOKUP($F4939, accounts!$A$2:$A$86, accounts!$E$2:$E$86, 0)&gt;=100, "Mid-Market", TRUE, "SMB"))</f>
        <v>Enterprise</v>
      </c>
      <c r="I4939" s="1" t="str">
        <f t="array" ref="I4939">IF($F4939="", "", _xlfn.XLOOKUP($F4939,accounts!$A$2:$A$86,accounts!$F$2:$F$86, "Other"))</f>
        <v>United States</v>
      </c>
      <c r="J4939" s="1" t="s">
        <v>131</v>
      </c>
      <c r="K4939" s="3">
        <v>42935.0</v>
      </c>
      <c r="L4939" s="3">
        <v>42942.0</v>
      </c>
      <c r="M4939" s="1">
        <v>4895.0</v>
      </c>
    </row>
    <row r="4940">
      <c r="A4940" s="1" t="s">
        <v>5145</v>
      </c>
      <c r="B4940" s="1" t="s">
        <v>26</v>
      </c>
      <c r="C4940" s="1" t="str">
        <f t="array" ref="C4940">_xlfn.XLOOKUP($B4940, sales_teams!$A$2:$A$36, sales_teams!$B$2:$B$36)</f>
        <v>Melvin Marxen</v>
      </c>
      <c r="D4940" s="1" t="str">
        <f t="array" ref="D4940">_xlfn.XLOOKUP($B4940, sales_teams!$A$2:$A$36, sales_teams!$C$2:$C$36)</f>
        <v>Central</v>
      </c>
      <c r="E4940" s="1" t="s">
        <v>194</v>
      </c>
      <c r="F4940" s="1" t="s">
        <v>165</v>
      </c>
      <c r="G4940" s="1" t="str">
        <f t="array" ref="G4940">IF($F4940="", "", _xlfn.XLOOKUP($F4940,accounts!$A$2:$A$86,accounts!$B$2:$B$86, "Other"))</f>
        <v>telecommunications</v>
      </c>
      <c r="H4940" s="1" t="str">
        <f t="array" ref="H4940">IF($F4940="", "", IFS(_xlfn.XLOOKUP($F4940, accounts!$A$2:$A$86, accounts!$E$2:$E$86, 0)&gt;=1000, "Enterprise", _xlfn.XLOOKUP($F4940, accounts!$A$2:$A$86, accounts!$E$2:$E$86, 0)&gt;=100, "Mid-Market", TRUE, "SMB"))</f>
        <v>Enterprise</v>
      </c>
      <c r="I4940" s="1" t="str">
        <f t="array" ref="I4940">IF($F4940="", "", _xlfn.XLOOKUP($F4940,accounts!$A$2:$A$86,accounts!$F$2:$F$86, "Other"))</f>
        <v>United States</v>
      </c>
      <c r="J4940" s="1" t="s">
        <v>131</v>
      </c>
      <c r="K4940" s="3">
        <v>42935.0</v>
      </c>
      <c r="L4940" s="3">
        <v>42937.0</v>
      </c>
      <c r="M4940" s="1">
        <v>4907.0</v>
      </c>
    </row>
    <row r="4941">
      <c r="A4941" s="1" t="s">
        <v>5146</v>
      </c>
      <c r="B4941" s="1" t="s">
        <v>88</v>
      </c>
      <c r="C4941" s="1" t="str">
        <f t="array" ref="C4941">_xlfn.XLOOKUP($B4941, sales_teams!$A$2:$A$36, sales_teams!$B$2:$B$36)</f>
        <v>Celia Rouche</v>
      </c>
      <c r="D4941" s="1" t="str">
        <f t="array" ref="D4941">_xlfn.XLOOKUP($B4941, sales_teams!$A$2:$A$36, sales_teams!$C$2:$C$36)</f>
        <v>West</v>
      </c>
      <c r="E4941" s="1" t="s">
        <v>179</v>
      </c>
      <c r="F4941" s="1" t="s">
        <v>169</v>
      </c>
      <c r="G4941" s="1" t="str">
        <f t="array" ref="G4941">IF($F4941="", "", _xlfn.XLOOKUP($F4941,accounts!$A$2:$A$86,accounts!$B$2:$B$86, "Other"))</f>
        <v>entertainment</v>
      </c>
      <c r="H4941" s="1" t="str">
        <f t="array" ref="H4941">IF($F4941="", "", IFS(_xlfn.XLOOKUP($F4941, accounts!$A$2:$A$86, accounts!$E$2:$E$86, 0)&gt;=1000, "Enterprise", _xlfn.XLOOKUP($F4941, accounts!$A$2:$A$86, accounts!$E$2:$E$86, 0)&gt;=100, "Mid-Market", TRUE, "SMB"))</f>
        <v>Enterprise</v>
      </c>
      <c r="I4941" s="1" t="str">
        <f t="array" ref="I4941">IF($F4941="", "", _xlfn.XLOOKUP($F4941,accounts!$A$2:$A$86,accounts!$F$2:$F$86, "Other"))</f>
        <v>United States</v>
      </c>
      <c r="J4941" s="1" t="s">
        <v>189</v>
      </c>
      <c r="K4941" s="3">
        <v>42935.0</v>
      </c>
    </row>
    <row r="4942">
      <c r="A4942" s="1" t="s">
        <v>5147</v>
      </c>
      <c r="B4942" s="1" t="s">
        <v>88</v>
      </c>
      <c r="C4942" s="1" t="str">
        <f t="array" ref="C4942">_xlfn.XLOOKUP($B4942, sales_teams!$A$2:$A$36, sales_teams!$B$2:$B$36)</f>
        <v>Celia Rouche</v>
      </c>
      <c r="D4942" s="1" t="str">
        <f t="array" ref="D4942">_xlfn.XLOOKUP($B4942, sales_teams!$A$2:$A$36, sales_teams!$C$2:$C$36)</f>
        <v>West</v>
      </c>
      <c r="E4942" s="1" t="s">
        <v>188</v>
      </c>
      <c r="F4942" s="1" t="s">
        <v>170</v>
      </c>
      <c r="G4942" s="1" t="str">
        <f t="array" ref="G4942">IF($F4942="", "", _xlfn.XLOOKUP($F4942,accounts!$A$2:$A$86,accounts!$B$2:$B$86, "Other"))</f>
        <v>employment</v>
      </c>
      <c r="H4942" s="1" t="str">
        <f t="array" ref="H4942">IF($F4942="", "", IFS(_xlfn.XLOOKUP($F4942, accounts!$A$2:$A$86, accounts!$E$2:$E$86, 0)&gt;=1000, "Enterprise", _xlfn.XLOOKUP($F4942, accounts!$A$2:$A$86, accounts!$E$2:$E$86, 0)&gt;=100, "Mid-Market", TRUE, "SMB"))</f>
        <v>Enterprise</v>
      </c>
      <c r="I4942" s="1" t="str">
        <f t="array" ref="I4942">IF($F4942="", "", _xlfn.XLOOKUP($F4942,accounts!$A$2:$A$86,accounts!$F$2:$F$86, "Other"))</f>
        <v>United States</v>
      </c>
      <c r="J4942" s="1" t="s">
        <v>192</v>
      </c>
      <c r="K4942" s="3">
        <v>42935.0</v>
      </c>
      <c r="L4942" s="3">
        <v>42945.0</v>
      </c>
      <c r="M4942" s="1">
        <v>0.0</v>
      </c>
    </row>
    <row r="4943">
      <c r="A4943" s="1" t="s">
        <v>5148</v>
      </c>
      <c r="B4943" s="1" t="s">
        <v>88</v>
      </c>
      <c r="C4943" s="1" t="str">
        <f t="array" ref="C4943">_xlfn.XLOOKUP($B4943, sales_teams!$A$2:$A$36, sales_teams!$B$2:$B$36)</f>
        <v>Celia Rouche</v>
      </c>
      <c r="D4943" s="1" t="str">
        <f t="array" ref="D4943">_xlfn.XLOOKUP($B4943, sales_teams!$A$2:$A$36, sales_teams!$C$2:$C$36)</f>
        <v>West</v>
      </c>
      <c r="E4943" s="1" t="s">
        <v>109</v>
      </c>
      <c r="F4943" s="1" t="s">
        <v>161</v>
      </c>
      <c r="G4943" s="1" t="str">
        <f t="array" ref="G4943">IF($F4943="", "", _xlfn.XLOOKUP($F4943,accounts!$A$2:$A$86,accounts!$B$2:$B$86, "Other"))</f>
        <v>marketing</v>
      </c>
      <c r="H4943" s="1" t="str">
        <f t="array" ref="H4943">IF($F4943="", "", IFS(_xlfn.XLOOKUP($F4943, accounts!$A$2:$A$86, accounts!$E$2:$E$86, 0)&gt;=1000, "Enterprise", _xlfn.XLOOKUP($F4943, accounts!$A$2:$A$86, accounts!$E$2:$E$86, 0)&gt;=100, "Mid-Market", TRUE, "SMB"))</f>
        <v>Enterprise</v>
      </c>
      <c r="I4943" s="1" t="str">
        <f t="array" ref="I4943">IF($F4943="", "", _xlfn.XLOOKUP($F4943,accounts!$A$2:$A$86,accounts!$F$2:$F$86, "Other"))</f>
        <v>Poland</v>
      </c>
      <c r="J4943" s="1" t="s">
        <v>131</v>
      </c>
      <c r="K4943" s="3">
        <v>42935.0</v>
      </c>
      <c r="L4943" s="3">
        <v>43008.0</v>
      </c>
      <c r="M4943" s="1">
        <v>1170.0</v>
      </c>
    </row>
    <row r="4944">
      <c r="A4944" s="1" t="s">
        <v>5149</v>
      </c>
      <c r="B4944" s="1" t="s">
        <v>88</v>
      </c>
      <c r="C4944" s="1" t="str">
        <f t="array" ref="C4944">_xlfn.XLOOKUP($B4944, sales_teams!$A$2:$A$36, sales_teams!$B$2:$B$36)</f>
        <v>Celia Rouche</v>
      </c>
      <c r="D4944" s="1" t="str">
        <f t="array" ref="D4944">_xlfn.XLOOKUP($B4944, sales_teams!$A$2:$A$36, sales_teams!$C$2:$C$36)</f>
        <v>West</v>
      </c>
      <c r="E4944" s="1" t="s">
        <v>188</v>
      </c>
      <c r="F4944" s="1" t="s">
        <v>85</v>
      </c>
      <c r="G4944" s="1" t="str">
        <f t="array" ref="G4944">IF($F4944="", "", _xlfn.XLOOKUP($F4944,accounts!$A$2:$A$86,accounts!$B$2:$B$86, "Other"))</f>
        <v>telecommunications</v>
      </c>
      <c r="H4944" s="1" t="str">
        <f t="array" ref="H4944">IF($F4944="", "", IFS(_xlfn.XLOOKUP($F4944, accounts!$A$2:$A$86, accounts!$E$2:$E$86, 0)&gt;=1000, "Enterprise", _xlfn.XLOOKUP($F4944, accounts!$A$2:$A$86, accounts!$E$2:$E$86, 0)&gt;=100, "Mid-Market", TRUE, "SMB"))</f>
        <v>Enterprise</v>
      </c>
      <c r="I4944" s="1" t="str">
        <f t="array" ref="I4944">IF($F4944="", "", _xlfn.XLOOKUP($F4944,accounts!$A$2:$A$86,accounts!$F$2:$F$86, "Other"))</f>
        <v>United States</v>
      </c>
      <c r="J4944" s="1" t="s">
        <v>131</v>
      </c>
      <c r="K4944" s="3">
        <v>42935.0</v>
      </c>
      <c r="L4944" s="3">
        <v>42944.0</v>
      </c>
      <c r="M4944" s="1">
        <v>2718.0</v>
      </c>
    </row>
    <row r="4945">
      <c r="A4945" s="1" t="s">
        <v>5150</v>
      </c>
      <c r="B4945" s="1" t="s">
        <v>99</v>
      </c>
      <c r="C4945" s="1" t="str">
        <f t="array" ref="C4945">_xlfn.XLOOKUP($B4945, sales_teams!$A$2:$A$36, sales_teams!$B$2:$B$36)</f>
        <v>Summer Sewald</v>
      </c>
      <c r="D4945" s="1" t="str">
        <f t="array" ref="D4945">_xlfn.XLOOKUP($B4945, sales_teams!$A$2:$A$36, sales_teams!$C$2:$C$36)</f>
        <v>West</v>
      </c>
      <c r="E4945" s="1" t="s">
        <v>179</v>
      </c>
      <c r="F4945" s="1" t="s">
        <v>143</v>
      </c>
      <c r="G4945" s="1" t="str">
        <f t="array" ref="G4945">IF($F4945="", "", _xlfn.XLOOKUP($F4945,accounts!$A$2:$A$86,accounts!$B$2:$B$86, "Other"))</f>
        <v>entertainment</v>
      </c>
      <c r="H4945" s="1" t="str">
        <f t="array" ref="H4945">IF($F4945="", "", IFS(_xlfn.XLOOKUP($F4945, accounts!$A$2:$A$86, accounts!$E$2:$E$86, 0)&gt;=1000, "Enterprise", _xlfn.XLOOKUP($F4945, accounts!$A$2:$A$86, accounts!$E$2:$E$86, 0)&gt;=100, "Mid-Market", TRUE, "SMB"))</f>
        <v>Mid-Market</v>
      </c>
      <c r="I4945" s="1" t="str">
        <f t="array" ref="I4945">IF($F4945="", "", _xlfn.XLOOKUP($F4945,accounts!$A$2:$A$86,accounts!$F$2:$F$86, "Other"))</f>
        <v>United States</v>
      </c>
      <c r="J4945" s="1" t="s">
        <v>192</v>
      </c>
      <c r="K4945" s="3">
        <v>42935.0</v>
      </c>
      <c r="L4945" s="3">
        <v>42977.0</v>
      </c>
      <c r="M4945" s="1">
        <v>0.0</v>
      </c>
    </row>
    <row r="4946">
      <c r="A4946" s="1" t="s">
        <v>5151</v>
      </c>
      <c r="B4946" s="1" t="s">
        <v>19</v>
      </c>
      <c r="C4946" s="1" t="str">
        <f t="array" ref="C4946">_xlfn.XLOOKUP($B4946, sales_teams!$A$2:$A$36, sales_teams!$B$2:$B$36)</f>
        <v>Melvin Marxen</v>
      </c>
      <c r="D4946" s="1" t="str">
        <f t="array" ref="D4946">_xlfn.XLOOKUP($B4946, sales_teams!$A$2:$A$36, sales_teams!$C$2:$C$36)</f>
        <v>Central</v>
      </c>
      <c r="E4946" s="1" t="s">
        <v>148</v>
      </c>
      <c r="F4946" s="1" t="s">
        <v>78</v>
      </c>
      <c r="G4946" s="1" t="str">
        <f t="array" ref="G4946">IF($F4946="", "", _xlfn.XLOOKUP($F4946,accounts!$A$2:$A$86,accounts!$B$2:$B$86, "Other"))</f>
        <v>marketing</v>
      </c>
      <c r="H4946" s="1" t="str">
        <f t="array" ref="H4946">IF($F4946="", "", IFS(_xlfn.XLOOKUP($F4946, accounts!$A$2:$A$86, accounts!$E$2:$E$86, 0)&gt;=1000, "Enterprise", _xlfn.XLOOKUP($F4946, accounts!$A$2:$A$86, accounts!$E$2:$E$86, 0)&gt;=100, "Mid-Market", TRUE, "SMB"))</f>
        <v>Enterprise</v>
      </c>
      <c r="I4946" s="1" t="str">
        <f t="array" ref="I4946">IF($F4946="", "", _xlfn.XLOOKUP($F4946,accounts!$A$2:$A$86,accounts!$F$2:$F$86, "Other"))</f>
        <v>United States</v>
      </c>
      <c r="J4946" s="1" t="s">
        <v>189</v>
      </c>
      <c r="K4946" s="3">
        <v>42935.0</v>
      </c>
    </row>
    <row r="4947">
      <c r="A4947" s="1" t="s">
        <v>5152</v>
      </c>
      <c r="B4947" s="1" t="s">
        <v>104</v>
      </c>
      <c r="C4947" s="1" t="str">
        <f t="array" ref="C4947">_xlfn.XLOOKUP($B4947, sales_teams!$A$2:$A$36, sales_teams!$B$2:$B$36)</f>
        <v>Summer Sewald</v>
      </c>
      <c r="D4947" s="1" t="str">
        <f t="array" ref="D4947">_xlfn.XLOOKUP($B4947, sales_teams!$A$2:$A$36, sales_teams!$C$2:$C$36)</f>
        <v>West</v>
      </c>
      <c r="E4947" s="1" t="s">
        <v>181</v>
      </c>
      <c r="F4947" s="1" t="s">
        <v>125</v>
      </c>
      <c r="G4947" s="1" t="str">
        <f t="array" ref="G4947">IF($F4947="", "", _xlfn.XLOOKUP($F4947,accounts!$A$2:$A$86,accounts!$B$2:$B$86, "Other"))</f>
        <v>software</v>
      </c>
      <c r="H4947" s="1" t="str">
        <f t="array" ref="H4947">IF($F4947="", "", IFS(_xlfn.XLOOKUP($F4947, accounts!$A$2:$A$86, accounts!$E$2:$E$86, 0)&gt;=1000, "Enterprise", _xlfn.XLOOKUP($F4947, accounts!$A$2:$A$86, accounts!$E$2:$E$86, 0)&gt;=100, "Mid-Market", TRUE, "SMB"))</f>
        <v>Enterprise</v>
      </c>
      <c r="I4947" s="1" t="str">
        <f t="array" ref="I4947">IF($F4947="", "", _xlfn.XLOOKUP($F4947,accounts!$A$2:$A$86,accounts!$F$2:$F$86, "Other"))</f>
        <v>United States</v>
      </c>
      <c r="J4947" s="1" t="s">
        <v>192</v>
      </c>
      <c r="K4947" s="3">
        <v>42935.0</v>
      </c>
      <c r="L4947" s="3">
        <v>43043.0</v>
      </c>
      <c r="M4947" s="1">
        <v>0.0</v>
      </c>
    </row>
    <row r="4948">
      <c r="A4948" s="1" t="s">
        <v>5153</v>
      </c>
      <c r="B4948" s="1" t="s">
        <v>102</v>
      </c>
      <c r="C4948" s="1" t="str">
        <f t="array" ref="C4948">_xlfn.XLOOKUP($B4948, sales_teams!$A$2:$A$36, sales_teams!$B$2:$B$36)</f>
        <v>Summer Sewald</v>
      </c>
      <c r="D4948" s="1" t="str">
        <f t="array" ref="D4948">_xlfn.XLOOKUP($B4948, sales_teams!$A$2:$A$36, sales_teams!$C$2:$C$36)</f>
        <v>West</v>
      </c>
      <c r="E4948" s="1" t="s">
        <v>181</v>
      </c>
      <c r="F4948" s="1" t="s">
        <v>115</v>
      </c>
      <c r="G4948" s="1" t="str">
        <f t="array" ref="G4948">IF($F4948="", "", _xlfn.XLOOKUP($F4948,accounts!$A$2:$A$86,accounts!$B$2:$B$86, "Other"))</f>
        <v>services</v>
      </c>
      <c r="H4948" s="1" t="str">
        <f t="array" ref="H4948">IF($F4948="", "", IFS(_xlfn.XLOOKUP($F4948, accounts!$A$2:$A$86, accounts!$E$2:$E$86, 0)&gt;=1000, "Enterprise", _xlfn.XLOOKUP($F4948, accounts!$A$2:$A$86, accounts!$E$2:$E$86, 0)&gt;=100, "Mid-Market", TRUE, "SMB"))</f>
        <v>Enterprise</v>
      </c>
      <c r="I4948" s="1" t="str">
        <f t="array" ref="I4948">IF($F4948="", "", _xlfn.XLOOKUP($F4948,accounts!$A$2:$A$86,accounts!$F$2:$F$86, "Other"))</f>
        <v>United States</v>
      </c>
      <c r="J4948" s="1" t="s">
        <v>192</v>
      </c>
      <c r="K4948" s="3">
        <v>42935.0</v>
      </c>
      <c r="L4948" s="3">
        <v>42946.0</v>
      </c>
      <c r="M4948" s="1">
        <v>0.0</v>
      </c>
    </row>
    <row r="4949">
      <c r="A4949" s="1" t="s">
        <v>5154</v>
      </c>
      <c r="B4949" s="1" t="s">
        <v>102</v>
      </c>
      <c r="C4949" s="1" t="str">
        <f t="array" ref="C4949">_xlfn.XLOOKUP($B4949, sales_teams!$A$2:$A$36, sales_teams!$B$2:$B$36)</f>
        <v>Summer Sewald</v>
      </c>
      <c r="D4949" s="1" t="str">
        <f t="array" ref="D4949">_xlfn.XLOOKUP($B4949, sales_teams!$A$2:$A$36, sales_teams!$C$2:$C$36)</f>
        <v>West</v>
      </c>
      <c r="E4949" s="1" t="s">
        <v>179</v>
      </c>
      <c r="F4949" s="1" t="s">
        <v>142</v>
      </c>
      <c r="G4949" s="1" t="str">
        <f t="array" ref="G4949">IF($F4949="", "", _xlfn.XLOOKUP($F4949,accounts!$A$2:$A$86,accounts!$B$2:$B$86, "Other"))</f>
        <v>retail</v>
      </c>
      <c r="H4949" s="1" t="str">
        <f t="array" ref="H4949">IF($F4949="", "", IFS(_xlfn.XLOOKUP($F4949, accounts!$A$2:$A$86, accounts!$E$2:$E$86, 0)&gt;=1000, "Enterprise", _xlfn.XLOOKUP($F4949, accounts!$A$2:$A$86, accounts!$E$2:$E$86, 0)&gt;=100, "Mid-Market", TRUE, "SMB"))</f>
        <v>Enterprise</v>
      </c>
      <c r="I4949" s="1" t="str">
        <f t="array" ref="I4949">IF($F4949="", "", _xlfn.XLOOKUP($F4949,accounts!$A$2:$A$86,accounts!$F$2:$F$86, "Other"))</f>
        <v>United States</v>
      </c>
      <c r="J4949" s="1" t="s">
        <v>192</v>
      </c>
      <c r="K4949" s="3">
        <v>42935.0</v>
      </c>
      <c r="L4949" s="3">
        <v>42937.0</v>
      </c>
      <c r="M4949" s="1">
        <v>0.0</v>
      </c>
    </row>
    <row r="4950">
      <c r="A4950" s="1" t="s">
        <v>5155</v>
      </c>
      <c r="B4950" s="1" t="s">
        <v>102</v>
      </c>
      <c r="C4950" s="1" t="str">
        <f t="array" ref="C4950">_xlfn.XLOOKUP($B4950, sales_teams!$A$2:$A$36, sales_teams!$B$2:$B$36)</f>
        <v>Summer Sewald</v>
      </c>
      <c r="D4950" s="1" t="str">
        <f t="array" ref="D4950">_xlfn.XLOOKUP($B4950, sales_teams!$A$2:$A$36, sales_teams!$C$2:$C$36)</f>
        <v>West</v>
      </c>
      <c r="E4950" s="1" t="s">
        <v>181</v>
      </c>
      <c r="F4950" s="1" t="s">
        <v>114</v>
      </c>
      <c r="G4950" s="1" t="str">
        <f t="array" ref="G4950">IF($F4950="", "", _xlfn.XLOOKUP($F4950,accounts!$A$2:$A$86,accounts!$B$2:$B$86, "Other"))</f>
        <v>marketing</v>
      </c>
      <c r="H4950" s="1" t="str">
        <f t="array" ref="H4950">IF($F4950="", "", IFS(_xlfn.XLOOKUP($F4950, accounts!$A$2:$A$86, accounts!$E$2:$E$86, 0)&gt;=1000, "Enterprise", _xlfn.XLOOKUP($F4950, accounts!$A$2:$A$86, accounts!$E$2:$E$86, 0)&gt;=100, "Mid-Market", TRUE, "SMB"))</f>
        <v>Enterprise</v>
      </c>
      <c r="I4950" s="1" t="str">
        <f t="array" ref="I4950">IF($F4950="", "", _xlfn.XLOOKUP($F4950,accounts!$A$2:$A$86,accounts!$F$2:$F$86, "Other"))</f>
        <v>United States</v>
      </c>
      <c r="J4950" s="1" t="s">
        <v>131</v>
      </c>
      <c r="K4950" s="3">
        <v>42935.0</v>
      </c>
      <c r="L4950" s="3">
        <v>42955.0</v>
      </c>
      <c r="M4950" s="1">
        <v>624.0</v>
      </c>
    </row>
    <row r="4951">
      <c r="A4951" s="1" t="s">
        <v>5156</v>
      </c>
      <c r="B4951" s="1" t="s">
        <v>17</v>
      </c>
      <c r="C4951" s="1" t="str">
        <f t="array" ref="C4951">_xlfn.XLOOKUP($B4951, sales_teams!$A$2:$A$36, sales_teams!$B$2:$B$36)</f>
        <v>Dustin Brinkmann</v>
      </c>
      <c r="D4951" s="1" t="str">
        <f t="array" ref="D4951">_xlfn.XLOOKUP($B4951, sales_teams!$A$2:$A$36, sales_teams!$C$2:$C$36)</f>
        <v>Central</v>
      </c>
      <c r="E4951" s="1" t="s">
        <v>109</v>
      </c>
      <c r="F4951" s="1" t="s">
        <v>128</v>
      </c>
      <c r="G4951" s="1" t="str">
        <f t="array" ref="G4951">IF($F4951="", "", _xlfn.XLOOKUP($F4951,accounts!$A$2:$A$86,accounts!$B$2:$B$86, "Other"))</f>
        <v>marketing</v>
      </c>
      <c r="H4951" s="1" t="str">
        <f t="array" ref="H4951">IF($F4951="", "", IFS(_xlfn.XLOOKUP($F4951, accounts!$A$2:$A$86, accounts!$E$2:$E$86, 0)&gt;=1000, "Enterprise", _xlfn.XLOOKUP($F4951, accounts!$A$2:$A$86, accounts!$E$2:$E$86, 0)&gt;=100, "Mid-Market", TRUE, "SMB"))</f>
        <v>Enterprise</v>
      </c>
      <c r="I4951" s="1" t="str">
        <f t="array" ref="I4951">IF($F4951="", "", _xlfn.XLOOKUP($F4951,accounts!$A$2:$A$86,accounts!$F$2:$F$86, "Other"))</f>
        <v>United States</v>
      </c>
      <c r="J4951" s="1" t="s">
        <v>189</v>
      </c>
      <c r="K4951" s="3">
        <v>42935.0</v>
      </c>
    </row>
    <row r="4952">
      <c r="A4952" s="1" t="s">
        <v>5157</v>
      </c>
      <c r="B4952" s="1" t="s">
        <v>17</v>
      </c>
      <c r="C4952" s="1" t="str">
        <f t="array" ref="C4952">_xlfn.XLOOKUP($B4952, sales_teams!$A$2:$A$36, sales_teams!$B$2:$B$36)</f>
        <v>Dustin Brinkmann</v>
      </c>
      <c r="D4952" s="1" t="str">
        <f t="array" ref="D4952">_xlfn.XLOOKUP($B4952, sales_teams!$A$2:$A$36, sales_teams!$C$2:$C$36)</f>
        <v>Central</v>
      </c>
      <c r="E4952" s="1" t="s">
        <v>179</v>
      </c>
      <c r="G4952" s="1" t="str">
        <f t="array" ref="G4952">IF($F4952="", "", _xlfn.XLOOKUP($F4952,accounts!$A$2:$A$86,accounts!$B$2:$B$86, "Other"))</f>
        <v/>
      </c>
      <c r="H4952" s="1" t="str">
        <f t="array" ref="H4952">IF($F4952="", "", IFS(_xlfn.XLOOKUP($F4952, accounts!$A$2:$A$86, accounts!$E$2:$E$86, 0)&gt;=1000, "Enterprise", _xlfn.XLOOKUP($F4952, accounts!$A$2:$A$86, accounts!$E$2:$E$86, 0)&gt;=100, "Mid-Market", TRUE, "SMB"))</f>
        <v/>
      </c>
      <c r="I4952" s="1" t="str">
        <f t="array" ref="I4952">IF($F4952="", "", _xlfn.XLOOKUP($F4952,accounts!$A$2:$A$86,accounts!$F$2:$F$86, "Other"))</f>
        <v/>
      </c>
      <c r="J4952" s="1" t="s">
        <v>189</v>
      </c>
      <c r="K4952" s="3">
        <v>42935.0</v>
      </c>
    </row>
    <row r="4953">
      <c r="A4953" s="1" t="s">
        <v>5158</v>
      </c>
      <c r="B4953" s="1" t="s">
        <v>17</v>
      </c>
      <c r="C4953" s="1" t="str">
        <f t="array" ref="C4953">_xlfn.XLOOKUP($B4953, sales_teams!$A$2:$A$36, sales_teams!$B$2:$B$36)</f>
        <v>Dustin Brinkmann</v>
      </c>
      <c r="D4953" s="1" t="str">
        <f t="array" ref="D4953">_xlfn.XLOOKUP($B4953, sales_teams!$A$2:$A$36, sales_teams!$C$2:$C$36)</f>
        <v>Central</v>
      </c>
      <c r="E4953" s="1" t="s">
        <v>194</v>
      </c>
      <c r="F4953" s="1" t="s">
        <v>122</v>
      </c>
      <c r="G4953" s="1" t="str">
        <f t="array" ref="G4953">IF($F4953="", "", _xlfn.XLOOKUP($F4953,accounts!$A$2:$A$86,accounts!$B$2:$B$86, "Other"))</f>
        <v>medical</v>
      </c>
      <c r="H4953" s="1" t="str">
        <f t="array" ref="H4953">IF($F4953="", "", IFS(_xlfn.XLOOKUP($F4953, accounts!$A$2:$A$86, accounts!$E$2:$E$86, 0)&gt;=1000, "Enterprise", _xlfn.XLOOKUP($F4953, accounts!$A$2:$A$86, accounts!$E$2:$E$86, 0)&gt;=100, "Mid-Market", TRUE, "SMB"))</f>
        <v>Enterprise</v>
      </c>
      <c r="I4953" s="1" t="str">
        <f t="array" ref="I4953">IF($F4953="", "", _xlfn.XLOOKUP($F4953,accounts!$A$2:$A$86,accounts!$F$2:$F$86, "Other"))</f>
        <v>United States</v>
      </c>
      <c r="J4953" s="1" t="s">
        <v>192</v>
      </c>
      <c r="K4953" s="3">
        <v>42935.0</v>
      </c>
      <c r="L4953" s="3">
        <v>42946.0</v>
      </c>
      <c r="M4953" s="1">
        <v>0.0</v>
      </c>
    </row>
    <row r="4954">
      <c r="A4954" s="1" t="s">
        <v>5159</v>
      </c>
      <c r="B4954" s="1" t="s">
        <v>17</v>
      </c>
      <c r="C4954" s="1" t="str">
        <f t="array" ref="C4954">_xlfn.XLOOKUP($B4954, sales_teams!$A$2:$A$36, sales_teams!$B$2:$B$36)</f>
        <v>Dustin Brinkmann</v>
      </c>
      <c r="D4954" s="1" t="str">
        <f t="array" ref="D4954">_xlfn.XLOOKUP($B4954, sales_teams!$A$2:$A$36, sales_teams!$C$2:$C$36)</f>
        <v>Central</v>
      </c>
      <c r="E4954" s="1" t="s">
        <v>188</v>
      </c>
      <c r="F4954" s="1" t="s">
        <v>47</v>
      </c>
      <c r="G4954" s="1" t="str">
        <f t="array" ref="G4954">IF($F4954="", "", _xlfn.XLOOKUP($F4954,accounts!$A$2:$A$86,accounts!$B$2:$B$86, "Other"))</f>
        <v>retail</v>
      </c>
      <c r="H4954" s="1" t="str">
        <f t="array" ref="H4954">IF($F4954="", "", IFS(_xlfn.XLOOKUP($F4954, accounts!$A$2:$A$86, accounts!$E$2:$E$86, 0)&gt;=1000, "Enterprise", _xlfn.XLOOKUP($F4954, accounts!$A$2:$A$86, accounts!$E$2:$E$86, 0)&gt;=100, "Mid-Market", TRUE, "SMB"))</f>
        <v>Enterprise</v>
      </c>
      <c r="I4954" s="1" t="str">
        <f t="array" ref="I4954">IF($F4954="", "", _xlfn.XLOOKUP($F4954,accounts!$A$2:$A$86,accounts!$F$2:$F$86, "Other"))</f>
        <v>United States</v>
      </c>
      <c r="J4954" s="1" t="s">
        <v>192</v>
      </c>
      <c r="K4954" s="3">
        <v>42935.0</v>
      </c>
      <c r="L4954" s="3">
        <v>42949.0</v>
      </c>
      <c r="M4954" s="1">
        <v>0.0</v>
      </c>
    </row>
    <row r="4955">
      <c r="A4955" s="1" t="s">
        <v>5160</v>
      </c>
      <c r="B4955" s="1" t="s">
        <v>17</v>
      </c>
      <c r="C4955" s="1" t="str">
        <f t="array" ref="C4955">_xlfn.XLOOKUP($B4955, sales_teams!$A$2:$A$36, sales_teams!$B$2:$B$36)</f>
        <v>Dustin Brinkmann</v>
      </c>
      <c r="D4955" s="1" t="str">
        <f t="array" ref="D4955">_xlfn.XLOOKUP($B4955, sales_teams!$A$2:$A$36, sales_teams!$C$2:$C$36)</f>
        <v>Central</v>
      </c>
      <c r="E4955" s="1" t="s">
        <v>181</v>
      </c>
      <c r="F4955" s="1" t="s">
        <v>106</v>
      </c>
      <c r="G4955" s="1" t="str">
        <f t="array" ref="G4955">IF($F4955="", "", _xlfn.XLOOKUP($F4955,accounts!$A$2:$A$86,accounts!$B$2:$B$86, "Other"))</f>
        <v>retail</v>
      </c>
      <c r="H4955" s="1" t="str">
        <f t="array" ref="H4955">IF($F4955="", "", IFS(_xlfn.XLOOKUP($F4955, accounts!$A$2:$A$86, accounts!$E$2:$E$86, 0)&gt;=1000, "Enterprise", _xlfn.XLOOKUP($F4955, accounts!$A$2:$A$86, accounts!$E$2:$E$86, 0)&gt;=100, "Mid-Market", TRUE, "SMB"))</f>
        <v>Enterprise</v>
      </c>
      <c r="I4955" s="1" t="str">
        <f t="array" ref="I4955">IF($F4955="", "", _xlfn.XLOOKUP($F4955,accounts!$A$2:$A$86,accounts!$F$2:$F$86, "Other"))</f>
        <v>Italy</v>
      </c>
      <c r="J4955" s="1" t="s">
        <v>131</v>
      </c>
      <c r="K4955" s="3">
        <v>42935.0</v>
      </c>
      <c r="L4955" s="3">
        <v>42945.0</v>
      </c>
      <c r="M4955" s="1">
        <v>537.0</v>
      </c>
    </row>
    <row r="4956">
      <c r="A4956" s="1" t="s">
        <v>5161</v>
      </c>
      <c r="B4956" s="1" t="s">
        <v>17</v>
      </c>
      <c r="C4956" s="1" t="str">
        <f t="array" ref="C4956">_xlfn.XLOOKUP($B4956, sales_teams!$A$2:$A$36, sales_teams!$B$2:$B$36)</f>
        <v>Dustin Brinkmann</v>
      </c>
      <c r="D4956" s="1" t="str">
        <f t="array" ref="D4956">_xlfn.XLOOKUP($B4956, sales_teams!$A$2:$A$36, sales_teams!$C$2:$C$36)</f>
        <v>Central</v>
      </c>
      <c r="E4956" s="1" t="s">
        <v>109</v>
      </c>
      <c r="F4956" s="1" t="s">
        <v>82</v>
      </c>
      <c r="G4956" s="1" t="str">
        <f t="array" ref="G4956">IF($F4956="", "", _xlfn.XLOOKUP($F4956,accounts!$A$2:$A$86,accounts!$B$2:$B$86, "Other"))</f>
        <v>software</v>
      </c>
      <c r="H4956" s="1" t="str">
        <f t="array" ref="H4956">IF($F4956="", "", IFS(_xlfn.XLOOKUP($F4956, accounts!$A$2:$A$86, accounts!$E$2:$E$86, 0)&gt;=1000, "Enterprise", _xlfn.XLOOKUP($F4956, accounts!$A$2:$A$86, accounts!$E$2:$E$86, 0)&gt;=100, "Mid-Market", TRUE, "SMB"))</f>
        <v>Enterprise</v>
      </c>
      <c r="I4956" s="1" t="str">
        <f t="array" ref="I4956">IF($F4956="", "", _xlfn.XLOOKUP($F4956,accounts!$A$2:$A$86,accounts!$F$2:$F$86, "Other"))</f>
        <v>United States</v>
      </c>
      <c r="J4956" s="1" t="s">
        <v>131</v>
      </c>
      <c r="K4956" s="3">
        <v>42935.0</v>
      </c>
      <c r="L4956" s="3">
        <v>42946.0</v>
      </c>
      <c r="M4956" s="1">
        <v>1089.0</v>
      </c>
    </row>
    <row r="4957">
      <c r="A4957" s="1" t="s">
        <v>5162</v>
      </c>
      <c r="B4957" s="1" t="s">
        <v>17</v>
      </c>
      <c r="C4957" s="1" t="str">
        <f t="array" ref="C4957">_xlfn.XLOOKUP($B4957, sales_teams!$A$2:$A$36, sales_teams!$B$2:$B$36)</f>
        <v>Dustin Brinkmann</v>
      </c>
      <c r="D4957" s="1" t="str">
        <f t="array" ref="D4957">_xlfn.XLOOKUP($B4957, sales_teams!$A$2:$A$36, sales_teams!$C$2:$C$36)</f>
        <v>Central</v>
      </c>
      <c r="E4957" s="1" t="s">
        <v>188</v>
      </c>
      <c r="F4957" s="1" t="s">
        <v>56</v>
      </c>
      <c r="G4957" s="1" t="str">
        <f t="array" ref="G4957">IF($F4957="", "", _xlfn.XLOOKUP($F4957,accounts!$A$2:$A$86,accounts!$B$2:$B$86, "Other"))</f>
        <v>software</v>
      </c>
      <c r="H4957" s="1" t="str">
        <f t="array" ref="H4957">IF($F4957="", "", IFS(_xlfn.XLOOKUP($F4957, accounts!$A$2:$A$86, accounts!$E$2:$E$86, 0)&gt;=1000, "Enterprise", _xlfn.XLOOKUP($F4957, accounts!$A$2:$A$86, accounts!$E$2:$E$86, 0)&gt;=100, "Mid-Market", TRUE, "SMB"))</f>
        <v>Enterprise</v>
      </c>
      <c r="I4957" s="1" t="str">
        <f t="array" ref="I4957">IF($F4957="", "", _xlfn.XLOOKUP($F4957,accounts!$A$2:$A$86,accounts!$F$2:$F$86, "Other"))</f>
        <v>United States</v>
      </c>
      <c r="J4957" s="1" t="s">
        <v>131</v>
      </c>
      <c r="K4957" s="3">
        <v>42935.0</v>
      </c>
      <c r="L4957" s="3">
        <v>42943.0</v>
      </c>
      <c r="M4957" s="1">
        <v>3352.0</v>
      </c>
    </row>
    <row r="4958">
      <c r="A4958" s="1" t="s">
        <v>5163</v>
      </c>
      <c r="B4958" s="1" t="s">
        <v>92</v>
      </c>
      <c r="C4958" s="1" t="str">
        <f t="array" ref="C4958">_xlfn.XLOOKUP($B4958, sales_teams!$A$2:$A$36, sales_teams!$B$2:$B$36)</f>
        <v>Celia Rouche</v>
      </c>
      <c r="D4958" s="1" t="str">
        <f t="array" ref="D4958">_xlfn.XLOOKUP($B4958, sales_teams!$A$2:$A$36, sales_teams!$C$2:$C$36)</f>
        <v>West</v>
      </c>
      <c r="E4958" s="1" t="s">
        <v>148</v>
      </c>
      <c r="F4958" s="1" t="s">
        <v>147</v>
      </c>
      <c r="G4958" s="1" t="str">
        <f t="array" ref="G4958">IF($F4958="", "", _xlfn.XLOOKUP($F4958,accounts!$A$2:$A$86,accounts!$B$2:$B$86, "Other"))</f>
        <v>telecommunications</v>
      </c>
      <c r="H4958" s="1" t="str">
        <f t="array" ref="H4958">IF($F4958="", "", IFS(_xlfn.XLOOKUP($F4958, accounts!$A$2:$A$86, accounts!$E$2:$E$86, 0)&gt;=1000, "Enterprise", _xlfn.XLOOKUP($F4958, accounts!$A$2:$A$86, accounts!$E$2:$E$86, 0)&gt;=100, "Mid-Market", TRUE, "SMB"))</f>
        <v>Enterprise</v>
      </c>
      <c r="I4958" s="1" t="str">
        <f t="array" ref="I4958">IF($F4958="", "", _xlfn.XLOOKUP($F4958,accounts!$A$2:$A$86,accounts!$F$2:$F$86, "Other"))</f>
        <v>United States</v>
      </c>
      <c r="J4958" s="1" t="s">
        <v>192</v>
      </c>
      <c r="K4958" s="3">
        <v>42935.0</v>
      </c>
      <c r="L4958" s="3">
        <v>43040.0</v>
      </c>
      <c r="M4958" s="1">
        <v>0.0</v>
      </c>
    </row>
    <row r="4959">
      <c r="A4959" s="1" t="s">
        <v>5164</v>
      </c>
      <c r="B4959" s="1" t="s">
        <v>92</v>
      </c>
      <c r="C4959" s="1" t="str">
        <f t="array" ref="C4959">_xlfn.XLOOKUP($B4959, sales_teams!$A$2:$A$36, sales_teams!$B$2:$B$36)</f>
        <v>Celia Rouche</v>
      </c>
      <c r="D4959" s="1" t="str">
        <f t="array" ref="D4959">_xlfn.XLOOKUP($B4959, sales_teams!$A$2:$A$36, sales_teams!$C$2:$C$36)</f>
        <v>West</v>
      </c>
      <c r="E4959" s="1" t="s">
        <v>181</v>
      </c>
      <c r="F4959" s="1" t="s">
        <v>154</v>
      </c>
      <c r="G4959" s="1" t="str">
        <f t="array" ref="G4959">IF($F4959="", "", _xlfn.XLOOKUP($F4959,accounts!$A$2:$A$86,accounts!$B$2:$B$86, "Other"))</f>
        <v>retail</v>
      </c>
      <c r="H4959" s="1" t="str">
        <f t="array" ref="H4959">IF($F4959="", "", IFS(_xlfn.XLOOKUP($F4959, accounts!$A$2:$A$86, accounts!$E$2:$E$86, 0)&gt;=1000, "Enterprise", _xlfn.XLOOKUP($F4959, accounts!$A$2:$A$86, accounts!$E$2:$E$86, 0)&gt;=100, "Mid-Market", TRUE, "SMB"))</f>
        <v>Enterprise</v>
      </c>
      <c r="I4959" s="1" t="str">
        <f t="array" ref="I4959">IF($F4959="", "", _xlfn.XLOOKUP($F4959,accounts!$A$2:$A$86,accounts!$F$2:$F$86, "Other"))</f>
        <v>United States</v>
      </c>
      <c r="J4959" s="1" t="s">
        <v>131</v>
      </c>
      <c r="K4959" s="3">
        <v>42935.0</v>
      </c>
      <c r="L4959" s="3">
        <v>42939.0</v>
      </c>
      <c r="M4959" s="1">
        <v>535.0</v>
      </c>
    </row>
    <row r="4960">
      <c r="A4960" s="1" t="s">
        <v>5165</v>
      </c>
      <c r="B4960" s="1" t="s">
        <v>24</v>
      </c>
      <c r="C4960" s="1" t="str">
        <f t="array" ref="C4960">_xlfn.XLOOKUP($B4960, sales_teams!$A$2:$A$36, sales_teams!$B$2:$B$36)</f>
        <v>Melvin Marxen</v>
      </c>
      <c r="D4960" s="1" t="str">
        <f t="array" ref="D4960">_xlfn.XLOOKUP($B4960, sales_teams!$A$2:$A$36, sales_teams!$C$2:$C$36)</f>
        <v>Central</v>
      </c>
      <c r="E4960" s="1" t="s">
        <v>194</v>
      </c>
      <c r="F4960" s="1" t="s">
        <v>140</v>
      </c>
      <c r="G4960" s="1" t="str">
        <f t="array" ref="G4960">IF($F4960="", "", _xlfn.XLOOKUP($F4960,accounts!$A$2:$A$86,accounts!$B$2:$B$86, "Other"))</f>
        <v>employment</v>
      </c>
      <c r="H4960" s="1" t="str">
        <f t="array" ref="H4960">IF($F4960="", "", IFS(_xlfn.XLOOKUP($F4960, accounts!$A$2:$A$86, accounts!$E$2:$E$86, 0)&gt;=1000, "Enterprise", _xlfn.XLOOKUP($F4960, accounts!$A$2:$A$86, accounts!$E$2:$E$86, 0)&gt;=100, "Mid-Market", TRUE, "SMB"))</f>
        <v>Enterprise</v>
      </c>
      <c r="I4960" s="1" t="str">
        <f t="array" ref="I4960">IF($F4960="", "", _xlfn.XLOOKUP($F4960,accounts!$A$2:$A$86,accounts!$F$2:$F$86, "Other"))</f>
        <v>United States</v>
      </c>
      <c r="J4960" s="1" t="s">
        <v>189</v>
      </c>
      <c r="K4960" s="3">
        <v>42935.0</v>
      </c>
    </row>
    <row r="4961">
      <c r="A4961" s="1" t="s">
        <v>5166</v>
      </c>
      <c r="B4961" s="1" t="s">
        <v>24</v>
      </c>
      <c r="C4961" s="1" t="str">
        <f t="array" ref="C4961">_xlfn.XLOOKUP($B4961, sales_teams!$A$2:$A$36, sales_teams!$B$2:$B$36)</f>
        <v>Melvin Marxen</v>
      </c>
      <c r="D4961" s="1" t="str">
        <f t="array" ref="D4961">_xlfn.XLOOKUP($B4961, sales_teams!$A$2:$A$36, sales_teams!$C$2:$C$36)</f>
        <v>Central</v>
      </c>
      <c r="E4961" s="1" t="s">
        <v>188</v>
      </c>
      <c r="G4961" s="1" t="str">
        <f t="array" ref="G4961">IF($F4961="", "", _xlfn.XLOOKUP($F4961,accounts!$A$2:$A$86,accounts!$B$2:$B$86, "Other"))</f>
        <v/>
      </c>
      <c r="H4961" s="1" t="str">
        <f t="array" ref="H4961">IF($F4961="", "", IFS(_xlfn.XLOOKUP($F4961, accounts!$A$2:$A$86, accounts!$E$2:$E$86, 0)&gt;=1000, "Enterprise", _xlfn.XLOOKUP($F4961, accounts!$A$2:$A$86, accounts!$E$2:$E$86, 0)&gt;=100, "Mid-Market", TRUE, "SMB"))</f>
        <v/>
      </c>
      <c r="I4961" s="1" t="str">
        <f t="array" ref="I4961">IF($F4961="", "", _xlfn.XLOOKUP($F4961,accounts!$A$2:$A$86,accounts!$F$2:$F$86, "Other"))</f>
        <v/>
      </c>
      <c r="J4961" s="1" t="s">
        <v>189</v>
      </c>
      <c r="K4961" s="3">
        <v>42935.0</v>
      </c>
    </row>
    <row r="4962">
      <c r="A4962" s="1" t="s">
        <v>5167</v>
      </c>
      <c r="B4962" s="1" t="s">
        <v>24</v>
      </c>
      <c r="C4962" s="1" t="str">
        <f t="array" ref="C4962">_xlfn.XLOOKUP($B4962, sales_teams!$A$2:$A$36, sales_teams!$B$2:$B$36)</f>
        <v>Melvin Marxen</v>
      </c>
      <c r="D4962" s="1" t="str">
        <f t="array" ref="D4962">_xlfn.XLOOKUP($B4962, sales_teams!$A$2:$A$36, sales_teams!$C$2:$C$36)</f>
        <v>Central</v>
      </c>
      <c r="E4962" s="1" t="s">
        <v>181</v>
      </c>
      <c r="F4962" s="1" t="s">
        <v>145</v>
      </c>
      <c r="G4962" s="1" t="str">
        <f t="array" ref="G4962">IF($F4962="", "", _xlfn.XLOOKUP($F4962,accounts!$A$2:$A$86,accounts!$B$2:$B$86, "Other"))</f>
        <v>technology</v>
      </c>
      <c r="H4962" s="1" t="str">
        <f t="array" ref="H4962">IF($F4962="", "", IFS(_xlfn.XLOOKUP($F4962, accounts!$A$2:$A$86, accounts!$E$2:$E$86, 0)&gt;=1000, "Enterprise", _xlfn.XLOOKUP($F4962, accounts!$A$2:$A$86, accounts!$E$2:$E$86, 0)&gt;=100, "Mid-Market", TRUE, "SMB"))</f>
        <v>Enterprise</v>
      </c>
      <c r="I4962" s="1" t="str">
        <f t="array" ref="I4962">IF($F4962="", "", _xlfn.XLOOKUP($F4962,accounts!$A$2:$A$86,accounts!$F$2:$F$86, "Other"))</f>
        <v>Panama</v>
      </c>
      <c r="J4962" s="1" t="s">
        <v>131</v>
      </c>
      <c r="K4962" s="3">
        <v>42935.0</v>
      </c>
      <c r="L4962" s="3">
        <v>43003.0</v>
      </c>
      <c r="M4962" s="1">
        <v>571.0</v>
      </c>
    </row>
    <row r="4963">
      <c r="A4963" s="1" t="s">
        <v>5168</v>
      </c>
      <c r="B4963" s="1" t="s">
        <v>107</v>
      </c>
      <c r="C4963" s="1" t="str">
        <f t="array" ref="C4963">_xlfn.XLOOKUP($B4963, sales_teams!$A$2:$A$36, sales_teams!$B$2:$B$36)</f>
        <v>Summer Sewald</v>
      </c>
      <c r="D4963" s="1" t="str">
        <f t="array" ref="D4963">_xlfn.XLOOKUP($B4963, sales_teams!$A$2:$A$36, sales_teams!$C$2:$C$36)</f>
        <v>West</v>
      </c>
      <c r="E4963" s="1" t="s">
        <v>188</v>
      </c>
      <c r="F4963" s="1" t="s">
        <v>50</v>
      </c>
      <c r="G4963" s="1" t="str">
        <f t="array" ref="G4963">IF($F4963="", "", _xlfn.XLOOKUP($F4963,accounts!$A$2:$A$86,accounts!$B$2:$B$86, "Other"))</f>
        <v>entertainment</v>
      </c>
      <c r="H4963" s="1" t="str">
        <f t="array" ref="H4963">IF($F4963="", "", IFS(_xlfn.XLOOKUP($F4963, accounts!$A$2:$A$86, accounts!$E$2:$E$86, 0)&gt;=1000, "Enterprise", _xlfn.XLOOKUP($F4963, accounts!$A$2:$A$86, accounts!$E$2:$E$86, 0)&gt;=100, "Mid-Market", TRUE, "SMB"))</f>
        <v>Enterprise</v>
      </c>
      <c r="I4963" s="1" t="str">
        <f t="array" ref="I4963">IF($F4963="", "", _xlfn.XLOOKUP($F4963,accounts!$A$2:$A$86,accounts!$F$2:$F$86, "Other"))</f>
        <v>United States</v>
      </c>
      <c r="J4963" s="1" t="s">
        <v>131</v>
      </c>
      <c r="K4963" s="3">
        <v>42935.0</v>
      </c>
      <c r="L4963" s="3">
        <v>43007.0</v>
      </c>
      <c r="M4963" s="1">
        <v>3535.0</v>
      </c>
    </row>
    <row r="4964">
      <c r="A4964" s="1" t="s">
        <v>5169</v>
      </c>
      <c r="B4964" s="1" t="s">
        <v>18</v>
      </c>
      <c r="C4964" s="1" t="str">
        <f t="array" ref="C4964">_xlfn.XLOOKUP($B4964, sales_teams!$A$2:$A$36, sales_teams!$B$2:$B$36)</f>
        <v>Dustin Brinkmann</v>
      </c>
      <c r="D4964" s="1" t="str">
        <f t="array" ref="D4964">_xlfn.XLOOKUP($B4964, sales_teams!$A$2:$A$36, sales_teams!$C$2:$C$36)</f>
        <v>Central</v>
      </c>
      <c r="E4964" s="1" t="s">
        <v>181</v>
      </c>
      <c r="G4964" s="1" t="str">
        <f t="array" ref="G4964">IF($F4964="", "", _xlfn.XLOOKUP($F4964,accounts!$A$2:$A$86,accounts!$B$2:$B$86, "Other"))</f>
        <v/>
      </c>
      <c r="H4964" s="1" t="str">
        <f t="array" ref="H4964">IF($F4964="", "", IFS(_xlfn.XLOOKUP($F4964, accounts!$A$2:$A$86, accounts!$E$2:$E$86, 0)&gt;=1000, "Enterprise", _xlfn.XLOOKUP($F4964, accounts!$A$2:$A$86, accounts!$E$2:$E$86, 0)&gt;=100, "Mid-Market", TRUE, "SMB"))</f>
        <v/>
      </c>
      <c r="I4964" s="1" t="str">
        <f t="array" ref="I4964">IF($F4964="", "", _xlfn.XLOOKUP($F4964,accounts!$A$2:$A$86,accounts!$F$2:$F$86, "Other"))</f>
        <v/>
      </c>
      <c r="J4964" s="1" t="s">
        <v>189</v>
      </c>
      <c r="K4964" s="3">
        <v>42935.0</v>
      </c>
    </row>
    <row r="4965">
      <c r="A4965" s="1" t="s">
        <v>5170</v>
      </c>
      <c r="B4965" s="1" t="s">
        <v>18</v>
      </c>
      <c r="C4965" s="1" t="str">
        <f t="array" ref="C4965">_xlfn.XLOOKUP($B4965, sales_teams!$A$2:$A$36, sales_teams!$B$2:$B$36)</f>
        <v>Dustin Brinkmann</v>
      </c>
      <c r="D4965" s="1" t="str">
        <f t="array" ref="D4965">_xlfn.XLOOKUP($B4965, sales_teams!$A$2:$A$36, sales_teams!$C$2:$C$36)</f>
        <v>Central</v>
      </c>
      <c r="E4965" s="1" t="s">
        <v>188</v>
      </c>
      <c r="F4965" s="1" t="s">
        <v>29</v>
      </c>
      <c r="G4965" s="1" t="str">
        <f t="array" ref="G4965">IF($F4965="", "", _xlfn.XLOOKUP($F4965,accounts!$A$2:$A$86,accounts!$B$2:$B$86, "Other"))</f>
        <v>medical</v>
      </c>
      <c r="H4965" s="1" t="str">
        <f t="array" ref="H4965">IF($F4965="", "", IFS(_xlfn.XLOOKUP($F4965, accounts!$A$2:$A$86, accounts!$E$2:$E$86, 0)&gt;=1000, "Enterprise", _xlfn.XLOOKUP($F4965, accounts!$A$2:$A$86, accounts!$E$2:$E$86, 0)&gt;=100, "Mid-Market", TRUE, "SMB"))</f>
        <v>Enterprise</v>
      </c>
      <c r="I4965" s="1" t="str">
        <f t="array" ref="I4965">IF($F4965="", "", _xlfn.XLOOKUP($F4965,accounts!$A$2:$A$86,accounts!$F$2:$F$86, "Other"))</f>
        <v>Philipines</v>
      </c>
      <c r="J4965" s="1" t="s">
        <v>131</v>
      </c>
      <c r="K4965" s="3">
        <v>42935.0</v>
      </c>
      <c r="L4965" s="3">
        <v>42943.0</v>
      </c>
      <c r="M4965" s="1">
        <v>3985.0</v>
      </c>
    </row>
    <row r="4966">
      <c r="A4966" s="1" t="s">
        <v>5171</v>
      </c>
      <c r="B4966" s="1" t="s">
        <v>28</v>
      </c>
      <c r="C4966" s="1" t="str">
        <f t="array" ref="C4966">_xlfn.XLOOKUP($B4966, sales_teams!$A$2:$A$36, sales_teams!$B$2:$B$36)</f>
        <v>Melvin Marxen</v>
      </c>
      <c r="D4966" s="1" t="str">
        <f t="array" ref="D4966">_xlfn.XLOOKUP($B4966, sales_teams!$A$2:$A$36, sales_teams!$C$2:$C$36)</f>
        <v>Central</v>
      </c>
      <c r="E4966" s="1" t="s">
        <v>181</v>
      </c>
      <c r="F4966" s="1" t="s">
        <v>118</v>
      </c>
      <c r="G4966" s="1" t="str">
        <f t="array" ref="G4966">IF($F4966="", "", _xlfn.XLOOKUP($F4966,accounts!$A$2:$A$86,accounts!$B$2:$B$86, "Other"))</f>
        <v>services</v>
      </c>
      <c r="H4966" s="1" t="str">
        <f t="array" ref="H4966">IF($F4966="", "", IFS(_xlfn.XLOOKUP($F4966, accounts!$A$2:$A$86, accounts!$E$2:$E$86, 0)&gt;=1000, "Enterprise", _xlfn.XLOOKUP($F4966, accounts!$A$2:$A$86, accounts!$E$2:$E$86, 0)&gt;=100, "Mid-Market", TRUE, "SMB"))</f>
        <v>Enterprise</v>
      </c>
      <c r="I4966" s="1" t="str">
        <f t="array" ref="I4966">IF($F4966="", "", _xlfn.XLOOKUP($F4966,accounts!$A$2:$A$86,accounts!$F$2:$F$86, "Other"))</f>
        <v>United States</v>
      </c>
      <c r="J4966" s="1" t="s">
        <v>189</v>
      </c>
      <c r="K4966" s="3">
        <v>42935.0</v>
      </c>
    </row>
    <row r="4967">
      <c r="A4967" s="1" t="s">
        <v>5172</v>
      </c>
      <c r="B4967" s="1" t="s">
        <v>41</v>
      </c>
      <c r="C4967" s="1" t="str">
        <f t="array" ref="C4967">_xlfn.XLOOKUP($B4967, sales_teams!$A$2:$A$36, sales_teams!$B$2:$B$36)</f>
        <v>Cara Losch</v>
      </c>
      <c r="D4967" s="1" t="str">
        <f t="array" ref="D4967">_xlfn.XLOOKUP($B4967, sales_teams!$A$2:$A$36, sales_teams!$C$2:$C$36)</f>
        <v>East</v>
      </c>
      <c r="E4967" s="1" t="s">
        <v>188</v>
      </c>
      <c r="F4967" s="1" t="s">
        <v>55</v>
      </c>
      <c r="G4967" s="1" t="str">
        <f t="array" ref="G4967">IF($F4967="", "", _xlfn.XLOOKUP($F4967,accounts!$A$2:$A$86,accounts!$B$2:$B$86, "Other"))</f>
        <v>entertainment</v>
      </c>
      <c r="H4967" s="1" t="str">
        <f t="array" ref="H4967">IF($F4967="", "", IFS(_xlfn.XLOOKUP($F4967, accounts!$A$2:$A$86, accounts!$E$2:$E$86, 0)&gt;=1000, "Enterprise", _xlfn.XLOOKUP($F4967, accounts!$A$2:$A$86, accounts!$E$2:$E$86, 0)&gt;=100, "Mid-Market", TRUE, "SMB"))</f>
        <v>Enterprise</v>
      </c>
      <c r="I4967" s="1" t="str">
        <f t="array" ref="I4967">IF($F4967="", "", _xlfn.XLOOKUP($F4967,accounts!$A$2:$A$86,accounts!$F$2:$F$86, "Other"))</f>
        <v>United States</v>
      </c>
      <c r="J4967" s="1" t="s">
        <v>131</v>
      </c>
      <c r="K4967" s="3">
        <v>42935.0</v>
      </c>
      <c r="L4967" s="3">
        <v>42937.0</v>
      </c>
      <c r="M4967" s="1">
        <v>3568.0</v>
      </c>
    </row>
    <row r="4968">
      <c r="A4968" s="1" t="s">
        <v>5173</v>
      </c>
      <c r="B4968" s="1" t="s">
        <v>15</v>
      </c>
      <c r="C4968" s="1" t="str">
        <f t="array" ref="C4968">_xlfn.XLOOKUP($B4968, sales_teams!$A$2:$A$36, sales_teams!$B$2:$B$36)</f>
        <v>Dustin Brinkmann</v>
      </c>
      <c r="D4968" s="1" t="str">
        <f t="array" ref="D4968">_xlfn.XLOOKUP($B4968, sales_teams!$A$2:$A$36, sales_teams!$C$2:$C$36)</f>
        <v>Central</v>
      </c>
      <c r="E4968" s="1" t="s">
        <v>181</v>
      </c>
      <c r="G4968" s="1" t="str">
        <f t="array" ref="G4968">IF($F4968="", "", _xlfn.XLOOKUP($F4968,accounts!$A$2:$A$86,accounts!$B$2:$B$86, "Other"))</f>
        <v/>
      </c>
      <c r="H4968" s="1" t="str">
        <f t="array" ref="H4968">IF($F4968="", "", IFS(_xlfn.XLOOKUP($F4968, accounts!$A$2:$A$86, accounts!$E$2:$E$86, 0)&gt;=1000, "Enterprise", _xlfn.XLOOKUP($F4968, accounts!$A$2:$A$86, accounts!$E$2:$E$86, 0)&gt;=100, "Mid-Market", TRUE, "SMB"))</f>
        <v/>
      </c>
      <c r="I4968" s="1" t="str">
        <f t="array" ref="I4968">IF($F4968="", "", _xlfn.XLOOKUP($F4968,accounts!$A$2:$A$86,accounts!$F$2:$F$86, "Other"))</f>
        <v/>
      </c>
      <c r="J4968" s="1" t="s">
        <v>189</v>
      </c>
      <c r="K4968" s="3">
        <v>42935.0</v>
      </c>
    </row>
    <row r="4969">
      <c r="A4969" s="1" t="s">
        <v>5174</v>
      </c>
      <c r="B4969" s="1" t="s">
        <v>15</v>
      </c>
      <c r="C4969" s="1" t="str">
        <f t="array" ref="C4969">_xlfn.XLOOKUP($B4969, sales_teams!$A$2:$A$36, sales_teams!$B$2:$B$36)</f>
        <v>Dustin Brinkmann</v>
      </c>
      <c r="D4969" s="1" t="str">
        <f t="array" ref="D4969">_xlfn.XLOOKUP($B4969, sales_teams!$A$2:$A$36, sales_teams!$C$2:$C$36)</f>
        <v>Central</v>
      </c>
      <c r="E4969" s="1" t="s">
        <v>179</v>
      </c>
      <c r="F4969" s="1" t="s">
        <v>29</v>
      </c>
      <c r="G4969" s="1" t="str">
        <f t="array" ref="G4969">IF($F4969="", "", _xlfn.XLOOKUP($F4969,accounts!$A$2:$A$86,accounts!$B$2:$B$86, "Other"))</f>
        <v>medical</v>
      </c>
      <c r="H4969" s="1" t="str">
        <f t="array" ref="H4969">IF($F4969="", "", IFS(_xlfn.XLOOKUP($F4969, accounts!$A$2:$A$86, accounts!$E$2:$E$86, 0)&gt;=1000, "Enterprise", _xlfn.XLOOKUP($F4969, accounts!$A$2:$A$86, accounts!$E$2:$E$86, 0)&gt;=100, "Mid-Market", TRUE, "SMB"))</f>
        <v>Enterprise</v>
      </c>
      <c r="I4969" s="1" t="str">
        <f t="array" ref="I4969">IF($F4969="", "", _xlfn.XLOOKUP($F4969,accounts!$A$2:$A$86,accounts!$F$2:$F$86, "Other"))</f>
        <v>Philipines</v>
      </c>
      <c r="J4969" s="1" t="s">
        <v>192</v>
      </c>
      <c r="K4969" s="3">
        <v>42935.0</v>
      </c>
      <c r="L4969" s="3">
        <v>42945.0</v>
      </c>
      <c r="M4969" s="1">
        <v>0.0</v>
      </c>
    </row>
    <row r="4970">
      <c r="A4970" s="1" t="s">
        <v>5175</v>
      </c>
      <c r="B4970" s="1" t="s">
        <v>15</v>
      </c>
      <c r="C4970" s="1" t="str">
        <f t="array" ref="C4970">_xlfn.XLOOKUP($B4970, sales_teams!$A$2:$A$36, sales_teams!$B$2:$B$36)</f>
        <v>Dustin Brinkmann</v>
      </c>
      <c r="D4970" s="1" t="str">
        <f t="array" ref="D4970">_xlfn.XLOOKUP($B4970, sales_teams!$A$2:$A$36, sales_teams!$C$2:$C$36)</f>
        <v>Central</v>
      </c>
      <c r="E4970" s="1" t="s">
        <v>179</v>
      </c>
      <c r="F4970" s="1" t="s">
        <v>95</v>
      </c>
      <c r="G4970" s="1" t="str">
        <f t="array" ref="G4970">IF($F4970="", "", _xlfn.XLOOKUP($F4970,accounts!$A$2:$A$86,accounts!$B$2:$B$86, "Other"))</f>
        <v>finance</v>
      </c>
      <c r="H4970" s="1" t="str">
        <f t="array" ref="H4970">IF($F4970="", "", IFS(_xlfn.XLOOKUP($F4970, accounts!$A$2:$A$86, accounts!$E$2:$E$86, 0)&gt;=1000, "Enterprise", _xlfn.XLOOKUP($F4970, accounts!$A$2:$A$86, accounts!$E$2:$E$86, 0)&gt;=100, "Mid-Market", TRUE, "SMB"))</f>
        <v>Enterprise</v>
      </c>
      <c r="I4970" s="1" t="str">
        <f t="array" ref="I4970">IF($F4970="", "", _xlfn.XLOOKUP($F4970,accounts!$A$2:$A$86,accounts!$F$2:$F$86, "Other"))</f>
        <v>United States</v>
      </c>
      <c r="J4970" s="1" t="s">
        <v>131</v>
      </c>
      <c r="K4970" s="3">
        <v>42935.0</v>
      </c>
      <c r="L4970" s="3">
        <v>42943.0</v>
      </c>
      <c r="M4970" s="1">
        <v>65.0</v>
      </c>
    </row>
    <row r="4971">
      <c r="A4971" s="1" t="s">
        <v>5176</v>
      </c>
      <c r="B4971" s="1" t="s">
        <v>15</v>
      </c>
      <c r="C4971" s="1" t="str">
        <f t="array" ref="C4971">_xlfn.XLOOKUP($B4971, sales_teams!$A$2:$A$36, sales_teams!$B$2:$B$36)</f>
        <v>Dustin Brinkmann</v>
      </c>
      <c r="D4971" s="1" t="str">
        <f t="array" ref="D4971">_xlfn.XLOOKUP($B4971, sales_teams!$A$2:$A$36, sales_teams!$C$2:$C$36)</f>
        <v>Central</v>
      </c>
      <c r="E4971" s="1" t="s">
        <v>179</v>
      </c>
      <c r="F4971" s="1" t="s">
        <v>95</v>
      </c>
      <c r="G4971" s="1" t="str">
        <f t="array" ref="G4971">IF($F4971="", "", _xlfn.XLOOKUP($F4971,accounts!$A$2:$A$86,accounts!$B$2:$B$86, "Other"))</f>
        <v>finance</v>
      </c>
      <c r="H4971" s="1" t="str">
        <f t="array" ref="H4971">IF($F4971="", "", IFS(_xlfn.XLOOKUP($F4971, accounts!$A$2:$A$86, accounts!$E$2:$E$86, 0)&gt;=1000, "Enterprise", _xlfn.XLOOKUP($F4971, accounts!$A$2:$A$86, accounts!$E$2:$E$86, 0)&gt;=100, "Mid-Market", TRUE, "SMB"))</f>
        <v>Enterprise</v>
      </c>
      <c r="I4971" s="1" t="str">
        <f t="array" ref="I4971">IF($F4971="", "", _xlfn.XLOOKUP($F4971,accounts!$A$2:$A$86,accounts!$F$2:$F$86, "Other"))</f>
        <v>United States</v>
      </c>
      <c r="J4971" s="1" t="s">
        <v>131</v>
      </c>
      <c r="K4971" s="3">
        <v>42935.0</v>
      </c>
      <c r="L4971" s="3">
        <v>42941.0</v>
      </c>
      <c r="M4971" s="1">
        <v>47.0</v>
      </c>
    </row>
    <row r="4972">
      <c r="A4972" s="1" t="s">
        <v>5177</v>
      </c>
      <c r="B4972" s="1" t="s">
        <v>60</v>
      </c>
      <c r="C4972" s="1" t="str">
        <f t="array" ref="C4972">_xlfn.XLOOKUP($B4972, sales_teams!$A$2:$A$36, sales_teams!$B$2:$B$36)</f>
        <v>Celia Rouche</v>
      </c>
      <c r="D4972" s="1" t="str">
        <f t="array" ref="D4972">_xlfn.XLOOKUP($B4972, sales_teams!$A$2:$A$36, sales_teams!$C$2:$C$36)</f>
        <v>West</v>
      </c>
      <c r="E4972" s="1" t="s">
        <v>148</v>
      </c>
      <c r="F4972" s="1" t="s">
        <v>115</v>
      </c>
      <c r="G4972" s="1" t="str">
        <f t="array" ref="G4972">IF($F4972="", "", _xlfn.XLOOKUP($F4972,accounts!$A$2:$A$86,accounts!$B$2:$B$86, "Other"))</f>
        <v>services</v>
      </c>
      <c r="H4972" s="1" t="str">
        <f t="array" ref="H4972">IF($F4972="", "", IFS(_xlfn.XLOOKUP($F4972, accounts!$A$2:$A$86, accounts!$E$2:$E$86, 0)&gt;=1000, "Enterprise", _xlfn.XLOOKUP($F4972, accounts!$A$2:$A$86, accounts!$E$2:$E$86, 0)&gt;=100, "Mid-Market", TRUE, "SMB"))</f>
        <v>Enterprise</v>
      </c>
      <c r="I4972" s="1" t="str">
        <f t="array" ref="I4972">IF($F4972="", "", _xlfn.XLOOKUP($F4972,accounts!$A$2:$A$86,accounts!$F$2:$F$86, "Other"))</f>
        <v>United States</v>
      </c>
      <c r="J4972" s="1" t="s">
        <v>189</v>
      </c>
      <c r="K4972" s="3">
        <v>42935.0</v>
      </c>
    </row>
    <row r="4973">
      <c r="A4973" s="1" t="s">
        <v>5178</v>
      </c>
      <c r="B4973" s="1" t="s">
        <v>34</v>
      </c>
      <c r="C4973" s="1" t="str">
        <f t="array" ref="C4973">_xlfn.XLOOKUP($B4973, sales_teams!$A$2:$A$36, sales_teams!$B$2:$B$36)</f>
        <v>Cara Losch</v>
      </c>
      <c r="D4973" s="1" t="str">
        <f t="array" ref="D4973">_xlfn.XLOOKUP($B4973, sales_teams!$A$2:$A$36, sales_teams!$C$2:$C$36)</f>
        <v>East</v>
      </c>
      <c r="E4973" s="1" t="s">
        <v>188</v>
      </c>
      <c r="F4973" s="1" t="s">
        <v>130</v>
      </c>
      <c r="G4973" s="1" t="str">
        <f t="array" ref="G4973">IF($F4973="", "", _xlfn.XLOOKUP($F4973,accounts!$A$2:$A$86,accounts!$B$2:$B$86, "Other"))</f>
        <v>medical</v>
      </c>
      <c r="H4973" s="1" t="str">
        <f t="array" ref="H4973">IF($F4973="", "", IFS(_xlfn.XLOOKUP($F4973, accounts!$A$2:$A$86, accounts!$E$2:$E$86, 0)&gt;=1000, "Enterprise", _xlfn.XLOOKUP($F4973, accounts!$A$2:$A$86, accounts!$E$2:$E$86, 0)&gt;=100, "Mid-Market", TRUE, "SMB"))</f>
        <v>Enterprise</v>
      </c>
      <c r="I4973" s="1" t="str">
        <f t="array" ref="I4973">IF($F4973="", "", _xlfn.XLOOKUP($F4973,accounts!$A$2:$A$86,accounts!$F$2:$F$86, "Other"))</f>
        <v>United States</v>
      </c>
      <c r="J4973" s="1" t="s">
        <v>189</v>
      </c>
      <c r="K4973" s="3">
        <v>42935.0</v>
      </c>
    </row>
    <row r="4974">
      <c r="A4974" s="1" t="s">
        <v>5179</v>
      </c>
      <c r="B4974" s="1" t="s">
        <v>7</v>
      </c>
      <c r="C4974" s="1" t="str">
        <f t="array" ref="C4974">_xlfn.XLOOKUP($B4974, sales_teams!$A$2:$A$36, sales_teams!$B$2:$B$36)</f>
        <v>Dustin Brinkmann</v>
      </c>
      <c r="D4974" s="1" t="str">
        <f t="array" ref="D4974">_xlfn.XLOOKUP($B4974, sales_teams!$A$2:$A$36, sales_teams!$C$2:$C$36)</f>
        <v>Central</v>
      </c>
      <c r="E4974" s="1" t="s">
        <v>109</v>
      </c>
      <c r="G4974" s="1" t="str">
        <f t="array" ref="G4974">IF($F4974="", "", _xlfn.XLOOKUP($F4974,accounts!$A$2:$A$86,accounts!$B$2:$B$86, "Other"))</f>
        <v/>
      </c>
      <c r="H4974" s="1" t="str">
        <f t="array" ref="H4974">IF($F4974="", "", IFS(_xlfn.XLOOKUP($F4974, accounts!$A$2:$A$86, accounts!$E$2:$E$86, 0)&gt;=1000, "Enterprise", _xlfn.XLOOKUP($F4974, accounts!$A$2:$A$86, accounts!$E$2:$E$86, 0)&gt;=100, "Mid-Market", TRUE, "SMB"))</f>
        <v/>
      </c>
      <c r="I4974" s="1" t="str">
        <f t="array" ref="I4974">IF($F4974="", "", _xlfn.XLOOKUP($F4974,accounts!$A$2:$A$86,accounts!$F$2:$F$86, "Other"))</f>
        <v/>
      </c>
      <c r="J4974" s="1" t="s">
        <v>189</v>
      </c>
      <c r="K4974" s="3">
        <v>42936.0</v>
      </c>
    </row>
    <row r="4975">
      <c r="A4975" s="1" t="s">
        <v>5180</v>
      </c>
      <c r="B4975" s="1" t="s">
        <v>7</v>
      </c>
      <c r="C4975" s="1" t="str">
        <f t="array" ref="C4975">_xlfn.XLOOKUP($B4975, sales_teams!$A$2:$A$36, sales_teams!$B$2:$B$36)</f>
        <v>Dustin Brinkmann</v>
      </c>
      <c r="D4975" s="1" t="str">
        <f t="array" ref="D4975">_xlfn.XLOOKUP($B4975, sales_teams!$A$2:$A$36, sales_teams!$C$2:$C$36)</f>
        <v>Central</v>
      </c>
      <c r="E4975" s="1" t="s">
        <v>194</v>
      </c>
      <c r="F4975" s="1" t="s">
        <v>117</v>
      </c>
      <c r="G4975" s="1" t="str">
        <f t="array" ref="G4975">IF($F4975="", "", _xlfn.XLOOKUP($F4975,accounts!$A$2:$A$86,accounts!$B$2:$B$86, "Other"))</f>
        <v>retail</v>
      </c>
      <c r="H4975" s="1" t="str">
        <f t="array" ref="H4975">IF($F4975="", "", IFS(_xlfn.XLOOKUP($F4975, accounts!$A$2:$A$86, accounts!$E$2:$E$86, 0)&gt;=1000, "Enterprise", _xlfn.XLOOKUP($F4975, accounts!$A$2:$A$86, accounts!$E$2:$E$86, 0)&gt;=100, "Mid-Market", TRUE, "SMB"))</f>
        <v>Mid-Market</v>
      </c>
      <c r="I4975" s="1" t="str">
        <f t="array" ref="I4975">IF($F4975="", "", _xlfn.XLOOKUP($F4975,accounts!$A$2:$A$86,accounts!$F$2:$F$86, "Other"))</f>
        <v>United States</v>
      </c>
      <c r="J4975" s="1" t="s">
        <v>189</v>
      </c>
      <c r="K4975" s="3">
        <v>42936.0</v>
      </c>
    </row>
    <row r="4976">
      <c r="A4976" s="1" t="s">
        <v>5181</v>
      </c>
      <c r="B4976" s="1" t="s">
        <v>7</v>
      </c>
      <c r="C4976" s="1" t="str">
        <f t="array" ref="C4976">_xlfn.XLOOKUP($B4976, sales_teams!$A$2:$A$36, sales_teams!$B$2:$B$36)</f>
        <v>Dustin Brinkmann</v>
      </c>
      <c r="D4976" s="1" t="str">
        <f t="array" ref="D4976">_xlfn.XLOOKUP($B4976, sales_teams!$A$2:$A$36, sales_teams!$C$2:$C$36)</f>
        <v>Central</v>
      </c>
      <c r="E4976" s="1" t="s">
        <v>194</v>
      </c>
      <c r="F4976" s="1" t="s">
        <v>129</v>
      </c>
      <c r="G4976" s="1" t="str">
        <f t="array" ref="G4976">IF($F4976="", "", _xlfn.XLOOKUP($F4976,accounts!$A$2:$A$86,accounts!$B$2:$B$86, "Other"))</f>
        <v>medical</v>
      </c>
      <c r="H4976" s="1" t="str">
        <f t="array" ref="H4976">IF($F4976="", "", IFS(_xlfn.XLOOKUP($F4976, accounts!$A$2:$A$86, accounts!$E$2:$E$86, 0)&gt;=1000, "Enterprise", _xlfn.XLOOKUP($F4976, accounts!$A$2:$A$86, accounts!$E$2:$E$86, 0)&gt;=100, "Mid-Market", TRUE, "SMB"))</f>
        <v>Enterprise</v>
      </c>
      <c r="I4976" s="1" t="str">
        <f t="array" ref="I4976">IF($F4976="", "", _xlfn.XLOOKUP($F4976,accounts!$A$2:$A$86,accounts!$F$2:$F$86, "Other"))</f>
        <v>United States</v>
      </c>
      <c r="J4976" s="1" t="s">
        <v>189</v>
      </c>
      <c r="K4976" s="3">
        <v>42936.0</v>
      </c>
    </row>
    <row r="4977">
      <c r="A4977" s="1" t="s">
        <v>5182</v>
      </c>
      <c r="B4977" s="1" t="s">
        <v>7</v>
      </c>
      <c r="C4977" s="1" t="str">
        <f t="array" ref="C4977">_xlfn.XLOOKUP($B4977, sales_teams!$A$2:$A$36, sales_teams!$B$2:$B$36)</f>
        <v>Dustin Brinkmann</v>
      </c>
      <c r="D4977" s="1" t="str">
        <f t="array" ref="D4977">_xlfn.XLOOKUP($B4977, sales_teams!$A$2:$A$36, sales_teams!$C$2:$C$36)</f>
        <v>Central</v>
      </c>
      <c r="E4977" s="1" t="s">
        <v>179</v>
      </c>
      <c r="F4977" s="1" t="s">
        <v>153</v>
      </c>
      <c r="G4977" s="1" t="str">
        <f t="array" ref="G4977">IF($F4977="", "", _xlfn.XLOOKUP($F4977,accounts!$A$2:$A$86,accounts!$B$2:$B$86, "Other"))</f>
        <v>medical</v>
      </c>
      <c r="H4977" s="1" t="str">
        <f t="array" ref="H4977">IF($F4977="", "", IFS(_xlfn.XLOOKUP($F4977, accounts!$A$2:$A$86, accounts!$E$2:$E$86, 0)&gt;=1000, "Enterprise", _xlfn.XLOOKUP($F4977, accounts!$A$2:$A$86, accounts!$E$2:$E$86, 0)&gt;=100, "Mid-Market", TRUE, "SMB"))</f>
        <v>Enterprise</v>
      </c>
      <c r="I4977" s="1" t="str">
        <f t="array" ref="I4977">IF($F4977="", "", _xlfn.XLOOKUP($F4977,accounts!$A$2:$A$86,accounts!$F$2:$F$86, "Other"))</f>
        <v>United States</v>
      </c>
      <c r="J4977" s="1" t="s">
        <v>189</v>
      </c>
      <c r="K4977" s="3">
        <v>42936.0</v>
      </c>
    </row>
    <row r="4978">
      <c r="A4978" s="1" t="s">
        <v>5183</v>
      </c>
      <c r="B4978" s="1" t="s">
        <v>7</v>
      </c>
      <c r="C4978" s="1" t="str">
        <f t="array" ref="C4978">_xlfn.XLOOKUP($B4978, sales_teams!$A$2:$A$36, sales_teams!$B$2:$B$36)</f>
        <v>Dustin Brinkmann</v>
      </c>
      <c r="D4978" s="1" t="str">
        <f t="array" ref="D4978">_xlfn.XLOOKUP($B4978, sales_teams!$A$2:$A$36, sales_teams!$C$2:$C$36)</f>
        <v>Central</v>
      </c>
      <c r="E4978" s="1" t="s">
        <v>179</v>
      </c>
      <c r="G4978" s="1" t="str">
        <f t="array" ref="G4978">IF($F4978="", "", _xlfn.XLOOKUP($F4978,accounts!$A$2:$A$86,accounts!$B$2:$B$86, "Other"))</f>
        <v/>
      </c>
      <c r="H4978" s="1" t="str">
        <f t="array" ref="H4978">IF($F4978="", "", IFS(_xlfn.XLOOKUP($F4978, accounts!$A$2:$A$86, accounts!$E$2:$E$86, 0)&gt;=1000, "Enterprise", _xlfn.XLOOKUP($F4978, accounts!$A$2:$A$86, accounts!$E$2:$E$86, 0)&gt;=100, "Mid-Market", TRUE, "SMB"))</f>
        <v/>
      </c>
      <c r="I4978" s="1" t="str">
        <f t="array" ref="I4978">IF($F4978="", "", _xlfn.XLOOKUP($F4978,accounts!$A$2:$A$86,accounts!$F$2:$F$86, "Other"))</f>
        <v/>
      </c>
      <c r="J4978" s="1" t="s">
        <v>189</v>
      </c>
      <c r="K4978" s="3">
        <v>42936.0</v>
      </c>
    </row>
    <row r="4979">
      <c r="A4979" s="1" t="s">
        <v>5184</v>
      </c>
      <c r="B4979" s="1" t="s">
        <v>7</v>
      </c>
      <c r="C4979" s="1" t="str">
        <f t="array" ref="C4979">_xlfn.XLOOKUP($B4979, sales_teams!$A$2:$A$36, sales_teams!$B$2:$B$36)</f>
        <v>Dustin Brinkmann</v>
      </c>
      <c r="D4979" s="1" t="str">
        <f t="array" ref="D4979">_xlfn.XLOOKUP($B4979, sales_teams!$A$2:$A$36, sales_teams!$C$2:$C$36)</f>
        <v>Central</v>
      </c>
      <c r="E4979" s="1" t="s">
        <v>109</v>
      </c>
      <c r="F4979" s="1" t="s">
        <v>149</v>
      </c>
      <c r="G4979" s="1" t="str">
        <f t="array" ref="G4979">IF($F4979="", "", _xlfn.XLOOKUP($F4979,accounts!$A$2:$A$86,accounts!$B$2:$B$86, "Other"))</f>
        <v>medical</v>
      </c>
      <c r="H4979" s="1" t="str">
        <f t="array" ref="H4979">IF($F4979="", "", IFS(_xlfn.XLOOKUP($F4979, accounts!$A$2:$A$86, accounts!$E$2:$E$86, 0)&gt;=1000, "Enterprise", _xlfn.XLOOKUP($F4979, accounts!$A$2:$A$86, accounts!$E$2:$E$86, 0)&gt;=100, "Mid-Market", TRUE, "SMB"))</f>
        <v>Enterprise</v>
      </c>
      <c r="I4979" s="1" t="str">
        <f t="array" ref="I4979">IF($F4979="", "", _xlfn.XLOOKUP($F4979,accounts!$A$2:$A$86,accounts!$F$2:$F$86, "Other"))</f>
        <v>United States</v>
      </c>
      <c r="J4979" s="1" t="s">
        <v>192</v>
      </c>
      <c r="K4979" s="3">
        <v>42936.0</v>
      </c>
      <c r="L4979" s="3">
        <v>43050.0</v>
      </c>
      <c r="M4979" s="1">
        <v>0.0</v>
      </c>
    </row>
    <row r="4980">
      <c r="A4980" s="1" t="s">
        <v>5185</v>
      </c>
      <c r="B4980" s="1" t="s">
        <v>7</v>
      </c>
      <c r="C4980" s="1" t="str">
        <f t="array" ref="C4980">_xlfn.XLOOKUP($B4980, sales_teams!$A$2:$A$36, sales_teams!$B$2:$B$36)</f>
        <v>Dustin Brinkmann</v>
      </c>
      <c r="D4980" s="1" t="str">
        <f t="array" ref="D4980">_xlfn.XLOOKUP($B4980, sales_teams!$A$2:$A$36, sales_teams!$C$2:$C$36)</f>
        <v>Central</v>
      </c>
      <c r="E4980" s="1" t="s">
        <v>109</v>
      </c>
      <c r="F4980" s="1" t="s">
        <v>149</v>
      </c>
      <c r="G4980" s="1" t="str">
        <f t="array" ref="G4980">IF($F4980="", "", _xlfn.XLOOKUP($F4980,accounts!$A$2:$A$86,accounts!$B$2:$B$86, "Other"))</f>
        <v>medical</v>
      </c>
      <c r="H4980" s="1" t="str">
        <f t="array" ref="H4980">IF($F4980="", "", IFS(_xlfn.XLOOKUP($F4980, accounts!$A$2:$A$86, accounts!$E$2:$E$86, 0)&gt;=1000, "Enterprise", _xlfn.XLOOKUP($F4980, accounts!$A$2:$A$86, accounts!$E$2:$E$86, 0)&gt;=100, "Mid-Market", TRUE, "SMB"))</f>
        <v>Enterprise</v>
      </c>
      <c r="I4980" s="1" t="str">
        <f t="array" ref="I4980">IF($F4980="", "", _xlfn.XLOOKUP($F4980,accounts!$A$2:$A$86,accounts!$F$2:$F$86, "Other"))</f>
        <v>United States</v>
      </c>
      <c r="J4980" s="1" t="s">
        <v>131</v>
      </c>
      <c r="K4980" s="3">
        <v>42936.0</v>
      </c>
      <c r="L4980" s="3">
        <v>42937.0</v>
      </c>
      <c r="M4980" s="1">
        <v>1160.0</v>
      </c>
    </row>
    <row r="4981">
      <c r="A4981" s="1" t="s">
        <v>5186</v>
      </c>
      <c r="B4981" s="1" t="s">
        <v>7</v>
      </c>
      <c r="C4981" s="1" t="str">
        <f t="array" ref="C4981">_xlfn.XLOOKUP($B4981, sales_teams!$A$2:$A$36, sales_teams!$B$2:$B$36)</f>
        <v>Dustin Brinkmann</v>
      </c>
      <c r="D4981" s="1" t="str">
        <f t="array" ref="D4981">_xlfn.XLOOKUP($B4981, sales_teams!$A$2:$A$36, sales_teams!$C$2:$C$36)</f>
        <v>Central</v>
      </c>
      <c r="E4981" s="1" t="s">
        <v>194</v>
      </c>
      <c r="F4981" s="1" t="s">
        <v>155</v>
      </c>
      <c r="G4981" s="1" t="str">
        <f t="array" ref="G4981">IF($F4981="", "", _xlfn.XLOOKUP($F4981,accounts!$A$2:$A$86,accounts!$B$2:$B$86, "Other"))</f>
        <v>finance</v>
      </c>
      <c r="H4981" s="1" t="str">
        <f t="array" ref="H4981">IF($F4981="", "", IFS(_xlfn.XLOOKUP($F4981, accounts!$A$2:$A$86, accounts!$E$2:$E$86, 0)&gt;=1000, "Enterprise", _xlfn.XLOOKUP($F4981, accounts!$A$2:$A$86, accounts!$E$2:$E$86, 0)&gt;=100, "Mid-Market", TRUE, "SMB"))</f>
        <v>Enterprise</v>
      </c>
      <c r="I4981" s="1" t="str">
        <f t="array" ref="I4981">IF($F4981="", "", _xlfn.XLOOKUP($F4981,accounts!$A$2:$A$86,accounts!$F$2:$F$86, "Other"))</f>
        <v>United States</v>
      </c>
      <c r="J4981" s="1" t="s">
        <v>131</v>
      </c>
      <c r="K4981" s="3">
        <v>42936.0</v>
      </c>
      <c r="L4981" s="3">
        <v>42970.0</v>
      </c>
      <c r="M4981" s="1">
        <v>5847.0</v>
      </c>
    </row>
    <row r="4982">
      <c r="A4982" s="1" t="s">
        <v>5187</v>
      </c>
      <c r="B4982" s="1" t="s">
        <v>57</v>
      </c>
      <c r="C4982" s="1" t="str">
        <f t="array" ref="C4982">_xlfn.XLOOKUP($B4982, sales_teams!$A$2:$A$36, sales_teams!$B$2:$B$36)</f>
        <v>Rocco Neubert</v>
      </c>
      <c r="D4982" s="1" t="str">
        <f t="array" ref="D4982">_xlfn.XLOOKUP($B4982, sales_teams!$A$2:$A$36, sales_teams!$C$2:$C$36)</f>
        <v>East</v>
      </c>
      <c r="E4982" s="1" t="s">
        <v>188</v>
      </c>
      <c r="F4982" s="1" t="s">
        <v>125</v>
      </c>
      <c r="G4982" s="1" t="str">
        <f t="array" ref="G4982">IF($F4982="", "", _xlfn.XLOOKUP($F4982,accounts!$A$2:$A$86,accounts!$B$2:$B$86, "Other"))</f>
        <v>software</v>
      </c>
      <c r="H4982" s="1" t="str">
        <f t="array" ref="H4982">IF($F4982="", "", IFS(_xlfn.XLOOKUP($F4982, accounts!$A$2:$A$86, accounts!$E$2:$E$86, 0)&gt;=1000, "Enterprise", _xlfn.XLOOKUP($F4982, accounts!$A$2:$A$86, accounts!$E$2:$E$86, 0)&gt;=100, "Mid-Market", TRUE, "SMB"))</f>
        <v>Enterprise</v>
      </c>
      <c r="I4982" s="1" t="str">
        <f t="array" ref="I4982">IF($F4982="", "", _xlfn.XLOOKUP($F4982,accounts!$A$2:$A$86,accounts!$F$2:$F$86, "Other"))</f>
        <v>United States</v>
      </c>
      <c r="J4982" s="1" t="s">
        <v>192</v>
      </c>
      <c r="K4982" s="3">
        <v>42936.0</v>
      </c>
      <c r="L4982" s="3">
        <v>42946.0</v>
      </c>
      <c r="M4982" s="1">
        <v>0.0</v>
      </c>
    </row>
    <row r="4983">
      <c r="A4983" s="1" t="s">
        <v>5188</v>
      </c>
      <c r="B4983" s="1" t="s">
        <v>57</v>
      </c>
      <c r="C4983" s="1" t="str">
        <f t="array" ref="C4983">_xlfn.XLOOKUP($B4983, sales_teams!$A$2:$A$36, sales_teams!$B$2:$B$36)</f>
        <v>Rocco Neubert</v>
      </c>
      <c r="D4983" s="1" t="str">
        <f t="array" ref="D4983">_xlfn.XLOOKUP($B4983, sales_teams!$A$2:$A$36, sales_teams!$C$2:$C$36)</f>
        <v>East</v>
      </c>
      <c r="E4983" s="1" t="s">
        <v>109</v>
      </c>
      <c r="F4983" s="1" t="s">
        <v>171</v>
      </c>
      <c r="G4983" s="1" t="str">
        <f t="array" ref="G4983">IF($F4983="", "", _xlfn.XLOOKUP($F4983,accounts!$A$2:$A$86,accounts!$B$2:$B$86, "Other"))</f>
        <v>retail</v>
      </c>
      <c r="H4983" s="1" t="str">
        <f t="array" ref="H4983">IF($F4983="", "", IFS(_xlfn.XLOOKUP($F4983, accounts!$A$2:$A$86, accounts!$E$2:$E$86, 0)&gt;=1000, "Enterprise", _xlfn.XLOOKUP($F4983, accounts!$A$2:$A$86, accounts!$E$2:$E$86, 0)&gt;=100, "Mid-Market", TRUE, "SMB"))</f>
        <v>Enterprise</v>
      </c>
      <c r="I4983" s="1" t="str">
        <f t="array" ref="I4983">IF($F4983="", "", _xlfn.XLOOKUP($F4983,accounts!$A$2:$A$86,accounts!$F$2:$F$86, "Other"))</f>
        <v>United States</v>
      </c>
      <c r="J4983" s="1" t="s">
        <v>131</v>
      </c>
      <c r="K4983" s="3">
        <v>42936.0</v>
      </c>
      <c r="L4983" s="3">
        <v>42998.0</v>
      </c>
      <c r="M4983" s="1">
        <v>1029.0</v>
      </c>
    </row>
    <row r="4984">
      <c r="A4984" s="1" t="s">
        <v>5189</v>
      </c>
      <c r="B4984" s="1" t="s">
        <v>39</v>
      </c>
      <c r="C4984" s="1" t="str">
        <f t="array" ref="C4984">_xlfn.XLOOKUP($B4984, sales_teams!$A$2:$A$36, sales_teams!$B$2:$B$36)</f>
        <v>Cara Losch</v>
      </c>
      <c r="D4984" s="1" t="str">
        <f t="array" ref="D4984">_xlfn.XLOOKUP($B4984, sales_teams!$A$2:$A$36, sales_teams!$C$2:$C$36)</f>
        <v>East</v>
      </c>
      <c r="E4984" s="1" t="s">
        <v>194</v>
      </c>
      <c r="F4984" s="1" t="s">
        <v>140</v>
      </c>
      <c r="G4984" s="1" t="str">
        <f t="array" ref="G4984">IF($F4984="", "", _xlfn.XLOOKUP($F4984,accounts!$A$2:$A$86,accounts!$B$2:$B$86, "Other"))</f>
        <v>employment</v>
      </c>
      <c r="H4984" s="1" t="str">
        <f t="array" ref="H4984">IF($F4984="", "", IFS(_xlfn.XLOOKUP($F4984, accounts!$A$2:$A$86, accounts!$E$2:$E$86, 0)&gt;=1000, "Enterprise", _xlfn.XLOOKUP($F4984, accounts!$A$2:$A$86, accounts!$E$2:$E$86, 0)&gt;=100, "Mid-Market", TRUE, "SMB"))</f>
        <v>Enterprise</v>
      </c>
      <c r="I4984" s="1" t="str">
        <f t="array" ref="I4984">IF($F4984="", "", _xlfn.XLOOKUP($F4984,accounts!$A$2:$A$86,accounts!$F$2:$F$86, "Other"))</f>
        <v>United States</v>
      </c>
      <c r="J4984" s="1" t="s">
        <v>192</v>
      </c>
      <c r="K4984" s="3">
        <v>42936.0</v>
      </c>
      <c r="L4984" s="3">
        <v>42937.0</v>
      </c>
      <c r="M4984" s="1">
        <v>0.0</v>
      </c>
    </row>
    <row r="4985">
      <c r="A4985" s="1" t="s">
        <v>5190</v>
      </c>
      <c r="B4985" s="1" t="s">
        <v>39</v>
      </c>
      <c r="C4985" s="1" t="str">
        <f t="array" ref="C4985">_xlfn.XLOOKUP($B4985, sales_teams!$A$2:$A$36, sales_teams!$B$2:$B$36)</f>
        <v>Cara Losch</v>
      </c>
      <c r="D4985" s="1" t="str">
        <f t="array" ref="D4985">_xlfn.XLOOKUP($B4985, sales_teams!$A$2:$A$36, sales_teams!$C$2:$C$36)</f>
        <v>East</v>
      </c>
      <c r="E4985" s="1" t="s">
        <v>148</v>
      </c>
      <c r="F4985" s="1" t="s">
        <v>81</v>
      </c>
      <c r="G4985" s="1" t="str">
        <f t="array" ref="G4985">IF($F4985="", "", _xlfn.XLOOKUP($F4985,accounts!$A$2:$A$86,accounts!$B$2:$B$86, "Other"))</f>
        <v>technology</v>
      </c>
      <c r="H4985" s="1" t="str">
        <f t="array" ref="H4985">IF($F4985="", "", IFS(_xlfn.XLOOKUP($F4985, accounts!$A$2:$A$86, accounts!$E$2:$E$86, 0)&gt;=1000, "Enterprise", _xlfn.XLOOKUP($F4985, accounts!$A$2:$A$86, accounts!$E$2:$E$86, 0)&gt;=100, "Mid-Market", TRUE, "SMB"))</f>
        <v>Enterprise</v>
      </c>
      <c r="I4985" s="1" t="str">
        <f t="array" ref="I4985">IF($F4985="", "", _xlfn.XLOOKUP($F4985,accounts!$A$2:$A$86,accounts!$F$2:$F$86, "Other"))</f>
        <v>United States</v>
      </c>
      <c r="J4985" s="1" t="s">
        <v>192</v>
      </c>
      <c r="K4985" s="3">
        <v>42936.0</v>
      </c>
      <c r="L4985" s="3">
        <v>42947.0</v>
      </c>
      <c r="M4985" s="1">
        <v>0.0</v>
      </c>
    </row>
    <row r="4986">
      <c r="A4986" s="1" t="s">
        <v>5191</v>
      </c>
      <c r="B4986" s="1" t="s">
        <v>48</v>
      </c>
      <c r="C4986" s="1" t="str">
        <f t="array" ref="C4986">_xlfn.XLOOKUP($B4986, sales_teams!$A$2:$A$36, sales_teams!$B$2:$B$36)</f>
        <v>Rocco Neubert</v>
      </c>
      <c r="D4986" s="1" t="str">
        <f t="array" ref="D4986">_xlfn.XLOOKUP($B4986, sales_teams!$A$2:$A$36, sales_teams!$C$2:$C$36)</f>
        <v>East</v>
      </c>
      <c r="E4986" s="1" t="s">
        <v>109</v>
      </c>
      <c r="G4986" s="1" t="str">
        <f t="array" ref="G4986">IF($F4986="", "", _xlfn.XLOOKUP($F4986,accounts!$A$2:$A$86,accounts!$B$2:$B$86, "Other"))</f>
        <v/>
      </c>
      <c r="H4986" s="1" t="str">
        <f t="array" ref="H4986">IF($F4986="", "", IFS(_xlfn.XLOOKUP($F4986, accounts!$A$2:$A$86, accounts!$E$2:$E$86, 0)&gt;=1000, "Enterprise", _xlfn.XLOOKUP($F4986, accounts!$A$2:$A$86, accounts!$E$2:$E$86, 0)&gt;=100, "Mid-Market", TRUE, "SMB"))</f>
        <v/>
      </c>
      <c r="I4986" s="1" t="str">
        <f t="array" ref="I4986">IF($F4986="", "", _xlfn.XLOOKUP($F4986,accounts!$A$2:$A$86,accounts!$F$2:$F$86, "Other"))</f>
        <v/>
      </c>
      <c r="J4986" s="1" t="s">
        <v>189</v>
      </c>
      <c r="K4986" s="3">
        <v>42936.0</v>
      </c>
    </row>
    <row r="4987">
      <c r="A4987" s="1" t="s">
        <v>5192</v>
      </c>
      <c r="B4987" s="1" t="s">
        <v>48</v>
      </c>
      <c r="C4987" s="1" t="str">
        <f t="array" ref="C4987">_xlfn.XLOOKUP($B4987, sales_teams!$A$2:$A$36, sales_teams!$B$2:$B$36)</f>
        <v>Rocco Neubert</v>
      </c>
      <c r="D4987" s="1" t="str">
        <f t="array" ref="D4987">_xlfn.XLOOKUP($B4987, sales_teams!$A$2:$A$36, sales_teams!$C$2:$C$36)</f>
        <v>East</v>
      </c>
      <c r="E4987" s="1" t="s">
        <v>188</v>
      </c>
      <c r="F4987" s="1" t="s">
        <v>127</v>
      </c>
      <c r="G4987" s="1" t="str">
        <f t="array" ref="G4987">IF($F4987="", "", _xlfn.XLOOKUP($F4987,accounts!$A$2:$A$86,accounts!$B$2:$B$86, "Other"))</f>
        <v>technology</v>
      </c>
      <c r="H4987" s="1" t="str">
        <f t="array" ref="H4987">IF($F4987="", "", IFS(_xlfn.XLOOKUP($F4987, accounts!$A$2:$A$86, accounts!$E$2:$E$86, 0)&gt;=1000, "Enterprise", _xlfn.XLOOKUP($F4987, accounts!$A$2:$A$86, accounts!$E$2:$E$86, 0)&gt;=100, "Mid-Market", TRUE, "SMB"))</f>
        <v>Enterprise</v>
      </c>
      <c r="I4987" s="1" t="str">
        <f t="array" ref="I4987">IF($F4987="", "", _xlfn.XLOOKUP($F4987,accounts!$A$2:$A$86,accounts!$F$2:$F$86, "Other"))</f>
        <v>United States</v>
      </c>
      <c r="J4987" s="1" t="s">
        <v>192</v>
      </c>
      <c r="K4987" s="3">
        <v>42936.0</v>
      </c>
      <c r="L4987" s="3">
        <v>43048.0</v>
      </c>
      <c r="M4987" s="1">
        <v>0.0</v>
      </c>
    </row>
    <row r="4988">
      <c r="A4988" s="1" t="s">
        <v>5193</v>
      </c>
      <c r="B4988" s="1" t="s">
        <v>30</v>
      </c>
      <c r="C4988" s="1" t="str">
        <f t="array" ref="C4988">_xlfn.XLOOKUP($B4988, sales_teams!$A$2:$A$36, sales_teams!$B$2:$B$36)</f>
        <v>Melvin Marxen</v>
      </c>
      <c r="D4988" s="1" t="str">
        <f t="array" ref="D4988">_xlfn.XLOOKUP($B4988, sales_teams!$A$2:$A$36, sales_teams!$C$2:$C$36)</f>
        <v>Central</v>
      </c>
      <c r="E4988" s="1" t="s">
        <v>109</v>
      </c>
      <c r="G4988" s="1" t="str">
        <f t="array" ref="G4988">IF($F4988="", "", _xlfn.XLOOKUP($F4988,accounts!$A$2:$A$86,accounts!$B$2:$B$86, "Other"))</f>
        <v/>
      </c>
      <c r="H4988" s="1" t="str">
        <f t="array" ref="H4988">IF($F4988="", "", IFS(_xlfn.XLOOKUP($F4988, accounts!$A$2:$A$86, accounts!$E$2:$E$86, 0)&gt;=1000, "Enterprise", _xlfn.XLOOKUP($F4988, accounts!$A$2:$A$86, accounts!$E$2:$E$86, 0)&gt;=100, "Mid-Market", TRUE, "SMB"))</f>
        <v/>
      </c>
      <c r="I4988" s="1" t="str">
        <f t="array" ref="I4988">IF($F4988="", "", _xlfn.XLOOKUP($F4988,accounts!$A$2:$A$86,accounts!$F$2:$F$86, "Other"))</f>
        <v/>
      </c>
      <c r="J4988" s="1" t="s">
        <v>189</v>
      </c>
      <c r="K4988" s="3">
        <v>42936.0</v>
      </c>
    </row>
    <row r="4989">
      <c r="A4989" s="1" t="s">
        <v>5194</v>
      </c>
      <c r="B4989" s="1" t="s">
        <v>30</v>
      </c>
      <c r="C4989" s="1" t="str">
        <f t="array" ref="C4989">_xlfn.XLOOKUP($B4989, sales_teams!$A$2:$A$36, sales_teams!$B$2:$B$36)</f>
        <v>Melvin Marxen</v>
      </c>
      <c r="D4989" s="1" t="str">
        <f t="array" ref="D4989">_xlfn.XLOOKUP($B4989, sales_teams!$A$2:$A$36, sales_teams!$C$2:$C$36)</f>
        <v>Central</v>
      </c>
      <c r="E4989" s="1" t="s">
        <v>109</v>
      </c>
      <c r="G4989" s="1" t="str">
        <f t="array" ref="G4989">IF($F4989="", "", _xlfn.XLOOKUP($F4989,accounts!$A$2:$A$86,accounts!$B$2:$B$86, "Other"))</f>
        <v/>
      </c>
      <c r="H4989" s="1" t="str">
        <f t="array" ref="H4989">IF($F4989="", "", IFS(_xlfn.XLOOKUP($F4989, accounts!$A$2:$A$86, accounts!$E$2:$E$86, 0)&gt;=1000, "Enterprise", _xlfn.XLOOKUP($F4989, accounts!$A$2:$A$86, accounts!$E$2:$E$86, 0)&gt;=100, "Mid-Market", TRUE, "SMB"))</f>
        <v/>
      </c>
      <c r="I4989" s="1" t="str">
        <f t="array" ref="I4989">IF($F4989="", "", _xlfn.XLOOKUP($F4989,accounts!$A$2:$A$86,accounts!$F$2:$F$86, "Other"))</f>
        <v/>
      </c>
      <c r="J4989" s="1" t="s">
        <v>189</v>
      </c>
      <c r="K4989" s="3">
        <v>42936.0</v>
      </c>
    </row>
    <row r="4990">
      <c r="A4990" s="1" t="s">
        <v>5195</v>
      </c>
      <c r="B4990" s="1" t="s">
        <v>30</v>
      </c>
      <c r="C4990" s="1" t="str">
        <f t="array" ref="C4990">_xlfn.XLOOKUP($B4990, sales_teams!$A$2:$A$36, sales_teams!$B$2:$B$36)</f>
        <v>Melvin Marxen</v>
      </c>
      <c r="D4990" s="1" t="str">
        <f t="array" ref="D4990">_xlfn.XLOOKUP($B4990, sales_teams!$A$2:$A$36, sales_teams!$C$2:$C$36)</f>
        <v>Central</v>
      </c>
      <c r="E4990" s="1" t="s">
        <v>148</v>
      </c>
      <c r="G4990" s="1" t="str">
        <f t="array" ref="G4990">IF($F4990="", "", _xlfn.XLOOKUP($F4990,accounts!$A$2:$A$86,accounts!$B$2:$B$86, "Other"))</f>
        <v/>
      </c>
      <c r="H4990" s="1" t="str">
        <f t="array" ref="H4990">IF($F4990="", "", IFS(_xlfn.XLOOKUP($F4990, accounts!$A$2:$A$86, accounts!$E$2:$E$86, 0)&gt;=1000, "Enterprise", _xlfn.XLOOKUP($F4990, accounts!$A$2:$A$86, accounts!$E$2:$E$86, 0)&gt;=100, "Mid-Market", TRUE, "SMB"))</f>
        <v/>
      </c>
      <c r="I4990" s="1" t="str">
        <f t="array" ref="I4990">IF($F4990="", "", _xlfn.XLOOKUP($F4990,accounts!$A$2:$A$86,accounts!$F$2:$F$86, "Other"))</f>
        <v/>
      </c>
      <c r="J4990" s="1" t="s">
        <v>189</v>
      </c>
      <c r="K4990" s="3">
        <v>42936.0</v>
      </c>
    </row>
    <row r="4991">
      <c r="A4991" s="1" t="s">
        <v>5196</v>
      </c>
      <c r="B4991" s="1" t="s">
        <v>30</v>
      </c>
      <c r="C4991" s="1" t="str">
        <f t="array" ref="C4991">_xlfn.XLOOKUP($B4991, sales_teams!$A$2:$A$36, sales_teams!$B$2:$B$36)</f>
        <v>Melvin Marxen</v>
      </c>
      <c r="D4991" s="1" t="str">
        <f t="array" ref="D4991">_xlfn.XLOOKUP($B4991, sales_teams!$A$2:$A$36, sales_teams!$C$2:$C$36)</f>
        <v>Central</v>
      </c>
      <c r="E4991" s="1" t="s">
        <v>148</v>
      </c>
      <c r="F4991" s="1" t="s">
        <v>95</v>
      </c>
      <c r="G4991" s="1" t="str">
        <f t="array" ref="G4991">IF($F4991="", "", _xlfn.XLOOKUP($F4991,accounts!$A$2:$A$86,accounts!$B$2:$B$86, "Other"))</f>
        <v>finance</v>
      </c>
      <c r="H4991" s="1" t="str">
        <f t="array" ref="H4991">IF($F4991="", "", IFS(_xlfn.XLOOKUP($F4991, accounts!$A$2:$A$86, accounts!$E$2:$E$86, 0)&gt;=1000, "Enterprise", _xlfn.XLOOKUP($F4991, accounts!$A$2:$A$86, accounts!$E$2:$E$86, 0)&gt;=100, "Mid-Market", TRUE, "SMB"))</f>
        <v>Enterprise</v>
      </c>
      <c r="I4991" s="1" t="str">
        <f t="array" ref="I4991">IF($F4991="", "", _xlfn.XLOOKUP($F4991,accounts!$A$2:$A$86,accounts!$F$2:$F$86, "Other"))</f>
        <v>United States</v>
      </c>
      <c r="J4991" s="1" t="s">
        <v>192</v>
      </c>
      <c r="K4991" s="3">
        <v>42936.0</v>
      </c>
      <c r="L4991" s="3">
        <v>42944.0</v>
      </c>
      <c r="M4991" s="1">
        <v>0.0</v>
      </c>
    </row>
    <row r="4992">
      <c r="A4992" s="1" t="s">
        <v>5197</v>
      </c>
      <c r="B4992" s="1" t="s">
        <v>30</v>
      </c>
      <c r="C4992" s="1" t="str">
        <f t="array" ref="C4992">_xlfn.XLOOKUP($B4992, sales_teams!$A$2:$A$36, sales_teams!$B$2:$B$36)</f>
        <v>Melvin Marxen</v>
      </c>
      <c r="D4992" s="1" t="str">
        <f t="array" ref="D4992">_xlfn.XLOOKUP($B4992, sales_teams!$A$2:$A$36, sales_teams!$C$2:$C$36)</f>
        <v>Central</v>
      </c>
      <c r="E4992" s="1" t="s">
        <v>148</v>
      </c>
      <c r="F4992" s="1" t="s">
        <v>113</v>
      </c>
      <c r="G4992" s="1" t="str">
        <f t="array" ref="G4992">IF($F4992="", "", _xlfn.XLOOKUP($F4992,accounts!$A$2:$A$86,accounts!$B$2:$B$86, "Other"))</f>
        <v>telecommunications</v>
      </c>
      <c r="H4992" s="1" t="str">
        <f t="array" ref="H4992">IF($F4992="", "", IFS(_xlfn.XLOOKUP($F4992, accounts!$A$2:$A$86, accounts!$E$2:$E$86, 0)&gt;=1000, "Enterprise", _xlfn.XLOOKUP($F4992, accounts!$A$2:$A$86, accounts!$E$2:$E$86, 0)&gt;=100, "Mid-Market", TRUE, "SMB"))</f>
        <v>Mid-Market</v>
      </c>
      <c r="I4992" s="1" t="str">
        <f t="array" ref="I4992">IF($F4992="", "", _xlfn.XLOOKUP($F4992,accounts!$A$2:$A$86,accounts!$F$2:$F$86, "Other"))</f>
        <v>United States</v>
      </c>
      <c r="J4992" s="1" t="s">
        <v>192</v>
      </c>
      <c r="K4992" s="3">
        <v>42936.0</v>
      </c>
      <c r="L4992" s="3">
        <v>42944.0</v>
      </c>
      <c r="M4992" s="1">
        <v>0.0</v>
      </c>
    </row>
    <row r="4993">
      <c r="A4993" s="1" t="s">
        <v>5198</v>
      </c>
      <c r="B4993" s="1" t="s">
        <v>30</v>
      </c>
      <c r="C4993" s="1" t="str">
        <f t="array" ref="C4993">_xlfn.XLOOKUP($B4993, sales_teams!$A$2:$A$36, sales_teams!$B$2:$B$36)</f>
        <v>Melvin Marxen</v>
      </c>
      <c r="D4993" s="1" t="str">
        <f t="array" ref="D4993">_xlfn.XLOOKUP($B4993, sales_teams!$A$2:$A$36, sales_teams!$C$2:$C$36)</f>
        <v>Central</v>
      </c>
      <c r="E4993" s="1" t="s">
        <v>148</v>
      </c>
      <c r="F4993" s="1" t="s">
        <v>145</v>
      </c>
      <c r="G4993" s="1" t="str">
        <f t="array" ref="G4993">IF($F4993="", "", _xlfn.XLOOKUP($F4993,accounts!$A$2:$A$86,accounts!$B$2:$B$86, "Other"))</f>
        <v>technology</v>
      </c>
      <c r="H4993" s="1" t="str">
        <f t="array" ref="H4993">IF($F4993="", "", IFS(_xlfn.XLOOKUP($F4993, accounts!$A$2:$A$86, accounts!$E$2:$E$86, 0)&gt;=1000, "Enterprise", _xlfn.XLOOKUP($F4993, accounts!$A$2:$A$86, accounts!$E$2:$E$86, 0)&gt;=100, "Mid-Market", TRUE, "SMB"))</f>
        <v>Enterprise</v>
      </c>
      <c r="I4993" s="1" t="str">
        <f t="array" ref="I4993">IF($F4993="", "", _xlfn.XLOOKUP($F4993,accounts!$A$2:$A$86,accounts!$F$2:$F$86, "Other"))</f>
        <v>Panama</v>
      </c>
      <c r="J4993" s="1" t="s">
        <v>192</v>
      </c>
      <c r="K4993" s="3">
        <v>42936.0</v>
      </c>
      <c r="L4993" s="3">
        <v>42951.0</v>
      </c>
      <c r="M4993" s="1">
        <v>0.0</v>
      </c>
    </row>
    <row r="4994">
      <c r="A4994" s="1" t="s">
        <v>5199</v>
      </c>
      <c r="B4994" s="1" t="s">
        <v>30</v>
      </c>
      <c r="C4994" s="1" t="str">
        <f t="array" ref="C4994">_xlfn.XLOOKUP($B4994, sales_teams!$A$2:$A$36, sales_teams!$B$2:$B$36)</f>
        <v>Melvin Marxen</v>
      </c>
      <c r="D4994" s="1" t="str">
        <f t="array" ref="D4994">_xlfn.XLOOKUP($B4994, sales_teams!$A$2:$A$36, sales_teams!$C$2:$C$36)</f>
        <v>Central</v>
      </c>
      <c r="E4994" s="1" t="s">
        <v>148</v>
      </c>
      <c r="F4994" s="1" t="s">
        <v>155</v>
      </c>
      <c r="G4994" s="1" t="str">
        <f t="array" ref="G4994">IF($F4994="", "", _xlfn.XLOOKUP($F4994,accounts!$A$2:$A$86,accounts!$B$2:$B$86, "Other"))</f>
        <v>finance</v>
      </c>
      <c r="H4994" s="1" t="str">
        <f t="array" ref="H4994">IF($F4994="", "", IFS(_xlfn.XLOOKUP($F4994, accounts!$A$2:$A$86, accounts!$E$2:$E$86, 0)&gt;=1000, "Enterprise", _xlfn.XLOOKUP($F4994, accounts!$A$2:$A$86, accounts!$E$2:$E$86, 0)&gt;=100, "Mid-Market", TRUE, "SMB"))</f>
        <v>Enterprise</v>
      </c>
      <c r="I4994" s="1" t="str">
        <f t="array" ref="I4994">IF($F4994="", "", _xlfn.XLOOKUP($F4994,accounts!$A$2:$A$86,accounts!$F$2:$F$86, "Other"))</f>
        <v>United States</v>
      </c>
      <c r="J4994" s="1" t="s">
        <v>192</v>
      </c>
      <c r="K4994" s="3">
        <v>42936.0</v>
      </c>
      <c r="L4994" s="3">
        <v>42944.0</v>
      </c>
      <c r="M4994" s="1">
        <v>0.0</v>
      </c>
    </row>
    <row r="4995">
      <c r="A4995" s="1" t="s">
        <v>5200</v>
      </c>
      <c r="B4995" s="1" t="s">
        <v>30</v>
      </c>
      <c r="C4995" s="1" t="str">
        <f t="array" ref="C4995">_xlfn.XLOOKUP($B4995, sales_teams!$A$2:$A$36, sales_teams!$B$2:$B$36)</f>
        <v>Melvin Marxen</v>
      </c>
      <c r="D4995" s="1" t="str">
        <f t="array" ref="D4995">_xlfn.XLOOKUP($B4995, sales_teams!$A$2:$A$36, sales_teams!$C$2:$C$36)</f>
        <v>Central</v>
      </c>
      <c r="E4995" s="1" t="s">
        <v>188</v>
      </c>
      <c r="F4995" s="1" t="s">
        <v>29</v>
      </c>
      <c r="G4995" s="1" t="str">
        <f t="array" ref="G4995">IF($F4995="", "", _xlfn.XLOOKUP($F4995,accounts!$A$2:$A$86,accounts!$B$2:$B$86, "Other"))</f>
        <v>medical</v>
      </c>
      <c r="H4995" s="1" t="str">
        <f t="array" ref="H4995">IF($F4995="", "", IFS(_xlfn.XLOOKUP($F4995, accounts!$A$2:$A$86, accounts!$E$2:$E$86, 0)&gt;=1000, "Enterprise", _xlfn.XLOOKUP($F4995, accounts!$A$2:$A$86, accounts!$E$2:$E$86, 0)&gt;=100, "Mid-Market", TRUE, "SMB"))</f>
        <v>Enterprise</v>
      </c>
      <c r="I4995" s="1" t="str">
        <f t="array" ref="I4995">IF($F4995="", "", _xlfn.XLOOKUP($F4995,accounts!$A$2:$A$86,accounts!$F$2:$F$86, "Other"))</f>
        <v>Philipines</v>
      </c>
      <c r="J4995" s="1" t="s">
        <v>192</v>
      </c>
      <c r="K4995" s="3">
        <v>42936.0</v>
      </c>
      <c r="L4995" s="3">
        <v>42939.0</v>
      </c>
      <c r="M4995" s="1">
        <v>0.0</v>
      </c>
    </row>
    <row r="4996">
      <c r="A4996" s="1" t="s">
        <v>5201</v>
      </c>
      <c r="B4996" s="1" t="s">
        <v>30</v>
      </c>
      <c r="C4996" s="1" t="str">
        <f t="array" ref="C4996">_xlfn.XLOOKUP($B4996, sales_teams!$A$2:$A$36, sales_teams!$B$2:$B$36)</f>
        <v>Melvin Marxen</v>
      </c>
      <c r="D4996" s="1" t="str">
        <f t="array" ref="D4996">_xlfn.XLOOKUP($B4996, sales_teams!$A$2:$A$36, sales_teams!$C$2:$C$36)</f>
        <v>Central</v>
      </c>
      <c r="E4996" s="1" t="s">
        <v>148</v>
      </c>
      <c r="F4996" s="1" t="s">
        <v>165</v>
      </c>
      <c r="G4996" s="1" t="str">
        <f t="array" ref="G4996">IF($F4996="", "", _xlfn.XLOOKUP($F4996,accounts!$A$2:$A$86,accounts!$B$2:$B$86, "Other"))</f>
        <v>telecommunications</v>
      </c>
      <c r="H4996" s="1" t="str">
        <f t="array" ref="H4996">IF($F4996="", "", IFS(_xlfn.XLOOKUP($F4996, accounts!$A$2:$A$86, accounts!$E$2:$E$86, 0)&gt;=1000, "Enterprise", _xlfn.XLOOKUP($F4996, accounts!$A$2:$A$86, accounts!$E$2:$E$86, 0)&gt;=100, "Mid-Market", TRUE, "SMB"))</f>
        <v>Enterprise</v>
      </c>
      <c r="I4996" s="1" t="str">
        <f t="array" ref="I4996">IF($F4996="", "", _xlfn.XLOOKUP($F4996,accounts!$A$2:$A$86,accounts!$F$2:$F$86, "Other"))</f>
        <v>United States</v>
      </c>
      <c r="J4996" s="1" t="s">
        <v>131</v>
      </c>
      <c r="K4996" s="3">
        <v>42936.0</v>
      </c>
      <c r="L4996" s="3">
        <v>42964.0</v>
      </c>
      <c r="M4996" s="1">
        <v>5058.0</v>
      </c>
    </row>
    <row r="4997">
      <c r="A4997" s="1" t="s">
        <v>5202</v>
      </c>
      <c r="B4997" s="1" t="s">
        <v>53</v>
      </c>
      <c r="C4997" s="1" t="str">
        <f t="array" ref="C4997">_xlfn.XLOOKUP($B4997, sales_teams!$A$2:$A$36, sales_teams!$B$2:$B$36)</f>
        <v>Rocco Neubert</v>
      </c>
      <c r="D4997" s="1" t="str">
        <f t="array" ref="D4997">_xlfn.XLOOKUP($B4997, sales_teams!$A$2:$A$36, sales_teams!$C$2:$C$36)</f>
        <v>East</v>
      </c>
      <c r="E4997" s="1" t="s">
        <v>109</v>
      </c>
      <c r="F4997" s="1" t="s">
        <v>103</v>
      </c>
      <c r="G4997" s="1" t="str">
        <f t="array" ref="G4997">IF($F4997="", "", _xlfn.XLOOKUP($F4997,accounts!$A$2:$A$86,accounts!$B$2:$B$86, "Other"))</f>
        <v>retail</v>
      </c>
      <c r="H4997" s="1" t="str">
        <f t="array" ref="H4997">IF($F4997="", "", IFS(_xlfn.XLOOKUP($F4997, accounts!$A$2:$A$86, accounts!$E$2:$E$86, 0)&gt;=1000, "Enterprise", _xlfn.XLOOKUP($F4997, accounts!$A$2:$A$86, accounts!$E$2:$E$86, 0)&gt;=100, "Mid-Market", TRUE, "SMB"))</f>
        <v>Enterprise</v>
      </c>
      <c r="I4997" s="1" t="str">
        <f t="array" ref="I4997">IF($F4997="", "", _xlfn.XLOOKUP($F4997,accounts!$A$2:$A$86,accounts!$F$2:$F$86, "Other"))</f>
        <v>United States</v>
      </c>
      <c r="J4997" s="1" t="s">
        <v>192</v>
      </c>
      <c r="K4997" s="3">
        <v>42936.0</v>
      </c>
      <c r="L4997" s="3">
        <v>42999.0</v>
      </c>
      <c r="M4997" s="1">
        <v>0.0</v>
      </c>
    </row>
    <row r="4998">
      <c r="A4998" s="1" t="s">
        <v>5203</v>
      </c>
      <c r="B4998" s="1" t="s">
        <v>53</v>
      </c>
      <c r="C4998" s="1" t="str">
        <f t="array" ref="C4998">_xlfn.XLOOKUP($B4998, sales_teams!$A$2:$A$36, sales_teams!$B$2:$B$36)</f>
        <v>Rocco Neubert</v>
      </c>
      <c r="D4998" s="1" t="str">
        <f t="array" ref="D4998">_xlfn.XLOOKUP($B4998, sales_teams!$A$2:$A$36, sales_teams!$C$2:$C$36)</f>
        <v>East</v>
      </c>
      <c r="E4998" s="1" t="s">
        <v>148</v>
      </c>
      <c r="F4998" s="1" t="s">
        <v>153</v>
      </c>
      <c r="G4998" s="1" t="str">
        <f t="array" ref="G4998">IF($F4998="", "", _xlfn.XLOOKUP($F4998,accounts!$A$2:$A$86,accounts!$B$2:$B$86, "Other"))</f>
        <v>medical</v>
      </c>
      <c r="H4998" s="1" t="str">
        <f t="array" ref="H4998">IF($F4998="", "", IFS(_xlfn.XLOOKUP($F4998, accounts!$A$2:$A$86, accounts!$E$2:$E$86, 0)&gt;=1000, "Enterprise", _xlfn.XLOOKUP($F4998, accounts!$A$2:$A$86, accounts!$E$2:$E$86, 0)&gt;=100, "Mid-Market", TRUE, "SMB"))</f>
        <v>Enterprise</v>
      </c>
      <c r="I4998" s="1" t="str">
        <f t="array" ref="I4998">IF($F4998="", "", _xlfn.XLOOKUP($F4998,accounts!$A$2:$A$86,accounts!$F$2:$F$86, "Other"))</f>
        <v>United States</v>
      </c>
      <c r="J4998" s="1" t="s">
        <v>192</v>
      </c>
      <c r="K4998" s="3">
        <v>42936.0</v>
      </c>
      <c r="L4998" s="3">
        <v>43005.0</v>
      </c>
      <c r="M4998" s="1">
        <v>0.0</v>
      </c>
    </row>
    <row r="4999">
      <c r="A4999" s="1" t="s">
        <v>5204</v>
      </c>
      <c r="B4999" s="1" t="s">
        <v>53</v>
      </c>
      <c r="C4999" s="1" t="str">
        <f t="array" ref="C4999">_xlfn.XLOOKUP($B4999, sales_teams!$A$2:$A$36, sales_teams!$B$2:$B$36)</f>
        <v>Rocco Neubert</v>
      </c>
      <c r="D4999" s="1" t="str">
        <f t="array" ref="D4999">_xlfn.XLOOKUP($B4999, sales_teams!$A$2:$A$36, sales_teams!$C$2:$C$36)</f>
        <v>East</v>
      </c>
      <c r="E4999" s="1" t="s">
        <v>148</v>
      </c>
      <c r="F4999" s="1" t="s">
        <v>172</v>
      </c>
      <c r="G4999" s="1" t="str">
        <f t="array" ref="G4999">IF($F4999="", "", _xlfn.XLOOKUP($F4999,accounts!$A$2:$A$86,accounts!$B$2:$B$86, "Other"))</f>
        <v>retail</v>
      </c>
      <c r="H4999" s="1" t="str">
        <f t="array" ref="H4999">IF($F4999="", "", IFS(_xlfn.XLOOKUP($F4999, accounts!$A$2:$A$86, accounts!$E$2:$E$86, 0)&gt;=1000, "Enterprise", _xlfn.XLOOKUP($F4999, accounts!$A$2:$A$86, accounts!$E$2:$E$86, 0)&gt;=100, "Mid-Market", TRUE, "SMB"))</f>
        <v>Mid-Market</v>
      </c>
      <c r="I4999" s="1" t="str">
        <f t="array" ref="I4999">IF($F4999="", "", _xlfn.XLOOKUP($F4999,accounts!$A$2:$A$86,accounts!$F$2:$F$86, "Other"))</f>
        <v>United States</v>
      </c>
      <c r="J4999" s="1" t="s">
        <v>192</v>
      </c>
      <c r="K4999" s="3">
        <v>42936.0</v>
      </c>
      <c r="L4999" s="3">
        <v>42944.0</v>
      </c>
      <c r="M4999" s="1">
        <v>0.0</v>
      </c>
    </row>
    <row r="5000">
      <c r="A5000" s="1" t="s">
        <v>5205</v>
      </c>
      <c r="B5000" s="1" t="s">
        <v>26</v>
      </c>
      <c r="C5000" s="1" t="str">
        <f t="array" ref="C5000">_xlfn.XLOOKUP($B5000, sales_teams!$A$2:$A$36, sales_teams!$B$2:$B$36)</f>
        <v>Melvin Marxen</v>
      </c>
      <c r="D5000" s="1" t="str">
        <f t="array" ref="D5000">_xlfn.XLOOKUP($B5000, sales_teams!$A$2:$A$36, sales_teams!$C$2:$C$36)</f>
        <v>Central</v>
      </c>
      <c r="E5000" s="1" t="s">
        <v>188</v>
      </c>
      <c r="F5000" s="1" t="s">
        <v>145</v>
      </c>
      <c r="G5000" s="1" t="str">
        <f t="array" ref="G5000">IF($F5000="", "", _xlfn.XLOOKUP($F5000,accounts!$A$2:$A$86,accounts!$B$2:$B$86, "Other"))</f>
        <v>technology</v>
      </c>
      <c r="H5000" s="1" t="str">
        <f t="array" ref="H5000">IF($F5000="", "", IFS(_xlfn.XLOOKUP($F5000, accounts!$A$2:$A$86, accounts!$E$2:$E$86, 0)&gt;=1000, "Enterprise", _xlfn.XLOOKUP($F5000, accounts!$A$2:$A$86, accounts!$E$2:$E$86, 0)&gt;=100, "Mid-Market", TRUE, "SMB"))</f>
        <v>Enterprise</v>
      </c>
      <c r="I5000" s="1" t="str">
        <f t="array" ref="I5000">IF($F5000="", "", _xlfn.XLOOKUP($F5000,accounts!$A$2:$A$86,accounts!$F$2:$F$86, "Other"))</f>
        <v>Panama</v>
      </c>
      <c r="J5000" s="1" t="s">
        <v>131</v>
      </c>
      <c r="K5000" s="3">
        <v>42936.0</v>
      </c>
      <c r="L5000" s="3">
        <v>43053.0</v>
      </c>
      <c r="M5000" s="1">
        <v>3552.0</v>
      </c>
    </row>
    <row r="5001">
      <c r="A5001" s="1" t="s">
        <v>5206</v>
      </c>
      <c r="B5001" s="1" t="s">
        <v>88</v>
      </c>
      <c r="C5001" s="1" t="str">
        <f t="array" ref="C5001">_xlfn.XLOOKUP($B5001, sales_teams!$A$2:$A$36, sales_teams!$B$2:$B$36)</f>
        <v>Celia Rouche</v>
      </c>
      <c r="D5001" s="1" t="str">
        <f t="array" ref="D5001">_xlfn.XLOOKUP($B5001, sales_teams!$A$2:$A$36, sales_teams!$C$2:$C$36)</f>
        <v>West</v>
      </c>
      <c r="E5001" s="1" t="s">
        <v>109</v>
      </c>
      <c r="F5001" s="1" t="s">
        <v>128</v>
      </c>
      <c r="G5001" s="1" t="str">
        <f t="array" ref="G5001">IF($F5001="", "", _xlfn.XLOOKUP($F5001,accounts!$A$2:$A$86,accounts!$B$2:$B$86, "Other"))</f>
        <v>marketing</v>
      </c>
      <c r="H5001" s="1" t="str">
        <f t="array" ref="H5001">IF($F5001="", "", IFS(_xlfn.XLOOKUP($F5001, accounts!$A$2:$A$86, accounts!$E$2:$E$86, 0)&gt;=1000, "Enterprise", _xlfn.XLOOKUP($F5001, accounts!$A$2:$A$86, accounts!$E$2:$E$86, 0)&gt;=100, "Mid-Market", TRUE, "SMB"))</f>
        <v>Enterprise</v>
      </c>
      <c r="I5001" s="1" t="str">
        <f t="array" ref="I5001">IF($F5001="", "", _xlfn.XLOOKUP($F5001,accounts!$A$2:$A$86,accounts!$F$2:$F$86, "Other"))</f>
        <v>United States</v>
      </c>
      <c r="J5001" s="1" t="s">
        <v>189</v>
      </c>
      <c r="K5001" s="3">
        <v>42936.0</v>
      </c>
    </row>
    <row r="5002">
      <c r="A5002" s="1" t="s">
        <v>5207</v>
      </c>
      <c r="B5002" s="1" t="s">
        <v>88</v>
      </c>
      <c r="C5002" s="1" t="str">
        <f t="array" ref="C5002">_xlfn.XLOOKUP($B5002, sales_teams!$A$2:$A$36, sales_teams!$B$2:$B$36)</f>
        <v>Celia Rouche</v>
      </c>
      <c r="D5002" s="1" t="str">
        <f t="array" ref="D5002">_xlfn.XLOOKUP($B5002, sales_teams!$A$2:$A$36, sales_teams!$C$2:$C$36)</f>
        <v>West</v>
      </c>
      <c r="E5002" s="1" t="s">
        <v>194</v>
      </c>
      <c r="F5002" s="1" t="s">
        <v>125</v>
      </c>
      <c r="G5002" s="1" t="str">
        <f t="array" ref="G5002">IF($F5002="", "", _xlfn.XLOOKUP($F5002,accounts!$A$2:$A$86,accounts!$B$2:$B$86, "Other"))</f>
        <v>software</v>
      </c>
      <c r="H5002" s="1" t="str">
        <f t="array" ref="H5002">IF($F5002="", "", IFS(_xlfn.XLOOKUP($F5002, accounts!$A$2:$A$86, accounts!$E$2:$E$86, 0)&gt;=1000, "Enterprise", _xlfn.XLOOKUP($F5002, accounts!$A$2:$A$86, accounts!$E$2:$E$86, 0)&gt;=100, "Mid-Market", TRUE, "SMB"))</f>
        <v>Enterprise</v>
      </c>
      <c r="I5002" s="1" t="str">
        <f t="array" ref="I5002">IF($F5002="", "", _xlfn.XLOOKUP($F5002,accounts!$A$2:$A$86,accounts!$F$2:$F$86, "Other"))</f>
        <v>United States</v>
      </c>
      <c r="J5002" s="1" t="s">
        <v>131</v>
      </c>
      <c r="K5002" s="3">
        <v>42936.0</v>
      </c>
      <c r="L5002" s="3">
        <v>43047.0</v>
      </c>
      <c r="M5002" s="1">
        <v>5526.0</v>
      </c>
    </row>
    <row r="5003">
      <c r="A5003" s="1" t="s">
        <v>5208</v>
      </c>
      <c r="B5003" s="1" t="s">
        <v>19</v>
      </c>
      <c r="C5003" s="1" t="str">
        <f t="array" ref="C5003">_xlfn.XLOOKUP($B5003, sales_teams!$A$2:$A$36, sales_teams!$B$2:$B$36)</f>
        <v>Melvin Marxen</v>
      </c>
      <c r="D5003" s="1" t="str">
        <f t="array" ref="D5003">_xlfn.XLOOKUP($B5003, sales_teams!$A$2:$A$36, sales_teams!$C$2:$C$36)</f>
        <v>Central</v>
      </c>
      <c r="E5003" s="1" t="s">
        <v>181</v>
      </c>
      <c r="F5003" s="1" t="s">
        <v>50</v>
      </c>
      <c r="G5003" s="1" t="str">
        <f t="array" ref="G5003">IF($F5003="", "", _xlfn.XLOOKUP($F5003,accounts!$A$2:$A$86,accounts!$B$2:$B$86, "Other"))</f>
        <v>entertainment</v>
      </c>
      <c r="H5003" s="1" t="str">
        <f t="array" ref="H5003">IF($F5003="", "", IFS(_xlfn.XLOOKUP($F5003, accounts!$A$2:$A$86, accounts!$E$2:$E$86, 0)&gt;=1000, "Enterprise", _xlfn.XLOOKUP($F5003, accounts!$A$2:$A$86, accounts!$E$2:$E$86, 0)&gt;=100, "Mid-Market", TRUE, "SMB"))</f>
        <v>Enterprise</v>
      </c>
      <c r="I5003" s="1" t="str">
        <f t="array" ref="I5003">IF($F5003="", "", _xlfn.XLOOKUP($F5003,accounts!$A$2:$A$86,accounts!$F$2:$F$86, "Other"))</f>
        <v>United States</v>
      </c>
      <c r="J5003" s="1" t="s">
        <v>189</v>
      </c>
      <c r="K5003" s="3">
        <v>42936.0</v>
      </c>
    </row>
    <row r="5004">
      <c r="A5004" s="1" t="s">
        <v>5209</v>
      </c>
      <c r="B5004" s="1" t="s">
        <v>19</v>
      </c>
      <c r="C5004" s="1" t="str">
        <f t="array" ref="C5004">_xlfn.XLOOKUP($B5004, sales_teams!$A$2:$A$36, sales_teams!$B$2:$B$36)</f>
        <v>Melvin Marxen</v>
      </c>
      <c r="D5004" s="1" t="str">
        <f t="array" ref="D5004">_xlfn.XLOOKUP($B5004, sales_teams!$A$2:$A$36, sales_teams!$C$2:$C$36)</f>
        <v>Central</v>
      </c>
      <c r="E5004" s="1" t="s">
        <v>181</v>
      </c>
      <c r="G5004" s="1" t="str">
        <f t="array" ref="G5004">IF($F5004="", "", _xlfn.XLOOKUP($F5004,accounts!$A$2:$A$86,accounts!$B$2:$B$86, "Other"))</f>
        <v/>
      </c>
      <c r="H5004" s="1" t="str">
        <f t="array" ref="H5004">IF($F5004="", "", IFS(_xlfn.XLOOKUP($F5004, accounts!$A$2:$A$86, accounts!$E$2:$E$86, 0)&gt;=1000, "Enterprise", _xlfn.XLOOKUP($F5004, accounts!$A$2:$A$86, accounts!$E$2:$E$86, 0)&gt;=100, "Mid-Market", TRUE, "SMB"))</f>
        <v/>
      </c>
      <c r="I5004" s="1" t="str">
        <f t="array" ref="I5004">IF($F5004="", "", _xlfn.XLOOKUP($F5004,accounts!$A$2:$A$86,accounts!$F$2:$F$86, "Other"))</f>
        <v/>
      </c>
      <c r="J5004" s="1" t="s">
        <v>189</v>
      </c>
      <c r="K5004" s="3">
        <v>42936.0</v>
      </c>
    </row>
    <row r="5005">
      <c r="A5005" s="1" t="s">
        <v>5210</v>
      </c>
      <c r="B5005" s="1" t="s">
        <v>19</v>
      </c>
      <c r="C5005" s="1" t="str">
        <f t="array" ref="C5005">_xlfn.XLOOKUP($B5005, sales_teams!$A$2:$A$36, sales_teams!$B$2:$B$36)</f>
        <v>Melvin Marxen</v>
      </c>
      <c r="D5005" s="1" t="str">
        <f t="array" ref="D5005">_xlfn.XLOOKUP($B5005, sales_teams!$A$2:$A$36, sales_teams!$C$2:$C$36)</f>
        <v>Central</v>
      </c>
      <c r="E5005" s="1" t="s">
        <v>181</v>
      </c>
      <c r="G5005" s="1" t="str">
        <f t="array" ref="G5005">IF($F5005="", "", _xlfn.XLOOKUP($F5005,accounts!$A$2:$A$86,accounts!$B$2:$B$86, "Other"))</f>
        <v/>
      </c>
      <c r="H5005" s="1" t="str">
        <f t="array" ref="H5005">IF($F5005="", "", IFS(_xlfn.XLOOKUP($F5005, accounts!$A$2:$A$86, accounts!$E$2:$E$86, 0)&gt;=1000, "Enterprise", _xlfn.XLOOKUP($F5005, accounts!$A$2:$A$86, accounts!$E$2:$E$86, 0)&gt;=100, "Mid-Market", TRUE, "SMB"))</f>
        <v/>
      </c>
      <c r="I5005" s="1" t="str">
        <f t="array" ref="I5005">IF($F5005="", "", _xlfn.XLOOKUP($F5005,accounts!$A$2:$A$86,accounts!$F$2:$F$86, "Other"))</f>
        <v/>
      </c>
      <c r="J5005" s="1" t="s">
        <v>189</v>
      </c>
      <c r="K5005" s="3">
        <v>42936.0</v>
      </c>
    </row>
    <row r="5006">
      <c r="A5006" s="1" t="s">
        <v>5211</v>
      </c>
      <c r="B5006" s="1" t="s">
        <v>19</v>
      </c>
      <c r="C5006" s="1" t="str">
        <f t="array" ref="C5006">_xlfn.XLOOKUP($B5006, sales_teams!$A$2:$A$36, sales_teams!$B$2:$B$36)</f>
        <v>Melvin Marxen</v>
      </c>
      <c r="D5006" s="1" t="str">
        <f t="array" ref="D5006">_xlfn.XLOOKUP($B5006, sales_teams!$A$2:$A$36, sales_teams!$C$2:$C$36)</f>
        <v>Central</v>
      </c>
      <c r="E5006" s="1" t="s">
        <v>181</v>
      </c>
      <c r="G5006" s="1" t="str">
        <f t="array" ref="G5006">IF($F5006="", "", _xlfn.XLOOKUP($F5006,accounts!$A$2:$A$86,accounts!$B$2:$B$86, "Other"))</f>
        <v/>
      </c>
      <c r="H5006" s="1" t="str">
        <f t="array" ref="H5006">IF($F5006="", "", IFS(_xlfn.XLOOKUP($F5006, accounts!$A$2:$A$86, accounts!$E$2:$E$86, 0)&gt;=1000, "Enterprise", _xlfn.XLOOKUP($F5006, accounts!$A$2:$A$86, accounts!$E$2:$E$86, 0)&gt;=100, "Mid-Market", TRUE, "SMB"))</f>
        <v/>
      </c>
      <c r="I5006" s="1" t="str">
        <f t="array" ref="I5006">IF($F5006="", "", _xlfn.XLOOKUP($F5006,accounts!$A$2:$A$86,accounts!$F$2:$F$86, "Other"))</f>
        <v/>
      </c>
      <c r="J5006" s="1" t="s">
        <v>189</v>
      </c>
      <c r="K5006" s="3">
        <v>42936.0</v>
      </c>
    </row>
    <row r="5007">
      <c r="A5007" s="1" t="s">
        <v>5212</v>
      </c>
      <c r="B5007" s="1" t="s">
        <v>19</v>
      </c>
      <c r="C5007" s="1" t="str">
        <f t="array" ref="C5007">_xlfn.XLOOKUP($B5007, sales_teams!$A$2:$A$36, sales_teams!$B$2:$B$36)</f>
        <v>Melvin Marxen</v>
      </c>
      <c r="D5007" s="1" t="str">
        <f t="array" ref="D5007">_xlfn.XLOOKUP($B5007, sales_teams!$A$2:$A$36, sales_teams!$C$2:$C$36)</f>
        <v>Central</v>
      </c>
      <c r="E5007" s="1" t="s">
        <v>109</v>
      </c>
      <c r="F5007" s="1" t="s">
        <v>103</v>
      </c>
      <c r="G5007" s="1" t="str">
        <f t="array" ref="G5007">IF($F5007="", "", _xlfn.XLOOKUP($F5007,accounts!$A$2:$A$86,accounts!$B$2:$B$86, "Other"))</f>
        <v>retail</v>
      </c>
      <c r="H5007" s="1" t="str">
        <f t="array" ref="H5007">IF($F5007="", "", IFS(_xlfn.XLOOKUP($F5007, accounts!$A$2:$A$86, accounts!$E$2:$E$86, 0)&gt;=1000, "Enterprise", _xlfn.XLOOKUP($F5007, accounts!$A$2:$A$86, accounts!$E$2:$E$86, 0)&gt;=100, "Mid-Market", TRUE, "SMB"))</f>
        <v>Enterprise</v>
      </c>
      <c r="I5007" s="1" t="str">
        <f t="array" ref="I5007">IF($F5007="", "", _xlfn.XLOOKUP($F5007,accounts!$A$2:$A$86,accounts!$F$2:$F$86, "Other"))</f>
        <v>United States</v>
      </c>
      <c r="J5007" s="1" t="s">
        <v>189</v>
      </c>
      <c r="K5007" s="3">
        <v>42936.0</v>
      </c>
    </row>
    <row r="5008">
      <c r="A5008" s="1" t="s">
        <v>5213</v>
      </c>
      <c r="B5008" s="1" t="s">
        <v>19</v>
      </c>
      <c r="C5008" s="1" t="str">
        <f t="array" ref="C5008">_xlfn.XLOOKUP($B5008, sales_teams!$A$2:$A$36, sales_teams!$B$2:$B$36)</f>
        <v>Melvin Marxen</v>
      </c>
      <c r="D5008" s="1" t="str">
        <f t="array" ref="D5008">_xlfn.XLOOKUP($B5008, sales_teams!$A$2:$A$36, sales_teams!$C$2:$C$36)</f>
        <v>Central</v>
      </c>
      <c r="E5008" s="1" t="s">
        <v>109</v>
      </c>
      <c r="G5008" s="1" t="str">
        <f t="array" ref="G5008">IF($F5008="", "", _xlfn.XLOOKUP($F5008,accounts!$A$2:$A$86,accounts!$B$2:$B$86, "Other"))</f>
        <v/>
      </c>
      <c r="H5008" s="1" t="str">
        <f t="array" ref="H5008">IF($F5008="", "", IFS(_xlfn.XLOOKUP($F5008, accounts!$A$2:$A$86, accounts!$E$2:$E$86, 0)&gt;=1000, "Enterprise", _xlfn.XLOOKUP($F5008, accounts!$A$2:$A$86, accounts!$E$2:$E$86, 0)&gt;=100, "Mid-Market", TRUE, "SMB"))</f>
        <v/>
      </c>
      <c r="I5008" s="1" t="str">
        <f t="array" ref="I5008">IF($F5008="", "", _xlfn.XLOOKUP($F5008,accounts!$A$2:$A$86,accounts!$F$2:$F$86, "Other"))</f>
        <v/>
      </c>
      <c r="J5008" s="1" t="s">
        <v>189</v>
      </c>
      <c r="K5008" s="3">
        <v>42936.0</v>
      </c>
    </row>
    <row r="5009">
      <c r="A5009" s="1" t="s">
        <v>5214</v>
      </c>
      <c r="B5009" s="1" t="s">
        <v>19</v>
      </c>
      <c r="C5009" s="1" t="str">
        <f t="array" ref="C5009">_xlfn.XLOOKUP($B5009, sales_teams!$A$2:$A$36, sales_teams!$B$2:$B$36)</f>
        <v>Melvin Marxen</v>
      </c>
      <c r="D5009" s="1" t="str">
        <f t="array" ref="D5009">_xlfn.XLOOKUP($B5009, sales_teams!$A$2:$A$36, sales_teams!$C$2:$C$36)</f>
        <v>Central</v>
      </c>
      <c r="E5009" s="1" t="s">
        <v>148</v>
      </c>
      <c r="G5009" s="1" t="str">
        <f t="array" ref="G5009">IF($F5009="", "", _xlfn.XLOOKUP($F5009,accounts!$A$2:$A$86,accounts!$B$2:$B$86, "Other"))</f>
        <v/>
      </c>
      <c r="H5009" s="1" t="str">
        <f t="array" ref="H5009">IF($F5009="", "", IFS(_xlfn.XLOOKUP($F5009, accounts!$A$2:$A$86, accounts!$E$2:$E$86, 0)&gt;=1000, "Enterprise", _xlfn.XLOOKUP($F5009, accounts!$A$2:$A$86, accounts!$E$2:$E$86, 0)&gt;=100, "Mid-Market", TRUE, "SMB"))</f>
        <v/>
      </c>
      <c r="I5009" s="1" t="str">
        <f t="array" ref="I5009">IF($F5009="", "", _xlfn.XLOOKUP($F5009,accounts!$A$2:$A$86,accounts!$F$2:$F$86, "Other"))</f>
        <v/>
      </c>
      <c r="J5009" s="1" t="s">
        <v>189</v>
      </c>
      <c r="K5009" s="3">
        <v>42936.0</v>
      </c>
    </row>
    <row r="5010">
      <c r="A5010" s="1" t="s">
        <v>5215</v>
      </c>
      <c r="B5010" s="1" t="s">
        <v>19</v>
      </c>
      <c r="C5010" s="1" t="str">
        <f t="array" ref="C5010">_xlfn.XLOOKUP($B5010, sales_teams!$A$2:$A$36, sales_teams!$B$2:$B$36)</f>
        <v>Melvin Marxen</v>
      </c>
      <c r="D5010" s="1" t="str">
        <f t="array" ref="D5010">_xlfn.XLOOKUP($B5010, sales_teams!$A$2:$A$36, sales_teams!$C$2:$C$36)</f>
        <v>Central</v>
      </c>
      <c r="E5010" s="1" t="s">
        <v>179</v>
      </c>
      <c r="G5010" s="1" t="str">
        <f t="array" ref="G5010">IF($F5010="", "", _xlfn.XLOOKUP($F5010,accounts!$A$2:$A$86,accounts!$B$2:$B$86, "Other"))</f>
        <v/>
      </c>
      <c r="H5010" s="1" t="str">
        <f t="array" ref="H5010">IF($F5010="", "", IFS(_xlfn.XLOOKUP($F5010, accounts!$A$2:$A$86, accounts!$E$2:$E$86, 0)&gt;=1000, "Enterprise", _xlfn.XLOOKUP($F5010, accounts!$A$2:$A$86, accounts!$E$2:$E$86, 0)&gt;=100, "Mid-Market", TRUE, "SMB"))</f>
        <v/>
      </c>
      <c r="I5010" s="1" t="str">
        <f t="array" ref="I5010">IF($F5010="", "", _xlfn.XLOOKUP($F5010,accounts!$A$2:$A$86,accounts!$F$2:$F$86, "Other"))</f>
        <v/>
      </c>
      <c r="J5010" s="1" t="s">
        <v>189</v>
      </c>
      <c r="K5010" s="3">
        <v>42936.0</v>
      </c>
    </row>
    <row r="5011">
      <c r="A5011" s="1" t="s">
        <v>5216</v>
      </c>
      <c r="B5011" s="1" t="s">
        <v>104</v>
      </c>
      <c r="C5011" s="1" t="str">
        <f t="array" ref="C5011">_xlfn.XLOOKUP($B5011, sales_teams!$A$2:$A$36, sales_teams!$B$2:$B$36)</f>
        <v>Summer Sewald</v>
      </c>
      <c r="D5011" s="1" t="str">
        <f t="array" ref="D5011">_xlfn.XLOOKUP($B5011, sales_teams!$A$2:$A$36, sales_teams!$C$2:$C$36)</f>
        <v>West</v>
      </c>
      <c r="E5011" s="1" t="s">
        <v>188</v>
      </c>
      <c r="F5011" s="1" t="s">
        <v>126</v>
      </c>
      <c r="G5011" s="1" t="str">
        <f t="array" ref="G5011">IF($F5011="", "", _xlfn.XLOOKUP($F5011,accounts!$A$2:$A$86,accounts!$B$2:$B$86, "Other"))</f>
        <v>retail</v>
      </c>
      <c r="H5011" s="1" t="str">
        <f t="array" ref="H5011">IF($F5011="", "", IFS(_xlfn.XLOOKUP($F5011, accounts!$A$2:$A$86, accounts!$E$2:$E$86, 0)&gt;=1000, "Enterprise", _xlfn.XLOOKUP($F5011, accounts!$A$2:$A$86, accounts!$E$2:$E$86, 0)&gt;=100, "Mid-Market", TRUE, "SMB"))</f>
        <v>Enterprise</v>
      </c>
      <c r="I5011" s="1" t="str">
        <f t="array" ref="I5011">IF($F5011="", "", _xlfn.XLOOKUP($F5011,accounts!$A$2:$A$86,accounts!$F$2:$F$86, "Other"))</f>
        <v>United States</v>
      </c>
      <c r="J5011" s="1" t="s">
        <v>189</v>
      </c>
      <c r="K5011" s="3">
        <v>42936.0</v>
      </c>
    </row>
    <row r="5012">
      <c r="A5012" s="1" t="s">
        <v>5217</v>
      </c>
      <c r="B5012" s="1" t="s">
        <v>102</v>
      </c>
      <c r="C5012" s="1" t="str">
        <f t="array" ref="C5012">_xlfn.XLOOKUP($B5012, sales_teams!$A$2:$A$36, sales_teams!$B$2:$B$36)</f>
        <v>Summer Sewald</v>
      </c>
      <c r="D5012" s="1" t="str">
        <f t="array" ref="D5012">_xlfn.XLOOKUP($B5012, sales_teams!$A$2:$A$36, sales_teams!$C$2:$C$36)</f>
        <v>West</v>
      </c>
      <c r="E5012" s="1" t="s">
        <v>148</v>
      </c>
      <c r="F5012" s="1" t="s">
        <v>142</v>
      </c>
      <c r="G5012" s="1" t="str">
        <f t="array" ref="G5012">IF($F5012="", "", _xlfn.XLOOKUP($F5012,accounts!$A$2:$A$86,accounts!$B$2:$B$86, "Other"))</f>
        <v>retail</v>
      </c>
      <c r="H5012" s="1" t="str">
        <f t="array" ref="H5012">IF($F5012="", "", IFS(_xlfn.XLOOKUP($F5012, accounts!$A$2:$A$86, accounts!$E$2:$E$86, 0)&gt;=1000, "Enterprise", _xlfn.XLOOKUP($F5012, accounts!$A$2:$A$86, accounts!$E$2:$E$86, 0)&gt;=100, "Mid-Market", TRUE, "SMB"))</f>
        <v>Enterprise</v>
      </c>
      <c r="I5012" s="1" t="str">
        <f t="array" ref="I5012">IF($F5012="", "", _xlfn.XLOOKUP($F5012,accounts!$A$2:$A$86,accounts!$F$2:$F$86, "Other"))</f>
        <v>United States</v>
      </c>
      <c r="J5012" s="1" t="s">
        <v>131</v>
      </c>
      <c r="K5012" s="3">
        <v>42936.0</v>
      </c>
      <c r="L5012" s="3">
        <v>42942.0</v>
      </c>
      <c r="M5012" s="1">
        <v>4428.0</v>
      </c>
    </row>
    <row r="5013">
      <c r="A5013" s="1" t="s">
        <v>5218</v>
      </c>
      <c r="B5013" s="1" t="s">
        <v>24</v>
      </c>
      <c r="C5013" s="1" t="str">
        <f t="array" ref="C5013">_xlfn.XLOOKUP($B5013, sales_teams!$A$2:$A$36, sales_teams!$B$2:$B$36)</f>
        <v>Melvin Marxen</v>
      </c>
      <c r="D5013" s="1" t="str">
        <f t="array" ref="D5013">_xlfn.XLOOKUP($B5013, sales_teams!$A$2:$A$36, sales_teams!$C$2:$C$36)</f>
        <v>Central</v>
      </c>
      <c r="E5013" s="1" t="s">
        <v>148</v>
      </c>
      <c r="F5013" s="1" t="s">
        <v>159</v>
      </c>
      <c r="G5013" s="1" t="str">
        <f t="array" ref="G5013">IF($F5013="", "", _xlfn.XLOOKUP($F5013,accounts!$A$2:$A$86,accounts!$B$2:$B$86, "Other"))</f>
        <v>retail</v>
      </c>
      <c r="H5013" s="1" t="str">
        <f t="array" ref="H5013">IF($F5013="", "", IFS(_xlfn.XLOOKUP($F5013, accounts!$A$2:$A$86, accounts!$E$2:$E$86, 0)&gt;=1000, "Enterprise", _xlfn.XLOOKUP($F5013, accounts!$A$2:$A$86, accounts!$E$2:$E$86, 0)&gt;=100, "Mid-Market", TRUE, "SMB"))</f>
        <v>Mid-Market</v>
      </c>
      <c r="I5013" s="1" t="str">
        <f t="array" ref="I5013">IF($F5013="", "", _xlfn.XLOOKUP($F5013,accounts!$A$2:$A$86,accounts!$F$2:$F$86, "Other"))</f>
        <v>Romania</v>
      </c>
      <c r="J5013" s="1" t="s">
        <v>189</v>
      </c>
      <c r="K5013" s="3">
        <v>42936.0</v>
      </c>
    </row>
    <row r="5014">
      <c r="A5014" s="1" t="s">
        <v>5219</v>
      </c>
      <c r="B5014" s="1" t="s">
        <v>107</v>
      </c>
      <c r="C5014" s="1" t="str">
        <f t="array" ref="C5014">_xlfn.XLOOKUP($B5014, sales_teams!$A$2:$A$36, sales_teams!$B$2:$B$36)</f>
        <v>Summer Sewald</v>
      </c>
      <c r="D5014" s="1" t="str">
        <f t="array" ref="D5014">_xlfn.XLOOKUP($B5014, sales_teams!$A$2:$A$36, sales_teams!$C$2:$C$36)</f>
        <v>West</v>
      </c>
      <c r="E5014" s="1" t="s">
        <v>181</v>
      </c>
      <c r="F5014" s="1" t="s">
        <v>154</v>
      </c>
      <c r="G5014" s="1" t="str">
        <f t="array" ref="G5014">IF($F5014="", "", _xlfn.XLOOKUP($F5014,accounts!$A$2:$A$86,accounts!$B$2:$B$86, "Other"))</f>
        <v>retail</v>
      </c>
      <c r="H5014" s="1" t="str">
        <f t="array" ref="H5014">IF($F5014="", "", IFS(_xlfn.XLOOKUP($F5014, accounts!$A$2:$A$86, accounts!$E$2:$E$86, 0)&gt;=1000, "Enterprise", _xlfn.XLOOKUP($F5014, accounts!$A$2:$A$86, accounts!$E$2:$E$86, 0)&gt;=100, "Mid-Market", TRUE, "SMB"))</f>
        <v>Enterprise</v>
      </c>
      <c r="I5014" s="1" t="str">
        <f t="array" ref="I5014">IF($F5014="", "", _xlfn.XLOOKUP($F5014,accounts!$A$2:$A$86,accounts!$F$2:$F$86, "Other"))</f>
        <v>United States</v>
      </c>
      <c r="J5014" s="1" t="s">
        <v>131</v>
      </c>
      <c r="K5014" s="3">
        <v>42936.0</v>
      </c>
      <c r="L5014" s="3">
        <v>42943.0</v>
      </c>
      <c r="M5014" s="1">
        <v>523.0</v>
      </c>
    </row>
    <row r="5015">
      <c r="A5015" s="1" t="s">
        <v>5220</v>
      </c>
      <c r="B5015" s="1" t="s">
        <v>18</v>
      </c>
      <c r="C5015" s="1" t="str">
        <f t="array" ref="C5015">_xlfn.XLOOKUP($B5015, sales_teams!$A$2:$A$36, sales_teams!$B$2:$B$36)</f>
        <v>Dustin Brinkmann</v>
      </c>
      <c r="D5015" s="1" t="str">
        <f t="array" ref="D5015">_xlfn.XLOOKUP($B5015, sales_teams!$A$2:$A$36, sales_teams!$C$2:$C$36)</f>
        <v>Central</v>
      </c>
      <c r="E5015" s="1" t="s">
        <v>181</v>
      </c>
      <c r="G5015" s="1" t="str">
        <f t="array" ref="G5015">IF($F5015="", "", _xlfn.XLOOKUP($F5015,accounts!$A$2:$A$86,accounts!$B$2:$B$86, "Other"))</f>
        <v/>
      </c>
      <c r="H5015" s="1" t="str">
        <f t="array" ref="H5015">IF($F5015="", "", IFS(_xlfn.XLOOKUP($F5015, accounts!$A$2:$A$86, accounts!$E$2:$E$86, 0)&gt;=1000, "Enterprise", _xlfn.XLOOKUP($F5015, accounts!$A$2:$A$86, accounts!$E$2:$E$86, 0)&gt;=100, "Mid-Market", TRUE, "SMB"))</f>
        <v/>
      </c>
      <c r="I5015" s="1" t="str">
        <f t="array" ref="I5015">IF($F5015="", "", _xlfn.XLOOKUP($F5015,accounts!$A$2:$A$86,accounts!$F$2:$F$86, "Other"))</f>
        <v/>
      </c>
      <c r="J5015" s="1" t="s">
        <v>189</v>
      </c>
      <c r="K5015" s="3">
        <v>42936.0</v>
      </c>
    </row>
    <row r="5016">
      <c r="A5016" s="1" t="s">
        <v>5221</v>
      </c>
      <c r="B5016" s="1" t="s">
        <v>18</v>
      </c>
      <c r="C5016" s="1" t="str">
        <f t="array" ref="C5016">_xlfn.XLOOKUP($B5016, sales_teams!$A$2:$A$36, sales_teams!$B$2:$B$36)</f>
        <v>Dustin Brinkmann</v>
      </c>
      <c r="D5016" s="1" t="str">
        <f t="array" ref="D5016">_xlfn.XLOOKUP($B5016, sales_teams!$A$2:$A$36, sales_teams!$C$2:$C$36)</f>
        <v>Central</v>
      </c>
      <c r="E5016" s="1" t="s">
        <v>194</v>
      </c>
      <c r="F5016" s="1" t="s">
        <v>106</v>
      </c>
      <c r="G5016" s="1" t="str">
        <f t="array" ref="G5016">IF($F5016="", "", _xlfn.XLOOKUP($F5016,accounts!$A$2:$A$86,accounts!$B$2:$B$86, "Other"))</f>
        <v>retail</v>
      </c>
      <c r="H5016" s="1" t="str">
        <f t="array" ref="H5016">IF($F5016="", "", IFS(_xlfn.XLOOKUP($F5016, accounts!$A$2:$A$86, accounts!$E$2:$E$86, 0)&gt;=1000, "Enterprise", _xlfn.XLOOKUP($F5016, accounts!$A$2:$A$86, accounts!$E$2:$E$86, 0)&gt;=100, "Mid-Market", TRUE, "SMB"))</f>
        <v>Enterprise</v>
      </c>
      <c r="I5016" s="1" t="str">
        <f t="array" ref="I5016">IF($F5016="", "", _xlfn.XLOOKUP($F5016,accounts!$A$2:$A$86,accounts!$F$2:$F$86, "Other"))</f>
        <v>Italy</v>
      </c>
      <c r="J5016" s="1" t="s">
        <v>189</v>
      </c>
      <c r="K5016" s="3">
        <v>42936.0</v>
      </c>
    </row>
    <row r="5017">
      <c r="A5017" s="1" t="s">
        <v>5222</v>
      </c>
      <c r="B5017" s="1" t="s">
        <v>28</v>
      </c>
      <c r="C5017" s="1" t="str">
        <f t="array" ref="C5017">_xlfn.XLOOKUP($B5017, sales_teams!$A$2:$A$36, sales_teams!$B$2:$B$36)</f>
        <v>Melvin Marxen</v>
      </c>
      <c r="D5017" s="1" t="str">
        <f t="array" ref="D5017">_xlfn.XLOOKUP($B5017, sales_teams!$A$2:$A$36, sales_teams!$C$2:$C$36)</f>
        <v>Central</v>
      </c>
      <c r="E5017" s="1" t="s">
        <v>109</v>
      </c>
      <c r="G5017" s="1" t="str">
        <f t="array" ref="G5017">IF($F5017="", "", _xlfn.XLOOKUP($F5017,accounts!$A$2:$A$86,accounts!$B$2:$B$86, "Other"))</f>
        <v/>
      </c>
      <c r="H5017" s="1" t="str">
        <f t="array" ref="H5017">IF($F5017="", "", IFS(_xlfn.XLOOKUP($F5017, accounts!$A$2:$A$86, accounts!$E$2:$E$86, 0)&gt;=1000, "Enterprise", _xlfn.XLOOKUP($F5017, accounts!$A$2:$A$86, accounts!$E$2:$E$86, 0)&gt;=100, "Mid-Market", TRUE, "SMB"))</f>
        <v/>
      </c>
      <c r="I5017" s="1" t="str">
        <f t="array" ref="I5017">IF($F5017="", "", _xlfn.XLOOKUP($F5017,accounts!$A$2:$A$86,accounts!$F$2:$F$86, "Other"))</f>
        <v/>
      </c>
      <c r="J5017" s="1" t="s">
        <v>189</v>
      </c>
      <c r="K5017" s="3">
        <v>42936.0</v>
      </c>
    </row>
    <row r="5018">
      <c r="A5018" s="1" t="s">
        <v>5223</v>
      </c>
      <c r="B5018" s="1" t="s">
        <v>28</v>
      </c>
      <c r="C5018" s="1" t="str">
        <f t="array" ref="C5018">_xlfn.XLOOKUP($B5018, sales_teams!$A$2:$A$36, sales_teams!$B$2:$B$36)</f>
        <v>Melvin Marxen</v>
      </c>
      <c r="D5018" s="1" t="str">
        <f t="array" ref="D5018">_xlfn.XLOOKUP($B5018, sales_teams!$A$2:$A$36, sales_teams!$C$2:$C$36)</f>
        <v>Central</v>
      </c>
      <c r="E5018" s="1" t="s">
        <v>194</v>
      </c>
      <c r="F5018" s="1" t="s">
        <v>36</v>
      </c>
      <c r="G5018" s="1" t="str">
        <f t="array" ref="G5018">IF($F5018="", "", _xlfn.XLOOKUP($F5018,accounts!$A$2:$A$86,accounts!$B$2:$B$86, "Other"))</f>
        <v>retail</v>
      </c>
      <c r="H5018" s="1" t="str">
        <f t="array" ref="H5018">IF($F5018="", "", IFS(_xlfn.XLOOKUP($F5018, accounts!$A$2:$A$86, accounts!$E$2:$E$86, 0)&gt;=1000, "Enterprise", _xlfn.XLOOKUP($F5018, accounts!$A$2:$A$86, accounts!$E$2:$E$86, 0)&gt;=100, "Mid-Market", TRUE, "SMB"))</f>
        <v>Enterprise</v>
      </c>
      <c r="I5018" s="1" t="str">
        <f t="array" ref="I5018">IF($F5018="", "", _xlfn.XLOOKUP($F5018,accounts!$A$2:$A$86,accounts!$F$2:$F$86, "Other"))</f>
        <v>United States</v>
      </c>
      <c r="J5018" s="1" t="s">
        <v>189</v>
      </c>
      <c r="K5018" s="3">
        <v>42936.0</v>
      </c>
    </row>
    <row r="5019">
      <c r="A5019" s="1" t="s">
        <v>5224</v>
      </c>
      <c r="B5019" s="1" t="s">
        <v>54</v>
      </c>
      <c r="C5019" s="1" t="str">
        <f t="array" ref="C5019">_xlfn.XLOOKUP($B5019, sales_teams!$A$2:$A$36, sales_teams!$B$2:$B$36)</f>
        <v>Rocco Neubert</v>
      </c>
      <c r="D5019" s="1" t="str">
        <f t="array" ref="D5019">_xlfn.XLOOKUP($B5019, sales_teams!$A$2:$A$36, sales_teams!$C$2:$C$36)</f>
        <v>East</v>
      </c>
      <c r="E5019" s="1" t="s">
        <v>109</v>
      </c>
      <c r="F5019" s="1" t="s">
        <v>132</v>
      </c>
      <c r="G5019" s="1" t="str">
        <f t="array" ref="G5019">IF($F5019="", "", _xlfn.XLOOKUP($F5019,accounts!$A$2:$A$86,accounts!$B$2:$B$86, "Other"))</f>
        <v>marketing</v>
      </c>
      <c r="H5019" s="1" t="str">
        <f t="array" ref="H5019">IF($F5019="", "", IFS(_xlfn.XLOOKUP($F5019, accounts!$A$2:$A$86, accounts!$E$2:$E$86, 0)&gt;=1000, "Enterprise", _xlfn.XLOOKUP($F5019, accounts!$A$2:$A$86, accounts!$E$2:$E$86, 0)&gt;=100, "Mid-Market", TRUE, "SMB"))</f>
        <v>Enterprise</v>
      </c>
      <c r="I5019" s="1" t="str">
        <f t="array" ref="I5019">IF($F5019="", "", _xlfn.XLOOKUP($F5019,accounts!$A$2:$A$86,accounts!$F$2:$F$86, "Other"))</f>
        <v>Jordan</v>
      </c>
      <c r="J5019" s="1" t="s">
        <v>192</v>
      </c>
      <c r="K5019" s="3">
        <v>42936.0</v>
      </c>
      <c r="L5019" s="3">
        <v>42938.0</v>
      </c>
      <c r="M5019" s="1">
        <v>0.0</v>
      </c>
    </row>
    <row r="5020">
      <c r="A5020" s="1" t="s">
        <v>5225</v>
      </c>
      <c r="B5020" s="1" t="s">
        <v>54</v>
      </c>
      <c r="C5020" s="1" t="str">
        <f t="array" ref="C5020">_xlfn.XLOOKUP($B5020, sales_teams!$A$2:$A$36, sales_teams!$B$2:$B$36)</f>
        <v>Rocco Neubert</v>
      </c>
      <c r="D5020" s="1" t="str">
        <f t="array" ref="D5020">_xlfn.XLOOKUP($B5020, sales_teams!$A$2:$A$36, sales_teams!$C$2:$C$36)</f>
        <v>East</v>
      </c>
      <c r="E5020" s="1" t="s">
        <v>194</v>
      </c>
      <c r="F5020" s="1" t="s">
        <v>144</v>
      </c>
      <c r="G5020" s="1" t="str">
        <f t="array" ref="G5020">IF($F5020="", "", _xlfn.XLOOKUP($F5020,accounts!$A$2:$A$86,accounts!$B$2:$B$86, "Other"))</f>
        <v>retail</v>
      </c>
      <c r="H5020" s="1" t="str">
        <f t="array" ref="H5020">IF($F5020="", "", IFS(_xlfn.XLOOKUP($F5020, accounts!$A$2:$A$86, accounts!$E$2:$E$86, 0)&gt;=1000, "Enterprise", _xlfn.XLOOKUP($F5020, accounts!$A$2:$A$86, accounts!$E$2:$E$86, 0)&gt;=100, "Mid-Market", TRUE, "SMB"))</f>
        <v>Enterprise</v>
      </c>
      <c r="I5020" s="1" t="str">
        <f t="array" ref="I5020">IF($F5020="", "", _xlfn.XLOOKUP($F5020,accounts!$A$2:$A$86,accounts!$F$2:$F$86, "Other"))</f>
        <v>United States</v>
      </c>
      <c r="J5020" s="1" t="s">
        <v>192</v>
      </c>
      <c r="K5020" s="3">
        <v>42936.0</v>
      </c>
      <c r="L5020" s="3">
        <v>42946.0</v>
      </c>
      <c r="M5020" s="1">
        <v>0.0</v>
      </c>
    </row>
    <row r="5021">
      <c r="A5021" s="1" t="s">
        <v>5226</v>
      </c>
      <c r="B5021" s="1" t="s">
        <v>41</v>
      </c>
      <c r="C5021" s="1" t="str">
        <f t="array" ref="C5021">_xlfn.XLOOKUP($B5021, sales_teams!$A$2:$A$36, sales_teams!$B$2:$B$36)</f>
        <v>Cara Losch</v>
      </c>
      <c r="D5021" s="1" t="str">
        <f t="array" ref="D5021">_xlfn.XLOOKUP($B5021, sales_teams!$A$2:$A$36, sales_teams!$C$2:$C$36)</f>
        <v>East</v>
      </c>
      <c r="E5021" s="1" t="s">
        <v>148</v>
      </c>
      <c r="F5021" s="1" t="s">
        <v>132</v>
      </c>
      <c r="G5021" s="1" t="str">
        <f t="array" ref="G5021">IF($F5021="", "", _xlfn.XLOOKUP($F5021,accounts!$A$2:$A$86,accounts!$B$2:$B$86, "Other"))</f>
        <v>marketing</v>
      </c>
      <c r="H5021" s="1" t="str">
        <f t="array" ref="H5021">IF($F5021="", "", IFS(_xlfn.XLOOKUP($F5021, accounts!$A$2:$A$86, accounts!$E$2:$E$86, 0)&gt;=1000, "Enterprise", _xlfn.XLOOKUP($F5021, accounts!$A$2:$A$86, accounts!$E$2:$E$86, 0)&gt;=100, "Mid-Market", TRUE, "SMB"))</f>
        <v>Enterprise</v>
      </c>
      <c r="I5021" s="1" t="str">
        <f t="array" ref="I5021">IF($F5021="", "", _xlfn.XLOOKUP($F5021,accounts!$A$2:$A$86,accounts!$F$2:$F$86, "Other"))</f>
        <v>Jordan</v>
      </c>
      <c r="J5021" s="1" t="s">
        <v>131</v>
      </c>
      <c r="K5021" s="3">
        <v>42936.0</v>
      </c>
      <c r="L5021" s="3">
        <v>42947.0</v>
      </c>
      <c r="M5021" s="1">
        <v>5392.0</v>
      </c>
    </row>
    <row r="5022">
      <c r="A5022" s="1" t="s">
        <v>5227</v>
      </c>
      <c r="B5022" s="1" t="s">
        <v>60</v>
      </c>
      <c r="C5022" s="1" t="str">
        <f t="array" ref="C5022">_xlfn.XLOOKUP($B5022, sales_teams!$A$2:$A$36, sales_teams!$B$2:$B$36)</f>
        <v>Celia Rouche</v>
      </c>
      <c r="D5022" s="1" t="str">
        <f t="array" ref="D5022">_xlfn.XLOOKUP($B5022, sales_teams!$A$2:$A$36, sales_teams!$C$2:$C$36)</f>
        <v>West</v>
      </c>
      <c r="E5022" s="1" t="s">
        <v>181</v>
      </c>
      <c r="F5022" s="1" t="s">
        <v>91</v>
      </c>
      <c r="G5022" s="1" t="str">
        <f t="array" ref="G5022">IF($F5022="", "", _xlfn.XLOOKUP($F5022,accounts!$A$2:$A$86,accounts!$B$2:$B$86, "Other"))</f>
        <v>employment</v>
      </c>
      <c r="H5022" s="1" t="str">
        <f t="array" ref="H5022">IF($F5022="", "", IFS(_xlfn.XLOOKUP($F5022, accounts!$A$2:$A$86, accounts!$E$2:$E$86, 0)&gt;=1000, "Enterprise", _xlfn.XLOOKUP($F5022, accounts!$A$2:$A$86, accounts!$E$2:$E$86, 0)&gt;=100, "Mid-Market", TRUE, "SMB"))</f>
        <v>Enterprise</v>
      </c>
      <c r="I5022" s="1" t="str">
        <f t="array" ref="I5022">IF($F5022="", "", _xlfn.XLOOKUP($F5022,accounts!$A$2:$A$86,accounts!$F$2:$F$86, "Other"))</f>
        <v>United States</v>
      </c>
      <c r="J5022" s="1" t="s">
        <v>192</v>
      </c>
      <c r="K5022" s="3">
        <v>42936.0</v>
      </c>
      <c r="L5022" s="3">
        <v>42943.0</v>
      </c>
      <c r="M5022" s="1">
        <v>0.0</v>
      </c>
    </row>
    <row r="5023">
      <c r="A5023" s="1" t="s">
        <v>5228</v>
      </c>
      <c r="B5023" s="1" t="s">
        <v>34</v>
      </c>
      <c r="C5023" s="1" t="str">
        <f t="array" ref="C5023">_xlfn.XLOOKUP($B5023, sales_teams!$A$2:$A$36, sales_teams!$B$2:$B$36)</f>
        <v>Cara Losch</v>
      </c>
      <c r="D5023" s="1" t="str">
        <f t="array" ref="D5023">_xlfn.XLOOKUP($B5023, sales_teams!$A$2:$A$36, sales_teams!$C$2:$C$36)</f>
        <v>East</v>
      </c>
      <c r="E5023" s="1" t="s">
        <v>179</v>
      </c>
      <c r="F5023" s="1" t="s">
        <v>173</v>
      </c>
      <c r="G5023" s="1" t="str">
        <f t="array" ref="G5023">IF($F5023="", "", _xlfn.XLOOKUP($F5023,accounts!$A$2:$A$86,accounts!$B$2:$B$86, "Other"))</f>
        <v>technology</v>
      </c>
      <c r="H5023" s="1" t="str">
        <f t="array" ref="H5023">IF($F5023="", "", IFS(_xlfn.XLOOKUP($F5023, accounts!$A$2:$A$86, accounts!$E$2:$E$86, 0)&gt;=1000, "Enterprise", _xlfn.XLOOKUP($F5023, accounts!$A$2:$A$86, accounts!$E$2:$E$86, 0)&gt;=100, "Mid-Market", TRUE, "SMB"))</f>
        <v>Mid-Market</v>
      </c>
      <c r="I5023" s="1" t="str">
        <f t="array" ref="I5023">IF($F5023="", "", _xlfn.XLOOKUP($F5023,accounts!$A$2:$A$86,accounts!$F$2:$F$86, "Other"))</f>
        <v>China</v>
      </c>
      <c r="J5023" s="1" t="s">
        <v>131</v>
      </c>
      <c r="K5023" s="3">
        <v>42936.0</v>
      </c>
      <c r="L5023" s="3">
        <v>42944.0</v>
      </c>
      <c r="M5023" s="1">
        <v>55.0</v>
      </c>
    </row>
    <row r="5024">
      <c r="A5024" s="1" t="s">
        <v>5229</v>
      </c>
      <c r="B5024" s="1" t="s">
        <v>45</v>
      </c>
      <c r="C5024" s="1" t="str">
        <f t="array" ref="C5024">_xlfn.XLOOKUP($B5024, sales_teams!$A$2:$A$36, sales_teams!$B$2:$B$36)</f>
        <v>Cara Losch</v>
      </c>
      <c r="D5024" s="1" t="str">
        <f t="array" ref="D5024">_xlfn.XLOOKUP($B5024, sales_teams!$A$2:$A$36, sales_teams!$C$2:$C$36)</f>
        <v>East</v>
      </c>
      <c r="E5024" s="1" t="s">
        <v>109</v>
      </c>
      <c r="F5024" s="1" t="s">
        <v>144</v>
      </c>
      <c r="G5024" s="1" t="str">
        <f t="array" ref="G5024">IF($F5024="", "", _xlfn.XLOOKUP($F5024,accounts!$A$2:$A$86,accounts!$B$2:$B$86, "Other"))</f>
        <v>retail</v>
      </c>
      <c r="H5024" s="1" t="str">
        <f t="array" ref="H5024">IF($F5024="", "", IFS(_xlfn.XLOOKUP($F5024, accounts!$A$2:$A$86, accounts!$E$2:$E$86, 0)&gt;=1000, "Enterprise", _xlfn.XLOOKUP($F5024, accounts!$A$2:$A$86, accounts!$E$2:$E$86, 0)&gt;=100, "Mid-Market", TRUE, "SMB"))</f>
        <v>Enterprise</v>
      </c>
      <c r="I5024" s="1" t="str">
        <f t="array" ref="I5024">IF($F5024="", "", _xlfn.XLOOKUP($F5024,accounts!$A$2:$A$86,accounts!$F$2:$F$86, "Other"))</f>
        <v>United States</v>
      </c>
      <c r="J5024" s="1" t="s">
        <v>189</v>
      </c>
      <c r="K5024" s="3">
        <v>42936.0</v>
      </c>
    </row>
    <row r="5025">
      <c r="A5025" s="1" t="s">
        <v>5230</v>
      </c>
      <c r="B5025" s="1" t="s">
        <v>7</v>
      </c>
      <c r="C5025" s="1" t="str">
        <f t="array" ref="C5025">_xlfn.XLOOKUP($B5025, sales_teams!$A$2:$A$36, sales_teams!$B$2:$B$36)</f>
        <v>Dustin Brinkmann</v>
      </c>
      <c r="D5025" s="1" t="str">
        <f t="array" ref="D5025">_xlfn.XLOOKUP($B5025, sales_teams!$A$2:$A$36, sales_teams!$C$2:$C$36)</f>
        <v>Central</v>
      </c>
      <c r="E5025" s="1" t="s">
        <v>109</v>
      </c>
      <c r="G5025" s="1" t="str">
        <f t="array" ref="G5025">IF($F5025="", "", _xlfn.XLOOKUP($F5025,accounts!$A$2:$A$86,accounts!$B$2:$B$86, "Other"))</f>
        <v/>
      </c>
      <c r="H5025" s="1" t="str">
        <f t="array" ref="H5025">IF($F5025="", "", IFS(_xlfn.XLOOKUP($F5025, accounts!$A$2:$A$86, accounts!$E$2:$E$86, 0)&gt;=1000, "Enterprise", _xlfn.XLOOKUP($F5025, accounts!$A$2:$A$86, accounts!$E$2:$E$86, 0)&gt;=100, "Mid-Market", TRUE, "SMB"))</f>
        <v/>
      </c>
      <c r="I5025" s="1" t="str">
        <f t="array" ref="I5025">IF($F5025="", "", _xlfn.XLOOKUP($F5025,accounts!$A$2:$A$86,accounts!$F$2:$F$86, "Other"))</f>
        <v/>
      </c>
      <c r="J5025" s="1" t="s">
        <v>189</v>
      </c>
      <c r="K5025" s="3">
        <v>42937.0</v>
      </c>
    </row>
    <row r="5026">
      <c r="A5026" s="1" t="s">
        <v>5231</v>
      </c>
      <c r="B5026" s="1" t="s">
        <v>7</v>
      </c>
      <c r="C5026" s="1" t="str">
        <f t="array" ref="C5026">_xlfn.XLOOKUP($B5026, sales_teams!$A$2:$A$36, sales_teams!$B$2:$B$36)</f>
        <v>Dustin Brinkmann</v>
      </c>
      <c r="D5026" s="1" t="str">
        <f t="array" ref="D5026">_xlfn.XLOOKUP($B5026, sales_teams!$A$2:$A$36, sales_teams!$C$2:$C$36)</f>
        <v>Central</v>
      </c>
      <c r="E5026" s="1" t="s">
        <v>188</v>
      </c>
      <c r="F5026" s="1" t="s">
        <v>118</v>
      </c>
      <c r="G5026" s="1" t="str">
        <f t="array" ref="G5026">IF($F5026="", "", _xlfn.XLOOKUP($F5026,accounts!$A$2:$A$86,accounts!$B$2:$B$86, "Other"))</f>
        <v>services</v>
      </c>
      <c r="H5026" s="1" t="str">
        <f t="array" ref="H5026">IF($F5026="", "", IFS(_xlfn.XLOOKUP($F5026, accounts!$A$2:$A$86, accounts!$E$2:$E$86, 0)&gt;=1000, "Enterprise", _xlfn.XLOOKUP($F5026, accounts!$A$2:$A$86, accounts!$E$2:$E$86, 0)&gt;=100, "Mid-Market", TRUE, "SMB"))</f>
        <v>Enterprise</v>
      </c>
      <c r="I5026" s="1" t="str">
        <f t="array" ref="I5026">IF($F5026="", "", _xlfn.XLOOKUP($F5026,accounts!$A$2:$A$86,accounts!$F$2:$F$86, "Other"))</f>
        <v>United States</v>
      </c>
      <c r="J5026" s="1" t="s">
        <v>189</v>
      </c>
      <c r="K5026" s="3">
        <v>42937.0</v>
      </c>
    </row>
    <row r="5027">
      <c r="A5027" s="1" t="s">
        <v>5232</v>
      </c>
      <c r="B5027" s="1" t="s">
        <v>7</v>
      </c>
      <c r="C5027" s="1" t="str">
        <f t="array" ref="C5027">_xlfn.XLOOKUP($B5027, sales_teams!$A$2:$A$36, sales_teams!$B$2:$B$36)</f>
        <v>Dustin Brinkmann</v>
      </c>
      <c r="D5027" s="1" t="str">
        <f t="array" ref="D5027">_xlfn.XLOOKUP($B5027, sales_teams!$A$2:$A$36, sales_teams!$C$2:$C$36)</f>
        <v>Central</v>
      </c>
      <c r="E5027" s="1" t="s">
        <v>181</v>
      </c>
      <c r="F5027" s="1" t="s">
        <v>165</v>
      </c>
      <c r="G5027" s="1" t="str">
        <f t="array" ref="G5027">IF($F5027="", "", _xlfn.XLOOKUP($F5027,accounts!$A$2:$A$86,accounts!$B$2:$B$86, "Other"))</f>
        <v>telecommunications</v>
      </c>
      <c r="H5027" s="1" t="str">
        <f t="array" ref="H5027">IF($F5027="", "", IFS(_xlfn.XLOOKUP($F5027, accounts!$A$2:$A$86, accounts!$E$2:$E$86, 0)&gt;=1000, "Enterprise", _xlfn.XLOOKUP($F5027, accounts!$A$2:$A$86, accounts!$E$2:$E$86, 0)&gt;=100, "Mid-Market", TRUE, "SMB"))</f>
        <v>Enterprise</v>
      </c>
      <c r="I5027" s="1" t="str">
        <f t="array" ref="I5027">IF($F5027="", "", _xlfn.XLOOKUP($F5027,accounts!$A$2:$A$86,accounts!$F$2:$F$86, "Other"))</f>
        <v>United States</v>
      </c>
      <c r="J5027" s="1" t="s">
        <v>192</v>
      </c>
      <c r="K5027" s="3">
        <v>42937.0</v>
      </c>
      <c r="L5027" s="3">
        <v>43045.0</v>
      </c>
      <c r="M5027" s="1">
        <v>0.0</v>
      </c>
    </row>
    <row r="5028">
      <c r="A5028" s="1" t="s">
        <v>5233</v>
      </c>
      <c r="B5028" s="1" t="s">
        <v>57</v>
      </c>
      <c r="C5028" s="1" t="str">
        <f t="array" ref="C5028">_xlfn.XLOOKUP($B5028, sales_teams!$A$2:$A$36, sales_teams!$B$2:$B$36)</f>
        <v>Rocco Neubert</v>
      </c>
      <c r="D5028" s="1" t="str">
        <f t="array" ref="D5028">_xlfn.XLOOKUP($B5028, sales_teams!$A$2:$A$36, sales_teams!$C$2:$C$36)</f>
        <v>East</v>
      </c>
      <c r="E5028" s="1" t="s">
        <v>148</v>
      </c>
      <c r="F5028" s="1" t="s">
        <v>103</v>
      </c>
      <c r="G5028" s="1" t="str">
        <f t="array" ref="G5028">IF($F5028="", "", _xlfn.XLOOKUP($F5028,accounts!$A$2:$A$86,accounts!$B$2:$B$86, "Other"))</f>
        <v>retail</v>
      </c>
      <c r="H5028" s="1" t="str">
        <f t="array" ref="H5028">IF($F5028="", "", IFS(_xlfn.XLOOKUP($F5028, accounts!$A$2:$A$86, accounts!$E$2:$E$86, 0)&gt;=1000, "Enterprise", _xlfn.XLOOKUP($F5028, accounts!$A$2:$A$86, accounts!$E$2:$E$86, 0)&gt;=100, "Mid-Market", TRUE, "SMB"))</f>
        <v>Enterprise</v>
      </c>
      <c r="I5028" s="1" t="str">
        <f t="array" ref="I5028">IF($F5028="", "", _xlfn.XLOOKUP($F5028,accounts!$A$2:$A$86,accounts!$F$2:$F$86, "Other"))</f>
        <v>United States</v>
      </c>
      <c r="J5028" s="1" t="s">
        <v>131</v>
      </c>
      <c r="K5028" s="3">
        <v>42937.0</v>
      </c>
      <c r="L5028" s="3">
        <v>43059.0</v>
      </c>
      <c r="M5028" s="1">
        <v>4197.0</v>
      </c>
    </row>
    <row r="5029">
      <c r="A5029" s="1" t="s">
        <v>5234</v>
      </c>
      <c r="B5029" s="1" t="s">
        <v>57</v>
      </c>
      <c r="C5029" s="1" t="str">
        <f t="array" ref="C5029">_xlfn.XLOOKUP($B5029, sales_teams!$A$2:$A$36, sales_teams!$B$2:$B$36)</f>
        <v>Rocco Neubert</v>
      </c>
      <c r="D5029" s="1" t="str">
        <f t="array" ref="D5029">_xlfn.XLOOKUP($B5029, sales_teams!$A$2:$A$36, sales_teams!$C$2:$C$36)</f>
        <v>East</v>
      </c>
      <c r="E5029" s="1" t="s">
        <v>188</v>
      </c>
      <c r="F5029" s="1" t="s">
        <v>132</v>
      </c>
      <c r="G5029" s="1" t="str">
        <f t="array" ref="G5029">IF($F5029="", "", _xlfn.XLOOKUP($F5029,accounts!$A$2:$A$86,accounts!$B$2:$B$86, "Other"))</f>
        <v>marketing</v>
      </c>
      <c r="H5029" s="1" t="str">
        <f t="array" ref="H5029">IF($F5029="", "", IFS(_xlfn.XLOOKUP($F5029, accounts!$A$2:$A$86, accounts!$E$2:$E$86, 0)&gt;=1000, "Enterprise", _xlfn.XLOOKUP($F5029, accounts!$A$2:$A$86, accounts!$E$2:$E$86, 0)&gt;=100, "Mid-Market", TRUE, "SMB"))</f>
        <v>Enterprise</v>
      </c>
      <c r="I5029" s="1" t="str">
        <f t="array" ref="I5029">IF($F5029="", "", _xlfn.XLOOKUP($F5029,accounts!$A$2:$A$86,accounts!$F$2:$F$86, "Other"))</f>
        <v>Jordan</v>
      </c>
      <c r="J5029" s="1" t="s">
        <v>131</v>
      </c>
      <c r="K5029" s="3">
        <v>42937.0</v>
      </c>
      <c r="L5029" s="3">
        <v>42996.0</v>
      </c>
      <c r="M5029" s="1">
        <v>3830.0</v>
      </c>
    </row>
    <row r="5030">
      <c r="A5030" s="1" t="s">
        <v>5235</v>
      </c>
      <c r="B5030" s="1" t="s">
        <v>52</v>
      </c>
      <c r="C5030" s="1" t="str">
        <f t="array" ref="C5030">_xlfn.XLOOKUP($B5030, sales_teams!$A$2:$A$36, sales_teams!$B$2:$B$36)</f>
        <v>Rocco Neubert</v>
      </c>
      <c r="D5030" s="1" t="str">
        <f t="array" ref="D5030">_xlfn.XLOOKUP($B5030, sales_teams!$A$2:$A$36, sales_teams!$C$2:$C$36)</f>
        <v>East</v>
      </c>
      <c r="E5030" s="1" t="s">
        <v>181</v>
      </c>
      <c r="F5030" s="1" t="s">
        <v>83</v>
      </c>
      <c r="G5030" s="1" t="str">
        <f t="array" ref="G5030">IF($F5030="", "", _xlfn.XLOOKUP($F5030,accounts!$A$2:$A$86,accounts!$B$2:$B$86, "Other"))</f>
        <v>marketing</v>
      </c>
      <c r="H5030" s="1" t="str">
        <f t="array" ref="H5030">IF($F5030="", "", IFS(_xlfn.XLOOKUP($F5030, accounts!$A$2:$A$86, accounts!$E$2:$E$86, 0)&gt;=1000, "Enterprise", _xlfn.XLOOKUP($F5030, accounts!$A$2:$A$86, accounts!$E$2:$E$86, 0)&gt;=100, "Mid-Market", TRUE, "SMB"))</f>
        <v>Enterprise</v>
      </c>
      <c r="I5030" s="1" t="str">
        <f t="array" ref="I5030">IF($F5030="", "", _xlfn.XLOOKUP($F5030,accounts!$A$2:$A$86,accounts!$F$2:$F$86, "Other"))</f>
        <v>United States</v>
      </c>
      <c r="J5030" s="1" t="s">
        <v>131</v>
      </c>
      <c r="K5030" s="3">
        <v>42937.0</v>
      </c>
      <c r="L5030" s="3">
        <v>42946.0</v>
      </c>
      <c r="M5030" s="1">
        <v>494.0</v>
      </c>
    </row>
    <row r="5031">
      <c r="A5031" s="1" t="s">
        <v>5236</v>
      </c>
      <c r="B5031" s="1" t="s">
        <v>12</v>
      </c>
      <c r="C5031" s="1" t="str">
        <f t="array" ref="C5031">_xlfn.XLOOKUP($B5031, sales_teams!$A$2:$A$36, sales_teams!$B$2:$B$36)</f>
        <v>Dustin Brinkmann</v>
      </c>
      <c r="D5031" s="1" t="str">
        <f t="array" ref="D5031">_xlfn.XLOOKUP($B5031, sales_teams!$A$2:$A$36, sales_teams!$C$2:$C$36)</f>
        <v>Central</v>
      </c>
      <c r="E5031" s="1" t="s">
        <v>109</v>
      </c>
      <c r="G5031" s="1" t="str">
        <f t="array" ref="G5031">IF($F5031="", "", _xlfn.XLOOKUP($F5031,accounts!$A$2:$A$86,accounts!$B$2:$B$86, "Other"))</f>
        <v/>
      </c>
      <c r="H5031" s="1" t="str">
        <f t="array" ref="H5031">IF($F5031="", "", IFS(_xlfn.XLOOKUP($F5031, accounts!$A$2:$A$86, accounts!$E$2:$E$86, 0)&gt;=1000, "Enterprise", _xlfn.XLOOKUP($F5031, accounts!$A$2:$A$86, accounts!$E$2:$E$86, 0)&gt;=100, "Mid-Market", TRUE, "SMB"))</f>
        <v/>
      </c>
      <c r="I5031" s="1" t="str">
        <f t="array" ref="I5031">IF($F5031="", "", _xlfn.XLOOKUP($F5031,accounts!$A$2:$A$86,accounts!$F$2:$F$86, "Other"))</f>
        <v/>
      </c>
      <c r="J5031" s="1" t="s">
        <v>189</v>
      </c>
      <c r="K5031" s="3">
        <v>42937.0</v>
      </c>
    </row>
    <row r="5032">
      <c r="A5032" s="1" t="s">
        <v>5237</v>
      </c>
      <c r="B5032" s="1" t="s">
        <v>12</v>
      </c>
      <c r="C5032" s="1" t="str">
        <f t="array" ref="C5032">_xlfn.XLOOKUP($B5032, sales_teams!$A$2:$A$36, sales_teams!$B$2:$B$36)</f>
        <v>Dustin Brinkmann</v>
      </c>
      <c r="D5032" s="1" t="str">
        <f t="array" ref="D5032">_xlfn.XLOOKUP($B5032, sales_teams!$A$2:$A$36, sales_teams!$C$2:$C$36)</f>
        <v>Central</v>
      </c>
      <c r="E5032" s="1" t="s">
        <v>109</v>
      </c>
      <c r="G5032" s="1" t="str">
        <f t="array" ref="G5032">IF($F5032="", "", _xlfn.XLOOKUP($F5032,accounts!$A$2:$A$86,accounts!$B$2:$B$86, "Other"))</f>
        <v/>
      </c>
      <c r="H5032" s="1" t="str">
        <f t="array" ref="H5032">IF($F5032="", "", IFS(_xlfn.XLOOKUP($F5032, accounts!$A$2:$A$86, accounts!$E$2:$E$86, 0)&gt;=1000, "Enterprise", _xlfn.XLOOKUP($F5032, accounts!$A$2:$A$86, accounts!$E$2:$E$86, 0)&gt;=100, "Mid-Market", TRUE, "SMB"))</f>
        <v/>
      </c>
      <c r="I5032" s="1" t="str">
        <f t="array" ref="I5032">IF($F5032="", "", _xlfn.XLOOKUP($F5032,accounts!$A$2:$A$86,accounts!$F$2:$F$86, "Other"))</f>
        <v/>
      </c>
      <c r="J5032" s="1" t="s">
        <v>189</v>
      </c>
      <c r="K5032" s="3">
        <v>42937.0</v>
      </c>
    </row>
    <row r="5033">
      <c r="A5033" s="1" t="s">
        <v>5238</v>
      </c>
      <c r="B5033" s="1" t="s">
        <v>12</v>
      </c>
      <c r="C5033" s="1" t="str">
        <f t="array" ref="C5033">_xlfn.XLOOKUP($B5033, sales_teams!$A$2:$A$36, sales_teams!$B$2:$B$36)</f>
        <v>Dustin Brinkmann</v>
      </c>
      <c r="D5033" s="1" t="str">
        <f t="array" ref="D5033">_xlfn.XLOOKUP($B5033, sales_teams!$A$2:$A$36, sales_teams!$C$2:$C$36)</f>
        <v>Central</v>
      </c>
      <c r="E5033" s="1" t="s">
        <v>179</v>
      </c>
      <c r="G5033" s="1" t="str">
        <f t="array" ref="G5033">IF($F5033="", "", _xlfn.XLOOKUP($F5033,accounts!$A$2:$A$86,accounts!$B$2:$B$86, "Other"))</f>
        <v/>
      </c>
      <c r="H5033" s="1" t="str">
        <f t="array" ref="H5033">IF($F5033="", "", IFS(_xlfn.XLOOKUP($F5033, accounts!$A$2:$A$86, accounts!$E$2:$E$86, 0)&gt;=1000, "Enterprise", _xlfn.XLOOKUP($F5033, accounts!$A$2:$A$86, accounts!$E$2:$E$86, 0)&gt;=100, "Mid-Market", TRUE, "SMB"))</f>
        <v/>
      </c>
      <c r="I5033" s="1" t="str">
        <f t="array" ref="I5033">IF($F5033="", "", _xlfn.XLOOKUP($F5033,accounts!$A$2:$A$86,accounts!$F$2:$F$86, "Other"))</f>
        <v/>
      </c>
      <c r="J5033" s="1" t="s">
        <v>189</v>
      </c>
      <c r="K5033" s="3">
        <v>42937.0</v>
      </c>
    </row>
    <row r="5034">
      <c r="A5034" s="1" t="s">
        <v>5239</v>
      </c>
      <c r="B5034" s="1" t="s">
        <v>48</v>
      </c>
      <c r="C5034" s="1" t="str">
        <f t="array" ref="C5034">_xlfn.XLOOKUP($B5034, sales_teams!$A$2:$A$36, sales_teams!$B$2:$B$36)</f>
        <v>Rocco Neubert</v>
      </c>
      <c r="D5034" s="1" t="str">
        <f t="array" ref="D5034">_xlfn.XLOOKUP($B5034, sales_teams!$A$2:$A$36, sales_teams!$C$2:$C$36)</f>
        <v>East</v>
      </c>
      <c r="E5034" s="1" t="s">
        <v>194</v>
      </c>
      <c r="F5034" s="1" t="s">
        <v>127</v>
      </c>
      <c r="G5034" s="1" t="str">
        <f t="array" ref="G5034">IF($F5034="", "", _xlfn.XLOOKUP($F5034,accounts!$A$2:$A$86,accounts!$B$2:$B$86, "Other"))</f>
        <v>technology</v>
      </c>
      <c r="H5034" s="1" t="str">
        <f t="array" ref="H5034">IF($F5034="", "", IFS(_xlfn.XLOOKUP($F5034, accounts!$A$2:$A$86, accounts!$E$2:$E$86, 0)&gt;=1000, "Enterprise", _xlfn.XLOOKUP($F5034, accounts!$A$2:$A$86, accounts!$E$2:$E$86, 0)&gt;=100, "Mid-Market", TRUE, "SMB"))</f>
        <v>Enterprise</v>
      </c>
      <c r="I5034" s="1" t="str">
        <f t="array" ref="I5034">IF($F5034="", "", _xlfn.XLOOKUP($F5034,accounts!$A$2:$A$86,accounts!$F$2:$F$86, "Other"))</f>
        <v>United States</v>
      </c>
      <c r="J5034" s="1" t="s">
        <v>131</v>
      </c>
      <c r="K5034" s="3">
        <v>42937.0</v>
      </c>
      <c r="L5034" s="3">
        <v>42938.0</v>
      </c>
      <c r="M5034" s="1">
        <v>5118.0</v>
      </c>
    </row>
    <row r="5035">
      <c r="A5035" s="1" t="s">
        <v>5240</v>
      </c>
      <c r="B5035" s="1" t="s">
        <v>30</v>
      </c>
      <c r="C5035" s="1" t="str">
        <f t="array" ref="C5035">_xlfn.XLOOKUP($B5035, sales_teams!$A$2:$A$36, sales_teams!$B$2:$B$36)</f>
        <v>Melvin Marxen</v>
      </c>
      <c r="D5035" s="1" t="str">
        <f t="array" ref="D5035">_xlfn.XLOOKUP($B5035, sales_teams!$A$2:$A$36, sales_teams!$C$2:$C$36)</f>
        <v>Central</v>
      </c>
      <c r="E5035" s="1" t="s">
        <v>148</v>
      </c>
      <c r="G5035" s="1" t="str">
        <f t="array" ref="G5035">IF($F5035="", "", _xlfn.XLOOKUP($F5035,accounts!$A$2:$A$86,accounts!$B$2:$B$86, "Other"))</f>
        <v/>
      </c>
      <c r="H5035" s="1" t="str">
        <f t="array" ref="H5035">IF($F5035="", "", IFS(_xlfn.XLOOKUP($F5035, accounts!$A$2:$A$86, accounts!$E$2:$E$86, 0)&gt;=1000, "Enterprise", _xlfn.XLOOKUP($F5035, accounts!$A$2:$A$86, accounts!$E$2:$E$86, 0)&gt;=100, "Mid-Market", TRUE, "SMB"))</f>
        <v/>
      </c>
      <c r="I5035" s="1" t="str">
        <f t="array" ref="I5035">IF($F5035="", "", _xlfn.XLOOKUP($F5035,accounts!$A$2:$A$86,accounts!$F$2:$F$86, "Other"))</f>
        <v/>
      </c>
      <c r="J5035" s="1" t="s">
        <v>189</v>
      </c>
      <c r="K5035" s="3">
        <v>42937.0</v>
      </c>
    </row>
    <row r="5036">
      <c r="A5036" s="1" t="s">
        <v>5241</v>
      </c>
      <c r="B5036" s="1" t="s">
        <v>30</v>
      </c>
      <c r="C5036" s="1" t="str">
        <f t="array" ref="C5036">_xlfn.XLOOKUP($B5036, sales_teams!$A$2:$A$36, sales_teams!$B$2:$B$36)</f>
        <v>Melvin Marxen</v>
      </c>
      <c r="D5036" s="1" t="str">
        <f t="array" ref="D5036">_xlfn.XLOOKUP($B5036, sales_teams!$A$2:$A$36, sales_teams!$C$2:$C$36)</f>
        <v>Central</v>
      </c>
      <c r="E5036" s="1" t="s">
        <v>148</v>
      </c>
      <c r="G5036" s="1" t="str">
        <f t="array" ref="G5036">IF($F5036="", "", _xlfn.XLOOKUP($F5036,accounts!$A$2:$A$86,accounts!$B$2:$B$86, "Other"))</f>
        <v/>
      </c>
      <c r="H5036" s="1" t="str">
        <f t="array" ref="H5036">IF($F5036="", "", IFS(_xlfn.XLOOKUP($F5036, accounts!$A$2:$A$86, accounts!$E$2:$E$86, 0)&gt;=1000, "Enterprise", _xlfn.XLOOKUP($F5036, accounts!$A$2:$A$86, accounts!$E$2:$E$86, 0)&gt;=100, "Mid-Market", TRUE, "SMB"))</f>
        <v/>
      </c>
      <c r="I5036" s="1" t="str">
        <f t="array" ref="I5036">IF($F5036="", "", _xlfn.XLOOKUP($F5036,accounts!$A$2:$A$86,accounts!$F$2:$F$86, "Other"))</f>
        <v/>
      </c>
      <c r="J5036" s="1" t="s">
        <v>189</v>
      </c>
      <c r="K5036" s="3">
        <v>42937.0</v>
      </c>
    </row>
    <row r="5037">
      <c r="A5037" s="1" t="s">
        <v>5242</v>
      </c>
      <c r="B5037" s="1" t="s">
        <v>30</v>
      </c>
      <c r="C5037" s="1" t="str">
        <f t="array" ref="C5037">_xlfn.XLOOKUP($B5037, sales_teams!$A$2:$A$36, sales_teams!$B$2:$B$36)</f>
        <v>Melvin Marxen</v>
      </c>
      <c r="D5037" s="1" t="str">
        <f t="array" ref="D5037">_xlfn.XLOOKUP($B5037, sales_teams!$A$2:$A$36, sales_teams!$C$2:$C$36)</f>
        <v>Central</v>
      </c>
      <c r="E5037" s="1" t="s">
        <v>179</v>
      </c>
      <c r="F5037" s="1" t="s">
        <v>22</v>
      </c>
      <c r="G5037" s="1" t="str">
        <f t="array" ref="G5037">IF($F5037="", "", _xlfn.XLOOKUP($F5037,accounts!$A$2:$A$86,accounts!$B$2:$B$86, "Other"))</f>
        <v>medical</v>
      </c>
      <c r="H5037" s="1" t="str">
        <f t="array" ref="H5037">IF($F5037="", "", IFS(_xlfn.XLOOKUP($F5037, accounts!$A$2:$A$86, accounts!$E$2:$E$86, 0)&gt;=1000, "Enterprise", _xlfn.XLOOKUP($F5037, accounts!$A$2:$A$86, accounts!$E$2:$E$86, 0)&gt;=100, "Mid-Market", TRUE, "SMB"))</f>
        <v>Mid-Market</v>
      </c>
      <c r="I5037" s="1" t="str">
        <f t="array" ref="I5037">IF($F5037="", "", _xlfn.XLOOKUP($F5037,accounts!$A$2:$A$86,accounts!$F$2:$F$86, "Other"))</f>
        <v>United States</v>
      </c>
      <c r="J5037" s="1" t="s">
        <v>189</v>
      </c>
      <c r="K5037" s="3">
        <v>42937.0</v>
      </c>
    </row>
    <row r="5038">
      <c r="A5038" s="1" t="s">
        <v>5243</v>
      </c>
      <c r="B5038" s="1" t="s">
        <v>30</v>
      </c>
      <c r="C5038" s="1" t="str">
        <f t="array" ref="C5038">_xlfn.XLOOKUP($B5038, sales_teams!$A$2:$A$36, sales_teams!$B$2:$B$36)</f>
        <v>Melvin Marxen</v>
      </c>
      <c r="D5038" s="1" t="str">
        <f t="array" ref="D5038">_xlfn.XLOOKUP($B5038, sales_teams!$A$2:$A$36, sales_teams!$C$2:$C$36)</f>
        <v>Central</v>
      </c>
      <c r="E5038" s="1" t="s">
        <v>188</v>
      </c>
      <c r="F5038" s="1" t="s">
        <v>43</v>
      </c>
      <c r="G5038" s="1" t="str">
        <f t="array" ref="G5038">IF($F5038="", "", _xlfn.XLOOKUP($F5038,accounts!$A$2:$A$86,accounts!$B$2:$B$86, "Other"))</f>
        <v>software</v>
      </c>
      <c r="H5038" s="1" t="str">
        <f t="array" ref="H5038">IF($F5038="", "", IFS(_xlfn.XLOOKUP($F5038, accounts!$A$2:$A$86, accounts!$E$2:$E$86, 0)&gt;=1000, "Enterprise", _xlfn.XLOOKUP($F5038, accounts!$A$2:$A$86, accounts!$E$2:$E$86, 0)&gt;=100, "Mid-Market", TRUE, "SMB"))</f>
        <v>Enterprise</v>
      </c>
      <c r="I5038" s="1" t="str">
        <f t="array" ref="I5038">IF($F5038="", "", _xlfn.XLOOKUP($F5038,accounts!$A$2:$A$86,accounts!$F$2:$F$86, "Other"))</f>
        <v>United States</v>
      </c>
      <c r="J5038" s="1" t="s">
        <v>189</v>
      </c>
      <c r="K5038" s="3">
        <v>42937.0</v>
      </c>
    </row>
    <row r="5039">
      <c r="A5039" s="1" t="s">
        <v>5244</v>
      </c>
      <c r="B5039" s="1" t="s">
        <v>30</v>
      </c>
      <c r="C5039" s="1" t="str">
        <f t="array" ref="C5039">_xlfn.XLOOKUP($B5039, sales_teams!$A$2:$A$36, sales_teams!$B$2:$B$36)</f>
        <v>Melvin Marxen</v>
      </c>
      <c r="D5039" s="1" t="str">
        <f t="array" ref="D5039">_xlfn.XLOOKUP($B5039, sales_teams!$A$2:$A$36, sales_teams!$C$2:$C$36)</f>
        <v>Central</v>
      </c>
      <c r="E5039" s="1" t="s">
        <v>188</v>
      </c>
      <c r="F5039" s="1" t="s">
        <v>151</v>
      </c>
      <c r="G5039" s="1" t="str">
        <f t="array" ref="G5039">IF($F5039="", "", _xlfn.XLOOKUP($F5039,accounts!$A$2:$A$86,accounts!$B$2:$B$86, "Other"))</f>
        <v>software</v>
      </c>
      <c r="H5039" s="1" t="str">
        <f t="array" ref="H5039">IF($F5039="", "", IFS(_xlfn.XLOOKUP($F5039, accounts!$A$2:$A$86, accounts!$E$2:$E$86, 0)&gt;=1000, "Enterprise", _xlfn.XLOOKUP($F5039, accounts!$A$2:$A$86, accounts!$E$2:$E$86, 0)&gt;=100, "Mid-Market", TRUE, "SMB"))</f>
        <v>Enterprise</v>
      </c>
      <c r="I5039" s="1" t="str">
        <f t="array" ref="I5039">IF($F5039="", "", _xlfn.XLOOKUP($F5039,accounts!$A$2:$A$86,accounts!$F$2:$F$86, "Other"))</f>
        <v>United States</v>
      </c>
      <c r="J5039" s="1" t="s">
        <v>189</v>
      </c>
      <c r="K5039" s="3">
        <v>42937.0</v>
      </c>
    </row>
    <row r="5040">
      <c r="A5040" s="1" t="s">
        <v>5245</v>
      </c>
      <c r="B5040" s="1" t="s">
        <v>30</v>
      </c>
      <c r="C5040" s="1" t="str">
        <f t="array" ref="C5040">_xlfn.XLOOKUP($B5040, sales_teams!$A$2:$A$36, sales_teams!$B$2:$B$36)</f>
        <v>Melvin Marxen</v>
      </c>
      <c r="D5040" s="1" t="str">
        <f t="array" ref="D5040">_xlfn.XLOOKUP($B5040, sales_teams!$A$2:$A$36, sales_teams!$C$2:$C$36)</f>
        <v>Central</v>
      </c>
      <c r="E5040" s="1" t="s">
        <v>109</v>
      </c>
      <c r="F5040" s="1" t="s">
        <v>164</v>
      </c>
      <c r="G5040" s="1" t="str">
        <f t="array" ref="G5040">IF($F5040="", "", _xlfn.XLOOKUP($F5040,accounts!$A$2:$A$86,accounts!$B$2:$B$86, "Other"))</f>
        <v>retail</v>
      </c>
      <c r="H5040" s="1" t="str">
        <f t="array" ref="H5040">IF($F5040="", "", IFS(_xlfn.XLOOKUP($F5040, accounts!$A$2:$A$86, accounts!$E$2:$E$86, 0)&gt;=1000, "Enterprise", _xlfn.XLOOKUP($F5040, accounts!$A$2:$A$86, accounts!$E$2:$E$86, 0)&gt;=100, "Mid-Market", TRUE, "SMB"))</f>
        <v>Mid-Market</v>
      </c>
      <c r="I5040" s="1" t="str">
        <f t="array" ref="I5040">IF($F5040="", "", _xlfn.XLOOKUP($F5040,accounts!$A$2:$A$86,accounts!$F$2:$F$86, "Other"))</f>
        <v>United States</v>
      </c>
      <c r="J5040" s="1" t="s">
        <v>131</v>
      </c>
      <c r="K5040" s="3">
        <v>42937.0</v>
      </c>
      <c r="L5040" s="3">
        <v>42944.0</v>
      </c>
      <c r="M5040" s="1">
        <v>1000.0</v>
      </c>
    </row>
    <row r="5041">
      <c r="A5041" s="1" t="s">
        <v>5246</v>
      </c>
      <c r="B5041" s="1" t="s">
        <v>30</v>
      </c>
      <c r="C5041" s="1" t="str">
        <f t="array" ref="C5041">_xlfn.XLOOKUP($B5041, sales_teams!$A$2:$A$36, sales_teams!$B$2:$B$36)</f>
        <v>Melvin Marxen</v>
      </c>
      <c r="D5041" s="1" t="str">
        <f t="array" ref="D5041">_xlfn.XLOOKUP($B5041, sales_teams!$A$2:$A$36, sales_teams!$C$2:$C$36)</f>
        <v>Central</v>
      </c>
      <c r="E5041" s="1" t="s">
        <v>148</v>
      </c>
      <c r="F5041" s="1" t="s">
        <v>64</v>
      </c>
      <c r="G5041" s="1" t="str">
        <f t="array" ref="G5041">IF($F5041="", "", _xlfn.XLOOKUP($F5041,accounts!$A$2:$A$86,accounts!$B$2:$B$86, "Other"))</f>
        <v>technology</v>
      </c>
      <c r="H5041" s="1" t="str">
        <f t="array" ref="H5041">IF($F5041="", "", IFS(_xlfn.XLOOKUP($F5041, accounts!$A$2:$A$86, accounts!$E$2:$E$86, 0)&gt;=1000, "Enterprise", _xlfn.XLOOKUP($F5041, accounts!$A$2:$A$86, accounts!$E$2:$E$86, 0)&gt;=100, "Mid-Market", TRUE, "SMB"))</f>
        <v>Enterprise</v>
      </c>
      <c r="I5041" s="1" t="str">
        <f t="array" ref="I5041">IF($F5041="", "", _xlfn.XLOOKUP($F5041,accounts!$A$2:$A$86,accounts!$F$2:$F$86, "Other"))</f>
        <v>United States</v>
      </c>
      <c r="J5041" s="1" t="s">
        <v>131</v>
      </c>
      <c r="K5041" s="3">
        <v>42937.0</v>
      </c>
      <c r="L5041" s="3">
        <v>42942.0</v>
      </c>
      <c r="M5041" s="1">
        <v>5347.0</v>
      </c>
    </row>
    <row r="5042">
      <c r="A5042" s="1" t="s">
        <v>5247</v>
      </c>
      <c r="B5042" s="1" t="s">
        <v>53</v>
      </c>
      <c r="C5042" s="1" t="str">
        <f t="array" ref="C5042">_xlfn.XLOOKUP($B5042, sales_teams!$A$2:$A$36, sales_teams!$B$2:$B$36)</f>
        <v>Rocco Neubert</v>
      </c>
      <c r="D5042" s="1" t="str">
        <f t="array" ref="D5042">_xlfn.XLOOKUP($B5042, sales_teams!$A$2:$A$36, sales_teams!$C$2:$C$36)</f>
        <v>East</v>
      </c>
      <c r="E5042" s="1" t="s">
        <v>181</v>
      </c>
      <c r="F5042" s="1" t="s">
        <v>98</v>
      </c>
      <c r="G5042" s="1" t="str">
        <f t="array" ref="G5042">IF($F5042="", "", _xlfn.XLOOKUP($F5042,accounts!$A$2:$A$86,accounts!$B$2:$B$86, "Other"))</f>
        <v>retail</v>
      </c>
      <c r="H5042" s="1" t="str">
        <f t="array" ref="H5042">IF($F5042="", "", IFS(_xlfn.XLOOKUP($F5042, accounts!$A$2:$A$86, accounts!$E$2:$E$86, 0)&gt;=1000, "Enterprise", _xlfn.XLOOKUP($F5042, accounts!$A$2:$A$86, accounts!$E$2:$E$86, 0)&gt;=100, "Mid-Market", TRUE, "SMB"))</f>
        <v>Enterprise</v>
      </c>
      <c r="I5042" s="1" t="str">
        <f t="array" ref="I5042">IF($F5042="", "", _xlfn.XLOOKUP($F5042,accounts!$A$2:$A$86,accounts!$F$2:$F$86, "Other"))</f>
        <v>Japan</v>
      </c>
      <c r="J5042" s="1" t="s">
        <v>192</v>
      </c>
      <c r="K5042" s="3">
        <v>42937.0</v>
      </c>
      <c r="L5042" s="3">
        <v>42938.0</v>
      </c>
      <c r="M5042" s="1">
        <v>0.0</v>
      </c>
    </row>
    <row r="5043">
      <c r="A5043" s="1" t="s">
        <v>5248</v>
      </c>
      <c r="B5043" s="1" t="s">
        <v>53</v>
      </c>
      <c r="C5043" s="1" t="str">
        <f t="array" ref="C5043">_xlfn.XLOOKUP($B5043, sales_teams!$A$2:$A$36, sales_teams!$B$2:$B$36)</f>
        <v>Rocco Neubert</v>
      </c>
      <c r="D5043" s="1" t="str">
        <f t="array" ref="D5043">_xlfn.XLOOKUP($B5043, sales_teams!$A$2:$A$36, sales_teams!$C$2:$C$36)</f>
        <v>East</v>
      </c>
      <c r="E5043" s="1" t="s">
        <v>181</v>
      </c>
      <c r="F5043" s="1" t="s">
        <v>159</v>
      </c>
      <c r="G5043" s="1" t="str">
        <f t="array" ref="G5043">IF($F5043="", "", _xlfn.XLOOKUP($F5043,accounts!$A$2:$A$86,accounts!$B$2:$B$86, "Other"))</f>
        <v>retail</v>
      </c>
      <c r="H5043" s="1" t="str">
        <f t="array" ref="H5043">IF($F5043="", "", IFS(_xlfn.XLOOKUP($F5043, accounts!$A$2:$A$86, accounts!$E$2:$E$86, 0)&gt;=1000, "Enterprise", _xlfn.XLOOKUP($F5043, accounts!$A$2:$A$86, accounts!$E$2:$E$86, 0)&gt;=100, "Mid-Market", TRUE, "SMB"))</f>
        <v>Mid-Market</v>
      </c>
      <c r="I5043" s="1" t="str">
        <f t="array" ref="I5043">IF($F5043="", "", _xlfn.XLOOKUP($F5043,accounts!$A$2:$A$86,accounts!$F$2:$F$86, "Other"))</f>
        <v>Romania</v>
      </c>
      <c r="J5043" s="1" t="s">
        <v>192</v>
      </c>
      <c r="K5043" s="3">
        <v>42937.0</v>
      </c>
      <c r="L5043" s="3">
        <v>42945.0</v>
      </c>
      <c r="M5043" s="1">
        <v>0.0</v>
      </c>
    </row>
    <row r="5044">
      <c r="A5044" s="1" t="s">
        <v>5249</v>
      </c>
      <c r="B5044" s="1" t="s">
        <v>53</v>
      </c>
      <c r="C5044" s="1" t="str">
        <f t="array" ref="C5044">_xlfn.XLOOKUP($B5044, sales_teams!$A$2:$A$36, sales_teams!$B$2:$B$36)</f>
        <v>Rocco Neubert</v>
      </c>
      <c r="D5044" s="1" t="str">
        <f t="array" ref="D5044">_xlfn.XLOOKUP($B5044, sales_teams!$A$2:$A$36, sales_teams!$C$2:$C$36)</f>
        <v>East</v>
      </c>
      <c r="E5044" s="1" t="s">
        <v>194</v>
      </c>
      <c r="F5044" s="1" t="s">
        <v>144</v>
      </c>
      <c r="G5044" s="1" t="str">
        <f t="array" ref="G5044">IF($F5044="", "", _xlfn.XLOOKUP($F5044,accounts!$A$2:$A$86,accounts!$B$2:$B$86, "Other"))</f>
        <v>retail</v>
      </c>
      <c r="H5044" s="1" t="str">
        <f t="array" ref="H5044">IF($F5044="", "", IFS(_xlfn.XLOOKUP($F5044, accounts!$A$2:$A$86, accounts!$E$2:$E$86, 0)&gt;=1000, "Enterprise", _xlfn.XLOOKUP($F5044, accounts!$A$2:$A$86, accounts!$E$2:$E$86, 0)&gt;=100, "Mid-Market", TRUE, "SMB"))</f>
        <v>Enterprise</v>
      </c>
      <c r="I5044" s="1" t="str">
        <f t="array" ref="I5044">IF($F5044="", "", _xlfn.XLOOKUP($F5044,accounts!$A$2:$A$86,accounts!$F$2:$F$86, "Other"))</f>
        <v>United States</v>
      </c>
      <c r="J5044" s="1" t="s">
        <v>131</v>
      </c>
      <c r="K5044" s="3">
        <v>42937.0</v>
      </c>
      <c r="L5044" s="3">
        <v>42970.0</v>
      </c>
      <c r="M5044" s="1">
        <v>5340.0</v>
      </c>
    </row>
    <row r="5045">
      <c r="A5045" s="1" t="s">
        <v>5250</v>
      </c>
      <c r="B5045" s="1" t="s">
        <v>26</v>
      </c>
      <c r="C5045" s="1" t="str">
        <f t="array" ref="C5045">_xlfn.XLOOKUP($B5045, sales_teams!$A$2:$A$36, sales_teams!$B$2:$B$36)</f>
        <v>Melvin Marxen</v>
      </c>
      <c r="D5045" s="1" t="str">
        <f t="array" ref="D5045">_xlfn.XLOOKUP($B5045, sales_teams!$A$2:$A$36, sales_teams!$C$2:$C$36)</f>
        <v>Central</v>
      </c>
      <c r="E5045" s="1" t="s">
        <v>181</v>
      </c>
      <c r="G5045" s="1" t="str">
        <f t="array" ref="G5045">IF($F5045="", "", _xlfn.XLOOKUP($F5045,accounts!$A$2:$A$86,accounts!$B$2:$B$86, "Other"))</f>
        <v/>
      </c>
      <c r="H5045" s="1" t="str">
        <f t="array" ref="H5045">IF($F5045="", "", IFS(_xlfn.XLOOKUP($F5045, accounts!$A$2:$A$86, accounts!$E$2:$E$86, 0)&gt;=1000, "Enterprise", _xlfn.XLOOKUP($F5045, accounts!$A$2:$A$86, accounts!$E$2:$E$86, 0)&gt;=100, "Mid-Market", TRUE, "SMB"))</f>
        <v/>
      </c>
      <c r="I5045" s="1" t="str">
        <f t="array" ref="I5045">IF($F5045="", "", _xlfn.XLOOKUP($F5045,accounts!$A$2:$A$86,accounts!$F$2:$F$86, "Other"))</f>
        <v/>
      </c>
      <c r="J5045" s="1" t="s">
        <v>189</v>
      </c>
      <c r="K5045" s="3">
        <v>42937.0</v>
      </c>
    </row>
    <row r="5046">
      <c r="A5046" s="1" t="s">
        <v>5251</v>
      </c>
      <c r="B5046" s="1" t="s">
        <v>26</v>
      </c>
      <c r="C5046" s="1" t="str">
        <f t="array" ref="C5046">_xlfn.XLOOKUP($B5046, sales_teams!$A$2:$A$36, sales_teams!$B$2:$B$36)</f>
        <v>Melvin Marxen</v>
      </c>
      <c r="D5046" s="1" t="str">
        <f t="array" ref="D5046">_xlfn.XLOOKUP($B5046, sales_teams!$A$2:$A$36, sales_teams!$C$2:$C$36)</f>
        <v>Central</v>
      </c>
      <c r="E5046" s="1" t="s">
        <v>179</v>
      </c>
      <c r="F5046" s="1" t="s">
        <v>153</v>
      </c>
      <c r="G5046" s="1" t="str">
        <f t="array" ref="G5046">IF($F5046="", "", _xlfn.XLOOKUP($F5046,accounts!$A$2:$A$86,accounts!$B$2:$B$86, "Other"))</f>
        <v>medical</v>
      </c>
      <c r="H5046" s="1" t="str">
        <f t="array" ref="H5046">IF($F5046="", "", IFS(_xlfn.XLOOKUP($F5046, accounts!$A$2:$A$86, accounts!$E$2:$E$86, 0)&gt;=1000, "Enterprise", _xlfn.XLOOKUP($F5046, accounts!$A$2:$A$86, accounts!$E$2:$E$86, 0)&gt;=100, "Mid-Market", TRUE, "SMB"))</f>
        <v>Enterprise</v>
      </c>
      <c r="I5046" s="1" t="str">
        <f t="array" ref="I5046">IF($F5046="", "", _xlfn.XLOOKUP($F5046,accounts!$A$2:$A$86,accounts!$F$2:$F$86, "Other"))</f>
        <v>United States</v>
      </c>
      <c r="J5046" s="1" t="s">
        <v>189</v>
      </c>
      <c r="K5046" s="3">
        <v>42937.0</v>
      </c>
    </row>
    <row r="5047">
      <c r="A5047" s="1" t="s">
        <v>5252</v>
      </c>
      <c r="B5047" s="1" t="s">
        <v>26</v>
      </c>
      <c r="C5047" s="1" t="str">
        <f t="array" ref="C5047">_xlfn.XLOOKUP($B5047, sales_teams!$A$2:$A$36, sales_teams!$B$2:$B$36)</f>
        <v>Melvin Marxen</v>
      </c>
      <c r="D5047" s="1" t="str">
        <f t="array" ref="D5047">_xlfn.XLOOKUP($B5047, sales_teams!$A$2:$A$36, sales_teams!$C$2:$C$36)</f>
        <v>Central</v>
      </c>
      <c r="E5047" s="1" t="s">
        <v>188</v>
      </c>
      <c r="G5047" s="1" t="str">
        <f t="array" ref="G5047">IF($F5047="", "", _xlfn.XLOOKUP($F5047,accounts!$A$2:$A$86,accounts!$B$2:$B$86, "Other"))</f>
        <v/>
      </c>
      <c r="H5047" s="1" t="str">
        <f t="array" ref="H5047">IF($F5047="", "", IFS(_xlfn.XLOOKUP($F5047, accounts!$A$2:$A$86, accounts!$E$2:$E$86, 0)&gt;=1000, "Enterprise", _xlfn.XLOOKUP($F5047, accounts!$A$2:$A$86, accounts!$E$2:$E$86, 0)&gt;=100, "Mid-Market", TRUE, "SMB"))</f>
        <v/>
      </c>
      <c r="I5047" s="1" t="str">
        <f t="array" ref="I5047">IF($F5047="", "", _xlfn.XLOOKUP($F5047,accounts!$A$2:$A$86,accounts!$F$2:$F$86, "Other"))</f>
        <v/>
      </c>
      <c r="J5047" s="1" t="s">
        <v>189</v>
      </c>
      <c r="K5047" s="3">
        <v>42937.0</v>
      </c>
    </row>
    <row r="5048">
      <c r="A5048" s="1" t="s">
        <v>5253</v>
      </c>
      <c r="B5048" s="1" t="s">
        <v>26</v>
      </c>
      <c r="C5048" s="1" t="str">
        <f t="array" ref="C5048">_xlfn.XLOOKUP($B5048, sales_teams!$A$2:$A$36, sales_teams!$B$2:$B$36)</f>
        <v>Melvin Marxen</v>
      </c>
      <c r="D5048" s="1" t="str">
        <f t="array" ref="D5048">_xlfn.XLOOKUP($B5048, sales_teams!$A$2:$A$36, sales_teams!$C$2:$C$36)</f>
        <v>Central</v>
      </c>
      <c r="E5048" s="1" t="s">
        <v>181</v>
      </c>
      <c r="F5048" s="1" t="s">
        <v>157</v>
      </c>
      <c r="G5048" s="1" t="str">
        <f t="array" ref="G5048">IF($F5048="", "", _xlfn.XLOOKUP($F5048,accounts!$A$2:$A$86,accounts!$B$2:$B$86, "Other"))</f>
        <v>retail</v>
      </c>
      <c r="H5048" s="1" t="str">
        <f t="array" ref="H5048">IF($F5048="", "", IFS(_xlfn.XLOOKUP($F5048, accounts!$A$2:$A$86, accounts!$E$2:$E$86, 0)&gt;=1000, "Enterprise", _xlfn.XLOOKUP($F5048, accounts!$A$2:$A$86, accounts!$E$2:$E$86, 0)&gt;=100, "Mid-Market", TRUE, "SMB"))</f>
        <v>Enterprise</v>
      </c>
      <c r="I5048" s="1" t="str">
        <f t="array" ref="I5048">IF($F5048="", "", _xlfn.XLOOKUP($F5048,accounts!$A$2:$A$86,accounts!$F$2:$F$86, "Other"))</f>
        <v>Belgium</v>
      </c>
      <c r="J5048" s="1" t="s">
        <v>192</v>
      </c>
      <c r="K5048" s="3">
        <v>42937.0</v>
      </c>
      <c r="L5048" s="3">
        <v>43056.0</v>
      </c>
      <c r="M5048" s="1">
        <v>0.0</v>
      </c>
    </row>
    <row r="5049">
      <c r="A5049" s="1" t="s">
        <v>5254</v>
      </c>
      <c r="B5049" s="1" t="s">
        <v>26</v>
      </c>
      <c r="C5049" s="1" t="str">
        <f t="array" ref="C5049">_xlfn.XLOOKUP($B5049, sales_teams!$A$2:$A$36, sales_teams!$B$2:$B$36)</f>
        <v>Melvin Marxen</v>
      </c>
      <c r="D5049" s="1" t="str">
        <f t="array" ref="D5049">_xlfn.XLOOKUP($B5049, sales_teams!$A$2:$A$36, sales_teams!$C$2:$C$36)</f>
        <v>Central</v>
      </c>
      <c r="E5049" s="1" t="s">
        <v>188</v>
      </c>
      <c r="F5049" s="1" t="s">
        <v>155</v>
      </c>
      <c r="G5049" s="1" t="str">
        <f t="array" ref="G5049">IF($F5049="", "", _xlfn.XLOOKUP($F5049,accounts!$A$2:$A$86,accounts!$B$2:$B$86, "Other"))</f>
        <v>finance</v>
      </c>
      <c r="H5049" s="1" t="str">
        <f t="array" ref="H5049">IF($F5049="", "", IFS(_xlfn.XLOOKUP($F5049, accounts!$A$2:$A$86, accounts!$E$2:$E$86, 0)&gt;=1000, "Enterprise", _xlfn.XLOOKUP($F5049, accounts!$A$2:$A$86, accounts!$E$2:$E$86, 0)&gt;=100, "Mid-Market", TRUE, "SMB"))</f>
        <v>Enterprise</v>
      </c>
      <c r="I5049" s="1" t="str">
        <f t="array" ref="I5049">IF($F5049="", "", _xlfn.XLOOKUP($F5049,accounts!$A$2:$A$86,accounts!$F$2:$F$86, "Other"))</f>
        <v>United States</v>
      </c>
      <c r="J5049" s="1" t="s">
        <v>131</v>
      </c>
      <c r="K5049" s="3">
        <v>42937.0</v>
      </c>
      <c r="L5049" s="3">
        <v>42947.0</v>
      </c>
      <c r="M5049" s="1">
        <v>2970.0</v>
      </c>
    </row>
    <row r="5050">
      <c r="A5050" s="1" t="s">
        <v>5255</v>
      </c>
      <c r="B5050" s="1" t="s">
        <v>99</v>
      </c>
      <c r="C5050" s="1" t="str">
        <f t="array" ref="C5050">_xlfn.XLOOKUP($B5050, sales_teams!$A$2:$A$36, sales_teams!$B$2:$B$36)</f>
        <v>Summer Sewald</v>
      </c>
      <c r="D5050" s="1" t="str">
        <f t="array" ref="D5050">_xlfn.XLOOKUP($B5050, sales_teams!$A$2:$A$36, sales_teams!$C$2:$C$36)</f>
        <v>West</v>
      </c>
      <c r="E5050" s="1" t="s">
        <v>148</v>
      </c>
      <c r="F5050" s="1" t="s">
        <v>147</v>
      </c>
      <c r="G5050" s="1" t="str">
        <f t="array" ref="G5050">IF($F5050="", "", _xlfn.XLOOKUP($F5050,accounts!$A$2:$A$86,accounts!$B$2:$B$86, "Other"))</f>
        <v>telecommunications</v>
      </c>
      <c r="H5050" s="1" t="str">
        <f t="array" ref="H5050">IF($F5050="", "", IFS(_xlfn.XLOOKUP($F5050, accounts!$A$2:$A$86, accounts!$E$2:$E$86, 0)&gt;=1000, "Enterprise", _xlfn.XLOOKUP($F5050, accounts!$A$2:$A$86, accounts!$E$2:$E$86, 0)&gt;=100, "Mid-Market", TRUE, "SMB"))</f>
        <v>Enterprise</v>
      </c>
      <c r="I5050" s="1" t="str">
        <f t="array" ref="I5050">IF($F5050="", "", _xlfn.XLOOKUP($F5050,accounts!$A$2:$A$86,accounts!$F$2:$F$86, "Other"))</f>
        <v>United States</v>
      </c>
      <c r="J5050" s="1" t="s">
        <v>192</v>
      </c>
      <c r="K5050" s="3">
        <v>42937.0</v>
      </c>
      <c r="L5050" s="3">
        <v>42944.0</v>
      </c>
      <c r="M5050" s="1">
        <v>0.0</v>
      </c>
    </row>
    <row r="5051">
      <c r="A5051" s="1" t="s">
        <v>5256</v>
      </c>
      <c r="B5051" s="1" t="s">
        <v>19</v>
      </c>
      <c r="C5051" s="1" t="str">
        <f t="array" ref="C5051">_xlfn.XLOOKUP($B5051, sales_teams!$A$2:$A$36, sales_teams!$B$2:$B$36)</f>
        <v>Melvin Marxen</v>
      </c>
      <c r="D5051" s="1" t="str">
        <f t="array" ref="D5051">_xlfn.XLOOKUP($B5051, sales_teams!$A$2:$A$36, sales_teams!$C$2:$C$36)</f>
        <v>Central</v>
      </c>
      <c r="E5051" s="1" t="s">
        <v>181</v>
      </c>
      <c r="F5051" s="1" t="s">
        <v>155</v>
      </c>
      <c r="G5051" s="1" t="str">
        <f t="array" ref="G5051">IF($F5051="", "", _xlfn.XLOOKUP($F5051,accounts!$A$2:$A$86,accounts!$B$2:$B$86, "Other"))</f>
        <v>finance</v>
      </c>
      <c r="H5051" s="1" t="str">
        <f t="array" ref="H5051">IF($F5051="", "", IFS(_xlfn.XLOOKUP($F5051, accounts!$A$2:$A$86, accounts!$E$2:$E$86, 0)&gt;=1000, "Enterprise", _xlfn.XLOOKUP($F5051, accounts!$A$2:$A$86, accounts!$E$2:$E$86, 0)&gt;=100, "Mid-Market", TRUE, "SMB"))</f>
        <v>Enterprise</v>
      </c>
      <c r="I5051" s="1" t="str">
        <f t="array" ref="I5051">IF($F5051="", "", _xlfn.XLOOKUP($F5051,accounts!$A$2:$A$86,accounts!$F$2:$F$86, "Other"))</f>
        <v>United States</v>
      </c>
      <c r="J5051" s="1" t="s">
        <v>189</v>
      </c>
      <c r="K5051" s="3">
        <v>42937.0</v>
      </c>
    </row>
    <row r="5052">
      <c r="A5052" s="1" t="s">
        <v>5257</v>
      </c>
      <c r="B5052" s="1" t="s">
        <v>19</v>
      </c>
      <c r="C5052" s="1" t="str">
        <f t="array" ref="C5052">_xlfn.XLOOKUP($B5052, sales_teams!$A$2:$A$36, sales_teams!$B$2:$B$36)</f>
        <v>Melvin Marxen</v>
      </c>
      <c r="D5052" s="1" t="str">
        <f t="array" ref="D5052">_xlfn.XLOOKUP($B5052, sales_teams!$A$2:$A$36, sales_teams!$C$2:$C$36)</f>
        <v>Central</v>
      </c>
      <c r="E5052" s="1" t="s">
        <v>109</v>
      </c>
      <c r="G5052" s="1" t="str">
        <f t="array" ref="G5052">IF($F5052="", "", _xlfn.XLOOKUP($F5052,accounts!$A$2:$A$86,accounts!$B$2:$B$86, "Other"))</f>
        <v/>
      </c>
      <c r="H5052" s="1" t="str">
        <f t="array" ref="H5052">IF($F5052="", "", IFS(_xlfn.XLOOKUP($F5052, accounts!$A$2:$A$86, accounts!$E$2:$E$86, 0)&gt;=1000, "Enterprise", _xlfn.XLOOKUP($F5052, accounts!$A$2:$A$86, accounts!$E$2:$E$86, 0)&gt;=100, "Mid-Market", TRUE, "SMB"))</f>
        <v/>
      </c>
      <c r="I5052" s="1" t="str">
        <f t="array" ref="I5052">IF($F5052="", "", _xlfn.XLOOKUP($F5052,accounts!$A$2:$A$86,accounts!$F$2:$F$86, "Other"))</f>
        <v/>
      </c>
      <c r="J5052" s="1" t="s">
        <v>189</v>
      </c>
      <c r="K5052" s="3">
        <v>42937.0</v>
      </c>
    </row>
    <row r="5053">
      <c r="A5053" s="1" t="s">
        <v>5258</v>
      </c>
      <c r="B5053" s="1" t="s">
        <v>19</v>
      </c>
      <c r="C5053" s="1" t="str">
        <f t="array" ref="C5053">_xlfn.XLOOKUP($B5053, sales_teams!$A$2:$A$36, sales_teams!$B$2:$B$36)</f>
        <v>Melvin Marxen</v>
      </c>
      <c r="D5053" s="1" t="str">
        <f t="array" ref="D5053">_xlfn.XLOOKUP($B5053, sales_teams!$A$2:$A$36, sales_teams!$C$2:$C$36)</f>
        <v>Central</v>
      </c>
      <c r="E5053" s="1" t="s">
        <v>109</v>
      </c>
      <c r="G5053" s="1" t="str">
        <f t="array" ref="G5053">IF($F5053="", "", _xlfn.XLOOKUP($F5053,accounts!$A$2:$A$86,accounts!$B$2:$B$86, "Other"))</f>
        <v/>
      </c>
      <c r="H5053" s="1" t="str">
        <f t="array" ref="H5053">IF($F5053="", "", IFS(_xlfn.XLOOKUP($F5053, accounts!$A$2:$A$86, accounts!$E$2:$E$86, 0)&gt;=1000, "Enterprise", _xlfn.XLOOKUP($F5053, accounts!$A$2:$A$86, accounts!$E$2:$E$86, 0)&gt;=100, "Mid-Market", TRUE, "SMB"))</f>
        <v/>
      </c>
      <c r="I5053" s="1" t="str">
        <f t="array" ref="I5053">IF($F5053="", "", _xlfn.XLOOKUP($F5053,accounts!$A$2:$A$86,accounts!$F$2:$F$86, "Other"))</f>
        <v/>
      </c>
      <c r="J5053" s="1" t="s">
        <v>189</v>
      </c>
      <c r="K5053" s="3">
        <v>42937.0</v>
      </c>
    </row>
    <row r="5054">
      <c r="A5054" s="1" t="s">
        <v>5259</v>
      </c>
      <c r="B5054" s="1" t="s">
        <v>104</v>
      </c>
      <c r="C5054" s="1" t="str">
        <f t="array" ref="C5054">_xlfn.XLOOKUP($B5054, sales_teams!$A$2:$A$36, sales_teams!$B$2:$B$36)</f>
        <v>Summer Sewald</v>
      </c>
      <c r="D5054" s="1" t="str">
        <f t="array" ref="D5054">_xlfn.XLOOKUP($B5054, sales_teams!$A$2:$A$36, sales_teams!$C$2:$C$36)</f>
        <v>West</v>
      </c>
      <c r="E5054" s="1" t="s">
        <v>181</v>
      </c>
      <c r="G5054" s="1" t="str">
        <f t="array" ref="G5054">IF($F5054="", "", _xlfn.XLOOKUP($F5054,accounts!$A$2:$A$86,accounts!$B$2:$B$86, "Other"))</f>
        <v/>
      </c>
      <c r="H5054" s="1" t="str">
        <f t="array" ref="H5054">IF($F5054="", "", IFS(_xlfn.XLOOKUP($F5054, accounts!$A$2:$A$86, accounts!$E$2:$E$86, 0)&gt;=1000, "Enterprise", _xlfn.XLOOKUP($F5054, accounts!$A$2:$A$86, accounts!$E$2:$E$86, 0)&gt;=100, "Mid-Market", TRUE, "SMB"))</f>
        <v/>
      </c>
      <c r="I5054" s="1" t="str">
        <f t="array" ref="I5054">IF($F5054="", "", _xlfn.XLOOKUP($F5054,accounts!$A$2:$A$86,accounts!$F$2:$F$86, "Other"))</f>
        <v/>
      </c>
      <c r="J5054" s="1" t="s">
        <v>189</v>
      </c>
      <c r="K5054" s="3">
        <v>42937.0</v>
      </c>
    </row>
    <row r="5055">
      <c r="A5055" s="1" t="s">
        <v>5260</v>
      </c>
      <c r="B5055" s="1" t="s">
        <v>102</v>
      </c>
      <c r="C5055" s="1" t="str">
        <f t="array" ref="C5055">_xlfn.XLOOKUP($B5055, sales_teams!$A$2:$A$36, sales_teams!$B$2:$B$36)</f>
        <v>Summer Sewald</v>
      </c>
      <c r="D5055" s="1" t="str">
        <f t="array" ref="D5055">_xlfn.XLOOKUP($B5055, sales_teams!$A$2:$A$36, sales_teams!$C$2:$C$36)</f>
        <v>West</v>
      </c>
      <c r="E5055" s="1" t="s">
        <v>109</v>
      </c>
      <c r="F5055" s="1" t="s">
        <v>87</v>
      </c>
      <c r="G5055" s="1" t="str">
        <f t="array" ref="G5055">IF($F5055="", "", _xlfn.XLOOKUP($F5055,accounts!$A$2:$A$86,accounts!$B$2:$B$86, "Other"))</f>
        <v>telecommunications</v>
      </c>
      <c r="H5055" s="1" t="str">
        <f t="array" ref="H5055">IF($F5055="", "", IFS(_xlfn.XLOOKUP($F5055, accounts!$A$2:$A$86, accounts!$E$2:$E$86, 0)&gt;=1000, "Enterprise", _xlfn.XLOOKUP($F5055, accounts!$A$2:$A$86, accounts!$E$2:$E$86, 0)&gt;=100, "Mid-Market", TRUE, "SMB"))</f>
        <v>Enterprise</v>
      </c>
      <c r="I5055" s="1" t="str">
        <f t="array" ref="I5055">IF($F5055="", "", _xlfn.XLOOKUP($F5055,accounts!$A$2:$A$86,accounts!$F$2:$F$86, "Other"))</f>
        <v>United States</v>
      </c>
      <c r="J5055" s="1" t="s">
        <v>131</v>
      </c>
      <c r="K5055" s="3">
        <v>42937.0</v>
      </c>
      <c r="L5055" s="3">
        <v>42946.0</v>
      </c>
      <c r="M5055" s="1">
        <v>997.0</v>
      </c>
    </row>
    <row r="5056">
      <c r="A5056" s="1" t="s">
        <v>5261</v>
      </c>
      <c r="B5056" s="1" t="s">
        <v>17</v>
      </c>
      <c r="C5056" s="1" t="str">
        <f t="array" ref="C5056">_xlfn.XLOOKUP($B5056, sales_teams!$A$2:$A$36, sales_teams!$B$2:$B$36)</f>
        <v>Dustin Brinkmann</v>
      </c>
      <c r="D5056" s="1" t="str">
        <f t="array" ref="D5056">_xlfn.XLOOKUP($B5056, sales_teams!$A$2:$A$36, sales_teams!$C$2:$C$36)</f>
        <v>Central</v>
      </c>
      <c r="E5056" s="1" t="s">
        <v>179</v>
      </c>
      <c r="G5056" s="1" t="str">
        <f t="array" ref="G5056">IF($F5056="", "", _xlfn.XLOOKUP($F5056,accounts!$A$2:$A$86,accounts!$B$2:$B$86, "Other"))</f>
        <v/>
      </c>
      <c r="H5056" s="1" t="str">
        <f t="array" ref="H5056">IF($F5056="", "", IFS(_xlfn.XLOOKUP($F5056, accounts!$A$2:$A$86, accounts!$E$2:$E$86, 0)&gt;=1000, "Enterprise", _xlfn.XLOOKUP($F5056, accounts!$A$2:$A$86, accounts!$E$2:$E$86, 0)&gt;=100, "Mid-Market", TRUE, "SMB"))</f>
        <v/>
      </c>
      <c r="I5056" s="1" t="str">
        <f t="array" ref="I5056">IF($F5056="", "", _xlfn.XLOOKUP($F5056,accounts!$A$2:$A$86,accounts!$F$2:$F$86, "Other"))</f>
        <v/>
      </c>
      <c r="J5056" s="1" t="s">
        <v>189</v>
      </c>
      <c r="K5056" s="3">
        <v>42937.0</v>
      </c>
    </row>
    <row r="5057">
      <c r="A5057" s="1" t="s">
        <v>5262</v>
      </c>
      <c r="B5057" s="1" t="s">
        <v>17</v>
      </c>
      <c r="C5057" s="1" t="str">
        <f t="array" ref="C5057">_xlfn.XLOOKUP($B5057, sales_teams!$A$2:$A$36, sales_teams!$B$2:$B$36)</f>
        <v>Dustin Brinkmann</v>
      </c>
      <c r="D5057" s="1" t="str">
        <f t="array" ref="D5057">_xlfn.XLOOKUP($B5057, sales_teams!$A$2:$A$36, sales_teams!$C$2:$C$36)</f>
        <v>Central</v>
      </c>
      <c r="E5057" s="1" t="s">
        <v>109</v>
      </c>
      <c r="F5057" s="1" t="s">
        <v>95</v>
      </c>
      <c r="G5057" s="1" t="str">
        <f t="array" ref="G5057">IF($F5057="", "", _xlfn.XLOOKUP($F5057,accounts!$A$2:$A$86,accounts!$B$2:$B$86, "Other"))</f>
        <v>finance</v>
      </c>
      <c r="H5057" s="1" t="str">
        <f t="array" ref="H5057">IF($F5057="", "", IFS(_xlfn.XLOOKUP($F5057, accounts!$A$2:$A$86, accounts!$E$2:$E$86, 0)&gt;=1000, "Enterprise", _xlfn.XLOOKUP($F5057, accounts!$A$2:$A$86, accounts!$E$2:$E$86, 0)&gt;=100, "Mid-Market", TRUE, "SMB"))</f>
        <v>Enterprise</v>
      </c>
      <c r="I5057" s="1" t="str">
        <f t="array" ref="I5057">IF($F5057="", "", _xlfn.XLOOKUP($F5057,accounts!$A$2:$A$86,accounts!$F$2:$F$86, "Other"))</f>
        <v>United States</v>
      </c>
      <c r="J5057" s="1" t="s">
        <v>192</v>
      </c>
      <c r="K5057" s="3">
        <v>42937.0</v>
      </c>
      <c r="L5057" s="3">
        <v>42945.0</v>
      </c>
      <c r="M5057" s="1">
        <v>0.0</v>
      </c>
    </row>
    <row r="5058">
      <c r="A5058" s="1" t="s">
        <v>5263</v>
      </c>
      <c r="B5058" s="1" t="s">
        <v>17</v>
      </c>
      <c r="C5058" s="1" t="str">
        <f t="array" ref="C5058">_xlfn.XLOOKUP($B5058, sales_teams!$A$2:$A$36, sales_teams!$B$2:$B$36)</f>
        <v>Dustin Brinkmann</v>
      </c>
      <c r="D5058" s="1" t="str">
        <f t="array" ref="D5058">_xlfn.XLOOKUP($B5058, sales_teams!$A$2:$A$36, sales_teams!$C$2:$C$36)</f>
        <v>Central</v>
      </c>
      <c r="E5058" s="1" t="s">
        <v>188</v>
      </c>
      <c r="F5058" s="1" t="s">
        <v>155</v>
      </c>
      <c r="G5058" s="1" t="str">
        <f t="array" ref="G5058">IF($F5058="", "", _xlfn.XLOOKUP($F5058,accounts!$A$2:$A$86,accounts!$B$2:$B$86, "Other"))</f>
        <v>finance</v>
      </c>
      <c r="H5058" s="1" t="str">
        <f t="array" ref="H5058">IF($F5058="", "", IFS(_xlfn.XLOOKUP($F5058, accounts!$A$2:$A$86, accounts!$E$2:$E$86, 0)&gt;=1000, "Enterprise", _xlfn.XLOOKUP($F5058, accounts!$A$2:$A$86, accounts!$E$2:$E$86, 0)&gt;=100, "Mid-Market", TRUE, "SMB"))</f>
        <v>Enterprise</v>
      </c>
      <c r="I5058" s="1" t="str">
        <f t="array" ref="I5058">IF($F5058="", "", _xlfn.XLOOKUP($F5058,accounts!$A$2:$A$86,accounts!$F$2:$F$86, "Other"))</f>
        <v>United States</v>
      </c>
      <c r="J5058" s="1" t="s">
        <v>192</v>
      </c>
      <c r="K5058" s="3">
        <v>42937.0</v>
      </c>
      <c r="L5058" s="3">
        <v>42946.0</v>
      </c>
      <c r="M5058" s="1">
        <v>0.0</v>
      </c>
    </row>
    <row r="5059">
      <c r="A5059" s="1" t="s">
        <v>5264</v>
      </c>
      <c r="B5059" s="1" t="s">
        <v>24</v>
      </c>
      <c r="C5059" s="1" t="str">
        <f t="array" ref="C5059">_xlfn.XLOOKUP($B5059, sales_teams!$A$2:$A$36, sales_teams!$B$2:$B$36)</f>
        <v>Melvin Marxen</v>
      </c>
      <c r="D5059" s="1" t="str">
        <f t="array" ref="D5059">_xlfn.XLOOKUP($B5059, sales_teams!$A$2:$A$36, sales_teams!$C$2:$C$36)</f>
        <v>Central</v>
      </c>
      <c r="E5059" s="1" t="s">
        <v>109</v>
      </c>
      <c r="F5059" s="1" t="s">
        <v>165</v>
      </c>
      <c r="G5059" s="1" t="str">
        <f t="array" ref="G5059">IF($F5059="", "", _xlfn.XLOOKUP($F5059,accounts!$A$2:$A$86,accounts!$B$2:$B$86, "Other"))</f>
        <v>telecommunications</v>
      </c>
      <c r="H5059" s="1" t="str">
        <f t="array" ref="H5059">IF($F5059="", "", IFS(_xlfn.XLOOKUP($F5059, accounts!$A$2:$A$86, accounts!$E$2:$E$86, 0)&gt;=1000, "Enterprise", _xlfn.XLOOKUP($F5059, accounts!$A$2:$A$86, accounts!$E$2:$E$86, 0)&gt;=100, "Mid-Market", TRUE, "SMB"))</f>
        <v>Enterprise</v>
      </c>
      <c r="I5059" s="1" t="str">
        <f t="array" ref="I5059">IF($F5059="", "", _xlfn.XLOOKUP($F5059,accounts!$A$2:$A$86,accounts!$F$2:$F$86, "Other"))</f>
        <v>United States</v>
      </c>
      <c r="J5059" s="1" t="s">
        <v>189</v>
      </c>
      <c r="K5059" s="3">
        <v>42937.0</v>
      </c>
    </row>
    <row r="5060">
      <c r="A5060" s="1" t="s">
        <v>5265</v>
      </c>
      <c r="B5060" s="1" t="s">
        <v>24</v>
      </c>
      <c r="C5060" s="1" t="str">
        <f t="array" ref="C5060">_xlfn.XLOOKUP($B5060, sales_teams!$A$2:$A$36, sales_teams!$B$2:$B$36)</f>
        <v>Melvin Marxen</v>
      </c>
      <c r="D5060" s="1" t="str">
        <f t="array" ref="D5060">_xlfn.XLOOKUP($B5060, sales_teams!$A$2:$A$36, sales_teams!$C$2:$C$36)</f>
        <v>Central</v>
      </c>
      <c r="E5060" s="1" t="s">
        <v>194</v>
      </c>
      <c r="F5060" s="1" t="s">
        <v>153</v>
      </c>
      <c r="G5060" s="1" t="str">
        <f t="array" ref="G5060">IF($F5060="", "", _xlfn.XLOOKUP($F5060,accounts!$A$2:$A$86,accounts!$B$2:$B$86, "Other"))</f>
        <v>medical</v>
      </c>
      <c r="H5060" s="1" t="str">
        <f t="array" ref="H5060">IF($F5060="", "", IFS(_xlfn.XLOOKUP($F5060, accounts!$A$2:$A$86, accounts!$E$2:$E$86, 0)&gt;=1000, "Enterprise", _xlfn.XLOOKUP($F5060, accounts!$A$2:$A$86, accounts!$E$2:$E$86, 0)&gt;=100, "Mid-Market", TRUE, "SMB"))</f>
        <v>Enterprise</v>
      </c>
      <c r="I5060" s="1" t="str">
        <f t="array" ref="I5060">IF($F5060="", "", _xlfn.XLOOKUP($F5060,accounts!$A$2:$A$86,accounts!$F$2:$F$86, "Other"))</f>
        <v>United States</v>
      </c>
      <c r="J5060" s="1" t="s">
        <v>189</v>
      </c>
      <c r="K5060" s="3">
        <v>42937.0</v>
      </c>
    </row>
    <row r="5061">
      <c r="A5061" s="1" t="s">
        <v>5266</v>
      </c>
      <c r="B5061" s="1" t="s">
        <v>107</v>
      </c>
      <c r="C5061" s="1" t="str">
        <f t="array" ref="C5061">_xlfn.XLOOKUP($B5061, sales_teams!$A$2:$A$36, sales_teams!$B$2:$B$36)</f>
        <v>Summer Sewald</v>
      </c>
      <c r="D5061" s="1" t="str">
        <f t="array" ref="D5061">_xlfn.XLOOKUP($B5061, sales_teams!$A$2:$A$36, sales_teams!$C$2:$C$36)</f>
        <v>West</v>
      </c>
      <c r="E5061" s="1" t="s">
        <v>109</v>
      </c>
      <c r="G5061" s="1" t="str">
        <f t="array" ref="G5061">IF($F5061="", "", _xlfn.XLOOKUP($F5061,accounts!$A$2:$A$86,accounts!$B$2:$B$86, "Other"))</f>
        <v/>
      </c>
      <c r="H5061" s="1" t="str">
        <f t="array" ref="H5061">IF($F5061="", "", IFS(_xlfn.XLOOKUP($F5061, accounts!$A$2:$A$86, accounts!$E$2:$E$86, 0)&gt;=1000, "Enterprise", _xlfn.XLOOKUP($F5061, accounts!$A$2:$A$86, accounts!$E$2:$E$86, 0)&gt;=100, "Mid-Market", TRUE, "SMB"))</f>
        <v/>
      </c>
      <c r="I5061" s="1" t="str">
        <f t="array" ref="I5061">IF($F5061="", "", _xlfn.XLOOKUP($F5061,accounts!$A$2:$A$86,accounts!$F$2:$F$86, "Other"))</f>
        <v/>
      </c>
      <c r="J5061" s="1" t="s">
        <v>189</v>
      </c>
      <c r="K5061" s="3">
        <v>42937.0</v>
      </c>
    </row>
    <row r="5062">
      <c r="A5062" s="1" t="s">
        <v>5267</v>
      </c>
      <c r="B5062" s="1" t="s">
        <v>107</v>
      </c>
      <c r="C5062" s="1" t="str">
        <f t="array" ref="C5062">_xlfn.XLOOKUP($B5062, sales_teams!$A$2:$A$36, sales_teams!$B$2:$B$36)</f>
        <v>Summer Sewald</v>
      </c>
      <c r="D5062" s="1" t="str">
        <f t="array" ref="D5062">_xlfn.XLOOKUP($B5062, sales_teams!$A$2:$A$36, sales_teams!$C$2:$C$36)</f>
        <v>West</v>
      </c>
      <c r="E5062" s="1" t="s">
        <v>148</v>
      </c>
      <c r="G5062" s="1" t="str">
        <f t="array" ref="G5062">IF($F5062="", "", _xlfn.XLOOKUP($F5062,accounts!$A$2:$A$86,accounts!$B$2:$B$86, "Other"))</f>
        <v/>
      </c>
      <c r="H5062" s="1" t="str">
        <f t="array" ref="H5062">IF($F5062="", "", IFS(_xlfn.XLOOKUP($F5062, accounts!$A$2:$A$86, accounts!$E$2:$E$86, 0)&gt;=1000, "Enterprise", _xlfn.XLOOKUP($F5062, accounts!$A$2:$A$86, accounts!$E$2:$E$86, 0)&gt;=100, "Mid-Market", TRUE, "SMB"))</f>
        <v/>
      </c>
      <c r="I5062" s="1" t="str">
        <f t="array" ref="I5062">IF($F5062="", "", _xlfn.XLOOKUP($F5062,accounts!$A$2:$A$86,accounts!$F$2:$F$86, "Other"))</f>
        <v/>
      </c>
      <c r="J5062" s="1" t="s">
        <v>189</v>
      </c>
      <c r="K5062" s="3">
        <v>42937.0</v>
      </c>
    </row>
    <row r="5063">
      <c r="A5063" s="1" t="s">
        <v>5268</v>
      </c>
      <c r="B5063" s="1" t="s">
        <v>18</v>
      </c>
      <c r="C5063" s="1" t="str">
        <f t="array" ref="C5063">_xlfn.XLOOKUP($B5063, sales_teams!$A$2:$A$36, sales_teams!$B$2:$B$36)</f>
        <v>Dustin Brinkmann</v>
      </c>
      <c r="D5063" s="1" t="str">
        <f t="array" ref="D5063">_xlfn.XLOOKUP($B5063, sales_teams!$A$2:$A$36, sales_teams!$C$2:$C$36)</f>
        <v>Central</v>
      </c>
      <c r="E5063" s="1" t="s">
        <v>179</v>
      </c>
      <c r="G5063" s="1" t="str">
        <f t="array" ref="G5063">IF($F5063="", "", _xlfn.XLOOKUP($F5063,accounts!$A$2:$A$86,accounts!$B$2:$B$86, "Other"))</f>
        <v/>
      </c>
      <c r="H5063" s="1" t="str">
        <f t="array" ref="H5063">IF($F5063="", "", IFS(_xlfn.XLOOKUP($F5063, accounts!$A$2:$A$86, accounts!$E$2:$E$86, 0)&gt;=1000, "Enterprise", _xlfn.XLOOKUP($F5063, accounts!$A$2:$A$86, accounts!$E$2:$E$86, 0)&gt;=100, "Mid-Market", TRUE, "SMB"))</f>
        <v/>
      </c>
      <c r="I5063" s="1" t="str">
        <f t="array" ref="I5063">IF($F5063="", "", _xlfn.XLOOKUP($F5063,accounts!$A$2:$A$86,accounts!$F$2:$F$86, "Other"))</f>
        <v/>
      </c>
      <c r="J5063" s="1" t="s">
        <v>189</v>
      </c>
      <c r="K5063" s="3">
        <v>42937.0</v>
      </c>
    </row>
    <row r="5064">
      <c r="A5064" s="1" t="s">
        <v>5269</v>
      </c>
      <c r="B5064" s="1" t="s">
        <v>18</v>
      </c>
      <c r="C5064" s="1" t="str">
        <f t="array" ref="C5064">_xlfn.XLOOKUP($B5064, sales_teams!$A$2:$A$36, sales_teams!$B$2:$B$36)</f>
        <v>Dustin Brinkmann</v>
      </c>
      <c r="D5064" s="1" t="str">
        <f t="array" ref="D5064">_xlfn.XLOOKUP($B5064, sales_teams!$A$2:$A$36, sales_teams!$C$2:$C$36)</f>
        <v>Central</v>
      </c>
      <c r="E5064" s="1" t="s">
        <v>181</v>
      </c>
      <c r="F5064" s="1" t="s">
        <v>89</v>
      </c>
      <c r="G5064" s="1" t="str">
        <f t="array" ref="G5064">IF($F5064="", "", _xlfn.XLOOKUP($F5064,accounts!$A$2:$A$86,accounts!$B$2:$B$86, "Other"))</f>
        <v>finance</v>
      </c>
      <c r="H5064" s="1" t="str">
        <f t="array" ref="H5064">IF($F5064="", "", IFS(_xlfn.XLOOKUP($F5064, accounts!$A$2:$A$86, accounts!$E$2:$E$86, 0)&gt;=1000, "Enterprise", _xlfn.XLOOKUP($F5064, accounts!$A$2:$A$86, accounts!$E$2:$E$86, 0)&gt;=100, "Mid-Market", TRUE, "SMB"))</f>
        <v>Enterprise</v>
      </c>
      <c r="I5064" s="1" t="str">
        <f t="array" ref="I5064">IF($F5064="", "", _xlfn.XLOOKUP($F5064,accounts!$A$2:$A$86,accounts!$F$2:$F$86, "Other"))</f>
        <v>United States</v>
      </c>
      <c r="J5064" s="1" t="s">
        <v>131</v>
      </c>
      <c r="K5064" s="3">
        <v>42937.0</v>
      </c>
      <c r="L5064" s="3">
        <v>42946.0</v>
      </c>
      <c r="M5064" s="1">
        <v>526.0</v>
      </c>
    </row>
    <row r="5065">
      <c r="A5065" s="1" t="s">
        <v>5270</v>
      </c>
      <c r="B5065" s="1" t="s">
        <v>28</v>
      </c>
      <c r="C5065" s="1" t="str">
        <f t="array" ref="C5065">_xlfn.XLOOKUP($B5065, sales_teams!$A$2:$A$36, sales_teams!$B$2:$B$36)</f>
        <v>Melvin Marxen</v>
      </c>
      <c r="D5065" s="1" t="str">
        <f t="array" ref="D5065">_xlfn.XLOOKUP($B5065, sales_teams!$A$2:$A$36, sales_teams!$C$2:$C$36)</f>
        <v>Central</v>
      </c>
      <c r="E5065" s="1" t="s">
        <v>194</v>
      </c>
      <c r="F5065" s="1" t="s">
        <v>56</v>
      </c>
      <c r="G5065" s="1" t="str">
        <f t="array" ref="G5065">IF($F5065="", "", _xlfn.XLOOKUP($F5065,accounts!$A$2:$A$86,accounts!$B$2:$B$86, "Other"))</f>
        <v>software</v>
      </c>
      <c r="H5065" s="1" t="str">
        <f t="array" ref="H5065">IF($F5065="", "", IFS(_xlfn.XLOOKUP($F5065, accounts!$A$2:$A$86, accounts!$E$2:$E$86, 0)&gt;=1000, "Enterprise", _xlfn.XLOOKUP($F5065, accounts!$A$2:$A$86, accounts!$E$2:$E$86, 0)&gt;=100, "Mid-Market", TRUE, "SMB"))</f>
        <v>Enterprise</v>
      </c>
      <c r="I5065" s="1" t="str">
        <f t="array" ref="I5065">IF($F5065="", "", _xlfn.XLOOKUP($F5065,accounts!$A$2:$A$86,accounts!$F$2:$F$86, "Other"))</f>
        <v>United States</v>
      </c>
      <c r="J5065" s="1" t="s">
        <v>192</v>
      </c>
      <c r="K5065" s="3">
        <v>42937.0</v>
      </c>
      <c r="L5065" s="3">
        <v>42944.0</v>
      </c>
      <c r="M5065" s="1">
        <v>0.0</v>
      </c>
    </row>
    <row r="5066">
      <c r="A5066" s="1" t="s">
        <v>5271</v>
      </c>
      <c r="B5066" s="1" t="s">
        <v>28</v>
      </c>
      <c r="C5066" s="1" t="str">
        <f t="array" ref="C5066">_xlfn.XLOOKUP($B5066, sales_teams!$A$2:$A$36, sales_teams!$B$2:$B$36)</f>
        <v>Melvin Marxen</v>
      </c>
      <c r="D5066" s="1" t="str">
        <f t="array" ref="D5066">_xlfn.XLOOKUP($B5066, sales_teams!$A$2:$A$36, sales_teams!$C$2:$C$36)</f>
        <v>Central</v>
      </c>
      <c r="E5066" s="1" t="s">
        <v>181</v>
      </c>
      <c r="F5066" s="1" t="s">
        <v>82</v>
      </c>
      <c r="G5066" s="1" t="str">
        <f t="array" ref="G5066">IF($F5066="", "", _xlfn.XLOOKUP($F5066,accounts!$A$2:$A$86,accounts!$B$2:$B$86, "Other"))</f>
        <v>software</v>
      </c>
      <c r="H5066" s="1" t="str">
        <f t="array" ref="H5066">IF($F5066="", "", IFS(_xlfn.XLOOKUP($F5066, accounts!$A$2:$A$86, accounts!$E$2:$E$86, 0)&gt;=1000, "Enterprise", _xlfn.XLOOKUP($F5066, accounts!$A$2:$A$86, accounts!$E$2:$E$86, 0)&gt;=100, "Mid-Market", TRUE, "SMB"))</f>
        <v>Enterprise</v>
      </c>
      <c r="I5066" s="1" t="str">
        <f t="array" ref="I5066">IF($F5066="", "", _xlfn.XLOOKUP($F5066,accounts!$A$2:$A$86,accounts!$F$2:$F$86, "Other"))</f>
        <v>United States</v>
      </c>
      <c r="J5066" s="1" t="s">
        <v>131</v>
      </c>
      <c r="K5066" s="3">
        <v>42937.0</v>
      </c>
      <c r="L5066" s="3">
        <v>42946.0</v>
      </c>
      <c r="M5066" s="1">
        <v>418.0</v>
      </c>
    </row>
    <row r="5067">
      <c r="A5067" s="1" t="s">
        <v>5272</v>
      </c>
      <c r="B5067" s="1" t="s">
        <v>28</v>
      </c>
      <c r="C5067" s="1" t="str">
        <f t="array" ref="C5067">_xlfn.XLOOKUP($B5067, sales_teams!$A$2:$A$36, sales_teams!$B$2:$B$36)</f>
        <v>Melvin Marxen</v>
      </c>
      <c r="D5067" s="1" t="str">
        <f t="array" ref="D5067">_xlfn.XLOOKUP($B5067, sales_teams!$A$2:$A$36, sales_teams!$C$2:$C$36)</f>
        <v>Central</v>
      </c>
      <c r="E5067" s="1" t="s">
        <v>179</v>
      </c>
      <c r="F5067" s="1" t="s">
        <v>157</v>
      </c>
      <c r="G5067" s="1" t="str">
        <f t="array" ref="G5067">IF($F5067="", "", _xlfn.XLOOKUP($F5067,accounts!$A$2:$A$86,accounts!$B$2:$B$86, "Other"))</f>
        <v>retail</v>
      </c>
      <c r="H5067" s="1" t="str">
        <f t="array" ref="H5067">IF($F5067="", "", IFS(_xlfn.XLOOKUP($F5067, accounts!$A$2:$A$86, accounts!$E$2:$E$86, 0)&gt;=1000, "Enterprise", _xlfn.XLOOKUP($F5067, accounts!$A$2:$A$86, accounts!$E$2:$E$86, 0)&gt;=100, "Mid-Market", TRUE, "SMB"))</f>
        <v>Enterprise</v>
      </c>
      <c r="I5067" s="1" t="str">
        <f t="array" ref="I5067">IF($F5067="", "", _xlfn.XLOOKUP($F5067,accounts!$A$2:$A$86,accounts!$F$2:$F$86, "Other"))</f>
        <v>Belgium</v>
      </c>
      <c r="J5067" s="1" t="s">
        <v>131</v>
      </c>
      <c r="K5067" s="3">
        <v>42937.0</v>
      </c>
      <c r="L5067" s="3">
        <v>42944.0</v>
      </c>
      <c r="M5067" s="1">
        <v>54.0</v>
      </c>
    </row>
    <row r="5068">
      <c r="A5068" s="1" t="s">
        <v>5273</v>
      </c>
      <c r="B5068" s="1" t="s">
        <v>65</v>
      </c>
      <c r="C5068" s="1" t="str">
        <f t="array" ref="C5068">_xlfn.XLOOKUP($B5068, sales_teams!$A$2:$A$36, sales_teams!$B$2:$B$36)</f>
        <v>Celia Rouche</v>
      </c>
      <c r="D5068" s="1" t="str">
        <f t="array" ref="D5068">_xlfn.XLOOKUP($B5068, sales_teams!$A$2:$A$36, sales_teams!$C$2:$C$36)</f>
        <v>West</v>
      </c>
      <c r="E5068" s="1" t="s">
        <v>181</v>
      </c>
      <c r="F5068" s="1" t="s">
        <v>117</v>
      </c>
      <c r="G5068" s="1" t="str">
        <f t="array" ref="G5068">IF($F5068="", "", _xlfn.XLOOKUP($F5068,accounts!$A$2:$A$86,accounts!$B$2:$B$86, "Other"))</f>
        <v>retail</v>
      </c>
      <c r="H5068" s="1" t="str">
        <f t="array" ref="H5068">IF($F5068="", "", IFS(_xlfn.XLOOKUP($F5068, accounts!$A$2:$A$86, accounts!$E$2:$E$86, 0)&gt;=1000, "Enterprise", _xlfn.XLOOKUP($F5068, accounts!$A$2:$A$86, accounts!$E$2:$E$86, 0)&gt;=100, "Mid-Market", TRUE, "SMB"))</f>
        <v>Mid-Market</v>
      </c>
      <c r="I5068" s="1" t="str">
        <f t="array" ref="I5068">IF($F5068="", "", _xlfn.XLOOKUP($F5068,accounts!$A$2:$A$86,accounts!$F$2:$F$86, "Other"))</f>
        <v>United States</v>
      </c>
      <c r="J5068" s="1" t="s">
        <v>131</v>
      </c>
      <c r="K5068" s="3">
        <v>42937.0</v>
      </c>
      <c r="L5068" s="3">
        <v>42985.0</v>
      </c>
      <c r="M5068" s="1">
        <v>622.0</v>
      </c>
    </row>
    <row r="5069">
      <c r="A5069" s="1" t="s">
        <v>5274</v>
      </c>
      <c r="B5069" s="1" t="s">
        <v>41</v>
      </c>
      <c r="C5069" s="1" t="str">
        <f t="array" ref="C5069">_xlfn.XLOOKUP($B5069, sales_teams!$A$2:$A$36, sales_teams!$B$2:$B$36)</f>
        <v>Cara Losch</v>
      </c>
      <c r="D5069" s="1" t="str">
        <f t="array" ref="D5069">_xlfn.XLOOKUP($B5069, sales_teams!$A$2:$A$36, sales_teams!$C$2:$C$36)</f>
        <v>East</v>
      </c>
      <c r="E5069" s="1" t="s">
        <v>194</v>
      </c>
      <c r="F5069" s="1" t="s">
        <v>166</v>
      </c>
      <c r="G5069" s="1" t="str">
        <f t="array" ref="G5069">IF($F5069="", "", _xlfn.XLOOKUP($F5069,accounts!$A$2:$A$86,accounts!$B$2:$B$86, "Other"))</f>
        <v>finance</v>
      </c>
      <c r="H5069" s="1" t="str">
        <f t="array" ref="H5069">IF($F5069="", "", IFS(_xlfn.XLOOKUP($F5069, accounts!$A$2:$A$86, accounts!$E$2:$E$86, 0)&gt;=1000, "Enterprise", _xlfn.XLOOKUP($F5069, accounts!$A$2:$A$86, accounts!$E$2:$E$86, 0)&gt;=100, "Mid-Market", TRUE, "SMB"))</f>
        <v>Enterprise</v>
      </c>
      <c r="I5069" s="1" t="str">
        <f t="array" ref="I5069">IF($F5069="", "", _xlfn.XLOOKUP($F5069,accounts!$A$2:$A$86,accounts!$F$2:$F$86, "Other"))</f>
        <v>United States</v>
      </c>
      <c r="J5069" s="1" t="s">
        <v>131</v>
      </c>
      <c r="K5069" s="3">
        <v>42937.0</v>
      </c>
      <c r="L5069" s="3">
        <v>42970.0</v>
      </c>
      <c r="M5069" s="1">
        <v>4930.0</v>
      </c>
    </row>
    <row r="5070">
      <c r="A5070" s="1" t="s">
        <v>5275</v>
      </c>
      <c r="B5070" s="1" t="s">
        <v>15</v>
      </c>
      <c r="C5070" s="1" t="str">
        <f t="array" ref="C5070">_xlfn.XLOOKUP($B5070, sales_teams!$A$2:$A$36, sales_teams!$B$2:$B$36)</f>
        <v>Dustin Brinkmann</v>
      </c>
      <c r="D5070" s="1" t="str">
        <f t="array" ref="D5070">_xlfn.XLOOKUP($B5070, sales_teams!$A$2:$A$36, sales_teams!$C$2:$C$36)</f>
        <v>Central</v>
      </c>
      <c r="E5070" s="1" t="s">
        <v>194</v>
      </c>
      <c r="G5070" s="1" t="str">
        <f t="array" ref="G5070">IF($F5070="", "", _xlfn.XLOOKUP($F5070,accounts!$A$2:$A$86,accounts!$B$2:$B$86, "Other"))</f>
        <v/>
      </c>
      <c r="H5070" s="1" t="str">
        <f t="array" ref="H5070">IF($F5070="", "", IFS(_xlfn.XLOOKUP($F5070, accounts!$A$2:$A$86, accounts!$E$2:$E$86, 0)&gt;=1000, "Enterprise", _xlfn.XLOOKUP($F5070, accounts!$A$2:$A$86, accounts!$E$2:$E$86, 0)&gt;=100, "Mid-Market", TRUE, "SMB"))</f>
        <v/>
      </c>
      <c r="I5070" s="1" t="str">
        <f t="array" ref="I5070">IF($F5070="", "", _xlfn.XLOOKUP($F5070,accounts!$A$2:$A$86,accounts!$F$2:$F$86, "Other"))</f>
        <v/>
      </c>
      <c r="J5070" s="1" t="s">
        <v>189</v>
      </c>
      <c r="K5070" s="3">
        <v>42937.0</v>
      </c>
    </row>
    <row r="5071">
      <c r="A5071" s="1" t="s">
        <v>5276</v>
      </c>
      <c r="B5071" s="1" t="s">
        <v>15</v>
      </c>
      <c r="C5071" s="1" t="str">
        <f t="array" ref="C5071">_xlfn.XLOOKUP($B5071, sales_teams!$A$2:$A$36, sales_teams!$B$2:$B$36)</f>
        <v>Dustin Brinkmann</v>
      </c>
      <c r="D5071" s="1" t="str">
        <f t="array" ref="D5071">_xlfn.XLOOKUP($B5071, sales_teams!$A$2:$A$36, sales_teams!$C$2:$C$36)</f>
        <v>Central</v>
      </c>
      <c r="E5071" s="1" t="s">
        <v>179</v>
      </c>
      <c r="F5071" s="1" t="s">
        <v>119</v>
      </c>
      <c r="G5071" s="1" t="str">
        <f t="array" ref="G5071">IF($F5071="", "", _xlfn.XLOOKUP($F5071,accounts!$A$2:$A$86,accounts!$B$2:$B$86, "Other"))</f>
        <v>technology</v>
      </c>
      <c r="H5071" s="1" t="str">
        <f t="array" ref="H5071">IF($F5071="", "", IFS(_xlfn.XLOOKUP($F5071, accounts!$A$2:$A$86, accounts!$E$2:$E$86, 0)&gt;=1000, "Enterprise", _xlfn.XLOOKUP($F5071, accounts!$A$2:$A$86, accounts!$E$2:$E$86, 0)&gt;=100, "Mid-Market", TRUE, "SMB"))</f>
        <v>Enterprise</v>
      </c>
      <c r="I5071" s="1" t="str">
        <f t="array" ref="I5071">IF($F5071="", "", _xlfn.XLOOKUP($F5071,accounts!$A$2:$A$86,accounts!$F$2:$F$86, "Other"))</f>
        <v>Korea</v>
      </c>
      <c r="J5071" s="1" t="s">
        <v>189</v>
      </c>
      <c r="K5071" s="3">
        <v>42937.0</v>
      </c>
    </row>
    <row r="5072">
      <c r="A5072" s="1" t="s">
        <v>5277</v>
      </c>
      <c r="B5072" s="1" t="s">
        <v>15</v>
      </c>
      <c r="C5072" s="1" t="str">
        <f t="array" ref="C5072">_xlfn.XLOOKUP($B5072, sales_teams!$A$2:$A$36, sales_teams!$B$2:$B$36)</f>
        <v>Dustin Brinkmann</v>
      </c>
      <c r="D5072" s="1" t="str">
        <f t="array" ref="D5072">_xlfn.XLOOKUP($B5072, sales_teams!$A$2:$A$36, sales_teams!$C$2:$C$36)</f>
        <v>Central</v>
      </c>
      <c r="E5072" s="1" t="s">
        <v>179</v>
      </c>
      <c r="F5072" s="1" t="s">
        <v>152</v>
      </c>
      <c r="G5072" s="1" t="str">
        <f t="array" ref="G5072">IF($F5072="", "", _xlfn.XLOOKUP($F5072,accounts!$A$2:$A$86,accounts!$B$2:$B$86, "Other"))</f>
        <v>marketing</v>
      </c>
      <c r="H5072" s="1" t="str">
        <f t="array" ref="H5072">IF($F5072="", "", IFS(_xlfn.XLOOKUP($F5072, accounts!$A$2:$A$86, accounts!$E$2:$E$86, 0)&gt;=1000, "Enterprise", _xlfn.XLOOKUP($F5072, accounts!$A$2:$A$86, accounts!$E$2:$E$86, 0)&gt;=100, "Mid-Market", TRUE, "SMB"))</f>
        <v>Mid-Market</v>
      </c>
      <c r="I5072" s="1" t="str">
        <f t="array" ref="I5072">IF($F5072="", "", _xlfn.XLOOKUP($F5072,accounts!$A$2:$A$86,accounts!$F$2:$F$86, "Other"))</f>
        <v>United States</v>
      </c>
      <c r="J5072" s="1" t="s">
        <v>131</v>
      </c>
      <c r="K5072" s="3">
        <v>42937.0</v>
      </c>
      <c r="L5072" s="3">
        <v>42944.0</v>
      </c>
      <c r="M5072" s="1">
        <v>51.0</v>
      </c>
    </row>
    <row r="5073">
      <c r="A5073" s="1" t="s">
        <v>5278</v>
      </c>
      <c r="B5073" s="1" t="s">
        <v>15</v>
      </c>
      <c r="C5073" s="1" t="str">
        <f t="array" ref="C5073">_xlfn.XLOOKUP($B5073, sales_teams!$A$2:$A$36, sales_teams!$B$2:$B$36)</f>
        <v>Dustin Brinkmann</v>
      </c>
      <c r="D5073" s="1" t="str">
        <f t="array" ref="D5073">_xlfn.XLOOKUP($B5073, sales_teams!$A$2:$A$36, sales_teams!$C$2:$C$36)</f>
        <v>Central</v>
      </c>
      <c r="E5073" s="1" t="s">
        <v>188</v>
      </c>
      <c r="F5073" s="1" t="s">
        <v>25</v>
      </c>
      <c r="G5073" s="1" t="str">
        <f t="array" ref="G5073">IF($F5073="", "", _xlfn.XLOOKUP($F5073,accounts!$A$2:$A$86,accounts!$B$2:$B$86, "Other"))</f>
        <v>medical</v>
      </c>
      <c r="H5073" s="1" t="str">
        <f t="array" ref="H5073">IF($F5073="", "", IFS(_xlfn.XLOOKUP($F5073, accounts!$A$2:$A$86, accounts!$E$2:$E$86, 0)&gt;=1000, "Enterprise", _xlfn.XLOOKUP($F5073, accounts!$A$2:$A$86, accounts!$E$2:$E$86, 0)&gt;=100, "Mid-Market", TRUE, "SMB"))</f>
        <v>Enterprise</v>
      </c>
      <c r="I5073" s="1" t="str">
        <f t="array" ref="I5073">IF($F5073="", "", _xlfn.XLOOKUP($F5073,accounts!$A$2:$A$86,accounts!$F$2:$F$86, "Other"))</f>
        <v>Kenya</v>
      </c>
      <c r="J5073" s="1" t="s">
        <v>131</v>
      </c>
      <c r="K5073" s="3">
        <v>42937.0</v>
      </c>
      <c r="L5073" s="3">
        <v>42946.0</v>
      </c>
      <c r="M5073" s="1">
        <v>3167.0</v>
      </c>
    </row>
    <row r="5074">
      <c r="A5074" s="1" t="s">
        <v>5279</v>
      </c>
      <c r="B5074" s="1" t="s">
        <v>15</v>
      </c>
      <c r="C5074" s="1" t="str">
        <f t="array" ref="C5074">_xlfn.XLOOKUP($B5074, sales_teams!$A$2:$A$36, sales_teams!$B$2:$B$36)</f>
        <v>Dustin Brinkmann</v>
      </c>
      <c r="D5074" s="1" t="str">
        <f t="array" ref="D5074">_xlfn.XLOOKUP($B5074, sales_teams!$A$2:$A$36, sales_teams!$C$2:$C$36)</f>
        <v>Central</v>
      </c>
      <c r="E5074" s="1" t="s">
        <v>188</v>
      </c>
      <c r="F5074" s="1" t="s">
        <v>110</v>
      </c>
      <c r="G5074" s="1" t="str">
        <f t="array" ref="G5074">IF($F5074="", "", _xlfn.XLOOKUP($F5074,accounts!$A$2:$A$86,accounts!$B$2:$B$86, "Other"))</f>
        <v>technology</v>
      </c>
      <c r="H5074" s="1" t="str">
        <f t="array" ref="H5074">IF($F5074="", "", IFS(_xlfn.XLOOKUP($F5074, accounts!$A$2:$A$86, accounts!$E$2:$E$86, 0)&gt;=1000, "Enterprise", _xlfn.XLOOKUP($F5074, accounts!$A$2:$A$86, accounts!$E$2:$E$86, 0)&gt;=100, "Mid-Market", TRUE, "SMB"))</f>
        <v>Enterprise</v>
      </c>
      <c r="I5074" s="1" t="str">
        <f t="array" ref="I5074">IF($F5074="", "", _xlfn.XLOOKUP($F5074,accounts!$A$2:$A$86,accounts!$F$2:$F$86, "Other"))</f>
        <v>Norway</v>
      </c>
      <c r="J5074" s="1" t="s">
        <v>131</v>
      </c>
      <c r="K5074" s="3">
        <v>42937.0</v>
      </c>
      <c r="L5074" s="3">
        <v>43005.0</v>
      </c>
      <c r="M5074" s="1">
        <v>3038.0</v>
      </c>
    </row>
    <row r="5075">
      <c r="A5075" s="1" t="s">
        <v>5280</v>
      </c>
      <c r="B5075" s="1" t="s">
        <v>60</v>
      </c>
      <c r="C5075" s="1" t="str">
        <f t="array" ref="C5075">_xlfn.XLOOKUP($B5075, sales_teams!$A$2:$A$36, sales_teams!$B$2:$B$36)</f>
        <v>Celia Rouche</v>
      </c>
      <c r="D5075" s="1" t="str">
        <f t="array" ref="D5075">_xlfn.XLOOKUP($B5075, sales_teams!$A$2:$A$36, sales_teams!$C$2:$C$36)</f>
        <v>West</v>
      </c>
      <c r="E5075" s="1" t="s">
        <v>148</v>
      </c>
      <c r="F5075" s="1" t="s">
        <v>166</v>
      </c>
      <c r="G5075" s="1" t="str">
        <f t="array" ref="G5075">IF($F5075="", "", _xlfn.XLOOKUP($F5075,accounts!$A$2:$A$86,accounts!$B$2:$B$86, "Other"))</f>
        <v>finance</v>
      </c>
      <c r="H5075" s="1" t="str">
        <f t="array" ref="H5075">IF($F5075="", "", IFS(_xlfn.XLOOKUP($F5075, accounts!$A$2:$A$86, accounts!$E$2:$E$86, 0)&gt;=1000, "Enterprise", _xlfn.XLOOKUP($F5075, accounts!$A$2:$A$86, accounts!$E$2:$E$86, 0)&gt;=100, "Mid-Market", TRUE, "SMB"))</f>
        <v>Enterprise</v>
      </c>
      <c r="I5075" s="1" t="str">
        <f t="array" ref="I5075">IF($F5075="", "", _xlfn.XLOOKUP($F5075,accounts!$A$2:$A$86,accounts!$F$2:$F$86, "Other"))</f>
        <v>United States</v>
      </c>
      <c r="J5075" s="1" t="s">
        <v>189</v>
      </c>
      <c r="K5075" s="3">
        <v>42937.0</v>
      </c>
    </row>
    <row r="5076">
      <c r="A5076" s="1" t="s">
        <v>5281</v>
      </c>
      <c r="B5076" s="1" t="s">
        <v>60</v>
      </c>
      <c r="C5076" s="1" t="str">
        <f t="array" ref="C5076">_xlfn.XLOOKUP($B5076, sales_teams!$A$2:$A$36, sales_teams!$B$2:$B$36)</f>
        <v>Celia Rouche</v>
      </c>
      <c r="D5076" s="1" t="str">
        <f t="array" ref="D5076">_xlfn.XLOOKUP($B5076, sales_teams!$A$2:$A$36, sales_teams!$C$2:$C$36)</f>
        <v>West</v>
      </c>
      <c r="E5076" s="1" t="s">
        <v>148</v>
      </c>
      <c r="G5076" s="1" t="str">
        <f t="array" ref="G5076">IF($F5076="", "", _xlfn.XLOOKUP($F5076,accounts!$A$2:$A$86,accounts!$B$2:$B$86, "Other"))</f>
        <v/>
      </c>
      <c r="H5076" s="1" t="str">
        <f t="array" ref="H5076">IF($F5076="", "", IFS(_xlfn.XLOOKUP($F5076, accounts!$A$2:$A$86, accounts!$E$2:$E$86, 0)&gt;=1000, "Enterprise", _xlfn.XLOOKUP($F5076, accounts!$A$2:$A$86, accounts!$E$2:$E$86, 0)&gt;=100, "Mid-Market", TRUE, "SMB"))</f>
        <v/>
      </c>
      <c r="I5076" s="1" t="str">
        <f t="array" ref="I5076">IF($F5076="", "", _xlfn.XLOOKUP($F5076,accounts!$A$2:$A$86,accounts!$F$2:$F$86, "Other"))</f>
        <v/>
      </c>
      <c r="J5076" s="1" t="s">
        <v>189</v>
      </c>
      <c r="K5076" s="3">
        <v>42937.0</v>
      </c>
    </row>
    <row r="5077">
      <c r="A5077" s="1" t="s">
        <v>5282</v>
      </c>
      <c r="B5077" s="1" t="s">
        <v>60</v>
      </c>
      <c r="C5077" s="1" t="str">
        <f t="array" ref="C5077">_xlfn.XLOOKUP($B5077, sales_teams!$A$2:$A$36, sales_teams!$B$2:$B$36)</f>
        <v>Celia Rouche</v>
      </c>
      <c r="D5077" s="1" t="str">
        <f t="array" ref="D5077">_xlfn.XLOOKUP($B5077, sales_teams!$A$2:$A$36, sales_teams!$C$2:$C$36)</f>
        <v>West</v>
      </c>
      <c r="E5077" s="1" t="s">
        <v>188</v>
      </c>
      <c r="F5077" s="1" t="s">
        <v>168</v>
      </c>
      <c r="G5077" s="1" t="str">
        <f t="array" ref="G5077">IF($F5077="", "", _xlfn.XLOOKUP($F5077,accounts!$A$2:$A$86,accounts!$B$2:$B$86, "Other"))</f>
        <v>finance</v>
      </c>
      <c r="H5077" s="1" t="str">
        <f t="array" ref="H5077">IF($F5077="", "", IFS(_xlfn.XLOOKUP($F5077, accounts!$A$2:$A$86, accounts!$E$2:$E$86, 0)&gt;=1000, "Enterprise", _xlfn.XLOOKUP($F5077, accounts!$A$2:$A$86, accounts!$E$2:$E$86, 0)&gt;=100, "Mid-Market", TRUE, "SMB"))</f>
        <v>Enterprise</v>
      </c>
      <c r="I5077" s="1" t="str">
        <f t="array" ref="I5077">IF($F5077="", "", _xlfn.XLOOKUP($F5077,accounts!$A$2:$A$86,accounts!$F$2:$F$86, "Other"))</f>
        <v>United States</v>
      </c>
      <c r="J5077" s="1" t="s">
        <v>131</v>
      </c>
      <c r="K5077" s="3">
        <v>42937.0</v>
      </c>
      <c r="L5077" s="3">
        <v>43002.0</v>
      </c>
      <c r="M5077" s="1">
        <v>2851.0</v>
      </c>
    </row>
    <row r="5078">
      <c r="A5078" s="1" t="s">
        <v>5283</v>
      </c>
      <c r="B5078" s="1" t="s">
        <v>34</v>
      </c>
      <c r="C5078" s="1" t="str">
        <f t="array" ref="C5078">_xlfn.XLOOKUP($B5078, sales_teams!$A$2:$A$36, sales_teams!$B$2:$B$36)</f>
        <v>Cara Losch</v>
      </c>
      <c r="D5078" s="1" t="str">
        <f t="array" ref="D5078">_xlfn.XLOOKUP($B5078, sales_teams!$A$2:$A$36, sales_teams!$C$2:$C$36)</f>
        <v>East</v>
      </c>
      <c r="E5078" s="1" t="s">
        <v>109</v>
      </c>
      <c r="F5078" s="1" t="s">
        <v>50</v>
      </c>
      <c r="G5078" s="1" t="str">
        <f t="array" ref="G5078">IF($F5078="", "", _xlfn.XLOOKUP($F5078,accounts!$A$2:$A$86,accounts!$B$2:$B$86, "Other"))</f>
        <v>entertainment</v>
      </c>
      <c r="H5078" s="1" t="str">
        <f t="array" ref="H5078">IF($F5078="", "", IFS(_xlfn.XLOOKUP($F5078, accounts!$A$2:$A$86, accounts!$E$2:$E$86, 0)&gt;=1000, "Enterprise", _xlfn.XLOOKUP($F5078, accounts!$A$2:$A$86, accounts!$E$2:$E$86, 0)&gt;=100, "Mid-Market", TRUE, "SMB"))</f>
        <v>Enterprise</v>
      </c>
      <c r="I5078" s="1" t="str">
        <f t="array" ref="I5078">IF($F5078="", "", _xlfn.XLOOKUP($F5078,accounts!$A$2:$A$86,accounts!$F$2:$F$86, "Other"))</f>
        <v>United States</v>
      </c>
      <c r="J5078" s="1" t="s">
        <v>189</v>
      </c>
      <c r="K5078" s="3">
        <v>42937.0</v>
      </c>
    </row>
    <row r="5079">
      <c r="A5079" s="1" t="s">
        <v>5284</v>
      </c>
      <c r="B5079" s="1" t="s">
        <v>105</v>
      </c>
      <c r="C5079" s="1" t="str">
        <f t="array" ref="C5079">_xlfn.XLOOKUP($B5079, sales_teams!$A$2:$A$36, sales_teams!$B$2:$B$36)</f>
        <v>Summer Sewald</v>
      </c>
      <c r="D5079" s="1" t="str">
        <f t="array" ref="D5079">_xlfn.XLOOKUP($B5079, sales_teams!$A$2:$A$36, sales_teams!$C$2:$C$36)</f>
        <v>West</v>
      </c>
      <c r="E5079" s="1" t="s">
        <v>181</v>
      </c>
      <c r="G5079" s="1" t="str">
        <f t="array" ref="G5079">IF($F5079="", "", _xlfn.XLOOKUP($F5079,accounts!$A$2:$A$86,accounts!$B$2:$B$86, "Other"))</f>
        <v/>
      </c>
      <c r="H5079" s="1" t="str">
        <f t="array" ref="H5079">IF($F5079="", "", IFS(_xlfn.XLOOKUP($F5079, accounts!$A$2:$A$86, accounts!$E$2:$E$86, 0)&gt;=1000, "Enterprise", _xlfn.XLOOKUP($F5079, accounts!$A$2:$A$86, accounts!$E$2:$E$86, 0)&gt;=100, "Mid-Market", TRUE, "SMB"))</f>
        <v/>
      </c>
      <c r="I5079" s="1" t="str">
        <f t="array" ref="I5079">IF($F5079="", "", _xlfn.XLOOKUP($F5079,accounts!$A$2:$A$86,accounts!$F$2:$F$86, "Other"))</f>
        <v/>
      </c>
      <c r="J5079" s="1" t="s">
        <v>189</v>
      </c>
      <c r="K5079" s="3">
        <v>42937.0</v>
      </c>
    </row>
    <row r="5080">
      <c r="A5080" s="1" t="s">
        <v>5285</v>
      </c>
      <c r="B5080" s="1" t="s">
        <v>105</v>
      </c>
      <c r="C5080" s="1" t="str">
        <f t="array" ref="C5080">_xlfn.XLOOKUP($B5080, sales_teams!$A$2:$A$36, sales_teams!$B$2:$B$36)</f>
        <v>Summer Sewald</v>
      </c>
      <c r="D5080" s="1" t="str">
        <f t="array" ref="D5080">_xlfn.XLOOKUP($B5080, sales_teams!$A$2:$A$36, sales_teams!$C$2:$C$36)</f>
        <v>West</v>
      </c>
      <c r="E5080" s="1" t="s">
        <v>181</v>
      </c>
      <c r="G5080" s="1" t="str">
        <f t="array" ref="G5080">IF($F5080="", "", _xlfn.XLOOKUP($F5080,accounts!$A$2:$A$86,accounts!$B$2:$B$86, "Other"))</f>
        <v/>
      </c>
      <c r="H5080" s="1" t="str">
        <f t="array" ref="H5080">IF($F5080="", "", IFS(_xlfn.XLOOKUP($F5080, accounts!$A$2:$A$86, accounts!$E$2:$E$86, 0)&gt;=1000, "Enterprise", _xlfn.XLOOKUP($F5080, accounts!$A$2:$A$86, accounts!$E$2:$E$86, 0)&gt;=100, "Mid-Market", TRUE, "SMB"))</f>
        <v/>
      </c>
      <c r="I5080" s="1" t="str">
        <f t="array" ref="I5080">IF($F5080="", "", _xlfn.XLOOKUP($F5080,accounts!$A$2:$A$86,accounts!$F$2:$F$86, "Other"))</f>
        <v/>
      </c>
      <c r="J5080" s="1" t="s">
        <v>189</v>
      </c>
      <c r="K5080" s="3">
        <v>42937.0</v>
      </c>
    </row>
    <row r="5081">
      <c r="A5081" s="1" t="s">
        <v>5286</v>
      </c>
      <c r="B5081" s="1" t="s">
        <v>105</v>
      </c>
      <c r="C5081" s="1" t="str">
        <f t="array" ref="C5081">_xlfn.XLOOKUP($B5081, sales_teams!$A$2:$A$36, sales_teams!$B$2:$B$36)</f>
        <v>Summer Sewald</v>
      </c>
      <c r="D5081" s="1" t="str">
        <f t="array" ref="D5081">_xlfn.XLOOKUP($B5081, sales_teams!$A$2:$A$36, sales_teams!$C$2:$C$36)</f>
        <v>West</v>
      </c>
      <c r="E5081" s="1" t="s">
        <v>181</v>
      </c>
      <c r="G5081" s="1" t="str">
        <f t="array" ref="G5081">IF($F5081="", "", _xlfn.XLOOKUP($F5081,accounts!$A$2:$A$86,accounts!$B$2:$B$86, "Other"))</f>
        <v/>
      </c>
      <c r="H5081" s="1" t="str">
        <f t="array" ref="H5081">IF($F5081="", "", IFS(_xlfn.XLOOKUP($F5081, accounts!$A$2:$A$86, accounts!$E$2:$E$86, 0)&gt;=1000, "Enterprise", _xlfn.XLOOKUP($F5081, accounts!$A$2:$A$86, accounts!$E$2:$E$86, 0)&gt;=100, "Mid-Market", TRUE, "SMB"))</f>
        <v/>
      </c>
      <c r="I5081" s="1" t="str">
        <f t="array" ref="I5081">IF($F5081="", "", _xlfn.XLOOKUP($F5081,accounts!$A$2:$A$86,accounts!$F$2:$F$86, "Other"))</f>
        <v/>
      </c>
      <c r="J5081" s="1" t="s">
        <v>189</v>
      </c>
      <c r="K5081" s="3">
        <v>42937.0</v>
      </c>
    </row>
    <row r="5082">
      <c r="A5082" s="1" t="s">
        <v>5287</v>
      </c>
      <c r="B5082" s="1" t="s">
        <v>105</v>
      </c>
      <c r="C5082" s="1" t="str">
        <f t="array" ref="C5082">_xlfn.XLOOKUP($B5082, sales_teams!$A$2:$A$36, sales_teams!$B$2:$B$36)</f>
        <v>Summer Sewald</v>
      </c>
      <c r="D5082" s="1" t="str">
        <f t="array" ref="D5082">_xlfn.XLOOKUP($B5082, sales_teams!$A$2:$A$36, sales_teams!$C$2:$C$36)</f>
        <v>West</v>
      </c>
      <c r="E5082" s="1" t="s">
        <v>181</v>
      </c>
      <c r="F5082" s="1" t="s">
        <v>75</v>
      </c>
      <c r="G5082" s="1" t="str">
        <f t="array" ref="G5082">IF($F5082="", "", _xlfn.XLOOKUP($F5082,accounts!$A$2:$A$86,accounts!$B$2:$B$86, "Other"))</f>
        <v>software</v>
      </c>
      <c r="H5082" s="1" t="str">
        <f t="array" ref="H5082">IF($F5082="", "", IFS(_xlfn.XLOOKUP($F5082, accounts!$A$2:$A$86, accounts!$E$2:$E$86, 0)&gt;=1000, "Enterprise", _xlfn.XLOOKUP($F5082, accounts!$A$2:$A$86, accounts!$E$2:$E$86, 0)&gt;=100, "Mid-Market", TRUE, "SMB"))</f>
        <v>SMB</v>
      </c>
      <c r="I5082" s="1" t="str">
        <f t="array" ref="I5082">IF($F5082="", "", _xlfn.XLOOKUP($F5082,accounts!$A$2:$A$86,accounts!$F$2:$F$86, "Other"))</f>
        <v>United States</v>
      </c>
      <c r="J5082" s="1" t="s">
        <v>192</v>
      </c>
      <c r="K5082" s="3">
        <v>42937.0</v>
      </c>
      <c r="L5082" s="3">
        <v>43057.0</v>
      </c>
      <c r="M5082" s="1">
        <v>0.0</v>
      </c>
    </row>
    <row r="5083">
      <c r="A5083" s="1" t="s">
        <v>5288</v>
      </c>
      <c r="B5083" s="1" t="s">
        <v>105</v>
      </c>
      <c r="C5083" s="1" t="str">
        <f t="array" ref="C5083">_xlfn.XLOOKUP($B5083, sales_teams!$A$2:$A$36, sales_teams!$B$2:$B$36)</f>
        <v>Summer Sewald</v>
      </c>
      <c r="D5083" s="1" t="str">
        <f t="array" ref="D5083">_xlfn.XLOOKUP($B5083, sales_teams!$A$2:$A$36, sales_teams!$C$2:$C$36)</f>
        <v>West</v>
      </c>
      <c r="E5083" s="1" t="s">
        <v>148</v>
      </c>
      <c r="F5083" s="1" t="s">
        <v>80</v>
      </c>
      <c r="G5083" s="1" t="str">
        <f t="array" ref="G5083">IF($F5083="", "", _xlfn.XLOOKUP($F5083,accounts!$A$2:$A$86,accounts!$B$2:$B$86, "Other"))</f>
        <v>technology</v>
      </c>
      <c r="H5083" s="1" t="str">
        <f t="array" ref="H5083">IF($F5083="", "", IFS(_xlfn.XLOOKUP($F5083, accounts!$A$2:$A$86, accounts!$E$2:$E$86, 0)&gt;=1000, "Enterprise", _xlfn.XLOOKUP($F5083, accounts!$A$2:$A$86, accounts!$E$2:$E$86, 0)&gt;=100, "Mid-Market", TRUE, "SMB"))</f>
        <v>Enterprise</v>
      </c>
      <c r="I5083" s="1" t="str">
        <f t="array" ref="I5083">IF($F5083="", "", _xlfn.XLOOKUP($F5083,accounts!$A$2:$A$86,accounts!$F$2:$F$86, "Other"))</f>
        <v>United States</v>
      </c>
      <c r="J5083" s="1" t="s">
        <v>131</v>
      </c>
      <c r="K5083" s="3">
        <v>42937.0</v>
      </c>
      <c r="L5083" s="3">
        <v>42938.0</v>
      </c>
      <c r="M5083" s="1">
        <v>5283.0</v>
      </c>
    </row>
    <row r="5084">
      <c r="A5084" s="1" t="s">
        <v>5289</v>
      </c>
      <c r="B5084" s="1" t="s">
        <v>105</v>
      </c>
      <c r="C5084" s="1" t="str">
        <f t="array" ref="C5084">_xlfn.XLOOKUP($B5084, sales_teams!$A$2:$A$36, sales_teams!$B$2:$B$36)</f>
        <v>Summer Sewald</v>
      </c>
      <c r="D5084" s="1" t="str">
        <f t="array" ref="D5084">_xlfn.XLOOKUP($B5084, sales_teams!$A$2:$A$36, sales_teams!$C$2:$C$36)</f>
        <v>West</v>
      </c>
      <c r="E5084" s="1" t="s">
        <v>179</v>
      </c>
      <c r="F5084" s="1" t="s">
        <v>80</v>
      </c>
      <c r="G5084" s="1" t="str">
        <f t="array" ref="G5084">IF($F5084="", "", _xlfn.XLOOKUP($F5084,accounts!$A$2:$A$86,accounts!$B$2:$B$86, "Other"))</f>
        <v>technology</v>
      </c>
      <c r="H5084" s="1" t="str">
        <f t="array" ref="H5084">IF($F5084="", "", IFS(_xlfn.XLOOKUP($F5084, accounts!$A$2:$A$86, accounts!$E$2:$E$86, 0)&gt;=1000, "Enterprise", _xlfn.XLOOKUP($F5084, accounts!$A$2:$A$86, accounts!$E$2:$E$86, 0)&gt;=100, "Mid-Market", TRUE, "SMB"))</f>
        <v>Enterprise</v>
      </c>
      <c r="I5084" s="1" t="str">
        <f t="array" ref="I5084">IF($F5084="", "", _xlfn.XLOOKUP($F5084,accounts!$A$2:$A$86,accounts!$F$2:$F$86, "Other"))</f>
        <v>United States</v>
      </c>
      <c r="J5084" s="1" t="s">
        <v>131</v>
      </c>
      <c r="K5084" s="3">
        <v>42937.0</v>
      </c>
      <c r="L5084" s="3">
        <v>42939.0</v>
      </c>
      <c r="M5084" s="1">
        <v>49.0</v>
      </c>
    </row>
    <row r="5085">
      <c r="A5085" s="1" t="s">
        <v>5290</v>
      </c>
      <c r="B5085" s="1" t="s">
        <v>7</v>
      </c>
      <c r="C5085" s="1" t="str">
        <f t="array" ref="C5085">_xlfn.XLOOKUP($B5085, sales_teams!$A$2:$A$36, sales_teams!$B$2:$B$36)</f>
        <v>Dustin Brinkmann</v>
      </c>
      <c r="D5085" s="1" t="str">
        <f t="array" ref="D5085">_xlfn.XLOOKUP($B5085, sales_teams!$A$2:$A$36, sales_teams!$C$2:$C$36)</f>
        <v>Central</v>
      </c>
      <c r="E5085" s="1" t="s">
        <v>181</v>
      </c>
      <c r="G5085" s="1" t="str">
        <f t="array" ref="G5085">IF($F5085="", "", _xlfn.XLOOKUP($F5085,accounts!$A$2:$A$86,accounts!$B$2:$B$86, "Other"))</f>
        <v/>
      </c>
      <c r="H5085" s="1" t="str">
        <f t="array" ref="H5085">IF($F5085="", "", IFS(_xlfn.XLOOKUP($F5085, accounts!$A$2:$A$86, accounts!$E$2:$E$86, 0)&gt;=1000, "Enterprise", _xlfn.XLOOKUP($F5085, accounts!$A$2:$A$86, accounts!$E$2:$E$86, 0)&gt;=100, "Mid-Market", TRUE, "SMB"))</f>
        <v/>
      </c>
      <c r="I5085" s="1" t="str">
        <f t="array" ref="I5085">IF($F5085="", "", _xlfn.XLOOKUP($F5085,accounts!$A$2:$A$86,accounts!$F$2:$F$86, "Other"))</f>
        <v/>
      </c>
      <c r="J5085" s="1" t="s">
        <v>189</v>
      </c>
      <c r="K5085" s="3">
        <v>42938.0</v>
      </c>
    </row>
    <row r="5086">
      <c r="A5086" s="1" t="s">
        <v>5291</v>
      </c>
      <c r="B5086" s="1" t="s">
        <v>7</v>
      </c>
      <c r="C5086" s="1" t="str">
        <f t="array" ref="C5086">_xlfn.XLOOKUP($B5086, sales_teams!$A$2:$A$36, sales_teams!$B$2:$B$36)</f>
        <v>Dustin Brinkmann</v>
      </c>
      <c r="D5086" s="1" t="str">
        <f t="array" ref="D5086">_xlfn.XLOOKUP($B5086, sales_teams!$A$2:$A$36, sales_teams!$C$2:$C$36)</f>
        <v>Central</v>
      </c>
      <c r="E5086" s="1" t="s">
        <v>194</v>
      </c>
      <c r="G5086" s="1" t="str">
        <f t="array" ref="G5086">IF($F5086="", "", _xlfn.XLOOKUP($F5086,accounts!$A$2:$A$86,accounts!$B$2:$B$86, "Other"))</f>
        <v/>
      </c>
      <c r="H5086" s="1" t="str">
        <f t="array" ref="H5086">IF($F5086="", "", IFS(_xlfn.XLOOKUP($F5086, accounts!$A$2:$A$86, accounts!$E$2:$E$86, 0)&gt;=1000, "Enterprise", _xlfn.XLOOKUP($F5086, accounts!$A$2:$A$86, accounts!$E$2:$E$86, 0)&gt;=100, "Mid-Market", TRUE, "SMB"))</f>
        <v/>
      </c>
      <c r="I5086" s="1" t="str">
        <f t="array" ref="I5086">IF($F5086="", "", _xlfn.XLOOKUP($F5086,accounts!$A$2:$A$86,accounts!$F$2:$F$86, "Other"))</f>
        <v/>
      </c>
      <c r="J5086" s="1" t="s">
        <v>189</v>
      </c>
      <c r="K5086" s="3">
        <v>42938.0</v>
      </c>
    </row>
    <row r="5087">
      <c r="A5087" s="1" t="s">
        <v>5292</v>
      </c>
      <c r="B5087" s="1" t="s">
        <v>7</v>
      </c>
      <c r="C5087" s="1" t="str">
        <f t="array" ref="C5087">_xlfn.XLOOKUP($B5087, sales_teams!$A$2:$A$36, sales_teams!$B$2:$B$36)</f>
        <v>Dustin Brinkmann</v>
      </c>
      <c r="D5087" s="1" t="str">
        <f t="array" ref="D5087">_xlfn.XLOOKUP($B5087, sales_teams!$A$2:$A$36, sales_teams!$C$2:$C$36)</f>
        <v>Central</v>
      </c>
      <c r="E5087" s="1" t="s">
        <v>179</v>
      </c>
      <c r="F5087" s="1" t="s">
        <v>154</v>
      </c>
      <c r="G5087" s="1" t="str">
        <f t="array" ref="G5087">IF($F5087="", "", _xlfn.XLOOKUP($F5087,accounts!$A$2:$A$86,accounts!$B$2:$B$86, "Other"))</f>
        <v>retail</v>
      </c>
      <c r="H5087" s="1" t="str">
        <f t="array" ref="H5087">IF($F5087="", "", IFS(_xlfn.XLOOKUP($F5087, accounts!$A$2:$A$86, accounts!$E$2:$E$86, 0)&gt;=1000, "Enterprise", _xlfn.XLOOKUP($F5087, accounts!$A$2:$A$86, accounts!$E$2:$E$86, 0)&gt;=100, "Mid-Market", TRUE, "SMB"))</f>
        <v>Enterprise</v>
      </c>
      <c r="I5087" s="1" t="str">
        <f t="array" ref="I5087">IF($F5087="", "", _xlfn.XLOOKUP($F5087,accounts!$A$2:$A$86,accounts!$F$2:$F$86, "Other"))</f>
        <v>United States</v>
      </c>
      <c r="J5087" s="1" t="s">
        <v>189</v>
      </c>
      <c r="K5087" s="3">
        <v>42938.0</v>
      </c>
    </row>
    <row r="5088">
      <c r="A5088" s="1" t="s">
        <v>5293</v>
      </c>
      <c r="B5088" s="1" t="s">
        <v>7</v>
      </c>
      <c r="C5088" s="1" t="str">
        <f t="array" ref="C5088">_xlfn.XLOOKUP($B5088, sales_teams!$A$2:$A$36, sales_teams!$B$2:$B$36)</f>
        <v>Dustin Brinkmann</v>
      </c>
      <c r="D5088" s="1" t="str">
        <f t="array" ref="D5088">_xlfn.XLOOKUP($B5088, sales_teams!$A$2:$A$36, sales_teams!$C$2:$C$36)</f>
        <v>Central</v>
      </c>
      <c r="E5088" s="1" t="s">
        <v>179</v>
      </c>
      <c r="G5088" s="1" t="str">
        <f t="array" ref="G5088">IF($F5088="", "", _xlfn.XLOOKUP($F5088,accounts!$A$2:$A$86,accounts!$B$2:$B$86, "Other"))</f>
        <v/>
      </c>
      <c r="H5088" s="1" t="str">
        <f t="array" ref="H5088">IF($F5088="", "", IFS(_xlfn.XLOOKUP($F5088, accounts!$A$2:$A$86, accounts!$E$2:$E$86, 0)&gt;=1000, "Enterprise", _xlfn.XLOOKUP($F5088, accounts!$A$2:$A$86, accounts!$E$2:$E$86, 0)&gt;=100, "Mid-Market", TRUE, "SMB"))</f>
        <v/>
      </c>
      <c r="I5088" s="1" t="str">
        <f t="array" ref="I5088">IF($F5088="", "", _xlfn.XLOOKUP($F5088,accounts!$A$2:$A$86,accounts!$F$2:$F$86, "Other"))</f>
        <v/>
      </c>
      <c r="J5088" s="1" t="s">
        <v>189</v>
      </c>
      <c r="K5088" s="3">
        <v>42938.0</v>
      </c>
    </row>
    <row r="5089">
      <c r="A5089" s="1" t="s">
        <v>5294</v>
      </c>
      <c r="B5089" s="1" t="s">
        <v>7</v>
      </c>
      <c r="C5089" s="1" t="str">
        <f t="array" ref="C5089">_xlfn.XLOOKUP($B5089, sales_teams!$A$2:$A$36, sales_teams!$B$2:$B$36)</f>
        <v>Dustin Brinkmann</v>
      </c>
      <c r="D5089" s="1" t="str">
        <f t="array" ref="D5089">_xlfn.XLOOKUP($B5089, sales_teams!$A$2:$A$36, sales_teams!$C$2:$C$36)</f>
        <v>Central</v>
      </c>
      <c r="E5089" s="1" t="s">
        <v>179</v>
      </c>
      <c r="G5089" s="1" t="str">
        <f t="array" ref="G5089">IF($F5089="", "", _xlfn.XLOOKUP($F5089,accounts!$A$2:$A$86,accounts!$B$2:$B$86, "Other"))</f>
        <v/>
      </c>
      <c r="H5089" s="1" t="str">
        <f t="array" ref="H5089">IF($F5089="", "", IFS(_xlfn.XLOOKUP($F5089, accounts!$A$2:$A$86, accounts!$E$2:$E$86, 0)&gt;=1000, "Enterprise", _xlfn.XLOOKUP($F5089, accounts!$A$2:$A$86, accounts!$E$2:$E$86, 0)&gt;=100, "Mid-Market", TRUE, "SMB"))</f>
        <v/>
      </c>
      <c r="I5089" s="1" t="str">
        <f t="array" ref="I5089">IF($F5089="", "", _xlfn.XLOOKUP($F5089,accounts!$A$2:$A$86,accounts!$F$2:$F$86, "Other"))</f>
        <v/>
      </c>
      <c r="J5089" s="1" t="s">
        <v>189</v>
      </c>
      <c r="K5089" s="3">
        <v>42938.0</v>
      </c>
    </row>
    <row r="5090">
      <c r="A5090" s="1" t="s">
        <v>5295</v>
      </c>
      <c r="B5090" s="1" t="s">
        <v>7</v>
      </c>
      <c r="C5090" s="1" t="str">
        <f t="array" ref="C5090">_xlfn.XLOOKUP($B5090, sales_teams!$A$2:$A$36, sales_teams!$B$2:$B$36)</f>
        <v>Dustin Brinkmann</v>
      </c>
      <c r="D5090" s="1" t="str">
        <f t="array" ref="D5090">_xlfn.XLOOKUP($B5090, sales_teams!$A$2:$A$36, sales_teams!$C$2:$C$36)</f>
        <v>Central</v>
      </c>
      <c r="E5090" s="1" t="s">
        <v>179</v>
      </c>
      <c r="G5090" s="1" t="str">
        <f t="array" ref="G5090">IF($F5090="", "", _xlfn.XLOOKUP($F5090,accounts!$A$2:$A$86,accounts!$B$2:$B$86, "Other"))</f>
        <v/>
      </c>
      <c r="H5090" s="1" t="str">
        <f t="array" ref="H5090">IF($F5090="", "", IFS(_xlfn.XLOOKUP($F5090, accounts!$A$2:$A$86, accounts!$E$2:$E$86, 0)&gt;=1000, "Enterprise", _xlfn.XLOOKUP($F5090, accounts!$A$2:$A$86, accounts!$E$2:$E$86, 0)&gt;=100, "Mid-Market", TRUE, "SMB"))</f>
        <v/>
      </c>
      <c r="I5090" s="1" t="str">
        <f t="array" ref="I5090">IF($F5090="", "", _xlfn.XLOOKUP($F5090,accounts!$A$2:$A$86,accounts!$F$2:$F$86, "Other"))</f>
        <v/>
      </c>
      <c r="J5090" s="1" t="s">
        <v>189</v>
      </c>
      <c r="K5090" s="3">
        <v>42938.0</v>
      </c>
    </row>
    <row r="5091">
      <c r="A5091" s="1" t="s">
        <v>5296</v>
      </c>
      <c r="B5091" s="1" t="s">
        <v>7</v>
      </c>
      <c r="C5091" s="1" t="str">
        <f t="array" ref="C5091">_xlfn.XLOOKUP($B5091, sales_teams!$A$2:$A$36, sales_teams!$B$2:$B$36)</f>
        <v>Dustin Brinkmann</v>
      </c>
      <c r="D5091" s="1" t="str">
        <f t="array" ref="D5091">_xlfn.XLOOKUP($B5091, sales_teams!$A$2:$A$36, sales_teams!$C$2:$C$36)</f>
        <v>Central</v>
      </c>
      <c r="E5091" s="1" t="s">
        <v>188</v>
      </c>
      <c r="G5091" s="1" t="str">
        <f t="array" ref="G5091">IF($F5091="", "", _xlfn.XLOOKUP($F5091,accounts!$A$2:$A$86,accounts!$B$2:$B$86, "Other"))</f>
        <v/>
      </c>
      <c r="H5091" s="1" t="str">
        <f t="array" ref="H5091">IF($F5091="", "", IFS(_xlfn.XLOOKUP($F5091, accounts!$A$2:$A$86, accounts!$E$2:$E$86, 0)&gt;=1000, "Enterprise", _xlfn.XLOOKUP($F5091, accounts!$A$2:$A$86, accounts!$E$2:$E$86, 0)&gt;=100, "Mid-Market", TRUE, "SMB"))</f>
        <v/>
      </c>
      <c r="I5091" s="1" t="str">
        <f t="array" ref="I5091">IF($F5091="", "", _xlfn.XLOOKUP($F5091,accounts!$A$2:$A$86,accounts!$F$2:$F$86, "Other"))</f>
        <v/>
      </c>
      <c r="J5091" s="1" t="s">
        <v>189</v>
      </c>
      <c r="K5091" s="3">
        <v>42938.0</v>
      </c>
    </row>
    <row r="5092">
      <c r="A5092" s="1" t="s">
        <v>5297</v>
      </c>
      <c r="B5092" s="1" t="s">
        <v>7</v>
      </c>
      <c r="C5092" s="1" t="str">
        <f t="array" ref="C5092">_xlfn.XLOOKUP($B5092, sales_teams!$A$2:$A$36, sales_teams!$B$2:$B$36)</f>
        <v>Dustin Brinkmann</v>
      </c>
      <c r="D5092" s="1" t="str">
        <f t="array" ref="D5092">_xlfn.XLOOKUP($B5092, sales_teams!$A$2:$A$36, sales_teams!$C$2:$C$36)</f>
        <v>Central</v>
      </c>
      <c r="E5092" s="1" t="s">
        <v>109</v>
      </c>
      <c r="F5092" s="1" t="s">
        <v>59</v>
      </c>
      <c r="G5092" s="1" t="str">
        <f t="array" ref="G5092">IF($F5092="", "", _xlfn.XLOOKUP($F5092,accounts!$A$2:$A$86,accounts!$B$2:$B$86, "Other"))</f>
        <v>medical</v>
      </c>
      <c r="H5092" s="1" t="str">
        <f t="array" ref="H5092">IF($F5092="", "", IFS(_xlfn.XLOOKUP($F5092, accounts!$A$2:$A$86, accounts!$E$2:$E$86, 0)&gt;=1000, "Enterprise", _xlfn.XLOOKUP($F5092, accounts!$A$2:$A$86, accounts!$E$2:$E$86, 0)&gt;=100, "Mid-Market", TRUE, "SMB"))</f>
        <v>SMB</v>
      </c>
      <c r="I5092" s="1" t="str">
        <f t="array" ref="I5092">IF($F5092="", "", _xlfn.XLOOKUP($F5092,accounts!$A$2:$A$86,accounts!$F$2:$F$86, "Other"))</f>
        <v>United States</v>
      </c>
      <c r="J5092" s="1" t="s">
        <v>192</v>
      </c>
      <c r="K5092" s="3">
        <v>42938.0</v>
      </c>
      <c r="L5092" s="3">
        <v>42945.0</v>
      </c>
      <c r="M5092" s="1">
        <v>0.0</v>
      </c>
    </row>
    <row r="5093">
      <c r="A5093" s="1" t="s">
        <v>5298</v>
      </c>
      <c r="B5093" s="1" t="s">
        <v>7</v>
      </c>
      <c r="C5093" s="1" t="str">
        <f t="array" ref="C5093">_xlfn.XLOOKUP($B5093, sales_teams!$A$2:$A$36, sales_teams!$B$2:$B$36)</f>
        <v>Dustin Brinkmann</v>
      </c>
      <c r="D5093" s="1" t="str">
        <f t="array" ref="D5093">_xlfn.XLOOKUP($B5093, sales_teams!$A$2:$A$36, sales_teams!$C$2:$C$36)</f>
        <v>Central</v>
      </c>
      <c r="E5093" s="1" t="s">
        <v>188</v>
      </c>
      <c r="F5093" s="1" t="s">
        <v>156</v>
      </c>
      <c r="G5093" s="1" t="str">
        <f t="array" ref="G5093">IF($F5093="", "", _xlfn.XLOOKUP($F5093,accounts!$A$2:$A$86,accounts!$B$2:$B$86, "Other"))</f>
        <v>employment</v>
      </c>
      <c r="H5093" s="1" t="str">
        <f t="array" ref="H5093">IF($F5093="", "", IFS(_xlfn.XLOOKUP($F5093, accounts!$A$2:$A$86, accounts!$E$2:$E$86, 0)&gt;=1000, "Enterprise", _xlfn.XLOOKUP($F5093, accounts!$A$2:$A$86, accounts!$E$2:$E$86, 0)&gt;=100, "Mid-Market", TRUE, "SMB"))</f>
        <v>Mid-Market</v>
      </c>
      <c r="I5093" s="1" t="str">
        <f t="array" ref="I5093">IF($F5093="", "", _xlfn.XLOOKUP($F5093,accounts!$A$2:$A$86,accounts!$F$2:$F$86, "Other"))</f>
        <v>United States</v>
      </c>
      <c r="J5093" s="1" t="s">
        <v>192</v>
      </c>
      <c r="K5093" s="3">
        <v>42938.0</v>
      </c>
      <c r="L5093" s="3">
        <v>43042.0</v>
      </c>
      <c r="M5093" s="1">
        <v>0.0</v>
      </c>
    </row>
    <row r="5094">
      <c r="A5094" s="1" t="s">
        <v>5299</v>
      </c>
      <c r="B5094" s="1" t="s">
        <v>52</v>
      </c>
      <c r="C5094" s="1" t="str">
        <f t="array" ref="C5094">_xlfn.XLOOKUP($B5094, sales_teams!$A$2:$A$36, sales_teams!$B$2:$B$36)</f>
        <v>Rocco Neubert</v>
      </c>
      <c r="D5094" s="1" t="str">
        <f t="array" ref="D5094">_xlfn.XLOOKUP($B5094, sales_teams!$A$2:$A$36, sales_teams!$C$2:$C$36)</f>
        <v>East</v>
      </c>
      <c r="E5094" s="1" t="s">
        <v>109</v>
      </c>
      <c r="F5094" s="1" t="s">
        <v>169</v>
      </c>
      <c r="G5094" s="1" t="str">
        <f t="array" ref="G5094">IF($F5094="", "", _xlfn.XLOOKUP($F5094,accounts!$A$2:$A$86,accounts!$B$2:$B$86, "Other"))</f>
        <v>entertainment</v>
      </c>
      <c r="H5094" s="1" t="str">
        <f t="array" ref="H5094">IF($F5094="", "", IFS(_xlfn.XLOOKUP($F5094, accounts!$A$2:$A$86, accounts!$E$2:$E$86, 0)&gt;=1000, "Enterprise", _xlfn.XLOOKUP($F5094, accounts!$A$2:$A$86, accounts!$E$2:$E$86, 0)&gt;=100, "Mid-Market", TRUE, "SMB"))</f>
        <v>Enterprise</v>
      </c>
      <c r="I5094" s="1" t="str">
        <f t="array" ref="I5094">IF($F5094="", "", _xlfn.XLOOKUP($F5094,accounts!$A$2:$A$86,accounts!$F$2:$F$86, "Other"))</f>
        <v>United States</v>
      </c>
      <c r="J5094" s="1" t="s">
        <v>192</v>
      </c>
      <c r="K5094" s="3">
        <v>42938.0</v>
      </c>
      <c r="L5094" s="3">
        <v>42990.0</v>
      </c>
      <c r="M5094" s="1">
        <v>0.0</v>
      </c>
    </row>
    <row r="5095">
      <c r="A5095" s="1" t="s">
        <v>5300</v>
      </c>
      <c r="B5095" s="1" t="s">
        <v>52</v>
      </c>
      <c r="C5095" s="1" t="str">
        <f t="array" ref="C5095">_xlfn.XLOOKUP($B5095, sales_teams!$A$2:$A$36, sales_teams!$B$2:$B$36)</f>
        <v>Rocco Neubert</v>
      </c>
      <c r="D5095" s="1" t="str">
        <f t="array" ref="D5095">_xlfn.XLOOKUP($B5095, sales_teams!$A$2:$A$36, sales_teams!$C$2:$C$36)</f>
        <v>East</v>
      </c>
      <c r="E5095" s="1" t="s">
        <v>179</v>
      </c>
      <c r="F5095" s="1" t="s">
        <v>103</v>
      </c>
      <c r="G5095" s="1" t="str">
        <f t="array" ref="G5095">IF($F5095="", "", _xlfn.XLOOKUP($F5095,accounts!$A$2:$A$86,accounts!$B$2:$B$86, "Other"))</f>
        <v>retail</v>
      </c>
      <c r="H5095" s="1" t="str">
        <f t="array" ref="H5095">IF($F5095="", "", IFS(_xlfn.XLOOKUP($F5095, accounts!$A$2:$A$86, accounts!$E$2:$E$86, 0)&gt;=1000, "Enterprise", _xlfn.XLOOKUP($F5095, accounts!$A$2:$A$86, accounts!$E$2:$E$86, 0)&gt;=100, "Mid-Market", TRUE, "SMB"))</f>
        <v>Enterprise</v>
      </c>
      <c r="I5095" s="1" t="str">
        <f t="array" ref="I5095">IF($F5095="", "", _xlfn.XLOOKUP($F5095,accounts!$A$2:$A$86,accounts!$F$2:$F$86, "Other"))</f>
        <v>United States</v>
      </c>
      <c r="J5095" s="1" t="s">
        <v>192</v>
      </c>
      <c r="K5095" s="3">
        <v>42938.0</v>
      </c>
      <c r="L5095" s="3">
        <v>42943.0</v>
      </c>
      <c r="M5095" s="1">
        <v>0.0</v>
      </c>
    </row>
    <row r="5096">
      <c r="A5096" s="1" t="s">
        <v>5301</v>
      </c>
      <c r="B5096" s="1" t="s">
        <v>52</v>
      </c>
      <c r="C5096" s="1" t="str">
        <f t="array" ref="C5096">_xlfn.XLOOKUP($B5096, sales_teams!$A$2:$A$36, sales_teams!$B$2:$B$36)</f>
        <v>Rocco Neubert</v>
      </c>
      <c r="D5096" s="1" t="str">
        <f t="array" ref="D5096">_xlfn.XLOOKUP($B5096, sales_teams!$A$2:$A$36, sales_teams!$C$2:$C$36)</f>
        <v>East</v>
      </c>
      <c r="E5096" s="1" t="s">
        <v>188</v>
      </c>
      <c r="F5096" s="1" t="s">
        <v>121</v>
      </c>
      <c r="G5096" s="1" t="str">
        <f t="array" ref="G5096">IF($F5096="", "", _xlfn.XLOOKUP($F5096,accounts!$A$2:$A$86,accounts!$B$2:$B$86, "Other"))</f>
        <v>telecommunications</v>
      </c>
      <c r="H5096" s="1" t="str">
        <f t="array" ref="H5096">IF($F5096="", "", IFS(_xlfn.XLOOKUP($F5096, accounts!$A$2:$A$86, accounts!$E$2:$E$86, 0)&gt;=1000, "Enterprise", _xlfn.XLOOKUP($F5096, accounts!$A$2:$A$86, accounts!$E$2:$E$86, 0)&gt;=100, "Mid-Market", TRUE, "SMB"))</f>
        <v>Enterprise</v>
      </c>
      <c r="I5096" s="1" t="str">
        <f t="array" ref="I5096">IF($F5096="", "", _xlfn.XLOOKUP($F5096,accounts!$A$2:$A$86,accounts!$F$2:$F$86, "Other"))</f>
        <v>United States</v>
      </c>
      <c r="J5096" s="1" t="s">
        <v>131</v>
      </c>
      <c r="K5096" s="3">
        <v>42938.0</v>
      </c>
      <c r="L5096" s="3">
        <v>42939.0</v>
      </c>
      <c r="M5096" s="1">
        <v>3684.0</v>
      </c>
    </row>
    <row r="5097">
      <c r="A5097" s="1" t="s">
        <v>5302</v>
      </c>
      <c r="B5097" s="1" t="s">
        <v>52</v>
      </c>
      <c r="C5097" s="1" t="str">
        <f t="array" ref="C5097">_xlfn.XLOOKUP($B5097, sales_teams!$A$2:$A$36, sales_teams!$B$2:$B$36)</f>
        <v>Rocco Neubert</v>
      </c>
      <c r="D5097" s="1" t="str">
        <f t="array" ref="D5097">_xlfn.XLOOKUP($B5097, sales_teams!$A$2:$A$36, sales_teams!$C$2:$C$36)</f>
        <v>East</v>
      </c>
      <c r="E5097" s="1" t="s">
        <v>188</v>
      </c>
      <c r="F5097" s="1" t="s">
        <v>153</v>
      </c>
      <c r="G5097" s="1" t="str">
        <f t="array" ref="G5097">IF($F5097="", "", _xlfn.XLOOKUP($F5097,accounts!$A$2:$A$86,accounts!$B$2:$B$86, "Other"))</f>
        <v>medical</v>
      </c>
      <c r="H5097" s="1" t="str">
        <f t="array" ref="H5097">IF($F5097="", "", IFS(_xlfn.XLOOKUP($F5097, accounts!$A$2:$A$86, accounts!$E$2:$E$86, 0)&gt;=1000, "Enterprise", _xlfn.XLOOKUP($F5097, accounts!$A$2:$A$86, accounts!$E$2:$E$86, 0)&gt;=100, "Mid-Market", TRUE, "SMB"))</f>
        <v>Enterprise</v>
      </c>
      <c r="I5097" s="1" t="str">
        <f t="array" ref="I5097">IF($F5097="", "", _xlfn.XLOOKUP($F5097,accounts!$A$2:$A$86,accounts!$F$2:$F$86, "Other"))</f>
        <v>United States</v>
      </c>
      <c r="J5097" s="1" t="s">
        <v>131</v>
      </c>
      <c r="K5097" s="3">
        <v>42938.0</v>
      </c>
      <c r="L5097" s="3">
        <v>43062.0</v>
      </c>
      <c r="M5097" s="1">
        <v>2986.0</v>
      </c>
    </row>
    <row r="5098">
      <c r="A5098" s="1" t="s">
        <v>5303</v>
      </c>
      <c r="B5098" s="1" t="s">
        <v>12</v>
      </c>
      <c r="C5098" s="1" t="str">
        <f t="array" ref="C5098">_xlfn.XLOOKUP($B5098, sales_teams!$A$2:$A$36, sales_teams!$B$2:$B$36)</f>
        <v>Dustin Brinkmann</v>
      </c>
      <c r="D5098" s="1" t="str">
        <f t="array" ref="D5098">_xlfn.XLOOKUP($B5098, sales_teams!$A$2:$A$36, sales_teams!$C$2:$C$36)</f>
        <v>Central</v>
      </c>
      <c r="E5098" s="1" t="s">
        <v>181</v>
      </c>
      <c r="G5098" s="1" t="str">
        <f t="array" ref="G5098">IF($F5098="", "", _xlfn.XLOOKUP($F5098,accounts!$A$2:$A$86,accounts!$B$2:$B$86, "Other"))</f>
        <v/>
      </c>
      <c r="H5098" s="1" t="str">
        <f t="array" ref="H5098">IF($F5098="", "", IFS(_xlfn.XLOOKUP($F5098, accounts!$A$2:$A$86, accounts!$E$2:$E$86, 0)&gt;=1000, "Enterprise", _xlfn.XLOOKUP($F5098, accounts!$A$2:$A$86, accounts!$E$2:$E$86, 0)&gt;=100, "Mid-Market", TRUE, "SMB"))</f>
        <v/>
      </c>
      <c r="I5098" s="1" t="str">
        <f t="array" ref="I5098">IF($F5098="", "", _xlfn.XLOOKUP($F5098,accounts!$A$2:$A$86,accounts!$F$2:$F$86, "Other"))</f>
        <v/>
      </c>
      <c r="J5098" s="1" t="s">
        <v>189</v>
      </c>
      <c r="K5098" s="3">
        <v>42938.0</v>
      </c>
    </row>
    <row r="5099">
      <c r="A5099" s="1" t="s">
        <v>5304</v>
      </c>
      <c r="B5099" s="1" t="s">
        <v>12</v>
      </c>
      <c r="C5099" s="1" t="str">
        <f t="array" ref="C5099">_xlfn.XLOOKUP($B5099, sales_teams!$A$2:$A$36, sales_teams!$B$2:$B$36)</f>
        <v>Dustin Brinkmann</v>
      </c>
      <c r="D5099" s="1" t="str">
        <f t="array" ref="D5099">_xlfn.XLOOKUP($B5099, sales_teams!$A$2:$A$36, sales_teams!$C$2:$C$36)</f>
        <v>Central</v>
      </c>
      <c r="E5099" s="1" t="s">
        <v>109</v>
      </c>
      <c r="G5099" s="1" t="str">
        <f t="array" ref="G5099">IF($F5099="", "", _xlfn.XLOOKUP($F5099,accounts!$A$2:$A$86,accounts!$B$2:$B$86, "Other"))</f>
        <v/>
      </c>
      <c r="H5099" s="1" t="str">
        <f t="array" ref="H5099">IF($F5099="", "", IFS(_xlfn.XLOOKUP($F5099, accounts!$A$2:$A$86, accounts!$E$2:$E$86, 0)&gt;=1000, "Enterprise", _xlfn.XLOOKUP($F5099, accounts!$A$2:$A$86, accounts!$E$2:$E$86, 0)&gt;=100, "Mid-Market", TRUE, "SMB"))</f>
        <v/>
      </c>
      <c r="I5099" s="1" t="str">
        <f t="array" ref="I5099">IF($F5099="", "", _xlfn.XLOOKUP($F5099,accounts!$A$2:$A$86,accounts!$F$2:$F$86, "Other"))</f>
        <v/>
      </c>
      <c r="J5099" s="1" t="s">
        <v>189</v>
      </c>
      <c r="K5099" s="3">
        <v>42938.0</v>
      </c>
    </row>
    <row r="5100">
      <c r="A5100" s="1" t="s">
        <v>5305</v>
      </c>
      <c r="B5100" s="1" t="s">
        <v>12</v>
      </c>
      <c r="C5100" s="1" t="str">
        <f t="array" ref="C5100">_xlfn.XLOOKUP($B5100, sales_teams!$A$2:$A$36, sales_teams!$B$2:$B$36)</f>
        <v>Dustin Brinkmann</v>
      </c>
      <c r="D5100" s="1" t="str">
        <f t="array" ref="D5100">_xlfn.XLOOKUP($B5100, sales_teams!$A$2:$A$36, sales_teams!$C$2:$C$36)</f>
        <v>Central</v>
      </c>
      <c r="E5100" s="1" t="s">
        <v>188</v>
      </c>
      <c r="F5100" s="1" t="s">
        <v>165</v>
      </c>
      <c r="G5100" s="1" t="str">
        <f t="array" ref="G5100">IF($F5100="", "", _xlfn.XLOOKUP($F5100,accounts!$A$2:$A$86,accounts!$B$2:$B$86, "Other"))</f>
        <v>telecommunications</v>
      </c>
      <c r="H5100" s="1" t="str">
        <f t="array" ref="H5100">IF($F5100="", "", IFS(_xlfn.XLOOKUP($F5100, accounts!$A$2:$A$86, accounts!$E$2:$E$86, 0)&gt;=1000, "Enterprise", _xlfn.XLOOKUP($F5100, accounts!$A$2:$A$86, accounts!$E$2:$E$86, 0)&gt;=100, "Mid-Market", TRUE, "SMB"))</f>
        <v>Enterprise</v>
      </c>
      <c r="I5100" s="1" t="str">
        <f t="array" ref="I5100">IF($F5100="", "", _xlfn.XLOOKUP($F5100,accounts!$A$2:$A$86,accounts!$F$2:$F$86, "Other"))</f>
        <v>United States</v>
      </c>
      <c r="J5100" s="1" t="s">
        <v>189</v>
      </c>
      <c r="K5100" s="3">
        <v>42938.0</v>
      </c>
    </row>
    <row r="5101">
      <c r="A5101" s="1" t="s">
        <v>5306</v>
      </c>
      <c r="B5101" s="1" t="s">
        <v>12</v>
      </c>
      <c r="C5101" s="1" t="str">
        <f t="array" ref="C5101">_xlfn.XLOOKUP($B5101, sales_teams!$A$2:$A$36, sales_teams!$B$2:$B$36)</f>
        <v>Dustin Brinkmann</v>
      </c>
      <c r="D5101" s="1" t="str">
        <f t="array" ref="D5101">_xlfn.XLOOKUP($B5101, sales_teams!$A$2:$A$36, sales_teams!$C$2:$C$36)</f>
        <v>Central</v>
      </c>
      <c r="E5101" s="1" t="s">
        <v>179</v>
      </c>
      <c r="F5101" s="1" t="s">
        <v>155</v>
      </c>
      <c r="G5101" s="1" t="str">
        <f t="array" ref="G5101">IF($F5101="", "", _xlfn.XLOOKUP($F5101,accounts!$A$2:$A$86,accounts!$B$2:$B$86, "Other"))</f>
        <v>finance</v>
      </c>
      <c r="H5101" s="1" t="str">
        <f t="array" ref="H5101">IF($F5101="", "", IFS(_xlfn.XLOOKUP($F5101, accounts!$A$2:$A$86, accounts!$E$2:$E$86, 0)&gt;=1000, "Enterprise", _xlfn.XLOOKUP($F5101, accounts!$A$2:$A$86, accounts!$E$2:$E$86, 0)&gt;=100, "Mid-Market", TRUE, "SMB"))</f>
        <v>Enterprise</v>
      </c>
      <c r="I5101" s="1" t="str">
        <f t="array" ref="I5101">IF($F5101="", "", _xlfn.XLOOKUP($F5101,accounts!$A$2:$A$86,accounts!$F$2:$F$86, "Other"))</f>
        <v>United States</v>
      </c>
      <c r="J5101" s="1" t="s">
        <v>131</v>
      </c>
      <c r="K5101" s="3">
        <v>42938.0</v>
      </c>
      <c r="L5101" s="3">
        <v>42939.0</v>
      </c>
      <c r="M5101" s="1">
        <v>50.0</v>
      </c>
    </row>
    <row r="5102">
      <c r="A5102" s="1" t="s">
        <v>5307</v>
      </c>
      <c r="B5102" s="1" t="s">
        <v>39</v>
      </c>
      <c r="C5102" s="1" t="str">
        <f t="array" ref="C5102">_xlfn.XLOOKUP($B5102, sales_teams!$A$2:$A$36, sales_teams!$B$2:$B$36)</f>
        <v>Cara Losch</v>
      </c>
      <c r="D5102" s="1" t="str">
        <f t="array" ref="D5102">_xlfn.XLOOKUP($B5102, sales_teams!$A$2:$A$36, sales_teams!$C$2:$C$36)</f>
        <v>East</v>
      </c>
      <c r="E5102" s="1" t="s">
        <v>148</v>
      </c>
      <c r="F5102" s="1" t="s">
        <v>83</v>
      </c>
      <c r="G5102" s="1" t="str">
        <f t="array" ref="G5102">IF($F5102="", "", _xlfn.XLOOKUP($F5102,accounts!$A$2:$A$86,accounts!$B$2:$B$86, "Other"))</f>
        <v>marketing</v>
      </c>
      <c r="H5102" s="1" t="str">
        <f t="array" ref="H5102">IF($F5102="", "", IFS(_xlfn.XLOOKUP($F5102, accounts!$A$2:$A$86, accounts!$E$2:$E$86, 0)&gt;=1000, "Enterprise", _xlfn.XLOOKUP($F5102, accounts!$A$2:$A$86, accounts!$E$2:$E$86, 0)&gt;=100, "Mid-Market", TRUE, "SMB"))</f>
        <v>Enterprise</v>
      </c>
      <c r="I5102" s="1" t="str">
        <f t="array" ref="I5102">IF($F5102="", "", _xlfn.XLOOKUP($F5102,accounts!$A$2:$A$86,accounts!$F$2:$F$86, "Other"))</f>
        <v>United States</v>
      </c>
      <c r="J5102" s="1" t="s">
        <v>192</v>
      </c>
      <c r="K5102" s="3">
        <v>42938.0</v>
      </c>
      <c r="L5102" s="3">
        <v>42949.0</v>
      </c>
      <c r="M5102" s="1">
        <v>0.0</v>
      </c>
    </row>
    <row r="5103">
      <c r="A5103" s="1" t="s">
        <v>5308</v>
      </c>
      <c r="B5103" s="1" t="s">
        <v>39</v>
      </c>
      <c r="C5103" s="1" t="str">
        <f t="array" ref="C5103">_xlfn.XLOOKUP($B5103, sales_teams!$A$2:$A$36, sales_teams!$B$2:$B$36)</f>
        <v>Cara Losch</v>
      </c>
      <c r="D5103" s="1" t="str">
        <f t="array" ref="D5103">_xlfn.XLOOKUP($B5103, sales_teams!$A$2:$A$36, sales_teams!$C$2:$C$36)</f>
        <v>East</v>
      </c>
      <c r="E5103" s="1" t="s">
        <v>148</v>
      </c>
      <c r="F5103" s="1" t="s">
        <v>98</v>
      </c>
      <c r="G5103" s="1" t="str">
        <f t="array" ref="G5103">IF($F5103="", "", _xlfn.XLOOKUP($F5103,accounts!$A$2:$A$86,accounts!$B$2:$B$86, "Other"))</f>
        <v>retail</v>
      </c>
      <c r="H5103" s="1" t="str">
        <f t="array" ref="H5103">IF($F5103="", "", IFS(_xlfn.XLOOKUP($F5103, accounts!$A$2:$A$86, accounts!$E$2:$E$86, 0)&gt;=1000, "Enterprise", _xlfn.XLOOKUP($F5103, accounts!$A$2:$A$86, accounts!$E$2:$E$86, 0)&gt;=100, "Mid-Market", TRUE, "SMB"))</f>
        <v>Enterprise</v>
      </c>
      <c r="I5103" s="1" t="str">
        <f t="array" ref="I5103">IF($F5103="", "", _xlfn.XLOOKUP($F5103,accounts!$A$2:$A$86,accounts!$F$2:$F$86, "Other"))</f>
        <v>Japan</v>
      </c>
      <c r="J5103" s="1" t="s">
        <v>192</v>
      </c>
      <c r="K5103" s="3">
        <v>42938.0</v>
      </c>
      <c r="L5103" s="3">
        <v>42945.0</v>
      </c>
      <c r="M5103" s="1">
        <v>0.0</v>
      </c>
    </row>
    <row r="5104">
      <c r="A5104" s="1" t="s">
        <v>5309</v>
      </c>
      <c r="B5104" s="1" t="s">
        <v>30</v>
      </c>
      <c r="C5104" s="1" t="str">
        <f t="array" ref="C5104">_xlfn.XLOOKUP($B5104, sales_teams!$A$2:$A$36, sales_teams!$B$2:$B$36)</f>
        <v>Melvin Marxen</v>
      </c>
      <c r="D5104" s="1" t="str">
        <f t="array" ref="D5104">_xlfn.XLOOKUP($B5104, sales_teams!$A$2:$A$36, sales_teams!$C$2:$C$36)</f>
        <v>Central</v>
      </c>
      <c r="E5104" s="1" t="s">
        <v>181</v>
      </c>
      <c r="G5104" s="1" t="str">
        <f t="array" ref="G5104">IF($F5104="", "", _xlfn.XLOOKUP($F5104,accounts!$A$2:$A$86,accounts!$B$2:$B$86, "Other"))</f>
        <v/>
      </c>
      <c r="H5104" s="1" t="str">
        <f t="array" ref="H5104">IF($F5104="", "", IFS(_xlfn.XLOOKUP($F5104, accounts!$A$2:$A$86, accounts!$E$2:$E$86, 0)&gt;=1000, "Enterprise", _xlfn.XLOOKUP($F5104, accounts!$A$2:$A$86, accounts!$E$2:$E$86, 0)&gt;=100, "Mid-Market", TRUE, "SMB"))</f>
        <v/>
      </c>
      <c r="I5104" s="1" t="str">
        <f t="array" ref="I5104">IF($F5104="", "", _xlfn.XLOOKUP($F5104,accounts!$A$2:$A$86,accounts!$F$2:$F$86, "Other"))</f>
        <v/>
      </c>
      <c r="J5104" s="1" t="s">
        <v>189</v>
      </c>
      <c r="K5104" s="3">
        <v>42938.0</v>
      </c>
    </row>
    <row r="5105">
      <c r="A5105" s="1" t="s">
        <v>5310</v>
      </c>
      <c r="B5105" s="1" t="s">
        <v>30</v>
      </c>
      <c r="C5105" s="1" t="str">
        <f t="array" ref="C5105">_xlfn.XLOOKUP($B5105, sales_teams!$A$2:$A$36, sales_teams!$B$2:$B$36)</f>
        <v>Melvin Marxen</v>
      </c>
      <c r="D5105" s="1" t="str">
        <f t="array" ref="D5105">_xlfn.XLOOKUP($B5105, sales_teams!$A$2:$A$36, sales_teams!$C$2:$C$36)</f>
        <v>Central</v>
      </c>
      <c r="E5105" s="1" t="s">
        <v>109</v>
      </c>
      <c r="G5105" s="1" t="str">
        <f t="array" ref="G5105">IF($F5105="", "", _xlfn.XLOOKUP($F5105,accounts!$A$2:$A$86,accounts!$B$2:$B$86, "Other"))</f>
        <v/>
      </c>
      <c r="H5105" s="1" t="str">
        <f t="array" ref="H5105">IF($F5105="", "", IFS(_xlfn.XLOOKUP($F5105, accounts!$A$2:$A$86, accounts!$E$2:$E$86, 0)&gt;=1000, "Enterprise", _xlfn.XLOOKUP($F5105, accounts!$A$2:$A$86, accounts!$E$2:$E$86, 0)&gt;=100, "Mid-Market", TRUE, "SMB"))</f>
        <v/>
      </c>
      <c r="I5105" s="1" t="str">
        <f t="array" ref="I5105">IF($F5105="", "", _xlfn.XLOOKUP($F5105,accounts!$A$2:$A$86,accounts!$F$2:$F$86, "Other"))</f>
        <v/>
      </c>
      <c r="J5105" s="1" t="s">
        <v>189</v>
      </c>
      <c r="K5105" s="3">
        <v>42938.0</v>
      </c>
    </row>
    <row r="5106">
      <c r="A5106" s="1" t="s">
        <v>5311</v>
      </c>
      <c r="B5106" s="1" t="s">
        <v>30</v>
      </c>
      <c r="C5106" s="1" t="str">
        <f t="array" ref="C5106">_xlfn.XLOOKUP($B5106, sales_teams!$A$2:$A$36, sales_teams!$B$2:$B$36)</f>
        <v>Melvin Marxen</v>
      </c>
      <c r="D5106" s="1" t="str">
        <f t="array" ref="D5106">_xlfn.XLOOKUP($B5106, sales_teams!$A$2:$A$36, sales_teams!$C$2:$C$36)</f>
        <v>Central</v>
      </c>
      <c r="E5106" s="1" t="s">
        <v>148</v>
      </c>
      <c r="G5106" s="1" t="str">
        <f t="array" ref="G5106">IF($F5106="", "", _xlfn.XLOOKUP($F5106,accounts!$A$2:$A$86,accounts!$B$2:$B$86, "Other"))</f>
        <v/>
      </c>
      <c r="H5106" s="1" t="str">
        <f t="array" ref="H5106">IF($F5106="", "", IFS(_xlfn.XLOOKUP($F5106, accounts!$A$2:$A$86, accounts!$E$2:$E$86, 0)&gt;=1000, "Enterprise", _xlfn.XLOOKUP($F5106, accounts!$A$2:$A$86, accounts!$E$2:$E$86, 0)&gt;=100, "Mid-Market", TRUE, "SMB"))</f>
        <v/>
      </c>
      <c r="I5106" s="1" t="str">
        <f t="array" ref="I5106">IF($F5106="", "", _xlfn.XLOOKUP($F5106,accounts!$A$2:$A$86,accounts!$F$2:$F$86, "Other"))</f>
        <v/>
      </c>
      <c r="J5106" s="1" t="s">
        <v>189</v>
      </c>
      <c r="K5106" s="3">
        <v>42938.0</v>
      </c>
    </row>
    <row r="5107">
      <c r="A5107" s="1" t="s">
        <v>5312</v>
      </c>
      <c r="B5107" s="1" t="s">
        <v>30</v>
      </c>
      <c r="C5107" s="1" t="str">
        <f t="array" ref="C5107">_xlfn.XLOOKUP($B5107, sales_teams!$A$2:$A$36, sales_teams!$B$2:$B$36)</f>
        <v>Melvin Marxen</v>
      </c>
      <c r="D5107" s="1" t="str">
        <f t="array" ref="D5107">_xlfn.XLOOKUP($B5107, sales_teams!$A$2:$A$36, sales_teams!$C$2:$C$36)</f>
        <v>Central</v>
      </c>
      <c r="E5107" s="1" t="s">
        <v>179</v>
      </c>
      <c r="G5107" s="1" t="str">
        <f t="array" ref="G5107">IF($F5107="", "", _xlfn.XLOOKUP($F5107,accounts!$A$2:$A$86,accounts!$B$2:$B$86, "Other"))</f>
        <v/>
      </c>
      <c r="H5107" s="1" t="str">
        <f t="array" ref="H5107">IF($F5107="", "", IFS(_xlfn.XLOOKUP($F5107, accounts!$A$2:$A$86, accounts!$E$2:$E$86, 0)&gt;=1000, "Enterprise", _xlfn.XLOOKUP($F5107, accounts!$A$2:$A$86, accounts!$E$2:$E$86, 0)&gt;=100, "Mid-Market", TRUE, "SMB"))</f>
        <v/>
      </c>
      <c r="I5107" s="1" t="str">
        <f t="array" ref="I5107">IF($F5107="", "", _xlfn.XLOOKUP($F5107,accounts!$A$2:$A$86,accounts!$F$2:$F$86, "Other"))</f>
        <v/>
      </c>
      <c r="J5107" s="1" t="s">
        <v>189</v>
      </c>
      <c r="K5107" s="3">
        <v>42938.0</v>
      </c>
    </row>
    <row r="5108">
      <c r="A5108" s="1" t="s">
        <v>5313</v>
      </c>
      <c r="B5108" s="1" t="s">
        <v>30</v>
      </c>
      <c r="C5108" s="1" t="str">
        <f t="array" ref="C5108">_xlfn.XLOOKUP($B5108, sales_teams!$A$2:$A$36, sales_teams!$B$2:$B$36)</f>
        <v>Melvin Marxen</v>
      </c>
      <c r="D5108" s="1" t="str">
        <f t="array" ref="D5108">_xlfn.XLOOKUP($B5108, sales_teams!$A$2:$A$36, sales_teams!$C$2:$C$36)</f>
        <v>Central</v>
      </c>
      <c r="E5108" s="1" t="s">
        <v>148</v>
      </c>
      <c r="F5108" s="1" t="s">
        <v>157</v>
      </c>
      <c r="G5108" s="1" t="str">
        <f t="array" ref="G5108">IF($F5108="", "", _xlfn.XLOOKUP($F5108,accounts!$A$2:$A$86,accounts!$B$2:$B$86, "Other"))</f>
        <v>retail</v>
      </c>
      <c r="H5108" s="1" t="str">
        <f t="array" ref="H5108">IF($F5108="", "", IFS(_xlfn.XLOOKUP($F5108, accounts!$A$2:$A$86, accounts!$E$2:$E$86, 0)&gt;=1000, "Enterprise", _xlfn.XLOOKUP($F5108, accounts!$A$2:$A$86, accounts!$E$2:$E$86, 0)&gt;=100, "Mid-Market", TRUE, "SMB"))</f>
        <v>Enterprise</v>
      </c>
      <c r="I5108" s="1" t="str">
        <f t="array" ref="I5108">IF($F5108="", "", _xlfn.XLOOKUP($F5108,accounts!$A$2:$A$86,accounts!$F$2:$F$86, "Other"))</f>
        <v>Belgium</v>
      </c>
      <c r="J5108" s="1" t="s">
        <v>192</v>
      </c>
      <c r="K5108" s="3">
        <v>42938.0</v>
      </c>
      <c r="L5108" s="3">
        <v>42940.0</v>
      </c>
      <c r="M5108" s="1">
        <v>0.0</v>
      </c>
    </row>
    <row r="5109">
      <c r="A5109" s="1" t="s">
        <v>5314</v>
      </c>
      <c r="B5109" s="1" t="s">
        <v>30</v>
      </c>
      <c r="C5109" s="1" t="str">
        <f t="array" ref="C5109">_xlfn.XLOOKUP($B5109, sales_teams!$A$2:$A$36, sales_teams!$B$2:$B$36)</f>
        <v>Melvin Marxen</v>
      </c>
      <c r="D5109" s="1" t="str">
        <f t="array" ref="D5109">_xlfn.XLOOKUP($B5109, sales_teams!$A$2:$A$36, sales_teams!$C$2:$C$36)</f>
        <v>Central</v>
      </c>
      <c r="E5109" s="1" t="s">
        <v>109</v>
      </c>
      <c r="F5109" s="1" t="s">
        <v>113</v>
      </c>
      <c r="G5109" s="1" t="str">
        <f t="array" ref="G5109">IF($F5109="", "", _xlfn.XLOOKUP($F5109,accounts!$A$2:$A$86,accounts!$B$2:$B$86, "Other"))</f>
        <v>telecommunications</v>
      </c>
      <c r="H5109" s="1" t="str">
        <f t="array" ref="H5109">IF($F5109="", "", IFS(_xlfn.XLOOKUP($F5109, accounts!$A$2:$A$86, accounts!$E$2:$E$86, 0)&gt;=1000, "Enterprise", _xlfn.XLOOKUP($F5109, accounts!$A$2:$A$86, accounts!$E$2:$E$86, 0)&gt;=100, "Mid-Market", TRUE, "SMB"))</f>
        <v>Mid-Market</v>
      </c>
      <c r="I5109" s="1" t="str">
        <f t="array" ref="I5109">IF($F5109="", "", _xlfn.XLOOKUP($F5109,accounts!$A$2:$A$86,accounts!$F$2:$F$86, "Other"))</f>
        <v>United States</v>
      </c>
      <c r="J5109" s="1" t="s">
        <v>131</v>
      </c>
      <c r="K5109" s="3">
        <v>42938.0</v>
      </c>
      <c r="L5109" s="3">
        <v>42945.0</v>
      </c>
      <c r="M5109" s="1">
        <v>927.0</v>
      </c>
    </row>
    <row r="5110">
      <c r="A5110" s="1" t="s">
        <v>5315</v>
      </c>
      <c r="B5110" s="1" t="s">
        <v>30</v>
      </c>
      <c r="C5110" s="1" t="str">
        <f t="array" ref="C5110">_xlfn.XLOOKUP($B5110, sales_teams!$A$2:$A$36, sales_teams!$B$2:$B$36)</f>
        <v>Melvin Marxen</v>
      </c>
      <c r="D5110" s="1" t="str">
        <f t="array" ref="D5110">_xlfn.XLOOKUP($B5110, sales_teams!$A$2:$A$36, sales_teams!$C$2:$C$36)</f>
        <v>Central</v>
      </c>
      <c r="E5110" s="1" t="s">
        <v>148</v>
      </c>
      <c r="F5110" s="1" t="s">
        <v>76</v>
      </c>
      <c r="G5110" s="1" t="str">
        <f t="array" ref="G5110">IF($F5110="", "", _xlfn.XLOOKUP($F5110,accounts!$A$2:$A$86,accounts!$B$2:$B$86, "Other"))</f>
        <v>marketing</v>
      </c>
      <c r="H5110" s="1" t="str">
        <f t="array" ref="H5110">IF($F5110="", "", IFS(_xlfn.XLOOKUP($F5110, accounts!$A$2:$A$86, accounts!$E$2:$E$86, 0)&gt;=1000, "Enterprise", _xlfn.XLOOKUP($F5110, accounts!$A$2:$A$86, accounts!$E$2:$E$86, 0)&gt;=100, "Mid-Market", TRUE, "SMB"))</f>
        <v>Enterprise</v>
      </c>
      <c r="I5110" s="1" t="str">
        <f t="array" ref="I5110">IF($F5110="", "", _xlfn.XLOOKUP($F5110,accounts!$A$2:$A$86,accounts!$F$2:$F$86, "Other"))</f>
        <v>United States</v>
      </c>
      <c r="J5110" s="1" t="s">
        <v>131</v>
      </c>
      <c r="K5110" s="3">
        <v>42938.0</v>
      </c>
      <c r="L5110" s="3">
        <v>42983.0</v>
      </c>
      <c r="M5110" s="1">
        <v>5113.0</v>
      </c>
    </row>
    <row r="5111">
      <c r="A5111" s="1" t="s">
        <v>5316</v>
      </c>
      <c r="B5111" s="1" t="s">
        <v>94</v>
      </c>
      <c r="C5111" s="1" t="str">
        <f t="array" ref="C5111">_xlfn.XLOOKUP($B5111, sales_teams!$A$2:$A$36, sales_teams!$B$2:$B$36)</f>
        <v>Celia Rouche</v>
      </c>
      <c r="D5111" s="1" t="str">
        <f t="array" ref="D5111">_xlfn.XLOOKUP($B5111, sales_teams!$A$2:$A$36, sales_teams!$C$2:$C$36)</f>
        <v>West</v>
      </c>
      <c r="E5111" s="1" t="s">
        <v>179</v>
      </c>
      <c r="F5111" s="1" t="s">
        <v>36</v>
      </c>
      <c r="G5111" s="1" t="str">
        <f t="array" ref="G5111">IF($F5111="", "", _xlfn.XLOOKUP($F5111,accounts!$A$2:$A$86,accounts!$B$2:$B$86, "Other"))</f>
        <v>retail</v>
      </c>
      <c r="H5111" s="1" t="str">
        <f t="array" ref="H5111">IF($F5111="", "", IFS(_xlfn.XLOOKUP($F5111, accounts!$A$2:$A$86, accounts!$E$2:$E$86, 0)&gt;=1000, "Enterprise", _xlfn.XLOOKUP($F5111, accounts!$A$2:$A$86, accounts!$E$2:$E$86, 0)&gt;=100, "Mid-Market", TRUE, "SMB"))</f>
        <v>Enterprise</v>
      </c>
      <c r="I5111" s="1" t="str">
        <f t="array" ref="I5111">IF($F5111="", "", _xlfn.XLOOKUP($F5111,accounts!$A$2:$A$86,accounts!$F$2:$F$86, "Other"))</f>
        <v>United States</v>
      </c>
      <c r="J5111" s="1" t="s">
        <v>131</v>
      </c>
      <c r="K5111" s="3">
        <v>42938.0</v>
      </c>
      <c r="L5111" s="3">
        <v>42939.0</v>
      </c>
      <c r="M5111" s="1">
        <v>51.0</v>
      </c>
    </row>
    <row r="5112">
      <c r="A5112" s="1" t="s">
        <v>5317</v>
      </c>
      <c r="B5112" s="1" t="s">
        <v>26</v>
      </c>
      <c r="C5112" s="1" t="str">
        <f t="array" ref="C5112">_xlfn.XLOOKUP($B5112, sales_teams!$A$2:$A$36, sales_teams!$B$2:$B$36)</f>
        <v>Melvin Marxen</v>
      </c>
      <c r="D5112" s="1" t="str">
        <f t="array" ref="D5112">_xlfn.XLOOKUP($B5112, sales_teams!$A$2:$A$36, sales_teams!$C$2:$C$36)</f>
        <v>Central</v>
      </c>
      <c r="E5112" s="1" t="s">
        <v>181</v>
      </c>
      <c r="G5112" s="1" t="str">
        <f t="array" ref="G5112">IF($F5112="", "", _xlfn.XLOOKUP($F5112,accounts!$A$2:$A$86,accounts!$B$2:$B$86, "Other"))</f>
        <v/>
      </c>
      <c r="H5112" s="1" t="str">
        <f t="array" ref="H5112">IF($F5112="", "", IFS(_xlfn.XLOOKUP($F5112, accounts!$A$2:$A$86, accounts!$E$2:$E$86, 0)&gt;=1000, "Enterprise", _xlfn.XLOOKUP($F5112, accounts!$A$2:$A$86, accounts!$E$2:$E$86, 0)&gt;=100, "Mid-Market", TRUE, "SMB"))</f>
        <v/>
      </c>
      <c r="I5112" s="1" t="str">
        <f t="array" ref="I5112">IF($F5112="", "", _xlfn.XLOOKUP($F5112,accounts!$A$2:$A$86,accounts!$F$2:$F$86, "Other"))</f>
        <v/>
      </c>
      <c r="J5112" s="1" t="s">
        <v>189</v>
      </c>
      <c r="K5112" s="3">
        <v>42938.0</v>
      </c>
    </row>
    <row r="5113">
      <c r="A5113" s="1" t="s">
        <v>5318</v>
      </c>
      <c r="B5113" s="1" t="s">
        <v>26</v>
      </c>
      <c r="C5113" s="1" t="str">
        <f t="array" ref="C5113">_xlfn.XLOOKUP($B5113, sales_teams!$A$2:$A$36, sales_teams!$B$2:$B$36)</f>
        <v>Melvin Marxen</v>
      </c>
      <c r="D5113" s="1" t="str">
        <f t="array" ref="D5113">_xlfn.XLOOKUP($B5113, sales_teams!$A$2:$A$36, sales_teams!$C$2:$C$36)</f>
        <v>Central</v>
      </c>
      <c r="E5113" s="1" t="s">
        <v>109</v>
      </c>
      <c r="F5113" s="1" t="s">
        <v>95</v>
      </c>
      <c r="G5113" s="1" t="str">
        <f t="array" ref="G5113">IF($F5113="", "", _xlfn.XLOOKUP($F5113,accounts!$A$2:$A$86,accounts!$B$2:$B$86, "Other"))</f>
        <v>finance</v>
      </c>
      <c r="H5113" s="1" t="str">
        <f t="array" ref="H5113">IF($F5113="", "", IFS(_xlfn.XLOOKUP($F5113, accounts!$A$2:$A$86, accounts!$E$2:$E$86, 0)&gt;=1000, "Enterprise", _xlfn.XLOOKUP($F5113, accounts!$A$2:$A$86, accounts!$E$2:$E$86, 0)&gt;=100, "Mid-Market", TRUE, "SMB"))</f>
        <v>Enterprise</v>
      </c>
      <c r="I5113" s="1" t="str">
        <f t="array" ref="I5113">IF($F5113="", "", _xlfn.XLOOKUP($F5113,accounts!$A$2:$A$86,accounts!$F$2:$F$86, "Other"))</f>
        <v>United States</v>
      </c>
      <c r="J5113" s="1" t="s">
        <v>189</v>
      </c>
      <c r="K5113" s="3">
        <v>42938.0</v>
      </c>
    </row>
    <row r="5114">
      <c r="A5114" s="1" t="s">
        <v>5319</v>
      </c>
      <c r="B5114" s="1" t="s">
        <v>26</v>
      </c>
      <c r="C5114" s="1" t="str">
        <f t="array" ref="C5114">_xlfn.XLOOKUP($B5114, sales_teams!$A$2:$A$36, sales_teams!$B$2:$B$36)</f>
        <v>Melvin Marxen</v>
      </c>
      <c r="D5114" s="1" t="str">
        <f t="array" ref="D5114">_xlfn.XLOOKUP($B5114, sales_teams!$A$2:$A$36, sales_teams!$C$2:$C$36)</f>
        <v>Central</v>
      </c>
      <c r="E5114" s="1" t="s">
        <v>179</v>
      </c>
      <c r="F5114" s="1" t="s">
        <v>141</v>
      </c>
      <c r="G5114" s="1" t="str">
        <f t="array" ref="G5114">IF($F5114="", "", _xlfn.XLOOKUP($F5114,accounts!$A$2:$A$86,accounts!$B$2:$B$86, "Other"))</f>
        <v>finance</v>
      </c>
      <c r="H5114" s="1" t="str">
        <f t="array" ref="H5114">IF($F5114="", "", IFS(_xlfn.XLOOKUP($F5114, accounts!$A$2:$A$86, accounts!$E$2:$E$86, 0)&gt;=1000, "Enterprise", _xlfn.XLOOKUP($F5114, accounts!$A$2:$A$86, accounts!$E$2:$E$86, 0)&gt;=100, "Mid-Market", TRUE, "SMB"))</f>
        <v>Mid-Market</v>
      </c>
      <c r="I5114" s="1" t="str">
        <f t="array" ref="I5114">IF($F5114="", "", _xlfn.XLOOKUP($F5114,accounts!$A$2:$A$86,accounts!$F$2:$F$86, "Other"))</f>
        <v>United States</v>
      </c>
      <c r="J5114" s="1" t="s">
        <v>189</v>
      </c>
      <c r="K5114" s="3">
        <v>42938.0</v>
      </c>
    </row>
    <row r="5115">
      <c r="A5115" s="1" t="s">
        <v>5320</v>
      </c>
      <c r="B5115" s="1" t="s">
        <v>26</v>
      </c>
      <c r="C5115" s="1" t="str">
        <f t="array" ref="C5115">_xlfn.XLOOKUP($B5115, sales_teams!$A$2:$A$36, sales_teams!$B$2:$B$36)</f>
        <v>Melvin Marxen</v>
      </c>
      <c r="D5115" s="1" t="str">
        <f t="array" ref="D5115">_xlfn.XLOOKUP($B5115, sales_teams!$A$2:$A$36, sales_teams!$C$2:$C$36)</f>
        <v>Central</v>
      </c>
      <c r="E5115" s="1" t="s">
        <v>179</v>
      </c>
      <c r="G5115" s="1" t="str">
        <f t="array" ref="G5115">IF($F5115="", "", _xlfn.XLOOKUP($F5115,accounts!$A$2:$A$86,accounts!$B$2:$B$86, "Other"))</f>
        <v/>
      </c>
      <c r="H5115" s="1" t="str">
        <f t="array" ref="H5115">IF($F5115="", "", IFS(_xlfn.XLOOKUP($F5115, accounts!$A$2:$A$86, accounts!$E$2:$E$86, 0)&gt;=1000, "Enterprise", _xlfn.XLOOKUP($F5115, accounts!$A$2:$A$86, accounts!$E$2:$E$86, 0)&gt;=100, "Mid-Market", TRUE, "SMB"))</f>
        <v/>
      </c>
      <c r="I5115" s="1" t="str">
        <f t="array" ref="I5115">IF($F5115="", "", _xlfn.XLOOKUP($F5115,accounts!$A$2:$A$86,accounts!$F$2:$F$86, "Other"))</f>
        <v/>
      </c>
      <c r="J5115" s="1" t="s">
        <v>189</v>
      </c>
      <c r="K5115" s="3">
        <v>42938.0</v>
      </c>
    </row>
    <row r="5116">
      <c r="A5116" s="1" t="s">
        <v>5321</v>
      </c>
      <c r="B5116" s="1" t="s">
        <v>26</v>
      </c>
      <c r="C5116" s="1" t="str">
        <f t="array" ref="C5116">_xlfn.XLOOKUP($B5116, sales_teams!$A$2:$A$36, sales_teams!$B$2:$B$36)</f>
        <v>Melvin Marxen</v>
      </c>
      <c r="D5116" s="1" t="str">
        <f t="array" ref="D5116">_xlfn.XLOOKUP($B5116, sales_teams!$A$2:$A$36, sales_teams!$C$2:$C$36)</f>
        <v>Central</v>
      </c>
      <c r="E5116" s="1" t="s">
        <v>188</v>
      </c>
      <c r="F5116" s="1" t="s">
        <v>132</v>
      </c>
      <c r="G5116" s="1" t="str">
        <f t="array" ref="G5116">IF($F5116="", "", _xlfn.XLOOKUP($F5116,accounts!$A$2:$A$86,accounts!$B$2:$B$86, "Other"))</f>
        <v>marketing</v>
      </c>
      <c r="H5116" s="1" t="str">
        <f t="array" ref="H5116">IF($F5116="", "", IFS(_xlfn.XLOOKUP($F5116, accounts!$A$2:$A$86, accounts!$E$2:$E$86, 0)&gt;=1000, "Enterprise", _xlfn.XLOOKUP($F5116, accounts!$A$2:$A$86, accounts!$E$2:$E$86, 0)&gt;=100, "Mid-Market", TRUE, "SMB"))</f>
        <v>Enterprise</v>
      </c>
      <c r="I5116" s="1" t="str">
        <f t="array" ref="I5116">IF($F5116="", "", _xlfn.XLOOKUP($F5116,accounts!$A$2:$A$86,accounts!$F$2:$F$86, "Other"))</f>
        <v>Jordan</v>
      </c>
      <c r="J5116" s="1" t="s">
        <v>189</v>
      </c>
      <c r="K5116" s="3">
        <v>42938.0</v>
      </c>
    </row>
    <row r="5117">
      <c r="A5117" s="1" t="s">
        <v>5322</v>
      </c>
      <c r="B5117" s="1" t="s">
        <v>88</v>
      </c>
      <c r="C5117" s="1" t="str">
        <f t="array" ref="C5117">_xlfn.XLOOKUP($B5117, sales_teams!$A$2:$A$36, sales_teams!$B$2:$B$36)</f>
        <v>Celia Rouche</v>
      </c>
      <c r="D5117" s="1" t="str">
        <f t="array" ref="D5117">_xlfn.XLOOKUP($B5117, sales_teams!$A$2:$A$36, sales_teams!$C$2:$C$36)</f>
        <v>West</v>
      </c>
      <c r="E5117" s="1" t="s">
        <v>179</v>
      </c>
      <c r="F5117" s="1" t="s">
        <v>91</v>
      </c>
      <c r="G5117" s="1" t="str">
        <f t="array" ref="G5117">IF($F5117="", "", _xlfn.XLOOKUP($F5117,accounts!$A$2:$A$86,accounts!$B$2:$B$86, "Other"))</f>
        <v>employment</v>
      </c>
      <c r="H5117" s="1" t="str">
        <f t="array" ref="H5117">IF($F5117="", "", IFS(_xlfn.XLOOKUP($F5117, accounts!$A$2:$A$86, accounts!$E$2:$E$86, 0)&gt;=1000, "Enterprise", _xlfn.XLOOKUP($F5117, accounts!$A$2:$A$86, accounts!$E$2:$E$86, 0)&gt;=100, "Mid-Market", TRUE, "SMB"))</f>
        <v>Enterprise</v>
      </c>
      <c r="I5117" s="1" t="str">
        <f t="array" ref="I5117">IF($F5117="", "", _xlfn.XLOOKUP($F5117,accounts!$A$2:$A$86,accounts!$F$2:$F$86, "Other"))</f>
        <v>United States</v>
      </c>
      <c r="J5117" s="1" t="s">
        <v>131</v>
      </c>
      <c r="K5117" s="3">
        <v>42938.0</v>
      </c>
      <c r="L5117" s="3">
        <v>42992.0</v>
      </c>
      <c r="M5117" s="1">
        <v>64.0</v>
      </c>
    </row>
    <row r="5118">
      <c r="A5118" s="1" t="s">
        <v>5323</v>
      </c>
      <c r="B5118" s="1" t="s">
        <v>99</v>
      </c>
      <c r="C5118" s="1" t="str">
        <f t="array" ref="C5118">_xlfn.XLOOKUP($B5118, sales_teams!$A$2:$A$36, sales_teams!$B$2:$B$36)</f>
        <v>Summer Sewald</v>
      </c>
      <c r="D5118" s="1" t="str">
        <f t="array" ref="D5118">_xlfn.XLOOKUP($B5118, sales_teams!$A$2:$A$36, sales_teams!$C$2:$C$36)</f>
        <v>West</v>
      </c>
      <c r="E5118" s="1" t="s">
        <v>179</v>
      </c>
      <c r="G5118" s="1" t="str">
        <f t="array" ref="G5118">IF($F5118="", "", _xlfn.XLOOKUP($F5118,accounts!$A$2:$A$86,accounts!$B$2:$B$86, "Other"))</f>
        <v/>
      </c>
      <c r="H5118" s="1" t="str">
        <f t="array" ref="H5118">IF($F5118="", "", IFS(_xlfn.XLOOKUP($F5118, accounts!$A$2:$A$86, accounts!$E$2:$E$86, 0)&gt;=1000, "Enterprise", _xlfn.XLOOKUP($F5118, accounts!$A$2:$A$86, accounts!$E$2:$E$86, 0)&gt;=100, "Mid-Market", TRUE, "SMB"))</f>
        <v/>
      </c>
      <c r="I5118" s="1" t="str">
        <f t="array" ref="I5118">IF($F5118="", "", _xlfn.XLOOKUP($F5118,accounts!$A$2:$A$86,accounts!$F$2:$F$86, "Other"))</f>
        <v/>
      </c>
      <c r="J5118" s="1" t="s">
        <v>189</v>
      </c>
      <c r="K5118" s="3">
        <v>42938.0</v>
      </c>
    </row>
    <row r="5119">
      <c r="A5119" s="1" t="s">
        <v>5324</v>
      </c>
      <c r="B5119" s="1" t="s">
        <v>19</v>
      </c>
      <c r="C5119" s="1" t="str">
        <f t="array" ref="C5119">_xlfn.XLOOKUP($B5119, sales_teams!$A$2:$A$36, sales_teams!$B$2:$B$36)</f>
        <v>Melvin Marxen</v>
      </c>
      <c r="D5119" s="1" t="str">
        <f t="array" ref="D5119">_xlfn.XLOOKUP($B5119, sales_teams!$A$2:$A$36, sales_teams!$C$2:$C$36)</f>
        <v>Central</v>
      </c>
      <c r="E5119" s="1" t="s">
        <v>109</v>
      </c>
      <c r="G5119" s="1" t="str">
        <f t="array" ref="G5119">IF($F5119="", "", _xlfn.XLOOKUP($F5119,accounts!$A$2:$A$86,accounts!$B$2:$B$86, "Other"))</f>
        <v/>
      </c>
      <c r="H5119" s="1" t="str">
        <f t="array" ref="H5119">IF($F5119="", "", IFS(_xlfn.XLOOKUP($F5119, accounts!$A$2:$A$86, accounts!$E$2:$E$86, 0)&gt;=1000, "Enterprise", _xlfn.XLOOKUP($F5119, accounts!$A$2:$A$86, accounts!$E$2:$E$86, 0)&gt;=100, "Mid-Market", TRUE, "SMB"))</f>
        <v/>
      </c>
      <c r="I5119" s="1" t="str">
        <f t="array" ref="I5119">IF($F5119="", "", _xlfn.XLOOKUP($F5119,accounts!$A$2:$A$86,accounts!$F$2:$F$86, "Other"))</f>
        <v/>
      </c>
      <c r="J5119" s="1" t="s">
        <v>189</v>
      </c>
      <c r="K5119" s="3">
        <v>42938.0</v>
      </c>
    </row>
    <row r="5120">
      <c r="A5120" s="1" t="s">
        <v>5325</v>
      </c>
      <c r="B5120" s="1" t="s">
        <v>19</v>
      </c>
      <c r="C5120" s="1" t="str">
        <f t="array" ref="C5120">_xlfn.XLOOKUP($B5120, sales_teams!$A$2:$A$36, sales_teams!$B$2:$B$36)</f>
        <v>Melvin Marxen</v>
      </c>
      <c r="D5120" s="1" t="str">
        <f t="array" ref="D5120">_xlfn.XLOOKUP($B5120, sales_teams!$A$2:$A$36, sales_teams!$C$2:$C$36)</f>
        <v>Central</v>
      </c>
      <c r="E5120" s="1" t="s">
        <v>181</v>
      </c>
      <c r="F5120" s="1" t="s">
        <v>150</v>
      </c>
      <c r="G5120" s="1" t="str">
        <f t="array" ref="G5120">IF($F5120="", "", _xlfn.XLOOKUP($F5120,accounts!$A$2:$A$86,accounts!$B$2:$B$86, "Other"))</f>
        <v>technology</v>
      </c>
      <c r="H5120" s="1" t="str">
        <f t="array" ref="H5120">IF($F5120="", "", IFS(_xlfn.XLOOKUP($F5120, accounts!$A$2:$A$86, accounts!$E$2:$E$86, 0)&gt;=1000, "Enterprise", _xlfn.XLOOKUP($F5120, accounts!$A$2:$A$86, accounts!$E$2:$E$86, 0)&gt;=100, "Mid-Market", TRUE, "SMB"))</f>
        <v>Enterprise</v>
      </c>
      <c r="I5120" s="1" t="str">
        <f t="array" ref="I5120">IF($F5120="", "", _xlfn.XLOOKUP($F5120,accounts!$A$2:$A$86,accounts!$F$2:$F$86, "Other"))</f>
        <v>United States</v>
      </c>
      <c r="J5120" s="1" t="s">
        <v>192</v>
      </c>
      <c r="K5120" s="3">
        <v>42938.0</v>
      </c>
      <c r="L5120" s="3">
        <v>43044.0</v>
      </c>
      <c r="M5120" s="1">
        <v>0.0</v>
      </c>
    </row>
    <row r="5121">
      <c r="A5121" s="1" t="s">
        <v>5326</v>
      </c>
      <c r="B5121" s="1" t="s">
        <v>19</v>
      </c>
      <c r="C5121" s="1" t="str">
        <f t="array" ref="C5121">_xlfn.XLOOKUP($B5121, sales_teams!$A$2:$A$36, sales_teams!$B$2:$B$36)</f>
        <v>Melvin Marxen</v>
      </c>
      <c r="D5121" s="1" t="str">
        <f t="array" ref="D5121">_xlfn.XLOOKUP($B5121, sales_teams!$A$2:$A$36, sales_teams!$C$2:$C$36)</f>
        <v>Central</v>
      </c>
      <c r="E5121" s="1" t="s">
        <v>109</v>
      </c>
      <c r="F5121" s="1" t="s">
        <v>79</v>
      </c>
      <c r="G5121" s="1" t="str">
        <f t="array" ref="G5121">IF($F5121="", "", _xlfn.XLOOKUP($F5121,accounts!$A$2:$A$86,accounts!$B$2:$B$86, "Other"))</f>
        <v>entertainment</v>
      </c>
      <c r="H5121" s="1" t="str">
        <f t="array" ref="H5121">IF($F5121="", "", IFS(_xlfn.XLOOKUP($F5121, accounts!$A$2:$A$86, accounts!$E$2:$E$86, 0)&gt;=1000, "Enterprise", _xlfn.XLOOKUP($F5121, accounts!$A$2:$A$86, accounts!$E$2:$E$86, 0)&gt;=100, "Mid-Market", TRUE, "SMB"))</f>
        <v>Mid-Market</v>
      </c>
      <c r="I5121" s="1" t="str">
        <f t="array" ref="I5121">IF($F5121="", "", _xlfn.XLOOKUP($F5121,accounts!$A$2:$A$86,accounts!$F$2:$F$86, "Other"))</f>
        <v>United States</v>
      </c>
      <c r="J5121" s="1" t="s">
        <v>192</v>
      </c>
      <c r="K5121" s="3">
        <v>42938.0</v>
      </c>
      <c r="L5121" s="3">
        <v>42940.0</v>
      </c>
      <c r="M5121" s="1">
        <v>0.0</v>
      </c>
    </row>
    <row r="5122">
      <c r="A5122" s="1" t="s">
        <v>5327</v>
      </c>
      <c r="B5122" s="1" t="s">
        <v>19</v>
      </c>
      <c r="C5122" s="1" t="str">
        <f t="array" ref="C5122">_xlfn.XLOOKUP($B5122, sales_teams!$A$2:$A$36, sales_teams!$B$2:$B$36)</f>
        <v>Melvin Marxen</v>
      </c>
      <c r="D5122" s="1" t="str">
        <f t="array" ref="D5122">_xlfn.XLOOKUP($B5122, sales_teams!$A$2:$A$36, sales_teams!$C$2:$C$36)</f>
        <v>Central</v>
      </c>
      <c r="E5122" s="1" t="s">
        <v>148</v>
      </c>
      <c r="F5122" s="1" t="s">
        <v>119</v>
      </c>
      <c r="G5122" s="1" t="str">
        <f t="array" ref="G5122">IF($F5122="", "", _xlfn.XLOOKUP($F5122,accounts!$A$2:$A$86,accounts!$B$2:$B$86, "Other"))</f>
        <v>technology</v>
      </c>
      <c r="H5122" s="1" t="str">
        <f t="array" ref="H5122">IF($F5122="", "", IFS(_xlfn.XLOOKUP($F5122, accounts!$A$2:$A$86, accounts!$E$2:$E$86, 0)&gt;=1000, "Enterprise", _xlfn.XLOOKUP($F5122, accounts!$A$2:$A$86, accounts!$E$2:$E$86, 0)&gt;=100, "Mid-Market", TRUE, "SMB"))</f>
        <v>Enterprise</v>
      </c>
      <c r="I5122" s="1" t="str">
        <f t="array" ref="I5122">IF($F5122="", "", _xlfn.XLOOKUP($F5122,accounts!$A$2:$A$86,accounts!$F$2:$F$86, "Other"))</f>
        <v>Korea</v>
      </c>
      <c r="J5122" s="1" t="s">
        <v>192</v>
      </c>
      <c r="K5122" s="3">
        <v>42938.0</v>
      </c>
      <c r="L5122" s="3">
        <v>43051.0</v>
      </c>
      <c r="M5122" s="1">
        <v>0.0</v>
      </c>
    </row>
    <row r="5123">
      <c r="A5123" s="1" t="s">
        <v>5328</v>
      </c>
      <c r="B5123" s="1" t="s">
        <v>102</v>
      </c>
      <c r="C5123" s="1" t="str">
        <f t="array" ref="C5123">_xlfn.XLOOKUP($B5123, sales_teams!$A$2:$A$36, sales_teams!$B$2:$B$36)</f>
        <v>Summer Sewald</v>
      </c>
      <c r="D5123" s="1" t="str">
        <f t="array" ref="D5123">_xlfn.XLOOKUP($B5123, sales_teams!$A$2:$A$36, sales_teams!$C$2:$C$36)</f>
        <v>West</v>
      </c>
      <c r="E5123" s="1" t="s">
        <v>181</v>
      </c>
      <c r="F5123" s="1" t="s">
        <v>127</v>
      </c>
      <c r="G5123" s="1" t="str">
        <f t="array" ref="G5123">IF($F5123="", "", _xlfn.XLOOKUP($F5123,accounts!$A$2:$A$86,accounts!$B$2:$B$86, "Other"))</f>
        <v>technology</v>
      </c>
      <c r="H5123" s="1" t="str">
        <f t="array" ref="H5123">IF($F5123="", "", IFS(_xlfn.XLOOKUP($F5123, accounts!$A$2:$A$86, accounts!$E$2:$E$86, 0)&gt;=1000, "Enterprise", _xlfn.XLOOKUP($F5123, accounts!$A$2:$A$86, accounts!$E$2:$E$86, 0)&gt;=100, "Mid-Market", TRUE, "SMB"))</f>
        <v>Enterprise</v>
      </c>
      <c r="I5123" s="1" t="str">
        <f t="array" ref="I5123">IF($F5123="", "", _xlfn.XLOOKUP($F5123,accounts!$A$2:$A$86,accounts!$F$2:$F$86, "Other"))</f>
        <v>United States</v>
      </c>
      <c r="J5123" s="1" t="s">
        <v>131</v>
      </c>
      <c r="K5123" s="3">
        <v>42938.0</v>
      </c>
      <c r="L5123" s="3">
        <v>42939.0</v>
      </c>
      <c r="M5123" s="1">
        <v>442.0</v>
      </c>
    </row>
    <row r="5124">
      <c r="A5124" s="1" t="s">
        <v>5329</v>
      </c>
      <c r="B5124" s="1" t="s">
        <v>17</v>
      </c>
      <c r="C5124" s="1" t="str">
        <f t="array" ref="C5124">_xlfn.XLOOKUP($B5124, sales_teams!$A$2:$A$36, sales_teams!$B$2:$B$36)</f>
        <v>Dustin Brinkmann</v>
      </c>
      <c r="D5124" s="1" t="str">
        <f t="array" ref="D5124">_xlfn.XLOOKUP($B5124, sales_teams!$A$2:$A$36, sales_teams!$C$2:$C$36)</f>
        <v>Central</v>
      </c>
      <c r="E5124" s="1" t="s">
        <v>181</v>
      </c>
      <c r="G5124" s="1" t="str">
        <f t="array" ref="G5124">IF($F5124="", "", _xlfn.XLOOKUP($F5124,accounts!$A$2:$A$86,accounts!$B$2:$B$86, "Other"))</f>
        <v/>
      </c>
      <c r="H5124" s="1" t="str">
        <f t="array" ref="H5124">IF($F5124="", "", IFS(_xlfn.XLOOKUP($F5124, accounts!$A$2:$A$86, accounts!$E$2:$E$86, 0)&gt;=1000, "Enterprise", _xlfn.XLOOKUP($F5124, accounts!$A$2:$A$86, accounts!$E$2:$E$86, 0)&gt;=100, "Mid-Market", TRUE, "SMB"))</f>
        <v/>
      </c>
      <c r="I5124" s="1" t="str">
        <f t="array" ref="I5124">IF($F5124="", "", _xlfn.XLOOKUP($F5124,accounts!$A$2:$A$86,accounts!$F$2:$F$86, "Other"))</f>
        <v/>
      </c>
      <c r="J5124" s="1" t="s">
        <v>189</v>
      </c>
      <c r="K5124" s="3">
        <v>42938.0</v>
      </c>
    </row>
    <row r="5125">
      <c r="A5125" s="1" t="s">
        <v>5330</v>
      </c>
      <c r="B5125" s="1" t="s">
        <v>17</v>
      </c>
      <c r="C5125" s="1" t="str">
        <f t="array" ref="C5125">_xlfn.XLOOKUP($B5125, sales_teams!$A$2:$A$36, sales_teams!$B$2:$B$36)</f>
        <v>Dustin Brinkmann</v>
      </c>
      <c r="D5125" s="1" t="str">
        <f t="array" ref="D5125">_xlfn.XLOOKUP($B5125, sales_teams!$A$2:$A$36, sales_teams!$C$2:$C$36)</f>
        <v>Central</v>
      </c>
      <c r="E5125" s="1" t="s">
        <v>109</v>
      </c>
      <c r="G5125" s="1" t="str">
        <f t="array" ref="G5125">IF($F5125="", "", _xlfn.XLOOKUP($F5125,accounts!$A$2:$A$86,accounts!$B$2:$B$86, "Other"))</f>
        <v/>
      </c>
      <c r="H5125" s="1" t="str">
        <f t="array" ref="H5125">IF($F5125="", "", IFS(_xlfn.XLOOKUP($F5125, accounts!$A$2:$A$86, accounts!$E$2:$E$86, 0)&gt;=1000, "Enterprise", _xlfn.XLOOKUP($F5125, accounts!$A$2:$A$86, accounts!$E$2:$E$86, 0)&gt;=100, "Mid-Market", TRUE, "SMB"))</f>
        <v/>
      </c>
      <c r="I5125" s="1" t="str">
        <f t="array" ref="I5125">IF($F5125="", "", _xlfn.XLOOKUP($F5125,accounts!$A$2:$A$86,accounts!$F$2:$F$86, "Other"))</f>
        <v/>
      </c>
      <c r="J5125" s="1" t="s">
        <v>189</v>
      </c>
      <c r="K5125" s="3">
        <v>42938.0</v>
      </c>
    </row>
    <row r="5126">
      <c r="A5126" s="1" t="s">
        <v>5331</v>
      </c>
      <c r="B5126" s="1" t="s">
        <v>17</v>
      </c>
      <c r="C5126" s="1" t="str">
        <f t="array" ref="C5126">_xlfn.XLOOKUP($B5126, sales_teams!$A$2:$A$36, sales_teams!$B$2:$B$36)</f>
        <v>Dustin Brinkmann</v>
      </c>
      <c r="D5126" s="1" t="str">
        <f t="array" ref="D5126">_xlfn.XLOOKUP($B5126, sales_teams!$A$2:$A$36, sales_teams!$C$2:$C$36)</f>
        <v>Central</v>
      </c>
      <c r="E5126" s="1" t="s">
        <v>194</v>
      </c>
      <c r="G5126" s="1" t="str">
        <f t="array" ref="G5126">IF($F5126="", "", _xlfn.XLOOKUP($F5126,accounts!$A$2:$A$86,accounts!$B$2:$B$86, "Other"))</f>
        <v/>
      </c>
      <c r="H5126" s="1" t="str">
        <f t="array" ref="H5126">IF($F5126="", "", IFS(_xlfn.XLOOKUP($F5126, accounts!$A$2:$A$86, accounts!$E$2:$E$86, 0)&gt;=1000, "Enterprise", _xlfn.XLOOKUP($F5126, accounts!$A$2:$A$86, accounts!$E$2:$E$86, 0)&gt;=100, "Mid-Market", TRUE, "SMB"))</f>
        <v/>
      </c>
      <c r="I5126" s="1" t="str">
        <f t="array" ref="I5126">IF($F5126="", "", _xlfn.XLOOKUP($F5126,accounts!$A$2:$A$86,accounts!$F$2:$F$86, "Other"))</f>
        <v/>
      </c>
      <c r="J5126" s="1" t="s">
        <v>189</v>
      </c>
      <c r="K5126" s="3">
        <v>42938.0</v>
      </c>
    </row>
    <row r="5127">
      <c r="A5127" s="1" t="s">
        <v>5332</v>
      </c>
      <c r="B5127" s="1" t="s">
        <v>17</v>
      </c>
      <c r="C5127" s="1" t="str">
        <f t="array" ref="C5127">_xlfn.XLOOKUP($B5127, sales_teams!$A$2:$A$36, sales_teams!$B$2:$B$36)</f>
        <v>Dustin Brinkmann</v>
      </c>
      <c r="D5127" s="1" t="str">
        <f t="array" ref="D5127">_xlfn.XLOOKUP($B5127, sales_teams!$A$2:$A$36, sales_teams!$C$2:$C$36)</f>
        <v>Central</v>
      </c>
      <c r="E5127" s="1" t="s">
        <v>188</v>
      </c>
      <c r="G5127" s="1" t="str">
        <f t="array" ref="G5127">IF($F5127="", "", _xlfn.XLOOKUP($F5127,accounts!$A$2:$A$86,accounts!$B$2:$B$86, "Other"))</f>
        <v/>
      </c>
      <c r="H5127" s="1" t="str">
        <f t="array" ref="H5127">IF($F5127="", "", IFS(_xlfn.XLOOKUP($F5127, accounts!$A$2:$A$86, accounts!$E$2:$E$86, 0)&gt;=1000, "Enterprise", _xlfn.XLOOKUP($F5127, accounts!$A$2:$A$86, accounts!$E$2:$E$86, 0)&gt;=100, "Mid-Market", TRUE, "SMB"))</f>
        <v/>
      </c>
      <c r="I5127" s="1" t="str">
        <f t="array" ref="I5127">IF($F5127="", "", _xlfn.XLOOKUP($F5127,accounts!$A$2:$A$86,accounts!$F$2:$F$86, "Other"))</f>
        <v/>
      </c>
      <c r="J5127" s="1" t="s">
        <v>189</v>
      </c>
      <c r="K5127" s="3">
        <v>42938.0</v>
      </c>
    </row>
    <row r="5128">
      <c r="A5128" s="1" t="s">
        <v>5333</v>
      </c>
      <c r="B5128" s="1" t="s">
        <v>92</v>
      </c>
      <c r="C5128" s="1" t="str">
        <f t="array" ref="C5128">_xlfn.XLOOKUP($B5128, sales_teams!$A$2:$A$36, sales_teams!$B$2:$B$36)</f>
        <v>Celia Rouche</v>
      </c>
      <c r="D5128" s="1" t="str">
        <f t="array" ref="D5128">_xlfn.XLOOKUP($B5128, sales_teams!$A$2:$A$36, sales_teams!$C$2:$C$36)</f>
        <v>West</v>
      </c>
      <c r="E5128" s="1" t="s">
        <v>148</v>
      </c>
      <c r="F5128" s="1" t="s">
        <v>84</v>
      </c>
      <c r="G5128" s="1" t="str">
        <f t="array" ref="G5128">IF($F5128="", "", _xlfn.XLOOKUP($F5128,accounts!$A$2:$A$86,accounts!$B$2:$B$86, "Other"))</f>
        <v>retail</v>
      </c>
      <c r="H5128" s="1" t="str">
        <f t="array" ref="H5128">IF($F5128="", "", IFS(_xlfn.XLOOKUP($F5128, accounts!$A$2:$A$86, accounts!$E$2:$E$86, 0)&gt;=1000, "Enterprise", _xlfn.XLOOKUP($F5128, accounts!$A$2:$A$86, accounts!$E$2:$E$86, 0)&gt;=100, "Mid-Market", TRUE, "SMB"))</f>
        <v>Enterprise</v>
      </c>
      <c r="I5128" s="1" t="str">
        <f t="array" ref="I5128">IF($F5128="", "", _xlfn.XLOOKUP($F5128,accounts!$A$2:$A$86,accounts!$F$2:$F$86, "Other"))</f>
        <v>United States</v>
      </c>
      <c r="J5128" s="1" t="s">
        <v>192</v>
      </c>
      <c r="K5128" s="3">
        <v>42938.0</v>
      </c>
      <c r="L5128" s="3">
        <v>42946.0</v>
      </c>
      <c r="M5128" s="1">
        <v>0.0</v>
      </c>
    </row>
    <row r="5129">
      <c r="A5129" s="1" t="s">
        <v>5334</v>
      </c>
      <c r="B5129" s="1" t="s">
        <v>92</v>
      </c>
      <c r="C5129" s="1" t="str">
        <f t="array" ref="C5129">_xlfn.XLOOKUP($B5129, sales_teams!$A$2:$A$36, sales_teams!$B$2:$B$36)</f>
        <v>Celia Rouche</v>
      </c>
      <c r="D5129" s="1" t="str">
        <f t="array" ref="D5129">_xlfn.XLOOKUP($B5129, sales_teams!$A$2:$A$36, sales_teams!$C$2:$C$36)</f>
        <v>West</v>
      </c>
      <c r="E5129" s="1" t="s">
        <v>188</v>
      </c>
      <c r="F5129" s="1" t="s">
        <v>36</v>
      </c>
      <c r="G5129" s="1" t="str">
        <f t="array" ref="G5129">IF($F5129="", "", _xlfn.XLOOKUP($F5129,accounts!$A$2:$A$86,accounts!$B$2:$B$86, "Other"))</f>
        <v>retail</v>
      </c>
      <c r="H5129" s="1" t="str">
        <f t="array" ref="H5129">IF($F5129="", "", IFS(_xlfn.XLOOKUP($F5129, accounts!$A$2:$A$86, accounts!$E$2:$E$86, 0)&gt;=1000, "Enterprise", _xlfn.XLOOKUP($F5129, accounts!$A$2:$A$86, accounts!$E$2:$E$86, 0)&gt;=100, "Mid-Market", TRUE, "SMB"))</f>
        <v>Enterprise</v>
      </c>
      <c r="I5129" s="1" t="str">
        <f t="array" ref="I5129">IF($F5129="", "", _xlfn.XLOOKUP($F5129,accounts!$A$2:$A$86,accounts!$F$2:$F$86, "Other"))</f>
        <v>United States</v>
      </c>
      <c r="J5129" s="1" t="s">
        <v>131</v>
      </c>
      <c r="K5129" s="3">
        <v>42938.0</v>
      </c>
      <c r="L5129" s="3">
        <v>43008.0</v>
      </c>
      <c r="M5129" s="1">
        <v>3015.0</v>
      </c>
    </row>
    <row r="5130">
      <c r="A5130" s="1" t="s">
        <v>5335</v>
      </c>
      <c r="B5130" s="1" t="s">
        <v>24</v>
      </c>
      <c r="C5130" s="1" t="str">
        <f t="array" ref="C5130">_xlfn.XLOOKUP($B5130, sales_teams!$A$2:$A$36, sales_teams!$B$2:$B$36)</f>
        <v>Melvin Marxen</v>
      </c>
      <c r="D5130" s="1" t="str">
        <f t="array" ref="D5130">_xlfn.XLOOKUP($B5130, sales_teams!$A$2:$A$36, sales_teams!$C$2:$C$36)</f>
        <v>Central</v>
      </c>
      <c r="E5130" s="1" t="s">
        <v>188</v>
      </c>
      <c r="F5130" s="1" t="s">
        <v>47</v>
      </c>
      <c r="G5130" s="1" t="str">
        <f t="array" ref="G5130">IF($F5130="", "", _xlfn.XLOOKUP($F5130,accounts!$A$2:$A$86,accounts!$B$2:$B$86, "Other"))</f>
        <v>retail</v>
      </c>
      <c r="H5130" s="1" t="str">
        <f t="array" ref="H5130">IF($F5130="", "", IFS(_xlfn.XLOOKUP($F5130, accounts!$A$2:$A$86, accounts!$E$2:$E$86, 0)&gt;=1000, "Enterprise", _xlfn.XLOOKUP($F5130, accounts!$A$2:$A$86, accounts!$E$2:$E$86, 0)&gt;=100, "Mid-Market", TRUE, "SMB"))</f>
        <v>Enterprise</v>
      </c>
      <c r="I5130" s="1" t="str">
        <f t="array" ref="I5130">IF($F5130="", "", _xlfn.XLOOKUP($F5130,accounts!$A$2:$A$86,accounts!$F$2:$F$86, "Other"))</f>
        <v>United States</v>
      </c>
      <c r="J5130" s="1" t="s">
        <v>192</v>
      </c>
      <c r="K5130" s="3">
        <v>42938.0</v>
      </c>
      <c r="L5130" s="3">
        <v>42940.0</v>
      </c>
      <c r="M5130" s="1">
        <v>0.0</v>
      </c>
    </row>
    <row r="5131">
      <c r="A5131" s="1" t="s">
        <v>5336</v>
      </c>
      <c r="B5131" s="1" t="s">
        <v>107</v>
      </c>
      <c r="C5131" s="1" t="str">
        <f t="array" ref="C5131">_xlfn.XLOOKUP($B5131, sales_teams!$A$2:$A$36, sales_teams!$B$2:$B$36)</f>
        <v>Summer Sewald</v>
      </c>
      <c r="D5131" s="1" t="str">
        <f t="array" ref="D5131">_xlfn.XLOOKUP($B5131, sales_teams!$A$2:$A$36, sales_teams!$C$2:$C$36)</f>
        <v>West</v>
      </c>
      <c r="E5131" s="1" t="s">
        <v>194</v>
      </c>
      <c r="F5131" s="1" t="s">
        <v>168</v>
      </c>
      <c r="G5131" s="1" t="str">
        <f t="array" ref="G5131">IF($F5131="", "", _xlfn.XLOOKUP($F5131,accounts!$A$2:$A$86,accounts!$B$2:$B$86, "Other"))</f>
        <v>finance</v>
      </c>
      <c r="H5131" s="1" t="str">
        <f t="array" ref="H5131">IF($F5131="", "", IFS(_xlfn.XLOOKUP($F5131, accounts!$A$2:$A$86, accounts!$E$2:$E$86, 0)&gt;=1000, "Enterprise", _xlfn.XLOOKUP($F5131, accounts!$A$2:$A$86, accounts!$E$2:$E$86, 0)&gt;=100, "Mid-Market", TRUE, "SMB"))</f>
        <v>Enterprise</v>
      </c>
      <c r="I5131" s="1" t="str">
        <f t="array" ref="I5131">IF($F5131="", "", _xlfn.XLOOKUP($F5131,accounts!$A$2:$A$86,accounts!$F$2:$F$86, "Other"))</f>
        <v>United States</v>
      </c>
      <c r="J5131" s="1" t="s">
        <v>192</v>
      </c>
      <c r="K5131" s="3">
        <v>42938.0</v>
      </c>
      <c r="L5131" s="3">
        <v>42939.0</v>
      </c>
      <c r="M5131" s="1">
        <v>0.0</v>
      </c>
    </row>
    <row r="5132">
      <c r="A5132" s="1" t="s">
        <v>5337</v>
      </c>
      <c r="B5132" s="1" t="s">
        <v>18</v>
      </c>
      <c r="C5132" s="1" t="str">
        <f t="array" ref="C5132">_xlfn.XLOOKUP($B5132, sales_teams!$A$2:$A$36, sales_teams!$B$2:$B$36)</f>
        <v>Dustin Brinkmann</v>
      </c>
      <c r="D5132" s="1" t="str">
        <f t="array" ref="D5132">_xlfn.XLOOKUP($B5132, sales_teams!$A$2:$A$36, sales_teams!$C$2:$C$36)</f>
        <v>Central</v>
      </c>
      <c r="E5132" s="1" t="s">
        <v>179</v>
      </c>
      <c r="F5132" s="1" t="s">
        <v>126</v>
      </c>
      <c r="G5132" s="1" t="str">
        <f t="array" ref="G5132">IF($F5132="", "", _xlfn.XLOOKUP($F5132,accounts!$A$2:$A$86,accounts!$B$2:$B$86, "Other"))</f>
        <v>retail</v>
      </c>
      <c r="H5132" s="1" t="str">
        <f t="array" ref="H5132">IF($F5132="", "", IFS(_xlfn.XLOOKUP($F5132, accounts!$A$2:$A$86, accounts!$E$2:$E$86, 0)&gt;=1000, "Enterprise", _xlfn.XLOOKUP($F5132, accounts!$A$2:$A$86, accounts!$E$2:$E$86, 0)&gt;=100, "Mid-Market", TRUE, "SMB"))</f>
        <v>Enterprise</v>
      </c>
      <c r="I5132" s="1" t="str">
        <f t="array" ref="I5132">IF($F5132="", "", _xlfn.XLOOKUP($F5132,accounts!$A$2:$A$86,accounts!$F$2:$F$86, "Other"))</f>
        <v>United States</v>
      </c>
      <c r="J5132" s="1" t="s">
        <v>189</v>
      </c>
      <c r="K5132" s="3">
        <v>42938.0</v>
      </c>
    </row>
    <row r="5133">
      <c r="A5133" s="1" t="s">
        <v>5338</v>
      </c>
      <c r="B5133" s="1" t="s">
        <v>18</v>
      </c>
      <c r="C5133" s="1" t="str">
        <f t="array" ref="C5133">_xlfn.XLOOKUP($B5133, sales_teams!$A$2:$A$36, sales_teams!$B$2:$B$36)</f>
        <v>Dustin Brinkmann</v>
      </c>
      <c r="D5133" s="1" t="str">
        <f t="array" ref="D5133">_xlfn.XLOOKUP($B5133, sales_teams!$A$2:$A$36, sales_teams!$C$2:$C$36)</f>
        <v>Central</v>
      </c>
      <c r="E5133" s="1" t="s">
        <v>179</v>
      </c>
      <c r="G5133" s="1" t="str">
        <f t="array" ref="G5133">IF($F5133="", "", _xlfn.XLOOKUP($F5133,accounts!$A$2:$A$86,accounts!$B$2:$B$86, "Other"))</f>
        <v/>
      </c>
      <c r="H5133" s="1" t="str">
        <f t="array" ref="H5133">IF($F5133="", "", IFS(_xlfn.XLOOKUP($F5133, accounts!$A$2:$A$86, accounts!$E$2:$E$86, 0)&gt;=1000, "Enterprise", _xlfn.XLOOKUP($F5133, accounts!$A$2:$A$86, accounts!$E$2:$E$86, 0)&gt;=100, "Mid-Market", TRUE, "SMB"))</f>
        <v/>
      </c>
      <c r="I5133" s="1" t="str">
        <f t="array" ref="I5133">IF($F5133="", "", _xlfn.XLOOKUP($F5133,accounts!$A$2:$A$86,accounts!$F$2:$F$86, "Other"))</f>
        <v/>
      </c>
      <c r="J5133" s="1" t="s">
        <v>189</v>
      </c>
      <c r="K5133" s="3">
        <v>42938.0</v>
      </c>
    </row>
    <row r="5134">
      <c r="A5134" s="1" t="s">
        <v>5339</v>
      </c>
      <c r="B5134" s="1" t="s">
        <v>18</v>
      </c>
      <c r="C5134" s="1" t="str">
        <f t="array" ref="C5134">_xlfn.XLOOKUP($B5134, sales_teams!$A$2:$A$36, sales_teams!$B$2:$B$36)</f>
        <v>Dustin Brinkmann</v>
      </c>
      <c r="D5134" s="1" t="str">
        <f t="array" ref="D5134">_xlfn.XLOOKUP($B5134, sales_teams!$A$2:$A$36, sales_teams!$C$2:$C$36)</f>
        <v>Central</v>
      </c>
      <c r="E5134" s="1" t="s">
        <v>188</v>
      </c>
      <c r="G5134" s="1" t="str">
        <f t="array" ref="G5134">IF($F5134="", "", _xlfn.XLOOKUP($F5134,accounts!$A$2:$A$86,accounts!$B$2:$B$86, "Other"))</f>
        <v/>
      </c>
      <c r="H5134" s="1" t="str">
        <f t="array" ref="H5134">IF($F5134="", "", IFS(_xlfn.XLOOKUP($F5134, accounts!$A$2:$A$86, accounts!$E$2:$E$86, 0)&gt;=1000, "Enterprise", _xlfn.XLOOKUP($F5134, accounts!$A$2:$A$86, accounts!$E$2:$E$86, 0)&gt;=100, "Mid-Market", TRUE, "SMB"))</f>
        <v/>
      </c>
      <c r="I5134" s="1" t="str">
        <f t="array" ref="I5134">IF($F5134="", "", _xlfn.XLOOKUP($F5134,accounts!$A$2:$A$86,accounts!$F$2:$F$86, "Other"))</f>
        <v/>
      </c>
      <c r="J5134" s="1" t="s">
        <v>189</v>
      </c>
      <c r="K5134" s="3">
        <v>42938.0</v>
      </c>
    </row>
    <row r="5135">
      <c r="A5135" s="1" t="s">
        <v>5340</v>
      </c>
      <c r="B5135" s="1" t="s">
        <v>18</v>
      </c>
      <c r="C5135" s="1" t="str">
        <f t="array" ref="C5135">_xlfn.XLOOKUP($B5135, sales_teams!$A$2:$A$36, sales_teams!$B$2:$B$36)</f>
        <v>Dustin Brinkmann</v>
      </c>
      <c r="D5135" s="1" t="str">
        <f t="array" ref="D5135">_xlfn.XLOOKUP($B5135, sales_teams!$A$2:$A$36, sales_teams!$C$2:$C$36)</f>
        <v>Central</v>
      </c>
      <c r="E5135" s="1" t="s">
        <v>188</v>
      </c>
      <c r="G5135" s="1" t="str">
        <f t="array" ref="G5135">IF($F5135="", "", _xlfn.XLOOKUP($F5135,accounts!$A$2:$A$86,accounts!$B$2:$B$86, "Other"))</f>
        <v/>
      </c>
      <c r="H5135" s="1" t="str">
        <f t="array" ref="H5135">IF($F5135="", "", IFS(_xlfn.XLOOKUP($F5135, accounts!$A$2:$A$86, accounts!$E$2:$E$86, 0)&gt;=1000, "Enterprise", _xlfn.XLOOKUP($F5135, accounts!$A$2:$A$86, accounts!$E$2:$E$86, 0)&gt;=100, "Mid-Market", TRUE, "SMB"))</f>
        <v/>
      </c>
      <c r="I5135" s="1" t="str">
        <f t="array" ref="I5135">IF($F5135="", "", _xlfn.XLOOKUP($F5135,accounts!$A$2:$A$86,accounts!$F$2:$F$86, "Other"))</f>
        <v/>
      </c>
      <c r="J5135" s="1" t="s">
        <v>189</v>
      </c>
      <c r="K5135" s="3">
        <v>42938.0</v>
      </c>
    </row>
    <row r="5136">
      <c r="A5136" s="1" t="s">
        <v>5341</v>
      </c>
      <c r="B5136" s="1" t="s">
        <v>18</v>
      </c>
      <c r="C5136" s="1" t="str">
        <f t="array" ref="C5136">_xlfn.XLOOKUP($B5136, sales_teams!$A$2:$A$36, sales_teams!$B$2:$B$36)</f>
        <v>Dustin Brinkmann</v>
      </c>
      <c r="D5136" s="1" t="str">
        <f t="array" ref="D5136">_xlfn.XLOOKUP($B5136, sales_teams!$A$2:$A$36, sales_teams!$C$2:$C$36)</f>
        <v>Central</v>
      </c>
      <c r="E5136" s="1" t="s">
        <v>188</v>
      </c>
      <c r="G5136" s="1" t="str">
        <f t="array" ref="G5136">IF($F5136="", "", _xlfn.XLOOKUP($F5136,accounts!$A$2:$A$86,accounts!$B$2:$B$86, "Other"))</f>
        <v/>
      </c>
      <c r="H5136" s="1" t="str">
        <f t="array" ref="H5136">IF($F5136="", "", IFS(_xlfn.XLOOKUP($F5136, accounts!$A$2:$A$86, accounts!$E$2:$E$86, 0)&gt;=1000, "Enterprise", _xlfn.XLOOKUP($F5136, accounts!$A$2:$A$86, accounts!$E$2:$E$86, 0)&gt;=100, "Mid-Market", TRUE, "SMB"))</f>
        <v/>
      </c>
      <c r="I5136" s="1" t="str">
        <f t="array" ref="I5136">IF($F5136="", "", _xlfn.XLOOKUP($F5136,accounts!$A$2:$A$86,accounts!$F$2:$F$86, "Other"))</f>
        <v/>
      </c>
      <c r="J5136" s="1" t="s">
        <v>189</v>
      </c>
      <c r="K5136" s="3">
        <v>42938.0</v>
      </c>
    </row>
    <row r="5137">
      <c r="A5137" s="1" t="s">
        <v>5342</v>
      </c>
      <c r="B5137" s="1" t="s">
        <v>18</v>
      </c>
      <c r="C5137" s="1" t="str">
        <f t="array" ref="C5137">_xlfn.XLOOKUP($B5137, sales_teams!$A$2:$A$36, sales_teams!$B$2:$B$36)</f>
        <v>Dustin Brinkmann</v>
      </c>
      <c r="D5137" s="1" t="str">
        <f t="array" ref="D5137">_xlfn.XLOOKUP($B5137, sales_teams!$A$2:$A$36, sales_teams!$C$2:$C$36)</f>
        <v>Central</v>
      </c>
      <c r="E5137" s="1" t="s">
        <v>188</v>
      </c>
      <c r="F5137" s="1" t="s">
        <v>59</v>
      </c>
      <c r="G5137" s="1" t="str">
        <f t="array" ref="G5137">IF($F5137="", "", _xlfn.XLOOKUP($F5137,accounts!$A$2:$A$86,accounts!$B$2:$B$86, "Other"))</f>
        <v>medical</v>
      </c>
      <c r="H5137" s="1" t="str">
        <f t="array" ref="H5137">IF($F5137="", "", IFS(_xlfn.XLOOKUP($F5137, accounts!$A$2:$A$86, accounts!$E$2:$E$86, 0)&gt;=1000, "Enterprise", _xlfn.XLOOKUP($F5137, accounts!$A$2:$A$86, accounts!$E$2:$E$86, 0)&gt;=100, "Mid-Market", TRUE, "SMB"))</f>
        <v>SMB</v>
      </c>
      <c r="I5137" s="1" t="str">
        <f t="array" ref="I5137">IF($F5137="", "", _xlfn.XLOOKUP($F5137,accounts!$A$2:$A$86,accounts!$F$2:$F$86, "Other"))</f>
        <v>United States</v>
      </c>
      <c r="J5137" s="1" t="s">
        <v>192</v>
      </c>
      <c r="K5137" s="3">
        <v>42938.0</v>
      </c>
      <c r="L5137" s="3">
        <v>42939.0</v>
      </c>
      <c r="M5137" s="1">
        <v>0.0</v>
      </c>
    </row>
    <row r="5138">
      <c r="A5138" s="1" t="s">
        <v>5343</v>
      </c>
      <c r="B5138" s="1" t="s">
        <v>18</v>
      </c>
      <c r="C5138" s="1" t="str">
        <f t="array" ref="C5138">_xlfn.XLOOKUP($B5138, sales_teams!$A$2:$A$36, sales_teams!$B$2:$B$36)</f>
        <v>Dustin Brinkmann</v>
      </c>
      <c r="D5138" s="1" t="str">
        <f t="array" ref="D5138">_xlfn.XLOOKUP($B5138, sales_teams!$A$2:$A$36, sales_teams!$C$2:$C$36)</f>
        <v>Central</v>
      </c>
      <c r="E5138" s="1" t="s">
        <v>109</v>
      </c>
      <c r="F5138" s="1" t="s">
        <v>155</v>
      </c>
      <c r="G5138" s="1" t="str">
        <f t="array" ref="G5138">IF($F5138="", "", _xlfn.XLOOKUP($F5138,accounts!$A$2:$A$86,accounts!$B$2:$B$86, "Other"))</f>
        <v>finance</v>
      </c>
      <c r="H5138" s="1" t="str">
        <f t="array" ref="H5138">IF($F5138="", "", IFS(_xlfn.XLOOKUP($F5138, accounts!$A$2:$A$86, accounts!$E$2:$E$86, 0)&gt;=1000, "Enterprise", _xlfn.XLOOKUP($F5138, accounts!$A$2:$A$86, accounts!$E$2:$E$86, 0)&gt;=100, "Mid-Market", TRUE, "SMB"))</f>
        <v>Enterprise</v>
      </c>
      <c r="I5138" s="1" t="str">
        <f t="array" ref="I5138">IF($F5138="", "", _xlfn.XLOOKUP($F5138,accounts!$A$2:$A$86,accounts!$F$2:$F$86, "Other"))</f>
        <v>United States</v>
      </c>
      <c r="J5138" s="1" t="s">
        <v>131</v>
      </c>
      <c r="K5138" s="3">
        <v>42938.0</v>
      </c>
      <c r="L5138" s="3">
        <v>42939.0</v>
      </c>
      <c r="M5138" s="1">
        <v>1174.0</v>
      </c>
    </row>
    <row r="5139">
      <c r="A5139" s="1" t="s">
        <v>5344</v>
      </c>
      <c r="B5139" s="1" t="s">
        <v>28</v>
      </c>
      <c r="C5139" s="1" t="str">
        <f t="array" ref="C5139">_xlfn.XLOOKUP($B5139, sales_teams!$A$2:$A$36, sales_teams!$B$2:$B$36)</f>
        <v>Melvin Marxen</v>
      </c>
      <c r="D5139" s="1" t="str">
        <f t="array" ref="D5139">_xlfn.XLOOKUP($B5139, sales_teams!$A$2:$A$36, sales_teams!$C$2:$C$36)</f>
        <v>Central</v>
      </c>
      <c r="E5139" s="1" t="s">
        <v>188</v>
      </c>
      <c r="F5139" s="1" t="s">
        <v>145</v>
      </c>
      <c r="G5139" s="1" t="str">
        <f t="array" ref="G5139">IF($F5139="", "", _xlfn.XLOOKUP($F5139,accounts!$A$2:$A$86,accounts!$B$2:$B$86, "Other"))</f>
        <v>technology</v>
      </c>
      <c r="H5139" s="1" t="str">
        <f t="array" ref="H5139">IF($F5139="", "", IFS(_xlfn.XLOOKUP($F5139, accounts!$A$2:$A$86, accounts!$E$2:$E$86, 0)&gt;=1000, "Enterprise", _xlfn.XLOOKUP($F5139, accounts!$A$2:$A$86, accounts!$E$2:$E$86, 0)&gt;=100, "Mid-Market", TRUE, "SMB"))</f>
        <v>Enterprise</v>
      </c>
      <c r="I5139" s="1" t="str">
        <f t="array" ref="I5139">IF($F5139="", "", _xlfn.XLOOKUP($F5139,accounts!$A$2:$A$86,accounts!$F$2:$F$86, "Other"))</f>
        <v>Panama</v>
      </c>
      <c r="J5139" s="1" t="s">
        <v>131</v>
      </c>
      <c r="K5139" s="3">
        <v>42938.0</v>
      </c>
      <c r="L5139" s="3">
        <v>43006.0</v>
      </c>
      <c r="M5139" s="1">
        <v>3696.0</v>
      </c>
    </row>
    <row r="5140">
      <c r="A5140" s="1" t="s">
        <v>5345</v>
      </c>
      <c r="B5140" s="1" t="s">
        <v>54</v>
      </c>
      <c r="C5140" s="1" t="str">
        <f t="array" ref="C5140">_xlfn.XLOOKUP($B5140, sales_teams!$A$2:$A$36, sales_teams!$B$2:$B$36)</f>
        <v>Rocco Neubert</v>
      </c>
      <c r="D5140" s="1" t="str">
        <f t="array" ref="D5140">_xlfn.XLOOKUP($B5140, sales_teams!$A$2:$A$36, sales_teams!$C$2:$C$36)</f>
        <v>East</v>
      </c>
      <c r="E5140" s="1" t="s">
        <v>181</v>
      </c>
      <c r="F5140" s="1" t="s">
        <v>132</v>
      </c>
      <c r="G5140" s="1" t="str">
        <f t="array" ref="G5140">IF($F5140="", "", _xlfn.XLOOKUP($F5140,accounts!$A$2:$A$86,accounts!$B$2:$B$86, "Other"))</f>
        <v>marketing</v>
      </c>
      <c r="H5140" s="1" t="str">
        <f t="array" ref="H5140">IF($F5140="", "", IFS(_xlfn.XLOOKUP($F5140, accounts!$A$2:$A$86, accounts!$E$2:$E$86, 0)&gt;=1000, "Enterprise", _xlfn.XLOOKUP($F5140, accounts!$A$2:$A$86, accounts!$E$2:$E$86, 0)&gt;=100, "Mid-Market", TRUE, "SMB"))</f>
        <v>Enterprise</v>
      </c>
      <c r="I5140" s="1" t="str">
        <f t="array" ref="I5140">IF($F5140="", "", _xlfn.XLOOKUP($F5140,accounts!$A$2:$A$86,accounts!$F$2:$F$86, "Other"))</f>
        <v>Jordan</v>
      </c>
      <c r="J5140" s="1" t="s">
        <v>192</v>
      </c>
      <c r="K5140" s="3">
        <v>42938.0</v>
      </c>
      <c r="L5140" s="3">
        <v>42946.0</v>
      </c>
      <c r="M5140" s="1">
        <v>0.0</v>
      </c>
    </row>
    <row r="5141">
      <c r="A5141" s="1" t="s">
        <v>5346</v>
      </c>
      <c r="B5141" s="1" t="s">
        <v>54</v>
      </c>
      <c r="C5141" s="1" t="str">
        <f t="array" ref="C5141">_xlfn.XLOOKUP($B5141, sales_teams!$A$2:$A$36, sales_teams!$B$2:$B$36)</f>
        <v>Rocco Neubert</v>
      </c>
      <c r="D5141" s="1" t="str">
        <f t="array" ref="D5141">_xlfn.XLOOKUP($B5141, sales_teams!$A$2:$A$36, sales_teams!$C$2:$C$36)</f>
        <v>East</v>
      </c>
      <c r="E5141" s="1" t="s">
        <v>188</v>
      </c>
      <c r="F5141" s="1" t="s">
        <v>22</v>
      </c>
      <c r="G5141" s="1" t="str">
        <f t="array" ref="G5141">IF($F5141="", "", _xlfn.XLOOKUP($F5141,accounts!$A$2:$A$86,accounts!$B$2:$B$86, "Other"))</f>
        <v>medical</v>
      </c>
      <c r="H5141" s="1" t="str">
        <f t="array" ref="H5141">IF($F5141="", "", IFS(_xlfn.XLOOKUP($F5141, accounts!$A$2:$A$86, accounts!$E$2:$E$86, 0)&gt;=1000, "Enterprise", _xlfn.XLOOKUP($F5141, accounts!$A$2:$A$86, accounts!$E$2:$E$86, 0)&gt;=100, "Mid-Market", TRUE, "SMB"))</f>
        <v>Mid-Market</v>
      </c>
      <c r="I5141" s="1" t="str">
        <f t="array" ref="I5141">IF($F5141="", "", _xlfn.XLOOKUP($F5141,accounts!$A$2:$A$86,accounts!$F$2:$F$86, "Other"))</f>
        <v>United States</v>
      </c>
      <c r="J5141" s="1" t="s">
        <v>131</v>
      </c>
      <c r="K5141" s="3">
        <v>42938.0</v>
      </c>
      <c r="L5141" s="3">
        <v>43042.0</v>
      </c>
      <c r="M5141" s="1">
        <v>3252.0</v>
      </c>
    </row>
    <row r="5142">
      <c r="A5142" s="1" t="s">
        <v>5347</v>
      </c>
      <c r="B5142" s="1" t="s">
        <v>15</v>
      </c>
      <c r="C5142" s="1" t="str">
        <f t="array" ref="C5142">_xlfn.XLOOKUP($B5142, sales_teams!$A$2:$A$36, sales_teams!$B$2:$B$36)</f>
        <v>Dustin Brinkmann</v>
      </c>
      <c r="D5142" s="1" t="str">
        <f t="array" ref="D5142">_xlfn.XLOOKUP($B5142, sales_teams!$A$2:$A$36, sales_teams!$C$2:$C$36)</f>
        <v>Central</v>
      </c>
      <c r="E5142" s="1" t="s">
        <v>179</v>
      </c>
      <c r="G5142" s="1" t="str">
        <f t="array" ref="G5142">IF($F5142="", "", _xlfn.XLOOKUP($F5142,accounts!$A$2:$A$86,accounts!$B$2:$B$86, "Other"))</f>
        <v/>
      </c>
      <c r="H5142" s="1" t="str">
        <f t="array" ref="H5142">IF($F5142="", "", IFS(_xlfn.XLOOKUP($F5142, accounts!$A$2:$A$86, accounts!$E$2:$E$86, 0)&gt;=1000, "Enterprise", _xlfn.XLOOKUP($F5142, accounts!$A$2:$A$86, accounts!$E$2:$E$86, 0)&gt;=100, "Mid-Market", TRUE, "SMB"))</f>
        <v/>
      </c>
      <c r="I5142" s="1" t="str">
        <f t="array" ref="I5142">IF($F5142="", "", _xlfn.XLOOKUP($F5142,accounts!$A$2:$A$86,accounts!$F$2:$F$86, "Other"))</f>
        <v/>
      </c>
      <c r="J5142" s="1" t="s">
        <v>189</v>
      </c>
      <c r="K5142" s="3">
        <v>42938.0</v>
      </c>
    </row>
    <row r="5143">
      <c r="A5143" s="1" t="s">
        <v>5348</v>
      </c>
      <c r="B5143" s="1" t="s">
        <v>15</v>
      </c>
      <c r="C5143" s="1" t="str">
        <f t="array" ref="C5143">_xlfn.XLOOKUP($B5143, sales_teams!$A$2:$A$36, sales_teams!$B$2:$B$36)</f>
        <v>Dustin Brinkmann</v>
      </c>
      <c r="D5143" s="1" t="str">
        <f t="array" ref="D5143">_xlfn.XLOOKUP($B5143, sales_teams!$A$2:$A$36, sales_teams!$C$2:$C$36)</f>
        <v>Central</v>
      </c>
      <c r="E5143" s="1" t="s">
        <v>179</v>
      </c>
      <c r="G5143" s="1" t="str">
        <f t="array" ref="G5143">IF($F5143="", "", _xlfn.XLOOKUP($F5143,accounts!$A$2:$A$86,accounts!$B$2:$B$86, "Other"))</f>
        <v/>
      </c>
      <c r="H5143" s="1" t="str">
        <f t="array" ref="H5143">IF($F5143="", "", IFS(_xlfn.XLOOKUP($F5143, accounts!$A$2:$A$86, accounts!$E$2:$E$86, 0)&gt;=1000, "Enterprise", _xlfn.XLOOKUP($F5143, accounts!$A$2:$A$86, accounts!$E$2:$E$86, 0)&gt;=100, "Mid-Market", TRUE, "SMB"))</f>
        <v/>
      </c>
      <c r="I5143" s="1" t="str">
        <f t="array" ref="I5143">IF($F5143="", "", _xlfn.XLOOKUP($F5143,accounts!$A$2:$A$86,accounts!$F$2:$F$86, "Other"))</f>
        <v/>
      </c>
      <c r="J5143" s="1" t="s">
        <v>189</v>
      </c>
      <c r="K5143" s="3">
        <v>42938.0</v>
      </c>
    </row>
    <row r="5144">
      <c r="A5144" s="1" t="s">
        <v>5349</v>
      </c>
      <c r="B5144" s="1" t="s">
        <v>15</v>
      </c>
      <c r="C5144" s="1" t="str">
        <f t="array" ref="C5144">_xlfn.XLOOKUP($B5144, sales_teams!$A$2:$A$36, sales_teams!$B$2:$B$36)</f>
        <v>Dustin Brinkmann</v>
      </c>
      <c r="D5144" s="1" t="str">
        <f t="array" ref="D5144">_xlfn.XLOOKUP($B5144, sales_teams!$A$2:$A$36, sales_teams!$C$2:$C$36)</f>
        <v>Central</v>
      </c>
      <c r="E5144" s="1" t="s">
        <v>179</v>
      </c>
      <c r="G5144" s="1" t="str">
        <f t="array" ref="G5144">IF($F5144="", "", _xlfn.XLOOKUP($F5144,accounts!$A$2:$A$86,accounts!$B$2:$B$86, "Other"))</f>
        <v/>
      </c>
      <c r="H5144" s="1" t="str">
        <f t="array" ref="H5144">IF($F5144="", "", IFS(_xlfn.XLOOKUP($F5144, accounts!$A$2:$A$86, accounts!$E$2:$E$86, 0)&gt;=1000, "Enterprise", _xlfn.XLOOKUP($F5144, accounts!$A$2:$A$86, accounts!$E$2:$E$86, 0)&gt;=100, "Mid-Market", TRUE, "SMB"))</f>
        <v/>
      </c>
      <c r="I5144" s="1" t="str">
        <f t="array" ref="I5144">IF($F5144="", "", _xlfn.XLOOKUP($F5144,accounts!$A$2:$A$86,accounts!$F$2:$F$86, "Other"))</f>
        <v/>
      </c>
      <c r="J5144" s="1" t="s">
        <v>189</v>
      </c>
      <c r="K5144" s="3">
        <v>42938.0</v>
      </c>
    </row>
    <row r="5145">
      <c r="A5145" s="1" t="s">
        <v>5350</v>
      </c>
      <c r="B5145" s="1" t="s">
        <v>15</v>
      </c>
      <c r="C5145" s="1" t="str">
        <f t="array" ref="C5145">_xlfn.XLOOKUP($B5145, sales_teams!$A$2:$A$36, sales_teams!$B$2:$B$36)</f>
        <v>Dustin Brinkmann</v>
      </c>
      <c r="D5145" s="1" t="str">
        <f t="array" ref="D5145">_xlfn.XLOOKUP($B5145, sales_teams!$A$2:$A$36, sales_teams!$C$2:$C$36)</f>
        <v>Central</v>
      </c>
      <c r="E5145" s="1" t="s">
        <v>188</v>
      </c>
      <c r="G5145" s="1" t="str">
        <f t="array" ref="G5145">IF($F5145="", "", _xlfn.XLOOKUP($F5145,accounts!$A$2:$A$86,accounts!$B$2:$B$86, "Other"))</f>
        <v/>
      </c>
      <c r="H5145" s="1" t="str">
        <f t="array" ref="H5145">IF($F5145="", "", IFS(_xlfn.XLOOKUP($F5145, accounts!$A$2:$A$86, accounts!$E$2:$E$86, 0)&gt;=1000, "Enterprise", _xlfn.XLOOKUP($F5145, accounts!$A$2:$A$86, accounts!$E$2:$E$86, 0)&gt;=100, "Mid-Market", TRUE, "SMB"))</f>
        <v/>
      </c>
      <c r="I5145" s="1" t="str">
        <f t="array" ref="I5145">IF($F5145="", "", _xlfn.XLOOKUP($F5145,accounts!$A$2:$A$86,accounts!$F$2:$F$86, "Other"))</f>
        <v/>
      </c>
      <c r="J5145" s="1" t="s">
        <v>189</v>
      </c>
      <c r="K5145" s="3">
        <v>42938.0</v>
      </c>
    </row>
    <row r="5146">
      <c r="A5146" s="1" t="s">
        <v>5351</v>
      </c>
      <c r="B5146" s="1" t="s">
        <v>15</v>
      </c>
      <c r="C5146" s="1" t="str">
        <f t="array" ref="C5146">_xlfn.XLOOKUP($B5146, sales_teams!$A$2:$A$36, sales_teams!$B$2:$B$36)</f>
        <v>Dustin Brinkmann</v>
      </c>
      <c r="D5146" s="1" t="str">
        <f t="array" ref="D5146">_xlfn.XLOOKUP($B5146, sales_teams!$A$2:$A$36, sales_teams!$C$2:$C$36)</f>
        <v>Central</v>
      </c>
      <c r="E5146" s="1" t="s">
        <v>179</v>
      </c>
      <c r="F5146" s="1" t="s">
        <v>106</v>
      </c>
      <c r="G5146" s="1" t="str">
        <f t="array" ref="G5146">IF($F5146="", "", _xlfn.XLOOKUP($F5146,accounts!$A$2:$A$86,accounts!$B$2:$B$86, "Other"))</f>
        <v>retail</v>
      </c>
      <c r="H5146" s="1" t="str">
        <f t="array" ref="H5146">IF($F5146="", "", IFS(_xlfn.XLOOKUP($F5146, accounts!$A$2:$A$86, accounts!$E$2:$E$86, 0)&gt;=1000, "Enterprise", _xlfn.XLOOKUP($F5146, accounts!$A$2:$A$86, accounts!$E$2:$E$86, 0)&gt;=100, "Mid-Market", TRUE, "SMB"))</f>
        <v>Enterprise</v>
      </c>
      <c r="I5146" s="1" t="str">
        <f t="array" ref="I5146">IF($F5146="", "", _xlfn.XLOOKUP($F5146,accounts!$A$2:$A$86,accounts!$F$2:$F$86, "Other"))</f>
        <v>Italy</v>
      </c>
      <c r="J5146" s="1" t="s">
        <v>192</v>
      </c>
      <c r="K5146" s="3">
        <v>42938.0</v>
      </c>
      <c r="L5146" s="3">
        <v>43043.0</v>
      </c>
      <c r="M5146" s="1">
        <v>0.0</v>
      </c>
    </row>
    <row r="5147">
      <c r="A5147" s="1" t="s">
        <v>5352</v>
      </c>
      <c r="B5147" s="1" t="s">
        <v>15</v>
      </c>
      <c r="C5147" s="1" t="str">
        <f t="array" ref="C5147">_xlfn.XLOOKUP($B5147, sales_teams!$A$2:$A$36, sales_teams!$B$2:$B$36)</f>
        <v>Dustin Brinkmann</v>
      </c>
      <c r="D5147" s="1" t="str">
        <f t="array" ref="D5147">_xlfn.XLOOKUP($B5147, sales_teams!$A$2:$A$36, sales_teams!$C$2:$C$36)</f>
        <v>Central</v>
      </c>
      <c r="E5147" s="1" t="s">
        <v>179</v>
      </c>
      <c r="F5147" s="1" t="s">
        <v>110</v>
      </c>
      <c r="G5147" s="1" t="str">
        <f t="array" ref="G5147">IF($F5147="", "", _xlfn.XLOOKUP($F5147,accounts!$A$2:$A$86,accounts!$B$2:$B$86, "Other"))</f>
        <v>technology</v>
      </c>
      <c r="H5147" s="1" t="str">
        <f t="array" ref="H5147">IF($F5147="", "", IFS(_xlfn.XLOOKUP($F5147, accounts!$A$2:$A$86, accounts!$E$2:$E$86, 0)&gt;=1000, "Enterprise", _xlfn.XLOOKUP($F5147, accounts!$A$2:$A$86, accounts!$E$2:$E$86, 0)&gt;=100, "Mid-Market", TRUE, "SMB"))</f>
        <v>Enterprise</v>
      </c>
      <c r="I5147" s="1" t="str">
        <f t="array" ref="I5147">IF($F5147="", "", _xlfn.XLOOKUP($F5147,accounts!$A$2:$A$86,accounts!$F$2:$F$86, "Other"))</f>
        <v>Norway</v>
      </c>
      <c r="J5147" s="1" t="s">
        <v>192</v>
      </c>
      <c r="K5147" s="3">
        <v>42938.0</v>
      </c>
      <c r="L5147" s="3">
        <v>42939.0</v>
      </c>
      <c r="M5147" s="1">
        <v>0.0</v>
      </c>
    </row>
    <row r="5148">
      <c r="A5148" s="1" t="s">
        <v>5353</v>
      </c>
      <c r="B5148" s="1" t="s">
        <v>60</v>
      </c>
      <c r="C5148" s="1" t="str">
        <f t="array" ref="C5148">_xlfn.XLOOKUP($B5148, sales_teams!$A$2:$A$36, sales_teams!$B$2:$B$36)</f>
        <v>Celia Rouche</v>
      </c>
      <c r="D5148" s="1" t="str">
        <f t="array" ref="D5148">_xlfn.XLOOKUP($B5148, sales_teams!$A$2:$A$36, sales_teams!$C$2:$C$36)</f>
        <v>West</v>
      </c>
      <c r="E5148" s="1" t="s">
        <v>148</v>
      </c>
      <c r="F5148" s="1" t="s">
        <v>80</v>
      </c>
      <c r="G5148" s="1" t="str">
        <f t="array" ref="G5148">IF($F5148="", "", _xlfn.XLOOKUP($F5148,accounts!$A$2:$A$86,accounts!$B$2:$B$86, "Other"))</f>
        <v>technology</v>
      </c>
      <c r="H5148" s="1" t="str">
        <f t="array" ref="H5148">IF($F5148="", "", IFS(_xlfn.XLOOKUP($F5148, accounts!$A$2:$A$86, accounts!$E$2:$E$86, 0)&gt;=1000, "Enterprise", _xlfn.XLOOKUP($F5148, accounts!$A$2:$A$86, accounts!$E$2:$E$86, 0)&gt;=100, "Mid-Market", TRUE, "SMB"))</f>
        <v>Enterprise</v>
      </c>
      <c r="I5148" s="1" t="str">
        <f t="array" ref="I5148">IF($F5148="", "", _xlfn.XLOOKUP($F5148,accounts!$A$2:$A$86,accounts!$F$2:$F$86, "Other"))</f>
        <v>United States</v>
      </c>
      <c r="J5148" s="1" t="s">
        <v>192</v>
      </c>
      <c r="K5148" s="3">
        <v>42938.0</v>
      </c>
      <c r="L5148" s="3">
        <v>42939.0</v>
      </c>
      <c r="M5148" s="1">
        <v>0.0</v>
      </c>
    </row>
    <row r="5149">
      <c r="A5149" s="1" t="s">
        <v>5354</v>
      </c>
      <c r="B5149" s="1" t="s">
        <v>60</v>
      </c>
      <c r="C5149" s="1" t="str">
        <f t="array" ref="C5149">_xlfn.XLOOKUP($B5149, sales_teams!$A$2:$A$36, sales_teams!$B$2:$B$36)</f>
        <v>Celia Rouche</v>
      </c>
      <c r="D5149" s="1" t="str">
        <f t="array" ref="D5149">_xlfn.XLOOKUP($B5149, sales_teams!$A$2:$A$36, sales_teams!$C$2:$C$36)</f>
        <v>West</v>
      </c>
      <c r="E5149" s="1" t="s">
        <v>179</v>
      </c>
      <c r="F5149" s="1" t="s">
        <v>119</v>
      </c>
      <c r="G5149" s="1" t="str">
        <f t="array" ref="G5149">IF($F5149="", "", _xlfn.XLOOKUP($F5149,accounts!$A$2:$A$86,accounts!$B$2:$B$86, "Other"))</f>
        <v>technology</v>
      </c>
      <c r="H5149" s="1" t="str">
        <f t="array" ref="H5149">IF($F5149="", "", IFS(_xlfn.XLOOKUP($F5149, accounts!$A$2:$A$86, accounts!$E$2:$E$86, 0)&gt;=1000, "Enterprise", _xlfn.XLOOKUP($F5149, accounts!$A$2:$A$86, accounts!$E$2:$E$86, 0)&gt;=100, "Mid-Market", TRUE, "SMB"))</f>
        <v>Enterprise</v>
      </c>
      <c r="I5149" s="1" t="str">
        <f t="array" ref="I5149">IF($F5149="", "", _xlfn.XLOOKUP($F5149,accounts!$A$2:$A$86,accounts!$F$2:$F$86, "Other"))</f>
        <v>Korea</v>
      </c>
      <c r="J5149" s="1" t="s">
        <v>131</v>
      </c>
      <c r="K5149" s="3">
        <v>42938.0</v>
      </c>
      <c r="L5149" s="3">
        <v>43001.0</v>
      </c>
      <c r="M5149" s="1">
        <v>65.0</v>
      </c>
    </row>
    <row r="5150">
      <c r="A5150" s="1" t="s">
        <v>5355</v>
      </c>
      <c r="B5150" s="1" t="s">
        <v>105</v>
      </c>
      <c r="C5150" s="1" t="str">
        <f t="array" ref="C5150">_xlfn.XLOOKUP($B5150, sales_teams!$A$2:$A$36, sales_teams!$B$2:$B$36)</f>
        <v>Summer Sewald</v>
      </c>
      <c r="D5150" s="1" t="str">
        <f t="array" ref="D5150">_xlfn.XLOOKUP($B5150, sales_teams!$A$2:$A$36, sales_teams!$C$2:$C$36)</f>
        <v>West</v>
      </c>
      <c r="E5150" s="1" t="s">
        <v>109</v>
      </c>
      <c r="F5150" s="1" t="s">
        <v>156</v>
      </c>
      <c r="G5150" s="1" t="str">
        <f t="array" ref="G5150">IF($F5150="", "", _xlfn.XLOOKUP($F5150,accounts!$A$2:$A$86,accounts!$B$2:$B$86, "Other"))</f>
        <v>employment</v>
      </c>
      <c r="H5150" s="1" t="str">
        <f t="array" ref="H5150">IF($F5150="", "", IFS(_xlfn.XLOOKUP($F5150, accounts!$A$2:$A$86, accounts!$E$2:$E$86, 0)&gt;=1000, "Enterprise", _xlfn.XLOOKUP($F5150, accounts!$A$2:$A$86, accounts!$E$2:$E$86, 0)&gt;=100, "Mid-Market", TRUE, "SMB"))</f>
        <v>Mid-Market</v>
      </c>
      <c r="I5150" s="1" t="str">
        <f t="array" ref="I5150">IF($F5150="", "", _xlfn.XLOOKUP($F5150,accounts!$A$2:$A$86,accounts!$F$2:$F$86, "Other"))</f>
        <v>United States</v>
      </c>
      <c r="J5150" s="1" t="s">
        <v>189</v>
      </c>
      <c r="K5150" s="3">
        <v>42938.0</v>
      </c>
    </row>
    <row r="5151">
      <c r="A5151" s="1" t="s">
        <v>5356</v>
      </c>
      <c r="B5151" s="1" t="s">
        <v>7</v>
      </c>
      <c r="C5151" s="1" t="str">
        <f t="array" ref="C5151">_xlfn.XLOOKUP($B5151, sales_teams!$A$2:$A$36, sales_teams!$B$2:$B$36)</f>
        <v>Dustin Brinkmann</v>
      </c>
      <c r="D5151" s="1" t="str">
        <f t="array" ref="D5151">_xlfn.XLOOKUP($B5151, sales_teams!$A$2:$A$36, sales_teams!$C$2:$C$36)</f>
        <v>Central</v>
      </c>
      <c r="E5151" s="1" t="s">
        <v>179</v>
      </c>
      <c r="G5151" s="1" t="str">
        <f t="array" ref="G5151">IF($F5151="", "", _xlfn.XLOOKUP($F5151,accounts!$A$2:$A$86,accounts!$B$2:$B$86, "Other"))</f>
        <v/>
      </c>
      <c r="H5151" s="1" t="str">
        <f t="array" ref="H5151">IF($F5151="", "", IFS(_xlfn.XLOOKUP($F5151, accounts!$A$2:$A$86, accounts!$E$2:$E$86, 0)&gt;=1000, "Enterprise", _xlfn.XLOOKUP($F5151, accounts!$A$2:$A$86, accounts!$E$2:$E$86, 0)&gt;=100, "Mid-Market", TRUE, "SMB"))</f>
        <v/>
      </c>
      <c r="I5151" s="1" t="str">
        <f t="array" ref="I5151">IF($F5151="", "", _xlfn.XLOOKUP($F5151,accounts!$A$2:$A$86,accounts!$F$2:$F$86, "Other"))</f>
        <v/>
      </c>
      <c r="J5151" s="1" t="s">
        <v>189</v>
      </c>
      <c r="K5151" s="3">
        <v>42939.0</v>
      </c>
    </row>
    <row r="5152">
      <c r="A5152" s="1" t="s">
        <v>5357</v>
      </c>
      <c r="B5152" s="1" t="s">
        <v>7</v>
      </c>
      <c r="C5152" s="1" t="str">
        <f t="array" ref="C5152">_xlfn.XLOOKUP($B5152, sales_teams!$A$2:$A$36, sales_teams!$B$2:$B$36)</f>
        <v>Dustin Brinkmann</v>
      </c>
      <c r="D5152" s="1" t="str">
        <f t="array" ref="D5152">_xlfn.XLOOKUP($B5152, sales_teams!$A$2:$A$36, sales_teams!$C$2:$C$36)</f>
        <v>Central</v>
      </c>
      <c r="E5152" s="1" t="s">
        <v>179</v>
      </c>
      <c r="G5152" s="1" t="str">
        <f t="array" ref="G5152">IF($F5152="", "", _xlfn.XLOOKUP($F5152,accounts!$A$2:$A$86,accounts!$B$2:$B$86, "Other"))</f>
        <v/>
      </c>
      <c r="H5152" s="1" t="str">
        <f t="array" ref="H5152">IF($F5152="", "", IFS(_xlfn.XLOOKUP($F5152, accounts!$A$2:$A$86, accounts!$E$2:$E$86, 0)&gt;=1000, "Enterprise", _xlfn.XLOOKUP($F5152, accounts!$A$2:$A$86, accounts!$E$2:$E$86, 0)&gt;=100, "Mid-Market", TRUE, "SMB"))</f>
        <v/>
      </c>
      <c r="I5152" s="1" t="str">
        <f t="array" ref="I5152">IF($F5152="", "", _xlfn.XLOOKUP($F5152,accounts!$A$2:$A$86,accounts!$F$2:$F$86, "Other"))</f>
        <v/>
      </c>
      <c r="J5152" s="1" t="s">
        <v>189</v>
      </c>
      <c r="K5152" s="3">
        <v>42939.0</v>
      </c>
    </row>
    <row r="5153">
      <c r="A5153" s="1" t="s">
        <v>5358</v>
      </c>
      <c r="B5153" s="1" t="s">
        <v>7</v>
      </c>
      <c r="C5153" s="1" t="str">
        <f t="array" ref="C5153">_xlfn.XLOOKUP($B5153, sales_teams!$A$2:$A$36, sales_teams!$B$2:$B$36)</f>
        <v>Dustin Brinkmann</v>
      </c>
      <c r="D5153" s="1" t="str">
        <f t="array" ref="D5153">_xlfn.XLOOKUP($B5153, sales_teams!$A$2:$A$36, sales_teams!$C$2:$C$36)</f>
        <v>Central</v>
      </c>
      <c r="E5153" s="1" t="s">
        <v>188</v>
      </c>
      <c r="G5153" s="1" t="str">
        <f t="array" ref="G5153">IF($F5153="", "", _xlfn.XLOOKUP($F5153,accounts!$A$2:$A$86,accounts!$B$2:$B$86, "Other"))</f>
        <v/>
      </c>
      <c r="H5153" s="1" t="str">
        <f t="array" ref="H5153">IF($F5153="", "", IFS(_xlfn.XLOOKUP($F5153, accounts!$A$2:$A$86, accounts!$E$2:$E$86, 0)&gt;=1000, "Enterprise", _xlfn.XLOOKUP($F5153, accounts!$A$2:$A$86, accounts!$E$2:$E$86, 0)&gt;=100, "Mid-Market", TRUE, "SMB"))</f>
        <v/>
      </c>
      <c r="I5153" s="1" t="str">
        <f t="array" ref="I5153">IF($F5153="", "", _xlfn.XLOOKUP($F5153,accounts!$A$2:$A$86,accounts!$F$2:$F$86, "Other"))</f>
        <v/>
      </c>
      <c r="J5153" s="1" t="s">
        <v>189</v>
      </c>
      <c r="K5153" s="3">
        <v>42939.0</v>
      </c>
    </row>
    <row r="5154">
      <c r="A5154" s="1" t="s">
        <v>5359</v>
      </c>
      <c r="B5154" s="1" t="s">
        <v>52</v>
      </c>
      <c r="C5154" s="1" t="str">
        <f t="array" ref="C5154">_xlfn.XLOOKUP($B5154, sales_teams!$A$2:$A$36, sales_teams!$B$2:$B$36)</f>
        <v>Rocco Neubert</v>
      </c>
      <c r="D5154" s="1" t="str">
        <f t="array" ref="D5154">_xlfn.XLOOKUP($B5154, sales_teams!$A$2:$A$36, sales_teams!$C$2:$C$36)</f>
        <v>East</v>
      </c>
      <c r="E5154" s="1" t="s">
        <v>194</v>
      </c>
      <c r="G5154" s="1" t="str">
        <f t="array" ref="G5154">IF($F5154="", "", _xlfn.XLOOKUP($F5154,accounts!$A$2:$A$86,accounts!$B$2:$B$86, "Other"))</f>
        <v/>
      </c>
      <c r="H5154" s="1" t="str">
        <f t="array" ref="H5154">IF($F5154="", "", IFS(_xlfn.XLOOKUP($F5154, accounts!$A$2:$A$86, accounts!$E$2:$E$86, 0)&gt;=1000, "Enterprise", _xlfn.XLOOKUP($F5154, accounts!$A$2:$A$86, accounts!$E$2:$E$86, 0)&gt;=100, "Mid-Market", TRUE, "SMB"))</f>
        <v/>
      </c>
      <c r="I5154" s="1" t="str">
        <f t="array" ref="I5154">IF($F5154="", "", _xlfn.XLOOKUP($F5154,accounts!$A$2:$A$86,accounts!$F$2:$F$86, "Other"))</f>
        <v/>
      </c>
      <c r="J5154" s="1" t="s">
        <v>189</v>
      </c>
      <c r="K5154" s="3">
        <v>42939.0</v>
      </c>
    </row>
    <row r="5155">
      <c r="A5155" s="1" t="s">
        <v>5360</v>
      </c>
      <c r="B5155" s="1" t="s">
        <v>52</v>
      </c>
      <c r="C5155" s="1" t="str">
        <f t="array" ref="C5155">_xlfn.XLOOKUP($B5155, sales_teams!$A$2:$A$36, sales_teams!$B$2:$B$36)</f>
        <v>Rocco Neubert</v>
      </c>
      <c r="D5155" s="1" t="str">
        <f t="array" ref="D5155">_xlfn.XLOOKUP($B5155, sales_teams!$A$2:$A$36, sales_teams!$C$2:$C$36)</f>
        <v>East</v>
      </c>
      <c r="E5155" s="1" t="s">
        <v>109</v>
      </c>
      <c r="F5155" s="1" t="s">
        <v>171</v>
      </c>
      <c r="G5155" s="1" t="str">
        <f t="array" ref="G5155">IF($F5155="", "", _xlfn.XLOOKUP($F5155,accounts!$A$2:$A$86,accounts!$B$2:$B$86, "Other"))</f>
        <v>retail</v>
      </c>
      <c r="H5155" s="1" t="str">
        <f t="array" ref="H5155">IF($F5155="", "", IFS(_xlfn.XLOOKUP($F5155, accounts!$A$2:$A$86, accounts!$E$2:$E$86, 0)&gt;=1000, "Enterprise", _xlfn.XLOOKUP($F5155, accounts!$A$2:$A$86, accounts!$E$2:$E$86, 0)&gt;=100, "Mid-Market", TRUE, "SMB"))</f>
        <v>Enterprise</v>
      </c>
      <c r="I5155" s="1" t="str">
        <f t="array" ref="I5155">IF($F5155="", "", _xlfn.XLOOKUP($F5155,accounts!$A$2:$A$86,accounts!$F$2:$F$86, "Other"))</f>
        <v>United States</v>
      </c>
      <c r="J5155" s="1" t="s">
        <v>131</v>
      </c>
      <c r="K5155" s="3">
        <v>42939.0</v>
      </c>
      <c r="L5155" s="3">
        <v>42983.0</v>
      </c>
      <c r="M5155" s="1">
        <v>904.0</v>
      </c>
    </row>
    <row r="5156">
      <c r="A5156" s="1" t="s">
        <v>5361</v>
      </c>
      <c r="B5156" s="1" t="s">
        <v>12</v>
      </c>
      <c r="C5156" s="1" t="str">
        <f t="array" ref="C5156">_xlfn.XLOOKUP($B5156, sales_teams!$A$2:$A$36, sales_teams!$B$2:$B$36)</f>
        <v>Dustin Brinkmann</v>
      </c>
      <c r="D5156" s="1" t="str">
        <f t="array" ref="D5156">_xlfn.XLOOKUP($B5156, sales_teams!$A$2:$A$36, sales_teams!$C$2:$C$36)</f>
        <v>Central</v>
      </c>
      <c r="E5156" s="1" t="s">
        <v>181</v>
      </c>
      <c r="F5156" s="1" t="s">
        <v>164</v>
      </c>
      <c r="G5156" s="1" t="str">
        <f t="array" ref="G5156">IF($F5156="", "", _xlfn.XLOOKUP($F5156,accounts!$A$2:$A$86,accounts!$B$2:$B$86, "Other"))</f>
        <v>retail</v>
      </c>
      <c r="H5156" s="1" t="str">
        <f t="array" ref="H5156">IF($F5156="", "", IFS(_xlfn.XLOOKUP($F5156, accounts!$A$2:$A$86, accounts!$E$2:$E$86, 0)&gt;=1000, "Enterprise", _xlfn.XLOOKUP($F5156, accounts!$A$2:$A$86, accounts!$E$2:$E$86, 0)&gt;=100, "Mid-Market", TRUE, "SMB"))</f>
        <v>Mid-Market</v>
      </c>
      <c r="I5156" s="1" t="str">
        <f t="array" ref="I5156">IF($F5156="", "", _xlfn.XLOOKUP($F5156,accounts!$A$2:$A$86,accounts!$F$2:$F$86, "Other"))</f>
        <v>United States</v>
      </c>
      <c r="J5156" s="1" t="s">
        <v>131</v>
      </c>
      <c r="K5156" s="3">
        <v>42939.0</v>
      </c>
      <c r="L5156" s="3">
        <v>42940.0</v>
      </c>
      <c r="M5156" s="1">
        <v>541.0</v>
      </c>
    </row>
    <row r="5157">
      <c r="A5157" s="1" t="s">
        <v>5362</v>
      </c>
      <c r="B5157" s="1" t="s">
        <v>39</v>
      </c>
      <c r="C5157" s="1" t="str">
        <f t="array" ref="C5157">_xlfn.XLOOKUP($B5157, sales_teams!$A$2:$A$36, sales_teams!$B$2:$B$36)</f>
        <v>Cara Losch</v>
      </c>
      <c r="D5157" s="1" t="str">
        <f t="array" ref="D5157">_xlfn.XLOOKUP($B5157, sales_teams!$A$2:$A$36, sales_teams!$C$2:$C$36)</f>
        <v>East</v>
      </c>
      <c r="E5157" s="1" t="s">
        <v>181</v>
      </c>
      <c r="F5157" s="1" t="s">
        <v>126</v>
      </c>
      <c r="G5157" s="1" t="str">
        <f t="array" ref="G5157">IF($F5157="", "", _xlfn.XLOOKUP($F5157,accounts!$A$2:$A$86,accounts!$B$2:$B$86, "Other"))</f>
        <v>retail</v>
      </c>
      <c r="H5157" s="1" t="str">
        <f t="array" ref="H5157">IF($F5157="", "", IFS(_xlfn.XLOOKUP($F5157, accounts!$A$2:$A$86, accounts!$E$2:$E$86, 0)&gt;=1000, "Enterprise", _xlfn.XLOOKUP($F5157, accounts!$A$2:$A$86, accounts!$E$2:$E$86, 0)&gt;=100, "Mid-Market", TRUE, "SMB"))</f>
        <v>Enterprise</v>
      </c>
      <c r="I5157" s="1" t="str">
        <f t="array" ref="I5157">IF($F5157="", "", _xlfn.XLOOKUP($F5157,accounts!$A$2:$A$86,accounts!$F$2:$F$86, "Other"))</f>
        <v>United States</v>
      </c>
      <c r="J5157" s="1" t="s">
        <v>131</v>
      </c>
      <c r="K5157" s="3">
        <v>42939.0</v>
      </c>
      <c r="L5157" s="3">
        <v>42941.0</v>
      </c>
      <c r="M5157" s="1">
        <v>630.0</v>
      </c>
    </row>
    <row r="5158">
      <c r="A5158" s="1" t="s">
        <v>5363</v>
      </c>
      <c r="B5158" s="1" t="s">
        <v>48</v>
      </c>
      <c r="C5158" s="1" t="str">
        <f t="array" ref="C5158">_xlfn.XLOOKUP($B5158, sales_teams!$A$2:$A$36, sales_teams!$B$2:$B$36)</f>
        <v>Rocco Neubert</v>
      </c>
      <c r="D5158" s="1" t="str">
        <f t="array" ref="D5158">_xlfn.XLOOKUP($B5158, sales_teams!$A$2:$A$36, sales_teams!$C$2:$C$36)</f>
        <v>East</v>
      </c>
      <c r="E5158" s="1" t="s">
        <v>109</v>
      </c>
      <c r="F5158" s="1" t="s">
        <v>169</v>
      </c>
      <c r="G5158" s="1" t="str">
        <f t="array" ref="G5158">IF($F5158="", "", _xlfn.XLOOKUP($F5158,accounts!$A$2:$A$86,accounts!$B$2:$B$86, "Other"))</f>
        <v>entertainment</v>
      </c>
      <c r="H5158" s="1" t="str">
        <f t="array" ref="H5158">IF($F5158="", "", IFS(_xlfn.XLOOKUP($F5158, accounts!$A$2:$A$86, accounts!$E$2:$E$86, 0)&gt;=1000, "Enterprise", _xlfn.XLOOKUP($F5158, accounts!$A$2:$A$86, accounts!$E$2:$E$86, 0)&gt;=100, "Mid-Market", TRUE, "SMB"))</f>
        <v>Enterprise</v>
      </c>
      <c r="I5158" s="1" t="str">
        <f t="array" ref="I5158">IF($F5158="", "", _xlfn.XLOOKUP($F5158,accounts!$A$2:$A$86,accounts!$F$2:$F$86, "Other"))</f>
        <v>United States</v>
      </c>
      <c r="J5158" s="1" t="s">
        <v>131</v>
      </c>
      <c r="K5158" s="3">
        <v>42939.0</v>
      </c>
      <c r="L5158" s="3">
        <v>42946.0</v>
      </c>
      <c r="M5158" s="1">
        <v>1231.0</v>
      </c>
    </row>
    <row r="5159">
      <c r="A5159" s="1" t="s">
        <v>5364</v>
      </c>
      <c r="B5159" s="1" t="s">
        <v>30</v>
      </c>
      <c r="C5159" s="1" t="str">
        <f t="array" ref="C5159">_xlfn.XLOOKUP($B5159, sales_teams!$A$2:$A$36, sales_teams!$B$2:$B$36)</f>
        <v>Melvin Marxen</v>
      </c>
      <c r="D5159" s="1" t="str">
        <f t="array" ref="D5159">_xlfn.XLOOKUP($B5159, sales_teams!$A$2:$A$36, sales_teams!$C$2:$C$36)</f>
        <v>Central</v>
      </c>
      <c r="E5159" s="1" t="s">
        <v>181</v>
      </c>
      <c r="G5159" s="1" t="str">
        <f t="array" ref="G5159">IF($F5159="", "", _xlfn.XLOOKUP($F5159,accounts!$A$2:$A$86,accounts!$B$2:$B$86, "Other"))</f>
        <v/>
      </c>
      <c r="H5159" s="1" t="str">
        <f t="array" ref="H5159">IF($F5159="", "", IFS(_xlfn.XLOOKUP($F5159, accounts!$A$2:$A$86, accounts!$E$2:$E$86, 0)&gt;=1000, "Enterprise", _xlfn.XLOOKUP($F5159, accounts!$A$2:$A$86, accounts!$E$2:$E$86, 0)&gt;=100, "Mid-Market", TRUE, "SMB"))</f>
        <v/>
      </c>
      <c r="I5159" s="1" t="str">
        <f t="array" ref="I5159">IF($F5159="", "", _xlfn.XLOOKUP($F5159,accounts!$A$2:$A$86,accounts!$F$2:$F$86, "Other"))</f>
        <v/>
      </c>
      <c r="J5159" s="1" t="s">
        <v>189</v>
      </c>
      <c r="K5159" s="3">
        <v>42939.0</v>
      </c>
    </row>
    <row r="5160">
      <c r="A5160" s="1" t="s">
        <v>5365</v>
      </c>
      <c r="B5160" s="1" t="s">
        <v>30</v>
      </c>
      <c r="C5160" s="1" t="str">
        <f t="array" ref="C5160">_xlfn.XLOOKUP($B5160, sales_teams!$A$2:$A$36, sales_teams!$B$2:$B$36)</f>
        <v>Melvin Marxen</v>
      </c>
      <c r="D5160" s="1" t="str">
        <f t="array" ref="D5160">_xlfn.XLOOKUP($B5160, sales_teams!$A$2:$A$36, sales_teams!$C$2:$C$36)</f>
        <v>Central</v>
      </c>
      <c r="E5160" s="1" t="s">
        <v>109</v>
      </c>
      <c r="G5160" s="1" t="str">
        <f t="array" ref="G5160">IF($F5160="", "", _xlfn.XLOOKUP($F5160,accounts!$A$2:$A$86,accounts!$B$2:$B$86, "Other"))</f>
        <v/>
      </c>
      <c r="H5160" s="1" t="str">
        <f t="array" ref="H5160">IF($F5160="", "", IFS(_xlfn.XLOOKUP($F5160, accounts!$A$2:$A$86, accounts!$E$2:$E$86, 0)&gt;=1000, "Enterprise", _xlfn.XLOOKUP($F5160, accounts!$A$2:$A$86, accounts!$E$2:$E$86, 0)&gt;=100, "Mid-Market", TRUE, "SMB"))</f>
        <v/>
      </c>
      <c r="I5160" s="1" t="str">
        <f t="array" ref="I5160">IF($F5160="", "", _xlfn.XLOOKUP($F5160,accounts!$A$2:$A$86,accounts!$F$2:$F$86, "Other"))</f>
        <v/>
      </c>
      <c r="J5160" s="1" t="s">
        <v>189</v>
      </c>
      <c r="K5160" s="3">
        <v>42939.0</v>
      </c>
    </row>
    <row r="5161">
      <c r="A5161" s="1" t="s">
        <v>5366</v>
      </c>
      <c r="B5161" s="1" t="s">
        <v>30</v>
      </c>
      <c r="C5161" s="1" t="str">
        <f t="array" ref="C5161">_xlfn.XLOOKUP($B5161, sales_teams!$A$2:$A$36, sales_teams!$B$2:$B$36)</f>
        <v>Melvin Marxen</v>
      </c>
      <c r="D5161" s="1" t="str">
        <f t="array" ref="D5161">_xlfn.XLOOKUP($B5161, sales_teams!$A$2:$A$36, sales_teams!$C$2:$C$36)</f>
        <v>Central</v>
      </c>
      <c r="E5161" s="1" t="s">
        <v>109</v>
      </c>
      <c r="G5161" s="1" t="str">
        <f t="array" ref="G5161">IF($F5161="", "", _xlfn.XLOOKUP($F5161,accounts!$A$2:$A$86,accounts!$B$2:$B$86, "Other"))</f>
        <v/>
      </c>
      <c r="H5161" s="1" t="str">
        <f t="array" ref="H5161">IF($F5161="", "", IFS(_xlfn.XLOOKUP($F5161, accounts!$A$2:$A$86, accounts!$E$2:$E$86, 0)&gt;=1000, "Enterprise", _xlfn.XLOOKUP($F5161, accounts!$A$2:$A$86, accounts!$E$2:$E$86, 0)&gt;=100, "Mid-Market", TRUE, "SMB"))</f>
        <v/>
      </c>
      <c r="I5161" s="1" t="str">
        <f t="array" ref="I5161">IF($F5161="", "", _xlfn.XLOOKUP($F5161,accounts!$A$2:$A$86,accounts!$F$2:$F$86, "Other"))</f>
        <v/>
      </c>
      <c r="J5161" s="1" t="s">
        <v>189</v>
      </c>
      <c r="K5161" s="3">
        <v>42939.0</v>
      </c>
    </row>
    <row r="5162">
      <c r="A5162" s="1" t="s">
        <v>5367</v>
      </c>
      <c r="B5162" s="1" t="s">
        <v>30</v>
      </c>
      <c r="C5162" s="1" t="str">
        <f t="array" ref="C5162">_xlfn.XLOOKUP($B5162, sales_teams!$A$2:$A$36, sales_teams!$B$2:$B$36)</f>
        <v>Melvin Marxen</v>
      </c>
      <c r="D5162" s="1" t="str">
        <f t="array" ref="D5162">_xlfn.XLOOKUP($B5162, sales_teams!$A$2:$A$36, sales_teams!$C$2:$C$36)</f>
        <v>Central</v>
      </c>
      <c r="E5162" s="1" t="s">
        <v>148</v>
      </c>
      <c r="G5162" s="1" t="str">
        <f t="array" ref="G5162">IF($F5162="", "", _xlfn.XLOOKUP($F5162,accounts!$A$2:$A$86,accounts!$B$2:$B$86, "Other"))</f>
        <v/>
      </c>
      <c r="H5162" s="1" t="str">
        <f t="array" ref="H5162">IF($F5162="", "", IFS(_xlfn.XLOOKUP($F5162, accounts!$A$2:$A$86, accounts!$E$2:$E$86, 0)&gt;=1000, "Enterprise", _xlfn.XLOOKUP($F5162, accounts!$A$2:$A$86, accounts!$E$2:$E$86, 0)&gt;=100, "Mid-Market", TRUE, "SMB"))</f>
        <v/>
      </c>
      <c r="I5162" s="1" t="str">
        <f t="array" ref="I5162">IF($F5162="", "", _xlfn.XLOOKUP($F5162,accounts!$A$2:$A$86,accounts!$F$2:$F$86, "Other"))</f>
        <v/>
      </c>
      <c r="J5162" s="1" t="s">
        <v>189</v>
      </c>
      <c r="K5162" s="3">
        <v>42939.0</v>
      </c>
    </row>
    <row r="5163">
      <c r="A5163" s="1" t="s">
        <v>5368</v>
      </c>
      <c r="B5163" s="1" t="s">
        <v>30</v>
      </c>
      <c r="C5163" s="1" t="str">
        <f t="array" ref="C5163">_xlfn.XLOOKUP($B5163, sales_teams!$A$2:$A$36, sales_teams!$B$2:$B$36)</f>
        <v>Melvin Marxen</v>
      </c>
      <c r="D5163" s="1" t="str">
        <f t="array" ref="D5163">_xlfn.XLOOKUP($B5163, sales_teams!$A$2:$A$36, sales_teams!$C$2:$C$36)</f>
        <v>Central</v>
      </c>
      <c r="E5163" s="1" t="s">
        <v>181</v>
      </c>
      <c r="F5163" s="1" t="s">
        <v>79</v>
      </c>
      <c r="G5163" s="1" t="str">
        <f t="array" ref="G5163">IF($F5163="", "", _xlfn.XLOOKUP($F5163,accounts!$A$2:$A$86,accounts!$B$2:$B$86, "Other"))</f>
        <v>entertainment</v>
      </c>
      <c r="H5163" s="1" t="str">
        <f t="array" ref="H5163">IF($F5163="", "", IFS(_xlfn.XLOOKUP($F5163, accounts!$A$2:$A$86, accounts!$E$2:$E$86, 0)&gt;=1000, "Enterprise", _xlfn.XLOOKUP($F5163, accounts!$A$2:$A$86, accounts!$E$2:$E$86, 0)&gt;=100, "Mid-Market", TRUE, "SMB"))</f>
        <v>Mid-Market</v>
      </c>
      <c r="I5163" s="1" t="str">
        <f t="array" ref="I5163">IF($F5163="", "", _xlfn.XLOOKUP($F5163,accounts!$A$2:$A$86,accounts!$F$2:$F$86, "Other"))</f>
        <v>United States</v>
      </c>
      <c r="J5163" s="1" t="s">
        <v>131</v>
      </c>
      <c r="K5163" s="3">
        <v>42939.0</v>
      </c>
      <c r="L5163" s="3">
        <v>43059.0</v>
      </c>
      <c r="M5163" s="1">
        <v>556.0</v>
      </c>
    </row>
    <row r="5164">
      <c r="A5164" s="1" t="s">
        <v>5369</v>
      </c>
      <c r="B5164" s="1" t="s">
        <v>30</v>
      </c>
      <c r="C5164" s="1" t="str">
        <f t="array" ref="C5164">_xlfn.XLOOKUP($B5164, sales_teams!$A$2:$A$36, sales_teams!$B$2:$B$36)</f>
        <v>Melvin Marxen</v>
      </c>
      <c r="D5164" s="1" t="str">
        <f t="array" ref="D5164">_xlfn.XLOOKUP($B5164, sales_teams!$A$2:$A$36, sales_teams!$C$2:$C$36)</f>
        <v>Central</v>
      </c>
      <c r="E5164" s="1" t="s">
        <v>109</v>
      </c>
      <c r="F5164" s="1" t="s">
        <v>155</v>
      </c>
      <c r="G5164" s="1" t="str">
        <f t="array" ref="G5164">IF($F5164="", "", _xlfn.XLOOKUP($F5164,accounts!$A$2:$A$86,accounts!$B$2:$B$86, "Other"))</f>
        <v>finance</v>
      </c>
      <c r="H5164" s="1" t="str">
        <f t="array" ref="H5164">IF($F5164="", "", IFS(_xlfn.XLOOKUP($F5164, accounts!$A$2:$A$86, accounts!$E$2:$E$86, 0)&gt;=1000, "Enterprise", _xlfn.XLOOKUP($F5164, accounts!$A$2:$A$86, accounts!$E$2:$E$86, 0)&gt;=100, "Mid-Market", TRUE, "SMB"))</f>
        <v>Enterprise</v>
      </c>
      <c r="I5164" s="1" t="str">
        <f t="array" ref="I5164">IF($F5164="", "", _xlfn.XLOOKUP($F5164,accounts!$A$2:$A$86,accounts!$F$2:$F$86, "Other"))</f>
        <v>United States</v>
      </c>
      <c r="J5164" s="1" t="s">
        <v>131</v>
      </c>
      <c r="K5164" s="3">
        <v>42939.0</v>
      </c>
      <c r="L5164" s="3">
        <v>42947.0</v>
      </c>
      <c r="M5164" s="1">
        <v>1070.0</v>
      </c>
    </row>
    <row r="5165">
      <c r="A5165" s="1" t="s">
        <v>5370</v>
      </c>
      <c r="B5165" s="1" t="s">
        <v>94</v>
      </c>
      <c r="C5165" s="1" t="str">
        <f t="array" ref="C5165">_xlfn.XLOOKUP($B5165, sales_teams!$A$2:$A$36, sales_teams!$B$2:$B$36)</f>
        <v>Celia Rouche</v>
      </c>
      <c r="D5165" s="1" t="str">
        <f t="array" ref="D5165">_xlfn.XLOOKUP($B5165, sales_teams!$A$2:$A$36, sales_teams!$C$2:$C$36)</f>
        <v>West</v>
      </c>
      <c r="E5165" s="1" t="s">
        <v>179</v>
      </c>
      <c r="F5165" s="1" t="s">
        <v>137</v>
      </c>
      <c r="G5165" s="1" t="str">
        <f t="array" ref="G5165">IF($F5165="", "", _xlfn.XLOOKUP($F5165,accounts!$A$2:$A$86,accounts!$B$2:$B$86, "Other"))</f>
        <v>services</v>
      </c>
      <c r="H5165" s="1" t="str">
        <f t="array" ref="H5165">IF($F5165="", "", IFS(_xlfn.XLOOKUP($F5165, accounts!$A$2:$A$86, accounts!$E$2:$E$86, 0)&gt;=1000, "Enterprise", _xlfn.XLOOKUP($F5165, accounts!$A$2:$A$86, accounts!$E$2:$E$86, 0)&gt;=100, "Mid-Market", TRUE, "SMB"))</f>
        <v>Enterprise</v>
      </c>
      <c r="I5165" s="1" t="str">
        <f t="array" ref="I5165">IF($F5165="", "", _xlfn.XLOOKUP($F5165,accounts!$A$2:$A$86,accounts!$F$2:$F$86, "Other"))</f>
        <v>Germany</v>
      </c>
      <c r="J5165" s="1" t="s">
        <v>131</v>
      </c>
      <c r="K5165" s="3">
        <v>42939.0</v>
      </c>
      <c r="L5165" s="3">
        <v>42941.0</v>
      </c>
      <c r="M5165" s="1">
        <v>57.0</v>
      </c>
    </row>
    <row r="5166">
      <c r="A5166" s="1" t="s">
        <v>5371</v>
      </c>
      <c r="B5166" s="1" t="s">
        <v>26</v>
      </c>
      <c r="C5166" s="1" t="str">
        <f t="array" ref="C5166">_xlfn.XLOOKUP($B5166, sales_teams!$A$2:$A$36, sales_teams!$B$2:$B$36)</f>
        <v>Melvin Marxen</v>
      </c>
      <c r="D5166" s="1" t="str">
        <f t="array" ref="D5166">_xlfn.XLOOKUP($B5166, sales_teams!$A$2:$A$36, sales_teams!$C$2:$C$36)</f>
        <v>Central</v>
      </c>
      <c r="E5166" s="1" t="s">
        <v>179</v>
      </c>
      <c r="G5166" s="1" t="str">
        <f t="array" ref="G5166">IF($F5166="", "", _xlfn.XLOOKUP($F5166,accounts!$A$2:$A$86,accounts!$B$2:$B$86, "Other"))</f>
        <v/>
      </c>
      <c r="H5166" s="1" t="str">
        <f t="array" ref="H5166">IF($F5166="", "", IFS(_xlfn.XLOOKUP($F5166, accounts!$A$2:$A$86, accounts!$E$2:$E$86, 0)&gt;=1000, "Enterprise", _xlfn.XLOOKUP($F5166, accounts!$A$2:$A$86, accounts!$E$2:$E$86, 0)&gt;=100, "Mid-Market", TRUE, "SMB"))</f>
        <v/>
      </c>
      <c r="I5166" s="1" t="str">
        <f t="array" ref="I5166">IF($F5166="", "", _xlfn.XLOOKUP($F5166,accounts!$A$2:$A$86,accounts!$F$2:$F$86, "Other"))</f>
        <v/>
      </c>
      <c r="J5166" s="1" t="s">
        <v>189</v>
      </c>
      <c r="K5166" s="3">
        <v>42939.0</v>
      </c>
    </row>
    <row r="5167">
      <c r="A5167" s="1" t="s">
        <v>5372</v>
      </c>
      <c r="B5167" s="1" t="s">
        <v>26</v>
      </c>
      <c r="C5167" s="1" t="str">
        <f t="array" ref="C5167">_xlfn.XLOOKUP($B5167, sales_teams!$A$2:$A$36, sales_teams!$B$2:$B$36)</f>
        <v>Melvin Marxen</v>
      </c>
      <c r="D5167" s="1" t="str">
        <f t="array" ref="D5167">_xlfn.XLOOKUP($B5167, sales_teams!$A$2:$A$36, sales_teams!$C$2:$C$36)</f>
        <v>Central</v>
      </c>
      <c r="E5167" s="1" t="s">
        <v>179</v>
      </c>
      <c r="G5167" s="1" t="str">
        <f t="array" ref="G5167">IF($F5167="", "", _xlfn.XLOOKUP($F5167,accounts!$A$2:$A$86,accounts!$B$2:$B$86, "Other"))</f>
        <v/>
      </c>
      <c r="H5167" s="1" t="str">
        <f t="array" ref="H5167">IF($F5167="", "", IFS(_xlfn.XLOOKUP($F5167, accounts!$A$2:$A$86, accounts!$E$2:$E$86, 0)&gt;=1000, "Enterprise", _xlfn.XLOOKUP($F5167, accounts!$A$2:$A$86, accounts!$E$2:$E$86, 0)&gt;=100, "Mid-Market", TRUE, "SMB"))</f>
        <v/>
      </c>
      <c r="I5167" s="1" t="str">
        <f t="array" ref="I5167">IF($F5167="", "", _xlfn.XLOOKUP($F5167,accounts!$A$2:$A$86,accounts!$F$2:$F$86, "Other"))</f>
        <v/>
      </c>
      <c r="J5167" s="1" t="s">
        <v>189</v>
      </c>
      <c r="K5167" s="3">
        <v>42939.0</v>
      </c>
    </row>
    <row r="5168">
      <c r="A5168" s="1" t="s">
        <v>5373</v>
      </c>
      <c r="B5168" s="1" t="s">
        <v>88</v>
      </c>
      <c r="C5168" s="1" t="str">
        <f t="array" ref="C5168">_xlfn.XLOOKUP($B5168, sales_teams!$A$2:$A$36, sales_teams!$B$2:$B$36)</f>
        <v>Celia Rouche</v>
      </c>
      <c r="D5168" s="1" t="str">
        <f t="array" ref="D5168">_xlfn.XLOOKUP($B5168, sales_teams!$A$2:$A$36, sales_teams!$C$2:$C$36)</f>
        <v>West</v>
      </c>
      <c r="E5168" s="1" t="s">
        <v>109</v>
      </c>
      <c r="F5168" s="1" t="s">
        <v>118</v>
      </c>
      <c r="G5168" s="1" t="str">
        <f t="array" ref="G5168">IF($F5168="", "", _xlfn.XLOOKUP($F5168,accounts!$A$2:$A$86,accounts!$B$2:$B$86, "Other"))</f>
        <v>services</v>
      </c>
      <c r="H5168" s="1" t="str">
        <f t="array" ref="H5168">IF($F5168="", "", IFS(_xlfn.XLOOKUP($F5168, accounts!$A$2:$A$86, accounts!$E$2:$E$86, 0)&gt;=1000, "Enterprise", _xlfn.XLOOKUP($F5168, accounts!$A$2:$A$86, accounts!$E$2:$E$86, 0)&gt;=100, "Mid-Market", TRUE, "SMB"))</f>
        <v>Enterprise</v>
      </c>
      <c r="I5168" s="1" t="str">
        <f t="array" ref="I5168">IF($F5168="", "", _xlfn.XLOOKUP($F5168,accounts!$A$2:$A$86,accounts!$F$2:$F$86, "Other"))</f>
        <v>United States</v>
      </c>
      <c r="J5168" s="1" t="s">
        <v>192</v>
      </c>
      <c r="K5168" s="3">
        <v>42939.0</v>
      </c>
      <c r="L5168" s="3">
        <v>42947.0</v>
      </c>
      <c r="M5168" s="1">
        <v>0.0</v>
      </c>
    </row>
    <row r="5169">
      <c r="A5169" s="1" t="s">
        <v>5374</v>
      </c>
      <c r="B5169" s="1" t="s">
        <v>99</v>
      </c>
      <c r="C5169" s="1" t="str">
        <f t="array" ref="C5169">_xlfn.XLOOKUP($B5169, sales_teams!$A$2:$A$36, sales_teams!$B$2:$B$36)</f>
        <v>Summer Sewald</v>
      </c>
      <c r="D5169" s="1" t="str">
        <f t="array" ref="D5169">_xlfn.XLOOKUP($B5169, sales_teams!$A$2:$A$36, sales_teams!$C$2:$C$36)</f>
        <v>West</v>
      </c>
      <c r="E5169" s="1" t="s">
        <v>194</v>
      </c>
      <c r="F5169" s="1" t="s">
        <v>124</v>
      </c>
      <c r="G5169" s="1" t="str">
        <f t="array" ref="G5169">IF($F5169="", "", _xlfn.XLOOKUP($F5169,accounts!$A$2:$A$86,accounts!$B$2:$B$86, "Other"))</f>
        <v>retail</v>
      </c>
      <c r="H5169" s="1" t="str">
        <f t="array" ref="H5169">IF($F5169="", "", IFS(_xlfn.XLOOKUP($F5169, accounts!$A$2:$A$86, accounts!$E$2:$E$86, 0)&gt;=1000, "Enterprise", _xlfn.XLOOKUP($F5169, accounts!$A$2:$A$86, accounts!$E$2:$E$86, 0)&gt;=100, "Mid-Market", TRUE, "SMB"))</f>
        <v>Enterprise</v>
      </c>
      <c r="I5169" s="1" t="str">
        <f t="array" ref="I5169">IF($F5169="", "", _xlfn.XLOOKUP($F5169,accounts!$A$2:$A$86,accounts!$F$2:$F$86, "Other"))</f>
        <v>United States</v>
      </c>
      <c r="J5169" s="1" t="s">
        <v>131</v>
      </c>
      <c r="K5169" s="3">
        <v>42939.0</v>
      </c>
      <c r="L5169" s="3">
        <v>42941.0</v>
      </c>
      <c r="M5169" s="1">
        <v>4824.0</v>
      </c>
    </row>
    <row r="5170">
      <c r="A5170" s="1" t="s">
        <v>5375</v>
      </c>
      <c r="B5170" s="1" t="s">
        <v>19</v>
      </c>
      <c r="C5170" s="1" t="str">
        <f t="array" ref="C5170">_xlfn.XLOOKUP($B5170, sales_teams!$A$2:$A$36, sales_teams!$B$2:$B$36)</f>
        <v>Melvin Marxen</v>
      </c>
      <c r="D5170" s="1" t="str">
        <f t="array" ref="D5170">_xlfn.XLOOKUP($B5170, sales_teams!$A$2:$A$36, sales_teams!$C$2:$C$36)</f>
        <v>Central</v>
      </c>
      <c r="E5170" s="1" t="s">
        <v>194</v>
      </c>
      <c r="F5170" s="1" t="s">
        <v>157</v>
      </c>
      <c r="G5170" s="1" t="str">
        <f t="array" ref="G5170">IF($F5170="", "", _xlfn.XLOOKUP($F5170,accounts!$A$2:$A$86,accounts!$B$2:$B$86, "Other"))</f>
        <v>retail</v>
      </c>
      <c r="H5170" s="1" t="str">
        <f t="array" ref="H5170">IF($F5170="", "", IFS(_xlfn.XLOOKUP($F5170, accounts!$A$2:$A$86, accounts!$E$2:$E$86, 0)&gt;=1000, "Enterprise", _xlfn.XLOOKUP($F5170, accounts!$A$2:$A$86, accounts!$E$2:$E$86, 0)&gt;=100, "Mid-Market", TRUE, "SMB"))</f>
        <v>Enterprise</v>
      </c>
      <c r="I5170" s="1" t="str">
        <f t="array" ref="I5170">IF($F5170="", "", _xlfn.XLOOKUP($F5170,accounts!$A$2:$A$86,accounts!$F$2:$F$86, "Other"))</f>
        <v>Belgium</v>
      </c>
      <c r="J5170" s="1" t="s">
        <v>131</v>
      </c>
      <c r="K5170" s="3">
        <v>42939.0</v>
      </c>
      <c r="L5170" s="3">
        <v>43058.0</v>
      </c>
      <c r="M5170" s="1">
        <v>6049.0</v>
      </c>
    </row>
    <row r="5171">
      <c r="A5171" s="1" t="s">
        <v>5376</v>
      </c>
      <c r="B5171" s="1" t="s">
        <v>104</v>
      </c>
      <c r="C5171" s="1" t="str">
        <f t="array" ref="C5171">_xlfn.XLOOKUP($B5171, sales_teams!$A$2:$A$36, sales_teams!$B$2:$B$36)</f>
        <v>Summer Sewald</v>
      </c>
      <c r="D5171" s="1" t="str">
        <f t="array" ref="D5171">_xlfn.XLOOKUP($B5171, sales_teams!$A$2:$A$36, sales_teams!$C$2:$C$36)</f>
        <v>West</v>
      </c>
      <c r="E5171" s="1" t="s">
        <v>179</v>
      </c>
      <c r="F5171" s="1" t="s">
        <v>80</v>
      </c>
      <c r="G5171" s="1" t="str">
        <f t="array" ref="G5171">IF($F5171="", "", _xlfn.XLOOKUP($F5171,accounts!$A$2:$A$86,accounts!$B$2:$B$86, "Other"))</f>
        <v>technology</v>
      </c>
      <c r="H5171" s="1" t="str">
        <f t="array" ref="H5171">IF($F5171="", "", IFS(_xlfn.XLOOKUP($F5171, accounts!$A$2:$A$86, accounts!$E$2:$E$86, 0)&gt;=1000, "Enterprise", _xlfn.XLOOKUP($F5171, accounts!$A$2:$A$86, accounts!$E$2:$E$86, 0)&gt;=100, "Mid-Market", TRUE, "SMB"))</f>
        <v>Enterprise</v>
      </c>
      <c r="I5171" s="1" t="str">
        <f t="array" ref="I5171">IF($F5171="", "", _xlfn.XLOOKUP($F5171,accounts!$A$2:$A$86,accounts!$F$2:$F$86, "Other"))</f>
        <v>United States</v>
      </c>
      <c r="J5171" s="1" t="s">
        <v>131</v>
      </c>
      <c r="K5171" s="3">
        <v>42939.0</v>
      </c>
      <c r="L5171" s="3">
        <v>42944.0</v>
      </c>
      <c r="M5171" s="1">
        <v>58.0</v>
      </c>
    </row>
    <row r="5172">
      <c r="A5172" s="1" t="s">
        <v>5377</v>
      </c>
      <c r="B5172" s="1" t="s">
        <v>104</v>
      </c>
      <c r="C5172" s="1" t="str">
        <f t="array" ref="C5172">_xlfn.XLOOKUP($B5172, sales_teams!$A$2:$A$36, sales_teams!$B$2:$B$36)</f>
        <v>Summer Sewald</v>
      </c>
      <c r="D5172" s="1" t="str">
        <f t="array" ref="D5172">_xlfn.XLOOKUP($B5172, sales_teams!$A$2:$A$36, sales_teams!$C$2:$C$36)</f>
        <v>West</v>
      </c>
      <c r="E5172" s="1" t="s">
        <v>188</v>
      </c>
      <c r="F5172" s="1" t="s">
        <v>127</v>
      </c>
      <c r="G5172" s="1" t="str">
        <f t="array" ref="G5172">IF($F5172="", "", _xlfn.XLOOKUP($F5172,accounts!$A$2:$A$86,accounts!$B$2:$B$86, "Other"))</f>
        <v>technology</v>
      </c>
      <c r="H5172" s="1" t="str">
        <f t="array" ref="H5172">IF($F5172="", "", IFS(_xlfn.XLOOKUP($F5172, accounts!$A$2:$A$86, accounts!$E$2:$E$86, 0)&gt;=1000, "Enterprise", _xlfn.XLOOKUP($F5172, accounts!$A$2:$A$86, accounts!$E$2:$E$86, 0)&gt;=100, "Mid-Market", TRUE, "SMB"))</f>
        <v>Enterprise</v>
      </c>
      <c r="I5172" s="1" t="str">
        <f t="array" ref="I5172">IF($F5172="", "", _xlfn.XLOOKUP($F5172,accounts!$A$2:$A$86,accounts!$F$2:$F$86, "Other"))</f>
        <v>United States</v>
      </c>
      <c r="J5172" s="1" t="s">
        <v>131</v>
      </c>
      <c r="K5172" s="3">
        <v>42939.0</v>
      </c>
      <c r="L5172" s="3">
        <v>42967.0</v>
      </c>
      <c r="M5172" s="1">
        <v>3335.0</v>
      </c>
    </row>
    <row r="5173">
      <c r="A5173" s="1" t="s">
        <v>5378</v>
      </c>
      <c r="B5173" s="1" t="s">
        <v>102</v>
      </c>
      <c r="C5173" s="1" t="str">
        <f t="array" ref="C5173">_xlfn.XLOOKUP($B5173, sales_teams!$A$2:$A$36, sales_teams!$B$2:$B$36)</f>
        <v>Summer Sewald</v>
      </c>
      <c r="D5173" s="1" t="str">
        <f t="array" ref="D5173">_xlfn.XLOOKUP($B5173, sales_teams!$A$2:$A$36, sales_teams!$C$2:$C$36)</f>
        <v>West</v>
      </c>
      <c r="E5173" s="1" t="s">
        <v>109</v>
      </c>
      <c r="F5173" s="1" t="s">
        <v>80</v>
      </c>
      <c r="G5173" s="1" t="str">
        <f t="array" ref="G5173">IF($F5173="", "", _xlfn.XLOOKUP($F5173,accounts!$A$2:$A$86,accounts!$B$2:$B$86, "Other"))</f>
        <v>technology</v>
      </c>
      <c r="H5173" s="1" t="str">
        <f t="array" ref="H5173">IF($F5173="", "", IFS(_xlfn.XLOOKUP($F5173, accounts!$A$2:$A$86, accounts!$E$2:$E$86, 0)&gt;=1000, "Enterprise", _xlfn.XLOOKUP($F5173, accounts!$A$2:$A$86, accounts!$E$2:$E$86, 0)&gt;=100, "Mid-Market", TRUE, "SMB"))</f>
        <v>Enterprise</v>
      </c>
      <c r="I5173" s="1" t="str">
        <f t="array" ref="I5173">IF($F5173="", "", _xlfn.XLOOKUP($F5173,accounts!$A$2:$A$86,accounts!$F$2:$F$86, "Other"))</f>
        <v>United States</v>
      </c>
      <c r="J5173" s="1" t="s">
        <v>192</v>
      </c>
      <c r="K5173" s="3">
        <v>42939.0</v>
      </c>
      <c r="L5173" s="3">
        <v>42946.0</v>
      </c>
      <c r="M5173" s="1">
        <v>0.0</v>
      </c>
    </row>
    <row r="5174">
      <c r="A5174" s="1" t="s">
        <v>5379</v>
      </c>
      <c r="B5174" s="1" t="s">
        <v>17</v>
      </c>
      <c r="C5174" s="1" t="str">
        <f t="array" ref="C5174">_xlfn.XLOOKUP($B5174, sales_teams!$A$2:$A$36, sales_teams!$B$2:$B$36)</f>
        <v>Dustin Brinkmann</v>
      </c>
      <c r="D5174" s="1" t="str">
        <f t="array" ref="D5174">_xlfn.XLOOKUP($B5174, sales_teams!$A$2:$A$36, sales_teams!$C$2:$C$36)</f>
        <v>Central</v>
      </c>
      <c r="E5174" s="1" t="s">
        <v>181</v>
      </c>
      <c r="G5174" s="1" t="str">
        <f t="array" ref="G5174">IF($F5174="", "", _xlfn.XLOOKUP($F5174,accounts!$A$2:$A$86,accounts!$B$2:$B$86, "Other"))</f>
        <v/>
      </c>
      <c r="H5174" s="1" t="str">
        <f t="array" ref="H5174">IF($F5174="", "", IFS(_xlfn.XLOOKUP($F5174, accounts!$A$2:$A$86, accounts!$E$2:$E$86, 0)&gt;=1000, "Enterprise", _xlfn.XLOOKUP($F5174, accounts!$A$2:$A$86, accounts!$E$2:$E$86, 0)&gt;=100, "Mid-Market", TRUE, "SMB"))</f>
        <v/>
      </c>
      <c r="I5174" s="1" t="str">
        <f t="array" ref="I5174">IF($F5174="", "", _xlfn.XLOOKUP($F5174,accounts!$A$2:$A$86,accounts!$F$2:$F$86, "Other"))</f>
        <v/>
      </c>
      <c r="J5174" s="1" t="s">
        <v>189</v>
      </c>
      <c r="K5174" s="3">
        <v>42939.0</v>
      </c>
    </row>
    <row r="5175">
      <c r="A5175" s="1" t="s">
        <v>5380</v>
      </c>
      <c r="B5175" s="1" t="s">
        <v>17</v>
      </c>
      <c r="C5175" s="1" t="str">
        <f t="array" ref="C5175">_xlfn.XLOOKUP($B5175, sales_teams!$A$2:$A$36, sales_teams!$B$2:$B$36)</f>
        <v>Dustin Brinkmann</v>
      </c>
      <c r="D5175" s="1" t="str">
        <f t="array" ref="D5175">_xlfn.XLOOKUP($B5175, sales_teams!$A$2:$A$36, sales_teams!$C$2:$C$36)</f>
        <v>Central</v>
      </c>
      <c r="E5175" s="1" t="s">
        <v>181</v>
      </c>
      <c r="G5175" s="1" t="str">
        <f t="array" ref="G5175">IF($F5175="", "", _xlfn.XLOOKUP($F5175,accounts!$A$2:$A$86,accounts!$B$2:$B$86, "Other"))</f>
        <v/>
      </c>
      <c r="H5175" s="1" t="str">
        <f t="array" ref="H5175">IF($F5175="", "", IFS(_xlfn.XLOOKUP($F5175, accounts!$A$2:$A$86, accounts!$E$2:$E$86, 0)&gt;=1000, "Enterprise", _xlfn.XLOOKUP($F5175, accounts!$A$2:$A$86, accounts!$E$2:$E$86, 0)&gt;=100, "Mid-Market", TRUE, "SMB"))</f>
        <v/>
      </c>
      <c r="I5175" s="1" t="str">
        <f t="array" ref="I5175">IF($F5175="", "", _xlfn.XLOOKUP($F5175,accounts!$A$2:$A$86,accounts!$F$2:$F$86, "Other"))</f>
        <v/>
      </c>
      <c r="J5175" s="1" t="s">
        <v>189</v>
      </c>
      <c r="K5175" s="3">
        <v>42939.0</v>
      </c>
    </row>
    <row r="5176">
      <c r="A5176" s="1" t="s">
        <v>5381</v>
      </c>
      <c r="B5176" s="1" t="s">
        <v>92</v>
      </c>
      <c r="C5176" s="1" t="str">
        <f t="array" ref="C5176">_xlfn.XLOOKUP($B5176, sales_teams!$A$2:$A$36, sales_teams!$B$2:$B$36)</f>
        <v>Celia Rouche</v>
      </c>
      <c r="D5176" s="1" t="str">
        <f t="array" ref="D5176">_xlfn.XLOOKUP($B5176, sales_teams!$A$2:$A$36, sales_teams!$C$2:$C$36)</f>
        <v>West</v>
      </c>
      <c r="E5176" s="1" t="s">
        <v>242</v>
      </c>
      <c r="F5176" s="1" t="s">
        <v>150</v>
      </c>
      <c r="G5176" s="1" t="str">
        <f t="array" ref="G5176">IF($F5176="", "", _xlfn.XLOOKUP($F5176,accounts!$A$2:$A$86,accounts!$B$2:$B$86, "Other"))</f>
        <v>technology</v>
      </c>
      <c r="H5176" s="1" t="str">
        <f t="array" ref="H5176">IF($F5176="", "", IFS(_xlfn.XLOOKUP($F5176, accounts!$A$2:$A$86, accounts!$E$2:$E$86, 0)&gt;=1000, "Enterprise", _xlfn.XLOOKUP($F5176, accounts!$A$2:$A$86, accounts!$E$2:$E$86, 0)&gt;=100, "Mid-Market", TRUE, "SMB"))</f>
        <v>Enterprise</v>
      </c>
      <c r="I5176" s="1" t="str">
        <f t="array" ref="I5176">IF($F5176="", "", _xlfn.XLOOKUP($F5176,accounts!$A$2:$A$86,accounts!$F$2:$F$86, "Other"))</f>
        <v>United States</v>
      </c>
      <c r="J5176" s="1" t="s">
        <v>189</v>
      </c>
      <c r="K5176" s="3">
        <v>42939.0</v>
      </c>
    </row>
    <row r="5177">
      <c r="A5177" s="1" t="s">
        <v>5382</v>
      </c>
      <c r="B5177" s="1" t="s">
        <v>92</v>
      </c>
      <c r="C5177" s="1" t="str">
        <f t="array" ref="C5177">_xlfn.XLOOKUP($B5177, sales_teams!$A$2:$A$36, sales_teams!$B$2:$B$36)</f>
        <v>Celia Rouche</v>
      </c>
      <c r="D5177" s="1" t="str">
        <f t="array" ref="D5177">_xlfn.XLOOKUP($B5177, sales_teams!$A$2:$A$36, sales_teams!$C$2:$C$36)</f>
        <v>West</v>
      </c>
      <c r="E5177" s="1" t="s">
        <v>148</v>
      </c>
      <c r="F5177" s="1" t="s">
        <v>125</v>
      </c>
      <c r="G5177" s="1" t="str">
        <f t="array" ref="G5177">IF($F5177="", "", _xlfn.XLOOKUP($F5177,accounts!$A$2:$A$86,accounts!$B$2:$B$86, "Other"))</f>
        <v>software</v>
      </c>
      <c r="H5177" s="1" t="str">
        <f t="array" ref="H5177">IF($F5177="", "", IFS(_xlfn.XLOOKUP($F5177, accounts!$A$2:$A$86, accounts!$E$2:$E$86, 0)&gt;=1000, "Enterprise", _xlfn.XLOOKUP($F5177, accounts!$A$2:$A$86, accounts!$E$2:$E$86, 0)&gt;=100, "Mid-Market", TRUE, "SMB"))</f>
        <v>Enterprise</v>
      </c>
      <c r="I5177" s="1" t="str">
        <f t="array" ref="I5177">IF($F5177="", "", _xlfn.XLOOKUP($F5177,accounts!$A$2:$A$86,accounts!$F$2:$F$86, "Other"))</f>
        <v>United States</v>
      </c>
      <c r="J5177" s="1" t="s">
        <v>192</v>
      </c>
      <c r="K5177" s="3">
        <v>42939.0</v>
      </c>
      <c r="L5177" s="3">
        <v>43046.0</v>
      </c>
      <c r="M5177" s="1">
        <v>0.0</v>
      </c>
    </row>
    <row r="5178">
      <c r="A5178" s="1" t="s">
        <v>5383</v>
      </c>
      <c r="B5178" s="1" t="s">
        <v>24</v>
      </c>
      <c r="C5178" s="1" t="str">
        <f t="array" ref="C5178">_xlfn.XLOOKUP($B5178, sales_teams!$A$2:$A$36, sales_teams!$B$2:$B$36)</f>
        <v>Melvin Marxen</v>
      </c>
      <c r="D5178" s="1" t="str">
        <f t="array" ref="D5178">_xlfn.XLOOKUP($B5178, sales_teams!$A$2:$A$36, sales_teams!$C$2:$C$36)</f>
        <v>Central</v>
      </c>
      <c r="E5178" s="1" t="s">
        <v>109</v>
      </c>
      <c r="F5178" s="1" t="s">
        <v>82</v>
      </c>
      <c r="G5178" s="1" t="str">
        <f t="array" ref="G5178">IF($F5178="", "", _xlfn.XLOOKUP($F5178,accounts!$A$2:$A$86,accounts!$B$2:$B$86, "Other"))</f>
        <v>software</v>
      </c>
      <c r="H5178" s="1" t="str">
        <f t="array" ref="H5178">IF($F5178="", "", IFS(_xlfn.XLOOKUP($F5178, accounts!$A$2:$A$86, accounts!$E$2:$E$86, 0)&gt;=1000, "Enterprise", _xlfn.XLOOKUP($F5178, accounts!$A$2:$A$86, accounts!$E$2:$E$86, 0)&gt;=100, "Mid-Market", TRUE, "SMB"))</f>
        <v>Enterprise</v>
      </c>
      <c r="I5178" s="1" t="str">
        <f t="array" ref="I5178">IF($F5178="", "", _xlfn.XLOOKUP($F5178,accounts!$A$2:$A$86,accounts!$F$2:$F$86, "Other"))</f>
        <v>United States</v>
      </c>
      <c r="J5178" s="1" t="s">
        <v>192</v>
      </c>
      <c r="K5178" s="3">
        <v>42939.0</v>
      </c>
      <c r="L5178" s="3">
        <v>42941.0</v>
      </c>
      <c r="M5178" s="1">
        <v>0.0</v>
      </c>
    </row>
    <row r="5179">
      <c r="A5179" s="1" t="s">
        <v>5384</v>
      </c>
      <c r="B5179" s="1" t="s">
        <v>24</v>
      </c>
      <c r="C5179" s="1" t="str">
        <f t="array" ref="C5179">_xlfn.XLOOKUP($B5179, sales_teams!$A$2:$A$36, sales_teams!$B$2:$B$36)</f>
        <v>Melvin Marxen</v>
      </c>
      <c r="D5179" s="1" t="str">
        <f t="array" ref="D5179">_xlfn.XLOOKUP($B5179, sales_teams!$A$2:$A$36, sales_teams!$C$2:$C$36)</f>
        <v>Central</v>
      </c>
      <c r="E5179" s="1" t="s">
        <v>109</v>
      </c>
      <c r="F5179" s="1" t="s">
        <v>164</v>
      </c>
      <c r="G5179" s="1" t="str">
        <f t="array" ref="G5179">IF($F5179="", "", _xlfn.XLOOKUP($F5179,accounts!$A$2:$A$86,accounts!$B$2:$B$86, "Other"))</f>
        <v>retail</v>
      </c>
      <c r="H5179" s="1" t="str">
        <f t="array" ref="H5179">IF($F5179="", "", IFS(_xlfn.XLOOKUP($F5179, accounts!$A$2:$A$86, accounts!$E$2:$E$86, 0)&gt;=1000, "Enterprise", _xlfn.XLOOKUP($F5179, accounts!$A$2:$A$86, accounts!$E$2:$E$86, 0)&gt;=100, "Mid-Market", TRUE, "SMB"))</f>
        <v>Mid-Market</v>
      </c>
      <c r="I5179" s="1" t="str">
        <f t="array" ref="I5179">IF($F5179="", "", _xlfn.XLOOKUP($F5179,accounts!$A$2:$A$86,accounts!$F$2:$F$86, "Other"))</f>
        <v>United States</v>
      </c>
      <c r="J5179" s="1" t="s">
        <v>131</v>
      </c>
      <c r="K5179" s="3">
        <v>42939.0</v>
      </c>
      <c r="L5179" s="3">
        <v>42954.0</v>
      </c>
      <c r="M5179" s="1">
        <v>1006.0</v>
      </c>
    </row>
    <row r="5180">
      <c r="A5180" s="1" t="s">
        <v>5385</v>
      </c>
      <c r="B5180" s="1" t="s">
        <v>24</v>
      </c>
      <c r="C5180" s="1" t="str">
        <f t="array" ref="C5180">_xlfn.XLOOKUP($B5180, sales_teams!$A$2:$A$36, sales_teams!$B$2:$B$36)</f>
        <v>Melvin Marxen</v>
      </c>
      <c r="D5180" s="1" t="str">
        <f t="array" ref="D5180">_xlfn.XLOOKUP($B5180, sales_teams!$A$2:$A$36, sales_teams!$C$2:$C$36)</f>
        <v>Central</v>
      </c>
      <c r="E5180" s="1" t="s">
        <v>188</v>
      </c>
      <c r="F5180" s="1" t="s">
        <v>157</v>
      </c>
      <c r="G5180" s="1" t="str">
        <f t="array" ref="G5180">IF($F5180="", "", _xlfn.XLOOKUP($F5180,accounts!$A$2:$A$86,accounts!$B$2:$B$86, "Other"))</f>
        <v>retail</v>
      </c>
      <c r="H5180" s="1" t="str">
        <f t="array" ref="H5180">IF($F5180="", "", IFS(_xlfn.XLOOKUP($F5180, accounts!$A$2:$A$86, accounts!$E$2:$E$86, 0)&gt;=1000, "Enterprise", _xlfn.XLOOKUP($F5180, accounts!$A$2:$A$86, accounts!$E$2:$E$86, 0)&gt;=100, "Mid-Market", TRUE, "SMB"))</f>
        <v>Enterprise</v>
      </c>
      <c r="I5180" s="1" t="str">
        <f t="array" ref="I5180">IF($F5180="", "", _xlfn.XLOOKUP($F5180,accounts!$A$2:$A$86,accounts!$F$2:$F$86, "Other"))</f>
        <v>Belgium</v>
      </c>
      <c r="J5180" s="1" t="s">
        <v>131</v>
      </c>
      <c r="K5180" s="3">
        <v>42939.0</v>
      </c>
      <c r="L5180" s="3">
        <v>42949.0</v>
      </c>
      <c r="M5180" s="1">
        <v>3367.0</v>
      </c>
    </row>
    <row r="5181">
      <c r="A5181" s="1" t="s">
        <v>5386</v>
      </c>
      <c r="B5181" s="1" t="s">
        <v>107</v>
      </c>
      <c r="C5181" s="1" t="str">
        <f t="array" ref="C5181">_xlfn.XLOOKUP($B5181, sales_teams!$A$2:$A$36, sales_teams!$B$2:$B$36)</f>
        <v>Summer Sewald</v>
      </c>
      <c r="D5181" s="1" t="str">
        <f t="array" ref="D5181">_xlfn.XLOOKUP($B5181, sales_teams!$A$2:$A$36, sales_teams!$C$2:$C$36)</f>
        <v>West</v>
      </c>
      <c r="E5181" s="1" t="s">
        <v>181</v>
      </c>
      <c r="F5181" s="1" t="s">
        <v>91</v>
      </c>
      <c r="G5181" s="1" t="str">
        <f t="array" ref="G5181">IF($F5181="", "", _xlfn.XLOOKUP($F5181,accounts!$A$2:$A$86,accounts!$B$2:$B$86, "Other"))</f>
        <v>employment</v>
      </c>
      <c r="H5181" s="1" t="str">
        <f t="array" ref="H5181">IF($F5181="", "", IFS(_xlfn.XLOOKUP($F5181, accounts!$A$2:$A$86, accounts!$E$2:$E$86, 0)&gt;=1000, "Enterprise", _xlfn.XLOOKUP($F5181, accounts!$A$2:$A$86, accounts!$E$2:$E$86, 0)&gt;=100, "Mid-Market", TRUE, "SMB"))</f>
        <v>Enterprise</v>
      </c>
      <c r="I5181" s="1" t="str">
        <f t="array" ref="I5181">IF($F5181="", "", _xlfn.XLOOKUP($F5181,accounts!$A$2:$A$86,accounts!$F$2:$F$86, "Other"))</f>
        <v>United States</v>
      </c>
      <c r="J5181" s="1" t="s">
        <v>192</v>
      </c>
      <c r="K5181" s="3">
        <v>42939.0</v>
      </c>
      <c r="L5181" s="3">
        <v>43049.0</v>
      </c>
      <c r="M5181" s="1">
        <v>0.0</v>
      </c>
    </row>
    <row r="5182">
      <c r="A5182" s="1" t="s">
        <v>5387</v>
      </c>
      <c r="B5182" s="1" t="s">
        <v>107</v>
      </c>
      <c r="C5182" s="1" t="str">
        <f t="array" ref="C5182">_xlfn.XLOOKUP($B5182, sales_teams!$A$2:$A$36, sales_teams!$B$2:$B$36)</f>
        <v>Summer Sewald</v>
      </c>
      <c r="D5182" s="1" t="str">
        <f t="array" ref="D5182">_xlfn.XLOOKUP($B5182, sales_teams!$A$2:$A$36, sales_teams!$C$2:$C$36)</f>
        <v>West</v>
      </c>
      <c r="E5182" s="1" t="s">
        <v>109</v>
      </c>
      <c r="F5182" s="1" t="s">
        <v>87</v>
      </c>
      <c r="G5182" s="1" t="str">
        <f t="array" ref="G5182">IF($F5182="", "", _xlfn.XLOOKUP($F5182,accounts!$A$2:$A$86,accounts!$B$2:$B$86, "Other"))</f>
        <v>telecommunications</v>
      </c>
      <c r="H5182" s="1" t="str">
        <f t="array" ref="H5182">IF($F5182="", "", IFS(_xlfn.XLOOKUP($F5182, accounts!$A$2:$A$86, accounts!$E$2:$E$86, 0)&gt;=1000, "Enterprise", _xlfn.XLOOKUP($F5182, accounts!$A$2:$A$86, accounts!$E$2:$E$86, 0)&gt;=100, "Mid-Market", TRUE, "SMB"))</f>
        <v>Enterprise</v>
      </c>
      <c r="I5182" s="1" t="str">
        <f t="array" ref="I5182">IF($F5182="", "", _xlfn.XLOOKUP($F5182,accounts!$A$2:$A$86,accounts!$F$2:$F$86, "Other"))</f>
        <v>United States</v>
      </c>
      <c r="J5182" s="1" t="s">
        <v>192</v>
      </c>
      <c r="K5182" s="3">
        <v>42939.0</v>
      </c>
      <c r="L5182" s="3">
        <v>42944.0</v>
      </c>
      <c r="M5182" s="1">
        <v>0.0</v>
      </c>
    </row>
    <row r="5183">
      <c r="A5183" s="1" t="s">
        <v>5388</v>
      </c>
      <c r="B5183" s="1" t="s">
        <v>18</v>
      </c>
      <c r="C5183" s="1" t="str">
        <f t="array" ref="C5183">_xlfn.XLOOKUP($B5183, sales_teams!$A$2:$A$36, sales_teams!$B$2:$B$36)</f>
        <v>Dustin Brinkmann</v>
      </c>
      <c r="D5183" s="1" t="str">
        <f t="array" ref="D5183">_xlfn.XLOOKUP($B5183, sales_teams!$A$2:$A$36, sales_teams!$C$2:$C$36)</f>
        <v>Central</v>
      </c>
      <c r="E5183" s="1" t="s">
        <v>181</v>
      </c>
      <c r="G5183" s="1" t="str">
        <f t="array" ref="G5183">IF($F5183="", "", _xlfn.XLOOKUP($F5183,accounts!$A$2:$A$86,accounts!$B$2:$B$86, "Other"))</f>
        <v/>
      </c>
      <c r="H5183" s="1" t="str">
        <f t="array" ref="H5183">IF($F5183="", "", IFS(_xlfn.XLOOKUP($F5183, accounts!$A$2:$A$86, accounts!$E$2:$E$86, 0)&gt;=1000, "Enterprise", _xlfn.XLOOKUP($F5183, accounts!$A$2:$A$86, accounts!$E$2:$E$86, 0)&gt;=100, "Mid-Market", TRUE, "SMB"))</f>
        <v/>
      </c>
      <c r="I5183" s="1" t="str">
        <f t="array" ref="I5183">IF($F5183="", "", _xlfn.XLOOKUP($F5183,accounts!$A$2:$A$86,accounts!$F$2:$F$86, "Other"))</f>
        <v/>
      </c>
      <c r="J5183" s="1" t="s">
        <v>189</v>
      </c>
      <c r="K5183" s="3">
        <v>42939.0</v>
      </c>
    </row>
    <row r="5184">
      <c r="A5184" s="1" t="s">
        <v>5389</v>
      </c>
      <c r="B5184" s="1" t="s">
        <v>18</v>
      </c>
      <c r="C5184" s="1" t="str">
        <f t="array" ref="C5184">_xlfn.XLOOKUP($B5184, sales_teams!$A$2:$A$36, sales_teams!$B$2:$B$36)</f>
        <v>Dustin Brinkmann</v>
      </c>
      <c r="D5184" s="1" t="str">
        <f t="array" ref="D5184">_xlfn.XLOOKUP($B5184, sales_teams!$A$2:$A$36, sales_teams!$C$2:$C$36)</f>
        <v>Central</v>
      </c>
      <c r="E5184" s="1" t="s">
        <v>179</v>
      </c>
      <c r="F5184" s="1" t="s">
        <v>156</v>
      </c>
      <c r="G5184" s="1" t="str">
        <f t="array" ref="G5184">IF($F5184="", "", _xlfn.XLOOKUP($F5184,accounts!$A$2:$A$86,accounts!$B$2:$B$86, "Other"))</f>
        <v>employment</v>
      </c>
      <c r="H5184" s="1" t="str">
        <f t="array" ref="H5184">IF($F5184="", "", IFS(_xlfn.XLOOKUP($F5184, accounts!$A$2:$A$86, accounts!$E$2:$E$86, 0)&gt;=1000, "Enterprise", _xlfn.XLOOKUP($F5184, accounts!$A$2:$A$86, accounts!$E$2:$E$86, 0)&gt;=100, "Mid-Market", TRUE, "SMB"))</f>
        <v>Mid-Market</v>
      </c>
      <c r="I5184" s="1" t="str">
        <f t="array" ref="I5184">IF($F5184="", "", _xlfn.XLOOKUP($F5184,accounts!$A$2:$A$86,accounts!$F$2:$F$86, "Other"))</f>
        <v>United States</v>
      </c>
      <c r="J5184" s="1" t="s">
        <v>192</v>
      </c>
      <c r="K5184" s="3">
        <v>42939.0</v>
      </c>
      <c r="L5184" s="3">
        <v>42953.0</v>
      </c>
      <c r="M5184" s="1">
        <v>0.0</v>
      </c>
    </row>
    <row r="5185">
      <c r="A5185" s="1" t="s">
        <v>5390</v>
      </c>
      <c r="B5185" s="1" t="s">
        <v>28</v>
      </c>
      <c r="C5185" s="1" t="str">
        <f t="array" ref="C5185">_xlfn.XLOOKUP($B5185, sales_teams!$A$2:$A$36, sales_teams!$B$2:$B$36)</f>
        <v>Melvin Marxen</v>
      </c>
      <c r="D5185" s="1" t="str">
        <f t="array" ref="D5185">_xlfn.XLOOKUP($B5185, sales_teams!$A$2:$A$36, sales_teams!$C$2:$C$36)</f>
        <v>Central</v>
      </c>
      <c r="E5185" s="1" t="s">
        <v>109</v>
      </c>
      <c r="F5185" s="1" t="s">
        <v>169</v>
      </c>
      <c r="G5185" s="1" t="str">
        <f t="array" ref="G5185">IF($F5185="", "", _xlfn.XLOOKUP($F5185,accounts!$A$2:$A$86,accounts!$B$2:$B$86, "Other"))</f>
        <v>entertainment</v>
      </c>
      <c r="H5185" s="1" t="str">
        <f t="array" ref="H5185">IF($F5185="", "", IFS(_xlfn.XLOOKUP($F5185, accounts!$A$2:$A$86, accounts!$E$2:$E$86, 0)&gt;=1000, "Enterprise", _xlfn.XLOOKUP($F5185, accounts!$A$2:$A$86, accounts!$E$2:$E$86, 0)&gt;=100, "Mid-Market", TRUE, "SMB"))</f>
        <v>Enterprise</v>
      </c>
      <c r="I5185" s="1" t="str">
        <f t="array" ref="I5185">IF($F5185="", "", _xlfn.XLOOKUP($F5185,accounts!$A$2:$A$86,accounts!$F$2:$F$86, "Other"))</f>
        <v>United States</v>
      </c>
      <c r="J5185" s="1" t="s">
        <v>189</v>
      </c>
      <c r="K5185" s="3">
        <v>42939.0</v>
      </c>
    </row>
    <row r="5186">
      <c r="A5186" s="1" t="s">
        <v>5391</v>
      </c>
      <c r="B5186" s="1" t="s">
        <v>28</v>
      </c>
      <c r="C5186" s="1" t="str">
        <f t="array" ref="C5186">_xlfn.XLOOKUP($B5186, sales_teams!$A$2:$A$36, sales_teams!$B$2:$B$36)</f>
        <v>Melvin Marxen</v>
      </c>
      <c r="D5186" s="1" t="str">
        <f t="array" ref="D5186">_xlfn.XLOOKUP($B5186, sales_teams!$A$2:$A$36, sales_teams!$C$2:$C$36)</f>
        <v>Central</v>
      </c>
      <c r="E5186" s="1" t="s">
        <v>188</v>
      </c>
      <c r="G5186" s="1" t="str">
        <f t="array" ref="G5186">IF($F5186="", "", _xlfn.XLOOKUP($F5186,accounts!$A$2:$A$86,accounts!$B$2:$B$86, "Other"))</f>
        <v/>
      </c>
      <c r="H5186" s="1" t="str">
        <f t="array" ref="H5186">IF($F5186="", "", IFS(_xlfn.XLOOKUP($F5186, accounts!$A$2:$A$86, accounts!$E$2:$E$86, 0)&gt;=1000, "Enterprise", _xlfn.XLOOKUP($F5186, accounts!$A$2:$A$86, accounts!$E$2:$E$86, 0)&gt;=100, "Mid-Market", TRUE, "SMB"))</f>
        <v/>
      </c>
      <c r="I5186" s="1" t="str">
        <f t="array" ref="I5186">IF($F5186="", "", _xlfn.XLOOKUP($F5186,accounts!$A$2:$A$86,accounts!$F$2:$F$86, "Other"))</f>
        <v/>
      </c>
      <c r="J5186" s="1" t="s">
        <v>189</v>
      </c>
      <c r="K5186" s="3">
        <v>42939.0</v>
      </c>
    </row>
    <row r="5187">
      <c r="A5187" s="1" t="s">
        <v>5392</v>
      </c>
      <c r="B5187" s="1" t="s">
        <v>28</v>
      </c>
      <c r="C5187" s="1" t="str">
        <f t="array" ref="C5187">_xlfn.XLOOKUP($B5187, sales_teams!$A$2:$A$36, sales_teams!$B$2:$B$36)</f>
        <v>Melvin Marxen</v>
      </c>
      <c r="D5187" s="1" t="str">
        <f t="array" ref="D5187">_xlfn.XLOOKUP($B5187, sales_teams!$A$2:$A$36, sales_teams!$C$2:$C$36)</f>
        <v>Central</v>
      </c>
      <c r="E5187" s="1" t="s">
        <v>109</v>
      </c>
      <c r="F5187" s="1" t="s">
        <v>47</v>
      </c>
      <c r="G5187" s="1" t="str">
        <f t="array" ref="G5187">IF($F5187="", "", _xlfn.XLOOKUP($F5187,accounts!$A$2:$A$86,accounts!$B$2:$B$86, "Other"))</f>
        <v>retail</v>
      </c>
      <c r="H5187" s="1" t="str">
        <f t="array" ref="H5187">IF($F5187="", "", IFS(_xlfn.XLOOKUP($F5187, accounts!$A$2:$A$86, accounts!$E$2:$E$86, 0)&gt;=1000, "Enterprise", _xlfn.XLOOKUP($F5187, accounts!$A$2:$A$86, accounts!$E$2:$E$86, 0)&gt;=100, "Mid-Market", TRUE, "SMB"))</f>
        <v>Enterprise</v>
      </c>
      <c r="I5187" s="1" t="str">
        <f t="array" ref="I5187">IF($F5187="", "", _xlfn.XLOOKUP($F5187,accounts!$A$2:$A$86,accounts!$F$2:$F$86, "Other"))</f>
        <v>United States</v>
      </c>
      <c r="J5187" s="1" t="s">
        <v>192</v>
      </c>
      <c r="K5187" s="3">
        <v>42939.0</v>
      </c>
      <c r="L5187" s="3">
        <v>42941.0</v>
      </c>
      <c r="M5187" s="1">
        <v>0.0</v>
      </c>
    </row>
    <row r="5188">
      <c r="A5188" s="1" t="s">
        <v>5393</v>
      </c>
      <c r="B5188" s="1" t="s">
        <v>54</v>
      </c>
      <c r="C5188" s="1" t="str">
        <f t="array" ref="C5188">_xlfn.XLOOKUP($B5188, sales_teams!$A$2:$A$36, sales_teams!$B$2:$B$36)</f>
        <v>Rocco Neubert</v>
      </c>
      <c r="D5188" s="1" t="str">
        <f t="array" ref="D5188">_xlfn.XLOOKUP($B5188, sales_teams!$A$2:$A$36, sales_teams!$C$2:$C$36)</f>
        <v>East</v>
      </c>
      <c r="E5188" s="1" t="s">
        <v>148</v>
      </c>
      <c r="F5188" s="1" t="s">
        <v>140</v>
      </c>
      <c r="G5188" s="1" t="str">
        <f t="array" ref="G5188">IF($F5188="", "", _xlfn.XLOOKUP($F5188,accounts!$A$2:$A$86,accounts!$B$2:$B$86, "Other"))</f>
        <v>employment</v>
      </c>
      <c r="H5188" s="1" t="str">
        <f t="array" ref="H5188">IF($F5188="", "", IFS(_xlfn.XLOOKUP($F5188, accounts!$A$2:$A$86, accounts!$E$2:$E$86, 0)&gt;=1000, "Enterprise", _xlfn.XLOOKUP($F5188, accounts!$A$2:$A$86, accounts!$E$2:$E$86, 0)&gt;=100, "Mid-Market", TRUE, "SMB"))</f>
        <v>Enterprise</v>
      </c>
      <c r="I5188" s="1" t="str">
        <f t="array" ref="I5188">IF($F5188="", "", _xlfn.XLOOKUP($F5188,accounts!$A$2:$A$86,accounts!$F$2:$F$86, "Other"))</f>
        <v>United States</v>
      </c>
      <c r="J5188" s="1" t="s">
        <v>192</v>
      </c>
      <c r="K5188" s="3">
        <v>42939.0</v>
      </c>
      <c r="L5188" s="3">
        <v>42947.0</v>
      </c>
      <c r="M5188" s="1">
        <v>0.0</v>
      </c>
    </row>
    <row r="5189">
      <c r="A5189" s="1" t="s">
        <v>5394</v>
      </c>
      <c r="B5189" s="1" t="s">
        <v>54</v>
      </c>
      <c r="C5189" s="1" t="str">
        <f t="array" ref="C5189">_xlfn.XLOOKUP($B5189, sales_teams!$A$2:$A$36, sales_teams!$B$2:$B$36)</f>
        <v>Rocco Neubert</v>
      </c>
      <c r="D5189" s="1" t="str">
        <f t="array" ref="D5189">_xlfn.XLOOKUP($B5189, sales_teams!$A$2:$A$36, sales_teams!$C$2:$C$36)</f>
        <v>East</v>
      </c>
      <c r="E5189" s="1" t="s">
        <v>181</v>
      </c>
      <c r="F5189" s="1" t="s">
        <v>169</v>
      </c>
      <c r="G5189" s="1" t="str">
        <f t="array" ref="G5189">IF($F5189="", "", _xlfn.XLOOKUP($F5189,accounts!$A$2:$A$86,accounts!$B$2:$B$86, "Other"))</f>
        <v>entertainment</v>
      </c>
      <c r="H5189" s="1" t="str">
        <f t="array" ref="H5189">IF($F5189="", "", IFS(_xlfn.XLOOKUP($F5189, accounts!$A$2:$A$86, accounts!$E$2:$E$86, 0)&gt;=1000, "Enterprise", _xlfn.XLOOKUP($F5189, accounts!$A$2:$A$86, accounts!$E$2:$E$86, 0)&gt;=100, "Mid-Market", TRUE, "SMB"))</f>
        <v>Enterprise</v>
      </c>
      <c r="I5189" s="1" t="str">
        <f t="array" ref="I5189">IF($F5189="", "", _xlfn.XLOOKUP($F5189,accounts!$A$2:$A$86,accounts!$F$2:$F$86, "Other"))</f>
        <v>United States</v>
      </c>
      <c r="J5189" s="1" t="s">
        <v>131</v>
      </c>
      <c r="K5189" s="3">
        <v>42939.0</v>
      </c>
      <c r="L5189" s="3">
        <v>42947.0</v>
      </c>
      <c r="M5189" s="1">
        <v>494.0</v>
      </c>
    </row>
    <row r="5190">
      <c r="A5190" s="1" t="s">
        <v>5395</v>
      </c>
      <c r="B5190" s="1" t="s">
        <v>54</v>
      </c>
      <c r="C5190" s="1" t="str">
        <f t="array" ref="C5190">_xlfn.XLOOKUP($B5190, sales_teams!$A$2:$A$36, sales_teams!$B$2:$B$36)</f>
        <v>Rocco Neubert</v>
      </c>
      <c r="D5190" s="1" t="str">
        <f t="array" ref="D5190">_xlfn.XLOOKUP($B5190, sales_teams!$A$2:$A$36, sales_teams!$C$2:$C$36)</f>
        <v>East</v>
      </c>
      <c r="E5190" s="1" t="s">
        <v>148</v>
      </c>
      <c r="F5190" s="1" t="s">
        <v>140</v>
      </c>
      <c r="G5190" s="1" t="str">
        <f t="array" ref="G5190">IF($F5190="", "", _xlfn.XLOOKUP($F5190,accounts!$A$2:$A$86,accounts!$B$2:$B$86, "Other"))</f>
        <v>employment</v>
      </c>
      <c r="H5190" s="1" t="str">
        <f t="array" ref="H5190">IF($F5190="", "", IFS(_xlfn.XLOOKUP($F5190, accounts!$A$2:$A$86, accounts!$E$2:$E$86, 0)&gt;=1000, "Enterprise", _xlfn.XLOOKUP($F5190, accounts!$A$2:$A$86, accounts!$E$2:$E$86, 0)&gt;=100, "Mid-Market", TRUE, "SMB"))</f>
        <v>Enterprise</v>
      </c>
      <c r="I5190" s="1" t="str">
        <f t="array" ref="I5190">IF($F5190="", "", _xlfn.XLOOKUP($F5190,accounts!$A$2:$A$86,accounts!$F$2:$F$86, "Other"))</f>
        <v>United States</v>
      </c>
      <c r="J5190" s="1" t="s">
        <v>131</v>
      </c>
      <c r="K5190" s="3">
        <v>42939.0</v>
      </c>
      <c r="L5190" s="3">
        <v>42946.0</v>
      </c>
      <c r="M5190" s="1">
        <v>4434.0</v>
      </c>
    </row>
    <row r="5191">
      <c r="A5191" s="1" t="s">
        <v>5396</v>
      </c>
      <c r="B5191" s="1" t="s">
        <v>15</v>
      </c>
      <c r="C5191" s="1" t="str">
        <f t="array" ref="C5191">_xlfn.XLOOKUP($B5191, sales_teams!$A$2:$A$36, sales_teams!$B$2:$B$36)</f>
        <v>Dustin Brinkmann</v>
      </c>
      <c r="D5191" s="1" t="str">
        <f t="array" ref="D5191">_xlfn.XLOOKUP($B5191, sales_teams!$A$2:$A$36, sales_teams!$C$2:$C$36)</f>
        <v>Central</v>
      </c>
      <c r="E5191" s="1" t="s">
        <v>109</v>
      </c>
      <c r="F5191" s="1" t="s">
        <v>126</v>
      </c>
      <c r="G5191" s="1" t="str">
        <f t="array" ref="G5191">IF($F5191="", "", _xlfn.XLOOKUP($F5191,accounts!$A$2:$A$86,accounts!$B$2:$B$86, "Other"))</f>
        <v>retail</v>
      </c>
      <c r="H5191" s="1" t="str">
        <f t="array" ref="H5191">IF($F5191="", "", IFS(_xlfn.XLOOKUP($F5191, accounts!$A$2:$A$86, accounts!$E$2:$E$86, 0)&gt;=1000, "Enterprise", _xlfn.XLOOKUP($F5191, accounts!$A$2:$A$86, accounts!$E$2:$E$86, 0)&gt;=100, "Mid-Market", TRUE, "SMB"))</f>
        <v>Enterprise</v>
      </c>
      <c r="I5191" s="1" t="str">
        <f t="array" ref="I5191">IF($F5191="", "", _xlfn.XLOOKUP($F5191,accounts!$A$2:$A$86,accounts!$F$2:$F$86, "Other"))</f>
        <v>United States</v>
      </c>
      <c r="J5191" s="1" t="s">
        <v>189</v>
      </c>
      <c r="K5191" s="3">
        <v>42939.0</v>
      </c>
    </row>
    <row r="5192">
      <c r="A5192" s="1" t="s">
        <v>5397</v>
      </c>
      <c r="B5192" s="1" t="s">
        <v>15</v>
      </c>
      <c r="C5192" s="1" t="str">
        <f t="array" ref="C5192">_xlfn.XLOOKUP($B5192, sales_teams!$A$2:$A$36, sales_teams!$B$2:$B$36)</f>
        <v>Dustin Brinkmann</v>
      </c>
      <c r="D5192" s="1" t="str">
        <f t="array" ref="D5192">_xlfn.XLOOKUP($B5192, sales_teams!$A$2:$A$36, sales_teams!$C$2:$C$36)</f>
        <v>Central</v>
      </c>
      <c r="E5192" s="1" t="s">
        <v>179</v>
      </c>
      <c r="G5192" s="1" t="str">
        <f t="array" ref="G5192">IF($F5192="", "", _xlfn.XLOOKUP($F5192,accounts!$A$2:$A$86,accounts!$B$2:$B$86, "Other"))</f>
        <v/>
      </c>
      <c r="H5192" s="1" t="str">
        <f t="array" ref="H5192">IF($F5192="", "", IFS(_xlfn.XLOOKUP($F5192, accounts!$A$2:$A$86, accounts!$E$2:$E$86, 0)&gt;=1000, "Enterprise", _xlfn.XLOOKUP($F5192, accounts!$A$2:$A$86, accounts!$E$2:$E$86, 0)&gt;=100, "Mid-Market", TRUE, "SMB"))</f>
        <v/>
      </c>
      <c r="I5192" s="1" t="str">
        <f t="array" ref="I5192">IF($F5192="", "", _xlfn.XLOOKUP($F5192,accounts!$A$2:$A$86,accounts!$F$2:$F$86, "Other"))</f>
        <v/>
      </c>
      <c r="J5192" s="1" t="s">
        <v>189</v>
      </c>
      <c r="K5192" s="3">
        <v>42939.0</v>
      </c>
    </row>
    <row r="5193">
      <c r="A5193" s="1" t="s">
        <v>5398</v>
      </c>
      <c r="B5193" s="1" t="s">
        <v>15</v>
      </c>
      <c r="C5193" s="1" t="str">
        <f t="array" ref="C5193">_xlfn.XLOOKUP($B5193, sales_teams!$A$2:$A$36, sales_teams!$B$2:$B$36)</f>
        <v>Dustin Brinkmann</v>
      </c>
      <c r="D5193" s="1" t="str">
        <f t="array" ref="D5193">_xlfn.XLOOKUP($B5193, sales_teams!$A$2:$A$36, sales_teams!$C$2:$C$36)</f>
        <v>Central</v>
      </c>
      <c r="E5193" s="1" t="s">
        <v>179</v>
      </c>
      <c r="F5193" s="1" t="s">
        <v>165</v>
      </c>
      <c r="G5193" s="1" t="str">
        <f t="array" ref="G5193">IF($F5193="", "", _xlfn.XLOOKUP($F5193,accounts!$A$2:$A$86,accounts!$B$2:$B$86, "Other"))</f>
        <v>telecommunications</v>
      </c>
      <c r="H5193" s="1" t="str">
        <f t="array" ref="H5193">IF($F5193="", "", IFS(_xlfn.XLOOKUP($F5193, accounts!$A$2:$A$86, accounts!$E$2:$E$86, 0)&gt;=1000, "Enterprise", _xlfn.XLOOKUP($F5193, accounts!$A$2:$A$86, accounts!$E$2:$E$86, 0)&gt;=100, "Mid-Market", TRUE, "SMB"))</f>
        <v>Enterprise</v>
      </c>
      <c r="I5193" s="1" t="str">
        <f t="array" ref="I5193">IF($F5193="", "", _xlfn.XLOOKUP($F5193,accounts!$A$2:$A$86,accounts!$F$2:$F$86, "Other"))</f>
        <v>United States</v>
      </c>
      <c r="J5193" s="1" t="s">
        <v>192</v>
      </c>
      <c r="K5193" s="3">
        <v>42939.0</v>
      </c>
      <c r="L5193" s="3">
        <v>42944.0</v>
      </c>
      <c r="M5193" s="1">
        <v>0.0</v>
      </c>
    </row>
    <row r="5194">
      <c r="A5194" s="1" t="s">
        <v>5399</v>
      </c>
      <c r="B5194" s="1" t="s">
        <v>15</v>
      </c>
      <c r="C5194" s="1" t="str">
        <f t="array" ref="C5194">_xlfn.XLOOKUP($B5194, sales_teams!$A$2:$A$36, sales_teams!$B$2:$B$36)</f>
        <v>Dustin Brinkmann</v>
      </c>
      <c r="D5194" s="1" t="str">
        <f t="array" ref="D5194">_xlfn.XLOOKUP($B5194, sales_teams!$A$2:$A$36, sales_teams!$C$2:$C$36)</f>
        <v>Central</v>
      </c>
      <c r="E5194" s="1" t="s">
        <v>188</v>
      </c>
      <c r="F5194" s="1" t="s">
        <v>178</v>
      </c>
      <c r="G5194" s="1" t="str">
        <f t="array" ref="G5194">IF($F5194="", "", _xlfn.XLOOKUP($F5194,accounts!$A$2:$A$86,accounts!$B$2:$B$86, "Other"))</f>
        <v>medical</v>
      </c>
      <c r="H5194" s="1" t="str">
        <f t="array" ref="H5194">IF($F5194="", "", IFS(_xlfn.XLOOKUP($F5194, accounts!$A$2:$A$86, accounts!$E$2:$E$86, 0)&gt;=1000, "Enterprise", _xlfn.XLOOKUP($F5194, accounts!$A$2:$A$86, accounts!$E$2:$E$86, 0)&gt;=100, "Mid-Market", TRUE, "SMB"))</f>
        <v>Enterprise</v>
      </c>
      <c r="I5194" s="1" t="str">
        <f t="array" ref="I5194">IF($F5194="", "", _xlfn.XLOOKUP($F5194,accounts!$A$2:$A$86,accounts!$F$2:$F$86, "Other"))</f>
        <v>United States</v>
      </c>
      <c r="J5194" s="1" t="s">
        <v>192</v>
      </c>
      <c r="K5194" s="3">
        <v>42939.0</v>
      </c>
      <c r="L5194" s="3">
        <v>42983.0</v>
      </c>
      <c r="M5194" s="1">
        <v>0.0</v>
      </c>
    </row>
    <row r="5195">
      <c r="A5195" s="1" t="s">
        <v>5400</v>
      </c>
      <c r="B5195" s="1" t="s">
        <v>34</v>
      </c>
      <c r="C5195" s="1" t="str">
        <f t="array" ref="C5195">_xlfn.XLOOKUP($B5195, sales_teams!$A$2:$A$36, sales_teams!$B$2:$B$36)</f>
        <v>Cara Losch</v>
      </c>
      <c r="D5195" s="1" t="str">
        <f t="array" ref="D5195">_xlfn.XLOOKUP($B5195, sales_teams!$A$2:$A$36, sales_teams!$C$2:$C$36)</f>
        <v>East</v>
      </c>
      <c r="E5195" s="1" t="s">
        <v>179</v>
      </c>
      <c r="F5195" s="1" t="s">
        <v>121</v>
      </c>
      <c r="G5195" s="1" t="str">
        <f t="array" ref="G5195">IF($F5195="", "", _xlfn.XLOOKUP($F5195,accounts!$A$2:$A$86,accounts!$B$2:$B$86, "Other"))</f>
        <v>telecommunications</v>
      </c>
      <c r="H5195" s="1" t="str">
        <f t="array" ref="H5195">IF($F5195="", "", IFS(_xlfn.XLOOKUP($F5195, accounts!$A$2:$A$86, accounts!$E$2:$E$86, 0)&gt;=1000, "Enterprise", _xlfn.XLOOKUP($F5195, accounts!$A$2:$A$86, accounts!$E$2:$E$86, 0)&gt;=100, "Mid-Market", TRUE, "SMB"))</f>
        <v>Enterprise</v>
      </c>
      <c r="I5195" s="1" t="str">
        <f t="array" ref="I5195">IF($F5195="", "", _xlfn.XLOOKUP($F5195,accounts!$A$2:$A$86,accounts!$F$2:$F$86, "Other"))</f>
        <v>United States</v>
      </c>
      <c r="J5195" s="1" t="s">
        <v>131</v>
      </c>
      <c r="K5195" s="3">
        <v>42939.0</v>
      </c>
      <c r="L5195" s="3">
        <v>42979.0</v>
      </c>
      <c r="M5195" s="1">
        <v>54.0</v>
      </c>
    </row>
    <row r="5196">
      <c r="A5196" s="1" t="s">
        <v>5401</v>
      </c>
      <c r="B5196" s="1" t="s">
        <v>34</v>
      </c>
      <c r="C5196" s="1" t="str">
        <f t="array" ref="C5196">_xlfn.XLOOKUP($B5196, sales_teams!$A$2:$A$36, sales_teams!$B$2:$B$36)</f>
        <v>Cara Losch</v>
      </c>
      <c r="D5196" s="1" t="str">
        <f t="array" ref="D5196">_xlfn.XLOOKUP($B5196, sales_teams!$A$2:$A$36, sales_teams!$C$2:$C$36)</f>
        <v>East</v>
      </c>
      <c r="E5196" s="1" t="s">
        <v>179</v>
      </c>
      <c r="F5196" s="1" t="s">
        <v>125</v>
      </c>
      <c r="G5196" s="1" t="str">
        <f t="array" ref="G5196">IF($F5196="", "", _xlfn.XLOOKUP($F5196,accounts!$A$2:$A$86,accounts!$B$2:$B$86, "Other"))</f>
        <v>software</v>
      </c>
      <c r="H5196" s="1" t="str">
        <f t="array" ref="H5196">IF($F5196="", "", IFS(_xlfn.XLOOKUP($F5196, accounts!$A$2:$A$86, accounts!$E$2:$E$86, 0)&gt;=1000, "Enterprise", _xlfn.XLOOKUP($F5196, accounts!$A$2:$A$86, accounts!$E$2:$E$86, 0)&gt;=100, "Mid-Market", TRUE, "SMB"))</f>
        <v>Enterprise</v>
      </c>
      <c r="I5196" s="1" t="str">
        <f t="array" ref="I5196">IF($F5196="", "", _xlfn.XLOOKUP($F5196,accounts!$A$2:$A$86,accounts!$F$2:$F$86, "Other"))</f>
        <v>United States</v>
      </c>
      <c r="J5196" s="1" t="s">
        <v>131</v>
      </c>
      <c r="K5196" s="3">
        <v>42939.0</v>
      </c>
      <c r="L5196" s="3">
        <v>42953.0</v>
      </c>
      <c r="M5196" s="1">
        <v>48.0</v>
      </c>
    </row>
    <row r="5197">
      <c r="A5197" s="1" t="s">
        <v>5402</v>
      </c>
      <c r="B5197" s="1" t="s">
        <v>34</v>
      </c>
      <c r="C5197" s="1" t="str">
        <f t="array" ref="C5197">_xlfn.XLOOKUP($B5197, sales_teams!$A$2:$A$36, sales_teams!$B$2:$B$36)</f>
        <v>Cara Losch</v>
      </c>
      <c r="D5197" s="1" t="str">
        <f t="array" ref="D5197">_xlfn.XLOOKUP($B5197, sales_teams!$A$2:$A$36, sales_teams!$C$2:$C$36)</f>
        <v>East</v>
      </c>
      <c r="E5197" s="1" t="s">
        <v>188</v>
      </c>
      <c r="F5197" s="1" t="s">
        <v>83</v>
      </c>
      <c r="G5197" s="1" t="str">
        <f t="array" ref="G5197">IF($F5197="", "", _xlfn.XLOOKUP($F5197,accounts!$A$2:$A$86,accounts!$B$2:$B$86, "Other"))</f>
        <v>marketing</v>
      </c>
      <c r="H5197" s="1" t="str">
        <f t="array" ref="H5197">IF($F5197="", "", IFS(_xlfn.XLOOKUP($F5197, accounts!$A$2:$A$86, accounts!$E$2:$E$86, 0)&gt;=1000, "Enterprise", _xlfn.XLOOKUP($F5197, accounts!$A$2:$A$86, accounts!$E$2:$E$86, 0)&gt;=100, "Mid-Market", TRUE, "SMB"))</f>
        <v>Enterprise</v>
      </c>
      <c r="I5197" s="1" t="str">
        <f t="array" ref="I5197">IF($F5197="", "", _xlfn.XLOOKUP($F5197,accounts!$A$2:$A$86,accounts!$F$2:$F$86, "Other"))</f>
        <v>United States</v>
      </c>
      <c r="J5197" s="1" t="s">
        <v>131</v>
      </c>
      <c r="K5197" s="3">
        <v>42939.0</v>
      </c>
      <c r="L5197" s="3">
        <v>42990.0</v>
      </c>
      <c r="M5197" s="1">
        <v>2855.0</v>
      </c>
    </row>
    <row r="5198">
      <c r="A5198" s="1" t="s">
        <v>5403</v>
      </c>
      <c r="B5198" s="1" t="s">
        <v>45</v>
      </c>
      <c r="C5198" s="1" t="str">
        <f t="array" ref="C5198">_xlfn.XLOOKUP($B5198, sales_teams!$A$2:$A$36, sales_teams!$B$2:$B$36)</f>
        <v>Cara Losch</v>
      </c>
      <c r="D5198" s="1" t="str">
        <f t="array" ref="D5198">_xlfn.XLOOKUP($B5198, sales_teams!$A$2:$A$36, sales_teams!$C$2:$C$36)</f>
        <v>East</v>
      </c>
      <c r="E5198" s="1" t="s">
        <v>181</v>
      </c>
      <c r="F5198" s="1" t="s">
        <v>126</v>
      </c>
      <c r="G5198" s="1" t="str">
        <f t="array" ref="G5198">IF($F5198="", "", _xlfn.XLOOKUP($F5198,accounts!$A$2:$A$86,accounts!$B$2:$B$86, "Other"))</f>
        <v>retail</v>
      </c>
      <c r="H5198" s="1" t="str">
        <f t="array" ref="H5198">IF($F5198="", "", IFS(_xlfn.XLOOKUP($F5198, accounts!$A$2:$A$86, accounts!$E$2:$E$86, 0)&gt;=1000, "Enterprise", _xlfn.XLOOKUP($F5198, accounts!$A$2:$A$86, accounts!$E$2:$E$86, 0)&gt;=100, "Mid-Market", TRUE, "SMB"))</f>
        <v>Enterprise</v>
      </c>
      <c r="I5198" s="1" t="str">
        <f t="array" ref="I5198">IF($F5198="", "", _xlfn.XLOOKUP($F5198,accounts!$A$2:$A$86,accounts!$F$2:$F$86, "Other"))</f>
        <v>United States</v>
      </c>
      <c r="J5198" s="1" t="s">
        <v>131</v>
      </c>
      <c r="K5198" s="3">
        <v>42939.0</v>
      </c>
      <c r="L5198" s="3">
        <v>42946.0</v>
      </c>
      <c r="M5198" s="1">
        <v>538.0</v>
      </c>
    </row>
    <row r="5199">
      <c r="A5199" s="1" t="s">
        <v>5404</v>
      </c>
      <c r="B5199" s="1" t="s">
        <v>105</v>
      </c>
      <c r="C5199" s="1" t="str">
        <f t="array" ref="C5199">_xlfn.XLOOKUP($B5199, sales_teams!$A$2:$A$36, sales_teams!$B$2:$B$36)</f>
        <v>Summer Sewald</v>
      </c>
      <c r="D5199" s="1" t="str">
        <f t="array" ref="D5199">_xlfn.XLOOKUP($B5199, sales_teams!$A$2:$A$36, sales_teams!$C$2:$C$36)</f>
        <v>West</v>
      </c>
      <c r="E5199" s="1" t="s">
        <v>181</v>
      </c>
      <c r="G5199" s="1" t="str">
        <f t="array" ref="G5199">IF($F5199="", "", _xlfn.XLOOKUP($F5199,accounts!$A$2:$A$86,accounts!$B$2:$B$86, "Other"))</f>
        <v/>
      </c>
      <c r="H5199" s="1" t="str">
        <f t="array" ref="H5199">IF($F5199="", "", IFS(_xlfn.XLOOKUP($F5199, accounts!$A$2:$A$86, accounts!$E$2:$E$86, 0)&gt;=1000, "Enterprise", _xlfn.XLOOKUP($F5199, accounts!$A$2:$A$86, accounts!$E$2:$E$86, 0)&gt;=100, "Mid-Market", TRUE, "SMB"))</f>
        <v/>
      </c>
      <c r="I5199" s="1" t="str">
        <f t="array" ref="I5199">IF($F5199="", "", _xlfn.XLOOKUP($F5199,accounts!$A$2:$A$86,accounts!$F$2:$F$86, "Other"))</f>
        <v/>
      </c>
      <c r="J5199" s="1" t="s">
        <v>189</v>
      </c>
      <c r="K5199" s="3">
        <v>42939.0</v>
      </c>
    </row>
    <row r="5200">
      <c r="A5200" s="1" t="s">
        <v>5405</v>
      </c>
      <c r="B5200" s="1" t="s">
        <v>105</v>
      </c>
      <c r="C5200" s="1" t="str">
        <f t="array" ref="C5200">_xlfn.XLOOKUP($B5200, sales_teams!$A$2:$A$36, sales_teams!$B$2:$B$36)</f>
        <v>Summer Sewald</v>
      </c>
      <c r="D5200" s="1" t="str">
        <f t="array" ref="D5200">_xlfn.XLOOKUP($B5200, sales_teams!$A$2:$A$36, sales_teams!$C$2:$C$36)</f>
        <v>West</v>
      </c>
      <c r="E5200" s="1" t="s">
        <v>194</v>
      </c>
      <c r="F5200" s="1" t="s">
        <v>124</v>
      </c>
      <c r="G5200" s="1" t="str">
        <f t="array" ref="G5200">IF($F5200="", "", _xlfn.XLOOKUP($F5200,accounts!$A$2:$A$86,accounts!$B$2:$B$86, "Other"))</f>
        <v>retail</v>
      </c>
      <c r="H5200" s="1" t="str">
        <f t="array" ref="H5200">IF($F5200="", "", IFS(_xlfn.XLOOKUP($F5200, accounts!$A$2:$A$86, accounts!$E$2:$E$86, 0)&gt;=1000, "Enterprise", _xlfn.XLOOKUP($F5200, accounts!$A$2:$A$86, accounts!$E$2:$E$86, 0)&gt;=100, "Mid-Market", TRUE, "SMB"))</f>
        <v>Enterprise</v>
      </c>
      <c r="I5200" s="1" t="str">
        <f t="array" ref="I5200">IF($F5200="", "", _xlfn.XLOOKUP($F5200,accounts!$A$2:$A$86,accounts!$F$2:$F$86, "Other"))</f>
        <v>United States</v>
      </c>
      <c r="J5200" s="1" t="s">
        <v>192</v>
      </c>
      <c r="K5200" s="3">
        <v>42939.0</v>
      </c>
      <c r="L5200" s="3">
        <v>43007.0</v>
      </c>
      <c r="M5200" s="1">
        <v>0.0</v>
      </c>
    </row>
    <row r="5201">
      <c r="A5201" s="1" t="s">
        <v>5406</v>
      </c>
      <c r="B5201" s="1" t="s">
        <v>7</v>
      </c>
      <c r="C5201" s="1" t="str">
        <f t="array" ref="C5201">_xlfn.XLOOKUP($B5201, sales_teams!$A$2:$A$36, sales_teams!$B$2:$B$36)</f>
        <v>Dustin Brinkmann</v>
      </c>
      <c r="D5201" s="1" t="str">
        <f t="array" ref="D5201">_xlfn.XLOOKUP($B5201, sales_teams!$A$2:$A$36, sales_teams!$C$2:$C$36)</f>
        <v>Central</v>
      </c>
      <c r="E5201" s="1" t="s">
        <v>194</v>
      </c>
      <c r="F5201" s="1" t="s">
        <v>151</v>
      </c>
      <c r="G5201" s="1" t="str">
        <f t="array" ref="G5201">IF($F5201="", "", _xlfn.XLOOKUP($F5201,accounts!$A$2:$A$86,accounts!$B$2:$B$86, "Other"))</f>
        <v>software</v>
      </c>
      <c r="H5201" s="1" t="str">
        <f t="array" ref="H5201">IF($F5201="", "", IFS(_xlfn.XLOOKUP($F5201, accounts!$A$2:$A$86, accounts!$E$2:$E$86, 0)&gt;=1000, "Enterprise", _xlfn.XLOOKUP($F5201, accounts!$A$2:$A$86, accounts!$E$2:$E$86, 0)&gt;=100, "Mid-Market", TRUE, "SMB"))</f>
        <v>Enterprise</v>
      </c>
      <c r="I5201" s="1" t="str">
        <f t="array" ref="I5201">IF($F5201="", "", _xlfn.XLOOKUP($F5201,accounts!$A$2:$A$86,accounts!$F$2:$F$86, "Other"))</f>
        <v>United States</v>
      </c>
      <c r="J5201" s="1" t="s">
        <v>189</v>
      </c>
      <c r="K5201" s="3">
        <v>42940.0</v>
      </c>
    </row>
    <row r="5202">
      <c r="A5202" s="1" t="s">
        <v>5407</v>
      </c>
      <c r="B5202" s="1" t="s">
        <v>7</v>
      </c>
      <c r="C5202" s="1" t="str">
        <f t="array" ref="C5202">_xlfn.XLOOKUP($B5202, sales_teams!$A$2:$A$36, sales_teams!$B$2:$B$36)</f>
        <v>Dustin Brinkmann</v>
      </c>
      <c r="D5202" s="1" t="str">
        <f t="array" ref="D5202">_xlfn.XLOOKUP($B5202, sales_teams!$A$2:$A$36, sales_teams!$C$2:$C$36)</f>
        <v>Central</v>
      </c>
      <c r="E5202" s="1" t="s">
        <v>194</v>
      </c>
      <c r="G5202" s="1" t="str">
        <f t="array" ref="G5202">IF($F5202="", "", _xlfn.XLOOKUP($F5202,accounts!$A$2:$A$86,accounts!$B$2:$B$86, "Other"))</f>
        <v/>
      </c>
      <c r="H5202" s="1" t="str">
        <f t="array" ref="H5202">IF($F5202="", "", IFS(_xlfn.XLOOKUP($F5202, accounts!$A$2:$A$86, accounts!$E$2:$E$86, 0)&gt;=1000, "Enterprise", _xlfn.XLOOKUP($F5202, accounts!$A$2:$A$86, accounts!$E$2:$E$86, 0)&gt;=100, "Mid-Market", TRUE, "SMB"))</f>
        <v/>
      </c>
      <c r="I5202" s="1" t="str">
        <f t="array" ref="I5202">IF($F5202="", "", _xlfn.XLOOKUP($F5202,accounts!$A$2:$A$86,accounts!$F$2:$F$86, "Other"))</f>
        <v/>
      </c>
      <c r="J5202" s="1" t="s">
        <v>189</v>
      </c>
      <c r="K5202" s="3">
        <v>42940.0</v>
      </c>
    </row>
    <row r="5203">
      <c r="A5203" s="1" t="s">
        <v>5408</v>
      </c>
      <c r="B5203" s="1" t="s">
        <v>7</v>
      </c>
      <c r="C5203" s="1" t="str">
        <f t="array" ref="C5203">_xlfn.XLOOKUP($B5203, sales_teams!$A$2:$A$36, sales_teams!$B$2:$B$36)</f>
        <v>Dustin Brinkmann</v>
      </c>
      <c r="D5203" s="1" t="str">
        <f t="array" ref="D5203">_xlfn.XLOOKUP($B5203, sales_teams!$A$2:$A$36, sales_teams!$C$2:$C$36)</f>
        <v>Central</v>
      </c>
      <c r="E5203" s="1" t="s">
        <v>194</v>
      </c>
      <c r="F5203" s="1" t="s">
        <v>95</v>
      </c>
      <c r="G5203" s="1" t="str">
        <f t="array" ref="G5203">IF($F5203="", "", _xlfn.XLOOKUP($F5203,accounts!$A$2:$A$86,accounts!$B$2:$B$86, "Other"))</f>
        <v>finance</v>
      </c>
      <c r="H5203" s="1" t="str">
        <f t="array" ref="H5203">IF($F5203="", "", IFS(_xlfn.XLOOKUP($F5203, accounts!$A$2:$A$86, accounts!$E$2:$E$86, 0)&gt;=1000, "Enterprise", _xlfn.XLOOKUP($F5203, accounts!$A$2:$A$86, accounts!$E$2:$E$86, 0)&gt;=100, "Mid-Market", TRUE, "SMB"))</f>
        <v>Enterprise</v>
      </c>
      <c r="I5203" s="1" t="str">
        <f t="array" ref="I5203">IF($F5203="", "", _xlfn.XLOOKUP($F5203,accounts!$A$2:$A$86,accounts!$F$2:$F$86, "Other"))</f>
        <v>United States</v>
      </c>
      <c r="J5203" s="1" t="s">
        <v>192</v>
      </c>
      <c r="K5203" s="3">
        <v>42940.0</v>
      </c>
      <c r="L5203" s="3">
        <v>42981.0</v>
      </c>
      <c r="M5203" s="1">
        <v>0.0</v>
      </c>
    </row>
    <row r="5204">
      <c r="A5204" s="1" t="s">
        <v>5409</v>
      </c>
      <c r="B5204" s="1" t="s">
        <v>52</v>
      </c>
      <c r="C5204" s="1" t="str">
        <f t="array" ref="C5204">_xlfn.XLOOKUP($B5204, sales_teams!$A$2:$A$36, sales_teams!$B$2:$B$36)</f>
        <v>Rocco Neubert</v>
      </c>
      <c r="D5204" s="1" t="str">
        <f t="array" ref="D5204">_xlfn.XLOOKUP($B5204, sales_teams!$A$2:$A$36, sales_teams!$C$2:$C$36)</f>
        <v>East</v>
      </c>
      <c r="E5204" s="1" t="s">
        <v>188</v>
      </c>
      <c r="G5204" s="1" t="str">
        <f t="array" ref="G5204">IF($F5204="", "", _xlfn.XLOOKUP($F5204,accounts!$A$2:$A$86,accounts!$B$2:$B$86, "Other"))</f>
        <v/>
      </c>
      <c r="H5204" s="1" t="str">
        <f t="array" ref="H5204">IF($F5204="", "", IFS(_xlfn.XLOOKUP($F5204, accounts!$A$2:$A$86, accounts!$E$2:$E$86, 0)&gt;=1000, "Enterprise", _xlfn.XLOOKUP($F5204, accounts!$A$2:$A$86, accounts!$E$2:$E$86, 0)&gt;=100, "Mid-Market", TRUE, "SMB"))</f>
        <v/>
      </c>
      <c r="I5204" s="1" t="str">
        <f t="array" ref="I5204">IF($F5204="", "", _xlfn.XLOOKUP($F5204,accounts!$A$2:$A$86,accounts!$F$2:$F$86, "Other"))</f>
        <v/>
      </c>
      <c r="J5204" s="1" t="s">
        <v>189</v>
      </c>
      <c r="K5204" s="3">
        <v>42940.0</v>
      </c>
    </row>
    <row r="5205">
      <c r="A5205" s="1" t="s">
        <v>5410</v>
      </c>
      <c r="B5205" s="1" t="s">
        <v>39</v>
      </c>
      <c r="C5205" s="1" t="str">
        <f t="array" ref="C5205">_xlfn.XLOOKUP($B5205, sales_teams!$A$2:$A$36, sales_teams!$B$2:$B$36)</f>
        <v>Cara Losch</v>
      </c>
      <c r="D5205" s="1" t="str">
        <f t="array" ref="D5205">_xlfn.XLOOKUP($B5205, sales_teams!$A$2:$A$36, sales_teams!$C$2:$C$36)</f>
        <v>East</v>
      </c>
      <c r="E5205" s="1" t="s">
        <v>181</v>
      </c>
      <c r="F5205" s="1" t="s">
        <v>177</v>
      </c>
      <c r="G5205" s="1" t="str">
        <f t="array" ref="G5205">IF($F5205="", "", _xlfn.XLOOKUP($F5205,accounts!$A$2:$A$86,accounts!$B$2:$B$86, "Other"))</f>
        <v>software</v>
      </c>
      <c r="H5205" s="1" t="str">
        <f t="array" ref="H5205">IF($F5205="", "", IFS(_xlfn.XLOOKUP($F5205, accounts!$A$2:$A$86, accounts!$E$2:$E$86, 0)&gt;=1000, "Enterprise", _xlfn.XLOOKUP($F5205, accounts!$A$2:$A$86, accounts!$E$2:$E$86, 0)&gt;=100, "Mid-Market", TRUE, "SMB"))</f>
        <v>Enterprise</v>
      </c>
      <c r="I5205" s="1" t="str">
        <f t="array" ref="I5205">IF($F5205="", "", _xlfn.XLOOKUP($F5205,accounts!$A$2:$A$86,accounts!$F$2:$F$86, "Other"))</f>
        <v>United States</v>
      </c>
      <c r="J5205" s="1" t="s">
        <v>131</v>
      </c>
      <c r="K5205" s="3">
        <v>42940.0</v>
      </c>
      <c r="L5205" s="3">
        <v>42942.0</v>
      </c>
      <c r="M5205" s="1">
        <v>458.0</v>
      </c>
    </row>
    <row r="5206">
      <c r="A5206" s="1" t="s">
        <v>5411</v>
      </c>
      <c r="B5206" s="1" t="s">
        <v>30</v>
      </c>
      <c r="C5206" s="1" t="str">
        <f t="array" ref="C5206">_xlfn.XLOOKUP($B5206, sales_teams!$A$2:$A$36, sales_teams!$B$2:$B$36)</f>
        <v>Melvin Marxen</v>
      </c>
      <c r="D5206" s="1" t="str">
        <f t="array" ref="D5206">_xlfn.XLOOKUP($B5206, sales_teams!$A$2:$A$36, sales_teams!$C$2:$C$36)</f>
        <v>Central</v>
      </c>
      <c r="E5206" s="1" t="s">
        <v>148</v>
      </c>
      <c r="F5206" s="1" t="s">
        <v>82</v>
      </c>
      <c r="G5206" s="1" t="str">
        <f t="array" ref="G5206">IF($F5206="", "", _xlfn.XLOOKUP($F5206,accounts!$A$2:$A$86,accounts!$B$2:$B$86, "Other"))</f>
        <v>software</v>
      </c>
      <c r="H5206" s="1" t="str">
        <f t="array" ref="H5206">IF($F5206="", "", IFS(_xlfn.XLOOKUP($F5206, accounts!$A$2:$A$86, accounts!$E$2:$E$86, 0)&gt;=1000, "Enterprise", _xlfn.XLOOKUP($F5206, accounts!$A$2:$A$86, accounts!$E$2:$E$86, 0)&gt;=100, "Mid-Market", TRUE, "SMB"))</f>
        <v>Enterprise</v>
      </c>
      <c r="I5206" s="1" t="str">
        <f t="array" ref="I5206">IF($F5206="", "", _xlfn.XLOOKUP($F5206,accounts!$A$2:$A$86,accounts!$F$2:$F$86, "Other"))</f>
        <v>United States</v>
      </c>
      <c r="J5206" s="1" t="s">
        <v>189</v>
      </c>
      <c r="K5206" s="3">
        <v>42940.0</v>
      </c>
    </row>
    <row r="5207">
      <c r="A5207" s="1" t="s">
        <v>5412</v>
      </c>
      <c r="B5207" s="1" t="s">
        <v>30</v>
      </c>
      <c r="C5207" s="1" t="str">
        <f t="array" ref="C5207">_xlfn.XLOOKUP($B5207, sales_teams!$A$2:$A$36, sales_teams!$B$2:$B$36)</f>
        <v>Melvin Marxen</v>
      </c>
      <c r="D5207" s="1" t="str">
        <f t="array" ref="D5207">_xlfn.XLOOKUP($B5207, sales_teams!$A$2:$A$36, sales_teams!$C$2:$C$36)</f>
        <v>Central</v>
      </c>
      <c r="E5207" s="1" t="s">
        <v>148</v>
      </c>
      <c r="G5207" s="1" t="str">
        <f t="array" ref="G5207">IF($F5207="", "", _xlfn.XLOOKUP($F5207,accounts!$A$2:$A$86,accounts!$B$2:$B$86, "Other"))</f>
        <v/>
      </c>
      <c r="H5207" s="1" t="str">
        <f t="array" ref="H5207">IF($F5207="", "", IFS(_xlfn.XLOOKUP($F5207, accounts!$A$2:$A$86, accounts!$E$2:$E$86, 0)&gt;=1000, "Enterprise", _xlfn.XLOOKUP($F5207, accounts!$A$2:$A$86, accounts!$E$2:$E$86, 0)&gt;=100, "Mid-Market", TRUE, "SMB"))</f>
        <v/>
      </c>
      <c r="I5207" s="1" t="str">
        <f t="array" ref="I5207">IF($F5207="", "", _xlfn.XLOOKUP($F5207,accounts!$A$2:$A$86,accounts!$F$2:$F$86, "Other"))</f>
        <v/>
      </c>
      <c r="J5207" s="1" t="s">
        <v>189</v>
      </c>
      <c r="K5207" s="3">
        <v>42940.0</v>
      </c>
    </row>
    <row r="5208">
      <c r="A5208" s="1" t="s">
        <v>5413</v>
      </c>
      <c r="B5208" s="1" t="s">
        <v>30</v>
      </c>
      <c r="C5208" s="1" t="str">
        <f t="array" ref="C5208">_xlfn.XLOOKUP($B5208, sales_teams!$A$2:$A$36, sales_teams!$B$2:$B$36)</f>
        <v>Melvin Marxen</v>
      </c>
      <c r="D5208" s="1" t="str">
        <f t="array" ref="D5208">_xlfn.XLOOKUP($B5208, sales_teams!$A$2:$A$36, sales_teams!$C$2:$C$36)</f>
        <v>Central</v>
      </c>
      <c r="E5208" s="1" t="s">
        <v>148</v>
      </c>
      <c r="G5208" s="1" t="str">
        <f t="array" ref="G5208">IF($F5208="", "", _xlfn.XLOOKUP($F5208,accounts!$A$2:$A$86,accounts!$B$2:$B$86, "Other"))</f>
        <v/>
      </c>
      <c r="H5208" s="1" t="str">
        <f t="array" ref="H5208">IF($F5208="", "", IFS(_xlfn.XLOOKUP($F5208, accounts!$A$2:$A$86, accounts!$E$2:$E$86, 0)&gt;=1000, "Enterprise", _xlfn.XLOOKUP($F5208, accounts!$A$2:$A$86, accounts!$E$2:$E$86, 0)&gt;=100, "Mid-Market", TRUE, "SMB"))</f>
        <v/>
      </c>
      <c r="I5208" s="1" t="str">
        <f t="array" ref="I5208">IF($F5208="", "", _xlfn.XLOOKUP($F5208,accounts!$A$2:$A$86,accounts!$F$2:$F$86, "Other"))</f>
        <v/>
      </c>
      <c r="J5208" s="1" t="s">
        <v>189</v>
      </c>
      <c r="K5208" s="3">
        <v>42940.0</v>
      </c>
    </row>
    <row r="5209">
      <c r="A5209" s="1" t="s">
        <v>5414</v>
      </c>
      <c r="B5209" s="1" t="s">
        <v>30</v>
      </c>
      <c r="C5209" s="1" t="str">
        <f t="array" ref="C5209">_xlfn.XLOOKUP($B5209, sales_teams!$A$2:$A$36, sales_teams!$B$2:$B$36)</f>
        <v>Melvin Marxen</v>
      </c>
      <c r="D5209" s="1" t="str">
        <f t="array" ref="D5209">_xlfn.XLOOKUP($B5209, sales_teams!$A$2:$A$36, sales_teams!$C$2:$C$36)</f>
        <v>Central</v>
      </c>
      <c r="E5209" s="1" t="s">
        <v>179</v>
      </c>
      <c r="G5209" s="1" t="str">
        <f t="array" ref="G5209">IF($F5209="", "", _xlfn.XLOOKUP($F5209,accounts!$A$2:$A$86,accounts!$B$2:$B$86, "Other"))</f>
        <v/>
      </c>
      <c r="H5209" s="1" t="str">
        <f t="array" ref="H5209">IF($F5209="", "", IFS(_xlfn.XLOOKUP($F5209, accounts!$A$2:$A$86, accounts!$E$2:$E$86, 0)&gt;=1000, "Enterprise", _xlfn.XLOOKUP($F5209, accounts!$A$2:$A$86, accounts!$E$2:$E$86, 0)&gt;=100, "Mid-Market", TRUE, "SMB"))</f>
        <v/>
      </c>
      <c r="I5209" s="1" t="str">
        <f t="array" ref="I5209">IF($F5209="", "", _xlfn.XLOOKUP($F5209,accounts!$A$2:$A$86,accounts!$F$2:$F$86, "Other"))</f>
        <v/>
      </c>
      <c r="J5209" s="1" t="s">
        <v>189</v>
      </c>
      <c r="K5209" s="3">
        <v>42940.0</v>
      </c>
    </row>
    <row r="5210">
      <c r="A5210" s="1" t="s">
        <v>5415</v>
      </c>
      <c r="B5210" s="1" t="s">
        <v>30</v>
      </c>
      <c r="C5210" s="1" t="str">
        <f t="array" ref="C5210">_xlfn.XLOOKUP($B5210, sales_teams!$A$2:$A$36, sales_teams!$B$2:$B$36)</f>
        <v>Melvin Marxen</v>
      </c>
      <c r="D5210" s="1" t="str">
        <f t="array" ref="D5210">_xlfn.XLOOKUP($B5210, sales_teams!$A$2:$A$36, sales_teams!$C$2:$C$36)</f>
        <v>Central</v>
      </c>
      <c r="E5210" s="1" t="s">
        <v>188</v>
      </c>
      <c r="G5210" s="1" t="str">
        <f t="array" ref="G5210">IF($F5210="", "", _xlfn.XLOOKUP($F5210,accounts!$A$2:$A$86,accounts!$B$2:$B$86, "Other"))</f>
        <v/>
      </c>
      <c r="H5210" s="1" t="str">
        <f t="array" ref="H5210">IF($F5210="", "", IFS(_xlfn.XLOOKUP($F5210, accounts!$A$2:$A$86, accounts!$E$2:$E$86, 0)&gt;=1000, "Enterprise", _xlfn.XLOOKUP($F5210, accounts!$A$2:$A$86, accounts!$E$2:$E$86, 0)&gt;=100, "Mid-Market", TRUE, "SMB"))</f>
        <v/>
      </c>
      <c r="I5210" s="1" t="str">
        <f t="array" ref="I5210">IF($F5210="", "", _xlfn.XLOOKUP($F5210,accounts!$A$2:$A$86,accounts!$F$2:$F$86, "Other"))</f>
        <v/>
      </c>
      <c r="J5210" s="1" t="s">
        <v>189</v>
      </c>
      <c r="K5210" s="3">
        <v>42940.0</v>
      </c>
    </row>
    <row r="5211">
      <c r="A5211" s="1" t="s">
        <v>5416</v>
      </c>
      <c r="B5211" s="1" t="s">
        <v>30</v>
      </c>
      <c r="C5211" s="1" t="str">
        <f t="array" ref="C5211">_xlfn.XLOOKUP($B5211, sales_teams!$A$2:$A$36, sales_teams!$B$2:$B$36)</f>
        <v>Melvin Marxen</v>
      </c>
      <c r="D5211" s="1" t="str">
        <f t="array" ref="D5211">_xlfn.XLOOKUP($B5211, sales_teams!$A$2:$A$36, sales_teams!$C$2:$C$36)</f>
        <v>Central</v>
      </c>
      <c r="E5211" s="1" t="s">
        <v>109</v>
      </c>
      <c r="F5211" s="1" t="s">
        <v>136</v>
      </c>
      <c r="G5211" s="1" t="str">
        <f t="array" ref="G5211">IF($F5211="", "", _xlfn.XLOOKUP($F5211,accounts!$A$2:$A$86,accounts!$B$2:$B$86, "Other"))</f>
        <v>services</v>
      </c>
      <c r="H5211" s="1" t="str">
        <f t="array" ref="H5211">IF($F5211="", "", IFS(_xlfn.XLOOKUP($F5211, accounts!$A$2:$A$86, accounts!$E$2:$E$86, 0)&gt;=1000, "Enterprise", _xlfn.XLOOKUP($F5211, accounts!$A$2:$A$86, accounts!$E$2:$E$86, 0)&gt;=100, "Mid-Market", TRUE, "SMB"))</f>
        <v>Enterprise</v>
      </c>
      <c r="I5211" s="1" t="str">
        <f t="array" ref="I5211">IF($F5211="", "", _xlfn.XLOOKUP($F5211,accounts!$A$2:$A$86,accounts!$F$2:$F$86, "Other"))</f>
        <v>United States</v>
      </c>
      <c r="J5211" s="1" t="s">
        <v>131</v>
      </c>
      <c r="K5211" s="3">
        <v>42940.0</v>
      </c>
      <c r="L5211" s="3">
        <v>42954.0</v>
      </c>
      <c r="M5211" s="1">
        <v>996.0</v>
      </c>
    </row>
    <row r="5212">
      <c r="A5212" s="1" t="s">
        <v>5417</v>
      </c>
      <c r="B5212" s="1" t="s">
        <v>30</v>
      </c>
      <c r="C5212" s="1" t="str">
        <f t="array" ref="C5212">_xlfn.XLOOKUP($B5212, sales_teams!$A$2:$A$36, sales_teams!$B$2:$B$36)</f>
        <v>Melvin Marxen</v>
      </c>
      <c r="D5212" s="1" t="str">
        <f t="array" ref="D5212">_xlfn.XLOOKUP($B5212, sales_teams!$A$2:$A$36, sales_teams!$C$2:$C$36)</f>
        <v>Central</v>
      </c>
      <c r="E5212" s="1" t="s">
        <v>148</v>
      </c>
      <c r="F5212" s="1" t="s">
        <v>106</v>
      </c>
      <c r="G5212" s="1" t="str">
        <f t="array" ref="G5212">IF($F5212="", "", _xlfn.XLOOKUP($F5212,accounts!$A$2:$A$86,accounts!$B$2:$B$86, "Other"))</f>
        <v>retail</v>
      </c>
      <c r="H5212" s="1" t="str">
        <f t="array" ref="H5212">IF($F5212="", "", IFS(_xlfn.XLOOKUP($F5212, accounts!$A$2:$A$86, accounts!$E$2:$E$86, 0)&gt;=1000, "Enterprise", _xlfn.XLOOKUP($F5212, accounts!$A$2:$A$86, accounts!$E$2:$E$86, 0)&gt;=100, "Mid-Market", TRUE, "SMB"))</f>
        <v>Enterprise</v>
      </c>
      <c r="I5212" s="1" t="str">
        <f t="array" ref="I5212">IF($F5212="", "", _xlfn.XLOOKUP($F5212,accounts!$A$2:$A$86,accounts!$F$2:$F$86, "Other"))</f>
        <v>Italy</v>
      </c>
      <c r="J5212" s="1" t="s">
        <v>131</v>
      </c>
      <c r="K5212" s="3">
        <v>42940.0</v>
      </c>
      <c r="L5212" s="3">
        <v>42947.0</v>
      </c>
      <c r="M5212" s="1">
        <v>4772.0</v>
      </c>
    </row>
    <row r="5213">
      <c r="A5213" s="1" t="s">
        <v>5418</v>
      </c>
      <c r="B5213" s="1" t="s">
        <v>53</v>
      </c>
      <c r="C5213" s="1" t="str">
        <f t="array" ref="C5213">_xlfn.XLOOKUP($B5213, sales_teams!$A$2:$A$36, sales_teams!$B$2:$B$36)</f>
        <v>Rocco Neubert</v>
      </c>
      <c r="D5213" s="1" t="str">
        <f t="array" ref="D5213">_xlfn.XLOOKUP($B5213, sales_teams!$A$2:$A$36, sales_teams!$C$2:$C$36)</f>
        <v>East</v>
      </c>
      <c r="E5213" s="1" t="s">
        <v>148</v>
      </c>
      <c r="F5213" s="1" t="s">
        <v>121</v>
      </c>
      <c r="G5213" s="1" t="str">
        <f t="array" ref="G5213">IF($F5213="", "", _xlfn.XLOOKUP($F5213,accounts!$A$2:$A$86,accounts!$B$2:$B$86, "Other"))</f>
        <v>telecommunications</v>
      </c>
      <c r="H5213" s="1" t="str">
        <f t="array" ref="H5213">IF($F5213="", "", IFS(_xlfn.XLOOKUP($F5213, accounts!$A$2:$A$86, accounts!$E$2:$E$86, 0)&gt;=1000, "Enterprise", _xlfn.XLOOKUP($F5213, accounts!$A$2:$A$86, accounts!$E$2:$E$86, 0)&gt;=100, "Mid-Market", TRUE, "SMB"))</f>
        <v>Enterprise</v>
      </c>
      <c r="I5213" s="1" t="str">
        <f t="array" ref="I5213">IF($F5213="", "", _xlfn.XLOOKUP($F5213,accounts!$A$2:$A$86,accounts!$F$2:$F$86, "Other"))</f>
        <v>United States</v>
      </c>
      <c r="J5213" s="1" t="s">
        <v>131</v>
      </c>
      <c r="K5213" s="3">
        <v>42940.0</v>
      </c>
      <c r="L5213" s="3">
        <v>42942.0</v>
      </c>
      <c r="M5213" s="1">
        <v>4490.0</v>
      </c>
    </row>
    <row r="5214">
      <c r="A5214" s="1" t="s">
        <v>5419</v>
      </c>
      <c r="B5214" s="1" t="s">
        <v>53</v>
      </c>
      <c r="C5214" s="1" t="str">
        <f t="array" ref="C5214">_xlfn.XLOOKUP($B5214, sales_teams!$A$2:$A$36, sales_teams!$B$2:$B$36)</f>
        <v>Rocco Neubert</v>
      </c>
      <c r="D5214" s="1" t="str">
        <f t="array" ref="D5214">_xlfn.XLOOKUP($B5214, sales_teams!$A$2:$A$36, sales_teams!$C$2:$C$36)</f>
        <v>East</v>
      </c>
      <c r="E5214" s="1" t="s">
        <v>188</v>
      </c>
      <c r="F5214" s="1" t="s">
        <v>103</v>
      </c>
      <c r="G5214" s="1" t="str">
        <f t="array" ref="G5214">IF($F5214="", "", _xlfn.XLOOKUP($F5214,accounts!$A$2:$A$86,accounts!$B$2:$B$86, "Other"))</f>
        <v>retail</v>
      </c>
      <c r="H5214" s="1" t="str">
        <f t="array" ref="H5214">IF($F5214="", "", IFS(_xlfn.XLOOKUP($F5214, accounts!$A$2:$A$86, accounts!$E$2:$E$86, 0)&gt;=1000, "Enterprise", _xlfn.XLOOKUP($F5214, accounts!$A$2:$A$86, accounts!$E$2:$E$86, 0)&gt;=100, "Mid-Market", TRUE, "SMB"))</f>
        <v>Enterprise</v>
      </c>
      <c r="I5214" s="1" t="str">
        <f t="array" ref="I5214">IF($F5214="", "", _xlfn.XLOOKUP($F5214,accounts!$A$2:$A$86,accounts!$F$2:$F$86, "Other"))</f>
        <v>United States</v>
      </c>
      <c r="J5214" s="1" t="s">
        <v>131</v>
      </c>
      <c r="K5214" s="3">
        <v>42940.0</v>
      </c>
      <c r="L5214" s="3">
        <v>43041.0</v>
      </c>
      <c r="M5214" s="1">
        <v>3260.0</v>
      </c>
    </row>
    <row r="5215">
      <c r="A5215" s="1" t="s">
        <v>5420</v>
      </c>
      <c r="B5215" s="1" t="s">
        <v>94</v>
      </c>
      <c r="C5215" s="1" t="str">
        <f t="array" ref="C5215">_xlfn.XLOOKUP($B5215, sales_teams!$A$2:$A$36, sales_teams!$B$2:$B$36)</f>
        <v>Celia Rouche</v>
      </c>
      <c r="D5215" s="1" t="str">
        <f t="array" ref="D5215">_xlfn.XLOOKUP($B5215, sales_teams!$A$2:$A$36, sales_teams!$C$2:$C$36)</f>
        <v>West</v>
      </c>
      <c r="E5215" s="1" t="s">
        <v>181</v>
      </c>
      <c r="F5215" s="1" t="s">
        <v>80</v>
      </c>
      <c r="G5215" s="1" t="str">
        <f t="array" ref="G5215">IF($F5215="", "", _xlfn.XLOOKUP($F5215,accounts!$A$2:$A$86,accounts!$B$2:$B$86, "Other"))</f>
        <v>technology</v>
      </c>
      <c r="H5215" s="1" t="str">
        <f t="array" ref="H5215">IF($F5215="", "", IFS(_xlfn.XLOOKUP($F5215, accounts!$A$2:$A$86, accounts!$E$2:$E$86, 0)&gt;=1000, "Enterprise", _xlfn.XLOOKUP($F5215, accounts!$A$2:$A$86, accounts!$E$2:$E$86, 0)&gt;=100, "Mid-Market", TRUE, "SMB"))</f>
        <v>Enterprise</v>
      </c>
      <c r="I5215" s="1" t="str">
        <f t="array" ref="I5215">IF($F5215="", "", _xlfn.XLOOKUP($F5215,accounts!$A$2:$A$86,accounts!$F$2:$F$86, "Other"))</f>
        <v>United States</v>
      </c>
      <c r="J5215" s="1" t="s">
        <v>131</v>
      </c>
      <c r="K5215" s="3">
        <v>42940.0</v>
      </c>
      <c r="L5215" s="3">
        <v>42953.0</v>
      </c>
      <c r="M5215" s="1">
        <v>584.0</v>
      </c>
    </row>
    <row r="5216">
      <c r="A5216" s="1" t="s">
        <v>5421</v>
      </c>
      <c r="B5216" s="1" t="s">
        <v>94</v>
      </c>
      <c r="C5216" s="1" t="str">
        <f t="array" ref="C5216">_xlfn.XLOOKUP($B5216, sales_teams!$A$2:$A$36, sales_teams!$B$2:$B$36)</f>
        <v>Celia Rouche</v>
      </c>
      <c r="D5216" s="1" t="str">
        <f t="array" ref="D5216">_xlfn.XLOOKUP($B5216, sales_teams!$A$2:$A$36, sales_teams!$C$2:$C$36)</f>
        <v>West</v>
      </c>
      <c r="E5216" s="1" t="s">
        <v>188</v>
      </c>
      <c r="F5216" s="1" t="s">
        <v>125</v>
      </c>
      <c r="G5216" s="1" t="str">
        <f t="array" ref="G5216">IF($F5216="", "", _xlfn.XLOOKUP($F5216,accounts!$A$2:$A$86,accounts!$B$2:$B$86, "Other"))</f>
        <v>software</v>
      </c>
      <c r="H5216" s="1" t="str">
        <f t="array" ref="H5216">IF($F5216="", "", IFS(_xlfn.XLOOKUP($F5216, accounts!$A$2:$A$86, accounts!$E$2:$E$86, 0)&gt;=1000, "Enterprise", _xlfn.XLOOKUP($F5216, accounts!$A$2:$A$86, accounts!$E$2:$E$86, 0)&gt;=100, "Mid-Market", TRUE, "SMB"))</f>
        <v>Enterprise</v>
      </c>
      <c r="I5216" s="1" t="str">
        <f t="array" ref="I5216">IF($F5216="", "", _xlfn.XLOOKUP($F5216,accounts!$A$2:$A$86,accounts!$F$2:$F$86, "Other"))</f>
        <v>United States</v>
      </c>
      <c r="J5216" s="1" t="s">
        <v>131</v>
      </c>
      <c r="K5216" s="3">
        <v>42940.0</v>
      </c>
      <c r="L5216" s="3">
        <v>42946.0</v>
      </c>
      <c r="M5216" s="1">
        <v>3371.0</v>
      </c>
    </row>
    <row r="5217">
      <c r="A5217" s="1" t="s">
        <v>5422</v>
      </c>
      <c r="B5217" s="1" t="s">
        <v>26</v>
      </c>
      <c r="C5217" s="1" t="str">
        <f t="array" ref="C5217">_xlfn.XLOOKUP($B5217, sales_teams!$A$2:$A$36, sales_teams!$B$2:$B$36)</f>
        <v>Melvin Marxen</v>
      </c>
      <c r="D5217" s="1" t="str">
        <f t="array" ref="D5217">_xlfn.XLOOKUP($B5217, sales_teams!$A$2:$A$36, sales_teams!$C$2:$C$36)</f>
        <v>Central</v>
      </c>
      <c r="E5217" s="1" t="s">
        <v>181</v>
      </c>
      <c r="G5217" s="1" t="str">
        <f t="array" ref="G5217">IF($F5217="", "", _xlfn.XLOOKUP($F5217,accounts!$A$2:$A$86,accounts!$B$2:$B$86, "Other"))</f>
        <v/>
      </c>
      <c r="H5217" s="1" t="str">
        <f t="array" ref="H5217">IF($F5217="", "", IFS(_xlfn.XLOOKUP($F5217, accounts!$A$2:$A$86, accounts!$E$2:$E$86, 0)&gt;=1000, "Enterprise", _xlfn.XLOOKUP($F5217, accounts!$A$2:$A$86, accounts!$E$2:$E$86, 0)&gt;=100, "Mid-Market", TRUE, "SMB"))</f>
        <v/>
      </c>
      <c r="I5217" s="1" t="str">
        <f t="array" ref="I5217">IF($F5217="", "", _xlfn.XLOOKUP($F5217,accounts!$A$2:$A$86,accounts!$F$2:$F$86, "Other"))</f>
        <v/>
      </c>
      <c r="J5217" s="1" t="s">
        <v>189</v>
      </c>
      <c r="K5217" s="3">
        <v>42940.0</v>
      </c>
    </row>
    <row r="5218">
      <c r="A5218" s="1" t="s">
        <v>5423</v>
      </c>
      <c r="B5218" s="1" t="s">
        <v>26</v>
      </c>
      <c r="C5218" s="1" t="str">
        <f t="array" ref="C5218">_xlfn.XLOOKUP($B5218, sales_teams!$A$2:$A$36, sales_teams!$B$2:$B$36)</f>
        <v>Melvin Marxen</v>
      </c>
      <c r="D5218" s="1" t="str">
        <f t="array" ref="D5218">_xlfn.XLOOKUP($B5218, sales_teams!$A$2:$A$36, sales_teams!$C$2:$C$36)</f>
        <v>Central</v>
      </c>
      <c r="E5218" s="1" t="s">
        <v>194</v>
      </c>
      <c r="F5218" s="1" t="s">
        <v>170</v>
      </c>
      <c r="G5218" s="1" t="str">
        <f t="array" ref="G5218">IF($F5218="", "", _xlfn.XLOOKUP($F5218,accounts!$A$2:$A$86,accounts!$B$2:$B$86, "Other"))</f>
        <v>employment</v>
      </c>
      <c r="H5218" s="1" t="str">
        <f t="array" ref="H5218">IF($F5218="", "", IFS(_xlfn.XLOOKUP($F5218, accounts!$A$2:$A$86, accounts!$E$2:$E$86, 0)&gt;=1000, "Enterprise", _xlfn.XLOOKUP($F5218, accounts!$A$2:$A$86, accounts!$E$2:$E$86, 0)&gt;=100, "Mid-Market", TRUE, "SMB"))</f>
        <v>Enterprise</v>
      </c>
      <c r="I5218" s="1" t="str">
        <f t="array" ref="I5218">IF($F5218="", "", _xlfn.XLOOKUP($F5218,accounts!$A$2:$A$86,accounts!$F$2:$F$86, "Other"))</f>
        <v>United States</v>
      </c>
      <c r="J5218" s="1" t="s">
        <v>189</v>
      </c>
      <c r="K5218" s="3">
        <v>42940.0</v>
      </c>
    </row>
    <row r="5219">
      <c r="A5219" s="1" t="s">
        <v>5424</v>
      </c>
      <c r="B5219" s="1" t="s">
        <v>26</v>
      </c>
      <c r="C5219" s="1" t="str">
        <f t="array" ref="C5219">_xlfn.XLOOKUP($B5219, sales_teams!$A$2:$A$36, sales_teams!$B$2:$B$36)</f>
        <v>Melvin Marxen</v>
      </c>
      <c r="D5219" s="1" t="str">
        <f t="array" ref="D5219">_xlfn.XLOOKUP($B5219, sales_teams!$A$2:$A$36, sales_teams!$C$2:$C$36)</f>
        <v>Central</v>
      </c>
      <c r="E5219" s="1" t="s">
        <v>148</v>
      </c>
      <c r="F5219" s="1" t="s">
        <v>59</v>
      </c>
      <c r="G5219" s="1" t="str">
        <f t="array" ref="G5219">IF($F5219="", "", _xlfn.XLOOKUP($F5219,accounts!$A$2:$A$86,accounts!$B$2:$B$86, "Other"))</f>
        <v>medical</v>
      </c>
      <c r="H5219" s="1" t="str">
        <f t="array" ref="H5219">IF($F5219="", "", IFS(_xlfn.XLOOKUP($F5219, accounts!$A$2:$A$86, accounts!$E$2:$E$86, 0)&gt;=1000, "Enterprise", _xlfn.XLOOKUP($F5219, accounts!$A$2:$A$86, accounts!$E$2:$E$86, 0)&gt;=100, "Mid-Market", TRUE, "SMB"))</f>
        <v>SMB</v>
      </c>
      <c r="I5219" s="1" t="str">
        <f t="array" ref="I5219">IF($F5219="", "", _xlfn.XLOOKUP($F5219,accounts!$A$2:$A$86,accounts!$F$2:$F$86, "Other"))</f>
        <v>United States</v>
      </c>
      <c r="J5219" s="1" t="s">
        <v>131</v>
      </c>
      <c r="K5219" s="3">
        <v>42940.0</v>
      </c>
      <c r="L5219" s="3">
        <v>43005.0</v>
      </c>
      <c r="M5219" s="1">
        <v>4868.0</v>
      </c>
    </row>
    <row r="5220">
      <c r="A5220" s="1" t="s">
        <v>5425</v>
      </c>
      <c r="B5220" s="1" t="s">
        <v>26</v>
      </c>
      <c r="C5220" s="1" t="str">
        <f t="array" ref="C5220">_xlfn.XLOOKUP($B5220, sales_teams!$A$2:$A$36, sales_teams!$B$2:$B$36)</f>
        <v>Melvin Marxen</v>
      </c>
      <c r="D5220" s="1" t="str">
        <f t="array" ref="D5220">_xlfn.XLOOKUP($B5220, sales_teams!$A$2:$A$36, sales_teams!$C$2:$C$36)</f>
        <v>Central</v>
      </c>
      <c r="E5220" s="1" t="s">
        <v>188</v>
      </c>
      <c r="F5220" s="1" t="s">
        <v>145</v>
      </c>
      <c r="G5220" s="1" t="str">
        <f t="array" ref="G5220">IF($F5220="", "", _xlfn.XLOOKUP($F5220,accounts!$A$2:$A$86,accounts!$B$2:$B$86, "Other"))</f>
        <v>technology</v>
      </c>
      <c r="H5220" s="1" t="str">
        <f t="array" ref="H5220">IF($F5220="", "", IFS(_xlfn.XLOOKUP($F5220, accounts!$A$2:$A$86, accounts!$E$2:$E$86, 0)&gt;=1000, "Enterprise", _xlfn.XLOOKUP($F5220, accounts!$A$2:$A$86, accounts!$E$2:$E$86, 0)&gt;=100, "Mid-Market", TRUE, "SMB"))</f>
        <v>Enterprise</v>
      </c>
      <c r="I5220" s="1" t="str">
        <f t="array" ref="I5220">IF($F5220="", "", _xlfn.XLOOKUP($F5220,accounts!$A$2:$A$86,accounts!$F$2:$F$86, "Other"))</f>
        <v>Panama</v>
      </c>
      <c r="J5220" s="1" t="s">
        <v>131</v>
      </c>
      <c r="K5220" s="3">
        <v>42940.0</v>
      </c>
      <c r="L5220" s="3">
        <v>42954.0</v>
      </c>
      <c r="M5220" s="1">
        <v>3271.0</v>
      </c>
    </row>
    <row r="5221">
      <c r="A5221" s="1" t="s">
        <v>5426</v>
      </c>
      <c r="B5221" s="1" t="s">
        <v>19</v>
      </c>
      <c r="C5221" s="1" t="str">
        <f t="array" ref="C5221">_xlfn.XLOOKUP($B5221, sales_teams!$A$2:$A$36, sales_teams!$B$2:$B$36)</f>
        <v>Melvin Marxen</v>
      </c>
      <c r="D5221" s="1" t="str">
        <f t="array" ref="D5221">_xlfn.XLOOKUP($B5221, sales_teams!$A$2:$A$36, sales_teams!$C$2:$C$36)</f>
        <v>Central</v>
      </c>
      <c r="E5221" s="1" t="s">
        <v>181</v>
      </c>
      <c r="G5221" s="1" t="str">
        <f t="array" ref="G5221">IF($F5221="", "", _xlfn.XLOOKUP($F5221,accounts!$A$2:$A$86,accounts!$B$2:$B$86, "Other"))</f>
        <v/>
      </c>
      <c r="H5221" s="1" t="str">
        <f t="array" ref="H5221">IF($F5221="", "", IFS(_xlfn.XLOOKUP($F5221, accounts!$A$2:$A$86, accounts!$E$2:$E$86, 0)&gt;=1000, "Enterprise", _xlfn.XLOOKUP($F5221, accounts!$A$2:$A$86, accounts!$E$2:$E$86, 0)&gt;=100, "Mid-Market", TRUE, "SMB"))</f>
        <v/>
      </c>
      <c r="I5221" s="1" t="str">
        <f t="array" ref="I5221">IF($F5221="", "", _xlfn.XLOOKUP($F5221,accounts!$A$2:$A$86,accounts!$F$2:$F$86, "Other"))</f>
        <v/>
      </c>
      <c r="J5221" s="1" t="s">
        <v>189</v>
      </c>
      <c r="K5221" s="3">
        <v>42940.0</v>
      </c>
    </row>
    <row r="5222">
      <c r="A5222" s="1" t="s">
        <v>5427</v>
      </c>
      <c r="B5222" s="1" t="s">
        <v>19</v>
      </c>
      <c r="C5222" s="1" t="str">
        <f t="array" ref="C5222">_xlfn.XLOOKUP($B5222, sales_teams!$A$2:$A$36, sales_teams!$B$2:$B$36)</f>
        <v>Melvin Marxen</v>
      </c>
      <c r="D5222" s="1" t="str">
        <f t="array" ref="D5222">_xlfn.XLOOKUP($B5222, sales_teams!$A$2:$A$36, sales_teams!$C$2:$C$36)</f>
        <v>Central</v>
      </c>
      <c r="E5222" s="1" t="s">
        <v>148</v>
      </c>
      <c r="F5222" s="1" t="s">
        <v>165</v>
      </c>
      <c r="G5222" s="1" t="str">
        <f t="array" ref="G5222">IF($F5222="", "", _xlfn.XLOOKUP($F5222,accounts!$A$2:$A$86,accounts!$B$2:$B$86, "Other"))</f>
        <v>telecommunications</v>
      </c>
      <c r="H5222" s="1" t="str">
        <f t="array" ref="H5222">IF($F5222="", "", IFS(_xlfn.XLOOKUP($F5222, accounts!$A$2:$A$86, accounts!$E$2:$E$86, 0)&gt;=1000, "Enterprise", _xlfn.XLOOKUP($F5222, accounts!$A$2:$A$86, accounts!$E$2:$E$86, 0)&gt;=100, "Mid-Market", TRUE, "SMB"))</f>
        <v>Enterprise</v>
      </c>
      <c r="I5222" s="1" t="str">
        <f t="array" ref="I5222">IF($F5222="", "", _xlfn.XLOOKUP($F5222,accounts!$A$2:$A$86,accounts!$F$2:$F$86, "Other"))</f>
        <v>United States</v>
      </c>
      <c r="J5222" s="1" t="s">
        <v>192</v>
      </c>
      <c r="K5222" s="3">
        <v>42940.0</v>
      </c>
      <c r="L5222" s="3">
        <v>42941.0</v>
      </c>
      <c r="M5222" s="1">
        <v>0.0</v>
      </c>
    </row>
    <row r="5223">
      <c r="A5223" s="1" t="s">
        <v>5428</v>
      </c>
      <c r="B5223" s="1" t="s">
        <v>17</v>
      </c>
      <c r="C5223" s="1" t="str">
        <f t="array" ref="C5223">_xlfn.XLOOKUP($B5223, sales_teams!$A$2:$A$36, sales_teams!$B$2:$B$36)</f>
        <v>Dustin Brinkmann</v>
      </c>
      <c r="D5223" s="1" t="str">
        <f t="array" ref="D5223">_xlfn.XLOOKUP($B5223, sales_teams!$A$2:$A$36, sales_teams!$C$2:$C$36)</f>
        <v>Central</v>
      </c>
      <c r="E5223" s="1" t="s">
        <v>181</v>
      </c>
      <c r="G5223" s="1" t="str">
        <f t="array" ref="G5223">IF($F5223="", "", _xlfn.XLOOKUP($F5223,accounts!$A$2:$A$86,accounts!$B$2:$B$86, "Other"))</f>
        <v/>
      </c>
      <c r="H5223" s="1" t="str">
        <f t="array" ref="H5223">IF($F5223="", "", IFS(_xlfn.XLOOKUP($F5223, accounts!$A$2:$A$86, accounts!$E$2:$E$86, 0)&gt;=1000, "Enterprise", _xlfn.XLOOKUP($F5223, accounts!$A$2:$A$86, accounts!$E$2:$E$86, 0)&gt;=100, "Mid-Market", TRUE, "SMB"))</f>
        <v/>
      </c>
      <c r="I5223" s="1" t="str">
        <f t="array" ref="I5223">IF($F5223="", "", _xlfn.XLOOKUP($F5223,accounts!$A$2:$A$86,accounts!$F$2:$F$86, "Other"))</f>
        <v/>
      </c>
      <c r="J5223" s="1" t="s">
        <v>189</v>
      </c>
      <c r="K5223" s="3">
        <v>42940.0</v>
      </c>
    </row>
    <row r="5224">
      <c r="A5224" s="1" t="s">
        <v>5429</v>
      </c>
      <c r="B5224" s="1" t="s">
        <v>17</v>
      </c>
      <c r="C5224" s="1" t="str">
        <f t="array" ref="C5224">_xlfn.XLOOKUP($B5224, sales_teams!$A$2:$A$36, sales_teams!$B$2:$B$36)</f>
        <v>Dustin Brinkmann</v>
      </c>
      <c r="D5224" s="1" t="str">
        <f t="array" ref="D5224">_xlfn.XLOOKUP($B5224, sales_teams!$A$2:$A$36, sales_teams!$C$2:$C$36)</f>
        <v>Central</v>
      </c>
      <c r="E5224" s="1" t="s">
        <v>179</v>
      </c>
      <c r="F5224" s="1" t="s">
        <v>59</v>
      </c>
      <c r="G5224" s="1" t="str">
        <f t="array" ref="G5224">IF($F5224="", "", _xlfn.XLOOKUP($F5224,accounts!$A$2:$A$86,accounts!$B$2:$B$86, "Other"))</f>
        <v>medical</v>
      </c>
      <c r="H5224" s="1" t="str">
        <f t="array" ref="H5224">IF($F5224="", "", IFS(_xlfn.XLOOKUP($F5224, accounts!$A$2:$A$86, accounts!$E$2:$E$86, 0)&gt;=1000, "Enterprise", _xlfn.XLOOKUP($F5224, accounts!$A$2:$A$86, accounts!$E$2:$E$86, 0)&gt;=100, "Mid-Market", TRUE, "SMB"))</f>
        <v>SMB</v>
      </c>
      <c r="I5224" s="1" t="str">
        <f t="array" ref="I5224">IF($F5224="", "", _xlfn.XLOOKUP($F5224,accounts!$A$2:$A$86,accounts!$F$2:$F$86, "Other"))</f>
        <v>United States</v>
      </c>
      <c r="J5224" s="1" t="s">
        <v>192</v>
      </c>
      <c r="K5224" s="3">
        <v>42940.0</v>
      </c>
      <c r="L5224" s="3">
        <v>42975.0</v>
      </c>
      <c r="M5224" s="1">
        <v>0.0</v>
      </c>
    </row>
    <row r="5225">
      <c r="A5225" s="1" t="s">
        <v>5430</v>
      </c>
      <c r="B5225" s="1" t="s">
        <v>24</v>
      </c>
      <c r="C5225" s="1" t="str">
        <f t="array" ref="C5225">_xlfn.XLOOKUP($B5225, sales_teams!$A$2:$A$36, sales_teams!$B$2:$B$36)</f>
        <v>Melvin Marxen</v>
      </c>
      <c r="D5225" s="1" t="str">
        <f t="array" ref="D5225">_xlfn.XLOOKUP($B5225, sales_teams!$A$2:$A$36, sales_teams!$C$2:$C$36)</f>
        <v>Central</v>
      </c>
      <c r="E5225" s="1" t="s">
        <v>181</v>
      </c>
      <c r="G5225" s="1" t="str">
        <f t="array" ref="G5225">IF($F5225="", "", _xlfn.XLOOKUP($F5225,accounts!$A$2:$A$86,accounts!$B$2:$B$86, "Other"))</f>
        <v/>
      </c>
      <c r="H5225" s="1" t="str">
        <f t="array" ref="H5225">IF($F5225="", "", IFS(_xlfn.XLOOKUP($F5225, accounts!$A$2:$A$86, accounts!$E$2:$E$86, 0)&gt;=1000, "Enterprise", _xlfn.XLOOKUP($F5225, accounts!$A$2:$A$86, accounts!$E$2:$E$86, 0)&gt;=100, "Mid-Market", TRUE, "SMB"))</f>
        <v/>
      </c>
      <c r="I5225" s="1" t="str">
        <f t="array" ref="I5225">IF($F5225="", "", _xlfn.XLOOKUP($F5225,accounts!$A$2:$A$86,accounts!$F$2:$F$86, "Other"))</f>
        <v/>
      </c>
      <c r="J5225" s="1" t="s">
        <v>189</v>
      </c>
      <c r="K5225" s="3">
        <v>42940.0</v>
      </c>
    </row>
    <row r="5226">
      <c r="A5226" s="1" t="s">
        <v>5431</v>
      </c>
      <c r="B5226" s="1" t="s">
        <v>24</v>
      </c>
      <c r="C5226" s="1" t="str">
        <f t="array" ref="C5226">_xlfn.XLOOKUP($B5226, sales_teams!$A$2:$A$36, sales_teams!$B$2:$B$36)</f>
        <v>Melvin Marxen</v>
      </c>
      <c r="D5226" s="1" t="str">
        <f t="array" ref="D5226">_xlfn.XLOOKUP($B5226, sales_teams!$A$2:$A$36, sales_teams!$C$2:$C$36)</f>
        <v>Central</v>
      </c>
      <c r="E5226" s="1" t="s">
        <v>109</v>
      </c>
      <c r="G5226" s="1" t="str">
        <f t="array" ref="G5226">IF($F5226="", "", _xlfn.XLOOKUP($F5226,accounts!$A$2:$A$86,accounts!$B$2:$B$86, "Other"))</f>
        <v/>
      </c>
      <c r="H5226" s="1" t="str">
        <f t="array" ref="H5226">IF($F5226="", "", IFS(_xlfn.XLOOKUP($F5226, accounts!$A$2:$A$86, accounts!$E$2:$E$86, 0)&gt;=1000, "Enterprise", _xlfn.XLOOKUP($F5226, accounts!$A$2:$A$86, accounts!$E$2:$E$86, 0)&gt;=100, "Mid-Market", TRUE, "SMB"))</f>
        <v/>
      </c>
      <c r="I5226" s="1" t="str">
        <f t="array" ref="I5226">IF($F5226="", "", _xlfn.XLOOKUP($F5226,accounts!$A$2:$A$86,accounts!$F$2:$F$86, "Other"))</f>
        <v/>
      </c>
      <c r="J5226" s="1" t="s">
        <v>189</v>
      </c>
      <c r="K5226" s="3">
        <v>42940.0</v>
      </c>
    </row>
    <row r="5227">
      <c r="A5227" s="1" t="s">
        <v>5432</v>
      </c>
      <c r="B5227" s="1" t="s">
        <v>24</v>
      </c>
      <c r="C5227" s="1" t="str">
        <f t="array" ref="C5227">_xlfn.XLOOKUP($B5227, sales_teams!$A$2:$A$36, sales_teams!$B$2:$B$36)</f>
        <v>Melvin Marxen</v>
      </c>
      <c r="D5227" s="1" t="str">
        <f t="array" ref="D5227">_xlfn.XLOOKUP($B5227, sales_teams!$A$2:$A$36, sales_teams!$C$2:$C$36)</f>
        <v>Central</v>
      </c>
      <c r="E5227" s="1" t="s">
        <v>109</v>
      </c>
      <c r="F5227" s="1" t="s">
        <v>128</v>
      </c>
      <c r="G5227" s="1" t="str">
        <f t="array" ref="G5227">IF($F5227="", "", _xlfn.XLOOKUP($F5227,accounts!$A$2:$A$86,accounts!$B$2:$B$86, "Other"))</f>
        <v>marketing</v>
      </c>
      <c r="H5227" s="1" t="str">
        <f t="array" ref="H5227">IF($F5227="", "", IFS(_xlfn.XLOOKUP($F5227, accounts!$A$2:$A$86, accounts!$E$2:$E$86, 0)&gt;=1000, "Enterprise", _xlfn.XLOOKUP($F5227, accounts!$A$2:$A$86, accounts!$E$2:$E$86, 0)&gt;=100, "Mid-Market", TRUE, "SMB"))</f>
        <v>Enterprise</v>
      </c>
      <c r="I5227" s="1" t="str">
        <f t="array" ref="I5227">IF($F5227="", "", _xlfn.XLOOKUP($F5227,accounts!$A$2:$A$86,accounts!$F$2:$F$86, "Other"))</f>
        <v>United States</v>
      </c>
      <c r="J5227" s="1" t="s">
        <v>131</v>
      </c>
      <c r="K5227" s="3">
        <v>42940.0</v>
      </c>
      <c r="L5227" s="3">
        <v>42941.0</v>
      </c>
      <c r="M5227" s="1">
        <v>1171.0</v>
      </c>
    </row>
    <row r="5228">
      <c r="A5228" s="1" t="s">
        <v>5433</v>
      </c>
      <c r="B5228" s="1" t="s">
        <v>107</v>
      </c>
      <c r="C5228" s="1" t="str">
        <f t="array" ref="C5228">_xlfn.XLOOKUP($B5228, sales_teams!$A$2:$A$36, sales_teams!$B$2:$B$36)</f>
        <v>Summer Sewald</v>
      </c>
      <c r="D5228" s="1" t="str">
        <f t="array" ref="D5228">_xlfn.XLOOKUP($B5228, sales_teams!$A$2:$A$36, sales_teams!$C$2:$C$36)</f>
        <v>West</v>
      </c>
      <c r="E5228" s="1" t="s">
        <v>179</v>
      </c>
      <c r="G5228" s="1" t="str">
        <f t="array" ref="G5228">IF($F5228="", "", _xlfn.XLOOKUP($F5228,accounts!$A$2:$A$86,accounts!$B$2:$B$86, "Other"))</f>
        <v/>
      </c>
      <c r="H5228" s="1" t="str">
        <f t="array" ref="H5228">IF($F5228="", "", IFS(_xlfn.XLOOKUP($F5228, accounts!$A$2:$A$86, accounts!$E$2:$E$86, 0)&gt;=1000, "Enterprise", _xlfn.XLOOKUP($F5228, accounts!$A$2:$A$86, accounts!$E$2:$E$86, 0)&gt;=100, "Mid-Market", TRUE, "SMB"))</f>
        <v/>
      </c>
      <c r="I5228" s="1" t="str">
        <f t="array" ref="I5228">IF($F5228="", "", _xlfn.XLOOKUP($F5228,accounts!$A$2:$A$86,accounts!$F$2:$F$86, "Other"))</f>
        <v/>
      </c>
      <c r="J5228" s="1" t="s">
        <v>189</v>
      </c>
      <c r="K5228" s="3">
        <v>42940.0</v>
      </c>
    </row>
    <row r="5229">
      <c r="A5229" s="1" t="s">
        <v>5434</v>
      </c>
      <c r="B5229" s="1" t="s">
        <v>18</v>
      </c>
      <c r="C5229" s="1" t="str">
        <f t="array" ref="C5229">_xlfn.XLOOKUP($B5229, sales_teams!$A$2:$A$36, sales_teams!$B$2:$B$36)</f>
        <v>Dustin Brinkmann</v>
      </c>
      <c r="D5229" s="1" t="str">
        <f t="array" ref="D5229">_xlfn.XLOOKUP($B5229, sales_teams!$A$2:$A$36, sales_teams!$C$2:$C$36)</f>
        <v>Central</v>
      </c>
      <c r="E5229" s="1" t="s">
        <v>181</v>
      </c>
      <c r="F5229" s="1" t="s">
        <v>114</v>
      </c>
      <c r="G5229" s="1" t="str">
        <f t="array" ref="G5229">IF($F5229="", "", _xlfn.XLOOKUP($F5229,accounts!$A$2:$A$86,accounts!$B$2:$B$86, "Other"))</f>
        <v>marketing</v>
      </c>
      <c r="H5229" s="1" t="str">
        <f t="array" ref="H5229">IF($F5229="", "", IFS(_xlfn.XLOOKUP($F5229, accounts!$A$2:$A$86, accounts!$E$2:$E$86, 0)&gt;=1000, "Enterprise", _xlfn.XLOOKUP($F5229, accounts!$A$2:$A$86, accounts!$E$2:$E$86, 0)&gt;=100, "Mid-Market", TRUE, "SMB"))</f>
        <v>Enterprise</v>
      </c>
      <c r="I5229" s="1" t="str">
        <f t="array" ref="I5229">IF($F5229="", "", _xlfn.XLOOKUP($F5229,accounts!$A$2:$A$86,accounts!$F$2:$F$86, "Other"))</f>
        <v>United States</v>
      </c>
      <c r="J5229" s="1" t="s">
        <v>189</v>
      </c>
      <c r="K5229" s="3">
        <v>42940.0</v>
      </c>
    </row>
    <row r="5230">
      <c r="A5230" s="1" t="s">
        <v>5435</v>
      </c>
      <c r="B5230" s="1" t="s">
        <v>18</v>
      </c>
      <c r="C5230" s="1" t="str">
        <f t="array" ref="C5230">_xlfn.XLOOKUP($B5230, sales_teams!$A$2:$A$36, sales_teams!$B$2:$B$36)</f>
        <v>Dustin Brinkmann</v>
      </c>
      <c r="D5230" s="1" t="str">
        <f t="array" ref="D5230">_xlfn.XLOOKUP($B5230, sales_teams!$A$2:$A$36, sales_teams!$C$2:$C$36)</f>
        <v>Central</v>
      </c>
      <c r="E5230" s="1" t="s">
        <v>179</v>
      </c>
      <c r="F5230" s="1" t="s">
        <v>55</v>
      </c>
      <c r="G5230" s="1" t="str">
        <f t="array" ref="G5230">IF($F5230="", "", _xlfn.XLOOKUP($F5230,accounts!$A$2:$A$86,accounts!$B$2:$B$86, "Other"))</f>
        <v>entertainment</v>
      </c>
      <c r="H5230" s="1" t="str">
        <f t="array" ref="H5230">IF($F5230="", "", IFS(_xlfn.XLOOKUP($F5230, accounts!$A$2:$A$86, accounts!$E$2:$E$86, 0)&gt;=1000, "Enterprise", _xlfn.XLOOKUP($F5230, accounts!$A$2:$A$86, accounts!$E$2:$E$86, 0)&gt;=100, "Mid-Market", TRUE, "SMB"))</f>
        <v>Enterprise</v>
      </c>
      <c r="I5230" s="1" t="str">
        <f t="array" ref="I5230">IF($F5230="", "", _xlfn.XLOOKUP($F5230,accounts!$A$2:$A$86,accounts!$F$2:$F$86, "Other"))</f>
        <v>United States</v>
      </c>
      <c r="J5230" s="1" t="s">
        <v>189</v>
      </c>
      <c r="K5230" s="3">
        <v>42940.0</v>
      </c>
    </row>
    <row r="5231">
      <c r="A5231" s="1" t="s">
        <v>5436</v>
      </c>
      <c r="B5231" s="1" t="s">
        <v>18</v>
      </c>
      <c r="C5231" s="1" t="str">
        <f t="array" ref="C5231">_xlfn.XLOOKUP($B5231, sales_teams!$A$2:$A$36, sales_teams!$B$2:$B$36)</f>
        <v>Dustin Brinkmann</v>
      </c>
      <c r="D5231" s="1" t="str">
        <f t="array" ref="D5231">_xlfn.XLOOKUP($B5231, sales_teams!$A$2:$A$36, sales_teams!$C$2:$C$36)</f>
        <v>Central</v>
      </c>
      <c r="E5231" s="1" t="s">
        <v>179</v>
      </c>
      <c r="F5231" s="1" t="s">
        <v>78</v>
      </c>
      <c r="G5231" s="1" t="str">
        <f t="array" ref="G5231">IF($F5231="", "", _xlfn.XLOOKUP($F5231,accounts!$A$2:$A$86,accounts!$B$2:$B$86, "Other"))</f>
        <v>marketing</v>
      </c>
      <c r="H5231" s="1" t="str">
        <f t="array" ref="H5231">IF($F5231="", "", IFS(_xlfn.XLOOKUP($F5231, accounts!$A$2:$A$86, accounts!$E$2:$E$86, 0)&gt;=1000, "Enterprise", _xlfn.XLOOKUP($F5231, accounts!$A$2:$A$86, accounts!$E$2:$E$86, 0)&gt;=100, "Mid-Market", TRUE, "SMB"))</f>
        <v>Enterprise</v>
      </c>
      <c r="I5231" s="1" t="str">
        <f t="array" ref="I5231">IF($F5231="", "", _xlfn.XLOOKUP($F5231,accounts!$A$2:$A$86,accounts!$F$2:$F$86, "Other"))</f>
        <v>United States</v>
      </c>
      <c r="J5231" s="1" t="s">
        <v>131</v>
      </c>
      <c r="K5231" s="3">
        <v>42940.0</v>
      </c>
      <c r="L5231" s="3">
        <v>42941.0</v>
      </c>
      <c r="M5231" s="1">
        <v>58.0</v>
      </c>
    </row>
    <row r="5232">
      <c r="A5232" s="1" t="s">
        <v>5437</v>
      </c>
      <c r="B5232" s="1" t="s">
        <v>28</v>
      </c>
      <c r="C5232" s="1" t="str">
        <f t="array" ref="C5232">_xlfn.XLOOKUP($B5232, sales_teams!$A$2:$A$36, sales_teams!$B$2:$B$36)</f>
        <v>Melvin Marxen</v>
      </c>
      <c r="D5232" s="1" t="str">
        <f t="array" ref="D5232">_xlfn.XLOOKUP($B5232, sales_teams!$A$2:$A$36, sales_teams!$C$2:$C$36)</f>
        <v>Central</v>
      </c>
      <c r="E5232" s="1" t="s">
        <v>148</v>
      </c>
      <c r="G5232" s="1" t="str">
        <f t="array" ref="G5232">IF($F5232="", "", _xlfn.XLOOKUP($F5232,accounts!$A$2:$A$86,accounts!$B$2:$B$86, "Other"))</f>
        <v/>
      </c>
      <c r="H5232" s="1" t="str">
        <f t="array" ref="H5232">IF($F5232="", "", IFS(_xlfn.XLOOKUP($F5232, accounts!$A$2:$A$86, accounts!$E$2:$E$86, 0)&gt;=1000, "Enterprise", _xlfn.XLOOKUP($F5232, accounts!$A$2:$A$86, accounts!$E$2:$E$86, 0)&gt;=100, "Mid-Market", TRUE, "SMB"))</f>
        <v/>
      </c>
      <c r="I5232" s="1" t="str">
        <f t="array" ref="I5232">IF($F5232="", "", _xlfn.XLOOKUP($F5232,accounts!$A$2:$A$86,accounts!$F$2:$F$86, "Other"))</f>
        <v/>
      </c>
      <c r="J5232" s="1" t="s">
        <v>189</v>
      </c>
      <c r="K5232" s="3">
        <v>42940.0</v>
      </c>
    </row>
    <row r="5233">
      <c r="A5233" s="1" t="s">
        <v>5438</v>
      </c>
      <c r="B5233" s="1" t="s">
        <v>28</v>
      </c>
      <c r="C5233" s="1" t="str">
        <f t="array" ref="C5233">_xlfn.XLOOKUP($B5233, sales_teams!$A$2:$A$36, sales_teams!$B$2:$B$36)</f>
        <v>Melvin Marxen</v>
      </c>
      <c r="D5233" s="1" t="str">
        <f t="array" ref="D5233">_xlfn.XLOOKUP($B5233, sales_teams!$A$2:$A$36, sales_teams!$C$2:$C$36)</f>
        <v>Central</v>
      </c>
      <c r="E5233" s="1" t="s">
        <v>181</v>
      </c>
      <c r="F5233" s="1" t="s">
        <v>157</v>
      </c>
      <c r="G5233" s="1" t="str">
        <f t="array" ref="G5233">IF($F5233="", "", _xlfn.XLOOKUP($F5233,accounts!$A$2:$A$86,accounts!$B$2:$B$86, "Other"))</f>
        <v>retail</v>
      </c>
      <c r="H5233" s="1" t="str">
        <f t="array" ref="H5233">IF($F5233="", "", IFS(_xlfn.XLOOKUP($F5233, accounts!$A$2:$A$86, accounts!$E$2:$E$86, 0)&gt;=1000, "Enterprise", _xlfn.XLOOKUP($F5233, accounts!$A$2:$A$86, accounts!$E$2:$E$86, 0)&gt;=100, "Mid-Market", TRUE, "SMB"))</f>
        <v>Enterprise</v>
      </c>
      <c r="I5233" s="1" t="str">
        <f t="array" ref="I5233">IF($F5233="", "", _xlfn.XLOOKUP($F5233,accounts!$A$2:$A$86,accounts!$F$2:$F$86, "Other"))</f>
        <v>Belgium</v>
      </c>
      <c r="J5233" s="1" t="s">
        <v>192</v>
      </c>
      <c r="K5233" s="3">
        <v>42940.0</v>
      </c>
      <c r="L5233" s="3">
        <v>43045.0</v>
      </c>
      <c r="M5233" s="1">
        <v>0.0</v>
      </c>
    </row>
    <row r="5234">
      <c r="A5234" s="1" t="s">
        <v>5439</v>
      </c>
      <c r="B5234" s="1" t="s">
        <v>41</v>
      </c>
      <c r="C5234" s="1" t="str">
        <f t="array" ref="C5234">_xlfn.XLOOKUP($B5234, sales_teams!$A$2:$A$36, sales_teams!$B$2:$B$36)</f>
        <v>Cara Losch</v>
      </c>
      <c r="D5234" s="1" t="str">
        <f t="array" ref="D5234">_xlfn.XLOOKUP($B5234, sales_teams!$A$2:$A$36, sales_teams!$C$2:$C$36)</f>
        <v>East</v>
      </c>
      <c r="E5234" s="1" t="s">
        <v>148</v>
      </c>
      <c r="F5234" s="1" t="s">
        <v>171</v>
      </c>
      <c r="G5234" s="1" t="str">
        <f t="array" ref="G5234">IF($F5234="", "", _xlfn.XLOOKUP($F5234,accounts!$A$2:$A$86,accounts!$B$2:$B$86, "Other"))</f>
        <v>retail</v>
      </c>
      <c r="H5234" s="1" t="str">
        <f t="array" ref="H5234">IF($F5234="", "", IFS(_xlfn.XLOOKUP($F5234, accounts!$A$2:$A$86, accounts!$E$2:$E$86, 0)&gt;=1000, "Enterprise", _xlfn.XLOOKUP($F5234, accounts!$A$2:$A$86, accounts!$E$2:$E$86, 0)&gt;=100, "Mid-Market", TRUE, "SMB"))</f>
        <v>Enterprise</v>
      </c>
      <c r="I5234" s="1" t="str">
        <f t="array" ref="I5234">IF($F5234="", "", _xlfn.XLOOKUP($F5234,accounts!$A$2:$A$86,accounts!$F$2:$F$86, "Other"))</f>
        <v>United States</v>
      </c>
      <c r="J5234" s="1" t="s">
        <v>192</v>
      </c>
      <c r="K5234" s="3">
        <v>42940.0</v>
      </c>
      <c r="L5234" s="3">
        <v>42942.0</v>
      </c>
      <c r="M5234" s="1">
        <v>0.0</v>
      </c>
    </row>
    <row r="5235">
      <c r="A5235" s="1" t="s">
        <v>5440</v>
      </c>
      <c r="B5235" s="1" t="s">
        <v>41</v>
      </c>
      <c r="C5235" s="1" t="str">
        <f t="array" ref="C5235">_xlfn.XLOOKUP($B5235, sales_teams!$A$2:$A$36, sales_teams!$B$2:$B$36)</f>
        <v>Cara Losch</v>
      </c>
      <c r="D5235" s="1" t="str">
        <f t="array" ref="D5235">_xlfn.XLOOKUP($B5235, sales_teams!$A$2:$A$36, sales_teams!$C$2:$C$36)</f>
        <v>East</v>
      </c>
      <c r="E5235" s="1" t="s">
        <v>179</v>
      </c>
      <c r="F5235" s="1" t="s">
        <v>177</v>
      </c>
      <c r="G5235" s="1" t="str">
        <f t="array" ref="G5235">IF($F5235="", "", _xlfn.XLOOKUP($F5235,accounts!$A$2:$A$86,accounts!$B$2:$B$86, "Other"))</f>
        <v>software</v>
      </c>
      <c r="H5235" s="1" t="str">
        <f t="array" ref="H5235">IF($F5235="", "", IFS(_xlfn.XLOOKUP($F5235, accounts!$A$2:$A$86, accounts!$E$2:$E$86, 0)&gt;=1000, "Enterprise", _xlfn.XLOOKUP($F5235, accounts!$A$2:$A$86, accounts!$E$2:$E$86, 0)&gt;=100, "Mid-Market", TRUE, "SMB"))</f>
        <v>Enterprise</v>
      </c>
      <c r="I5235" s="1" t="str">
        <f t="array" ref="I5235">IF($F5235="", "", _xlfn.XLOOKUP($F5235,accounts!$A$2:$A$86,accounts!$F$2:$F$86, "Other"))</f>
        <v>United States</v>
      </c>
      <c r="J5235" s="1" t="s">
        <v>131</v>
      </c>
      <c r="K5235" s="3">
        <v>42940.0</v>
      </c>
      <c r="L5235" s="3">
        <v>42941.0</v>
      </c>
      <c r="M5235" s="1">
        <v>59.0</v>
      </c>
    </row>
    <row r="5236">
      <c r="A5236" s="1" t="s">
        <v>5441</v>
      </c>
      <c r="B5236" s="1" t="s">
        <v>15</v>
      </c>
      <c r="C5236" s="1" t="str">
        <f t="array" ref="C5236">_xlfn.XLOOKUP($B5236, sales_teams!$A$2:$A$36, sales_teams!$B$2:$B$36)</f>
        <v>Dustin Brinkmann</v>
      </c>
      <c r="D5236" s="1" t="str">
        <f t="array" ref="D5236">_xlfn.XLOOKUP($B5236, sales_teams!$A$2:$A$36, sales_teams!$C$2:$C$36)</f>
        <v>Central</v>
      </c>
      <c r="E5236" s="1" t="s">
        <v>181</v>
      </c>
      <c r="F5236" s="1" t="s">
        <v>172</v>
      </c>
      <c r="G5236" s="1" t="str">
        <f t="array" ref="G5236">IF($F5236="", "", _xlfn.XLOOKUP($F5236,accounts!$A$2:$A$86,accounts!$B$2:$B$86, "Other"))</f>
        <v>retail</v>
      </c>
      <c r="H5236" s="1" t="str">
        <f t="array" ref="H5236">IF($F5236="", "", IFS(_xlfn.XLOOKUP($F5236, accounts!$A$2:$A$86, accounts!$E$2:$E$86, 0)&gt;=1000, "Enterprise", _xlfn.XLOOKUP($F5236, accounts!$A$2:$A$86, accounts!$E$2:$E$86, 0)&gt;=100, "Mid-Market", TRUE, "SMB"))</f>
        <v>Mid-Market</v>
      </c>
      <c r="I5236" s="1" t="str">
        <f t="array" ref="I5236">IF($F5236="", "", _xlfn.XLOOKUP($F5236,accounts!$A$2:$A$86,accounts!$F$2:$F$86, "Other"))</f>
        <v>United States</v>
      </c>
      <c r="J5236" s="1" t="s">
        <v>189</v>
      </c>
      <c r="K5236" s="3">
        <v>42940.0</v>
      </c>
    </row>
    <row r="5237">
      <c r="A5237" s="1" t="s">
        <v>5442</v>
      </c>
      <c r="B5237" s="1" t="s">
        <v>15</v>
      </c>
      <c r="C5237" s="1" t="str">
        <f t="array" ref="C5237">_xlfn.XLOOKUP($B5237, sales_teams!$A$2:$A$36, sales_teams!$B$2:$B$36)</f>
        <v>Dustin Brinkmann</v>
      </c>
      <c r="D5237" s="1" t="str">
        <f t="array" ref="D5237">_xlfn.XLOOKUP($B5237, sales_teams!$A$2:$A$36, sales_teams!$C$2:$C$36)</f>
        <v>Central</v>
      </c>
      <c r="E5237" s="1" t="s">
        <v>109</v>
      </c>
      <c r="G5237" s="1" t="str">
        <f t="array" ref="G5237">IF($F5237="", "", _xlfn.XLOOKUP($F5237,accounts!$A$2:$A$86,accounts!$B$2:$B$86, "Other"))</f>
        <v/>
      </c>
      <c r="H5237" s="1" t="str">
        <f t="array" ref="H5237">IF($F5237="", "", IFS(_xlfn.XLOOKUP($F5237, accounts!$A$2:$A$86, accounts!$E$2:$E$86, 0)&gt;=1000, "Enterprise", _xlfn.XLOOKUP($F5237, accounts!$A$2:$A$86, accounts!$E$2:$E$86, 0)&gt;=100, "Mid-Market", TRUE, "SMB"))</f>
        <v/>
      </c>
      <c r="I5237" s="1" t="str">
        <f t="array" ref="I5237">IF($F5237="", "", _xlfn.XLOOKUP($F5237,accounts!$A$2:$A$86,accounts!$F$2:$F$86, "Other"))</f>
        <v/>
      </c>
      <c r="J5237" s="1" t="s">
        <v>189</v>
      </c>
      <c r="K5237" s="3">
        <v>42940.0</v>
      </c>
    </row>
    <row r="5238">
      <c r="A5238" s="1" t="s">
        <v>5443</v>
      </c>
      <c r="B5238" s="1" t="s">
        <v>15</v>
      </c>
      <c r="C5238" s="1" t="str">
        <f t="array" ref="C5238">_xlfn.XLOOKUP($B5238, sales_teams!$A$2:$A$36, sales_teams!$B$2:$B$36)</f>
        <v>Dustin Brinkmann</v>
      </c>
      <c r="D5238" s="1" t="str">
        <f t="array" ref="D5238">_xlfn.XLOOKUP($B5238, sales_teams!$A$2:$A$36, sales_teams!$C$2:$C$36)</f>
        <v>Central</v>
      </c>
      <c r="E5238" s="1" t="s">
        <v>179</v>
      </c>
      <c r="G5238" s="1" t="str">
        <f t="array" ref="G5238">IF($F5238="", "", _xlfn.XLOOKUP($F5238,accounts!$A$2:$A$86,accounts!$B$2:$B$86, "Other"))</f>
        <v/>
      </c>
      <c r="H5238" s="1" t="str">
        <f t="array" ref="H5238">IF($F5238="", "", IFS(_xlfn.XLOOKUP($F5238, accounts!$A$2:$A$86, accounts!$E$2:$E$86, 0)&gt;=1000, "Enterprise", _xlfn.XLOOKUP($F5238, accounts!$A$2:$A$86, accounts!$E$2:$E$86, 0)&gt;=100, "Mid-Market", TRUE, "SMB"))</f>
        <v/>
      </c>
      <c r="I5238" s="1" t="str">
        <f t="array" ref="I5238">IF($F5238="", "", _xlfn.XLOOKUP($F5238,accounts!$A$2:$A$86,accounts!$F$2:$F$86, "Other"))</f>
        <v/>
      </c>
      <c r="J5238" s="1" t="s">
        <v>189</v>
      </c>
      <c r="K5238" s="3">
        <v>42940.0</v>
      </c>
    </row>
    <row r="5239">
      <c r="A5239" s="1" t="s">
        <v>5444</v>
      </c>
      <c r="B5239" s="1" t="s">
        <v>15</v>
      </c>
      <c r="C5239" s="1" t="str">
        <f t="array" ref="C5239">_xlfn.XLOOKUP($B5239, sales_teams!$A$2:$A$36, sales_teams!$B$2:$B$36)</f>
        <v>Dustin Brinkmann</v>
      </c>
      <c r="D5239" s="1" t="str">
        <f t="array" ref="D5239">_xlfn.XLOOKUP($B5239, sales_teams!$A$2:$A$36, sales_teams!$C$2:$C$36)</f>
        <v>Central</v>
      </c>
      <c r="E5239" s="1" t="s">
        <v>179</v>
      </c>
      <c r="G5239" s="1" t="str">
        <f t="array" ref="G5239">IF($F5239="", "", _xlfn.XLOOKUP($F5239,accounts!$A$2:$A$86,accounts!$B$2:$B$86, "Other"))</f>
        <v/>
      </c>
      <c r="H5239" s="1" t="str">
        <f t="array" ref="H5239">IF($F5239="", "", IFS(_xlfn.XLOOKUP($F5239, accounts!$A$2:$A$86, accounts!$E$2:$E$86, 0)&gt;=1000, "Enterprise", _xlfn.XLOOKUP($F5239, accounts!$A$2:$A$86, accounts!$E$2:$E$86, 0)&gt;=100, "Mid-Market", TRUE, "SMB"))</f>
        <v/>
      </c>
      <c r="I5239" s="1" t="str">
        <f t="array" ref="I5239">IF($F5239="", "", _xlfn.XLOOKUP($F5239,accounts!$A$2:$A$86,accounts!$F$2:$F$86, "Other"))</f>
        <v/>
      </c>
      <c r="J5239" s="1" t="s">
        <v>189</v>
      </c>
      <c r="K5239" s="3">
        <v>42940.0</v>
      </c>
    </row>
    <row r="5240">
      <c r="A5240" s="1" t="s">
        <v>5445</v>
      </c>
      <c r="B5240" s="1" t="s">
        <v>15</v>
      </c>
      <c r="C5240" s="1" t="str">
        <f t="array" ref="C5240">_xlfn.XLOOKUP($B5240, sales_teams!$A$2:$A$36, sales_teams!$B$2:$B$36)</f>
        <v>Dustin Brinkmann</v>
      </c>
      <c r="D5240" s="1" t="str">
        <f t="array" ref="D5240">_xlfn.XLOOKUP($B5240, sales_teams!$A$2:$A$36, sales_teams!$C$2:$C$36)</f>
        <v>Central</v>
      </c>
      <c r="E5240" s="1" t="s">
        <v>179</v>
      </c>
      <c r="G5240" s="1" t="str">
        <f t="array" ref="G5240">IF($F5240="", "", _xlfn.XLOOKUP($F5240,accounts!$A$2:$A$86,accounts!$B$2:$B$86, "Other"))</f>
        <v/>
      </c>
      <c r="H5240" s="1" t="str">
        <f t="array" ref="H5240">IF($F5240="", "", IFS(_xlfn.XLOOKUP($F5240, accounts!$A$2:$A$86, accounts!$E$2:$E$86, 0)&gt;=1000, "Enterprise", _xlfn.XLOOKUP($F5240, accounts!$A$2:$A$86, accounts!$E$2:$E$86, 0)&gt;=100, "Mid-Market", TRUE, "SMB"))</f>
        <v/>
      </c>
      <c r="I5240" s="1" t="str">
        <f t="array" ref="I5240">IF($F5240="", "", _xlfn.XLOOKUP($F5240,accounts!$A$2:$A$86,accounts!$F$2:$F$86, "Other"))</f>
        <v/>
      </c>
      <c r="J5240" s="1" t="s">
        <v>189</v>
      </c>
      <c r="K5240" s="3">
        <v>42940.0</v>
      </c>
    </row>
    <row r="5241">
      <c r="A5241" s="1" t="s">
        <v>5446</v>
      </c>
      <c r="B5241" s="1" t="s">
        <v>15</v>
      </c>
      <c r="C5241" s="1" t="str">
        <f t="array" ref="C5241">_xlfn.XLOOKUP($B5241, sales_teams!$A$2:$A$36, sales_teams!$B$2:$B$36)</f>
        <v>Dustin Brinkmann</v>
      </c>
      <c r="D5241" s="1" t="str">
        <f t="array" ref="D5241">_xlfn.XLOOKUP($B5241, sales_teams!$A$2:$A$36, sales_teams!$C$2:$C$36)</f>
        <v>Central</v>
      </c>
      <c r="E5241" s="1" t="s">
        <v>188</v>
      </c>
      <c r="F5241" s="1" t="s">
        <v>80</v>
      </c>
      <c r="G5241" s="1" t="str">
        <f t="array" ref="G5241">IF($F5241="", "", _xlfn.XLOOKUP($F5241,accounts!$A$2:$A$86,accounts!$B$2:$B$86, "Other"))</f>
        <v>technology</v>
      </c>
      <c r="H5241" s="1" t="str">
        <f t="array" ref="H5241">IF($F5241="", "", IFS(_xlfn.XLOOKUP($F5241, accounts!$A$2:$A$86, accounts!$E$2:$E$86, 0)&gt;=1000, "Enterprise", _xlfn.XLOOKUP($F5241, accounts!$A$2:$A$86, accounts!$E$2:$E$86, 0)&gt;=100, "Mid-Market", TRUE, "SMB"))</f>
        <v>Enterprise</v>
      </c>
      <c r="I5241" s="1" t="str">
        <f t="array" ref="I5241">IF($F5241="", "", _xlfn.XLOOKUP($F5241,accounts!$A$2:$A$86,accounts!$F$2:$F$86, "Other"))</f>
        <v>United States</v>
      </c>
      <c r="J5241" s="1" t="s">
        <v>189</v>
      </c>
      <c r="K5241" s="3">
        <v>42940.0</v>
      </c>
    </row>
    <row r="5242">
      <c r="A5242" s="1" t="s">
        <v>5447</v>
      </c>
      <c r="B5242" s="1" t="s">
        <v>15</v>
      </c>
      <c r="C5242" s="1" t="str">
        <f t="array" ref="C5242">_xlfn.XLOOKUP($B5242, sales_teams!$A$2:$A$36, sales_teams!$B$2:$B$36)</f>
        <v>Dustin Brinkmann</v>
      </c>
      <c r="D5242" s="1" t="str">
        <f t="array" ref="D5242">_xlfn.XLOOKUP($B5242, sales_teams!$A$2:$A$36, sales_teams!$C$2:$C$36)</f>
        <v>Central</v>
      </c>
      <c r="E5242" s="1" t="s">
        <v>188</v>
      </c>
      <c r="F5242" s="1" t="s">
        <v>149</v>
      </c>
      <c r="G5242" s="1" t="str">
        <f t="array" ref="G5242">IF($F5242="", "", _xlfn.XLOOKUP($F5242,accounts!$A$2:$A$86,accounts!$B$2:$B$86, "Other"))</f>
        <v>medical</v>
      </c>
      <c r="H5242" s="1" t="str">
        <f t="array" ref="H5242">IF($F5242="", "", IFS(_xlfn.XLOOKUP($F5242, accounts!$A$2:$A$86, accounts!$E$2:$E$86, 0)&gt;=1000, "Enterprise", _xlfn.XLOOKUP($F5242, accounts!$A$2:$A$86, accounts!$E$2:$E$86, 0)&gt;=100, "Mid-Market", TRUE, "SMB"))</f>
        <v>Enterprise</v>
      </c>
      <c r="I5242" s="1" t="str">
        <f t="array" ref="I5242">IF($F5242="", "", _xlfn.XLOOKUP($F5242,accounts!$A$2:$A$86,accounts!$F$2:$F$86, "Other"))</f>
        <v>United States</v>
      </c>
      <c r="J5242" s="1" t="s">
        <v>189</v>
      </c>
      <c r="K5242" s="3">
        <v>42940.0</v>
      </c>
    </row>
    <row r="5243">
      <c r="A5243" s="1" t="s">
        <v>5448</v>
      </c>
      <c r="B5243" s="1" t="s">
        <v>15</v>
      </c>
      <c r="C5243" s="1" t="str">
        <f t="array" ref="C5243">_xlfn.XLOOKUP($B5243, sales_teams!$A$2:$A$36, sales_teams!$B$2:$B$36)</f>
        <v>Dustin Brinkmann</v>
      </c>
      <c r="D5243" s="1" t="str">
        <f t="array" ref="D5243">_xlfn.XLOOKUP($B5243, sales_teams!$A$2:$A$36, sales_teams!$C$2:$C$36)</f>
        <v>Central</v>
      </c>
      <c r="E5243" s="1" t="s">
        <v>179</v>
      </c>
      <c r="F5243" s="1" t="s">
        <v>119</v>
      </c>
      <c r="G5243" s="1" t="str">
        <f t="array" ref="G5243">IF($F5243="", "", _xlfn.XLOOKUP($F5243,accounts!$A$2:$A$86,accounts!$B$2:$B$86, "Other"))</f>
        <v>technology</v>
      </c>
      <c r="H5243" s="1" t="str">
        <f t="array" ref="H5243">IF($F5243="", "", IFS(_xlfn.XLOOKUP($F5243, accounts!$A$2:$A$86, accounts!$E$2:$E$86, 0)&gt;=1000, "Enterprise", _xlfn.XLOOKUP($F5243, accounts!$A$2:$A$86, accounts!$E$2:$E$86, 0)&gt;=100, "Mid-Market", TRUE, "SMB"))</f>
        <v>Enterprise</v>
      </c>
      <c r="I5243" s="1" t="str">
        <f t="array" ref="I5243">IF($F5243="", "", _xlfn.XLOOKUP($F5243,accounts!$A$2:$A$86,accounts!$F$2:$F$86, "Other"))</f>
        <v>Korea</v>
      </c>
      <c r="J5243" s="1" t="s">
        <v>131</v>
      </c>
      <c r="K5243" s="3">
        <v>42940.0</v>
      </c>
      <c r="L5243" s="3">
        <v>42947.0</v>
      </c>
      <c r="M5243" s="1">
        <v>50.0</v>
      </c>
    </row>
    <row r="5244">
      <c r="A5244" s="1" t="s">
        <v>5449</v>
      </c>
      <c r="B5244" s="1" t="s">
        <v>60</v>
      </c>
      <c r="C5244" s="1" t="str">
        <f t="array" ref="C5244">_xlfn.XLOOKUP($B5244, sales_teams!$A$2:$A$36, sales_teams!$B$2:$B$36)</f>
        <v>Celia Rouche</v>
      </c>
      <c r="D5244" s="1" t="str">
        <f t="array" ref="D5244">_xlfn.XLOOKUP($B5244, sales_teams!$A$2:$A$36, sales_teams!$C$2:$C$36)</f>
        <v>West</v>
      </c>
      <c r="E5244" s="1" t="s">
        <v>194</v>
      </c>
      <c r="F5244" s="1" t="s">
        <v>118</v>
      </c>
      <c r="G5244" s="1" t="str">
        <f t="array" ref="G5244">IF($F5244="", "", _xlfn.XLOOKUP($F5244,accounts!$A$2:$A$86,accounts!$B$2:$B$86, "Other"))</f>
        <v>services</v>
      </c>
      <c r="H5244" s="1" t="str">
        <f t="array" ref="H5244">IF($F5244="", "", IFS(_xlfn.XLOOKUP($F5244, accounts!$A$2:$A$86, accounts!$E$2:$E$86, 0)&gt;=1000, "Enterprise", _xlfn.XLOOKUP($F5244, accounts!$A$2:$A$86, accounts!$E$2:$E$86, 0)&gt;=100, "Mid-Market", TRUE, "SMB"))</f>
        <v>Enterprise</v>
      </c>
      <c r="I5244" s="1" t="str">
        <f t="array" ref="I5244">IF($F5244="", "", _xlfn.XLOOKUP($F5244,accounts!$A$2:$A$86,accounts!$F$2:$F$86, "Other"))</f>
        <v>United States</v>
      </c>
      <c r="J5244" s="1" t="s">
        <v>192</v>
      </c>
      <c r="K5244" s="3">
        <v>42940.0</v>
      </c>
      <c r="L5244" s="3">
        <v>43060.0</v>
      </c>
      <c r="M5244" s="1">
        <v>0.0</v>
      </c>
    </row>
    <row r="5245">
      <c r="A5245" s="1" t="s">
        <v>5450</v>
      </c>
      <c r="B5245" s="1" t="s">
        <v>34</v>
      </c>
      <c r="C5245" s="1" t="str">
        <f t="array" ref="C5245">_xlfn.XLOOKUP($B5245, sales_teams!$A$2:$A$36, sales_teams!$B$2:$B$36)</f>
        <v>Cara Losch</v>
      </c>
      <c r="D5245" s="1" t="str">
        <f t="array" ref="D5245">_xlfn.XLOOKUP($B5245, sales_teams!$A$2:$A$36, sales_teams!$C$2:$C$36)</f>
        <v>East</v>
      </c>
      <c r="E5245" s="1" t="s">
        <v>179</v>
      </c>
      <c r="F5245" s="1" t="s">
        <v>126</v>
      </c>
      <c r="G5245" s="1" t="str">
        <f t="array" ref="G5245">IF($F5245="", "", _xlfn.XLOOKUP($F5245,accounts!$A$2:$A$86,accounts!$B$2:$B$86, "Other"))</f>
        <v>retail</v>
      </c>
      <c r="H5245" s="1" t="str">
        <f t="array" ref="H5245">IF($F5245="", "", IFS(_xlfn.XLOOKUP($F5245, accounts!$A$2:$A$86, accounts!$E$2:$E$86, 0)&gt;=1000, "Enterprise", _xlfn.XLOOKUP($F5245, accounts!$A$2:$A$86, accounts!$E$2:$E$86, 0)&gt;=100, "Mid-Market", TRUE, "SMB"))</f>
        <v>Enterprise</v>
      </c>
      <c r="I5245" s="1" t="str">
        <f t="array" ref="I5245">IF($F5245="", "", _xlfn.XLOOKUP($F5245,accounts!$A$2:$A$86,accounts!$F$2:$F$86, "Other"))</f>
        <v>United States</v>
      </c>
      <c r="J5245" s="1" t="s">
        <v>192</v>
      </c>
      <c r="K5245" s="3">
        <v>42940.0</v>
      </c>
      <c r="L5245" s="3">
        <v>42946.0</v>
      </c>
      <c r="M5245" s="1">
        <v>0.0</v>
      </c>
    </row>
    <row r="5246">
      <c r="A5246" s="1" t="s">
        <v>5451</v>
      </c>
      <c r="B5246" s="1" t="s">
        <v>7</v>
      </c>
      <c r="C5246" s="1" t="str">
        <f t="array" ref="C5246">_xlfn.XLOOKUP($B5246, sales_teams!$A$2:$A$36, sales_teams!$B$2:$B$36)</f>
        <v>Dustin Brinkmann</v>
      </c>
      <c r="D5246" s="1" t="str">
        <f t="array" ref="D5246">_xlfn.XLOOKUP($B5246, sales_teams!$A$2:$A$36, sales_teams!$C$2:$C$36)</f>
        <v>Central</v>
      </c>
      <c r="E5246" s="1" t="s">
        <v>179</v>
      </c>
      <c r="F5246" s="1" t="s">
        <v>75</v>
      </c>
      <c r="G5246" s="1" t="str">
        <f t="array" ref="G5246">IF($F5246="", "", _xlfn.XLOOKUP($F5246,accounts!$A$2:$A$86,accounts!$B$2:$B$86, "Other"))</f>
        <v>software</v>
      </c>
      <c r="H5246" s="1" t="str">
        <f t="array" ref="H5246">IF($F5246="", "", IFS(_xlfn.XLOOKUP($F5246, accounts!$A$2:$A$86, accounts!$E$2:$E$86, 0)&gt;=1000, "Enterprise", _xlfn.XLOOKUP($F5246, accounts!$A$2:$A$86, accounts!$E$2:$E$86, 0)&gt;=100, "Mid-Market", TRUE, "SMB"))</f>
        <v>SMB</v>
      </c>
      <c r="I5246" s="1" t="str">
        <f t="array" ref="I5246">IF($F5246="", "", _xlfn.XLOOKUP($F5246,accounts!$A$2:$A$86,accounts!$F$2:$F$86, "Other"))</f>
        <v>United States</v>
      </c>
      <c r="J5246" s="1" t="s">
        <v>189</v>
      </c>
      <c r="K5246" s="3">
        <v>42941.0</v>
      </c>
    </row>
    <row r="5247">
      <c r="A5247" s="1" t="s">
        <v>5452</v>
      </c>
      <c r="B5247" s="1" t="s">
        <v>7</v>
      </c>
      <c r="C5247" s="1" t="str">
        <f t="array" ref="C5247">_xlfn.XLOOKUP($B5247, sales_teams!$A$2:$A$36, sales_teams!$B$2:$B$36)</f>
        <v>Dustin Brinkmann</v>
      </c>
      <c r="D5247" s="1" t="str">
        <f t="array" ref="D5247">_xlfn.XLOOKUP($B5247, sales_teams!$A$2:$A$36, sales_teams!$C$2:$C$36)</f>
        <v>Central</v>
      </c>
      <c r="E5247" s="1" t="s">
        <v>188</v>
      </c>
      <c r="F5247" s="1" t="s">
        <v>75</v>
      </c>
      <c r="G5247" s="1" t="str">
        <f t="array" ref="G5247">IF($F5247="", "", _xlfn.XLOOKUP($F5247,accounts!$A$2:$A$86,accounts!$B$2:$B$86, "Other"))</f>
        <v>software</v>
      </c>
      <c r="H5247" s="1" t="str">
        <f t="array" ref="H5247">IF($F5247="", "", IFS(_xlfn.XLOOKUP($F5247, accounts!$A$2:$A$86, accounts!$E$2:$E$86, 0)&gt;=1000, "Enterprise", _xlfn.XLOOKUP($F5247, accounts!$A$2:$A$86, accounts!$E$2:$E$86, 0)&gt;=100, "Mid-Market", TRUE, "SMB"))</f>
        <v>SMB</v>
      </c>
      <c r="I5247" s="1" t="str">
        <f t="array" ref="I5247">IF($F5247="", "", _xlfn.XLOOKUP($F5247,accounts!$A$2:$A$86,accounts!$F$2:$F$86, "Other"))</f>
        <v>United States</v>
      </c>
      <c r="J5247" s="1" t="s">
        <v>189</v>
      </c>
      <c r="K5247" s="3">
        <v>42941.0</v>
      </c>
    </row>
    <row r="5248">
      <c r="A5248" s="1" t="s">
        <v>5453</v>
      </c>
      <c r="B5248" s="1" t="s">
        <v>7</v>
      </c>
      <c r="C5248" s="1" t="str">
        <f t="array" ref="C5248">_xlfn.XLOOKUP($B5248, sales_teams!$A$2:$A$36, sales_teams!$B$2:$B$36)</f>
        <v>Dustin Brinkmann</v>
      </c>
      <c r="D5248" s="1" t="str">
        <f t="array" ref="D5248">_xlfn.XLOOKUP($B5248, sales_teams!$A$2:$A$36, sales_teams!$C$2:$C$36)</f>
        <v>Central</v>
      </c>
      <c r="E5248" s="1" t="s">
        <v>188</v>
      </c>
      <c r="F5248" s="1" t="s">
        <v>81</v>
      </c>
      <c r="G5248" s="1" t="str">
        <f t="array" ref="G5248">IF($F5248="", "", _xlfn.XLOOKUP($F5248,accounts!$A$2:$A$86,accounts!$B$2:$B$86, "Other"))</f>
        <v>technology</v>
      </c>
      <c r="H5248" s="1" t="str">
        <f t="array" ref="H5248">IF($F5248="", "", IFS(_xlfn.XLOOKUP($F5248, accounts!$A$2:$A$86, accounts!$E$2:$E$86, 0)&gt;=1000, "Enterprise", _xlfn.XLOOKUP($F5248, accounts!$A$2:$A$86, accounts!$E$2:$E$86, 0)&gt;=100, "Mid-Market", TRUE, "SMB"))</f>
        <v>Enterprise</v>
      </c>
      <c r="I5248" s="1" t="str">
        <f t="array" ref="I5248">IF($F5248="", "", _xlfn.XLOOKUP($F5248,accounts!$A$2:$A$86,accounts!$F$2:$F$86, "Other"))</f>
        <v>United States</v>
      </c>
      <c r="J5248" s="1" t="s">
        <v>189</v>
      </c>
      <c r="K5248" s="3">
        <v>42941.0</v>
      </c>
    </row>
    <row r="5249">
      <c r="A5249" s="1" t="s">
        <v>5454</v>
      </c>
      <c r="B5249" s="1" t="s">
        <v>57</v>
      </c>
      <c r="C5249" s="1" t="str">
        <f t="array" ref="C5249">_xlfn.XLOOKUP($B5249, sales_teams!$A$2:$A$36, sales_teams!$B$2:$B$36)</f>
        <v>Rocco Neubert</v>
      </c>
      <c r="D5249" s="1" t="str">
        <f t="array" ref="D5249">_xlfn.XLOOKUP($B5249, sales_teams!$A$2:$A$36, sales_teams!$C$2:$C$36)</f>
        <v>East</v>
      </c>
      <c r="E5249" s="1" t="s">
        <v>181</v>
      </c>
      <c r="F5249" s="1" t="s">
        <v>141</v>
      </c>
      <c r="G5249" s="1" t="str">
        <f t="array" ref="G5249">IF($F5249="", "", _xlfn.XLOOKUP($F5249,accounts!$A$2:$A$86,accounts!$B$2:$B$86, "Other"))</f>
        <v>finance</v>
      </c>
      <c r="H5249" s="1" t="str">
        <f t="array" ref="H5249">IF($F5249="", "", IFS(_xlfn.XLOOKUP($F5249, accounts!$A$2:$A$86, accounts!$E$2:$E$86, 0)&gt;=1000, "Enterprise", _xlfn.XLOOKUP($F5249, accounts!$A$2:$A$86, accounts!$E$2:$E$86, 0)&gt;=100, "Mid-Market", TRUE, "SMB"))</f>
        <v>Mid-Market</v>
      </c>
      <c r="I5249" s="1" t="str">
        <f t="array" ref="I5249">IF($F5249="", "", _xlfn.XLOOKUP($F5249,accounts!$A$2:$A$86,accounts!$F$2:$F$86, "Other"))</f>
        <v>United States</v>
      </c>
      <c r="J5249" s="1" t="s">
        <v>192</v>
      </c>
      <c r="K5249" s="3">
        <v>42941.0</v>
      </c>
      <c r="L5249" s="3">
        <v>42950.0</v>
      </c>
      <c r="M5249" s="1">
        <v>0.0</v>
      </c>
    </row>
    <row r="5250">
      <c r="A5250" s="1" t="s">
        <v>5455</v>
      </c>
      <c r="B5250" s="1" t="s">
        <v>57</v>
      </c>
      <c r="C5250" s="1" t="str">
        <f t="array" ref="C5250">_xlfn.XLOOKUP($B5250, sales_teams!$A$2:$A$36, sales_teams!$B$2:$B$36)</f>
        <v>Rocco Neubert</v>
      </c>
      <c r="D5250" s="1" t="str">
        <f t="array" ref="D5250">_xlfn.XLOOKUP($B5250, sales_teams!$A$2:$A$36, sales_teams!$C$2:$C$36)</f>
        <v>East</v>
      </c>
      <c r="E5250" s="1" t="s">
        <v>179</v>
      </c>
      <c r="F5250" s="1" t="s">
        <v>123</v>
      </c>
      <c r="G5250" s="1" t="str">
        <f t="array" ref="G5250">IF($F5250="", "", _xlfn.XLOOKUP($F5250,accounts!$A$2:$A$86,accounts!$B$2:$B$86, "Other"))</f>
        <v>technology</v>
      </c>
      <c r="H5250" s="1" t="str">
        <f t="array" ref="H5250">IF($F5250="", "", IFS(_xlfn.XLOOKUP($F5250, accounts!$A$2:$A$86, accounts!$E$2:$E$86, 0)&gt;=1000, "Enterprise", _xlfn.XLOOKUP($F5250, accounts!$A$2:$A$86, accounts!$E$2:$E$86, 0)&gt;=100, "Mid-Market", TRUE, "SMB"))</f>
        <v>Enterprise</v>
      </c>
      <c r="I5250" s="1" t="str">
        <f t="array" ref="I5250">IF($F5250="", "", _xlfn.XLOOKUP($F5250,accounts!$A$2:$A$86,accounts!$F$2:$F$86, "Other"))</f>
        <v>United States</v>
      </c>
      <c r="J5250" s="1" t="s">
        <v>131</v>
      </c>
      <c r="K5250" s="3">
        <v>42941.0</v>
      </c>
      <c r="L5250" s="3">
        <v>42948.0</v>
      </c>
      <c r="M5250" s="1">
        <v>48.0</v>
      </c>
    </row>
    <row r="5251">
      <c r="A5251" s="1" t="s">
        <v>5456</v>
      </c>
      <c r="B5251" s="1" t="s">
        <v>52</v>
      </c>
      <c r="C5251" s="1" t="str">
        <f t="array" ref="C5251">_xlfn.XLOOKUP($B5251, sales_teams!$A$2:$A$36, sales_teams!$B$2:$B$36)</f>
        <v>Rocco Neubert</v>
      </c>
      <c r="D5251" s="1" t="str">
        <f t="array" ref="D5251">_xlfn.XLOOKUP($B5251, sales_teams!$A$2:$A$36, sales_teams!$C$2:$C$36)</f>
        <v>East</v>
      </c>
      <c r="E5251" s="1" t="s">
        <v>181</v>
      </c>
      <c r="F5251" s="1" t="s">
        <v>43</v>
      </c>
      <c r="G5251" s="1" t="str">
        <f t="array" ref="G5251">IF($F5251="", "", _xlfn.XLOOKUP($F5251,accounts!$A$2:$A$86,accounts!$B$2:$B$86, "Other"))</f>
        <v>software</v>
      </c>
      <c r="H5251" s="1" t="str">
        <f t="array" ref="H5251">IF($F5251="", "", IFS(_xlfn.XLOOKUP($F5251, accounts!$A$2:$A$86, accounts!$E$2:$E$86, 0)&gt;=1000, "Enterprise", _xlfn.XLOOKUP($F5251, accounts!$A$2:$A$86, accounts!$E$2:$E$86, 0)&gt;=100, "Mid-Market", TRUE, "SMB"))</f>
        <v>Enterprise</v>
      </c>
      <c r="I5251" s="1" t="str">
        <f t="array" ref="I5251">IF($F5251="", "", _xlfn.XLOOKUP($F5251,accounts!$A$2:$A$86,accounts!$F$2:$F$86, "Other"))</f>
        <v>United States</v>
      </c>
      <c r="J5251" s="1" t="s">
        <v>131</v>
      </c>
      <c r="K5251" s="3">
        <v>42941.0</v>
      </c>
      <c r="L5251" s="3">
        <v>42968.0</v>
      </c>
      <c r="M5251" s="1">
        <v>511.0</v>
      </c>
    </row>
    <row r="5252">
      <c r="A5252" s="1" t="s">
        <v>5457</v>
      </c>
      <c r="B5252" s="1" t="s">
        <v>52</v>
      </c>
      <c r="C5252" s="1" t="str">
        <f t="array" ref="C5252">_xlfn.XLOOKUP($B5252, sales_teams!$A$2:$A$36, sales_teams!$B$2:$B$36)</f>
        <v>Rocco Neubert</v>
      </c>
      <c r="D5252" s="1" t="str">
        <f t="array" ref="D5252">_xlfn.XLOOKUP($B5252, sales_teams!$A$2:$A$36, sales_teams!$C$2:$C$36)</f>
        <v>East</v>
      </c>
      <c r="E5252" s="1" t="s">
        <v>109</v>
      </c>
      <c r="F5252" s="1" t="s">
        <v>55</v>
      </c>
      <c r="G5252" s="1" t="str">
        <f t="array" ref="G5252">IF($F5252="", "", _xlfn.XLOOKUP($F5252,accounts!$A$2:$A$86,accounts!$B$2:$B$86, "Other"))</f>
        <v>entertainment</v>
      </c>
      <c r="H5252" s="1" t="str">
        <f t="array" ref="H5252">IF($F5252="", "", IFS(_xlfn.XLOOKUP($F5252, accounts!$A$2:$A$86, accounts!$E$2:$E$86, 0)&gt;=1000, "Enterprise", _xlfn.XLOOKUP($F5252, accounts!$A$2:$A$86, accounts!$E$2:$E$86, 0)&gt;=100, "Mid-Market", TRUE, "SMB"))</f>
        <v>Enterprise</v>
      </c>
      <c r="I5252" s="1" t="str">
        <f t="array" ref="I5252">IF($F5252="", "", _xlfn.XLOOKUP($F5252,accounts!$A$2:$A$86,accounts!$F$2:$F$86, "Other"))</f>
        <v>United States</v>
      </c>
      <c r="J5252" s="1" t="s">
        <v>131</v>
      </c>
      <c r="K5252" s="3">
        <v>42941.0</v>
      </c>
      <c r="L5252" s="3">
        <v>42945.0</v>
      </c>
      <c r="M5252" s="1">
        <v>1311.0</v>
      </c>
    </row>
    <row r="5253">
      <c r="A5253" s="1" t="s">
        <v>5458</v>
      </c>
      <c r="B5253" s="1" t="s">
        <v>12</v>
      </c>
      <c r="C5253" s="1" t="str">
        <f t="array" ref="C5253">_xlfn.XLOOKUP($B5253, sales_teams!$A$2:$A$36, sales_teams!$B$2:$B$36)</f>
        <v>Dustin Brinkmann</v>
      </c>
      <c r="D5253" s="1" t="str">
        <f t="array" ref="D5253">_xlfn.XLOOKUP($B5253, sales_teams!$A$2:$A$36, sales_teams!$C$2:$C$36)</f>
        <v>Central</v>
      </c>
      <c r="E5253" s="1" t="s">
        <v>181</v>
      </c>
      <c r="G5253" s="1" t="str">
        <f t="array" ref="G5253">IF($F5253="", "", _xlfn.XLOOKUP($F5253,accounts!$A$2:$A$86,accounts!$B$2:$B$86, "Other"))</f>
        <v/>
      </c>
      <c r="H5253" s="1" t="str">
        <f t="array" ref="H5253">IF($F5253="", "", IFS(_xlfn.XLOOKUP($F5253, accounts!$A$2:$A$86, accounts!$E$2:$E$86, 0)&gt;=1000, "Enterprise", _xlfn.XLOOKUP($F5253, accounts!$A$2:$A$86, accounts!$E$2:$E$86, 0)&gt;=100, "Mid-Market", TRUE, "SMB"))</f>
        <v/>
      </c>
      <c r="I5253" s="1" t="str">
        <f t="array" ref="I5253">IF($F5253="", "", _xlfn.XLOOKUP($F5253,accounts!$A$2:$A$86,accounts!$F$2:$F$86, "Other"))</f>
        <v/>
      </c>
      <c r="J5253" s="1" t="s">
        <v>189</v>
      </c>
      <c r="K5253" s="3">
        <v>42941.0</v>
      </c>
    </row>
    <row r="5254">
      <c r="A5254" s="1" t="s">
        <v>5459</v>
      </c>
      <c r="B5254" s="1" t="s">
        <v>12</v>
      </c>
      <c r="C5254" s="1" t="str">
        <f t="array" ref="C5254">_xlfn.XLOOKUP($B5254, sales_teams!$A$2:$A$36, sales_teams!$B$2:$B$36)</f>
        <v>Dustin Brinkmann</v>
      </c>
      <c r="D5254" s="1" t="str">
        <f t="array" ref="D5254">_xlfn.XLOOKUP($B5254, sales_teams!$A$2:$A$36, sales_teams!$C$2:$C$36)</f>
        <v>Central</v>
      </c>
      <c r="E5254" s="1" t="s">
        <v>188</v>
      </c>
      <c r="F5254" s="1" t="s">
        <v>113</v>
      </c>
      <c r="G5254" s="1" t="str">
        <f t="array" ref="G5254">IF($F5254="", "", _xlfn.XLOOKUP($F5254,accounts!$A$2:$A$86,accounts!$B$2:$B$86, "Other"))</f>
        <v>telecommunications</v>
      </c>
      <c r="H5254" s="1" t="str">
        <f t="array" ref="H5254">IF($F5254="", "", IFS(_xlfn.XLOOKUP($F5254, accounts!$A$2:$A$86, accounts!$E$2:$E$86, 0)&gt;=1000, "Enterprise", _xlfn.XLOOKUP($F5254, accounts!$A$2:$A$86, accounts!$E$2:$E$86, 0)&gt;=100, "Mid-Market", TRUE, "SMB"))</f>
        <v>Mid-Market</v>
      </c>
      <c r="I5254" s="1" t="str">
        <f t="array" ref="I5254">IF($F5254="", "", _xlfn.XLOOKUP($F5254,accounts!$A$2:$A$86,accounts!$F$2:$F$86, "Other"))</f>
        <v>United States</v>
      </c>
      <c r="J5254" s="1" t="s">
        <v>189</v>
      </c>
      <c r="K5254" s="3">
        <v>42941.0</v>
      </c>
    </row>
    <row r="5255">
      <c r="A5255" s="1" t="s">
        <v>5460</v>
      </c>
      <c r="B5255" s="1" t="s">
        <v>12</v>
      </c>
      <c r="C5255" s="1" t="str">
        <f t="array" ref="C5255">_xlfn.XLOOKUP($B5255, sales_teams!$A$2:$A$36, sales_teams!$B$2:$B$36)</f>
        <v>Dustin Brinkmann</v>
      </c>
      <c r="D5255" s="1" t="str">
        <f t="array" ref="D5255">_xlfn.XLOOKUP($B5255, sales_teams!$A$2:$A$36, sales_teams!$C$2:$C$36)</f>
        <v>Central</v>
      </c>
      <c r="E5255" s="1" t="s">
        <v>179</v>
      </c>
      <c r="F5255" s="1" t="s">
        <v>82</v>
      </c>
      <c r="G5255" s="1" t="str">
        <f t="array" ref="G5255">IF($F5255="", "", _xlfn.XLOOKUP($F5255,accounts!$A$2:$A$86,accounts!$B$2:$B$86, "Other"))</f>
        <v>software</v>
      </c>
      <c r="H5255" s="1" t="str">
        <f t="array" ref="H5255">IF($F5255="", "", IFS(_xlfn.XLOOKUP($F5255, accounts!$A$2:$A$86, accounts!$E$2:$E$86, 0)&gt;=1000, "Enterprise", _xlfn.XLOOKUP($F5255, accounts!$A$2:$A$86, accounts!$E$2:$E$86, 0)&gt;=100, "Mid-Market", TRUE, "SMB"))</f>
        <v>Enterprise</v>
      </c>
      <c r="I5255" s="1" t="str">
        <f t="array" ref="I5255">IF($F5255="", "", _xlfn.XLOOKUP($F5255,accounts!$A$2:$A$86,accounts!$F$2:$F$86, "Other"))</f>
        <v>United States</v>
      </c>
      <c r="J5255" s="1" t="s">
        <v>192</v>
      </c>
      <c r="K5255" s="3">
        <v>42941.0</v>
      </c>
      <c r="L5255" s="3">
        <v>42943.0</v>
      </c>
      <c r="M5255" s="1">
        <v>0.0</v>
      </c>
    </row>
    <row r="5256">
      <c r="A5256" s="1" t="s">
        <v>5461</v>
      </c>
      <c r="B5256" s="1" t="s">
        <v>39</v>
      </c>
      <c r="C5256" s="1" t="str">
        <f t="array" ref="C5256">_xlfn.XLOOKUP($B5256, sales_teams!$A$2:$A$36, sales_teams!$B$2:$B$36)</f>
        <v>Cara Losch</v>
      </c>
      <c r="D5256" s="1" t="str">
        <f t="array" ref="D5256">_xlfn.XLOOKUP($B5256, sales_teams!$A$2:$A$36, sales_teams!$C$2:$C$36)</f>
        <v>East</v>
      </c>
      <c r="E5256" s="1" t="s">
        <v>181</v>
      </c>
      <c r="F5256" s="1" t="s">
        <v>125</v>
      </c>
      <c r="G5256" s="1" t="str">
        <f t="array" ref="G5256">IF($F5256="", "", _xlfn.XLOOKUP($F5256,accounts!$A$2:$A$86,accounts!$B$2:$B$86, "Other"))</f>
        <v>software</v>
      </c>
      <c r="H5256" s="1" t="str">
        <f t="array" ref="H5256">IF($F5256="", "", IFS(_xlfn.XLOOKUP($F5256, accounts!$A$2:$A$86, accounts!$E$2:$E$86, 0)&gt;=1000, "Enterprise", _xlfn.XLOOKUP($F5256, accounts!$A$2:$A$86, accounts!$E$2:$E$86, 0)&gt;=100, "Mid-Market", TRUE, "SMB"))</f>
        <v>Enterprise</v>
      </c>
      <c r="I5256" s="1" t="str">
        <f t="array" ref="I5256">IF($F5256="", "", _xlfn.XLOOKUP($F5256,accounts!$A$2:$A$86,accounts!$F$2:$F$86, "Other"))</f>
        <v>United States</v>
      </c>
      <c r="J5256" s="1" t="s">
        <v>192</v>
      </c>
      <c r="K5256" s="3">
        <v>42941.0</v>
      </c>
      <c r="L5256" s="3">
        <v>42949.0</v>
      </c>
      <c r="M5256" s="1">
        <v>0.0</v>
      </c>
    </row>
    <row r="5257">
      <c r="A5257" s="1" t="s">
        <v>5462</v>
      </c>
      <c r="B5257" s="1" t="s">
        <v>48</v>
      </c>
      <c r="C5257" s="1" t="str">
        <f t="array" ref="C5257">_xlfn.XLOOKUP($B5257, sales_teams!$A$2:$A$36, sales_teams!$B$2:$B$36)</f>
        <v>Rocco Neubert</v>
      </c>
      <c r="D5257" s="1" t="str">
        <f t="array" ref="D5257">_xlfn.XLOOKUP($B5257, sales_teams!$A$2:$A$36, sales_teams!$C$2:$C$36)</f>
        <v>East</v>
      </c>
      <c r="E5257" s="1" t="s">
        <v>194</v>
      </c>
      <c r="F5257" s="1" t="s">
        <v>144</v>
      </c>
      <c r="G5257" s="1" t="str">
        <f t="array" ref="G5257">IF($F5257="", "", _xlfn.XLOOKUP($F5257,accounts!$A$2:$A$86,accounts!$B$2:$B$86, "Other"))</f>
        <v>retail</v>
      </c>
      <c r="H5257" s="1" t="str">
        <f t="array" ref="H5257">IF($F5257="", "", IFS(_xlfn.XLOOKUP($F5257, accounts!$A$2:$A$86, accounts!$E$2:$E$86, 0)&gt;=1000, "Enterprise", _xlfn.XLOOKUP($F5257, accounts!$A$2:$A$86, accounts!$E$2:$E$86, 0)&gt;=100, "Mid-Market", TRUE, "SMB"))</f>
        <v>Enterprise</v>
      </c>
      <c r="I5257" s="1" t="str">
        <f t="array" ref="I5257">IF($F5257="", "", _xlfn.XLOOKUP($F5257,accounts!$A$2:$A$86,accounts!$F$2:$F$86, "Other"))</f>
        <v>United States</v>
      </c>
      <c r="J5257" s="1" t="s">
        <v>131</v>
      </c>
      <c r="K5257" s="3">
        <v>42941.0</v>
      </c>
      <c r="L5257" s="3">
        <v>42943.0</v>
      </c>
      <c r="M5257" s="1">
        <v>6100.0</v>
      </c>
    </row>
    <row r="5258">
      <c r="A5258" s="1" t="s">
        <v>5463</v>
      </c>
      <c r="B5258" s="1" t="s">
        <v>48</v>
      </c>
      <c r="C5258" s="1" t="str">
        <f t="array" ref="C5258">_xlfn.XLOOKUP($B5258, sales_teams!$A$2:$A$36, sales_teams!$B$2:$B$36)</f>
        <v>Rocco Neubert</v>
      </c>
      <c r="D5258" s="1" t="str">
        <f t="array" ref="D5258">_xlfn.XLOOKUP($B5258, sales_teams!$A$2:$A$36, sales_teams!$C$2:$C$36)</f>
        <v>East</v>
      </c>
      <c r="E5258" s="1" t="s">
        <v>179</v>
      </c>
      <c r="F5258" s="1" t="s">
        <v>153</v>
      </c>
      <c r="G5258" s="1" t="str">
        <f t="array" ref="G5258">IF($F5258="", "", _xlfn.XLOOKUP($F5258,accounts!$A$2:$A$86,accounts!$B$2:$B$86, "Other"))</f>
        <v>medical</v>
      </c>
      <c r="H5258" s="1" t="str">
        <f t="array" ref="H5258">IF($F5258="", "", IFS(_xlfn.XLOOKUP($F5258, accounts!$A$2:$A$86, accounts!$E$2:$E$86, 0)&gt;=1000, "Enterprise", _xlfn.XLOOKUP($F5258, accounts!$A$2:$A$86, accounts!$E$2:$E$86, 0)&gt;=100, "Mid-Market", TRUE, "SMB"))</f>
        <v>Enterprise</v>
      </c>
      <c r="I5258" s="1" t="str">
        <f t="array" ref="I5258">IF($F5258="", "", _xlfn.XLOOKUP($F5258,accounts!$A$2:$A$86,accounts!$F$2:$F$86, "Other"))</f>
        <v>United States</v>
      </c>
      <c r="J5258" s="1" t="s">
        <v>131</v>
      </c>
      <c r="K5258" s="3">
        <v>42941.0</v>
      </c>
      <c r="L5258" s="3">
        <v>42948.0</v>
      </c>
      <c r="M5258" s="1">
        <v>61.0</v>
      </c>
    </row>
    <row r="5259">
      <c r="A5259" s="1" t="s">
        <v>5464</v>
      </c>
      <c r="B5259" s="1" t="s">
        <v>30</v>
      </c>
      <c r="C5259" s="1" t="str">
        <f t="array" ref="C5259">_xlfn.XLOOKUP($B5259, sales_teams!$A$2:$A$36, sales_teams!$B$2:$B$36)</f>
        <v>Melvin Marxen</v>
      </c>
      <c r="D5259" s="1" t="str">
        <f t="array" ref="D5259">_xlfn.XLOOKUP($B5259, sales_teams!$A$2:$A$36, sales_teams!$C$2:$C$36)</f>
        <v>Central</v>
      </c>
      <c r="E5259" s="1" t="s">
        <v>181</v>
      </c>
      <c r="G5259" s="1" t="str">
        <f t="array" ref="G5259">IF($F5259="", "", _xlfn.XLOOKUP($F5259,accounts!$A$2:$A$86,accounts!$B$2:$B$86, "Other"))</f>
        <v/>
      </c>
      <c r="H5259" s="1" t="str">
        <f t="array" ref="H5259">IF($F5259="", "", IFS(_xlfn.XLOOKUP($F5259, accounts!$A$2:$A$86, accounts!$E$2:$E$86, 0)&gt;=1000, "Enterprise", _xlfn.XLOOKUP($F5259, accounts!$A$2:$A$86, accounts!$E$2:$E$86, 0)&gt;=100, "Mid-Market", TRUE, "SMB"))</f>
        <v/>
      </c>
      <c r="I5259" s="1" t="str">
        <f t="array" ref="I5259">IF($F5259="", "", _xlfn.XLOOKUP($F5259,accounts!$A$2:$A$86,accounts!$F$2:$F$86, "Other"))</f>
        <v/>
      </c>
      <c r="J5259" s="1" t="s">
        <v>189</v>
      </c>
      <c r="K5259" s="3">
        <v>42941.0</v>
      </c>
    </row>
    <row r="5260">
      <c r="A5260" s="1" t="s">
        <v>5465</v>
      </c>
      <c r="B5260" s="1" t="s">
        <v>30</v>
      </c>
      <c r="C5260" s="1" t="str">
        <f t="array" ref="C5260">_xlfn.XLOOKUP($B5260, sales_teams!$A$2:$A$36, sales_teams!$B$2:$B$36)</f>
        <v>Melvin Marxen</v>
      </c>
      <c r="D5260" s="1" t="str">
        <f t="array" ref="D5260">_xlfn.XLOOKUP($B5260, sales_teams!$A$2:$A$36, sales_teams!$C$2:$C$36)</f>
        <v>Central</v>
      </c>
      <c r="E5260" s="1" t="s">
        <v>181</v>
      </c>
      <c r="G5260" s="1" t="str">
        <f t="array" ref="G5260">IF($F5260="", "", _xlfn.XLOOKUP($F5260,accounts!$A$2:$A$86,accounts!$B$2:$B$86, "Other"))</f>
        <v/>
      </c>
      <c r="H5260" s="1" t="str">
        <f t="array" ref="H5260">IF($F5260="", "", IFS(_xlfn.XLOOKUP($F5260, accounts!$A$2:$A$86, accounts!$E$2:$E$86, 0)&gt;=1000, "Enterprise", _xlfn.XLOOKUP($F5260, accounts!$A$2:$A$86, accounts!$E$2:$E$86, 0)&gt;=100, "Mid-Market", TRUE, "SMB"))</f>
        <v/>
      </c>
      <c r="I5260" s="1" t="str">
        <f t="array" ref="I5260">IF($F5260="", "", _xlfn.XLOOKUP($F5260,accounts!$A$2:$A$86,accounts!$F$2:$F$86, "Other"))</f>
        <v/>
      </c>
      <c r="J5260" s="1" t="s">
        <v>189</v>
      </c>
      <c r="K5260" s="3">
        <v>42941.0</v>
      </c>
    </row>
    <row r="5261">
      <c r="A5261" s="1" t="s">
        <v>5466</v>
      </c>
      <c r="B5261" s="1" t="s">
        <v>30</v>
      </c>
      <c r="C5261" s="1" t="str">
        <f t="array" ref="C5261">_xlfn.XLOOKUP($B5261, sales_teams!$A$2:$A$36, sales_teams!$B$2:$B$36)</f>
        <v>Melvin Marxen</v>
      </c>
      <c r="D5261" s="1" t="str">
        <f t="array" ref="D5261">_xlfn.XLOOKUP($B5261, sales_teams!$A$2:$A$36, sales_teams!$C$2:$C$36)</f>
        <v>Central</v>
      </c>
      <c r="E5261" s="1" t="s">
        <v>148</v>
      </c>
      <c r="F5261" s="1" t="s">
        <v>122</v>
      </c>
      <c r="G5261" s="1" t="str">
        <f t="array" ref="G5261">IF($F5261="", "", _xlfn.XLOOKUP($F5261,accounts!$A$2:$A$86,accounts!$B$2:$B$86, "Other"))</f>
        <v>medical</v>
      </c>
      <c r="H5261" s="1" t="str">
        <f t="array" ref="H5261">IF($F5261="", "", IFS(_xlfn.XLOOKUP($F5261, accounts!$A$2:$A$86, accounts!$E$2:$E$86, 0)&gt;=1000, "Enterprise", _xlfn.XLOOKUP($F5261, accounts!$A$2:$A$86, accounts!$E$2:$E$86, 0)&gt;=100, "Mid-Market", TRUE, "SMB"))</f>
        <v>Enterprise</v>
      </c>
      <c r="I5261" s="1" t="str">
        <f t="array" ref="I5261">IF($F5261="", "", _xlfn.XLOOKUP($F5261,accounts!$A$2:$A$86,accounts!$F$2:$F$86, "Other"))</f>
        <v>United States</v>
      </c>
      <c r="J5261" s="1" t="s">
        <v>189</v>
      </c>
      <c r="K5261" s="3">
        <v>42941.0</v>
      </c>
    </row>
    <row r="5262">
      <c r="A5262" s="1" t="s">
        <v>5467</v>
      </c>
      <c r="B5262" s="1" t="s">
        <v>30</v>
      </c>
      <c r="C5262" s="1" t="str">
        <f t="array" ref="C5262">_xlfn.XLOOKUP($B5262, sales_teams!$A$2:$A$36, sales_teams!$B$2:$B$36)</f>
        <v>Melvin Marxen</v>
      </c>
      <c r="D5262" s="1" t="str">
        <f t="array" ref="D5262">_xlfn.XLOOKUP($B5262, sales_teams!$A$2:$A$36, sales_teams!$C$2:$C$36)</f>
        <v>Central</v>
      </c>
      <c r="E5262" s="1" t="s">
        <v>148</v>
      </c>
      <c r="F5262" s="1" t="s">
        <v>122</v>
      </c>
      <c r="G5262" s="1" t="str">
        <f t="array" ref="G5262">IF($F5262="", "", _xlfn.XLOOKUP($F5262,accounts!$A$2:$A$86,accounts!$B$2:$B$86, "Other"))</f>
        <v>medical</v>
      </c>
      <c r="H5262" s="1" t="str">
        <f t="array" ref="H5262">IF($F5262="", "", IFS(_xlfn.XLOOKUP($F5262, accounts!$A$2:$A$86, accounts!$E$2:$E$86, 0)&gt;=1000, "Enterprise", _xlfn.XLOOKUP($F5262, accounts!$A$2:$A$86, accounts!$E$2:$E$86, 0)&gt;=100, "Mid-Market", TRUE, "SMB"))</f>
        <v>Enterprise</v>
      </c>
      <c r="I5262" s="1" t="str">
        <f t="array" ref="I5262">IF($F5262="", "", _xlfn.XLOOKUP($F5262,accounts!$A$2:$A$86,accounts!$F$2:$F$86, "Other"))</f>
        <v>United States</v>
      </c>
      <c r="J5262" s="1" t="s">
        <v>189</v>
      </c>
      <c r="K5262" s="3">
        <v>42941.0</v>
      </c>
    </row>
    <row r="5263">
      <c r="A5263" s="1" t="s">
        <v>5468</v>
      </c>
      <c r="B5263" s="1" t="s">
        <v>30</v>
      </c>
      <c r="C5263" s="1" t="str">
        <f t="array" ref="C5263">_xlfn.XLOOKUP($B5263, sales_teams!$A$2:$A$36, sales_teams!$B$2:$B$36)</f>
        <v>Melvin Marxen</v>
      </c>
      <c r="D5263" s="1" t="str">
        <f t="array" ref="D5263">_xlfn.XLOOKUP($B5263, sales_teams!$A$2:$A$36, sales_teams!$C$2:$C$36)</f>
        <v>Central</v>
      </c>
      <c r="E5263" s="1" t="s">
        <v>148</v>
      </c>
      <c r="G5263" s="1" t="str">
        <f t="array" ref="G5263">IF($F5263="", "", _xlfn.XLOOKUP($F5263,accounts!$A$2:$A$86,accounts!$B$2:$B$86, "Other"))</f>
        <v/>
      </c>
      <c r="H5263" s="1" t="str">
        <f t="array" ref="H5263">IF($F5263="", "", IFS(_xlfn.XLOOKUP($F5263, accounts!$A$2:$A$86, accounts!$E$2:$E$86, 0)&gt;=1000, "Enterprise", _xlfn.XLOOKUP($F5263, accounts!$A$2:$A$86, accounts!$E$2:$E$86, 0)&gt;=100, "Mid-Market", TRUE, "SMB"))</f>
        <v/>
      </c>
      <c r="I5263" s="1" t="str">
        <f t="array" ref="I5263">IF($F5263="", "", _xlfn.XLOOKUP($F5263,accounts!$A$2:$A$86,accounts!$F$2:$F$86, "Other"))</f>
        <v/>
      </c>
      <c r="J5263" s="1" t="s">
        <v>189</v>
      </c>
      <c r="K5263" s="3">
        <v>42941.0</v>
      </c>
    </row>
    <row r="5264">
      <c r="A5264" s="1" t="s">
        <v>5469</v>
      </c>
      <c r="B5264" s="1" t="s">
        <v>30</v>
      </c>
      <c r="C5264" s="1" t="str">
        <f t="array" ref="C5264">_xlfn.XLOOKUP($B5264, sales_teams!$A$2:$A$36, sales_teams!$B$2:$B$36)</f>
        <v>Melvin Marxen</v>
      </c>
      <c r="D5264" s="1" t="str">
        <f t="array" ref="D5264">_xlfn.XLOOKUP($B5264, sales_teams!$A$2:$A$36, sales_teams!$C$2:$C$36)</f>
        <v>Central</v>
      </c>
      <c r="E5264" s="1" t="s">
        <v>148</v>
      </c>
      <c r="G5264" s="1" t="str">
        <f t="array" ref="G5264">IF($F5264="", "", _xlfn.XLOOKUP($F5264,accounts!$A$2:$A$86,accounts!$B$2:$B$86, "Other"))</f>
        <v/>
      </c>
      <c r="H5264" s="1" t="str">
        <f t="array" ref="H5264">IF($F5264="", "", IFS(_xlfn.XLOOKUP($F5264, accounts!$A$2:$A$86, accounts!$E$2:$E$86, 0)&gt;=1000, "Enterprise", _xlfn.XLOOKUP($F5264, accounts!$A$2:$A$86, accounts!$E$2:$E$86, 0)&gt;=100, "Mid-Market", TRUE, "SMB"))</f>
        <v/>
      </c>
      <c r="I5264" s="1" t="str">
        <f t="array" ref="I5264">IF($F5264="", "", _xlfn.XLOOKUP($F5264,accounts!$A$2:$A$86,accounts!$F$2:$F$86, "Other"))</f>
        <v/>
      </c>
      <c r="J5264" s="1" t="s">
        <v>189</v>
      </c>
      <c r="K5264" s="3">
        <v>42941.0</v>
      </c>
    </row>
    <row r="5265">
      <c r="A5265" s="1" t="s">
        <v>5470</v>
      </c>
      <c r="B5265" s="1" t="s">
        <v>30</v>
      </c>
      <c r="C5265" s="1" t="str">
        <f t="array" ref="C5265">_xlfn.XLOOKUP($B5265, sales_teams!$A$2:$A$36, sales_teams!$B$2:$B$36)</f>
        <v>Melvin Marxen</v>
      </c>
      <c r="D5265" s="1" t="str">
        <f t="array" ref="D5265">_xlfn.XLOOKUP($B5265, sales_teams!$A$2:$A$36, sales_teams!$C$2:$C$36)</f>
        <v>Central</v>
      </c>
      <c r="E5265" s="1" t="s">
        <v>188</v>
      </c>
      <c r="G5265" s="1" t="str">
        <f t="array" ref="G5265">IF($F5265="", "", _xlfn.XLOOKUP($F5265,accounts!$A$2:$A$86,accounts!$B$2:$B$86, "Other"))</f>
        <v/>
      </c>
      <c r="H5265" s="1" t="str">
        <f t="array" ref="H5265">IF($F5265="", "", IFS(_xlfn.XLOOKUP($F5265, accounts!$A$2:$A$86, accounts!$E$2:$E$86, 0)&gt;=1000, "Enterprise", _xlfn.XLOOKUP($F5265, accounts!$A$2:$A$86, accounts!$E$2:$E$86, 0)&gt;=100, "Mid-Market", TRUE, "SMB"))</f>
        <v/>
      </c>
      <c r="I5265" s="1" t="str">
        <f t="array" ref="I5265">IF($F5265="", "", _xlfn.XLOOKUP($F5265,accounts!$A$2:$A$86,accounts!$F$2:$F$86, "Other"))</f>
        <v/>
      </c>
      <c r="J5265" s="1" t="s">
        <v>189</v>
      </c>
      <c r="K5265" s="3">
        <v>42941.0</v>
      </c>
    </row>
    <row r="5266">
      <c r="A5266" s="1" t="s">
        <v>5471</v>
      </c>
      <c r="B5266" s="1" t="s">
        <v>30</v>
      </c>
      <c r="C5266" s="1" t="str">
        <f t="array" ref="C5266">_xlfn.XLOOKUP($B5266, sales_teams!$A$2:$A$36, sales_teams!$B$2:$B$36)</f>
        <v>Melvin Marxen</v>
      </c>
      <c r="D5266" s="1" t="str">
        <f t="array" ref="D5266">_xlfn.XLOOKUP($B5266, sales_teams!$A$2:$A$36, sales_teams!$C$2:$C$36)</f>
        <v>Central</v>
      </c>
      <c r="E5266" s="1" t="s">
        <v>109</v>
      </c>
      <c r="F5266" s="1" t="s">
        <v>122</v>
      </c>
      <c r="G5266" s="1" t="str">
        <f t="array" ref="G5266">IF($F5266="", "", _xlfn.XLOOKUP($F5266,accounts!$A$2:$A$86,accounts!$B$2:$B$86, "Other"))</f>
        <v>medical</v>
      </c>
      <c r="H5266" s="1" t="str">
        <f t="array" ref="H5266">IF($F5266="", "", IFS(_xlfn.XLOOKUP($F5266, accounts!$A$2:$A$86, accounts!$E$2:$E$86, 0)&gt;=1000, "Enterprise", _xlfn.XLOOKUP($F5266, accounts!$A$2:$A$86, accounts!$E$2:$E$86, 0)&gt;=100, "Mid-Market", TRUE, "SMB"))</f>
        <v>Enterprise</v>
      </c>
      <c r="I5266" s="1" t="str">
        <f t="array" ref="I5266">IF($F5266="", "", _xlfn.XLOOKUP($F5266,accounts!$A$2:$A$86,accounts!$F$2:$F$86, "Other"))</f>
        <v>United States</v>
      </c>
      <c r="J5266" s="1" t="s">
        <v>192</v>
      </c>
      <c r="K5266" s="3">
        <v>42941.0</v>
      </c>
      <c r="L5266" s="3">
        <v>43052.0</v>
      </c>
      <c r="M5266" s="1">
        <v>0.0</v>
      </c>
    </row>
    <row r="5267">
      <c r="A5267" s="1" t="s">
        <v>5472</v>
      </c>
      <c r="B5267" s="1" t="s">
        <v>30</v>
      </c>
      <c r="C5267" s="1" t="str">
        <f t="array" ref="C5267">_xlfn.XLOOKUP($B5267, sales_teams!$A$2:$A$36, sales_teams!$B$2:$B$36)</f>
        <v>Melvin Marxen</v>
      </c>
      <c r="D5267" s="1" t="str">
        <f t="array" ref="D5267">_xlfn.XLOOKUP($B5267, sales_teams!$A$2:$A$36, sales_teams!$C$2:$C$36)</f>
        <v>Central</v>
      </c>
      <c r="E5267" s="1" t="s">
        <v>148</v>
      </c>
      <c r="F5267" s="1" t="s">
        <v>76</v>
      </c>
      <c r="G5267" s="1" t="str">
        <f t="array" ref="G5267">IF($F5267="", "", _xlfn.XLOOKUP($F5267,accounts!$A$2:$A$86,accounts!$B$2:$B$86, "Other"))</f>
        <v>marketing</v>
      </c>
      <c r="H5267" s="1" t="str">
        <f t="array" ref="H5267">IF($F5267="", "", IFS(_xlfn.XLOOKUP($F5267, accounts!$A$2:$A$86, accounts!$E$2:$E$86, 0)&gt;=1000, "Enterprise", _xlfn.XLOOKUP($F5267, accounts!$A$2:$A$86, accounts!$E$2:$E$86, 0)&gt;=100, "Mid-Market", TRUE, "SMB"))</f>
        <v>Enterprise</v>
      </c>
      <c r="I5267" s="1" t="str">
        <f t="array" ref="I5267">IF($F5267="", "", _xlfn.XLOOKUP($F5267,accounts!$A$2:$A$86,accounts!$F$2:$F$86, "Other"))</f>
        <v>United States</v>
      </c>
      <c r="J5267" s="1" t="s">
        <v>192</v>
      </c>
      <c r="K5267" s="3">
        <v>42941.0</v>
      </c>
      <c r="L5267" s="3">
        <v>42955.0</v>
      </c>
      <c r="M5267" s="1">
        <v>0.0</v>
      </c>
    </row>
    <row r="5268">
      <c r="A5268" s="1" t="s">
        <v>5473</v>
      </c>
      <c r="B5268" s="1" t="s">
        <v>30</v>
      </c>
      <c r="C5268" s="1" t="str">
        <f t="array" ref="C5268">_xlfn.XLOOKUP($B5268, sales_teams!$A$2:$A$36, sales_teams!$B$2:$B$36)</f>
        <v>Melvin Marxen</v>
      </c>
      <c r="D5268" s="1" t="str">
        <f t="array" ref="D5268">_xlfn.XLOOKUP($B5268, sales_teams!$A$2:$A$36, sales_teams!$C$2:$C$36)</f>
        <v>Central</v>
      </c>
      <c r="E5268" s="1" t="s">
        <v>181</v>
      </c>
      <c r="F5268" s="1" t="s">
        <v>149</v>
      </c>
      <c r="G5268" s="1" t="str">
        <f t="array" ref="G5268">IF($F5268="", "", _xlfn.XLOOKUP($F5268,accounts!$A$2:$A$86,accounts!$B$2:$B$86, "Other"))</f>
        <v>medical</v>
      </c>
      <c r="H5268" s="1" t="str">
        <f t="array" ref="H5268">IF($F5268="", "", IFS(_xlfn.XLOOKUP($F5268, accounts!$A$2:$A$86, accounts!$E$2:$E$86, 0)&gt;=1000, "Enterprise", _xlfn.XLOOKUP($F5268, accounts!$A$2:$A$86, accounts!$E$2:$E$86, 0)&gt;=100, "Mid-Market", TRUE, "SMB"))</f>
        <v>Enterprise</v>
      </c>
      <c r="I5268" s="1" t="str">
        <f t="array" ref="I5268">IF($F5268="", "", _xlfn.XLOOKUP($F5268,accounts!$A$2:$A$86,accounts!$F$2:$F$86, "Other"))</f>
        <v>United States</v>
      </c>
      <c r="J5268" s="1" t="s">
        <v>131</v>
      </c>
      <c r="K5268" s="3">
        <v>42941.0</v>
      </c>
      <c r="L5268" s="3">
        <v>42950.0</v>
      </c>
      <c r="M5268" s="1">
        <v>528.0</v>
      </c>
    </row>
    <row r="5269">
      <c r="A5269" s="1" t="s">
        <v>5474</v>
      </c>
      <c r="B5269" s="1" t="s">
        <v>30</v>
      </c>
      <c r="C5269" s="1" t="str">
        <f t="array" ref="C5269">_xlfn.XLOOKUP($B5269, sales_teams!$A$2:$A$36, sales_teams!$B$2:$B$36)</f>
        <v>Melvin Marxen</v>
      </c>
      <c r="D5269" s="1" t="str">
        <f t="array" ref="D5269">_xlfn.XLOOKUP($B5269, sales_teams!$A$2:$A$36, sales_teams!$C$2:$C$36)</f>
        <v>Central</v>
      </c>
      <c r="E5269" s="1" t="s">
        <v>181</v>
      </c>
      <c r="F5269" s="1" t="s">
        <v>155</v>
      </c>
      <c r="G5269" s="1" t="str">
        <f t="array" ref="G5269">IF($F5269="", "", _xlfn.XLOOKUP($F5269,accounts!$A$2:$A$86,accounts!$B$2:$B$86, "Other"))</f>
        <v>finance</v>
      </c>
      <c r="H5269" s="1" t="str">
        <f t="array" ref="H5269">IF($F5269="", "", IFS(_xlfn.XLOOKUP($F5269, accounts!$A$2:$A$86, accounts!$E$2:$E$86, 0)&gt;=1000, "Enterprise", _xlfn.XLOOKUP($F5269, accounts!$A$2:$A$86, accounts!$E$2:$E$86, 0)&gt;=100, "Mid-Market", TRUE, "SMB"))</f>
        <v>Enterprise</v>
      </c>
      <c r="I5269" s="1" t="str">
        <f t="array" ref="I5269">IF($F5269="", "", _xlfn.XLOOKUP($F5269,accounts!$A$2:$A$86,accounts!$F$2:$F$86, "Other"))</f>
        <v>United States</v>
      </c>
      <c r="J5269" s="1" t="s">
        <v>131</v>
      </c>
      <c r="K5269" s="3">
        <v>42941.0</v>
      </c>
      <c r="L5269" s="3">
        <v>42947.0</v>
      </c>
      <c r="M5269" s="1">
        <v>581.0</v>
      </c>
    </row>
    <row r="5270">
      <c r="A5270" s="1" t="s">
        <v>5475</v>
      </c>
      <c r="B5270" s="1" t="s">
        <v>30</v>
      </c>
      <c r="C5270" s="1" t="str">
        <f t="array" ref="C5270">_xlfn.XLOOKUP($B5270, sales_teams!$A$2:$A$36, sales_teams!$B$2:$B$36)</f>
        <v>Melvin Marxen</v>
      </c>
      <c r="D5270" s="1" t="str">
        <f t="array" ref="D5270">_xlfn.XLOOKUP($B5270, sales_teams!$A$2:$A$36, sales_teams!$C$2:$C$36)</f>
        <v>Central</v>
      </c>
      <c r="E5270" s="1" t="s">
        <v>194</v>
      </c>
      <c r="F5270" s="1" t="s">
        <v>164</v>
      </c>
      <c r="G5270" s="1" t="str">
        <f t="array" ref="G5270">IF($F5270="", "", _xlfn.XLOOKUP($F5270,accounts!$A$2:$A$86,accounts!$B$2:$B$86, "Other"))</f>
        <v>retail</v>
      </c>
      <c r="H5270" s="1" t="str">
        <f t="array" ref="H5270">IF($F5270="", "", IFS(_xlfn.XLOOKUP($F5270, accounts!$A$2:$A$86, accounts!$E$2:$E$86, 0)&gt;=1000, "Enterprise", _xlfn.XLOOKUP($F5270, accounts!$A$2:$A$86, accounts!$E$2:$E$86, 0)&gt;=100, "Mid-Market", TRUE, "SMB"))</f>
        <v>Mid-Market</v>
      </c>
      <c r="I5270" s="1" t="str">
        <f t="array" ref="I5270">IF($F5270="", "", _xlfn.XLOOKUP($F5270,accounts!$A$2:$A$86,accounts!$F$2:$F$86, "Other"))</f>
        <v>United States</v>
      </c>
      <c r="J5270" s="1" t="s">
        <v>131</v>
      </c>
      <c r="K5270" s="3">
        <v>42941.0</v>
      </c>
      <c r="L5270" s="3">
        <v>43007.0</v>
      </c>
      <c r="M5270" s="1">
        <v>5947.0</v>
      </c>
    </row>
    <row r="5271">
      <c r="A5271" s="1" t="s">
        <v>5476</v>
      </c>
      <c r="B5271" s="1" t="s">
        <v>53</v>
      </c>
      <c r="C5271" s="1" t="str">
        <f t="array" ref="C5271">_xlfn.XLOOKUP($B5271, sales_teams!$A$2:$A$36, sales_teams!$B$2:$B$36)</f>
        <v>Rocco Neubert</v>
      </c>
      <c r="D5271" s="1" t="str">
        <f t="array" ref="D5271">_xlfn.XLOOKUP($B5271, sales_teams!$A$2:$A$36, sales_teams!$C$2:$C$36)</f>
        <v>East</v>
      </c>
      <c r="E5271" s="1" t="s">
        <v>188</v>
      </c>
      <c r="F5271" s="1" t="s">
        <v>103</v>
      </c>
      <c r="G5271" s="1" t="str">
        <f t="array" ref="G5271">IF($F5271="", "", _xlfn.XLOOKUP($F5271,accounts!$A$2:$A$86,accounts!$B$2:$B$86, "Other"))</f>
        <v>retail</v>
      </c>
      <c r="H5271" s="1" t="str">
        <f t="array" ref="H5271">IF($F5271="", "", IFS(_xlfn.XLOOKUP($F5271, accounts!$A$2:$A$86, accounts!$E$2:$E$86, 0)&gt;=1000, "Enterprise", _xlfn.XLOOKUP($F5271, accounts!$A$2:$A$86, accounts!$E$2:$E$86, 0)&gt;=100, "Mid-Market", TRUE, "SMB"))</f>
        <v>Enterprise</v>
      </c>
      <c r="I5271" s="1" t="str">
        <f t="array" ref="I5271">IF($F5271="", "", _xlfn.XLOOKUP($F5271,accounts!$A$2:$A$86,accounts!$F$2:$F$86, "Other"))</f>
        <v>United States</v>
      </c>
      <c r="J5271" s="1" t="s">
        <v>192</v>
      </c>
      <c r="K5271" s="3">
        <v>42941.0</v>
      </c>
      <c r="L5271" s="3">
        <v>42949.0</v>
      </c>
      <c r="M5271" s="1">
        <v>0.0</v>
      </c>
    </row>
    <row r="5272">
      <c r="A5272" s="1" t="s">
        <v>5477</v>
      </c>
      <c r="B5272" s="1" t="s">
        <v>26</v>
      </c>
      <c r="C5272" s="1" t="str">
        <f t="array" ref="C5272">_xlfn.XLOOKUP($B5272, sales_teams!$A$2:$A$36, sales_teams!$B$2:$B$36)</f>
        <v>Melvin Marxen</v>
      </c>
      <c r="D5272" s="1" t="str">
        <f t="array" ref="D5272">_xlfn.XLOOKUP($B5272, sales_teams!$A$2:$A$36, sales_teams!$C$2:$C$36)</f>
        <v>Central</v>
      </c>
      <c r="E5272" s="1" t="s">
        <v>181</v>
      </c>
      <c r="G5272" s="1" t="str">
        <f t="array" ref="G5272">IF($F5272="", "", _xlfn.XLOOKUP($F5272,accounts!$A$2:$A$86,accounts!$B$2:$B$86, "Other"))</f>
        <v/>
      </c>
      <c r="H5272" s="1" t="str">
        <f t="array" ref="H5272">IF($F5272="", "", IFS(_xlfn.XLOOKUP($F5272, accounts!$A$2:$A$86, accounts!$E$2:$E$86, 0)&gt;=1000, "Enterprise", _xlfn.XLOOKUP($F5272, accounts!$A$2:$A$86, accounts!$E$2:$E$86, 0)&gt;=100, "Mid-Market", TRUE, "SMB"))</f>
        <v/>
      </c>
      <c r="I5272" s="1" t="str">
        <f t="array" ref="I5272">IF($F5272="", "", _xlfn.XLOOKUP($F5272,accounts!$A$2:$A$86,accounts!$F$2:$F$86, "Other"))</f>
        <v/>
      </c>
      <c r="J5272" s="1" t="s">
        <v>189</v>
      </c>
      <c r="K5272" s="3">
        <v>42941.0</v>
      </c>
    </row>
    <row r="5273">
      <c r="A5273" s="1" t="s">
        <v>5478</v>
      </c>
      <c r="B5273" s="1" t="s">
        <v>26</v>
      </c>
      <c r="C5273" s="1" t="str">
        <f t="array" ref="C5273">_xlfn.XLOOKUP($B5273, sales_teams!$A$2:$A$36, sales_teams!$B$2:$B$36)</f>
        <v>Melvin Marxen</v>
      </c>
      <c r="D5273" s="1" t="str">
        <f t="array" ref="D5273">_xlfn.XLOOKUP($B5273, sales_teams!$A$2:$A$36, sales_teams!$C$2:$C$36)</f>
        <v>Central</v>
      </c>
      <c r="E5273" s="1" t="s">
        <v>188</v>
      </c>
      <c r="G5273" s="1" t="str">
        <f t="array" ref="G5273">IF($F5273="", "", _xlfn.XLOOKUP($F5273,accounts!$A$2:$A$86,accounts!$B$2:$B$86, "Other"))</f>
        <v/>
      </c>
      <c r="H5273" s="1" t="str">
        <f t="array" ref="H5273">IF($F5273="", "", IFS(_xlfn.XLOOKUP($F5273, accounts!$A$2:$A$86, accounts!$E$2:$E$86, 0)&gt;=1000, "Enterprise", _xlfn.XLOOKUP($F5273, accounts!$A$2:$A$86, accounts!$E$2:$E$86, 0)&gt;=100, "Mid-Market", TRUE, "SMB"))</f>
        <v/>
      </c>
      <c r="I5273" s="1" t="str">
        <f t="array" ref="I5273">IF($F5273="", "", _xlfn.XLOOKUP($F5273,accounts!$A$2:$A$86,accounts!$F$2:$F$86, "Other"))</f>
        <v/>
      </c>
      <c r="J5273" s="1" t="s">
        <v>189</v>
      </c>
      <c r="K5273" s="3">
        <v>42941.0</v>
      </c>
    </row>
    <row r="5274">
      <c r="A5274" s="1" t="s">
        <v>5479</v>
      </c>
      <c r="B5274" s="1" t="s">
        <v>26</v>
      </c>
      <c r="C5274" s="1" t="str">
        <f t="array" ref="C5274">_xlfn.XLOOKUP($B5274, sales_teams!$A$2:$A$36, sales_teams!$B$2:$B$36)</f>
        <v>Melvin Marxen</v>
      </c>
      <c r="D5274" s="1" t="str">
        <f t="array" ref="D5274">_xlfn.XLOOKUP($B5274, sales_teams!$A$2:$A$36, sales_teams!$C$2:$C$36)</f>
        <v>Central</v>
      </c>
      <c r="E5274" s="1" t="s">
        <v>148</v>
      </c>
      <c r="F5274" s="1" t="s">
        <v>122</v>
      </c>
      <c r="G5274" s="1" t="str">
        <f t="array" ref="G5274">IF($F5274="", "", _xlfn.XLOOKUP($F5274,accounts!$A$2:$A$86,accounts!$B$2:$B$86, "Other"))</f>
        <v>medical</v>
      </c>
      <c r="H5274" s="1" t="str">
        <f t="array" ref="H5274">IF($F5274="", "", IFS(_xlfn.XLOOKUP($F5274, accounts!$A$2:$A$86, accounts!$E$2:$E$86, 0)&gt;=1000, "Enterprise", _xlfn.XLOOKUP($F5274, accounts!$A$2:$A$86, accounts!$E$2:$E$86, 0)&gt;=100, "Mid-Market", TRUE, "SMB"))</f>
        <v>Enterprise</v>
      </c>
      <c r="I5274" s="1" t="str">
        <f t="array" ref="I5274">IF($F5274="", "", _xlfn.XLOOKUP($F5274,accounts!$A$2:$A$86,accounts!$F$2:$F$86, "Other"))</f>
        <v>United States</v>
      </c>
      <c r="J5274" s="1" t="s">
        <v>192</v>
      </c>
      <c r="K5274" s="3">
        <v>42941.0</v>
      </c>
      <c r="L5274" s="3">
        <v>43044.0</v>
      </c>
      <c r="M5274" s="1">
        <v>0.0</v>
      </c>
    </row>
    <row r="5275">
      <c r="A5275" s="1" t="s">
        <v>5480</v>
      </c>
      <c r="B5275" s="1" t="s">
        <v>88</v>
      </c>
      <c r="C5275" s="1" t="str">
        <f t="array" ref="C5275">_xlfn.XLOOKUP($B5275, sales_teams!$A$2:$A$36, sales_teams!$B$2:$B$36)</f>
        <v>Celia Rouche</v>
      </c>
      <c r="D5275" s="1" t="str">
        <f t="array" ref="D5275">_xlfn.XLOOKUP($B5275, sales_teams!$A$2:$A$36, sales_teams!$C$2:$C$36)</f>
        <v>West</v>
      </c>
      <c r="E5275" s="1" t="s">
        <v>188</v>
      </c>
      <c r="G5275" s="1" t="str">
        <f t="array" ref="G5275">IF($F5275="", "", _xlfn.XLOOKUP($F5275,accounts!$A$2:$A$86,accounts!$B$2:$B$86, "Other"))</f>
        <v/>
      </c>
      <c r="H5275" s="1" t="str">
        <f t="array" ref="H5275">IF($F5275="", "", IFS(_xlfn.XLOOKUP($F5275, accounts!$A$2:$A$86, accounts!$E$2:$E$86, 0)&gt;=1000, "Enterprise", _xlfn.XLOOKUP($F5275, accounts!$A$2:$A$86, accounts!$E$2:$E$86, 0)&gt;=100, "Mid-Market", TRUE, "SMB"))</f>
        <v/>
      </c>
      <c r="I5275" s="1" t="str">
        <f t="array" ref="I5275">IF($F5275="", "", _xlfn.XLOOKUP($F5275,accounts!$A$2:$A$86,accounts!$F$2:$F$86, "Other"))</f>
        <v/>
      </c>
      <c r="J5275" s="1" t="s">
        <v>189</v>
      </c>
      <c r="K5275" s="3">
        <v>42941.0</v>
      </c>
    </row>
    <row r="5276">
      <c r="A5276" s="1" t="s">
        <v>5481</v>
      </c>
      <c r="B5276" s="1" t="s">
        <v>19</v>
      </c>
      <c r="C5276" s="1" t="str">
        <f t="array" ref="C5276">_xlfn.XLOOKUP($B5276, sales_teams!$A$2:$A$36, sales_teams!$B$2:$B$36)</f>
        <v>Melvin Marxen</v>
      </c>
      <c r="D5276" s="1" t="str">
        <f t="array" ref="D5276">_xlfn.XLOOKUP($B5276, sales_teams!$A$2:$A$36, sales_teams!$C$2:$C$36)</f>
        <v>Central</v>
      </c>
      <c r="E5276" s="1" t="s">
        <v>181</v>
      </c>
      <c r="G5276" s="1" t="str">
        <f t="array" ref="G5276">IF($F5276="", "", _xlfn.XLOOKUP($F5276,accounts!$A$2:$A$86,accounts!$B$2:$B$86, "Other"))</f>
        <v/>
      </c>
      <c r="H5276" s="1" t="str">
        <f t="array" ref="H5276">IF($F5276="", "", IFS(_xlfn.XLOOKUP($F5276, accounts!$A$2:$A$86, accounts!$E$2:$E$86, 0)&gt;=1000, "Enterprise", _xlfn.XLOOKUP($F5276, accounts!$A$2:$A$86, accounts!$E$2:$E$86, 0)&gt;=100, "Mid-Market", TRUE, "SMB"))</f>
        <v/>
      </c>
      <c r="I5276" s="1" t="str">
        <f t="array" ref="I5276">IF($F5276="", "", _xlfn.XLOOKUP($F5276,accounts!$A$2:$A$86,accounts!$F$2:$F$86, "Other"))</f>
        <v/>
      </c>
      <c r="J5276" s="1" t="s">
        <v>189</v>
      </c>
      <c r="K5276" s="3">
        <v>42941.0</v>
      </c>
    </row>
    <row r="5277">
      <c r="A5277" s="1" t="s">
        <v>5482</v>
      </c>
      <c r="B5277" s="1" t="s">
        <v>104</v>
      </c>
      <c r="C5277" s="1" t="str">
        <f t="array" ref="C5277">_xlfn.XLOOKUP($B5277, sales_teams!$A$2:$A$36, sales_teams!$B$2:$B$36)</f>
        <v>Summer Sewald</v>
      </c>
      <c r="D5277" s="1" t="str">
        <f t="array" ref="D5277">_xlfn.XLOOKUP($B5277, sales_teams!$A$2:$A$36, sales_teams!$C$2:$C$36)</f>
        <v>West</v>
      </c>
      <c r="E5277" s="1" t="s">
        <v>181</v>
      </c>
      <c r="F5277" s="1" t="s">
        <v>115</v>
      </c>
      <c r="G5277" s="1" t="str">
        <f t="array" ref="G5277">IF($F5277="", "", _xlfn.XLOOKUP($F5277,accounts!$A$2:$A$86,accounts!$B$2:$B$86, "Other"))</f>
        <v>services</v>
      </c>
      <c r="H5277" s="1" t="str">
        <f t="array" ref="H5277">IF($F5277="", "", IFS(_xlfn.XLOOKUP($F5277, accounts!$A$2:$A$86, accounts!$E$2:$E$86, 0)&gt;=1000, "Enterprise", _xlfn.XLOOKUP($F5277, accounts!$A$2:$A$86, accounts!$E$2:$E$86, 0)&gt;=100, "Mid-Market", TRUE, "SMB"))</f>
        <v>Enterprise</v>
      </c>
      <c r="I5277" s="1" t="str">
        <f t="array" ref="I5277">IF($F5277="", "", _xlfn.XLOOKUP($F5277,accounts!$A$2:$A$86,accounts!$F$2:$F$86, "Other"))</f>
        <v>United States</v>
      </c>
      <c r="J5277" s="1" t="s">
        <v>131</v>
      </c>
      <c r="K5277" s="3">
        <v>42941.0</v>
      </c>
      <c r="L5277" s="3">
        <v>43071.0</v>
      </c>
      <c r="M5277" s="1">
        <v>508.0</v>
      </c>
    </row>
    <row r="5278">
      <c r="A5278" s="1" t="s">
        <v>5483</v>
      </c>
      <c r="B5278" s="1" t="s">
        <v>102</v>
      </c>
      <c r="C5278" s="1" t="str">
        <f t="array" ref="C5278">_xlfn.XLOOKUP($B5278, sales_teams!$A$2:$A$36, sales_teams!$B$2:$B$36)</f>
        <v>Summer Sewald</v>
      </c>
      <c r="D5278" s="1" t="str">
        <f t="array" ref="D5278">_xlfn.XLOOKUP($B5278, sales_teams!$A$2:$A$36, sales_teams!$C$2:$C$36)</f>
        <v>West</v>
      </c>
      <c r="E5278" s="1" t="s">
        <v>179</v>
      </c>
      <c r="G5278" s="1" t="str">
        <f t="array" ref="G5278">IF($F5278="", "", _xlfn.XLOOKUP($F5278,accounts!$A$2:$A$86,accounts!$B$2:$B$86, "Other"))</f>
        <v/>
      </c>
      <c r="H5278" s="1" t="str">
        <f t="array" ref="H5278">IF($F5278="", "", IFS(_xlfn.XLOOKUP($F5278, accounts!$A$2:$A$86, accounts!$E$2:$E$86, 0)&gt;=1000, "Enterprise", _xlfn.XLOOKUP($F5278, accounts!$A$2:$A$86, accounts!$E$2:$E$86, 0)&gt;=100, "Mid-Market", TRUE, "SMB"))</f>
        <v/>
      </c>
      <c r="I5278" s="1" t="str">
        <f t="array" ref="I5278">IF($F5278="", "", _xlfn.XLOOKUP($F5278,accounts!$A$2:$A$86,accounts!$F$2:$F$86, "Other"))</f>
        <v/>
      </c>
      <c r="J5278" s="1" t="s">
        <v>189</v>
      </c>
      <c r="K5278" s="3">
        <v>42941.0</v>
      </c>
    </row>
    <row r="5279">
      <c r="A5279" s="1" t="s">
        <v>5484</v>
      </c>
      <c r="B5279" s="1" t="s">
        <v>17</v>
      </c>
      <c r="C5279" s="1" t="str">
        <f t="array" ref="C5279">_xlfn.XLOOKUP($B5279, sales_teams!$A$2:$A$36, sales_teams!$B$2:$B$36)</f>
        <v>Dustin Brinkmann</v>
      </c>
      <c r="D5279" s="1" t="str">
        <f t="array" ref="D5279">_xlfn.XLOOKUP($B5279, sales_teams!$A$2:$A$36, sales_teams!$C$2:$C$36)</f>
        <v>Central</v>
      </c>
      <c r="E5279" s="1" t="s">
        <v>179</v>
      </c>
      <c r="F5279" s="1" t="s">
        <v>119</v>
      </c>
      <c r="G5279" s="1" t="str">
        <f t="array" ref="G5279">IF($F5279="", "", _xlfn.XLOOKUP($F5279,accounts!$A$2:$A$86,accounts!$B$2:$B$86, "Other"))</f>
        <v>technology</v>
      </c>
      <c r="H5279" s="1" t="str">
        <f t="array" ref="H5279">IF($F5279="", "", IFS(_xlfn.XLOOKUP($F5279, accounts!$A$2:$A$86, accounts!$E$2:$E$86, 0)&gt;=1000, "Enterprise", _xlfn.XLOOKUP($F5279, accounts!$A$2:$A$86, accounts!$E$2:$E$86, 0)&gt;=100, "Mid-Market", TRUE, "SMB"))</f>
        <v>Enterprise</v>
      </c>
      <c r="I5279" s="1" t="str">
        <f t="array" ref="I5279">IF($F5279="", "", _xlfn.XLOOKUP($F5279,accounts!$A$2:$A$86,accounts!$F$2:$F$86, "Other"))</f>
        <v>Korea</v>
      </c>
      <c r="J5279" s="1" t="s">
        <v>189</v>
      </c>
      <c r="K5279" s="3">
        <v>42941.0</v>
      </c>
    </row>
    <row r="5280">
      <c r="A5280" s="1" t="s">
        <v>5485</v>
      </c>
      <c r="B5280" s="1" t="s">
        <v>17</v>
      </c>
      <c r="C5280" s="1" t="str">
        <f t="array" ref="C5280">_xlfn.XLOOKUP($B5280, sales_teams!$A$2:$A$36, sales_teams!$B$2:$B$36)</f>
        <v>Dustin Brinkmann</v>
      </c>
      <c r="D5280" s="1" t="str">
        <f t="array" ref="D5280">_xlfn.XLOOKUP($B5280, sales_teams!$A$2:$A$36, sales_teams!$C$2:$C$36)</f>
        <v>Central</v>
      </c>
      <c r="E5280" s="1" t="s">
        <v>188</v>
      </c>
      <c r="F5280" s="1" t="s">
        <v>166</v>
      </c>
      <c r="G5280" s="1" t="str">
        <f t="array" ref="G5280">IF($F5280="", "", _xlfn.XLOOKUP($F5280,accounts!$A$2:$A$86,accounts!$B$2:$B$86, "Other"))</f>
        <v>finance</v>
      </c>
      <c r="H5280" s="1" t="str">
        <f t="array" ref="H5280">IF($F5280="", "", IFS(_xlfn.XLOOKUP($F5280, accounts!$A$2:$A$86, accounts!$E$2:$E$86, 0)&gt;=1000, "Enterprise", _xlfn.XLOOKUP($F5280, accounts!$A$2:$A$86, accounts!$E$2:$E$86, 0)&gt;=100, "Mid-Market", TRUE, "SMB"))</f>
        <v>Enterprise</v>
      </c>
      <c r="I5280" s="1" t="str">
        <f t="array" ref="I5280">IF($F5280="", "", _xlfn.XLOOKUP($F5280,accounts!$A$2:$A$86,accounts!$F$2:$F$86, "Other"))</f>
        <v>United States</v>
      </c>
      <c r="J5280" s="1" t="s">
        <v>189</v>
      </c>
      <c r="K5280" s="3">
        <v>42941.0</v>
      </c>
    </row>
    <row r="5281">
      <c r="A5281" s="1" t="s">
        <v>5486</v>
      </c>
      <c r="B5281" s="1" t="s">
        <v>17</v>
      </c>
      <c r="C5281" s="1" t="str">
        <f t="array" ref="C5281">_xlfn.XLOOKUP($B5281, sales_teams!$A$2:$A$36, sales_teams!$B$2:$B$36)</f>
        <v>Dustin Brinkmann</v>
      </c>
      <c r="D5281" s="1" t="str">
        <f t="array" ref="D5281">_xlfn.XLOOKUP($B5281, sales_teams!$A$2:$A$36, sales_teams!$C$2:$C$36)</f>
        <v>Central</v>
      </c>
      <c r="E5281" s="1" t="s">
        <v>188</v>
      </c>
      <c r="G5281" s="1" t="str">
        <f t="array" ref="G5281">IF($F5281="", "", _xlfn.XLOOKUP($F5281,accounts!$A$2:$A$86,accounts!$B$2:$B$86, "Other"))</f>
        <v/>
      </c>
      <c r="H5281" s="1" t="str">
        <f t="array" ref="H5281">IF($F5281="", "", IFS(_xlfn.XLOOKUP($F5281, accounts!$A$2:$A$86, accounts!$E$2:$E$86, 0)&gt;=1000, "Enterprise", _xlfn.XLOOKUP($F5281, accounts!$A$2:$A$86, accounts!$E$2:$E$86, 0)&gt;=100, "Mid-Market", TRUE, "SMB"))</f>
        <v/>
      </c>
      <c r="I5281" s="1" t="str">
        <f t="array" ref="I5281">IF($F5281="", "", _xlfn.XLOOKUP($F5281,accounts!$A$2:$A$86,accounts!$F$2:$F$86, "Other"))</f>
        <v/>
      </c>
      <c r="J5281" s="1" t="s">
        <v>189</v>
      </c>
      <c r="K5281" s="3">
        <v>42941.0</v>
      </c>
    </row>
    <row r="5282">
      <c r="A5282" s="1" t="s">
        <v>5487</v>
      </c>
      <c r="B5282" s="1" t="s">
        <v>17</v>
      </c>
      <c r="C5282" s="1" t="str">
        <f t="array" ref="C5282">_xlfn.XLOOKUP($B5282, sales_teams!$A$2:$A$36, sales_teams!$B$2:$B$36)</f>
        <v>Dustin Brinkmann</v>
      </c>
      <c r="D5282" s="1" t="str">
        <f t="array" ref="D5282">_xlfn.XLOOKUP($B5282, sales_teams!$A$2:$A$36, sales_teams!$C$2:$C$36)</f>
        <v>Central</v>
      </c>
      <c r="E5282" s="1" t="s">
        <v>181</v>
      </c>
      <c r="F5282" s="1" t="s">
        <v>82</v>
      </c>
      <c r="G5282" s="1" t="str">
        <f t="array" ref="G5282">IF($F5282="", "", _xlfn.XLOOKUP($F5282,accounts!$A$2:$A$86,accounts!$B$2:$B$86, "Other"))</f>
        <v>software</v>
      </c>
      <c r="H5282" s="1" t="str">
        <f t="array" ref="H5282">IF($F5282="", "", IFS(_xlfn.XLOOKUP($F5282, accounts!$A$2:$A$86, accounts!$E$2:$E$86, 0)&gt;=1000, "Enterprise", _xlfn.XLOOKUP($F5282, accounts!$A$2:$A$86, accounts!$E$2:$E$86, 0)&gt;=100, "Mid-Market", TRUE, "SMB"))</f>
        <v>Enterprise</v>
      </c>
      <c r="I5282" s="1" t="str">
        <f t="array" ref="I5282">IF($F5282="", "", _xlfn.XLOOKUP($F5282,accounts!$A$2:$A$86,accounts!$F$2:$F$86, "Other"))</f>
        <v>United States</v>
      </c>
      <c r="J5282" s="1" t="s">
        <v>192</v>
      </c>
      <c r="K5282" s="3">
        <v>42941.0</v>
      </c>
      <c r="L5282" s="3">
        <v>42947.0</v>
      </c>
      <c r="M5282" s="1">
        <v>0.0</v>
      </c>
    </row>
    <row r="5283">
      <c r="A5283" s="1" t="s">
        <v>5488</v>
      </c>
      <c r="B5283" s="1" t="s">
        <v>17</v>
      </c>
      <c r="C5283" s="1" t="str">
        <f t="array" ref="C5283">_xlfn.XLOOKUP($B5283, sales_teams!$A$2:$A$36, sales_teams!$B$2:$B$36)</f>
        <v>Dustin Brinkmann</v>
      </c>
      <c r="D5283" s="1" t="str">
        <f t="array" ref="D5283">_xlfn.XLOOKUP($B5283, sales_teams!$A$2:$A$36, sales_teams!$C$2:$C$36)</f>
        <v>Central</v>
      </c>
      <c r="E5283" s="1" t="s">
        <v>181</v>
      </c>
      <c r="F5283" s="1" t="s">
        <v>128</v>
      </c>
      <c r="G5283" s="1" t="str">
        <f t="array" ref="G5283">IF($F5283="", "", _xlfn.XLOOKUP($F5283,accounts!$A$2:$A$86,accounts!$B$2:$B$86, "Other"))</f>
        <v>marketing</v>
      </c>
      <c r="H5283" s="1" t="str">
        <f t="array" ref="H5283">IF($F5283="", "", IFS(_xlfn.XLOOKUP($F5283, accounts!$A$2:$A$86, accounts!$E$2:$E$86, 0)&gt;=1000, "Enterprise", _xlfn.XLOOKUP($F5283, accounts!$A$2:$A$86, accounts!$E$2:$E$86, 0)&gt;=100, "Mid-Market", TRUE, "SMB"))</f>
        <v>Enterprise</v>
      </c>
      <c r="I5283" s="1" t="str">
        <f t="array" ref="I5283">IF($F5283="", "", _xlfn.XLOOKUP($F5283,accounts!$A$2:$A$86,accounts!$F$2:$F$86, "Other"))</f>
        <v>United States</v>
      </c>
      <c r="J5283" s="1" t="s">
        <v>131</v>
      </c>
      <c r="K5283" s="3">
        <v>42941.0</v>
      </c>
      <c r="L5283" s="3">
        <v>42946.0</v>
      </c>
      <c r="M5283" s="1">
        <v>537.0</v>
      </c>
    </row>
    <row r="5284">
      <c r="A5284" s="1" t="s">
        <v>5489</v>
      </c>
      <c r="B5284" s="1" t="s">
        <v>92</v>
      </c>
      <c r="C5284" s="1" t="str">
        <f t="array" ref="C5284">_xlfn.XLOOKUP($B5284, sales_teams!$A$2:$A$36, sales_teams!$B$2:$B$36)</f>
        <v>Celia Rouche</v>
      </c>
      <c r="D5284" s="1" t="str">
        <f t="array" ref="D5284">_xlfn.XLOOKUP($B5284, sales_teams!$A$2:$A$36, sales_teams!$C$2:$C$36)</f>
        <v>West</v>
      </c>
      <c r="E5284" s="1" t="s">
        <v>109</v>
      </c>
      <c r="F5284" s="1" t="s">
        <v>36</v>
      </c>
      <c r="G5284" s="1" t="str">
        <f t="array" ref="G5284">IF($F5284="", "", _xlfn.XLOOKUP($F5284,accounts!$A$2:$A$86,accounts!$B$2:$B$86, "Other"))</f>
        <v>retail</v>
      </c>
      <c r="H5284" s="1" t="str">
        <f t="array" ref="H5284">IF($F5284="", "", IFS(_xlfn.XLOOKUP($F5284, accounts!$A$2:$A$86, accounts!$E$2:$E$86, 0)&gt;=1000, "Enterprise", _xlfn.XLOOKUP($F5284, accounts!$A$2:$A$86, accounts!$E$2:$E$86, 0)&gt;=100, "Mid-Market", TRUE, "SMB"))</f>
        <v>Enterprise</v>
      </c>
      <c r="I5284" s="1" t="str">
        <f t="array" ref="I5284">IF($F5284="", "", _xlfn.XLOOKUP($F5284,accounts!$A$2:$A$86,accounts!$F$2:$F$86, "Other"))</f>
        <v>United States</v>
      </c>
      <c r="J5284" s="1" t="s">
        <v>192</v>
      </c>
      <c r="K5284" s="3">
        <v>42941.0</v>
      </c>
      <c r="L5284" s="3">
        <v>43066.0</v>
      </c>
      <c r="M5284" s="1">
        <v>0.0</v>
      </c>
    </row>
    <row r="5285">
      <c r="A5285" s="1" t="s">
        <v>5490</v>
      </c>
      <c r="B5285" s="1" t="s">
        <v>24</v>
      </c>
      <c r="C5285" s="1" t="str">
        <f t="array" ref="C5285">_xlfn.XLOOKUP($B5285, sales_teams!$A$2:$A$36, sales_teams!$B$2:$B$36)</f>
        <v>Melvin Marxen</v>
      </c>
      <c r="D5285" s="1" t="str">
        <f t="array" ref="D5285">_xlfn.XLOOKUP($B5285, sales_teams!$A$2:$A$36, sales_teams!$C$2:$C$36)</f>
        <v>Central</v>
      </c>
      <c r="E5285" s="1" t="s">
        <v>181</v>
      </c>
      <c r="F5285" s="1" t="s">
        <v>177</v>
      </c>
      <c r="G5285" s="1" t="str">
        <f t="array" ref="G5285">IF($F5285="", "", _xlfn.XLOOKUP($F5285,accounts!$A$2:$A$86,accounts!$B$2:$B$86, "Other"))</f>
        <v>software</v>
      </c>
      <c r="H5285" s="1" t="str">
        <f t="array" ref="H5285">IF($F5285="", "", IFS(_xlfn.XLOOKUP($F5285, accounts!$A$2:$A$86, accounts!$E$2:$E$86, 0)&gt;=1000, "Enterprise", _xlfn.XLOOKUP($F5285, accounts!$A$2:$A$86, accounts!$E$2:$E$86, 0)&gt;=100, "Mid-Market", TRUE, "SMB"))</f>
        <v>Enterprise</v>
      </c>
      <c r="I5285" s="1" t="str">
        <f t="array" ref="I5285">IF($F5285="", "", _xlfn.XLOOKUP($F5285,accounts!$A$2:$A$86,accounts!$F$2:$F$86, "Other"))</f>
        <v>United States</v>
      </c>
      <c r="J5285" s="1" t="s">
        <v>189</v>
      </c>
      <c r="K5285" s="3">
        <v>42941.0</v>
      </c>
    </row>
    <row r="5286">
      <c r="A5286" s="1" t="s">
        <v>5491</v>
      </c>
      <c r="B5286" s="1" t="s">
        <v>24</v>
      </c>
      <c r="C5286" s="1" t="str">
        <f t="array" ref="C5286">_xlfn.XLOOKUP($B5286, sales_teams!$A$2:$A$36, sales_teams!$B$2:$B$36)</f>
        <v>Melvin Marxen</v>
      </c>
      <c r="D5286" s="1" t="str">
        <f t="array" ref="D5286">_xlfn.XLOOKUP($B5286, sales_teams!$A$2:$A$36, sales_teams!$C$2:$C$36)</f>
        <v>Central</v>
      </c>
      <c r="E5286" s="1" t="s">
        <v>194</v>
      </c>
      <c r="G5286" s="1" t="str">
        <f t="array" ref="G5286">IF($F5286="", "", _xlfn.XLOOKUP($F5286,accounts!$A$2:$A$86,accounts!$B$2:$B$86, "Other"))</f>
        <v/>
      </c>
      <c r="H5286" s="1" t="str">
        <f t="array" ref="H5286">IF($F5286="", "", IFS(_xlfn.XLOOKUP($F5286, accounts!$A$2:$A$86, accounts!$E$2:$E$86, 0)&gt;=1000, "Enterprise", _xlfn.XLOOKUP($F5286, accounts!$A$2:$A$86, accounts!$E$2:$E$86, 0)&gt;=100, "Mid-Market", TRUE, "SMB"))</f>
        <v/>
      </c>
      <c r="I5286" s="1" t="str">
        <f t="array" ref="I5286">IF($F5286="", "", _xlfn.XLOOKUP($F5286,accounts!$A$2:$A$86,accounts!$F$2:$F$86, "Other"))</f>
        <v/>
      </c>
      <c r="J5286" s="1" t="s">
        <v>189</v>
      </c>
      <c r="K5286" s="3">
        <v>42941.0</v>
      </c>
    </row>
    <row r="5287">
      <c r="A5287" s="1" t="s">
        <v>5492</v>
      </c>
      <c r="B5287" s="1" t="s">
        <v>24</v>
      </c>
      <c r="C5287" s="1" t="str">
        <f t="array" ref="C5287">_xlfn.XLOOKUP($B5287, sales_teams!$A$2:$A$36, sales_teams!$B$2:$B$36)</f>
        <v>Melvin Marxen</v>
      </c>
      <c r="D5287" s="1" t="str">
        <f t="array" ref="D5287">_xlfn.XLOOKUP($B5287, sales_teams!$A$2:$A$36, sales_teams!$C$2:$C$36)</f>
        <v>Central</v>
      </c>
      <c r="E5287" s="1" t="s">
        <v>179</v>
      </c>
      <c r="F5287" s="1" t="s">
        <v>165</v>
      </c>
      <c r="G5287" s="1" t="str">
        <f t="array" ref="G5287">IF($F5287="", "", _xlfn.XLOOKUP($F5287,accounts!$A$2:$A$86,accounts!$B$2:$B$86, "Other"))</f>
        <v>telecommunications</v>
      </c>
      <c r="H5287" s="1" t="str">
        <f t="array" ref="H5287">IF($F5287="", "", IFS(_xlfn.XLOOKUP($F5287, accounts!$A$2:$A$86, accounts!$E$2:$E$86, 0)&gt;=1000, "Enterprise", _xlfn.XLOOKUP($F5287, accounts!$A$2:$A$86, accounts!$E$2:$E$86, 0)&gt;=100, "Mid-Market", TRUE, "SMB"))</f>
        <v>Enterprise</v>
      </c>
      <c r="I5287" s="1" t="str">
        <f t="array" ref="I5287">IF($F5287="", "", _xlfn.XLOOKUP($F5287,accounts!$A$2:$A$86,accounts!$F$2:$F$86, "Other"))</f>
        <v>United States</v>
      </c>
      <c r="J5287" s="1" t="s">
        <v>189</v>
      </c>
      <c r="K5287" s="3">
        <v>42941.0</v>
      </c>
    </row>
    <row r="5288">
      <c r="A5288" s="1" t="s">
        <v>5493</v>
      </c>
      <c r="B5288" s="1" t="s">
        <v>24</v>
      </c>
      <c r="C5288" s="1" t="str">
        <f t="array" ref="C5288">_xlfn.XLOOKUP($B5288, sales_teams!$A$2:$A$36, sales_teams!$B$2:$B$36)</f>
        <v>Melvin Marxen</v>
      </c>
      <c r="D5288" s="1" t="str">
        <f t="array" ref="D5288">_xlfn.XLOOKUP($B5288, sales_teams!$A$2:$A$36, sales_teams!$C$2:$C$36)</f>
        <v>Central</v>
      </c>
      <c r="E5288" s="1" t="s">
        <v>109</v>
      </c>
      <c r="F5288" s="1" t="s">
        <v>47</v>
      </c>
      <c r="G5288" s="1" t="str">
        <f t="array" ref="G5288">IF($F5288="", "", _xlfn.XLOOKUP($F5288,accounts!$A$2:$A$86,accounts!$B$2:$B$86, "Other"))</f>
        <v>retail</v>
      </c>
      <c r="H5288" s="1" t="str">
        <f t="array" ref="H5288">IF($F5288="", "", IFS(_xlfn.XLOOKUP($F5288, accounts!$A$2:$A$86, accounts!$E$2:$E$86, 0)&gt;=1000, "Enterprise", _xlfn.XLOOKUP($F5288, accounts!$A$2:$A$86, accounts!$E$2:$E$86, 0)&gt;=100, "Mid-Market", TRUE, "SMB"))</f>
        <v>Enterprise</v>
      </c>
      <c r="I5288" s="1" t="str">
        <f t="array" ref="I5288">IF($F5288="", "", _xlfn.XLOOKUP($F5288,accounts!$A$2:$A$86,accounts!$F$2:$F$86, "Other"))</f>
        <v>United States</v>
      </c>
      <c r="J5288" s="1" t="s">
        <v>131</v>
      </c>
      <c r="K5288" s="3">
        <v>42941.0</v>
      </c>
      <c r="L5288" s="3">
        <v>42943.0</v>
      </c>
      <c r="M5288" s="1">
        <v>1031.0</v>
      </c>
    </row>
    <row r="5289">
      <c r="A5289" s="1" t="s">
        <v>5494</v>
      </c>
      <c r="B5289" s="1" t="s">
        <v>18</v>
      </c>
      <c r="C5289" s="1" t="str">
        <f t="array" ref="C5289">_xlfn.XLOOKUP($B5289, sales_teams!$A$2:$A$36, sales_teams!$B$2:$B$36)</f>
        <v>Dustin Brinkmann</v>
      </c>
      <c r="D5289" s="1" t="str">
        <f t="array" ref="D5289">_xlfn.XLOOKUP($B5289, sales_teams!$A$2:$A$36, sales_teams!$C$2:$C$36)</f>
        <v>Central</v>
      </c>
      <c r="E5289" s="1" t="s">
        <v>181</v>
      </c>
      <c r="G5289" s="1" t="str">
        <f t="array" ref="G5289">IF($F5289="", "", _xlfn.XLOOKUP($F5289,accounts!$A$2:$A$86,accounts!$B$2:$B$86, "Other"))</f>
        <v/>
      </c>
      <c r="H5289" s="1" t="str">
        <f t="array" ref="H5289">IF($F5289="", "", IFS(_xlfn.XLOOKUP($F5289, accounts!$A$2:$A$86, accounts!$E$2:$E$86, 0)&gt;=1000, "Enterprise", _xlfn.XLOOKUP($F5289, accounts!$A$2:$A$86, accounts!$E$2:$E$86, 0)&gt;=100, "Mid-Market", TRUE, "SMB"))</f>
        <v/>
      </c>
      <c r="I5289" s="1" t="str">
        <f t="array" ref="I5289">IF($F5289="", "", _xlfn.XLOOKUP($F5289,accounts!$A$2:$A$86,accounts!$F$2:$F$86, "Other"))</f>
        <v/>
      </c>
      <c r="J5289" s="1" t="s">
        <v>189</v>
      </c>
      <c r="K5289" s="3">
        <v>42941.0</v>
      </c>
    </row>
    <row r="5290">
      <c r="A5290" s="1" t="s">
        <v>5495</v>
      </c>
      <c r="B5290" s="1" t="s">
        <v>18</v>
      </c>
      <c r="C5290" s="1" t="str">
        <f t="array" ref="C5290">_xlfn.XLOOKUP($B5290, sales_teams!$A$2:$A$36, sales_teams!$B$2:$B$36)</f>
        <v>Dustin Brinkmann</v>
      </c>
      <c r="D5290" s="1" t="str">
        <f t="array" ref="D5290">_xlfn.XLOOKUP($B5290, sales_teams!$A$2:$A$36, sales_teams!$C$2:$C$36)</f>
        <v>Central</v>
      </c>
      <c r="E5290" s="1" t="s">
        <v>188</v>
      </c>
      <c r="F5290" s="1" t="s">
        <v>168</v>
      </c>
      <c r="G5290" s="1" t="str">
        <f t="array" ref="G5290">IF($F5290="", "", _xlfn.XLOOKUP($F5290,accounts!$A$2:$A$86,accounts!$B$2:$B$86, "Other"))</f>
        <v>finance</v>
      </c>
      <c r="H5290" s="1" t="str">
        <f t="array" ref="H5290">IF($F5290="", "", IFS(_xlfn.XLOOKUP($F5290, accounts!$A$2:$A$86, accounts!$E$2:$E$86, 0)&gt;=1000, "Enterprise", _xlfn.XLOOKUP($F5290, accounts!$A$2:$A$86, accounts!$E$2:$E$86, 0)&gt;=100, "Mid-Market", TRUE, "SMB"))</f>
        <v>Enterprise</v>
      </c>
      <c r="I5290" s="1" t="str">
        <f t="array" ref="I5290">IF($F5290="", "", _xlfn.XLOOKUP($F5290,accounts!$A$2:$A$86,accounts!$F$2:$F$86, "Other"))</f>
        <v>United States</v>
      </c>
      <c r="J5290" s="1" t="s">
        <v>189</v>
      </c>
      <c r="K5290" s="3">
        <v>42941.0</v>
      </c>
    </row>
    <row r="5291">
      <c r="A5291" s="1" t="s">
        <v>5496</v>
      </c>
      <c r="B5291" s="1" t="s">
        <v>28</v>
      </c>
      <c r="C5291" s="1" t="str">
        <f t="array" ref="C5291">_xlfn.XLOOKUP($B5291, sales_teams!$A$2:$A$36, sales_teams!$B$2:$B$36)</f>
        <v>Melvin Marxen</v>
      </c>
      <c r="D5291" s="1" t="str">
        <f t="array" ref="D5291">_xlfn.XLOOKUP($B5291, sales_teams!$A$2:$A$36, sales_teams!$C$2:$C$36)</f>
        <v>Central</v>
      </c>
      <c r="E5291" s="1" t="s">
        <v>109</v>
      </c>
      <c r="F5291" s="1" t="s">
        <v>127</v>
      </c>
      <c r="G5291" s="1" t="str">
        <f t="array" ref="G5291">IF($F5291="", "", _xlfn.XLOOKUP($F5291,accounts!$A$2:$A$86,accounts!$B$2:$B$86, "Other"))</f>
        <v>technology</v>
      </c>
      <c r="H5291" s="1" t="str">
        <f t="array" ref="H5291">IF($F5291="", "", IFS(_xlfn.XLOOKUP($F5291, accounts!$A$2:$A$86, accounts!$E$2:$E$86, 0)&gt;=1000, "Enterprise", _xlfn.XLOOKUP($F5291, accounts!$A$2:$A$86, accounts!$E$2:$E$86, 0)&gt;=100, "Mid-Market", TRUE, "SMB"))</f>
        <v>Enterprise</v>
      </c>
      <c r="I5291" s="1" t="str">
        <f t="array" ref="I5291">IF($F5291="", "", _xlfn.XLOOKUP($F5291,accounts!$A$2:$A$86,accounts!$F$2:$F$86, "Other"))</f>
        <v>United States</v>
      </c>
      <c r="J5291" s="1" t="s">
        <v>189</v>
      </c>
      <c r="K5291" s="3">
        <v>42941.0</v>
      </c>
    </row>
    <row r="5292">
      <c r="A5292" s="1" t="s">
        <v>5497</v>
      </c>
      <c r="B5292" s="1" t="s">
        <v>28</v>
      </c>
      <c r="C5292" s="1" t="str">
        <f t="array" ref="C5292">_xlfn.XLOOKUP($B5292, sales_teams!$A$2:$A$36, sales_teams!$B$2:$B$36)</f>
        <v>Melvin Marxen</v>
      </c>
      <c r="D5292" s="1" t="str">
        <f t="array" ref="D5292">_xlfn.XLOOKUP($B5292, sales_teams!$A$2:$A$36, sales_teams!$C$2:$C$36)</f>
        <v>Central</v>
      </c>
      <c r="E5292" s="1" t="s">
        <v>109</v>
      </c>
      <c r="G5292" s="1" t="str">
        <f t="array" ref="G5292">IF($F5292="", "", _xlfn.XLOOKUP($F5292,accounts!$A$2:$A$86,accounts!$B$2:$B$86, "Other"))</f>
        <v/>
      </c>
      <c r="H5292" s="1" t="str">
        <f t="array" ref="H5292">IF($F5292="", "", IFS(_xlfn.XLOOKUP($F5292, accounts!$A$2:$A$86, accounts!$E$2:$E$86, 0)&gt;=1000, "Enterprise", _xlfn.XLOOKUP($F5292, accounts!$A$2:$A$86, accounts!$E$2:$E$86, 0)&gt;=100, "Mid-Market", TRUE, "SMB"))</f>
        <v/>
      </c>
      <c r="I5292" s="1" t="str">
        <f t="array" ref="I5292">IF($F5292="", "", _xlfn.XLOOKUP($F5292,accounts!$A$2:$A$86,accounts!$F$2:$F$86, "Other"))</f>
        <v/>
      </c>
      <c r="J5292" s="1" t="s">
        <v>189</v>
      </c>
      <c r="K5292" s="3">
        <v>42941.0</v>
      </c>
    </row>
    <row r="5293">
      <c r="A5293" s="1" t="s">
        <v>5498</v>
      </c>
      <c r="B5293" s="1" t="s">
        <v>28</v>
      </c>
      <c r="C5293" s="1" t="str">
        <f t="array" ref="C5293">_xlfn.XLOOKUP($B5293, sales_teams!$A$2:$A$36, sales_teams!$B$2:$B$36)</f>
        <v>Melvin Marxen</v>
      </c>
      <c r="D5293" s="1" t="str">
        <f t="array" ref="D5293">_xlfn.XLOOKUP($B5293, sales_teams!$A$2:$A$36, sales_teams!$C$2:$C$36)</f>
        <v>Central</v>
      </c>
      <c r="E5293" s="1" t="s">
        <v>188</v>
      </c>
      <c r="F5293" s="1" t="s">
        <v>85</v>
      </c>
      <c r="G5293" s="1" t="str">
        <f t="array" ref="G5293">IF($F5293="", "", _xlfn.XLOOKUP($F5293,accounts!$A$2:$A$86,accounts!$B$2:$B$86, "Other"))</f>
        <v>telecommunications</v>
      </c>
      <c r="H5293" s="1" t="str">
        <f t="array" ref="H5293">IF($F5293="", "", IFS(_xlfn.XLOOKUP($F5293, accounts!$A$2:$A$86, accounts!$E$2:$E$86, 0)&gt;=1000, "Enterprise", _xlfn.XLOOKUP($F5293, accounts!$A$2:$A$86, accounts!$E$2:$E$86, 0)&gt;=100, "Mid-Market", TRUE, "SMB"))</f>
        <v>Enterprise</v>
      </c>
      <c r="I5293" s="1" t="str">
        <f t="array" ref="I5293">IF($F5293="", "", _xlfn.XLOOKUP($F5293,accounts!$A$2:$A$86,accounts!$F$2:$F$86, "Other"))</f>
        <v>United States</v>
      </c>
      <c r="J5293" s="1" t="s">
        <v>189</v>
      </c>
      <c r="K5293" s="3">
        <v>42941.0</v>
      </c>
    </row>
    <row r="5294">
      <c r="A5294" s="1" t="s">
        <v>5499</v>
      </c>
      <c r="B5294" s="1" t="s">
        <v>28</v>
      </c>
      <c r="C5294" s="1" t="str">
        <f t="array" ref="C5294">_xlfn.XLOOKUP($B5294, sales_teams!$A$2:$A$36, sales_teams!$B$2:$B$36)</f>
        <v>Melvin Marxen</v>
      </c>
      <c r="D5294" s="1" t="str">
        <f t="array" ref="D5294">_xlfn.XLOOKUP($B5294, sales_teams!$A$2:$A$36, sales_teams!$C$2:$C$36)</f>
        <v>Central</v>
      </c>
      <c r="E5294" s="1" t="s">
        <v>109</v>
      </c>
      <c r="F5294" s="1" t="s">
        <v>76</v>
      </c>
      <c r="G5294" s="1" t="str">
        <f t="array" ref="G5294">IF($F5294="", "", _xlfn.XLOOKUP($F5294,accounts!$A$2:$A$86,accounts!$B$2:$B$86, "Other"))</f>
        <v>marketing</v>
      </c>
      <c r="H5294" s="1" t="str">
        <f t="array" ref="H5294">IF($F5294="", "", IFS(_xlfn.XLOOKUP($F5294, accounts!$A$2:$A$86, accounts!$E$2:$E$86, 0)&gt;=1000, "Enterprise", _xlfn.XLOOKUP($F5294, accounts!$A$2:$A$86, accounts!$E$2:$E$86, 0)&gt;=100, "Mid-Market", TRUE, "SMB"))</f>
        <v>Enterprise</v>
      </c>
      <c r="I5294" s="1" t="str">
        <f t="array" ref="I5294">IF($F5294="", "", _xlfn.XLOOKUP($F5294,accounts!$A$2:$A$86,accounts!$F$2:$F$86, "Other"))</f>
        <v>United States</v>
      </c>
      <c r="J5294" s="1" t="s">
        <v>131</v>
      </c>
      <c r="K5294" s="3">
        <v>42941.0</v>
      </c>
      <c r="L5294" s="3">
        <v>43042.0</v>
      </c>
      <c r="M5294" s="1">
        <v>1077.0</v>
      </c>
    </row>
    <row r="5295">
      <c r="A5295" s="1" t="s">
        <v>5500</v>
      </c>
      <c r="B5295" s="1" t="s">
        <v>65</v>
      </c>
      <c r="C5295" s="1" t="str">
        <f t="array" ref="C5295">_xlfn.XLOOKUP($B5295, sales_teams!$A$2:$A$36, sales_teams!$B$2:$B$36)</f>
        <v>Celia Rouche</v>
      </c>
      <c r="D5295" s="1" t="str">
        <f t="array" ref="D5295">_xlfn.XLOOKUP($B5295, sales_teams!$A$2:$A$36, sales_teams!$C$2:$C$36)</f>
        <v>West</v>
      </c>
      <c r="E5295" s="1" t="s">
        <v>179</v>
      </c>
      <c r="G5295" s="1" t="str">
        <f t="array" ref="G5295">IF($F5295="", "", _xlfn.XLOOKUP($F5295,accounts!$A$2:$A$86,accounts!$B$2:$B$86, "Other"))</f>
        <v/>
      </c>
      <c r="H5295" s="1" t="str">
        <f t="array" ref="H5295">IF($F5295="", "", IFS(_xlfn.XLOOKUP($F5295, accounts!$A$2:$A$86, accounts!$E$2:$E$86, 0)&gt;=1000, "Enterprise", _xlfn.XLOOKUP($F5295, accounts!$A$2:$A$86, accounts!$E$2:$E$86, 0)&gt;=100, "Mid-Market", TRUE, "SMB"))</f>
        <v/>
      </c>
      <c r="I5295" s="1" t="str">
        <f t="array" ref="I5295">IF($F5295="", "", _xlfn.XLOOKUP($F5295,accounts!$A$2:$A$86,accounts!$F$2:$F$86, "Other"))</f>
        <v/>
      </c>
      <c r="J5295" s="1" t="s">
        <v>189</v>
      </c>
      <c r="K5295" s="3">
        <v>42941.0</v>
      </c>
    </row>
    <row r="5296">
      <c r="A5296" s="1" t="s">
        <v>5501</v>
      </c>
      <c r="B5296" s="1" t="s">
        <v>15</v>
      </c>
      <c r="C5296" s="1" t="str">
        <f t="array" ref="C5296">_xlfn.XLOOKUP($B5296, sales_teams!$A$2:$A$36, sales_teams!$B$2:$B$36)</f>
        <v>Dustin Brinkmann</v>
      </c>
      <c r="D5296" s="1" t="str">
        <f t="array" ref="D5296">_xlfn.XLOOKUP($B5296, sales_teams!$A$2:$A$36, sales_teams!$C$2:$C$36)</f>
        <v>Central</v>
      </c>
      <c r="E5296" s="1" t="s">
        <v>181</v>
      </c>
      <c r="G5296" s="1" t="str">
        <f t="array" ref="G5296">IF($F5296="", "", _xlfn.XLOOKUP($F5296,accounts!$A$2:$A$86,accounts!$B$2:$B$86, "Other"))</f>
        <v/>
      </c>
      <c r="H5296" s="1" t="str">
        <f t="array" ref="H5296">IF($F5296="", "", IFS(_xlfn.XLOOKUP($F5296, accounts!$A$2:$A$86, accounts!$E$2:$E$86, 0)&gt;=1000, "Enterprise", _xlfn.XLOOKUP($F5296, accounts!$A$2:$A$86, accounts!$E$2:$E$86, 0)&gt;=100, "Mid-Market", TRUE, "SMB"))</f>
        <v/>
      </c>
      <c r="I5296" s="1" t="str">
        <f t="array" ref="I5296">IF($F5296="", "", _xlfn.XLOOKUP($F5296,accounts!$A$2:$A$86,accounts!$F$2:$F$86, "Other"))</f>
        <v/>
      </c>
      <c r="J5296" s="1" t="s">
        <v>189</v>
      </c>
      <c r="K5296" s="3">
        <v>42941.0</v>
      </c>
    </row>
    <row r="5297">
      <c r="A5297" s="1" t="s">
        <v>5502</v>
      </c>
      <c r="B5297" s="1" t="s">
        <v>15</v>
      </c>
      <c r="C5297" s="1" t="str">
        <f t="array" ref="C5297">_xlfn.XLOOKUP($B5297, sales_teams!$A$2:$A$36, sales_teams!$B$2:$B$36)</f>
        <v>Dustin Brinkmann</v>
      </c>
      <c r="D5297" s="1" t="str">
        <f t="array" ref="D5297">_xlfn.XLOOKUP($B5297, sales_teams!$A$2:$A$36, sales_teams!$C$2:$C$36)</f>
        <v>Central</v>
      </c>
      <c r="E5297" s="1" t="s">
        <v>179</v>
      </c>
      <c r="F5297" s="1" t="s">
        <v>87</v>
      </c>
      <c r="G5297" s="1" t="str">
        <f t="array" ref="G5297">IF($F5297="", "", _xlfn.XLOOKUP($F5297,accounts!$A$2:$A$86,accounts!$B$2:$B$86, "Other"))</f>
        <v>telecommunications</v>
      </c>
      <c r="H5297" s="1" t="str">
        <f t="array" ref="H5297">IF($F5297="", "", IFS(_xlfn.XLOOKUP($F5297, accounts!$A$2:$A$86, accounts!$E$2:$E$86, 0)&gt;=1000, "Enterprise", _xlfn.XLOOKUP($F5297, accounts!$A$2:$A$86, accounts!$E$2:$E$86, 0)&gt;=100, "Mid-Market", TRUE, "SMB"))</f>
        <v>Enterprise</v>
      </c>
      <c r="I5297" s="1" t="str">
        <f t="array" ref="I5297">IF($F5297="", "", _xlfn.XLOOKUP($F5297,accounts!$A$2:$A$86,accounts!$F$2:$F$86, "Other"))</f>
        <v>United States</v>
      </c>
      <c r="J5297" s="1" t="s">
        <v>189</v>
      </c>
      <c r="K5297" s="3">
        <v>42941.0</v>
      </c>
    </row>
    <row r="5298">
      <c r="A5298" s="1" t="s">
        <v>5503</v>
      </c>
      <c r="B5298" s="1" t="s">
        <v>15</v>
      </c>
      <c r="C5298" s="1" t="str">
        <f t="array" ref="C5298">_xlfn.XLOOKUP($B5298, sales_teams!$A$2:$A$36, sales_teams!$B$2:$B$36)</f>
        <v>Dustin Brinkmann</v>
      </c>
      <c r="D5298" s="1" t="str">
        <f t="array" ref="D5298">_xlfn.XLOOKUP($B5298, sales_teams!$A$2:$A$36, sales_teams!$C$2:$C$36)</f>
        <v>Central</v>
      </c>
      <c r="E5298" s="1" t="s">
        <v>188</v>
      </c>
      <c r="F5298" s="1" t="s">
        <v>82</v>
      </c>
      <c r="G5298" s="1" t="str">
        <f t="array" ref="G5298">IF($F5298="", "", _xlfn.XLOOKUP($F5298,accounts!$A$2:$A$86,accounts!$B$2:$B$86, "Other"))</f>
        <v>software</v>
      </c>
      <c r="H5298" s="1" t="str">
        <f t="array" ref="H5298">IF($F5298="", "", IFS(_xlfn.XLOOKUP($F5298, accounts!$A$2:$A$86, accounts!$E$2:$E$86, 0)&gt;=1000, "Enterprise", _xlfn.XLOOKUP($F5298, accounts!$A$2:$A$86, accounts!$E$2:$E$86, 0)&gt;=100, "Mid-Market", TRUE, "SMB"))</f>
        <v>Enterprise</v>
      </c>
      <c r="I5298" s="1" t="str">
        <f t="array" ref="I5298">IF($F5298="", "", _xlfn.XLOOKUP($F5298,accounts!$A$2:$A$86,accounts!$F$2:$F$86, "Other"))</f>
        <v>United States</v>
      </c>
      <c r="J5298" s="1" t="s">
        <v>131</v>
      </c>
      <c r="K5298" s="3">
        <v>42941.0</v>
      </c>
      <c r="L5298" s="3">
        <v>43043.0</v>
      </c>
      <c r="M5298" s="1">
        <v>3306.0</v>
      </c>
    </row>
    <row r="5299">
      <c r="A5299" s="1" t="s">
        <v>5504</v>
      </c>
      <c r="B5299" s="1" t="s">
        <v>34</v>
      </c>
      <c r="C5299" s="1" t="str">
        <f t="array" ref="C5299">_xlfn.XLOOKUP($B5299, sales_teams!$A$2:$A$36, sales_teams!$B$2:$B$36)</f>
        <v>Cara Losch</v>
      </c>
      <c r="D5299" s="1" t="str">
        <f t="array" ref="D5299">_xlfn.XLOOKUP($B5299, sales_teams!$A$2:$A$36, sales_teams!$C$2:$C$36)</f>
        <v>East</v>
      </c>
      <c r="E5299" s="1" t="s">
        <v>181</v>
      </c>
      <c r="F5299" s="1" t="s">
        <v>32</v>
      </c>
      <c r="G5299" s="1" t="str">
        <f t="array" ref="G5299">IF($F5299="", "", _xlfn.XLOOKUP($F5299,accounts!$A$2:$A$86,accounts!$B$2:$B$86, "Other"))</f>
        <v>medical</v>
      </c>
      <c r="H5299" s="1" t="str">
        <f t="array" ref="H5299">IF($F5299="", "", IFS(_xlfn.XLOOKUP($F5299, accounts!$A$2:$A$86, accounts!$E$2:$E$86, 0)&gt;=1000, "Enterprise", _xlfn.XLOOKUP($F5299, accounts!$A$2:$A$86, accounts!$E$2:$E$86, 0)&gt;=100, "Mid-Market", TRUE, "SMB"))</f>
        <v>Enterprise</v>
      </c>
      <c r="I5299" s="1" t="str">
        <f t="array" ref="I5299">IF($F5299="", "", _xlfn.XLOOKUP($F5299,accounts!$A$2:$A$86,accounts!$F$2:$F$86, "Other"))</f>
        <v>United States</v>
      </c>
      <c r="J5299" s="1" t="s">
        <v>131</v>
      </c>
      <c r="K5299" s="3">
        <v>42941.0</v>
      </c>
      <c r="L5299" s="3">
        <v>42942.0</v>
      </c>
      <c r="M5299" s="1">
        <v>491.0</v>
      </c>
    </row>
    <row r="5300">
      <c r="A5300" s="1" t="s">
        <v>5505</v>
      </c>
      <c r="B5300" s="1" t="s">
        <v>7</v>
      </c>
      <c r="C5300" s="1" t="str">
        <f t="array" ref="C5300">_xlfn.XLOOKUP($B5300, sales_teams!$A$2:$A$36, sales_teams!$B$2:$B$36)</f>
        <v>Dustin Brinkmann</v>
      </c>
      <c r="D5300" s="1" t="str">
        <f t="array" ref="D5300">_xlfn.XLOOKUP($B5300, sales_teams!$A$2:$A$36, sales_teams!$C$2:$C$36)</f>
        <v>Central</v>
      </c>
      <c r="E5300" s="1" t="s">
        <v>179</v>
      </c>
      <c r="F5300" s="1" t="s">
        <v>128</v>
      </c>
      <c r="G5300" s="1" t="str">
        <f t="array" ref="G5300">IF($F5300="", "", _xlfn.XLOOKUP($F5300,accounts!$A$2:$A$86,accounts!$B$2:$B$86, "Other"))</f>
        <v>marketing</v>
      </c>
      <c r="H5300" s="1" t="str">
        <f t="array" ref="H5300">IF($F5300="", "", IFS(_xlfn.XLOOKUP($F5300, accounts!$A$2:$A$86, accounts!$E$2:$E$86, 0)&gt;=1000, "Enterprise", _xlfn.XLOOKUP($F5300, accounts!$A$2:$A$86, accounts!$E$2:$E$86, 0)&gt;=100, "Mid-Market", TRUE, "SMB"))</f>
        <v>Enterprise</v>
      </c>
      <c r="I5300" s="1" t="str">
        <f t="array" ref="I5300">IF($F5300="", "", _xlfn.XLOOKUP($F5300,accounts!$A$2:$A$86,accounts!$F$2:$F$86, "Other"))</f>
        <v>United States</v>
      </c>
      <c r="J5300" s="1" t="s">
        <v>189</v>
      </c>
      <c r="K5300" s="3">
        <v>42942.0</v>
      </c>
    </row>
    <row r="5301">
      <c r="A5301" s="1" t="s">
        <v>5506</v>
      </c>
      <c r="B5301" s="1" t="s">
        <v>7</v>
      </c>
      <c r="C5301" s="1" t="str">
        <f t="array" ref="C5301">_xlfn.XLOOKUP($B5301, sales_teams!$A$2:$A$36, sales_teams!$B$2:$B$36)</f>
        <v>Dustin Brinkmann</v>
      </c>
      <c r="D5301" s="1" t="str">
        <f t="array" ref="D5301">_xlfn.XLOOKUP($B5301, sales_teams!$A$2:$A$36, sales_teams!$C$2:$C$36)</f>
        <v>Central</v>
      </c>
      <c r="E5301" s="1" t="s">
        <v>179</v>
      </c>
      <c r="G5301" s="1" t="str">
        <f t="array" ref="G5301">IF($F5301="", "", _xlfn.XLOOKUP($F5301,accounts!$A$2:$A$86,accounts!$B$2:$B$86, "Other"))</f>
        <v/>
      </c>
      <c r="H5301" s="1" t="str">
        <f t="array" ref="H5301">IF($F5301="", "", IFS(_xlfn.XLOOKUP($F5301, accounts!$A$2:$A$86, accounts!$E$2:$E$86, 0)&gt;=1000, "Enterprise", _xlfn.XLOOKUP($F5301, accounts!$A$2:$A$86, accounts!$E$2:$E$86, 0)&gt;=100, "Mid-Market", TRUE, "SMB"))</f>
        <v/>
      </c>
      <c r="I5301" s="1" t="str">
        <f t="array" ref="I5301">IF($F5301="", "", _xlfn.XLOOKUP($F5301,accounts!$A$2:$A$86,accounts!$F$2:$F$86, "Other"))</f>
        <v/>
      </c>
      <c r="J5301" s="1" t="s">
        <v>189</v>
      </c>
      <c r="K5301" s="3">
        <v>42942.0</v>
      </c>
    </row>
    <row r="5302">
      <c r="A5302" s="1" t="s">
        <v>5507</v>
      </c>
      <c r="B5302" s="1" t="s">
        <v>7</v>
      </c>
      <c r="C5302" s="1" t="str">
        <f t="array" ref="C5302">_xlfn.XLOOKUP($B5302, sales_teams!$A$2:$A$36, sales_teams!$B$2:$B$36)</f>
        <v>Dustin Brinkmann</v>
      </c>
      <c r="D5302" s="1" t="str">
        <f t="array" ref="D5302">_xlfn.XLOOKUP($B5302, sales_teams!$A$2:$A$36, sales_teams!$C$2:$C$36)</f>
        <v>Central</v>
      </c>
      <c r="E5302" s="1" t="s">
        <v>179</v>
      </c>
      <c r="F5302" s="1" t="s">
        <v>157</v>
      </c>
      <c r="G5302" s="1" t="str">
        <f t="array" ref="G5302">IF($F5302="", "", _xlfn.XLOOKUP($F5302,accounts!$A$2:$A$86,accounts!$B$2:$B$86, "Other"))</f>
        <v>retail</v>
      </c>
      <c r="H5302" s="1" t="str">
        <f t="array" ref="H5302">IF($F5302="", "", IFS(_xlfn.XLOOKUP($F5302, accounts!$A$2:$A$86, accounts!$E$2:$E$86, 0)&gt;=1000, "Enterprise", _xlfn.XLOOKUP($F5302, accounts!$A$2:$A$86, accounts!$E$2:$E$86, 0)&gt;=100, "Mid-Market", TRUE, "SMB"))</f>
        <v>Enterprise</v>
      </c>
      <c r="I5302" s="1" t="str">
        <f t="array" ref="I5302">IF($F5302="", "", _xlfn.XLOOKUP($F5302,accounts!$A$2:$A$86,accounts!$F$2:$F$86, "Other"))</f>
        <v>Belgium</v>
      </c>
      <c r="J5302" s="1" t="s">
        <v>131</v>
      </c>
      <c r="K5302" s="3">
        <v>42942.0</v>
      </c>
      <c r="L5302" s="3">
        <v>43071.0</v>
      </c>
      <c r="M5302" s="1">
        <v>53.0</v>
      </c>
    </row>
    <row r="5303">
      <c r="A5303" s="1" t="s">
        <v>5508</v>
      </c>
      <c r="B5303" s="1" t="s">
        <v>52</v>
      </c>
      <c r="C5303" s="1" t="str">
        <f t="array" ref="C5303">_xlfn.XLOOKUP($B5303, sales_teams!$A$2:$A$36, sales_teams!$B$2:$B$36)</f>
        <v>Rocco Neubert</v>
      </c>
      <c r="D5303" s="1" t="str">
        <f t="array" ref="D5303">_xlfn.XLOOKUP($B5303, sales_teams!$A$2:$A$36, sales_teams!$C$2:$C$36)</f>
        <v>East</v>
      </c>
      <c r="E5303" s="1" t="s">
        <v>109</v>
      </c>
      <c r="F5303" s="1" t="s">
        <v>40</v>
      </c>
      <c r="G5303" s="1" t="str">
        <f t="array" ref="G5303">IF($F5303="", "", _xlfn.XLOOKUP($F5303,accounts!$A$2:$A$86,accounts!$B$2:$B$86, "Other"))</f>
        <v>technology</v>
      </c>
      <c r="H5303" s="1" t="str">
        <f t="array" ref="H5303">IF($F5303="", "", IFS(_xlfn.XLOOKUP($F5303, accounts!$A$2:$A$86, accounts!$E$2:$E$86, 0)&gt;=1000, "Enterprise", _xlfn.XLOOKUP($F5303, accounts!$A$2:$A$86, accounts!$E$2:$E$86, 0)&gt;=100, "Mid-Market", TRUE, "SMB"))</f>
        <v>Enterprise</v>
      </c>
      <c r="I5303" s="1" t="str">
        <f t="array" ref="I5303">IF($F5303="", "", _xlfn.XLOOKUP($F5303,accounts!$A$2:$A$86,accounts!$F$2:$F$86, "Other"))</f>
        <v>United States</v>
      </c>
      <c r="J5303" s="1" t="s">
        <v>189</v>
      </c>
      <c r="K5303" s="3">
        <v>42942.0</v>
      </c>
    </row>
    <row r="5304">
      <c r="A5304" s="1" t="s">
        <v>5509</v>
      </c>
      <c r="B5304" s="1" t="s">
        <v>52</v>
      </c>
      <c r="C5304" s="1" t="str">
        <f t="array" ref="C5304">_xlfn.XLOOKUP($B5304, sales_teams!$A$2:$A$36, sales_teams!$B$2:$B$36)</f>
        <v>Rocco Neubert</v>
      </c>
      <c r="D5304" s="1" t="str">
        <f t="array" ref="D5304">_xlfn.XLOOKUP($B5304, sales_teams!$A$2:$A$36, sales_teams!$C$2:$C$36)</f>
        <v>East</v>
      </c>
      <c r="E5304" s="1" t="s">
        <v>194</v>
      </c>
      <c r="F5304" s="1" t="s">
        <v>121</v>
      </c>
      <c r="G5304" s="1" t="str">
        <f t="array" ref="G5304">IF($F5304="", "", _xlfn.XLOOKUP($F5304,accounts!$A$2:$A$86,accounts!$B$2:$B$86, "Other"))</f>
        <v>telecommunications</v>
      </c>
      <c r="H5304" s="1" t="str">
        <f t="array" ref="H5304">IF($F5304="", "", IFS(_xlfn.XLOOKUP($F5304, accounts!$A$2:$A$86, accounts!$E$2:$E$86, 0)&gt;=1000, "Enterprise", _xlfn.XLOOKUP($F5304, accounts!$A$2:$A$86, accounts!$E$2:$E$86, 0)&gt;=100, "Mid-Market", TRUE, "SMB"))</f>
        <v>Enterprise</v>
      </c>
      <c r="I5304" s="1" t="str">
        <f t="array" ref="I5304">IF($F5304="", "", _xlfn.XLOOKUP($F5304,accounts!$A$2:$A$86,accounts!$F$2:$F$86, "Other"))</f>
        <v>United States</v>
      </c>
      <c r="J5304" s="1" t="s">
        <v>131</v>
      </c>
      <c r="K5304" s="3">
        <v>42942.0</v>
      </c>
      <c r="L5304" s="3">
        <v>43005.0</v>
      </c>
      <c r="M5304" s="1">
        <v>5228.0</v>
      </c>
    </row>
    <row r="5305">
      <c r="A5305" s="1" t="s">
        <v>5510</v>
      </c>
      <c r="B5305" s="1" t="s">
        <v>12</v>
      </c>
      <c r="C5305" s="1" t="str">
        <f t="array" ref="C5305">_xlfn.XLOOKUP($B5305, sales_teams!$A$2:$A$36, sales_teams!$B$2:$B$36)</f>
        <v>Dustin Brinkmann</v>
      </c>
      <c r="D5305" s="1" t="str">
        <f t="array" ref="D5305">_xlfn.XLOOKUP($B5305, sales_teams!$A$2:$A$36, sales_teams!$C$2:$C$36)</f>
        <v>Central</v>
      </c>
      <c r="E5305" s="1" t="s">
        <v>194</v>
      </c>
      <c r="F5305" s="1" t="s">
        <v>79</v>
      </c>
      <c r="G5305" s="1" t="str">
        <f t="array" ref="G5305">IF($F5305="", "", _xlfn.XLOOKUP($F5305,accounts!$A$2:$A$86,accounts!$B$2:$B$86, "Other"))</f>
        <v>entertainment</v>
      </c>
      <c r="H5305" s="1" t="str">
        <f t="array" ref="H5305">IF($F5305="", "", IFS(_xlfn.XLOOKUP($F5305, accounts!$A$2:$A$86, accounts!$E$2:$E$86, 0)&gt;=1000, "Enterprise", _xlfn.XLOOKUP($F5305, accounts!$A$2:$A$86, accounts!$E$2:$E$86, 0)&gt;=100, "Mid-Market", TRUE, "SMB"))</f>
        <v>Mid-Market</v>
      </c>
      <c r="I5305" s="1" t="str">
        <f t="array" ref="I5305">IF($F5305="", "", _xlfn.XLOOKUP($F5305,accounts!$A$2:$A$86,accounts!$F$2:$F$86, "Other"))</f>
        <v>United States</v>
      </c>
      <c r="J5305" s="1" t="s">
        <v>192</v>
      </c>
      <c r="K5305" s="3">
        <v>42942.0</v>
      </c>
      <c r="L5305" s="3">
        <v>42947.0</v>
      </c>
      <c r="M5305" s="1">
        <v>0.0</v>
      </c>
    </row>
    <row r="5306">
      <c r="A5306" s="1" t="s">
        <v>5511</v>
      </c>
      <c r="B5306" s="1" t="s">
        <v>30</v>
      </c>
      <c r="C5306" s="1" t="str">
        <f t="array" ref="C5306">_xlfn.XLOOKUP($B5306, sales_teams!$A$2:$A$36, sales_teams!$B$2:$B$36)</f>
        <v>Melvin Marxen</v>
      </c>
      <c r="D5306" s="1" t="str">
        <f t="array" ref="D5306">_xlfn.XLOOKUP($B5306, sales_teams!$A$2:$A$36, sales_teams!$C$2:$C$36)</f>
        <v>Central</v>
      </c>
      <c r="E5306" s="1" t="s">
        <v>109</v>
      </c>
      <c r="F5306" s="1" t="s">
        <v>126</v>
      </c>
      <c r="G5306" s="1" t="str">
        <f t="array" ref="G5306">IF($F5306="", "", _xlfn.XLOOKUP($F5306,accounts!$A$2:$A$86,accounts!$B$2:$B$86, "Other"))</f>
        <v>retail</v>
      </c>
      <c r="H5306" s="1" t="str">
        <f t="array" ref="H5306">IF($F5306="", "", IFS(_xlfn.XLOOKUP($F5306, accounts!$A$2:$A$86, accounts!$E$2:$E$86, 0)&gt;=1000, "Enterprise", _xlfn.XLOOKUP($F5306, accounts!$A$2:$A$86, accounts!$E$2:$E$86, 0)&gt;=100, "Mid-Market", TRUE, "SMB"))</f>
        <v>Enterprise</v>
      </c>
      <c r="I5306" s="1" t="str">
        <f t="array" ref="I5306">IF($F5306="", "", _xlfn.XLOOKUP($F5306,accounts!$A$2:$A$86,accounts!$F$2:$F$86, "Other"))</f>
        <v>United States</v>
      </c>
      <c r="J5306" s="1" t="s">
        <v>189</v>
      </c>
      <c r="K5306" s="3">
        <v>42942.0</v>
      </c>
    </row>
    <row r="5307">
      <c r="A5307" s="1" t="s">
        <v>5512</v>
      </c>
      <c r="B5307" s="1" t="s">
        <v>30</v>
      </c>
      <c r="C5307" s="1" t="str">
        <f t="array" ref="C5307">_xlfn.XLOOKUP($B5307, sales_teams!$A$2:$A$36, sales_teams!$B$2:$B$36)</f>
        <v>Melvin Marxen</v>
      </c>
      <c r="D5307" s="1" t="str">
        <f t="array" ref="D5307">_xlfn.XLOOKUP($B5307, sales_teams!$A$2:$A$36, sales_teams!$C$2:$C$36)</f>
        <v>Central</v>
      </c>
      <c r="E5307" s="1" t="s">
        <v>194</v>
      </c>
      <c r="F5307" s="1" t="s">
        <v>78</v>
      </c>
      <c r="G5307" s="1" t="str">
        <f t="array" ref="G5307">IF($F5307="", "", _xlfn.XLOOKUP($F5307,accounts!$A$2:$A$86,accounts!$B$2:$B$86, "Other"))</f>
        <v>marketing</v>
      </c>
      <c r="H5307" s="1" t="str">
        <f t="array" ref="H5307">IF($F5307="", "", IFS(_xlfn.XLOOKUP($F5307, accounts!$A$2:$A$86, accounts!$E$2:$E$86, 0)&gt;=1000, "Enterprise", _xlfn.XLOOKUP($F5307, accounts!$A$2:$A$86, accounts!$E$2:$E$86, 0)&gt;=100, "Mid-Market", TRUE, "SMB"))</f>
        <v>Enterprise</v>
      </c>
      <c r="I5307" s="1" t="str">
        <f t="array" ref="I5307">IF($F5307="", "", _xlfn.XLOOKUP($F5307,accounts!$A$2:$A$86,accounts!$F$2:$F$86, "Other"))</f>
        <v>United States</v>
      </c>
      <c r="J5307" s="1" t="s">
        <v>189</v>
      </c>
      <c r="K5307" s="3">
        <v>42942.0</v>
      </c>
    </row>
    <row r="5308">
      <c r="A5308" s="1" t="s">
        <v>5513</v>
      </c>
      <c r="B5308" s="1" t="s">
        <v>30</v>
      </c>
      <c r="C5308" s="1" t="str">
        <f t="array" ref="C5308">_xlfn.XLOOKUP($B5308, sales_teams!$A$2:$A$36, sales_teams!$B$2:$B$36)</f>
        <v>Melvin Marxen</v>
      </c>
      <c r="D5308" s="1" t="str">
        <f t="array" ref="D5308">_xlfn.XLOOKUP($B5308, sales_teams!$A$2:$A$36, sales_teams!$C$2:$C$36)</f>
        <v>Central</v>
      </c>
      <c r="E5308" s="1" t="s">
        <v>148</v>
      </c>
      <c r="F5308" s="1" t="s">
        <v>159</v>
      </c>
      <c r="G5308" s="1" t="str">
        <f t="array" ref="G5308">IF($F5308="", "", _xlfn.XLOOKUP($F5308,accounts!$A$2:$A$86,accounts!$B$2:$B$86, "Other"))</f>
        <v>retail</v>
      </c>
      <c r="H5308" s="1" t="str">
        <f t="array" ref="H5308">IF($F5308="", "", IFS(_xlfn.XLOOKUP($F5308, accounts!$A$2:$A$86, accounts!$E$2:$E$86, 0)&gt;=1000, "Enterprise", _xlfn.XLOOKUP($F5308, accounts!$A$2:$A$86, accounts!$E$2:$E$86, 0)&gt;=100, "Mid-Market", TRUE, "SMB"))</f>
        <v>Mid-Market</v>
      </c>
      <c r="I5308" s="1" t="str">
        <f t="array" ref="I5308">IF($F5308="", "", _xlfn.XLOOKUP($F5308,accounts!$A$2:$A$86,accounts!$F$2:$F$86, "Other"))</f>
        <v>Romania</v>
      </c>
      <c r="J5308" s="1" t="s">
        <v>189</v>
      </c>
      <c r="K5308" s="3">
        <v>42942.0</v>
      </c>
    </row>
    <row r="5309">
      <c r="A5309" s="1" t="s">
        <v>5514</v>
      </c>
      <c r="B5309" s="1" t="s">
        <v>30</v>
      </c>
      <c r="C5309" s="1" t="str">
        <f t="array" ref="C5309">_xlfn.XLOOKUP($B5309, sales_teams!$A$2:$A$36, sales_teams!$B$2:$B$36)</f>
        <v>Melvin Marxen</v>
      </c>
      <c r="D5309" s="1" t="str">
        <f t="array" ref="D5309">_xlfn.XLOOKUP($B5309, sales_teams!$A$2:$A$36, sales_teams!$C$2:$C$36)</f>
        <v>Central</v>
      </c>
      <c r="E5309" s="1" t="s">
        <v>148</v>
      </c>
      <c r="G5309" s="1" t="str">
        <f t="array" ref="G5309">IF($F5309="", "", _xlfn.XLOOKUP($F5309,accounts!$A$2:$A$86,accounts!$B$2:$B$86, "Other"))</f>
        <v/>
      </c>
      <c r="H5309" s="1" t="str">
        <f t="array" ref="H5309">IF($F5309="", "", IFS(_xlfn.XLOOKUP($F5309, accounts!$A$2:$A$86, accounts!$E$2:$E$86, 0)&gt;=1000, "Enterprise", _xlfn.XLOOKUP($F5309, accounts!$A$2:$A$86, accounts!$E$2:$E$86, 0)&gt;=100, "Mid-Market", TRUE, "SMB"))</f>
        <v/>
      </c>
      <c r="I5309" s="1" t="str">
        <f t="array" ref="I5309">IF($F5309="", "", _xlfn.XLOOKUP($F5309,accounts!$A$2:$A$86,accounts!$F$2:$F$86, "Other"))</f>
        <v/>
      </c>
      <c r="J5309" s="1" t="s">
        <v>189</v>
      </c>
      <c r="K5309" s="3">
        <v>42942.0</v>
      </c>
    </row>
    <row r="5310">
      <c r="A5310" s="1" t="s">
        <v>5515</v>
      </c>
      <c r="B5310" s="1" t="s">
        <v>30</v>
      </c>
      <c r="C5310" s="1" t="str">
        <f t="array" ref="C5310">_xlfn.XLOOKUP($B5310, sales_teams!$A$2:$A$36, sales_teams!$B$2:$B$36)</f>
        <v>Melvin Marxen</v>
      </c>
      <c r="D5310" s="1" t="str">
        <f t="array" ref="D5310">_xlfn.XLOOKUP($B5310, sales_teams!$A$2:$A$36, sales_teams!$C$2:$C$36)</f>
        <v>Central</v>
      </c>
      <c r="E5310" s="1" t="s">
        <v>148</v>
      </c>
      <c r="G5310" s="1" t="str">
        <f t="array" ref="G5310">IF($F5310="", "", _xlfn.XLOOKUP($F5310,accounts!$A$2:$A$86,accounts!$B$2:$B$86, "Other"))</f>
        <v/>
      </c>
      <c r="H5310" s="1" t="str">
        <f t="array" ref="H5310">IF($F5310="", "", IFS(_xlfn.XLOOKUP($F5310, accounts!$A$2:$A$86, accounts!$E$2:$E$86, 0)&gt;=1000, "Enterprise", _xlfn.XLOOKUP($F5310, accounts!$A$2:$A$86, accounts!$E$2:$E$86, 0)&gt;=100, "Mid-Market", TRUE, "SMB"))</f>
        <v/>
      </c>
      <c r="I5310" s="1" t="str">
        <f t="array" ref="I5310">IF($F5310="", "", _xlfn.XLOOKUP($F5310,accounts!$A$2:$A$86,accounts!$F$2:$F$86, "Other"))</f>
        <v/>
      </c>
      <c r="J5310" s="1" t="s">
        <v>189</v>
      </c>
      <c r="K5310" s="3">
        <v>42942.0</v>
      </c>
    </row>
    <row r="5311">
      <c r="A5311" s="1" t="s">
        <v>5516</v>
      </c>
      <c r="B5311" s="1" t="s">
        <v>30</v>
      </c>
      <c r="C5311" s="1" t="str">
        <f t="array" ref="C5311">_xlfn.XLOOKUP($B5311, sales_teams!$A$2:$A$36, sales_teams!$B$2:$B$36)</f>
        <v>Melvin Marxen</v>
      </c>
      <c r="D5311" s="1" t="str">
        <f t="array" ref="D5311">_xlfn.XLOOKUP($B5311, sales_teams!$A$2:$A$36, sales_teams!$C$2:$C$36)</f>
        <v>Central</v>
      </c>
      <c r="E5311" s="1" t="s">
        <v>188</v>
      </c>
      <c r="G5311" s="1" t="str">
        <f t="array" ref="G5311">IF($F5311="", "", _xlfn.XLOOKUP($F5311,accounts!$A$2:$A$86,accounts!$B$2:$B$86, "Other"))</f>
        <v/>
      </c>
      <c r="H5311" s="1" t="str">
        <f t="array" ref="H5311">IF($F5311="", "", IFS(_xlfn.XLOOKUP($F5311, accounts!$A$2:$A$86, accounts!$E$2:$E$86, 0)&gt;=1000, "Enterprise", _xlfn.XLOOKUP($F5311, accounts!$A$2:$A$86, accounts!$E$2:$E$86, 0)&gt;=100, "Mid-Market", TRUE, "SMB"))</f>
        <v/>
      </c>
      <c r="I5311" s="1" t="str">
        <f t="array" ref="I5311">IF($F5311="", "", _xlfn.XLOOKUP($F5311,accounts!$A$2:$A$86,accounts!$F$2:$F$86, "Other"))</f>
        <v/>
      </c>
      <c r="J5311" s="1" t="s">
        <v>189</v>
      </c>
      <c r="K5311" s="3">
        <v>42942.0</v>
      </c>
    </row>
    <row r="5312">
      <c r="A5312" s="1" t="s">
        <v>5517</v>
      </c>
      <c r="B5312" s="1" t="s">
        <v>30</v>
      </c>
      <c r="C5312" s="1" t="str">
        <f t="array" ref="C5312">_xlfn.XLOOKUP($B5312, sales_teams!$A$2:$A$36, sales_teams!$B$2:$B$36)</f>
        <v>Melvin Marxen</v>
      </c>
      <c r="D5312" s="1" t="str">
        <f t="array" ref="D5312">_xlfn.XLOOKUP($B5312, sales_teams!$A$2:$A$36, sales_teams!$C$2:$C$36)</f>
        <v>Central</v>
      </c>
      <c r="E5312" s="1" t="s">
        <v>148</v>
      </c>
      <c r="F5312" s="1" t="s">
        <v>157</v>
      </c>
      <c r="G5312" s="1" t="str">
        <f t="array" ref="G5312">IF($F5312="", "", _xlfn.XLOOKUP($F5312,accounts!$A$2:$A$86,accounts!$B$2:$B$86, "Other"))</f>
        <v>retail</v>
      </c>
      <c r="H5312" s="1" t="str">
        <f t="array" ref="H5312">IF($F5312="", "", IFS(_xlfn.XLOOKUP($F5312, accounts!$A$2:$A$86, accounts!$E$2:$E$86, 0)&gt;=1000, "Enterprise", _xlfn.XLOOKUP($F5312, accounts!$A$2:$A$86, accounts!$E$2:$E$86, 0)&gt;=100, "Mid-Market", TRUE, "SMB"))</f>
        <v>Enterprise</v>
      </c>
      <c r="I5312" s="1" t="str">
        <f t="array" ref="I5312">IF($F5312="", "", _xlfn.XLOOKUP($F5312,accounts!$A$2:$A$86,accounts!$F$2:$F$86, "Other"))</f>
        <v>Belgium</v>
      </c>
      <c r="J5312" s="1" t="s">
        <v>192</v>
      </c>
      <c r="K5312" s="3">
        <v>42942.0</v>
      </c>
      <c r="L5312" s="3">
        <v>43056.0</v>
      </c>
      <c r="M5312" s="1">
        <v>0.0</v>
      </c>
    </row>
    <row r="5313">
      <c r="A5313" s="1" t="s">
        <v>5518</v>
      </c>
      <c r="B5313" s="1" t="s">
        <v>30</v>
      </c>
      <c r="C5313" s="1" t="str">
        <f t="array" ref="C5313">_xlfn.XLOOKUP($B5313, sales_teams!$A$2:$A$36, sales_teams!$B$2:$B$36)</f>
        <v>Melvin Marxen</v>
      </c>
      <c r="D5313" s="1" t="str">
        <f t="array" ref="D5313">_xlfn.XLOOKUP($B5313, sales_teams!$A$2:$A$36, sales_teams!$C$2:$C$36)</f>
        <v>Central</v>
      </c>
      <c r="E5313" s="1" t="s">
        <v>148</v>
      </c>
      <c r="F5313" s="1" t="s">
        <v>79</v>
      </c>
      <c r="G5313" s="1" t="str">
        <f t="array" ref="G5313">IF($F5313="", "", _xlfn.XLOOKUP($F5313,accounts!$A$2:$A$86,accounts!$B$2:$B$86, "Other"))</f>
        <v>entertainment</v>
      </c>
      <c r="H5313" s="1" t="str">
        <f t="array" ref="H5313">IF($F5313="", "", IFS(_xlfn.XLOOKUP($F5313, accounts!$A$2:$A$86, accounts!$E$2:$E$86, 0)&gt;=1000, "Enterprise", _xlfn.XLOOKUP($F5313, accounts!$A$2:$A$86, accounts!$E$2:$E$86, 0)&gt;=100, "Mid-Market", TRUE, "SMB"))</f>
        <v>Mid-Market</v>
      </c>
      <c r="I5313" s="1" t="str">
        <f t="array" ref="I5313">IF($F5313="", "", _xlfn.XLOOKUP($F5313,accounts!$A$2:$A$86,accounts!$F$2:$F$86, "Other"))</f>
        <v>United States</v>
      </c>
      <c r="J5313" s="1" t="s">
        <v>131</v>
      </c>
      <c r="K5313" s="3">
        <v>42942.0</v>
      </c>
      <c r="L5313" s="3">
        <v>42943.0</v>
      </c>
      <c r="M5313" s="1">
        <v>4677.0</v>
      </c>
    </row>
    <row r="5314">
      <c r="A5314" s="1" t="s">
        <v>5519</v>
      </c>
      <c r="B5314" s="1" t="s">
        <v>53</v>
      </c>
      <c r="C5314" s="1" t="str">
        <f t="array" ref="C5314">_xlfn.XLOOKUP($B5314, sales_teams!$A$2:$A$36, sales_teams!$B$2:$B$36)</f>
        <v>Rocco Neubert</v>
      </c>
      <c r="D5314" s="1" t="str">
        <f t="array" ref="D5314">_xlfn.XLOOKUP($B5314, sales_teams!$A$2:$A$36, sales_teams!$C$2:$C$36)</f>
        <v>East</v>
      </c>
      <c r="E5314" s="1" t="s">
        <v>109</v>
      </c>
      <c r="F5314" s="1" t="s">
        <v>14</v>
      </c>
      <c r="G5314" s="1" t="str">
        <f t="array" ref="G5314">IF($F5314="", "", _xlfn.XLOOKUP($F5314,accounts!$A$2:$A$86,accounts!$B$2:$B$86, "Other"))</f>
        <v>technology</v>
      </c>
      <c r="H5314" s="1" t="str">
        <f t="array" ref="H5314">IF($F5314="", "", IFS(_xlfn.XLOOKUP($F5314, accounts!$A$2:$A$86, accounts!$E$2:$E$86, 0)&gt;=1000, "Enterprise", _xlfn.XLOOKUP($F5314, accounts!$A$2:$A$86, accounts!$E$2:$E$86, 0)&gt;=100, "Mid-Market", TRUE, "SMB"))</f>
        <v>Enterprise</v>
      </c>
      <c r="I5314" s="1" t="str">
        <f t="array" ref="I5314">IF($F5314="", "", _xlfn.XLOOKUP($F5314,accounts!$A$2:$A$86,accounts!$F$2:$F$86, "Other"))</f>
        <v>United States</v>
      </c>
      <c r="J5314" s="1" t="s">
        <v>192</v>
      </c>
      <c r="K5314" s="3">
        <v>42942.0</v>
      </c>
      <c r="L5314" s="3">
        <v>43007.0</v>
      </c>
      <c r="M5314" s="1">
        <v>0.0</v>
      </c>
    </row>
    <row r="5315">
      <c r="A5315" s="1" t="s">
        <v>5520</v>
      </c>
      <c r="B5315" s="1" t="s">
        <v>53</v>
      </c>
      <c r="C5315" s="1" t="str">
        <f t="array" ref="C5315">_xlfn.XLOOKUP($B5315, sales_teams!$A$2:$A$36, sales_teams!$B$2:$B$36)</f>
        <v>Rocco Neubert</v>
      </c>
      <c r="D5315" s="1" t="str">
        <f t="array" ref="D5315">_xlfn.XLOOKUP($B5315, sales_teams!$A$2:$A$36, sales_teams!$C$2:$C$36)</f>
        <v>East</v>
      </c>
      <c r="E5315" s="1" t="s">
        <v>148</v>
      </c>
      <c r="F5315" s="1" t="s">
        <v>125</v>
      </c>
      <c r="G5315" s="1" t="str">
        <f t="array" ref="G5315">IF($F5315="", "", _xlfn.XLOOKUP($F5315,accounts!$A$2:$A$86,accounts!$B$2:$B$86, "Other"))</f>
        <v>software</v>
      </c>
      <c r="H5315" s="1" t="str">
        <f t="array" ref="H5315">IF($F5315="", "", IFS(_xlfn.XLOOKUP($F5315, accounts!$A$2:$A$86, accounts!$E$2:$E$86, 0)&gt;=1000, "Enterprise", _xlfn.XLOOKUP($F5315, accounts!$A$2:$A$86, accounts!$E$2:$E$86, 0)&gt;=100, "Mid-Market", TRUE, "SMB"))</f>
        <v>Enterprise</v>
      </c>
      <c r="I5315" s="1" t="str">
        <f t="array" ref="I5315">IF($F5315="", "", _xlfn.XLOOKUP($F5315,accounts!$A$2:$A$86,accounts!$F$2:$F$86, "Other"))</f>
        <v>United States</v>
      </c>
      <c r="J5315" s="1" t="s">
        <v>192</v>
      </c>
      <c r="K5315" s="3">
        <v>42942.0</v>
      </c>
      <c r="L5315" s="3">
        <v>43004.0</v>
      </c>
      <c r="M5315" s="1">
        <v>0.0</v>
      </c>
    </row>
    <row r="5316">
      <c r="A5316" s="1" t="s">
        <v>5521</v>
      </c>
      <c r="B5316" s="1" t="s">
        <v>53</v>
      </c>
      <c r="C5316" s="1" t="str">
        <f t="array" ref="C5316">_xlfn.XLOOKUP($B5316, sales_teams!$A$2:$A$36, sales_teams!$B$2:$B$36)</f>
        <v>Rocco Neubert</v>
      </c>
      <c r="D5316" s="1" t="str">
        <f t="array" ref="D5316">_xlfn.XLOOKUP($B5316, sales_teams!$A$2:$A$36, sales_teams!$C$2:$C$36)</f>
        <v>East</v>
      </c>
      <c r="E5316" s="1" t="s">
        <v>181</v>
      </c>
      <c r="F5316" s="1" t="s">
        <v>169</v>
      </c>
      <c r="G5316" s="1" t="str">
        <f t="array" ref="G5316">IF($F5316="", "", _xlfn.XLOOKUP($F5316,accounts!$A$2:$A$86,accounts!$B$2:$B$86, "Other"))</f>
        <v>entertainment</v>
      </c>
      <c r="H5316" s="1" t="str">
        <f t="array" ref="H5316">IF($F5316="", "", IFS(_xlfn.XLOOKUP($F5316, accounts!$A$2:$A$86, accounts!$E$2:$E$86, 0)&gt;=1000, "Enterprise", _xlfn.XLOOKUP($F5316, accounts!$A$2:$A$86, accounts!$E$2:$E$86, 0)&gt;=100, "Mid-Market", TRUE, "SMB"))</f>
        <v>Enterprise</v>
      </c>
      <c r="I5316" s="1" t="str">
        <f t="array" ref="I5316">IF($F5316="", "", _xlfn.XLOOKUP($F5316,accounts!$A$2:$A$86,accounts!$F$2:$F$86, "Other"))</f>
        <v>United States</v>
      </c>
      <c r="J5316" s="1" t="s">
        <v>131</v>
      </c>
      <c r="K5316" s="3">
        <v>42942.0</v>
      </c>
      <c r="L5316" s="3">
        <v>42944.0</v>
      </c>
      <c r="M5316" s="1">
        <v>554.0</v>
      </c>
    </row>
    <row r="5317">
      <c r="A5317" s="1" t="s">
        <v>5522</v>
      </c>
      <c r="B5317" s="1" t="s">
        <v>26</v>
      </c>
      <c r="C5317" s="1" t="str">
        <f t="array" ref="C5317">_xlfn.XLOOKUP($B5317, sales_teams!$A$2:$A$36, sales_teams!$B$2:$B$36)</f>
        <v>Melvin Marxen</v>
      </c>
      <c r="D5317" s="1" t="str">
        <f t="array" ref="D5317">_xlfn.XLOOKUP($B5317, sales_teams!$A$2:$A$36, sales_teams!$C$2:$C$36)</f>
        <v>Central</v>
      </c>
      <c r="E5317" s="1" t="s">
        <v>179</v>
      </c>
      <c r="G5317" s="1" t="str">
        <f t="array" ref="G5317">IF($F5317="", "", _xlfn.XLOOKUP($F5317,accounts!$A$2:$A$86,accounts!$B$2:$B$86, "Other"))</f>
        <v/>
      </c>
      <c r="H5317" s="1" t="str">
        <f t="array" ref="H5317">IF($F5317="", "", IFS(_xlfn.XLOOKUP($F5317, accounts!$A$2:$A$86, accounts!$E$2:$E$86, 0)&gt;=1000, "Enterprise", _xlfn.XLOOKUP($F5317, accounts!$A$2:$A$86, accounts!$E$2:$E$86, 0)&gt;=100, "Mid-Market", TRUE, "SMB"))</f>
        <v/>
      </c>
      <c r="I5317" s="1" t="str">
        <f t="array" ref="I5317">IF($F5317="", "", _xlfn.XLOOKUP($F5317,accounts!$A$2:$A$86,accounts!$F$2:$F$86, "Other"))</f>
        <v/>
      </c>
      <c r="J5317" s="1" t="s">
        <v>189</v>
      </c>
      <c r="K5317" s="3">
        <v>42942.0</v>
      </c>
    </row>
    <row r="5318">
      <c r="A5318" s="1" t="s">
        <v>5523</v>
      </c>
      <c r="B5318" s="1" t="s">
        <v>26</v>
      </c>
      <c r="C5318" s="1" t="str">
        <f t="array" ref="C5318">_xlfn.XLOOKUP($B5318, sales_teams!$A$2:$A$36, sales_teams!$B$2:$B$36)</f>
        <v>Melvin Marxen</v>
      </c>
      <c r="D5318" s="1" t="str">
        <f t="array" ref="D5318">_xlfn.XLOOKUP($B5318, sales_teams!$A$2:$A$36, sales_teams!$C$2:$C$36)</f>
        <v>Central</v>
      </c>
      <c r="E5318" s="1" t="s">
        <v>179</v>
      </c>
      <c r="G5318" s="1" t="str">
        <f t="array" ref="G5318">IF($F5318="", "", _xlfn.XLOOKUP($F5318,accounts!$A$2:$A$86,accounts!$B$2:$B$86, "Other"))</f>
        <v/>
      </c>
      <c r="H5318" s="1" t="str">
        <f t="array" ref="H5318">IF($F5318="", "", IFS(_xlfn.XLOOKUP($F5318, accounts!$A$2:$A$86, accounts!$E$2:$E$86, 0)&gt;=1000, "Enterprise", _xlfn.XLOOKUP($F5318, accounts!$A$2:$A$86, accounts!$E$2:$E$86, 0)&gt;=100, "Mid-Market", TRUE, "SMB"))</f>
        <v/>
      </c>
      <c r="I5318" s="1" t="str">
        <f t="array" ref="I5318">IF($F5318="", "", _xlfn.XLOOKUP($F5318,accounts!$A$2:$A$86,accounts!$F$2:$F$86, "Other"))</f>
        <v/>
      </c>
      <c r="J5318" s="1" t="s">
        <v>189</v>
      </c>
      <c r="K5318" s="3">
        <v>42942.0</v>
      </c>
    </row>
    <row r="5319">
      <c r="A5319" s="1" t="s">
        <v>5524</v>
      </c>
      <c r="B5319" s="1" t="s">
        <v>26</v>
      </c>
      <c r="C5319" s="1" t="str">
        <f t="array" ref="C5319">_xlfn.XLOOKUP($B5319, sales_teams!$A$2:$A$36, sales_teams!$B$2:$B$36)</f>
        <v>Melvin Marxen</v>
      </c>
      <c r="D5319" s="1" t="str">
        <f t="array" ref="D5319">_xlfn.XLOOKUP($B5319, sales_teams!$A$2:$A$36, sales_teams!$C$2:$C$36)</f>
        <v>Central</v>
      </c>
      <c r="E5319" s="1" t="s">
        <v>188</v>
      </c>
      <c r="F5319" s="1" t="s">
        <v>168</v>
      </c>
      <c r="G5319" s="1" t="str">
        <f t="array" ref="G5319">IF($F5319="", "", _xlfn.XLOOKUP($F5319,accounts!$A$2:$A$86,accounts!$B$2:$B$86, "Other"))</f>
        <v>finance</v>
      </c>
      <c r="H5319" s="1" t="str">
        <f t="array" ref="H5319">IF($F5319="", "", IFS(_xlfn.XLOOKUP($F5319, accounts!$A$2:$A$86, accounts!$E$2:$E$86, 0)&gt;=1000, "Enterprise", _xlfn.XLOOKUP($F5319, accounts!$A$2:$A$86, accounts!$E$2:$E$86, 0)&gt;=100, "Mid-Market", TRUE, "SMB"))</f>
        <v>Enterprise</v>
      </c>
      <c r="I5319" s="1" t="str">
        <f t="array" ref="I5319">IF($F5319="", "", _xlfn.XLOOKUP($F5319,accounts!$A$2:$A$86,accounts!$F$2:$F$86, "Other"))</f>
        <v>United States</v>
      </c>
      <c r="J5319" s="1" t="s">
        <v>189</v>
      </c>
      <c r="K5319" s="3">
        <v>42942.0</v>
      </c>
    </row>
    <row r="5320">
      <c r="A5320" s="1" t="s">
        <v>5525</v>
      </c>
      <c r="B5320" s="1" t="s">
        <v>26</v>
      </c>
      <c r="C5320" s="1" t="str">
        <f t="array" ref="C5320">_xlfn.XLOOKUP($B5320, sales_teams!$A$2:$A$36, sales_teams!$B$2:$B$36)</f>
        <v>Melvin Marxen</v>
      </c>
      <c r="D5320" s="1" t="str">
        <f t="array" ref="D5320">_xlfn.XLOOKUP($B5320, sales_teams!$A$2:$A$36, sales_teams!$C$2:$C$36)</f>
        <v>Central</v>
      </c>
      <c r="E5320" s="1" t="s">
        <v>194</v>
      </c>
      <c r="F5320" s="1" t="s">
        <v>76</v>
      </c>
      <c r="G5320" s="1" t="str">
        <f t="array" ref="G5320">IF($F5320="", "", _xlfn.XLOOKUP($F5320,accounts!$A$2:$A$86,accounts!$B$2:$B$86, "Other"))</f>
        <v>marketing</v>
      </c>
      <c r="H5320" s="1" t="str">
        <f t="array" ref="H5320">IF($F5320="", "", IFS(_xlfn.XLOOKUP($F5320, accounts!$A$2:$A$86, accounts!$E$2:$E$86, 0)&gt;=1000, "Enterprise", _xlfn.XLOOKUP($F5320, accounts!$A$2:$A$86, accounts!$E$2:$E$86, 0)&gt;=100, "Mid-Market", TRUE, "SMB"))</f>
        <v>Enterprise</v>
      </c>
      <c r="I5320" s="1" t="str">
        <f t="array" ref="I5320">IF($F5320="", "", _xlfn.XLOOKUP($F5320,accounts!$A$2:$A$86,accounts!$F$2:$F$86, "Other"))</f>
        <v>United States</v>
      </c>
      <c r="J5320" s="1" t="s">
        <v>131</v>
      </c>
      <c r="K5320" s="3">
        <v>42942.0</v>
      </c>
      <c r="L5320" s="3">
        <v>43001.0</v>
      </c>
      <c r="M5320" s="1">
        <v>5548.0</v>
      </c>
    </row>
    <row r="5321">
      <c r="A5321" s="1" t="s">
        <v>5526</v>
      </c>
      <c r="B5321" s="1" t="s">
        <v>26</v>
      </c>
      <c r="C5321" s="1" t="str">
        <f t="array" ref="C5321">_xlfn.XLOOKUP($B5321, sales_teams!$A$2:$A$36, sales_teams!$B$2:$B$36)</f>
        <v>Melvin Marxen</v>
      </c>
      <c r="D5321" s="1" t="str">
        <f t="array" ref="D5321">_xlfn.XLOOKUP($B5321, sales_teams!$A$2:$A$36, sales_teams!$C$2:$C$36)</f>
        <v>Central</v>
      </c>
      <c r="E5321" s="1" t="s">
        <v>188</v>
      </c>
      <c r="F5321" s="1" t="s">
        <v>95</v>
      </c>
      <c r="G5321" s="1" t="str">
        <f t="array" ref="G5321">IF($F5321="", "", _xlfn.XLOOKUP($F5321,accounts!$A$2:$A$86,accounts!$B$2:$B$86, "Other"))</f>
        <v>finance</v>
      </c>
      <c r="H5321" s="1" t="str">
        <f t="array" ref="H5321">IF($F5321="", "", IFS(_xlfn.XLOOKUP($F5321, accounts!$A$2:$A$86, accounts!$E$2:$E$86, 0)&gt;=1000, "Enterprise", _xlfn.XLOOKUP($F5321, accounts!$A$2:$A$86, accounts!$E$2:$E$86, 0)&gt;=100, "Mid-Market", TRUE, "SMB"))</f>
        <v>Enterprise</v>
      </c>
      <c r="I5321" s="1" t="str">
        <f t="array" ref="I5321">IF($F5321="", "", _xlfn.XLOOKUP($F5321,accounts!$A$2:$A$86,accounts!$F$2:$F$86, "Other"))</f>
        <v>United States</v>
      </c>
      <c r="J5321" s="1" t="s">
        <v>131</v>
      </c>
      <c r="K5321" s="3">
        <v>42942.0</v>
      </c>
      <c r="L5321" s="3">
        <v>42944.0</v>
      </c>
      <c r="M5321" s="1">
        <v>3809.0</v>
      </c>
    </row>
    <row r="5322">
      <c r="A5322" s="1" t="s">
        <v>5527</v>
      </c>
      <c r="B5322" s="1" t="s">
        <v>99</v>
      </c>
      <c r="C5322" s="1" t="str">
        <f t="array" ref="C5322">_xlfn.XLOOKUP($B5322, sales_teams!$A$2:$A$36, sales_teams!$B$2:$B$36)</f>
        <v>Summer Sewald</v>
      </c>
      <c r="D5322" s="1" t="str">
        <f t="array" ref="D5322">_xlfn.XLOOKUP($B5322, sales_teams!$A$2:$A$36, sales_teams!$C$2:$C$36)</f>
        <v>West</v>
      </c>
      <c r="E5322" s="1" t="s">
        <v>148</v>
      </c>
      <c r="F5322" s="1" t="s">
        <v>81</v>
      </c>
      <c r="G5322" s="1" t="str">
        <f t="array" ref="G5322">IF($F5322="", "", _xlfn.XLOOKUP($F5322,accounts!$A$2:$A$86,accounts!$B$2:$B$86, "Other"))</f>
        <v>technology</v>
      </c>
      <c r="H5322" s="1" t="str">
        <f t="array" ref="H5322">IF($F5322="", "", IFS(_xlfn.XLOOKUP($F5322, accounts!$A$2:$A$86, accounts!$E$2:$E$86, 0)&gt;=1000, "Enterprise", _xlfn.XLOOKUP($F5322, accounts!$A$2:$A$86, accounts!$E$2:$E$86, 0)&gt;=100, "Mid-Market", TRUE, "SMB"))</f>
        <v>Enterprise</v>
      </c>
      <c r="I5322" s="1" t="str">
        <f t="array" ref="I5322">IF($F5322="", "", _xlfn.XLOOKUP($F5322,accounts!$A$2:$A$86,accounts!$F$2:$F$86, "Other"))</f>
        <v>United States</v>
      </c>
      <c r="J5322" s="1" t="s">
        <v>189</v>
      </c>
      <c r="K5322" s="3">
        <v>42942.0</v>
      </c>
    </row>
    <row r="5323">
      <c r="A5323" s="1" t="s">
        <v>5528</v>
      </c>
      <c r="B5323" s="1" t="s">
        <v>19</v>
      </c>
      <c r="C5323" s="1" t="str">
        <f t="array" ref="C5323">_xlfn.XLOOKUP($B5323, sales_teams!$A$2:$A$36, sales_teams!$B$2:$B$36)</f>
        <v>Melvin Marxen</v>
      </c>
      <c r="D5323" s="1" t="str">
        <f t="array" ref="D5323">_xlfn.XLOOKUP($B5323, sales_teams!$A$2:$A$36, sales_teams!$C$2:$C$36)</f>
        <v>Central</v>
      </c>
      <c r="E5323" s="1" t="s">
        <v>181</v>
      </c>
      <c r="G5323" s="1" t="str">
        <f t="array" ref="G5323">IF($F5323="", "", _xlfn.XLOOKUP($F5323,accounts!$A$2:$A$86,accounts!$B$2:$B$86, "Other"))</f>
        <v/>
      </c>
      <c r="H5323" s="1" t="str">
        <f t="array" ref="H5323">IF($F5323="", "", IFS(_xlfn.XLOOKUP($F5323, accounts!$A$2:$A$86, accounts!$E$2:$E$86, 0)&gt;=1000, "Enterprise", _xlfn.XLOOKUP($F5323, accounts!$A$2:$A$86, accounts!$E$2:$E$86, 0)&gt;=100, "Mid-Market", TRUE, "SMB"))</f>
        <v/>
      </c>
      <c r="I5323" s="1" t="str">
        <f t="array" ref="I5323">IF($F5323="", "", _xlfn.XLOOKUP($F5323,accounts!$A$2:$A$86,accounts!$F$2:$F$86, "Other"))</f>
        <v/>
      </c>
      <c r="J5323" s="1" t="s">
        <v>189</v>
      </c>
      <c r="K5323" s="3">
        <v>42942.0</v>
      </c>
    </row>
    <row r="5324">
      <c r="A5324" s="1" t="s">
        <v>5529</v>
      </c>
      <c r="B5324" s="1" t="s">
        <v>19</v>
      </c>
      <c r="C5324" s="1" t="str">
        <f t="array" ref="C5324">_xlfn.XLOOKUP($B5324, sales_teams!$A$2:$A$36, sales_teams!$B$2:$B$36)</f>
        <v>Melvin Marxen</v>
      </c>
      <c r="D5324" s="1" t="str">
        <f t="array" ref="D5324">_xlfn.XLOOKUP($B5324, sales_teams!$A$2:$A$36, sales_teams!$C$2:$C$36)</f>
        <v>Central</v>
      </c>
      <c r="E5324" s="1" t="s">
        <v>181</v>
      </c>
      <c r="F5324" s="1" t="s">
        <v>110</v>
      </c>
      <c r="G5324" s="1" t="str">
        <f t="array" ref="G5324">IF($F5324="", "", _xlfn.XLOOKUP($F5324,accounts!$A$2:$A$86,accounts!$B$2:$B$86, "Other"))</f>
        <v>technology</v>
      </c>
      <c r="H5324" s="1" t="str">
        <f t="array" ref="H5324">IF($F5324="", "", IFS(_xlfn.XLOOKUP($F5324, accounts!$A$2:$A$86, accounts!$E$2:$E$86, 0)&gt;=1000, "Enterprise", _xlfn.XLOOKUP($F5324, accounts!$A$2:$A$86, accounts!$E$2:$E$86, 0)&gt;=100, "Mid-Market", TRUE, "SMB"))</f>
        <v>Enterprise</v>
      </c>
      <c r="I5324" s="1" t="str">
        <f t="array" ref="I5324">IF($F5324="", "", _xlfn.XLOOKUP($F5324,accounts!$A$2:$A$86,accounts!$F$2:$F$86, "Other"))</f>
        <v>Norway</v>
      </c>
      <c r="J5324" s="1" t="s">
        <v>192</v>
      </c>
      <c r="K5324" s="3">
        <v>42942.0</v>
      </c>
      <c r="L5324" s="3">
        <v>42946.0</v>
      </c>
      <c r="M5324" s="1">
        <v>0.0</v>
      </c>
    </row>
    <row r="5325">
      <c r="A5325" s="1" t="s">
        <v>5530</v>
      </c>
      <c r="B5325" s="1" t="s">
        <v>102</v>
      </c>
      <c r="C5325" s="1" t="str">
        <f t="array" ref="C5325">_xlfn.XLOOKUP($B5325, sales_teams!$A$2:$A$36, sales_teams!$B$2:$B$36)</f>
        <v>Summer Sewald</v>
      </c>
      <c r="D5325" s="1" t="str">
        <f t="array" ref="D5325">_xlfn.XLOOKUP($B5325, sales_teams!$A$2:$A$36, sales_teams!$C$2:$C$36)</f>
        <v>West</v>
      </c>
      <c r="E5325" s="1" t="s">
        <v>194</v>
      </c>
      <c r="G5325" s="1" t="str">
        <f t="array" ref="G5325">IF($F5325="", "", _xlfn.XLOOKUP($F5325,accounts!$A$2:$A$86,accounts!$B$2:$B$86, "Other"))</f>
        <v/>
      </c>
      <c r="H5325" s="1" t="str">
        <f t="array" ref="H5325">IF($F5325="", "", IFS(_xlfn.XLOOKUP($F5325, accounts!$A$2:$A$86, accounts!$E$2:$E$86, 0)&gt;=1000, "Enterprise", _xlfn.XLOOKUP($F5325, accounts!$A$2:$A$86, accounts!$E$2:$E$86, 0)&gt;=100, "Mid-Market", TRUE, "SMB"))</f>
        <v/>
      </c>
      <c r="I5325" s="1" t="str">
        <f t="array" ref="I5325">IF($F5325="", "", _xlfn.XLOOKUP($F5325,accounts!$A$2:$A$86,accounts!$F$2:$F$86, "Other"))</f>
        <v/>
      </c>
      <c r="J5325" s="1" t="s">
        <v>189</v>
      </c>
      <c r="K5325" s="3">
        <v>42942.0</v>
      </c>
    </row>
    <row r="5326">
      <c r="A5326" s="1" t="s">
        <v>5531</v>
      </c>
      <c r="B5326" s="1" t="s">
        <v>102</v>
      </c>
      <c r="C5326" s="1" t="str">
        <f t="array" ref="C5326">_xlfn.XLOOKUP($B5326, sales_teams!$A$2:$A$36, sales_teams!$B$2:$B$36)</f>
        <v>Summer Sewald</v>
      </c>
      <c r="D5326" s="1" t="str">
        <f t="array" ref="D5326">_xlfn.XLOOKUP($B5326, sales_teams!$A$2:$A$36, sales_teams!$C$2:$C$36)</f>
        <v>West</v>
      </c>
      <c r="E5326" s="1" t="s">
        <v>179</v>
      </c>
      <c r="F5326" s="1" t="s">
        <v>151</v>
      </c>
      <c r="G5326" s="1" t="str">
        <f t="array" ref="G5326">IF($F5326="", "", _xlfn.XLOOKUP($F5326,accounts!$A$2:$A$86,accounts!$B$2:$B$86, "Other"))</f>
        <v>software</v>
      </c>
      <c r="H5326" s="1" t="str">
        <f t="array" ref="H5326">IF($F5326="", "", IFS(_xlfn.XLOOKUP($F5326, accounts!$A$2:$A$86, accounts!$E$2:$E$86, 0)&gt;=1000, "Enterprise", _xlfn.XLOOKUP($F5326, accounts!$A$2:$A$86, accounts!$E$2:$E$86, 0)&gt;=100, "Mid-Market", TRUE, "SMB"))</f>
        <v>Enterprise</v>
      </c>
      <c r="I5326" s="1" t="str">
        <f t="array" ref="I5326">IF($F5326="", "", _xlfn.XLOOKUP($F5326,accounts!$A$2:$A$86,accounts!$F$2:$F$86, "Other"))</f>
        <v>United States</v>
      </c>
      <c r="J5326" s="1" t="s">
        <v>131</v>
      </c>
      <c r="K5326" s="3">
        <v>42942.0</v>
      </c>
      <c r="L5326" s="3">
        <v>42957.0</v>
      </c>
      <c r="M5326" s="1">
        <v>53.0</v>
      </c>
    </row>
    <row r="5327">
      <c r="A5327" s="1" t="s">
        <v>5532</v>
      </c>
      <c r="B5327" s="1" t="s">
        <v>17</v>
      </c>
      <c r="C5327" s="1" t="str">
        <f t="array" ref="C5327">_xlfn.XLOOKUP($B5327, sales_teams!$A$2:$A$36, sales_teams!$B$2:$B$36)</f>
        <v>Dustin Brinkmann</v>
      </c>
      <c r="D5327" s="1" t="str">
        <f t="array" ref="D5327">_xlfn.XLOOKUP($B5327, sales_teams!$A$2:$A$36, sales_teams!$C$2:$C$36)</f>
        <v>Central</v>
      </c>
      <c r="E5327" s="1" t="s">
        <v>194</v>
      </c>
      <c r="G5327" s="1" t="str">
        <f t="array" ref="G5327">IF($F5327="", "", _xlfn.XLOOKUP($F5327,accounts!$A$2:$A$86,accounts!$B$2:$B$86, "Other"))</f>
        <v/>
      </c>
      <c r="H5327" s="1" t="str">
        <f t="array" ref="H5327">IF($F5327="", "", IFS(_xlfn.XLOOKUP($F5327, accounts!$A$2:$A$86, accounts!$E$2:$E$86, 0)&gt;=1000, "Enterprise", _xlfn.XLOOKUP($F5327, accounts!$A$2:$A$86, accounts!$E$2:$E$86, 0)&gt;=100, "Mid-Market", TRUE, "SMB"))</f>
        <v/>
      </c>
      <c r="I5327" s="1" t="str">
        <f t="array" ref="I5327">IF($F5327="", "", _xlfn.XLOOKUP($F5327,accounts!$A$2:$A$86,accounts!$F$2:$F$86, "Other"))</f>
        <v/>
      </c>
      <c r="J5327" s="1" t="s">
        <v>189</v>
      </c>
      <c r="K5327" s="3">
        <v>42942.0</v>
      </c>
    </row>
    <row r="5328">
      <c r="A5328" s="1" t="s">
        <v>5533</v>
      </c>
      <c r="B5328" s="1" t="s">
        <v>17</v>
      </c>
      <c r="C5328" s="1" t="str">
        <f t="array" ref="C5328">_xlfn.XLOOKUP($B5328, sales_teams!$A$2:$A$36, sales_teams!$B$2:$B$36)</f>
        <v>Dustin Brinkmann</v>
      </c>
      <c r="D5328" s="1" t="str">
        <f t="array" ref="D5328">_xlfn.XLOOKUP($B5328, sales_teams!$A$2:$A$36, sales_teams!$C$2:$C$36)</f>
        <v>Central</v>
      </c>
      <c r="E5328" s="1" t="s">
        <v>188</v>
      </c>
      <c r="F5328" s="1" t="s">
        <v>163</v>
      </c>
      <c r="G5328" s="1" t="str">
        <f t="array" ref="G5328">IF($F5328="", "", _xlfn.XLOOKUP($F5328,accounts!$A$2:$A$86,accounts!$B$2:$B$86, "Other"))</f>
        <v>medical</v>
      </c>
      <c r="H5328" s="1" t="str">
        <f t="array" ref="H5328">IF($F5328="", "", IFS(_xlfn.XLOOKUP($F5328, accounts!$A$2:$A$86, accounts!$E$2:$E$86, 0)&gt;=1000, "Enterprise", _xlfn.XLOOKUP($F5328, accounts!$A$2:$A$86, accounts!$E$2:$E$86, 0)&gt;=100, "Mid-Market", TRUE, "SMB"))</f>
        <v>Mid-Market</v>
      </c>
      <c r="I5328" s="1" t="str">
        <f t="array" ref="I5328">IF($F5328="", "", _xlfn.XLOOKUP($F5328,accounts!$A$2:$A$86,accounts!$F$2:$F$86, "Other"))</f>
        <v>United States</v>
      </c>
      <c r="J5328" s="1" t="s">
        <v>189</v>
      </c>
      <c r="K5328" s="3">
        <v>42942.0</v>
      </c>
    </row>
    <row r="5329">
      <c r="A5329" s="1" t="s">
        <v>5534</v>
      </c>
      <c r="B5329" s="1" t="s">
        <v>17</v>
      </c>
      <c r="C5329" s="1" t="str">
        <f t="array" ref="C5329">_xlfn.XLOOKUP($B5329, sales_teams!$A$2:$A$36, sales_teams!$B$2:$B$36)</f>
        <v>Dustin Brinkmann</v>
      </c>
      <c r="D5329" s="1" t="str">
        <f t="array" ref="D5329">_xlfn.XLOOKUP($B5329, sales_teams!$A$2:$A$36, sales_teams!$C$2:$C$36)</f>
        <v>Central</v>
      </c>
      <c r="E5329" s="1" t="s">
        <v>188</v>
      </c>
      <c r="G5329" s="1" t="str">
        <f t="array" ref="G5329">IF($F5329="", "", _xlfn.XLOOKUP($F5329,accounts!$A$2:$A$86,accounts!$B$2:$B$86, "Other"))</f>
        <v/>
      </c>
      <c r="H5329" s="1" t="str">
        <f t="array" ref="H5329">IF($F5329="", "", IFS(_xlfn.XLOOKUP($F5329, accounts!$A$2:$A$86, accounts!$E$2:$E$86, 0)&gt;=1000, "Enterprise", _xlfn.XLOOKUP($F5329, accounts!$A$2:$A$86, accounts!$E$2:$E$86, 0)&gt;=100, "Mid-Market", TRUE, "SMB"))</f>
        <v/>
      </c>
      <c r="I5329" s="1" t="str">
        <f t="array" ref="I5329">IF($F5329="", "", _xlfn.XLOOKUP($F5329,accounts!$A$2:$A$86,accounts!$F$2:$F$86, "Other"))</f>
        <v/>
      </c>
      <c r="J5329" s="1" t="s">
        <v>189</v>
      </c>
      <c r="K5329" s="3">
        <v>42942.0</v>
      </c>
    </row>
    <row r="5330">
      <c r="A5330" s="1" t="s">
        <v>5535</v>
      </c>
      <c r="B5330" s="1" t="s">
        <v>17</v>
      </c>
      <c r="C5330" s="1" t="str">
        <f t="array" ref="C5330">_xlfn.XLOOKUP($B5330, sales_teams!$A$2:$A$36, sales_teams!$B$2:$B$36)</f>
        <v>Dustin Brinkmann</v>
      </c>
      <c r="D5330" s="1" t="str">
        <f t="array" ref="D5330">_xlfn.XLOOKUP($B5330, sales_teams!$A$2:$A$36, sales_teams!$C$2:$C$36)</f>
        <v>Central</v>
      </c>
      <c r="E5330" s="1" t="s">
        <v>188</v>
      </c>
      <c r="F5330" s="1" t="s">
        <v>25</v>
      </c>
      <c r="G5330" s="1" t="str">
        <f t="array" ref="G5330">IF($F5330="", "", _xlfn.XLOOKUP($F5330,accounts!$A$2:$A$86,accounts!$B$2:$B$86, "Other"))</f>
        <v>medical</v>
      </c>
      <c r="H5330" s="1" t="str">
        <f t="array" ref="H5330">IF($F5330="", "", IFS(_xlfn.XLOOKUP($F5330, accounts!$A$2:$A$86, accounts!$E$2:$E$86, 0)&gt;=1000, "Enterprise", _xlfn.XLOOKUP($F5330, accounts!$A$2:$A$86, accounts!$E$2:$E$86, 0)&gt;=100, "Mid-Market", TRUE, "SMB"))</f>
        <v>Enterprise</v>
      </c>
      <c r="I5330" s="1" t="str">
        <f t="array" ref="I5330">IF($F5330="", "", _xlfn.XLOOKUP($F5330,accounts!$A$2:$A$86,accounts!$F$2:$F$86, "Other"))</f>
        <v>Kenya</v>
      </c>
      <c r="J5330" s="1" t="s">
        <v>192</v>
      </c>
      <c r="K5330" s="3">
        <v>42942.0</v>
      </c>
      <c r="L5330" s="3">
        <v>42946.0</v>
      </c>
      <c r="M5330" s="1">
        <v>0.0</v>
      </c>
    </row>
    <row r="5331">
      <c r="A5331" s="1" t="s">
        <v>5536</v>
      </c>
      <c r="B5331" s="1" t="s">
        <v>24</v>
      </c>
      <c r="C5331" s="1" t="str">
        <f t="array" ref="C5331">_xlfn.XLOOKUP($B5331, sales_teams!$A$2:$A$36, sales_teams!$B$2:$B$36)</f>
        <v>Melvin Marxen</v>
      </c>
      <c r="D5331" s="1" t="str">
        <f t="array" ref="D5331">_xlfn.XLOOKUP($B5331, sales_teams!$A$2:$A$36, sales_teams!$C$2:$C$36)</f>
        <v>Central</v>
      </c>
      <c r="E5331" s="1" t="s">
        <v>109</v>
      </c>
      <c r="F5331" s="1" t="s">
        <v>149</v>
      </c>
      <c r="G5331" s="1" t="str">
        <f t="array" ref="G5331">IF($F5331="", "", _xlfn.XLOOKUP($F5331,accounts!$A$2:$A$86,accounts!$B$2:$B$86, "Other"))</f>
        <v>medical</v>
      </c>
      <c r="H5331" s="1" t="str">
        <f t="array" ref="H5331">IF($F5331="", "", IFS(_xlfn.XLOOKUP($F5331, accounts!$A$2:$A$86, accounts!$E$2:$E$86, 0)&gt;=1000, "Enterprise", _xlfn.XLOOKUP($F5331, accounts!$A$2:$A$86, accounts!$E$2:$E$86, 0)&gt;=100, "Mid-Market", TRUE, "SMB"))</f>
        <v>Enterprise</v>
      </c>
      <c r="I5331" s="1" t="str">
        <f t="array" ref="I5331">IF($F5331="", "", _xlfn.XLOOKUP($F5331,accounts!$A$2:$A$86,accounts!$F$2:$F$86, "Other"))</f>
        <v>United States</v>
      </c>
      <c r="J5331" s="1" t="s">
        <v>131</v>
      </c>
      <c r="K5331" s="3">
        <v>42942.0</v>
      </c>
      <c r="L5331" s="3">
        <v>42944.0</v>
      </c>
      <c r="M5331" s="1">
        <v>1044.0</v>
      </c>
    </row>
    <row r="5332">
      <c r="A5332" s="1" t="s">
        <v>5537</v>
      </c>
      <c r="B5332" s="1" t="s">
        <v>107</v>
      </c>
      <c r="C5332" s="1" t="str">
        <f t="array" ref="C5332">_xlfn.XLOOKUP($B5332, sales_teams!$A$2:$A$36, sales_teams!$B$2:$B$36)</f>
        <v>Summer Sewald</v>
      </c>
      <c r="D5332" s="1" t="str">
        <f t="array" ref="D5332">_xlfn.XLOOKUP($B5332, sales_teams!$A$2:$A$36, sales_teams!$C$2:$C$36)</f>
        <v>West</v>
      </c>
      <c r="E5332" s="1" t="s">
        <v>148</v>
      </c>
      <c r="F5332" s="1" t="s">
        <v>125</v>
      </c>
      <c r="G5332" s="1" t="str">
        <f t="array" ref="G5332">IF($F5332="", "", _xlfn.XLOOKUP($F5332,accounts!$A$2:$A$86,accounts!$B$2:$B$86, "Other"))</f>
        <v>software</v>
      </c>
      <c r="H5332" s="1" t="str">
        <f t="array" ref="H5332">IF($F5332="", "", IFS(_xlfn.XLOOKUP($F5332, accounts!$A$2:$A$86, accounts!$E$2:$E$86, 0)&gt;=1000, "Enterprise", _xlfn.XLOOKUP($F5332, accounts!$A$2:$A$86, accounts!$E$2:$E$86, 0)&gt;=100, "Mid-Market", TRUE, "SMB"))</f>
        <v>Enterprise</v>
      </c>
      <c r="I5332" s="1" t="str">
        <f t="array" ref="I5332">IF($F5332="", "", _xlfn.XLOOKUP($F5332,accounts!$A$2:$A$86,accounts!$F$2:$F$86, "Other"))</f>
        <v>United States</v>
      </c>
      <c r="J5332" s="1" t="s">
        <v>192</v>
      </c>
      <c r="K5332" s="3">
        <v>42942.0</v>
      </c>
      <c r="L5332" s="3">
        <v>42946.0</v>
      </c>
      <c r="M5332" s="1">
        <v>0.0</v>
      </c>
    </row>
    <row r="5333">
      <c r="A5333" s="1" t="s">
        <v>5538</v>
      </c>
      <c r="B5333" s="1" t="s">
        <v>18</v>
      </c>
      <c r="C5333" s="1" t="str">
        <f t="array" ref="C5333">_xlfn.XLOOKUP($B5333, sales_teams!$A$2:$A$36, sales_teams!$B$2:$B$36)</f>
        <v>Dustin Brinkmann</v>
      </c>
      <c r="D5333" s="1" t="str">
        <f t="array" ref="D5333">_xlfn.XLOOKUP($B5333, sales_teams!$A$2:$A$36, sales_teams!$C$2:$C$36)</f>
        <v>Central</v>
      </c>
      <c r="E5333" s="1" t="s">
        <v>179</v>
      </c>
      <c r="G5333" s="1" t="str">
        <f t="array" ref="G5333">IF($F5333="", "", _xlfn.XLOOKUP($F5333,accounts!$A$2:$A$86,accounts!$B$2:$B$86, "Other"))</f>
        <v/>
      </c>
      <c r="H5333" s="1" t="str">
        <f t="array" ref="H5333">IF($F5333="", "", IFS(_xlfn.XLOOKUP($F5333, accounts!$A$2:$A$86, accounts!$E$2:$E$86, 0)&gt;=1000, "Enterprise", _xlfn.XLOOKUP($F5333, accounts!$A$2:$A$86, accounts!$E$2:$E$86, 0)&gt;=100, "Mid-Market", TRUE, "SMB"))</f>
        <v/>
      </c>
      <c r="I5333" s="1" t="str">
        <f t="array" ref="I5333">IF($F5333="", "", _xlfn.XLOOKUP($F5333,accounts!$A$2:$A$86,accounts!$F$2:$F$86, "Other"))</f>
        <v/>
      </c>
      <c r="J5333" s="1" t="s">
        <v>189</v>
      </c>
      <c r="K5333" s="3">
        <v>42942.0</v>
      </c>
    </row>
    <row r="5334">
      <c r="A5334" s="1" t="s">
        <v>5539</v>
      </c>
      <c r="B5334" s="1" t="s">
        <v>18</v>
      </c>
      <c r="C5334" s="1" t="str">
        <f t="array" ref="C5334">_xlfn.XLOOKUP($B5334, sales_teams!$A$2:$A$36, sales_teams!$B$2:$B$36)</f>
        <v>Dustin Brinkmann</v>
      </c>
      <c r="D5334" s="1" t="str">
        <f t="array" ref="D5334">_xlfn.XLOOKUP($B5334, sales_teams!$A$2:$A$36, sales_teams!$C$2:$C$36)</f>
        <v>Central</v>
      </c>
      <c r="E5334" s="1" t="s">
        <v>188</v>
      </c>
      <c r="G5334" s="1" t="str">
        <f t="array" ref="G5334">IF($F5334="", "", _xlfn.XLOOKUP($F5334,accounts!$A$2:$A$86,accounts!$B$2:$B$86, "Other"))</f>
        <v/>
      </c>
      <c r="H5334" s="1" t="str">
        <f t="array" ref="H5334">IF($F5334="", "", IFS(_xlfn.XLOOKUP($F5334, accounts!$A$2:$A$86, accounts!$E$2:$E$86, 0)&gt;=1000, "Enterprise", _xlfn.XLOOKUP($F5334, accounts!$A$2:$A$86, accounts!$E$2:$E$86, 0)&gt;=100, "Mid-Market", TRUE, "SMB"))</f>
        <v/>
      </c>
      <c r="I5334" s="1" t="str">
        <f t="array" ref="I5334">IF($F5334="", "", _xlfn.XLOOKUP($F5334,accounts!$A$2:$A$86,accounts!$F$2:$F$86, "Other"))</f>
        <v/>
      </c>
      <c r="J5334" s="1" t="s">
        <v>189</v>
      </c>
      <c r="K5334" s="3">
        <v>42942.0</v>
      </c>
    </row>
    <row r="5335">
      <c r="A5335" s="1" t="s">
        <v>5540</v>
      </c>
      <c r="B5335" s="1" t="s">
        <v>18</v>
      </c>
      <c r="C5335" s="1" t="str">
        <f t="array" ref="C5335">_xlfn.XLOOKUP($B5335, sales_teams!$A$2:$A$36, sales_teams!$B$2:$B$36)</f>
        <v>Dustin Brinkmann</v>
      </c>
      <c r="D5335" s="1" t="str">
        <f t="array" ref="D5335">_xlfn.XLOOKUP($B5335, sales_teams!$A$2:$A$36, sales_teams!$C$2:$C$36)</f>
        <v>Central</v>
      </c>
      <c r="E5335" s="1" t="s">
        <v>188</v>
      </c>
      <c r="G5335" s="1" t="str">
        <f t="array" ref="G5335">IF($F5335="", "", _xlfn.XLOOKUP($F5335,accounts!$A$2:$A$86,accounts!$B$2:$B$86, "Other"))</f>
        <v/>
      </c>
      <c r="H5335" s="1" t="str">
        <f t="array" ref="H5335">IF($F5335="", "", IFS(_xlfn.XLOOKUP($F5335, accounts!$A$2:$A$86, accounts!$E$2:$E$86, 0)&gt;=1000, "Enterprise", _xlfn.XLOOKUP($F5335, accounts!$A$2:$A$86, accounts!$E$2:$E$86, 0)&gt;=100, "Mid-Market", TRUE, "SMB"))</f>
        <v/>
      </c>
      <c r="I5335" s="1" t="str">
        <f t="array" ref="I5335">IF($F5335="", "", _xlfn.XLOOKUP($F5335,accounts!$A$2:$A$86,accounts!$F$2:$F$86, "Other"))</f>
        <v/>
      </c>
      <c r="J5335" s="1" t="s">
        <v>189</v>
      </c>
      <c r="K5335" s="3">
        <v>42942.0</v>
      </c>
    </row>
    <row r="5336">
      <c r="A5336" s="1" t="s">
        <v>5541</v>
      </c>
      <c r="B5336" s="1" t="s">
        <v>28</v>
      </c>
      <c r="C5336" s="1" t="str">
        <f t="array" ref="C5336">_xlfn.XLOOKUP($B5336, sales_teams!$A$2:$A$36, sales_teams!$B$2:$B$36)</f>
        <v>Melvin Marxen</v>
      </c>
      <c r="D5336" s="1" t="str">
        <f t="array" ref="D5336">_xlfn.XLOOKUP($B5336, sales_teams!$A$2:$A$36, sales_teams!$C$2:$C$36)</f>
        <v>Central</v>
      </c>
      <c r="E5336" s="1" t="s">
        <v>109</v>
      </c>
      <c r="F5336" s="1" t="s">
        <v>166</v>
      </c>
      <c r="G5336" s="1" t="str">
        <f t="array" ref="G5336">IF($F5336="", "", _xlfn.XLOOKUP($F5336,accounts!$A$2:$A$86,accounts!$B$2:$B$86, "Other"))</f>
        <v>finance</v>
      </c>
      <c r="H5336" s="1" t="str">
        <f t="array" ref="H5336">IF($F5336="", "", IFS(_xlfn.XLOOKUP($F5336, accounts!$A$2:$A$86, accounts!$E$2:$E$86, 0)&gt;=1000, "Enterprise", _xlfn.XLOOKUP($F5336, accounts!$A$2:$A$86, accounts!$E$2:$E$86, 0)&gt;=100, "Mid-Market", TRUE, "SMB"))</f>
        <v>Enterprise</v>
      </c>
      <c r="I5336" s="1" t="str">
        <f t="array" ref="I5336">IF($F5336="", "", _xlfn.XLOOKUP($F5336,accounts!$A$2:$A$86,accounts!$F$2:$F$86, "Other"))</f>
        <v>United States</v>
      </c>
      <c r="J5336" s="1" t="s">
        <v>189</v>
      </c>
      <c r="K5336" s="3">
        <v>42942.0</v>
      </c>
    </row>
    <row r="5337">
      <c r="A5337" s="1" t="s">
        <v>5542</v>
      </c>
      <c r="B5337" s="1" t="s">
        <v>60</v>
      </c>
      <c r="C5337" s="1" t="str">
        <f t="array" ref="C5337">_xlfn.XLOOKUP($B5337, sales_teams!$A$2:$A$36, sales_teams!$B$2:$B$36)</f>
        <v>Celia Rouche</v>
      </c>
      <c r="D5337" s="1" t="str">
        <f t="array" ref="D5337">_xlfn.XLOOKUP($B5337, sales_teams!$A$2:$A$36, sales_teams!$C$2:$C$36)</f>
        <v>West</v>
      </c>
      <c r="E5337" s="1" t="s">
        <v>148</v>
      </c>
      <c r="G5337" s="1" t="str">
        <f t="array" ref="G5337">IF($F5337="", "", _xlfn.XLOOKUP($F5337,accounts!$A$2:$A$86,accounts!$B$2:$B$86, "Other"))</f>
        <v/>
      </c>
      <c r="H5337" s="1" t="str">
        <f t="array" ref="H5337">IF($F5337="", "", IFS(_xlfn.XLOOKUP($F5337, accounts!$A$2:$A$86, accounts!$E$2:$E$86, 0)&gt;=1000, "Enterprise", _xlfn.XLOOKUP($F5337, accounts!$A$2:$A$86, accounts!$E$2:$E$86, 0)&gt;=100, "Mid-Market", TRUE, "SMB"))</f>
        <v/>
      </c>
      <c r="I5337" s="1" t="str">
        <f t="array" ref="I5337">IF($F5337="", "", _xlfn.XLOOKUP($F5337,accounts!$A$2:$A$86,accounts!$F$2:$F$86, "Other"))</f>
        <v/>
      </c>
      <c r="J5337" s="1" t="s">
        <v>189</v>
      </c>
      <c r="K5337" s="3">
        <v>42942.0</v>
      </c>
    </row>
    <row r="5338">
      <c r="A5338" s="1" t="s">
        <v>5543</v>
      </c>
      <c r="B5338" s="1" t="s">
        <v>60</v>
      </c>
      <c r="C5338" s="1" t="str">
        <f t="array" ref="C5338">_xlfn.XLOOKUP($B5338, sales_teams!$A$2:$A$36, sales_teams!$B$2:$B$36)</f>
        <v>Celia Rouche</v>
      </c>
      <c r="D5338" s="1" t="str">
        <f t="array" ref="D5338">_xlfn.XLOOKUP($B5338, sales_teams!$A$2:$A$36, sales_teams!$C$2:$C$36)</f>
        <v>West</v>
      </c>
      <c r="E5338" s="1" t="s">
        <v>148</v>
      </c>
      <c r="F5338" s="1" t="s">
        <v>85</v>
      </c>
      <c r="G5338" s="1" t="str">
        <f t="array" ref="G5338">IF($F5338="", "", _xlfn.XLOOKUP($F5338,accounts!$A$2:$A$86,accounts!$B$2:$B$86, "Other"))</f>
        <v>telecommunications</v>
      </c>
      <c r="H5338" s="1" t="str">
        <f t="array" ref="H5338">IF($F5338="", "", IFS(_xlfn.XLOOKUP($F5338, accounts!$A$2:$A$86, accounts!$E$2:$E$86, 0)&gt;=1000, "Enterprise", _xlfn.XLOOKUP($F5338, accounts!$A$2:$A$86, accounts!$E$2:$E$86, 0)&gt;=100, "Mid-Market", TRUE, "SMB"))</f>
        <v>Enterprise</v>
      </c>
      <c r="I5338" s="1" t="str">
        <f t="array" ref="I5338">IF($F5338="", "", _xlfn.XLOOKUP($F5338,accounts!$A$2:$A$86,accounts!$F$2:$F$86, "Other"))</f>
        <v>United States</v>
      </c>
      <c r="J5338" s="1" t="s">
        <v>192</v>
      </c>
      <c r="K5338" s="3">
        <v>42942.0</v>
      </c>
      <c r="L5338" s="3">
        <v>42953.0</v>
      </c>
      <c r="M5338" s="1">
        <v>0.0</v>
      </c>
    </row>
    <row r="5339">
      <c r="A5339" s="1" t="s">
        <v>5544</v>
      </c>
      <c r="B5339" s="1" t="s">
        <v>45</v>
      </c>
      <c r="C5339" s="1" t="str">
        <f t="array" ref="C5339">_xlfn.XLOOKUP($B5339, sales_teams!$A$2:$A$36, sales_teams!$B$2:$B$36)</f>
        <v>Cara Losch</v>
      </c>
      <c r="D5339" s="1" t="str">
        <f t="array" ref="D5339">_xlfn.XLOOKUP($B5339, sales_teams!$A$2:$A$36, sales_teams!$C$2:$C$36)</f>
        <v>East</v>
      </c>
      <c r="E5339" s="1" t="s">
        <v>188</v>
      </c>
      <c r="F5339" s="1" t="s">
        <v>169</v>
      </c>
      <c r="G5339" s="1" t="str">
        <f t="array" ref="G5339">IF($F5339="", "", _xlfn.XLOOKUP($F5339,accounts!$A$2:$A$86,accounts!$B$2:$B$86, "Other"))</f>
        <v>entertainment</v>
      </c>
      <c r="H5339" s="1" t="str">
        <f t="array" ref="H5339">IF($F5339="", "", IFS(_xlfn.XLOOKUP($F5339, accounts!$A$2:$A$86, accounts!$E$2:$E$86, 0)&gt;=1000, "Enterprise", _xlfn.XLOOKUP($F5339, accounts!$A$2:$A$86, accounts!$E$2:$E$86, 0)&gt;=100, "Mid-Market", TRUE, "SMB"))</f>
        <v>Enterprise</v>
      </c>
      <c r="I5339" s="1" t="str">
        <f t="array" ref="I5339">IF($F5339="", "", _xlfn.XLOOKUP($F5339,accounts!$A$2:$A$86,accounts!$F$2:$F$86, "Other"))</f>
        <v>United States</v>
      </c>
      <c r="J5339" s="1" t="s">
        <v>131</v>
      </c>
      <c r="K5339" s="3">
        <v>42942.0</v>
      </c>
      <c r="L5339" s="3">
        <v>42944.0</v>
      </c>
      <c r="M5339" s="1">
        <v>3596.0</v>
      </c>
    </row>
    <row r="5340">
      <c r="A5340" s="1" t="s">
        <v>5545</v>
      </c>
      <c r="B5340" s="1" t="s">
        <v>105</v>
      </c>
      <c r="C5340" s="1" t="str">
        <f t="array" ref="C5340">_xlfn.XLOOKUP($B5340, sales_teams!$A$2:$A$36, sales_teams!$B$2:$B$36)</f>
        <v>Summer Sewald</v>
      </c>
      <c r="D5340" s="1" t="str">
        <f t="array" ref="D5340">_xlfn.XLOOKUP($B5340, sales_teams!$A$2:$A$36, sales_teams!$C$2:$C$36)</f>
        <v>West</v>
      </c>
      <c r="E5340" s="1" t="s">
        <v>181</v>
      </c>
      <c r="G5340" s="1" t="str">
        <f t="array" ref="G5340">IF($F5340="", "", _xlfn.XLOOKUP($F5340,accounts!$A$2:$A$86,accounts!$B$2:$B$86, "Other"))</f>
        <v/>
      </c>
      <c r="H5340" s="1" t="str">
        <f t="array" ref="H5340">IF($F5340="", "", IFS(_xlfn.XLOOKUP($F5340, accounts!$A$2:$A$86, accounts!$E$2:$E$86, 0)&gt;=1000, "Enterprise", _xlfn.XLOOKUP($F5340, accounts!$A$2:$A$86, accounts!$E$2:$E$86, 0)&gt;=100, "Mid-Market", TRUE, "SMB"))</f>
        <v/>
      </c>
      <c r="I5340" s="1" t="str">
        <f t="array" ref="I5340">IF($F5340="", "", _xlfn.XLOOKUP($F5340,accounts!$A$2:$A$86,accounts!$F$2:$F$86, "Other"))</f>
        <v/>
      </c>
      <c r="J5340" s="1" t="s">
        <v>189</v>
      </c>
      <c r="K5340" s="3">
        <v>42942.0</v>
      </c>
    </row>
    <row r="5341">
      <c r="A5341" s="1" t="s">
        <v>5546</v>
      </c>
      <c r="B5341" s="1" t="s">
        <v>105</v>
      </c>
      <c r="C5341" s="1" t="str">
        <f t="array" ref="C5341">_xlfn.XLOOKUP($B5341, sales_teams!$A$2:$A$36, sales_teams!$B$2:$B$36)</f>
        <v>Summer Sewald</v>
      </c>
      <c r="D5341" s="1" t="str">
        <f t="array" ref="D5341">_xlfn.XLOOKUP($B5341, sales_teams!$A$2:$A$36, sales_teams!$C$2:$C$36)</f>
        <v>West</v>
      </c>
      <c r="E5341" s="1" t="s">
        <v>109</v>
      </c>
      <c r="F5341" s="1" t="s">
        <v>119</v>
      </c>
      <c r="G5341" s="1" t="str">
        <f t="array" ref="G5341">IF($F5341="", "", _xlfn.XLOOKUP($F5341,accounts!$A$2:$A$86,accounts!$B$2:$B$86, "Other"))</f>
        <v>technology</v>
      </c>
      <c r="H5341" s="1" t="str">
        <f t="array" ref="H5341">IF($F5341="", "", IFS(_xlfn.XLOOKUP($F5341, accounts!$A$2:$A$86, accounts!$E$2:$E$86, 0)&gt;=1000, "Enterprise", _xlfn.XLOOKUP($F5341, accounts!$A$2:$A$86, accounts!$E$2:$E$86, 0)&gt;=100, "Mid-Market", TRUE, "SMB"))</f>
        <v>Enterprise</v>
      </c>
      <c r="I5341" s="1" t="str">
        <f t="array" ref="I5341">IF($F5341="", "", _xlfn.XLOOKUP($F5341,accounts!$A$2:$A$86,accounts!$F$2:$F$86, "Other"))</f>
        <v>Korea</v>
      </c>
      <c r="J5341" s="1" t="s">
        <v>192</v>
      </c>
      <c r="K5341" s="3">
        <v>42942.0</v>
      </c>
      <c r="L5341" s="3">
        <v>42943.0</v>
      </c>
      <c r="M5341" s="1">
        <v>0.0</v>
      </c>
    </row>
    <row r="5342">
      <c r="A5342" s="1" t="s">
        <v>5547</v>
      </c>
      <c r="B5342" s="1" t="s">
        <v>105</v>
      </c>
      <c r="C5342" s="1" t="str">
        <f t="array" ref="C5342">_xlfn.XLOOKUP($B5342, sales_teams!$A$2:$A$36, sales_teams!$B$2:$B$36)</f>
        <v>Summer Sewald</v>
      </c>
      <c r="D5342" s="1" t="str">
        <f t="array" ref="D5342">_xlfn.XLOOKUP($B5342, sales_teams!$A$2:$A$36, sales_teams!$C$2:$C$36)</f>
        <v>West</v>
      </c>
      <c r="E5342" s="1" t="s">
        <v>109</v>
      </c>
      <c r="F5342" s="1" t="s">
        <v>154</v>
      </c>
      <c r="G5342" s="1" t="str">
        <f t="array" ref="G5342">IF($F5342="", "", _xlfn.XLOOKUP($F5342,accounts!$A$2:$A$86,accounts!$B$2:$B$86, "Other"))</f>
        <v>retail</v>
      </c>
      <c r="H5342" s="1" t="str">
        <f t="array" ref="H5342">IF($F5342="", "", IFS(_xlfn.XLOOKUP($F5342, accounts!$A$2:$A$86, accounts!$E$2:$E$86, 0)&gt;=1000, "Enterprise", _xlfn.XLOOKUP($F5342, accounts!$A$2:$A$86, accounts!$E$2:$E$86, 0)&gt;=100, "Mid-Market", TRUE, "SMB"))</f>
        <v>Enterprise</v>
      </c>
      <c r="I5342" s="1" t="str">
        <f t="array" ref="I5342">IF($F5342="", "", _xlfn.XLOOKUP($F5342,accounts!$A$2:$A$86,accounts!$F$2:$F$86, "Other"))</f>
        <v>United States</v>
      </c>
      <c r="J5342" s="1" t="s">
        <v>131</v>
      </c>
      <c r="K5342" s="3">
        <v>42942.0</v>
      </c>
      <c r="L5342" s="3">
        <v>43070.0</v>
      </c>
      <c r="M5342" s="1">
        <v>1091.0</v>
      </c>
    </row>
    <row r="5343">
      <c r="A5343" s="1" t="s">
        <v>5548</v>
      </c>
      <c r="B5343" s="1" t="s">
        <v>105</v>
      </c>
      <c r="C5343" s="1" t="str">
        <f t="array" ref="C5343">_xlfn.XLOOKUP($B5343, sales_teams!$A$2:$A$36, sales_teams!$B$2:$B$36)</f>
        <v>Summer Sewald</v>
      </c>
      <c r="D5343" s="1" t="str">
        <f t="array" ref="D5343">_xlfn.XLOOKUP($B5343, sales_teams!$A$2:$A$36, sales_teams!$C$2:$C$36)</f>
        <v>West</v>
      </c>
      <c r="E5343" s="1" t="s">
        <v>148</v>
      </c>
      <c r="F5343" s="1" t="s">
        <v>142</v>
      </c>
      <c r="G5343" s="1" t="str">
        <f t="array" ref="G5343">IF($F5343="", "", _xlfn.XLOOKUP($F5343,accounts!$A$2:$A$86,accounts!$B$2:$B$86, "Other"))</f>
        <v>retail</v>
      </c>
      <c r="H5343" s="1" t="str">
        <f t="array" ref="H5343">IF($F5343="", "", IFS(_xlfn.XLOOKUP($F5343, accounts!$A$2:$A$86, accounts!$E$2:$E$86, 0)&gt;=1000, "Enterprise", _xlfn.XLOOKUP($F5343, accounts!$A$2:$A$86, accounts!$E$2:$E$86, 0)&gt;=100, "Mid-Market", TRUE, "SMB"))</f>
        <v>Enterprise</v>
      </c>
      <c r="I5343" s="1" t="str">
        <f t="array" ref="I5343">IF($F5343="", "", _xlfn.XLOOKUP($F5343,accounts!$A$2:$A$86,accounts!$F$2:$F$86, "Other"))</f>
        <v>United States</v>
      </c>
      <c r="J5343" s="1" t="s">
        <v>131</v>
      </c>
      <c r="K5343" s="3">
        <v>42942.0</v>
      </c>
      <c r="L5343" s="3">
        <v>43004.0</v>
      </c>
      <c r="M5343" s="1">
        <v>6000.0</v>
      </c>
    </row>
    <row r="5344">
      <c r="A5344" s="1" t="s">
        <v>5549</v>
      </c>
      <c r="B5344" s="1" t="s">
        <v>7</v>
      </c>
      <c r="C5344" s="1" t="str">
        <f t="array" ref="C5344">_xlfn.XLOOKUP($B5344, sales_teams!$A$2:$A$36, sales_teams!$B$2:$B$36)</f>
        <v>Dustin Brinkmann</v>
      </c>
      <c r="D5344" s="1" t="str">
        <f t="array" ref="D5344">_xlfn.XLOOKUP($B5344, sales_teams!$A$2:$A$36, sales_teams!$C$2:$C$36)</f>
        <v>Central</v>
      </c>
      <c r="E5344" s="1" t="s">
        <v>194</v>
      </c>
      <c r="G5344" s="1" t="str">
        <f t="array" ref="G5344">IF($F5344="", "", _xlfn.XLOOKUP($F5344,accounts!$A$2:$A$86,accounts!$B$2:$B$86, "Other"))</f>
        <v/>
      </c>
      <c r="H5344" s="1" t="str">
        <f t="array" ref="H5344">IF($F5344="", "", IFS(_xlfn.XLOOKUP($F5344, accounts!$A$2:$A$86, accounts!$E$2:$E$86, 0)&gt;=1000, "Enterprise", _xlfn.XLOOKUP($F5344, accounts!$A$2:$A$86, accounts!$E$2:$E$86, 0)&gt;=100, "Mid-Market", TRUE, "SMB"))</f>
        <v/>
      </c>
      <c r="I5344" s="1" t="str">
        <f t="array" ref="I5344">IF($F5344="", "", _xlfn.XLOOKUP($F5344,accounts!$A$2:$A$86,accounts!$F$2:$F$86, "Other"))</f>
        <v/>
      </c>
      <c r="J5344" s="1" t="s">
        <v>189</v>
      </c>
      <c r="K5344" s="3">
        <v>42943.0</v>
      </c>
    </row>
    <row r="5345">
      <c r="A5345" s="1" t="s">
        <v>5550</v>
      </c>
      <c r="B5345" s="1" t="s">
        <v>7</v>
      </c>
      <c r="C5345" s="1" t="str">
        <f t="array" ref="C5345">_xlfn.XLOOKUP($B5345, sales_teams!$A$2:$A$36, sales_teams!$B$2:$B$36)</f>
        <v>Dustin Brinkmann</v>
      </c>
      <c r="D5345" s="1" t="str">
        <f t="array" ref="D5345">_xlfn.XLOOKUP($B5345, sales_teams!$A$2:$A$36, sales_teams!$C$2:$C$36)</f>
        <v>Central</v>
      </c>
      <c r="E5345" s="1" t="s">
        <v>194</v>
      </c>
      <c r="G5345" s="1" t="str">
        <f t="array" ref="G5345">IF($F5345="", "", _xlfn.XLOOKUP($F5345,accounts!$A$2:$A$86,accounts!$B$2:$B$86, "Other"))</f>
        <v/>
      </c>
      <c r="H5345" s="1" t="str">
        <f t="array" ref="H5345">IF($F5345="", "", IFS(_xlfn.XLOOKUP($F5345, accounts!$A$2:$A$86, accounts!$E$2:$E$86, 0)&gt;=1000, "Enterprise", _xlfn.XLOOKUP($F5345, accounts!$A$2:$A$86, accounts!$E$2:$E$86, 0)&gt;=100, "Mid-Market", TRUE, "SMB"))</f>
        <v/>
      </c>
      <c r="I5345" s="1" t="str">
        <f t="array" ref="I5345">IF($F5345="", "", _xlfn.XLOOKUP($F5345,accounts!$A$2:$A$86,accounts!$F$2:$F$86, "Other"))</f>
        <v/>
      </c>
      <c r="J5345" s="1" t="s">
        <v>189</v>
      </c>
      <c r="K5345" s="3">
        <v>42943.0</v>
      </c>
    </row>
    <row r="5346">
      <c r="A5346" s="1" t="s">
        <v>5551</v>
      </c>
      <c r="B5346" s="1" t="s">
        <v>7</v>
      </c>
      <c r="C5346" s="1" t="str">
        <f t="array" ref="C5346">_xlfn.XLOOKUP($B5346, sales_teams!$A$2:$A$36, sales_teams!$B$2:$B$36)</f>
        <v>Dustin Brinkmann</v>
      </c>
      <c r="D5346" s="1" t="str">
        <f t="array" ref="D5346">_xlfn.XLOOKUP($B5346, sales_teams!$A$2:$A$36, sales_teams!$C$2:$C$36)</f>
        <v>Central</v>
      </c>
      <c r="E5346" s="1" t="s">
        <v>179</v>
      </c>
      <c r="F5346" s="1" t="s">
        <v>97</v>
      </c>
      <c r="G5346" s="1" t="str">
        <f t="array" ref="G5346">IF($F5346="", "", _xlfn.XLOOKUP($F5346,accounts!$A$2:$A$86,accounts!$B$2:$B$86, "Other"))</f>
        <v>finance</v>
      </c>
      <c r="H5346" s="1" t="str">
        <f t="array" ref="H5346">IF($F5346="", "", IFS(_xlfn.XLOOKUP($F5346, accounts!$A$2:$A$86, accounts!$E$2:$E$86, 0)&gt;=1000, "Enterprise", _xlfn.XLOOKUP($F5346, accounts!$A$2:$A$86, accounts!$E$2:$E$86, 0)&gt;=100, "Mid-Market", TRUE, "SMB"))</f>
        <v>Mid-Market</v>
      </c>
      <c r="I5346" s="1" t="str">
        <f t="array" ref="I5346">IF($F5346="", "", _xlfn.XLOOKUP($F5346,accounts!$A$2:$A$86,accounts!$F$2:$F$86, "Other"))</f>
        <v>United States</v>
      </c>
      <c r="J5346" s="1" t="s">
        <v>189</v>
      </c>
      <c r="K5346" s="3">
        <v>42943.0</v>
      </c>
    </row>
    <row r="5347">
      <c r="A5347" s="1" t="s">
        <v>5552</v>
      </c>
      <c r="B5347" s="1" t="s">
        <v>7</v>
      </c>
      <c r="C5347" s="1" t="str">
        <f t="array" ref="C5347">_xlfn.XLOOKUP($B5347, sales_teams!$A$2:$A$36, sales_teams!$B$2:$B$36)</f>
        <v>Dustin Brinkmann</v>
      </c>
      <c r="D5347" s="1" t="str">
        <f t="array" ref="D5347">_xlfn.XLOOKUP($B5347, sales_teams!$A$2:$A$36, sales_teams!$C$2:$C$36)</f>
        <v>Central</v>
      </c>
      <c r="E5347" s="1" t="s">
        <v>179</v>
      </c>
      <c r="G5347" s="1" t="str">
        <f t="array" ref="G5347">IF($F5347="", "", _xlfn.XLOOKUP($F5347,accounts!$A$2:$A$86,accounts!$B$2:$B$86, "Other"))</f>
        <v/>
      </c>
      <c r="H5347" s="1" t="str">
        <f t="array" ref="H5347">IF($F5347="", "", IFS(_xlfn.XLOOKUP($F5347, accounts!$A$2:$A$86, accounts!$E$2:$E$86, 0)&gt;=1000, "Enterprise", _xlfn.XLOOKUP($F5347, accounts!$A$2:$A$86, accounts!$E$2:$E$86, 0)&gt;=100, "Mid-Market", TRUE, "SMB"))</f>
        <v/>
      </c>
      <c r="I5347" s="1" t="str">
        <f t="array" ref="I5347">IF($F5347="", "", _xlfn.XLOOKUP($F5347,accounts!$A$2:$A$86,accounts!$F$2:$F$86, "Other"))</f>
        <v/>
      </c>
      <c r="J5347" s="1" t="s">
        <v>189</v>
      </c>
      <c r="K5347" s="3">
        <v>42943.0</v>
      </c>
    </row>
    <row r="5348">
      <c r="A5348" s="1" t="s">
        <v>5553</v>
      </c>
      <c r="B5348" s="1" t="s">
        <v>7</v>
      </c>
      <c r="C5348" s="1" t="str">
        <f t="array" ref="C5348">_xlfn.XLOOKUP($B5348, sales_teams!$A$2:$A$36, sales_teams!$B$2:$B$36)</f>
        <v>Dustin Brinkmann</v>
      </c>
      <c r="D5348" s="1" t="str">
        <f t="array" ref="D5348">_xlfn.XLOOKUP($B5348, sales_teams!$A$2:$A$36, sales_teams!$C$2:$C$36)</f>
        <v>Central</v>
      </c>
      <c r="E5348" s="1" t="s">
        <v>194</v>
      </c>
      <c r="F5348" s="1" t="s">
        <v>29</v>
      </c>
      <c r="G5348" s="1" t="str">
        <f t="array" ref="G5348">IF($F5348="", "", _xlfn.XLOOKUP($F5348,accounts!$A$2:$A$86,accounts!$B$2:$B$86, "Other"))</f>
        <v>medical</v>
      </c>
      <c r="H5348" s="1" t="str">
        <f t="array" ref="H5348">IF($F5348="", "", IFS(_xlfn.XLOOKUP($F5348, accounts!$A$2:$A$86, accounts!$E$2:$E$86, 0)&gt;=1000, "Enterprise", _xlfn.XLOOKUP($F5348, accounts!$A$2:$A$86, accounts!$E$2:$E$86, 0)&gt;=100, "Mid-Market", TRUE, "SMB"))</f>
        <v>Enterprise</v>
      </c>
      <c r="I5348" s="1" t="str">
        <f t="array" ref="I5348">IF($F5348="", "", _xlfn.XLOOKUP($F5348,accounts!$A$2:$A$86,accounts!$F$2:$F$86, "Other"))</f>
        <v>Philipines</v>
      </c>
      <c r="J5348" s="1" t="s">
        <v>131</v>
      </c>
      <c r="K5348" s="3">
        <v>42943.0</v>
      </c>
      <c r="L5348" s="3">
        <v>42945.0</v>
      </c>
      <c r="M5348" s="1">
        <v>5068.0</v>
      </c>
    </row>
    <row r="5349">
      <c r="A5349" s="1" t="s">
        <v>5554</v>
      </c>
      <c r="B5349" s="1" t="s">
        <v>7</v>
      </c>
      <c r="C5349" s="1" t="str">
        <f t="array" ref="C5349">_xlfn.XLOOKUP($B5349, sales_teams!$A$2:$A$36, sales_teams!$B$2:$B$36)</f>
        <v>Dustin Brinkmann</v>
      </c>
      <c r="D5349" s="1" t="str">
        <f t="array" ref="D5349">_xlfn.XLOOKUP($B5349, sales_teams!$A$2:$A$36, sales_teams!$C$2:$C$36)</f>
        <v>Central</v>
      </c>
      <c r="E5349" s="1" t="s">
        <v>179</v>
      </c>
      <c r="F5349" s="1" t="s">
        <v>110</v>
      </c>
      <c r="G5349" s="1" t="str">
        <f t="array" ref="G5349">IF($F5349="", "", _xlfn.XLOOKUP($F5349,accounts!$A$2:$A$86,accounts!$B$2:$B$86, "Other"))</f>
        <v>technology</v>
      </c>
      <c r="H5349" s="1" t="str">
        <f t="array" ref="H5349">IF($F5349="", "", IFS(_xlfn.XLOOKUP($F5349, accounts!$A$2:$A$86, accounts!$E$2:$E$86, 0)&gt;=1000, "Enterprise", _xlfn.XLOOKUP($F5349, accounts!$A$2:$A$86, accounts!$E$2:$E$86, 0)&gt;=100, "Mid-Market", TRUE, "SMB"))</f>
        <v>Enterprise</v>
      </c>
      <c r="I5349" s="1" t="str">
        <f t="array" ref="I5349">IF($F5349="", "", _xlfn.XLOOKUP($F5349,accounts!$A$2:$A$86,accounts!$F$2:$F$86, "Other"))</f>
        <v>Norway</v>
      </c>
      <c r="J5349" s="1" t="s">
        <v>131</v>
      </c>
      <c r="K5349" s="3">
        <v>42943.0</v>
      </c>
      <c r="L5349" s="3">
        <v>42945.0</v>
      </c>
      <c r="M5349" s="1">
        <v>46.0</v>
      </c>
    </row>
    <row r="5350">
      <c r="A5350" s="1" t="s">
        <v>5555</v>
      </c>
      <c r="B5350" s="1" t="s">
        <v>52</v>
      </c>
      <c r="C5350" s="1" t="str">
        <f t="array" ref="C5350">_xlfn.XLOOKUP($B5350, sales_teams!$A$2:$A$36, sales_teams!$B$2:$B$36)</f>
        <v>Rocco Neubert</v>
      </c>
      <c r="D5350" s="1" t="str">
        <f t="array" ref="D5350">_xlfn.XLOOKUP($B5350, sales_teams!$A$2:$A$36, sales_teams!$C$2:$C$36)</f>
        <v>East</v>
      </c>
      <c r="E5350" s="1" t="s">
        <v>188</v>
      </c>
      <c r="F5350" s="1" t="s">
        <v>167</v>
      </c>
      <c r="G5350" s="1" t="str">
        <f t="array" ref="G5350">IF($F5350="", "", _xlfn.XLOOKUP($F5350,accounts!$A$2:$A$86,accounts!$B$2:$B$86, "Other"))</f>
        <v>finance</v>
      </c>
      <c r="H5350" s="1" t="str">
        <f t="array" ref="H5350">IF($F5350="", "", IFS(_xlfn.XLOOKUP($F5350, accounts!$A$2:$A$86, accounts!$E$2:$E$86, 0)&gt;=1000, "Enterprise", _xlfn.XLOOKUP($F5350, accounts!$A$2:$A$86, accounts!$E$2:$E$86, 0)&gt;=100, "Mid-Market", TRUE, "SMB"))</f>
        <v>Mid-Market</v>
      </c>
      <c r="I5350" s="1" t="str">
        <f t="array" ref="I5350">IF($F5350="", "", _xlfn.XLOOKUP($F5350,accounts!$A$2:$A$86,accounts!$F$2:$F$86, "Other"))</f>
        <v>United States</v>
      </c>
      <c r="J5350" s="1" t="s">
        <v>192</v>
      </c>
      <c r="K5350" s="3">
        <v>42943.0</v>
      </c>
      <c r="L5350" s="3">
        <v>43081.0</v>
      </c>
      <c r="M5350" s="1">
        <v>0.0</v>
      </c>
    </row>
    <row r="5351">
      <c r="A5351" s="1" t="s">
        <v>5556</v>
      </c>
      <c r="B5351" s="1" t="s">
        <v>12</v>
      </c>
      <c r="C5351" s="1" t="str">
        <f t="array" ref="C5351">_xlfn.XLOOKUP($B5351, sales_teams!$A$2:$A$36, sales_teams!$B$2:$B$36)</f>
        <v>Dustin Brinkmann</v>
      </c>
      <c r="D5351" s="1" t="str">
        <f t="array" ref="D5351">_xlfn.XLOOKUP($B5351, sales_teams!$A$2:$A$36, sales_teams!$C$2:$C$36)</f>
        <v>Central</v>
      </c>
      <c r="E5351" s="1" t="s">
        <v>109</v>
      </c>
      <c r="G5351" s="1" t="str">
        <f t="array" ref="G5351">IF($F5351="", "", _xlfn.XLOOKUP($F5351,accounts!$A$2:$A$86,accounts!$B$2:$B$86, "Other"))</f>
        <v/>
      </c>
      <c r="H5351" s="1" t="str">
        <f t="array" ref="H5351">IF($F5351="", "", IFS(_xlfn.XLOOKUP($F5351, accounts!$A$2:$A$86, accounts!$E$2:$E$86, 0)&gt;=1000, "Enterprise", _xlfn.XLOOKUP($F5351, accounts!$A$2:$A$86, accounts!$E$2:$E$86, 0)&gt;=100, "Mid-Market", TRUE, "SMB"))</f>
        <v/>
      </c>
      <c r="I5351" s="1" t="str">
        <f t="array" ref="I5351">IF($F5351="", "", _xlfn.XLOOKUP($F5351,accounts!$A$2:$A$86,accounts!$F$2:$F$86, "Other"))</f>
        <v/>
      </c>
      <c r="J5351" s="1" t="s">
        <v>189</v>
      </c>
      <c r="K5351" s="3">
        <v>42943.0</v>
      </c>
    </row>
    <row r="5352">
      <c r="A5352" s="1" t="s">
        <v>5557</v>
      </c>
      <c r="B5352" s="1" t="s">
        <v>12</v>
      </c>
      <c r="C5352" s="1" t="str">
        <f t="array" ref="C5352">_xlfn.XLOOKUP($B5352, sales_teams!$A$2:$A$36, sales_teams!$B$2:$B$36)</f>
        <v>Dustin Brinkmann</v>
      </c>
      <c r="D5352" s="1" t="str">
        <f t="array" ref="D5352">_xlfn.XLOOKUP($B5352, sales_teams!$A$2:$A$36, sales_teams!$C$2:$C$36)</f>
        <v>Central</v>
      </c>
      <c r="E5352" s="1" t="s">
        <v>188</v>
      </c>
      <c r="F5352" s="1" t="s">
        <v>152</v>
      </c>
      <c r="G5352" s="1" t="str">
        <f t="array" ref="G5352">IF($F5352="", "", _xlfn.XLOOKUP($F5352,accounts!$A$2:$A$86,accounts!$B$2:$B$86, "Other"))</f>
        <v>marketing</v>
      </c>
      <c r="H5352" s="1" t="str">
        <f t="array" ref="H5352">IF($F5352="", "", IFS(_xlfn.XLOOKUP($F5352, accounts!$A$2:$A$86, accounts!$E$2:$E$86, 0)&gt;=1000, "Enterprise", _xlfn.XLOOKUP($F5352, accounts!$A$2:$A$86, accounts!$E$2:$E$86, 0)&gt;=100, "Mid-Market", TRUE, "SMB"))</f>
        <v>Mid-Market</v>
      </c>
      <c r="I5352" s="1" t="str">
        <f t="array" ref="I5352">IF($F5352="", "", _xlfn.XLOOKUP($F5352,accounts!$A$2:$A$86,accounts!$F$2:$F$86, "Other"))</f>
        <v>United States</v>
      </c>
      <c r="J5352" s="1" t="s">
        <v>131</v>
      </c>
      <c r="K5352" s="3">
        <v>42943.0</v>
      </c>
      <c r="L5352" s="3">
        <v>42949.0</v>
      </c>
      <c r="M5352" s="1">
        <v>3025.0</v>
      </c>
    </row>
    <row r="5353">
      <c r="A5353" s="1" t="s">
        <v>5558</v>
      </c>
      <c r="B5353" s="1" t="s">
        <v>39</v>
      </c>
      <c r="C5353" s="1" t="str">
        <f t="array" ref="C5353">_xlfn.XLOOKUP($B5353, sales_teams!$A$2:$A$36, sales_teams!$B$2:$B$36)</f>
        <v>Cara Losch</v>
      </c>
      <c r="D5353" s="1" t="str">
        <f t="array" ref="D5353">_xlfn.XLOOKUP($B5353, sales_teams!$A$2:$A$36, sales_teams!$C$2:$C$36)</f>
        <v>East</v>
      </c>
      <c r="E5353" s="1" t="s">
        <v>109</v>
      </c>
      <c r="F5353" s="1" t="s">
        <v>83</v>
      </c>
      <c r="G5353" s="1" t="str">
        <f t="array" ref="G5353">IF($F5353="", "", _xlfn.XLOOKUP($F5353,accounts!$A$2:$A$86,accounts!$B$2:$B$86, "Other"))</f>
        <v>marketing</v>
      </c>
      <c r="H5353" s="1" t="str">
        <f t="array" ref="H5353">IF($F5353="", "", IFS(_xlfn.XLOOKUP($F5353, accounts!$A$2:$A$86, accounts!$E$2:$E$86, 0)&gt;=1000, "Enterprise", _xlfn.XLOOKUP($F5353, accounts!$A$2:$A$86, accounts!$E$2:$E$86, 0)&gt;=100, "Mid-Market", TRUE, "SMB"))</f>
        <v>Enterprise</v>
      </c>
      <c r="I5353" s="1" t="str">
        <f t="array" ref="I5353">IF($F5353="", "", _xlfn.XLOOKUP($F5353,accounts!$A$2:$A$86,accounts!$F$2:$F$86, "Other"))</f>
        <v>United States</v>
      </c>
      <c r="J5353" s="1" t="s">
        <v>192</v>
      </c>
      <c r="K5353" s="3">
        <v>42943.0</v>
      </c>
      <c r="L5353" s="3">
        <v>42945.0</v>
      </c>
      <c r="M5353" s="1">
        <v>0.0</v>
      </c>
    </row>
    <row r="5354">
      <c r="A5354" s="1" t="s">
        <v>5559</v>
      </c>
      <c r="B5354" s="1" t="s">
        <v>30</v>
      </c>
      <c r="C5354" s="1" t="str">
        <f t="array" ref="C5354">_xlfn.XLOOKUP($B5354, sales_teams!$A$2:$A$36, sales_teams!$B$2:$B$36)</f>
        <v>Melvin Marxen</v>
      </c>
      <c r="D5354" s="1" t="str">
        <f t="array" ref="D5354">_xlfn.XLOOKUP($B5354, sales_teams!$A$2:$A$36, sales_teams!$C$2:$C$36)</f>
        <v>Central</v>
      </c>
      <c r="E5354" s="1" t="s">
        <v>109</v>
      </c>
      <c r="G5354" s="1" t="str">
        <f t="array" ref="G5354">IF($F5354="", "", _xlfn.XLOOKUP($F5354,accounts!$A$2:$A$86,accounts!$B$2:$B$86, "Other"))</f>
        <v/>
      </c>
      <c r="H5354" s="1" t="str">
        <f t="array" ref="H5354">IF($F5354="", "", IFS(_xlfn.XLOOKUP($F5354, accounts!$A$2:$A$86, accounts!$E$2:$E$86, 0)&gt;=1000, "Enterprise", _xlfn.XLOOKUP($F5354, accounts!$A$2:$A$86, accounts!$E$2:$E$86, 0)&gt;=100, "Mid-Market", TRUE, "SMB"))</f>
        <v/>
      </c>
      <c r="I5354" s="1" t="str">
        <f t="array" ref="I5354">IF($F5354="", "", _xlfn.XLOOKUP($F5354,accounts!$A$2:$A$86,accounts!$F$2:$F$86, "Other"))</f>
        <v/>
      </c>
      <c r="J5354" s="1" t="s">
        <v>189</v>
      </c>
      <c r="K5354" s="3">
        <v>42943.0</v>
      </c>
    </row>
    <row r="5355">
      <c r="A5355" s="1" t="s">
        <v>5560</v>
      </c>
      <c r="B5355" s="1" t="s">
        <v>30</v>
      </c>
      <c r="C5355" s="1" t="str">
        <f t="array" ref="C5355">_xlfn.XLOOKUP($B5355, sales_teams!$A$2:$A$36, sales_teams!$B$2:$B$36)</f>
        <v>Melvin Marxen</v>
      </c>
      <c r="D5355" s="1" t="str">
        <f t="array" ref="D5355">_xlfn.XLOOKUP($B5355, sales_teams!$A$2:$A$36, sales_teams!$C$2:$C$36)</f>
        <v>Central</v>
      </c>
      <c r="E5355" s="1" t="s">
        <v>148</v>
      </c>
      <c r="F5355" s="1" t="s">
        <v>91</v>
      </c>
      <c r="G5355" s="1" t="str">
        <f t="array" ref="G5355">IF($F5355="", "", _xlfn.XLOOKUP($F5355,accounts!$A$2:$A$86,accounts!$B$2:$B$86, "Other"))</f>
        <v>employment</v>
      </c>
      <c r="H5355" s="1" t="str">
        <f t="array" ref="H5355">IF($F5355="", "", IFS(_xlfn.XLOOKUP($F5355, accounts!$A$2:$A$86, accounts!$E$2:$E$86, 0)&gt;=1000, "Enterprise", _xlfn.XLOOKUP($F5355, accounts!$A$2:$A$86, accounts!$E$2:$E$86, 0)&gt;=100, "Mid-Market", TRUE, "SMB"))</f>
        <v>Enterprise</v>
      </c>
      <c r="I5355" s="1" t="str">
        <f t="array" ref="I5355">IF($F5355="", "", _xlfn.XLOOKUP($F5355,accounts!$A$2:$A$86,accounts!$F$2:$F$86, "Other"))</f>
        <v>United States</v>
      </c>
      <c r="J5355" s="1" t="s">
        <v>189</v>
      </c>
      <c r="K5355" s="3">
        <v>42943.0</v>
      </c>
    </row>
    <row r="5356">
      <c r="A5356" s="1" t="s">
        <v>5561</v>
      </c>
      <c r="B5356" s="1" t="s">
        <v>30</v>
      </c>
      <c r="C5356" s="1" t="str">
        <f t="array" ref="C5356">_xlfn.XLOOKUP($B5356, sales_teams!$A$2:$A$36, sales_teams!$B$2:$B$36)</f>
        <v>Melvin Marxen</v>
      </c>
      <c r="D5356" s="1" t="str">
        <f t="array" ref="D5356">_xlfn.XLOOKUP($B5356, sales_teams!$A$2:$A$36, sales_teams!$C$2:$C$36)</f>
        <v>Central</v>
      </c>
      <c r="E5356" s="1" t="s">
        <v>148</v>
      </c>
      <c r="F5356" s="1" t="s">
        <v>95</v>
      </c>
      <c r="G5356" s="1" t="str">
        <f t="array" ref="G5356">IF($F5356="", "", _xlfn.XLOOKUP($F5356,accounts!$A$2:$A$86,accounts!$B$2:$B$86, "Other"))</f>
        <v>finance</v>
      </c>
      <c r="H5356" s="1" t="str">
        <f t="array" ref="H5356">IF($F5356="", "", IFS(_xlfn.XLOOKUP($F5356, accounts!$A$2:$A$86, accounts!$E$2:$E$86, 0)&gt;=1000, "Enterprise", _xlfn.XLOOKUP($F5356, accounts!$A$2:$A$86, accounts!$E$2:$E$86, 0)&gt;=100, "Mid-Market", TRUE, "SMB"))</f>
        <v>Enterprise</v>
      </c>
      <c r="I5356" s="1" t="str">
        <f t="array" ref="I5356">IF($F5356="", "", _xlfn.XLOOKUP($F5356,accounts!$A$2:$A$86,accounts!$F$2:$F$86, "Other"))</f>
        <v>United States</v>
      </c>
      <c r="J5356" s="1" t="s">
        <v>189</v>
      </c>
      <c r="K5356" s="3">
        <v>42943.0</v>
      </c>
    </row>
    <row r="5357">
      <c r="A5357" s="1" t="s">
        <v>5562</v>
      </c>
      <c r="B5357" s="1" t="s">
        <v>30</v>
      </c>
      <c r="C5357" s="1" t="str">
        <f t="array" ref="C5357">_xlfn.XLOOKUP($B5357, sales_teams!$A$2:$A$36, sales_teams!$B$2:$B$36)</f>
        <v>Melvin Marxen</v>
      </c>
      <c r="D5357" s="1" t="str">
        <f t="array" ref="D5357">_xlfn.XLOOKUP($B5357, sales_teams!$A$2:$A$36, sales_teams!$C$2:$C$36)</f>
        <v>Central</v>
      </c>
      <c r="E5357" s="1" t="s">
        <v>148</v>
      </c>
      <c r="F5357" s="1" t="s">
        <v>127</v>
      </c>
      <c r="G5357" s="1" t="str">
        <f t="array" ref="G5357">IF($F5357="", "", _xlfn.XLOOKUP($F5357,accounts!$A$2:$A$86,accounts!$B$2:$B$86, "Other"))</f>
        <v>technology</v>
      </c>
      <c r="H5357" s="1" t="str">
        <f t="array" ref="H5357">IF($F5357="", "", IFS(_xlfn.XLOOKUP($F5357, accounts!$A$2:$A$86, accounts!$E$2:$E$86, 0)&gt;=1000, "Enterprise", _xlfn.XLOOKUP($F5357, accounts!$A$2:$A$86, accounts!$E$2:$E$86, 0)&gt;=100, "Mid-Market", TRUE, "SMB"))</f>
        <v>Enterprise</v>
      </c>
      <c r="I5357" s="1" t="str">
        <f t="array" ref="I5357">IF($F5357="", "", _xlfn.XLOOKUP($F5357,accounts!$A$2:$A$86,accounts!$F$2:$F$86, "Other"))</f>
        <v>United States</v>
      </c>
      <c r="J5357" s="1" t="s">
        <v>189</v>
      </c>
      <c r="K5357" s="3">
        <v>42943.0</v>
      </c>
    </row>
    <row r="5358">
      <c r="A5358" s="1" t="s">
        <v>5563</v>
      </c>
      <c r="B5358" s="1" t="s">
        <v>30</v>
      </c>
      <c r="C5358" s="1" t="str">
        <f t="array" ref="C5358">_xlfn.XLOOKUP($B5358, sales_teams!$A$2:$A$36, sales_teams!$B$2:$B$36)</f>
        <v>Melvin Marxen</v>
      </c>
      <c r="D5358" s="1" t="str">
        <f t="array" ref="D5358">_xlfn.XLOOKUP($B5358, sales_teams!$A$2:$A$36, sales_teams!$C$2:$C$36)</f>
        <v>Central</v>
      </c>
      <c r="E5358" s="1" t="s">
        <v>148</v>
      </c>
      <c r="G5358" s="1" t="str">
        <f t="array" ref="G5358">IF($F5358="", "", _xlfn.XLOOKUP($F5358,accounts!$A$2:$A$86,accounts!$B$2:$B$86, "Other"))</f>
        <v/>
      </c>
      <c r="H5358" s="1" t="str">
        <f t="array" ref="H5358">IF($F5358="", "", IFS(_xlfn.XLOOKUP($F5358, accounts!$A$2:$A$86, accounts!$E$2:$E$86, 0)&gt;=1000, "Enterprise", _xlfn.XLOOKUP($F5358, accounts!$A$2:$A$86, accounts!$E$2:$E$86, 0)&gt;=100, "Mid-Market", TRUE, "SMB"))</f>
        <v/>
      </c>
      <c r="I5358" s="1" t="str">
        <f t="array" ref="I5358">IF($F5358="", "", _xlfn.XLOOKUP($F5358,accounts!$A$2:$A$86,accounts!$F$2:$F$86, "Other"))</f>
        <v/>
      </c>
      <c r="J5358" s="1" t="s">
        <v>189</v>
      </c>
      <c r="K5358" s="3">
        <v>42943.0</v>
      </c>
    </row>
    <row r="5359">
      <c r="A5359" s="1" t="s">
        <v>5564</v>
      </c>
      <c r="B5359" s="1" t="s">
        <v>30</v>
      </c>
      <c r="C5359" s="1" t="str">
        <f t="array" ref="C5359">_xlfn.XLOOKUP($B5359, sales_teams!$A$2:$A$36, sales_teams!$B$2:$B$36)</f>
        <v>Melvin Marxen</v>
      </c>
      <c r="D5359" s="1" t="str">
        <f t="array" ref="D5359">_xlfn.XLOOKUP($B5359, sales_teams!$A$2:$A$36, sales_teams!$C$2:$C$36)</f>
        <v>Central</v>
      </c>
      <c r="E5359" s="1" t="s">
        <v>148</v>
      </c>
      <c r="G5359" s="1" t="str">
        <f t="array" ref="G5359">IF($F5359="", "", _xlfn.XLOOKUP($F5359,accounts!$A$2:$A$86,accounts!$B$2:$B$86, "Other"))</f>
        <v/>
      </c>
      <c r="H5359" s="1" t="str">
        <f t="array" ref="H5359">IF($F5359="", "", IFS(_xlfn.XLOOKUP($F5359, accounts!$A$2:$A$86, accounts!$E$2:$E$86, 0)&gt;=1000, "Enterprise", _xlfn.XLOOKUP($F5359, accounts!$A$2:$A$86, accounts!$E$2:$E$86, 0)&gt;=100, "Mid-Market", TRUE, "SMB"))</f>
        <v/>
      </c>
      <c r="I5359" s="1" t="str">
        <f t="array" ref="I5359">IF($F5359="", "", _xlfn.XLOOKUP($F5359,accounts!$A$2:$A$86,accounts!$F$2:$F$86, "Other"))</f>
        <v/>
      </c>
      <c r="J5359" s="1" t="s">
        <v>189</v>
      </c>
      <c r="K5359" s="3">
        <v>42943.0</v>
      </c>
    </row>
    <row r="5360">
      <c r="A5360" s="1" t="s">
        <v>5565</v>
      </c>
      <c r="B5360" s="1" t="s">
        <v>30</v>
      </c>
      <c r="C5360" s="1" t="str">
        <f t="array" ref="C5360">_xlfn.XLOOKUP($B5360, sales_teams!$A$2:$A$36, sales_teams!$B$2:$B$36)</f>
        <v>Melvin Marxen</v>
      </c>
      <c r="D5360" s="1" t="str">
        <f t="array" ref="D5360">_xlfn.XLOOKUP($B5360, sales_teams!$A$2:$A$36, sales_teams!$C$2:$C$36)</f>
        <v>Central</v>
      </c>
      <c r="E5360" s="1" t="s">
        <v>148</v>
      </c>
      <c r="G5360" s="1" t="str">
        <f t="array" ref="G5360">IF($F5360="", "", _xlfn.XLOOKUP($F5360,accounts!$A$2:$A$86,accounts!$B$2:$B$86, "Other"))</f>
        <v/>
      </c>
      <c r="H5360" s="1" t="str">
        <f t="array" ref="H5360">IF($F5360="", "", IFS(_xlfn.XLOOKUP($F5360, accounts!$A$2:$A$86, accounts!$E$2:$E$86, 0)&gt;=1000, "Enterprise", _xlfn.XLOOKUP($F5360, accounts!$A$2:$A$86, accounts!$E$2:$E$86, 0)&gt;=100, "Mid-Market", TRUE, "SMB"))</f>
        <v/>
      </c>
      <c r="I5360" s="1" t="str">
        <f t="array" ref="I5360">IF($F5360="", "", _xlfn.XLOOKUP($F5360,accounts!$A$2:$A$86,accounts!$F$2:$F$86, "Other"))</f>
        <v/>
      </c>
      <c r="J5360" s="1" t="s">
        <v>189</v>
      </c>
      <c r="K5360" s="3">
        <v>42943.0</v>
      </c>
    </row>
    <row r="5361">
      <c r="A5361" s="1" t="s">
        <v>5566</v>
      </c>
      <c r="B5361" s="1" t="s">
        <v>30</v>
      </c>
      <c r="C5361" s="1" t="str">
        <f t="array" ref="C5361">_xlfn.XLOOKUP($B5361, sales_teams!$A$2:$A$36, sales_teams!$B$2:$B$36)</f>
        <v>Melvin Marxen</v>
      </c>
      <c r="D5361" s="1" t="str">
        <f t="array" ref="D5361">_xlfn.XLOOKUP($B5361, sales_teams!$A$2:$A$36, sales_teams!$C$2:$C$36)</f>
        <v>Central</v>
      </c>
      <c r="E5361" s="1" t="s">
        <v>148</v>
      </c>
      <c r="G5361" s="1" t="str">
        <f t="array" ref="G5361">IF($F5361="", "", _xlfn.XLOOKUP($F5361,accounts!$A$2:$A$86,accounts!$B$2:$B$86, "Other"))</f>
        <v/>
      </c>
      <c r="H5361" s="1" t="str">
        <f t="array" ref="H5361">IF($F5361="", "", IFS(_xlfn.XLOOKUP($F5361, accounts!$A$2:$A$86, accounts!$E$2:$E$86, 0)&gt;=1000, "Enterprise", _xlfn.XLOOKUP($F5361, accounts!$A$2:$A$86, accounts!$E$2:$E$86, 0)&gt;=100, "Mid-Market", TRUE, "SMB"))</f>
        <v/>
      </c>
      <c r="I5361" s="1" t="str">
        <f t="array" ref="I5361">IF($F5361="", "", _xlfn.XLOOKUP($F5361,accounts!$A$2:$A$86,accounts!$F$2:$F$86, "Other"))</f>
        <v/>
      </c>
      <c r="J5361" s="1" t="s">
        <v>189</v>
      </c>
      <c r="K5361" s="3">
        <v>42943.0</v>
      </c>
    </row>
    <row r="5362">
      <c r="A5362" s="1" t="s">
        <v>5567</v>
      </c>
      <c r="B5362" s="1" t="s">
        <v>30</v>
      </c>
      <c r="C5362" s="1" t="str">
        <f t="array" ref="C5362">_xlfn.XLOOKUP($B5362, sales_teams!$A$2:$A$36, sales_teams!$B$2:$B$36)</f>
        <v>Melvin Marxen</v>
      </c>
      <c r="D5362" s="1" t="str">
        <f t="array" ref="D5362">_xlfn.XLOOKUP($B5362, sales_teams!$A$2:$A$36, sales_teams!$C$2:$C$36)</f>
        <v>Central</v>
      </c>
      <c r="E5362" s="1" t="s">
        <v>188</v>
      </c>
      <c r="G5362" s="1" t="str">
        <f t="array" ref="G5362">IF($F5362="", "", _xlfn.XLOOKUP($F5362,accounts!$A$2:$A$86,accounts!$B$2:$B$86, "Other"))</f>
        <v/>
      </c>
      <c r="H5362" s="1" t="str">
        <f t="array" ref="H5362">IF($F5362="", "", IFS(_xlfn.XLOOKUP($F5362, accounts!$A$2:$A$86, accounts!$E$2:$E$86, 0)&gt;=1000, "Enterprise", _xlfn.XLOOKUP($F5362, accounts!$A$2:$A$86, accounts!$E$2:$E$86, 0)&gt;=100, "Mid-Market", TRUE, "SMB"))</f>
        <v/>
      </c>
      <c r="I5362" s="1" t="str">
        <f t="array" ref="I5362">IF($F5362="", "", _xlfn.XLOOKUP($F5362,accounts!$A$2:$A$86,accounts!$F$2:$F$86, "Other"))</f>
        <v/>
      </c>
      <c r="J5362" s="1" t="s">
        <v>189</v>
      </c>
      <c r="K5362" s="3">
        <v>42943.0</v>
      </c>
    </row>
    <row r="5363">
      <c r="A5363" s="1" t="s">
        <v>5568</v>
      </c>
      <c r="B5363" s="1" t="s">
        <v>30</v>
      </c>
      <c r="C5363" s="1" t="str">
        <f t="array" ref="C5363">_xlfn.XLOOKUP($B5363, sales_teams!$A$2:$A$36, sales_teams!$B$2:$B$36)</f>
        <v>Melvin Marxen</v>
      </c>
      <c r="D5363" s="1" t="str">
        <f t="array" ref="D5363">_xlfn.XLOOKUP($B5363, sales_teams!$A$2:$A$36, sales_teams!$C$2:$C$36)</f>
        <v>Central</v>
      </c>
      <c r="E5363" s="1" t="s">
        <v>188</v>
      </c>
      <c r="G5363" s="1" t="str">
        <f t="array" ref="G5363">IF($F5363="", "", _xlfn.XLOOKUP($F5363,accounts!$A$2:$A$86,accounts!$B$2:$B$86, "Other"))</f>
        <v/>
      </c>
      <c r="H5363" s="1" t="str">
        <f t="array" ref="H5363">IF($F5363="", "", IFS(_xlfn.XLOOKUP($F5363, accounts!$A$2:$A$86, accounts!$E$2:$E$86, 0)&gt;=1000, "Enterprise", _xlfn.XLOOKUP($F5363, accounts!$A$2:$A$86, accounts!$E$2:$E$86, 0)&gt;=100, "Mid-Market", TRUE, "SMB"))</f>
        <v/>
      </c>
      <c r="I5363" s="1" t="str">
        <f t="array" ref="I5363">IF($F5363="", "", _xlfn.XLOOKUP($F5363,accounts!$A$2:$A$86,accounts!$F$2:$F$86, "Other"))</f>
        <v/>
      </c>
      <c r="J5363" s="1" t="s">
        <v>189</v>
      </c>
      <c r="K5363" s="3">
        <v>42943.0</v>
      </c>
    </row>
    <row r="5364">
      <c r="A5364" s="1" t="s">
        <v>5569</v>
      </c>
      <c r="B5364" s="1" t="s">
        <v>30</v>
      </c>
      <c r="C5364" s="1" t="str">
        <f t="array" ref="C5364">_xlfn.XLOOKUP($B5364, sales_teams!$A$2:$A$36, sales_teams!$B$2:$B$36)</f>
        <v>Melvin Marxen</v>
      </c>
      <c r="D5364" s="1" t="str">
        <f t="array" ref="D5364">_xlfn.XLOOKUP($B5364, sales_teams!$A$2:$A$36, sales_teams!$C$2:$C$36)</f>
        <v>Central</v>
      </c>
      <c r="E5364" s="1" t="s">
        <v>148</v>
      </c>
      <c r="F5364" s="1" t="s">
        <v>76</v>
      </c>
      <c r="G5364" s="1" t="str">
        <f t="array" ref="G5364">IF($F5364="", "", _xlfn.XLOOKUP($F5364,accounts!$A$2:$A$86,accounts!$B$2:$B$86, "Other"))</f>
        <v>marketing</v>
      </c>
      <c r="H5364" s="1" t="str">
        <f t="array" ref="H5364">IF($F5364="", "", IFS(_xlfn.XLOOKUP($F5364, accounts!$A$2:$A$86, accounts!$E$2:$E$86, 0)&gt;=1000, "Enterprise", _xlfn.XLOOKUP($F5364, accounts!$A$2:$A$86, accounts!$E$2:$E$86, 0)&gt;=100, "Mid-Market", TRUE, "SMB"))</f>
        <v>Enterprise</v>
      </c>
      <c r="I5364" s="1" t="str">
        <f t="array" ref="I5364">IF($F5364="", "", _xlfn.XLOOKUP($F5364,accounts!$A$2:$A$86,accounts!$F$2:$F$86, "Other"))</f>
        <v>United States</v>
      </c>
      <c r="J5364" s="1" t="s">
        <v>131</v>
      </c>
      <c r="K5364" s="3">
        <v>42943.0</v>
      </c>
      <c r="L5364" s="3">
        <v>42956.0</v>
      </c>
      <c r="M5364" s="1">
        <v>4790.0</v>
      </c>
    </row>
    <row r="5365">
      <c r="A5365" s="1" t="s">
        <v>5570</v>
      </c>
      <c r="B5365" s="1" t="s">
        <v>30</v>
      </c>
      <c r="C5365" s="1" t="str">
        <f t="array" ref="C5365">_xlfn.XLOOKUP($B5365, sales_teams!$A$2:$A$36, sales_teams!$B$2:$B$36)</f>
        <v>Melvin Marxen</v>
      </c>
      <c r="D5365" s="1" t="str">
        <f t="array" ref="D5365">_xlfn.XLOOKUP($B5365, sales_teams!$A$2:$A$36, sales_teams!$C$2:$C$36)</f>
        <v>Central</v>
      </c>
      <c r="E5365" s="1" t="s">
        <v>148</v>
      </c>
      <c r="F5365" s="1" t="s">
        <v>178</v>
      </c>
      <c r="G5365" s="1" t="str">
        <f t="array" ref="G5365">IF($F5365="", "", _xlfn.XLOOKUP($F5365,accounts!$A$2:$A$86,accounts!$B$2:$B$86, "Other"))</f>
        <v>medical</v>
      </c>
      <c r="H5365" s="1" t="str">
        <f t="array" ref="H5365">IF($F5365="", "", IFS(_xlfn.XLOOKUP($F5365, accounts!$A$2:$A$86, accounts!$E$2:$E$86, 0)&gt;=1000, "Enterprise", _xlfn.XLOOKUP($F5365, accounts!$A$2:$A$86, accounts!$E$2:$E$86, 0)&gt;=100, "Mid-Market", TRUE, "SMB"))</f>
        <v>Enterprise</v>
      </c>
      <c r="I5365" s="1" t="str">
        <f t="array" ref="I5365">IF($F5365="", "", _xlfn.XLOOKUP($F5365,accounts!$A$2:$A$86,accounts!$F$2:$F$86, "Other"))</f>
        <v>United States</v>
      </c>
      <c r="J5365" s="1" t="s">
        <v>131</v>
      </c>
      <c r="K5365" s="3">
        <v>42943.0</v>
      </c>
      <c r="L5365" s="3">
        <v>42970.0</v>
      </c>
      <c r="M5365" s="1">
        <v>4861.0</v>
      </c>
    </row>
    <row r="5366">
      <c r="A5366" s="1" t="s">
        <v>5571</v>
      </c>
      <c r="B5366" s="1" t="s">
        <v>26</v>
      </c>
      <c r="C5366" s="1" t="str">
        <f t="array" ref="C5366">_xlfn.XLOOKUP($B5366, sales_teams!$A$2:$A$36, sales_teams!$B$2:$B$36)</f>
        <v>Melvin Marxen</v>
      </c>
      <c r="D5366" s="1" t="str">
        <f t="array" ref="D5366">_xlfn.XLOOKUP($B5366, sales_teams!$A$2:$A$36, sales_teams!$C$2:$C$36)</f>
        <v>Central</v>
      </c>
      <c r="E5366" s="1" t="s">
        <v>194</v>
      </c>
      <c r="G5366" s="1" t="str">
        <f t="array" ref="G5366">IF($F5366="", "", _xlfn.XLOOKUP($F5366,accounts!$A$2:$A$86,accounts!$B$2:$B$86, "Other"))</f>
        <v/>
      </c>
      <c r="H5366" s="1" t="str">
        <f t="array" ref="H5366">IF($F5366="", "", IFS(_xlfn.XLOOKUP($F5366, accounts!$A$2:$A$86, accounts!$E$2:$E$86, 0)&gt;=1000, "Enterprise", _xlfn.XLOOKUP($F5366, accounts!$A$2:$A$86, accounts!$E$2:$E$86, 0)&gt;=100, "Mid-Market", TRUE, "SMB"))</f>
        <v/>
      </c>
      <c r="I5366" s="1" t="str">
        <f t="array" ref="I5366">IF($F5366="", "", _xlfn.XLOOKUP($F5366,accounts!$A$2:$A$86,accounts!$F$2:$F$86, "Other"))</f>
        <v/>
      </c>
      <c r="J5366" s="1" t="s">
        <v>189</v>
      </c>
      <c r="K5366" s="3">
        <v>42943.0</v>
      </c>
    </row>
    <row r="5367">
      <c r="A5367" s="1" t="s">
        <v>5572</v>
      </c>
      <c r="B5367" s="1" t="s">
        <v>26</v>
      </c>
      <c r="C5367" s="1" t="str">
        <f t="array" ref="C5367">_xlfn.XLOOKUP($B5367, sales_teams!$A$2:$A$36, sales_teams!$B$2:$B$36)</f>
        <v>Melvin Marxen</v>
      </c>
      <c r="D5367" s="1" t="str">
        <f t="array" ref="D5367">_xlfn.XLOOKUP($B5367, sales_teams!$A$2:$A$36, sales_teams!$C$2:$C$36)</f>
        <v>Central</v>
      </c>
      <c r="E5367" s="1" t="s">
        <v>188</v>
      </c>
      <c r="G5367" s="1" t="str">
        <f t="array" ref="G5367">IF($F5367="", "", _xlfn.XLOOKUP($F5367,accounts!$A$2:$A$86,accounts!$B$2:$B$86, "Other"))</f>
        <v/>
      </c>
      <c r="H5367" s="1" t="str">
        <f t="array" ref="H5367">IF($F5367="", "", IFS(_xlfn.XLOOKUP($F5367, accounts!$A$2:$A$86, accounts!$E$2:$E$86, 0)&gt;=1000, "Enterprise", _xlfn.XLOOKUP($F5367, accounts!$A$2:$A$86, accounts!$E$2:$E$86, 0)&gt;=100, "Mid-Market", TRUE, "SMB"))</f>
        <v/>
      </c>
      <c r="I5367" s="1" t="str">
        <f t="array" ref="I5367">IF($F5367="", "", _xlfn.XLOOKUP($F5367,accounts!$A$2:$A$86,accounts!$F$2:$F$86, "Other"))</f>
        <v/>
      </c>
      <c r="J5367" s="1" t="s">
        <v>189</v>
      </c>
      <c r="K5367" s="3">
        <v>42943.0</v>
      </c>
    </row>
    <row r="5368">
      <c r="A5368" s="1" t="s">
        <v>5573</v>
      </c>
      <c r="B5368" s="1" t="s">
        <v>26</v>
      </c>
      <c r="C5368" s="1" t="str">
        <f t="array" ref="C5368">_xlfn.XLOOKUP($B5368, sales_teams!$A$2:$A$36, sales_teams!$B$2:$B$36)</f>
        <v>Melvin Marxen</v>
      </c>
      <c r="D5368" s="1" t="str">
        <f t="array" ref="D5368">_xlfn.XLOOKUP($B5368, sales_teams!$A$2:$A$36, sales_teams!$C$2:$C$36)</f>
        <v>Central</v>
      </c>
      <c r="E5368" s="1" t="s">
        <v>181</v>
      </c>
      <c r="F5368" s="1" t="s">
        <v>47</v>
      </c>
      <c r="G5368" s="1" t="str">
        <f t="array" ref="G5368">IF($F5368="", "", _xlfn.XLOOKUP($F5368,accounts!$A$2:$A$86,accounts!$B$2:$B$86, "Other"))</f>
        <v>retail</v>
      </c>
      <c r="H5368" s="1" t="str">
        <f t="array" ref="H5368">IF($F5368="", "", IFS(_xlfn.XLOOKUP($F5368, accounts!$A$2:$A$86, accounts!$E$2:$E$86, 0)&gt;=1000, "Enterprise", _xlfn.XLOOKUP($F5368, accounts!$A$2:$A$86, accounts!$E$2:$E$86, 0)&gt;=100, "Mid-Market", TRUE, "SMB"))</f>
        <v>Enterprise</v>
      </c>
      <c r="I5368" s="1" t="str">
        <f t="array" ref="I5368">IF($F5368="", "", _xlfn.XLOOKUP($F5368,accounts!$A$2:$A$86,accounts!$F$2:$F$86, "Other"))</f>
        <v>United States</v>
      </c>
      <c r="J5368" s="1" t="s">
        <v>192</v>
      </c>
      <c r="K5368" s="3">
        <v>42943.0</v>
      </c>
      <c r="L5368" s="3">
        <v>42993.0</v>
      </c>
      <c r="M5368" s="1">
        <v>0.0</v>
      </c>
    </row>
    <row r="5369">
      <c r="A5369" s="1" t="s">
        <v>5574</v>
      </c>
      <c r="B5369" s="1" t="s">
        <v>88</v>
      </c>
      <c r="C5369" s="1" t="str">
        <f t="array" ref="C5369">_xlfn.XLOOKUP($B5369, sales_teams!$A$2:$A$36, sales_teams!$B$2:$B$36)</f>
        <v>Celia Rouche</v>
      </c>
      <c r="D5369" s="1" t="str">
        <f t="array" ref="D5369">_xlfn.XLOOKUP($B5369, sales_teams!$A$2:$A$36, sales_teams!$C$2:$C$36)</f>
        <v>West</v>
      </c>
      <c r="E5369" s="1" t="s">
        <v>109</v>
      </c>
      <c r="G5369" s="1" t="str">
        <f t="array" ref="G5369">IF($F5369="", "", _xlfn.XLOOKUP($F5369,accounts!$A$2:$A$86,accounts!$B$2:$B$86, "Other"))</f>
        <v/>
      </c>
      <c r="H5369" s="1" t="str">
        <f t="array" ref="H5369">IF($F5369="", "", IFS(_xlfn.XLOOKUP($F5369, accounts!$A$2:$A$86, accounts!$E$2:$E$86, 0)&gt;=1000, "Enterprise", _xlfn.XLOOKUP($F5369, accounts!$A$2:$A$86, accounts!$E$2:$E$86, 0)&gt;=100, "Mid-Market", TRUE, "SMB"))</f>
        <v/>
      </c>
      <c r="I5369" s="1" t="str">
        <f t="array" ref="I5369">IF($F5369="", "", _xlfn.XLOOKUP($F5369,accounts!$A$2:$A$86,accounts!$F$2:$F$86, "Other"))</f>
        <v/>
      </c>
      <c r="J5369" s="1" t="s">
        <v>189</v>
      </c>
      <c r="K5369" s="3">
        <v>42943.0</v>
      </c>
    </row>
    <row r="5370">
      <c r="A5370" s="1" t="s">
        <v>5575</v>
      </c>
      <c r="B5370" s="1" t="s">
        <v>99</v>
      </c>
      <c r="C5370" s="1" t="str">
        <f t="array" ref="C5370">_xlfn.XLOOKUP($B5370, sales_teams!$A$2:$A$36, sales_teams!$B$2:$B$36)</f>
        <v>Summer Sewald</v>
      </c>
      <c r="D5370" s="1" t="str">
        <f t="array" ref="D5370">_xlfn.XLOOKUP($B5370, sales_teams!$A$2:$A$36, sales_teams!$C$2:$C$36)</f>
        <v>West</v>
      </c>
      <c r="E5370" s="1" t="s">
        <v>181</v>
      </c>
      <c r="F5370" s="1" t="s">
        <v>119</v>
      </c>
      <c r="G5370" s="1" t="str">
        <f t="array" ref="G5370">IF($F5370="", "", _xlfn.XLOOKUP($F5370,accounts!$A$2:$A$86,accounts!$B$2:$B$86, "Other"))</f>
        <v>technology</v>
      </c>
      <c r="H5370" s="1" t="str">
        <f t="array" ref="H5370">IF($F5370="", "", IFS(_xlfn.XLOOKUP($F5370, accounts!$A$2:$A$86, accounts!$E$2:$E$86, 0)&gt;=1000, "Enterprise", _xlfn.XLOOKUP($F5370, accounts!$A$2:$A$86, accounts!$E$2:$E$86, 0)&gt;=100, "Mid-Market", TRUE, "SMB"))</f>
        <v>Enterprise</v>
      </c>
      <c r="I5370" s="1" t="str">
        <f t="array" ref="I5370">IF($F5370="", "", _xlfn.XLOOKUP($F5370,accounts!$A$2:$A$86,accounts!$F$2:$F$86, "Other"))</f>
        <v>Korea</v>
      </c>
      <c r="J5370" s="1" t="s">
        <v>131</v>
      </c>
      <c r="K5370" s="3">
        <v>42943.0</v>
      </c>
      <c r="L5370" s="3">
        <v>42993.0</v>
      </c>
      <c r="M5370" s="1">
        <v>586.0</v>
      </c>
    </row>
    <row r="5371">
      <c r="A5371" s="1" t="s">
        <v>5576</v>
      </c>
      <c r="B5371" s="1" t="s">
        <v>19</v>
      </c>
      <c r="C5371" s="1" t="str">
        <f t="array" ref="C5371">_xlfn.XLOOKUP($B5371, sales_teams!$A$2:$A$36, sales_teams!$B$2:$B$36)</f>
        <v>Melvin Marxen</v>
      </c>
      <c r="D5371" s="1" t="str">
        <f t="array" ref="D5371">_xlfn.XLOOKUP($B5371, sales_teams!$A$2:$A$36, sales_teams!$C$2:$C$36)</f>
        <v>Central</v>
      </c>
      <c r="E5371" s="1" t="s">
        <v>181</v>
      </c>
      <c r="G5371" s="1" t="str">
        <f t="array" ref="G5371">IF($F5371="", "", _xlfn.XLOOKUP($F5371,accounts!$A$2:$A$86,accounts!$B$2:$B$86, "Other"))</f>
        <v/>
      </c>
      <c r="H5371" s="1" t="str">
        <f t="array" ref="H5371">IF($F5371="", "", IFS(_xlfn.XLOOKUP($F5371, accounts!$A$2:$A$86, accounts!$E$2:$E$86, 0)&gt;=1000, "Enterprise", _xlfn.XLOOKUP($F5371, accounts!$A$2:$A$86, accounts!$E$2:$E$86, 0)&gt;=100, "Mid-Market", TRUE, "SMB"))</f>
        <v/>
      </c>
      <c r="I5371" s="1" t="str">
        <f t="array" ref="I5371">IF($F5371="", "", _xlfn.XLOOKUP($F5371,accounts!$A$2:$A$86,accounts!$F$2:$F$86, "Other"))</f>
        <v/>
      </c>
      <c r="J5371" s="1" t="s">
        <v>189</v>
      </c>
      <c r="K5371" s="3">
        <v>42943.0</v>
      </c>
    </row>
    <row r="5372">
      <c r="A5372" s="1" t="s">
        <v>5577</v>
      </c>
      <c r="B5372" s="1" t="s">
        <v>19</v>
      </c>
      <c r="C5372" s="1" t="str">
        <f t="array" ref="C5372">_xlfn.XLOOKUP($B5372, sales_teams!$A$2:$A$36, sales_teams!$B$2:$B$36)</f>
        <v>Melvin Marxen</v>
      </c>
      <c r="D5372" s="1" t="str">
        <f t="array" ref="D5372">_xlfn.XLOOKUP($B5372, sales_teams!$A$2:$A$36, sales_teams!$C$2:$C$36)</f>
        <v>Central</v>
      </c>
      <c r="E5372" s="1" t="s">
        <v>181</v>
      </c>
      <c r="G5372" s="1" t="str">
        <f t="array" ref="G5372">IF($F5372="", "", _xlfn.XLOOKUP($F5372,accounts!$A$2:$A$86,accounts!$B$2:$B$86, "Other"))</f>
        <v/>
      </c>
      <c r="H5372" s="1" t="str">
        <f t="array" ref="H5372">IF($F5372="", "", IFS(_xlfn.XLOOKUP($F5372, accounts!$A$2:$A$86, accounts!$E$2:$E$86, 0)&gt;=1000, "Enterprise", _xlfn.XLOOKUP($F5372, accounts!$A$2:$A$86, accounts!$E$2:$E$86, 0)&gt;=100, "Mid-Market", TRUE, "SMB"))</f>
        <v/>
      </c>
      <c r="I5372" s="1" t="str">
        <f t="array" ref="I5372">IF($F5372="", "", _xlfn.XLOOKUP($F5372,accounts!$A$2:$A$86,accounts!$F$2:$F$86, "Other"))</f>
        <v/>
      </c>
      <c r="J5372" s="1" t="s">
        <v>189</v>
      </c>
      <c r="K5372" s="3">
        <v>42943.0</v>
      </c>
    </row>
    <row r="5373">
      <c r="A5373" s="1" t="s">
        <v>5578</v>
      </c>
      <c r="B5373" s="1" t="s">
        <v>19</v>
      </c>
      <c r="C5373" s="1" t="str">
        <f t="array" ref="C5373">_xlfn.XLOOKUP($B5373, sales_teams!$A$2:$A$36, sales_teams!$B$2:$B$36)</f>
        <v>Melvin Marxen</v>
      </c>
      <c r="D5373" s="1" t="str">
        <f t="array" ref="D5373">_xlfn.XLOOKUP($B5373, sales_teams!$A$2:$A$36, sales_teams!$C$2:$C$36)</f>
        <v>Central</v>
      </c>
      <c r="E5373" s="1" t="s">
        <v>109</v>
      </c>
      <c r="F5373" s="1" t="s">
        <v>154</v>
      </c>
      <c r="G5373" s="1" t="str">
        <f t="array" ref="G5373">IF($F5373="", "", _xlfn.XLOOKUP($F5373,accounts!$A$2:$A$86,accounts!$B$2:$B$86, "Other"))</f>
        <v>retail</v>
      </c>
      <c r="H5373" s="1" t="str">
        <f t="array" ref="H5373">IF($F5373="", "", IFS(_xlfn.XLOOKUP($F5373, accounts!$A$2:$A$86, accounts!$E$2:$E$86, 0)&gt;=1000, "Enterprise", _xlfn.XLOOKUP($F5373, accounts!$A$2:$A$86, accounts!$E$2:$E$86, 0)&gt;=100, "Mid-Market", TRUE, "SMB"))</f>
        <v>Enterprise</v>
      </c>
      <c r="I5373" s="1" t="str">
        <f t="array" ref="I5373">IF($F5373="", "", _xlfn.XLOOKUP($F5373,accounts!$A$2:$A$86,accounts!$F$2:$F$86, "Other"))</f>
        <v>United States</v>
      </c>
      <c r="J5373" s="1" t="s">
        <v>189</v>
      </c>
      <c r="K5373" s="3">
        <v>42943.0</v>
      </c>
    </row>
    <row r="5374">
      <c r="A5374" s="1" t="s">
        <v>5579</v>
      </c>
      <c r="B5374" s="1" t="s">
        <v>19</v>
      </c>
      <c r="C5374" s="1" t="str">
        <f t="array" ref="C5374">_xlfn.XLOOKUP($B5374, sales_teams!$A$2:$A$36, sales_teams!$B$2:$B$36)</f>
        <v>Melvin Marxen</v>
      </c>
      <c r="D5374" s="1" t="str">
        <f t="array" ref="D5374">_xlfn.XLOOKUP($B5374, sales_teams!$A$2:$A$36, sales_teams!$C$2:$C$36)</f>
        <v>Central</v>
      </c>
      <c r="E5374" s="1" t="s">
        <v>109</v>
      </c>
      <c r="G5374" s="1" t="str">
        <f t="array" ref="G5374">IF($F5374="", "", _xlfn.XLOOKUP($F5374,accounts!$A$2:$A$86,accounts!$B$2:$B$86, "Other"))</f>
        <v/>
      </c>
      <c r="H5374" s="1" t="str">
        <f t="array" ref="H5374">IF($F5374="", "", IFS(_xlfn.XLOOKUP($F5374, accounts!$A$2:$A$86, accounts!$E$2:$E$86, 0)&gt;=1000, "Enterprise", _xlfn.XLOOKUP($F5374, accounts!$A$2:$A$86, accounts!$E$2:$E$86, 0)&gt;=100, "Mid-Market", TRUE, "SMB"))</f>
        <v/>
      </c>
      <c r="I5374" s="1" t="str">
        <f t="array" ref="I5374">IF($F5374="", "", _xlfn.XLOOKUP($F5374,accounts!$A$2:$A$86,accounts!$F$2:$F$86, "Other"))</f>
        <v/>
      </c>
      <c r="J5374" s="1" t="s">
        <v>189</v>
      </c>
      <c r="K5374" s="3">
        <v>42943.0</v>
      </c>
    </row>
    <row r="5375">
      <c r="A5375" s="1" t="s">
        <v>5580</v>
      </c>
      <c r="B5375" s="1" t="s">
        <v>104</v>
      </c>
      <c r="C5375" s="1" t="str">
        <f t="array" ref="C5375">_xlfn.XLOOKUP($B5375, sales_teams!$A$2:$A$36, sales_teams!$B$2:$B$36)</f>
        <v>Summer Sewald</v>
      </c>
      <c r="D5375" s="1" t="str">
        <f t="array" ref="D5375">_xlfn.XLOOKUP($B5375, sales_teams!$A$2:$A$36, sales_teams!$C$2:$C$36)</f>
        <v>West</v>
      </c>
      <c r="E5375" s="1" t="s">
        <v>181</v>
      </c>
      <c r="F5375" s="1" t="s">
        <v>151</v>
      </c>
      <c r="G5375" s="1" t="str">
        <f t="array" ref="G5375">IF($F5375="", "", _xlfn.XLOOKUP($F5375,accounts!$A$2:$A$86,accounts!$B$2:$B$86, "Other"))</f>
        <v>software</v>
      </c>
      <c r="H5375" s="1" t="str">
        <f t="array" ref="H5375">IF($F5375="", "", IFS(_xlfn.XLOOKUP($F5375, accounts!$A$2:$A$86, accounts!$E$2:$E$86, 0)&gt;=1000, "Enterprise", _xlfn.XLOOKUP($F5375, accounts!$A$2:$A$86, accounts!$E$2:$E$86, 0)&gt;=100, "Mid-Market", TRUE, "SMB"))</f>
        <v>Enterprise</v>
      </c>
      <c r="I5375" s="1" t="str">
        <f t="array" ref="I5375">IF($F5375="", "", _xlfn.XLOOKUP($F5375,accounts!$A$2:$A$86,accounts!$F$2:$F$86, "Other"))</f>
        <v>United States</v>
      </c>
      <c r="J5375" s="1" t="s">
        <v>131</v>
      </c>
      <c r="K5375" s="3">
        <v>42943.0</v>
      </c>
      <c r="L5375" s="3">
        <v>42957.0</v>
      </c>
      <c r="M5375" s="1">
        <v>514.0</v>
      </c>
    </row>
    <row r="5376">
      <c r="A5376" s="1" t="s">
        <v>5581</v>
      </c>
      <c r="B5376" s="1" t="s">
        <v>92</v>
      </c>
      <c r="C5376" s="1" t="str">
        <f t="array" ref="C5376">_xlfn.XLOOKUP($B5376, sales_teams!$A$2:$A$36, sales_teams!$B$2:$B$36)</f>
        <v>Celia Rouche</v>
      </c>
      <c r="D5376" s="1" t="str">
        <f t="array" ref="D5376">_xlfn.XLOOKUP($B5376, sales_teams!$A$2:$A$36, sales_teams!$C$2:$C$36)</f>
        <v>West</v>
      </c>
      <c r="E5376" s="1" t="s">
        <v>148</v>
      </c>
      <c r="F5376" s="1" t="s">
        <v>127</v>
      </c>
      <c r="G5376" s="1" t="str">
        <f t="array" ref="G5376">IF($F5376="", "", _xlfn.XLOOKUP($F5376,accounts!$A$2:$A$86,accounts!$B$2:$B$86, "Other"))</f>
        <v>technology</v>
      </c>
      <c r="H5376" s="1" t="str">
        <f t="array" ref="H5376">IF($F5376="", "", IFS(_xlfn.XLOOKUP($F5376, accounts!$A$2:$A$86, accounts!$E$2:$E$86, 0)&gt;=1000, "Enterprise", _xlfn.XLOOKUP($F5376, accounts!$A$2:$A$86, accounts!$E$2:$E$86, 0)&gt;=100, "Mid-Market", TRUE, "SMB"))</f>
        <v>Enterprise</v>
      </c>
      <c r="I5376" s="1" t="str">
        <f t="array" ref="I5376">IF($F5376="", "", _xlfn.XLOOKUP($F5376,accounts!$A$2:$A$86,accounts!$F$2:$F$86, "Other"))</f>
        <v>United States</v>
      </c>
      <c r="J5376" s="1" t="s">
        <v>131</v>
      </c>
      <c r="K5376" s="3">
        <v>42943.0</v>
      </c>
      <c r="L5376" s="3">
        <v>42944.0</v>
      </c>
      <c r="M5376" s="1">
        <v>4209.0</v>
      </c>
    </row>
    <row r="5377">
      <c r="A5377" s="1" t="s">
        <v>5582</v>
      </c>
      <c r="B5377" s="1" t="s">
        <v>24</v>
      </c>
      <c r="C5377" s="1" t="str">
        <f t="array" ref="C5377">_xlfn.XLOOKUP($B5377, sales_teams!$A$2:$A$36, sales_teams!$B$2:$B$36)</f>
        <v>Melvin Marxen</v>
      </c>
      <c r="D5377" s="1" t="str">
        <f t="array" ref="D5377">_xlfn.XLOOKUP($B5377, sales_teams!$A$2:$A$36, sales_teams!$C$2:$C$36)</f>
        <v>Central</v>
      </c>
      <c r="E5377" s="1" t="s">
        <v>181</v>
      </c>
      <c r="G5377" s="1" t="str">
        <f t="array" ref="G5377">IF($F5377="", "", _xlfn.XLOOKUP($F5377,accounts!$A$2:$A$86,accounts!$B$2:$B$86, "Other"))</f>
        <v/>
      </c>
      <c r="H5377" s="1" t="str">
        <f t="array" ref="H5377">IF($F5377="", "", IFS(_xlfn.XLOOKUP($F5377, accounts!$A$2:$A$86, accounts!$E$2:$E$86, 0)&gt;=1000, "Enterprise", _xlfn.XLOOKUP($F5377, accounts!$A$2:$A$86, accounts!$E$2:$E$86, 0)&gt;=100, "Mid-Market", TRUE, "SMB"))</f>
        <v/>
      </c>
      <c r="I5377" s="1" t="str">
        <f t="array" ref="I5377">IF($F5377="", "", _xlfn.XLOOKUP($F5377,accounts!$A$2:$A$86,accounts!$F$2:$F$86, "Other"))</f>
        <v/>
      </c>
      <c r="J5377" s="1" t="s">
        <v>189</v>
      </c>
      <c r="K5377" s="3">
        <v>42943.0</v>
      </c>
    </row>
    <row r="5378">
      <c r="A5378" s="1" t="s">
        <v>5583</v>
      </c>
      <c r="B5378" s="1" t="s">
        <v>24</v>
      </c>
      <c r="C5378" s="1" t="str">
        <f t="array" ref="C5378">_xlfn.XLOOKUP($B5378, sales_teams!$A$2:$A$36, sales_teams!$B$2:$B$36)</f>
        <v>Melvin Marxen</v>
      </c>
      <c r="D5378" s="1" t="str">
        <f t="array" ref="D5378">_xlfn.XLOOKUP($B5378, sales_teams!$A$2:$A$36, sales_teams!$C$2:$C$36)</f>
        <v>Central</v>
      </c>
      <c r="E5378" s="1" t="s">
        <v>109</v>
      </c>
      <c r="F5378" s="1" t="s">
        <v>154</v>
      </c>
      <c r="G5378" s="1" t="str">
        <f t="array" ref="G5378">IF($F5378="", "", _xlfn.XLOOKUP($F5378,accounts!$A$2:$A$86,accounts!$B$2:$B$86, "Other"))</f>
        <v>retail</v>
      </c>
      <c r="H5378" s="1" t="str">
        <f t="array" ref="H5378">IF($F5378="", "", IFS(_xlfn.XLOOKUP($F5378, accounts!$A$2:$A$86, accounts!$E$2:$E$86, 0)&gt;=1000, "Enterprise", _xlfn.XLOOKUP($F5378, accounts!$A$2:$A$86, accounts!$E$2:$E$86, 0)&gt;=100, "Mid-Market", TRUE, "SMB"))</f>
        <v>Enterprise</v>
      </c>
      <c r="I5378" s="1" t="str">
        <f t="array" ref="I5378">IF($F5378="", "", _xlfn.XLOOKUP($F5378,accounts!$A$2:$A$86,accounts!$F$2:$F$86, "Other"))</f>
        <v>United States</v>
      </c>
      <c r="J5378" s="1" t="s">
        <v>189</v>
      </c>
      <c r="K5378" s="3">
        <v>42943.0</v>
      </c>
    </row>
    <row r="5379">
      <c r="A5379" s="1" t="s">
        <v>5584</v>
      </c>
      <c r="B5379" s="1" t="s">
        <v>24</v>
      </c>
      <c r="C5379" s="1" t="str">
        <f t="array" ref="C5379">_xlfn.XLOOKUP($B5379, sales_teams!$A$2:$A$36, sales_teams!$B$2:$B$36)</f>
        <v>Melvin Marxen</v>
      </c>
      <c r="D5379" s="1" t="str">
        <f t="array" ref="D5379">_xlfn.XLOOKUP($B5379, sales_teams!$A$2:$A$36, sales_teams!$C$2:$C$36)</f>
        <v>Central</v>
      </c>
      <c r="E5379" s="1" t="s">
        <v>109</v>
      </c>
      <c r="F5379" s="1" t="s">
        <v>170</v>
      </c>
      <c r="G5379" s="1" t="str">
        <f t="array" ref="G5379">IF($F5379="", "", _xlfn.XLOOKUP($F5379,accounts!$A$2:$A$86,accounts!$B$2:$B$86, "Other"))</f>
        <v>employment</v>
      </c>
      <c r="H5379" s="1" t="str">
        <f t="array" ref="H5379">IF($F5379="", "", IFS(_xlfn.XLOOKUP($F5379, accounts!$A$2:$A$86, accounts!$E$2:$E$86, 0)&gt;=1000, "Enterprise", _xlfn.XLOOKUP($F5379, accounts!$A$2:$A$86, accounts!$E$2:$E$86, 0)&gt;=100, "Mid-Market", TRUE, "SMB"))</f>
        <v>Enterprise</v>
      </c>
      <c r="I5379" s="1" t="str">
        <f t="array" ref="I5379">IF($F5379="", "", _xlfn.XLOOKUP($F5379,accounts!$A$2:$A$86,accounts!$F$2:$F$86, "Other"))</f>
        <v>United States</v>
      </c>
      <c r="J5379" s="1" t="s">
        <v>189</v>
      </c>
      <c r="K5379" s="3">
        <v>42943.0</v>
      </c>
    </row>
    <row r="5380">
      <c r="A5380" s="1" t="s">
        <v>5585</v>
      </c>
      <c r="B5380" s="1" t="s">
        <v>24</v>
      </c>
      <c r="C5380" s="1" t="str">
        <f t="array" ref="C5380">_xlfn.XLOOKUP($B5380, sales_teams!$A$2:$A$36, sales_teams!$B$2:$B$36)</f>
        <v>Melvin Marxen</v>
      </c>
      <c r="D5380" s="1" t="str">
        <f t="array" ref="D5380">_xlfn.XLOOKUP($B5380, sales_teams!$A$2:$A$36, sales_teams!$C$2:$C$36)</f>
        <v>Central</v>
      </c>
      <c r="E5380" s="1" t="s">
        <v>179</v>
      </c>
      <c r="F5380" s="1" t="s">
        <v>106</v>
      </c>
      <c r="G5380" s="1" t="str">
        <f t="array" ref="G5380">IF($F5380="", "", _xlfn.XLOOKUP($F5380,accounts!$A$2:$A$86,accounts!$B$2:$B$86, "Other"))</f>
        <v>retail</v>
      </c>
      <c r="H5380" s="1" t="str">
        <f t="array" ref="H5380">IF($F5380="", "", IFS(_xlfn.XLOOKUP($F5380, accounts!$A$2:$A$86, accounts!$E$2:$E$86, 0)&gt;=1000, "Enterprise", _xlfn.XLOOKUP($F5380, accounts!$A$2:$A$86, accounts!$E$2:$E$86, 0)&gt;=100, "Mid-Market", TRUE, "SMB"))</f>
        <v>Enterprise</v>
      </c>
      <c r="I5380" s="1" t="str">
        <f t="array" ref="I5380">IF($F5380="", "", _xlfn.XLOOKUP($F5380,accounts!$A$2:$A$86,accounts!$F$2:$F$86, "Other"))</f>
        <v>Italy</v>
      </c>
      <c r="J5380" s="1" t="s">
        <v>192</v>
      </c>
      <c r="K5380" s="3">
        <v>42943.0</v>
      </c>
      <c r="L5380" s="3">
        <v>42948.0</v>
      </c>
      <c r="M5380" s="1">
        <v>0.0</v>
      </c>
    </row>
    <row r="5381">
      <c r="A5381" s="1" t="s">
        <v>5586</v>
      </c>
      <c r="B5381" s="1" t="s">
        <v>24</v>
      </c>
      <c r="C5381" s="1" t="str">
        <f t="array" ref="C5381">_xlfn.XLOOKUP($B5381, sales_teams!$A$2:$A$36, sales_teams!$B$2:$B$36)</f>
        <v>Melvin Marxen</v>
      </c>
      <c r="D5381" s="1" t="str">
        <f t="array" ref="D5381">_xlfn.XLOOKUP($B5381, sales_teams!$A$2:$A$36, sales_teams!$C$2:$C$36)</f>
        <v>Central</v>
      </c>
      <c r="E5381" s="1" t="s">
        <v>109</v>
      </c>
      <c r="F5381" s="1" t="s">
        <v>79</v>
      </c>
      <c r="G5381" s="1" t="str">
        <f t="array" ref="G5381">IF($F5381="", "", _xlfn.XLOOKUP($F5381,accounts!$A$2:$A$86,accounts!$B$2:$B$86, "Other"))</f>
        <v>entertainment</v>
      </c>
      <c r="H5381" s="1" t="str">
        <f t="array" ref="H5381">IF($F5381="", "", IFS(_xlfn.XLOOKUP($F5381, accounts!$A$2:$A$86, accounts!$E$2:$E$86, 0)&gt;=1000, "Enterprise", _xlfn.XLOOKUP($F5381, accounts!$A$2:$A$86, accounts!$E$2:$E$86, 0)&gt;=100, "Mid-Market", TRUE, "SMB"))</f>
        <v>Mid-Market</v>
      </c>
      <c r="I5381" s="1" t="str">
        <f t="array" ref="I5381">IF($F5381="", "", _xlfn.XLOOKUP($F5381,accounts!$A$2:$A$86,accounts!$F$2:$F$86, "Other"))</f>
        <v>United States</v>
      </c>
      <c r="J5381" s="1" t="s">
        <v>131</v>
      </c>
      <c r="K5381" s="3">
        <v>42943.0</v>
      </c>
      <c r="L5381" s="3">
        <v>42954.0</v>
      </c>
      <c r="M5381" s="1">
        <v>965.0</v>
      </c>
    </row>
    <row r="5382">
      <c r="A5382" s="1" t="s">
        <v>5587</v>
      </c>
      <c r="B5382" s="1" t="s">
        <v>18</v>
      </c>
      <c r="C5382" s="1" t="str">
        <f t="array" ref="C5382">_xlfn.XLOOKUP($B5382, sales_teams!$A$2:$A$36, sales_teams!$B$2:$B$36)</f>
        <v>Dustin Brinkmann</v>
      </c>
      <c r="D5382" s="1" t="str">
        <f t="array" ref="D5382">_xlfn.XLOOKUP($B5382, sales_teams!$A$2:$A$36, sales_teams!$C$2:$C$36)</f>
        <v>Central</v>
      </c>
      <c r="E5382" s="1" t="s">
        <v>181</v>
      </c>
      <c r="G5382" s="1" t="str">
        <f t="array" ref="G5382">IF($F5382="", "", _xlfn.XLOOKUP($F5382,accounts!$A$2:$A$86,accounts!$B$2:$B$86, "Other"))</f>
        <v/>
      </c>
      <c r="H5382" s="1" t="str">
        <f t="array" ref="H5382">IF($F5382="", "", IFS(_xlfn.XLOOKUP($F5382, accounts!$A$2:$A$86, accounts!$E$2:$E$86, 0)&gt;=1000, "Enterprise", _xlfn.XLOOKUP($F5382, accounts!$A$2:$A$86, accounts!$E$2:$E$86, 0)&gt;=100, "Mid-Market", TRUE, "SMB"))</f>
        <v/>
      </c>
      <c r="I5382" s="1" t="str">
        <f t="array" ref="I5382">IF($F5382="", "", _xlfn.XLOOKUP($F5382,accounts!$A$2:$A$86,accounts!$F$2:$F$86, "Other"))</f>
        <v/>
      </c>
      <c r="J5382" s="1" t="s">
        <v>189</v>
      </c>
      <c r="K5382" s="3">
        <v>42943.0</v>
      </c>
    </row>
    <row r="5383">
      <c r="A5383" s="1" t="s">
        <v>5588</v>
      </c>
      <c r="B5383" s="1" t="s">
        <v>28</v>
      </c>
      <c r="C5383" s="1" t="str">
        <f t="array" ref="C5383">_xlfn.XLOOKUP($B5383, sales_teams!$A$2:$A$36, sales_teams!$B$2:$B$36)</f>
        <v>Melvin Marxen</v>
      </c>
      <c r="D5383" s="1" t="str">
        <f t="array" ref="D5383">_xlfn.XLOOKUP($B5383, sales_teams!$A$2:$A$36, sales_teams!$C$2:$C$36)</f>
        <v>Central</v>
      </c>
      <c r="E5383" s="1" t="s">
        <v>181</v>
      </c>
      <c r="G5383" s="1" t="str">
        <f t="array" ref="G5383">IF($F5383="", "", _xlfn.XLOOKUP($F5383,accounts!$A$2:$A$86,accounts!$B$2:$B$86, "Other"))</f>
        <v/>
      </c>
      <c r="H5383" s="1" t="str">
        <f t="array" ref="H5383">IF($F5383="", "", IFS(_xlfn.XLOOKUP($F5383, accounts!$A$2:$A$86, accounts!$E$2:$E$86, 0)&gt;=1000, "Enterprise", _xlfn.XLOOKUP($F5383, accounts!$A$2:$A$86, accounts!$E$2:$E$86, 0)&gt;=100, "Mid-Market", TRUE, "SMB"))</f>
        <v/>
      </c>
      <c r="I5383" s="1" t="str">
        <f t="array" ref="I5383">IF($F5383="", "", _xlfn.XLOOKUP($F5383,accounts!$A$2:$A$86,accounts!$F$2:$F$86, "Other"))</f>
        <v/>
      </c>
      <c r="J5383" s="1" t="s">
        <v>189</v>
      </c>
      <c r="K5383" s="3">
        <v>42943.0</v>
      </c>
    </row>
    <row r="5384">
      <c r="A5384" s="1" t="s">
        <v>5589</v>
      </c>
      <c r="B5384" s="1" t="s">
        <v>28</v>
      </c>
      <c r="C5384" s="1" t="str">
        <f t="array" ref="C5384">_xlfn.XLOOKUP($B5384, sales_teams!$A$2:$A$36, sales_teams!$B$2:$B$36)</f>
        <v>Melvin Marxen</v>
      </c>
      <c r="D5384" s="1" t="str">
        <f t="array" ref="D5384">_xlfn.XLOOKUP($B5384, sales_teams!$A$2:$A$36, sales_teams!$C$2:$C$36)</f>
        <v>Central</v>
      </c>
      <c r="E5384" s="1" t="s">
        <v>179</v>
      </c>
      <c r="G5384" s="1" t="str">
        <f t="array" ref="G5384">IF($F5384="", "", _xlfn.XLOOKUP($F5384,accounts!$A$2:$A$86,accounts!$B$2:$B$86, "Other"))</f>
        <v/>
      </c>
      <c r="H5384" s="1" t="str">
        <f t="array" ref="H5384">IF($F5384="", "", IFS(_xlfn.XLOOKUP($F5384, accounts!$A$2:$A$86, accounts!$E$2:$E$86, 0)&gt;=1000, "Enterprise", _xlfn.XLOOKUP($F5384, accounts!$A$2:$A$86, accounts!$E$2:$E$86, 0)&gt;=100, "Mid-Market", TRUE, "SMB"))</f>
        <v/>
      </c>
      <c r="I5384" s="1" t="str">
        <f t="array" ref="I5384">IF($F5384="", "", _xlfn.XLOOKUP($F5384,accounts!$A$2:$A$86,accounts!$F$2:$F$86, "Other"))</f>
        <v/>
      </c>
      <c r="J5384" s="1" t="s">
        <v>189</v>
      </c>
      <c r="K5384" s="3">
        <v>42943.0</v>
      </c>
    </row>
    <row r="5385">
      <c r="A5385" s="1" t="s">
        <v>5590</v>
      </c>
      <c r="B5385" s="1" t="s">
        <v>65</v>
      </c>
      <c r="C5385" s="1" t="str">
        <f t="array" ref="C5385">_xlfn.XLOOKUP($B5385, sales_teams!$A$2:$A$36, sales_teams!$B$2:$B$36)</f>
        <v>Celia Rouche</v>
      </c>
      <c r="D5385" s="1" t="str">
        <f t="array" ref="D5385">_xlfn.XLOOKUP($B5385, sales_teams!$A$2:$A$36, sales_teams!$C$2:$C$36)</f>
        <v>West</v>
      </c>
      <c r="E5385" s="1" t="s">
        <v>242</v>
      </c>
      <c r="G5385" s="1" t="str">
        <f t="array" ref="G5385">IF($F5385="", "", _xlfn.XLOOKUP($F5385,accounts!$A$2:$A$86,accounts!$B$2:$B$86, "Other"))</f>
        <v/>
      </c>
      <c r="H5385" s="1" t="str">
        <f t="array" ref="H5385">IF($F5385="", "", IFS(_xlfn.XLOOKUP($F5385, accounts!$A$2:$A$86, accounts!$E$2:$E$86, 0)&gt;=1000, "Enterprise", _xlfn.XLOOKUP($F5385, accounts!$A$2:$A$86, accounts!$E$2:$E$86, 0)&gt;=100, "Mid-Market", TRUE, "SMB"))</f>
        <v/>
      </c>
      <c r="I5385" s="1" t="str">
        <f t="array" ref="I5385">IF($F5385="", "", _xlfn.XLOOKUP($F5385,accounts!$A$2:$A$86,accounts!$F$2:$F$86, "Other"))</f>
        <v/>
      </c>
      <c r="J5385" s="1" t="s">
        <v>189</v>
      </c>
      <c r="K5385" s="3">
        <v>42943.0</v>
      </c>
    </row>
    <row r="5386">
      <c r="A5386" s="1" t="s">
        <v>5591</v>
      </c>
      <c r="B5386" s="1" t="s">
        <v>65</v>
      </c>
      <c r="C5386" s="1" t="str">
        <f t="array" ref="C5386">_xlfn.XLOOKUP($B5386, sales_teams!$A$2:$A$36, sales_teams!$B$2:$B$36)</f>
        <v>Celia Rouche</v>
      </c>
      <c r="D5386" s="1" t="str">
        <f t="array" ref="D5386">_xlfn.XLOOKUP($B5386, sales_teams!$A$2:$A$36, sales_teams!$C$2:$C$36)</f>
        <v>West</v>
      </c>
      <c r="E5386" s="1" t="s">
        <v>194</v>
      </c>
      <c r="F5386" s="1" t="s">
        <v>137</v>
      </c>
      <c r="G5386" s="1" t="str">
        <f t="array" ref="G5386">IF($F5386="", "", _xlfn.XLOOKUP($F5386,accounts!$A$2:$A$86,accounts!$B$2:$B$86, "Other"))</f>
        <v>services</v>
      </c>
      <c r="H5386" s="1" t="str">
        <f t="array" ref="H5386">IF($F5386="", "", IFS(_xlfn.XLOOKUP($F5386, accounts!$A$2:$A$86, accounts!$E$2:$E$86, 0)&gt;=1000, "Enterprise", _xlfn.XLOOKUP($F5386, accounts!$A$2:$A$86, accounts!$E$2:$E$86, 0)&gt;=100, "Mid-Market", TRUE, "SMB"))</f>
        <v>Enterprise</v>
      </c>
      <c r="I5386" s="1" t="str">
        <f t="array" ref="I5386">IF($F5386="", "", _xlfn.XLOOKUP($F5386,accounts!$A$2:$A$86,accounts!$F$2:$F$86, "Other"))</f>
        <v>Germany</v>
      </c>
      <c r="J5386" s="1" t="s">
        <v>192</v>
      </c>
      <c r="K5386" s="3">
        <v>42943.0</v>
      </c>
      <c r="L5386" s="3">
        <v>42944.0</v>
      </c>
      <c r="M5386" s="1">
        <v>0.0</v>
      </c>
    </row>
    <row r="5387">
      <c r="A5387" s="1" t="s">
        <v>5592</v>
      </c>
      <c r="B5387" s="1" t="s">
        <v>15</v>
      </c>
      <c r="C5387" s="1" t="str">
        <f t="array" ref="C5387">_xlfn.XLOOKUP($B5387, sales_teams!$A$2:$A$36, sales_teams!$B$2:$B$36)</f>
        <v>Dustin Brinkmann</v>
      </c>
      <c r="D5387" s="1" t="str">
        <f t="array" ref="D5387">_xlfn.XLOOKUP($B5387, sales_teams!$A$2:$A$36, sales_teams!$C$2:$C$36)</f>
        <v>Central</v>
      </c>
      <c r="E5387" s="1" t="s">
        <v>194</v>
      </c>
      <c r="F5387" s="1" t="s">
        <v>169</v>
      </c>
      <c r="G5387" s="1" t="str">
        <f t="array" ref="G5387">IF($F5387="", "", _xlfn.XLOOKUP($F5387,accounts!$A$2:$A$86,accounts!$B$2:$B$86, "Other"))</f>
        <v>entertainment</v>
      </c>
      <c r="H5387" s="1" t="str">
        <f t="array" ref="H5387">IF($F5387="", "", IFS(_xlfn.XLOOKUP($F5387, accounts!$A$2:$A$86, accounts!$E$2:$E$86, 0)&gt;=1000, "Enterprise", _xlfn.XLOOKUP($F5387, accounts!$A$2:$A$86, accounts!$E$2:$E$86, 0)&gt;=100, "Mid-Market", TRUE, "SMB"))</f>
        <v>Enterprise</v>
      </c>
      <c r="I5387" s="1" t="str">
        <f t="array" ref="I5387">IF($F5387="", "", _xlfn.XLOOKUP($F5387,accounts!$A$2:$A$86,accounts!$F$2:$F$86, "Other"))</f>
        <v>United States</v>
      </c>
      <c r="J5387" s="1" t="s">
        <v>189</v>
      </c>
      <c r="K5387" s="3">
        <v>42943.0</v>
      </c>
    </row>
    <row r="5388">
      <c r="A5388" s="1" t="s">
        <v>5593</v>
      </c>
      <c r="B5388" s="1" t="s">
        <v>15</v>
      </c>
      <c r="C5388" s="1" t="str">
        <f t="array" ref="C5388">_xlfn.XLOOKUP($B5388, sales_teams!$A$2:$A$36, sales_teams!$B$2:$B$36)</f>
        <v>Dustin Brinkmann</v>
      </c>
      <c r="D5388" s="1" t="str">
        <f t="array" ref="D5388">_xlfn.XLOOKUP($B5388, sales_teams!$A$2:$A$36, sales_teams!$C$2:$C$36)</f>
        <v>Central</v>
      </c>
      <c r="E5388" s="1" t="s">
        <v>179</v>
      </c>
      <c r="G5388" s="1" t="str">
        <f t="array" ref="G5388">IF($F5388="", "", _xlfn.XLOOKUP($F5388,accounts!$A$2:$A$86,accounts!$B$2:$B$86, "Other"))</f>
        <v/>
      </c>
      <c r="H5388" s="1" t="str">
        <f t="array" ref="H5388">IF($F5388="", "", IFS(_xlfn.XLOOKUP($F5388, accounts!$A$2:$A$86, accounts!$E$2:$E$86, 0)&gt;=1000, "Enterprise", _xlfn.XLOOKUP($F5388, accounts!$A$2:$A$86, accounts!$E$2:$E$86, 0)&gt;=100, "Mid-Market", TRUE, "SMB"))</f>
        <v/>
      </c>
      <c r="I5388" s="1" t="str">
        <f t="array" ref="I5388">IF($F5388="", "", _xlfn.XLOOKUP($F5388,accounts!$A$2:$A$86,accounts!$F$2:$F$86, "Other"))</f>
        <v/>
      </c>
      <c r="J5388" s="1" t="s">
        <v>189</v>
      </c>
      <c r="K5388" s="3">
        <v>42943.0</v>
      </c>
    </row>
    <row r="5389">
      <c r="A5389" s="1" t="s">
        <v>5594</v>
      </c>
      <c r="B5389" s="1" t="s">
        <v>60</v>
      </c>
      <c r="C5389" s="1" t="str">
        <f t="array" ref="C5389">_xlfn.XLOOKUP($B5389, sales_teams!$A$2:$A$36, sales_teams!$B$2:$B$36)</f>
        <v>Celia Rouche</v>
      </c>
      <c r="D5389" s="1" t="str">
        <f t="array" ref="D5389">_xlfn.XLOOKUP($B5389, sales_teams!$A$2:$A$36, sales_teams!$C$2:$C$36)</f>
        <v>West</v>
      </c>
      <c r="E5389" s="1" t="s">
        <v>181</v>
      </c>
      <c r="F5389" s="1" t="s">
        <v>117</v>
      </c>
      <c r="G5389" s="1" t="str">
        <f t="array" ref="G5389">IF($F5389="", "", _xlfn.XLOOKUP($F5389,accounts!$A$2:$A$86,accounts!$B$2:$B$86, "Other"))</f>
        <v>retail</v>
      </c>
      <c r="H5389" s="1" t="str">
        <f t="array" ref="H5389">IF($F5389="", "", IFS(_xlfn.XLOOKUP($F5389, accounts!$A$2:$A$86, accounts!$E$2:$E$86, 0)&gt;=1000, "Enterprise", _xlfn.XLOOKUP($F5389, accounts!$A$2:$A$86, accounts!$E$2:$E$86, 0)&gt;=100, "Mid-Market", TRUE, "SMB"))</f>
        <v>Mid-Market</v>
      </c>
      <c r="I5389" s="1" t="str">
        <f t="array" ref="I5389">IF($F5389="", "", _xlfn.XLOOKUP($F5389,accounts!$A$2:$A$86,accounts!$F$2:$F$86, "Other"))</f>
        <v>United States</v>
      </c>
      <c r="J5389" s="1" t="s">
        <v>131</v>
      </c>
      <c r="K5389" s="3">
        <v>42943.0</v>
      </c>
      <c r="L5389" s="3">
        <v>42953.0</v>
      </c>
      <c r="M5389" s="1">
        <v>651.0</v>
      </c>
    </row>
    <row r="5390">
      <c r="A5390" s="1" t="s">
        <v>5595</v>
      </c>
      <c r="B5390" s="1" t="s">
        <v>105</v>
      </c>
      <c r="C5390" s="1" t="str">
        <f t="array" ref="C5390">_xlfn.XLOOKUP($B5390, sales_teams!$A$2:$A$36, sales_teams!$B$2:$B$36)</f>
        <v>Summer Sewald</v>
      </c>
      <c r="D5390" s="1" t="str">
        <f t="array" ref="D5390">_xlfn.XLOOKUP($B5390, sales_teams!$A$2:$A$36, sales_teams!$C$2:$C$36)</f>
        <v>West</v>
      </c>
      <c r="E5390" s="1" t="s">
        <v>148</v>
      </c>
      <c r="F5390" s="1" t="s">
        <v>164</v>
      </c>
      <c r="G5390" s="1" t="str">
        <f t="array" ref="G5390">IF($F5390="", "", _xlfn.XLOOKUP($F5390,accounts!$A$2:$A$86,accounts!$B$2:$B$86, "Other"))</f>
        <v>retail</v>
      </c>
      <c r="H5390" s="1" t="str">
        <f t="array" ref="H5390">IF($F5390="", "", IFS(_xlfn.XLOOKUP($F5390, accounts!$A$2:$A$86, accounts!$E$2:$E$86, 0)&gt;=1000, "Enterprise", _xlfn.XLOOKUP($F5390, accounts!$A$2:$A$86, accounts!$E$2:$E$86, 0)&gt;=100, "Mid-Market", TRUE, "SMB"))</f>
        <v>Mid-Market</v>
      </c>
      <c r="I5390" s="1" t="str">
        <f t="array" ref="I5390">IF($F5390="", "", _xlfn.XLOOKUP($F5390,accounts!$A$2:$A$86,accounts!$F$2:$F$86, "Other"))</f>
        <v>United States</v>
      </c>
      <c r="J5390" s="1" t="s">
        <v>189</v>
      </c>
      <c r="K5390" s="3">
        <v>42943.0</v>
      </c>
    </row>
    <row r="5391">
      <c r="A5391" s="1" t="s">
        <v>5596</v>
      </c>
      <c r="B5391" s="1" t="s">
        <v>7</v>
      </c>
      <c r="C5391" s="1" t="str">
        <f t="array" ref="C5391">_xlfn.XLOOKUP($B5391, sales_teams!$A$2:$A$36, sales_teams!$B$2:$B$36)</f>
        <v>Dustin Brinkmann</v>
      </c>
      <c r="D5391" s="1" t="str">
        <f t="array" ref="D5391">_xlfn.XLOOKUP($B5391, sales_teams!$A$2:$A$36, sales_teams!$C$2:$C$36)</f>
        <v>Central</v>
      </c>
      <c r="E5391" s="1" t="s">
        <v>181</v>
      </c>
      <c r="F5391" s="1" t="s">
        <v>171</v>
      </c>
      <c r="G5391" s="1" t="str">
        <f t="array" ref="G5391">IF($F5391="", "", _xlfn.XLOOKUP($F5391,accounts!$A$2:$A$86,accounts!$B$2:$B$86, "Other"))</f>
        <v>retail</v>
      </c>
      <c r="H5391" s="1" t="str">
        <f t="array" ref="H5391">IF($F5391="", "", IFS(_xlfn.XLOOKUP($F5391, accounts!$A$2:$A$86, accounts!$E$2:$E$86, 0)&gt;=1000, "Enterprise", _xlfn.XLOOKUP($F5391, accounts!$A$2:$A$86, accounts!$E$2:$E$86, 0)&gt;=100, "Mid-Market", TRUE, "SMB"))</f>
        <v>Enterprise</v>
      </c>
      <c r="I5391" s="1" t="str">
        <f t="array" ref="I5391">IF($F5391="", "", _xlfn.XLOOKUP($F5391,accounts!$A$2:$A$86,accounts!$F$2:$F$86, "Other"))</f>
        <v>United States</v>
      </c>
      <c r="J5391" s="1" t="s">
        <v>189</v>
      </c>
      <c r="K5391" s="3">
        <v>42944.0</v>
      </c>
    </row>
    <row r="5392">
      <c r="A5392" s="1" t="s">
        <v>5597</v>
      </c>
      <c r="B5392" s="1" t="s">
        <v>7</v>
      </c>
      <c r="C5392" s="1" t="str">
        <f t="array" ref="C5392">_xlfn.XLOOKUP($B5392, sales_teams!$A$2:$A$36, sales_teams!$B$2:$B$36)</f>
        <v>Dustin Brinkmann</v>
      </c>
      <c r="D5392" s="1" t="str">
        <f t="array" ref="D5392">_xlfn.XLOOKUP($B5392, sales_teams!$A$2:$A$36, sales_teams!$C$2:$C$36)</f>
        <v>Central</v>
      </c>
      <c r="E5392" s="1" t="s">
        <v>179</v>
      </c>
      <c r="G5392" s="1" t="str">
        <f t="array" ref="G5392">IF($F5392="", "", _xlfn.XLOOKUP($F5392,accounts!$A$2:$A$86,accounts!$B$2:$B$86, "Other"))</f>
        <v/>
      </c>
      <c r="H5392" s="1" t="str">
        <f t="array" ref="H5392">IF($F5392="", "", IFS(_xlfn.XLOOKUP($F5392, accounts!$A$2:$A$86, accounts!$E$2:$E$86, 0)&gt;=1000, "Enterprise", _xlfn.XLOOKUP($F5392, accounts!$A$2:$A$86, accounts!$E$2:$E$86, 0)&gt;=100, "Mid-Market", TRUE, "SMB"))</f>
        <v/>
      </c>
      <c r="I5392" s="1" t="str">
        <f t="array" ref="I5392">IF($F5392="", "", _xlfn.XLOOKUP($F5392,accounts!$A$2:$A$86,accounts!$F$2:$F$86, "Other"))</f>
        <v/>
      </c>
      <c r="J5392" s="1" t="s">
        <v>189</v>
      </c>
      <c r="K5392" s="3">
        <v>42944.0</v>
      </c>
    </row>
    <row r="5393">
      <c r="A5393" s="1" t="s">
        <v>5598</v>
      </c>
      <c r="B5393" s="1" t="s">
        <v>7</v>
      </c>
      <c r="C5393" s="1" t="str">
        <f t="array" ref="C5393">_xlfn.XLOOKUP($B5393, sales_teams!$A$2:$A$36, sales_teams!$B$2:$B$36)</f>
        <v>Dustin Brinkmann</v>
      </c>
      <c r="D5393" s="1" t="str">
        <f t="array" ref="D5393">_xlfn.XLOOKUP($B5393, sales_teams!$A$2:$A$36, sales_teams!$C$2:$C$36)</f>
        <v>Central</v>
      </c>
      <c r="E5393" s="1" t="s">
        <v>188</v>
      </c>
      <c r="F5393" s="1" t="s">
        <v>64</v>
      </c>
      <c r="G5393" s="1" t="str">
        <f t="array" ref="G5393">IF($F5393="", "", _xlfn.XLOOKUP($F5393,accounts!$A$2:$A$86,accounts!$B$2:$B$86, "Other"))</f>
        <v>technology</v>
      </c>
      <c r="H5393" s="1" t="str">
        <f t="array" ref="H5393">IF($F5393="", "", IFS(_xlfn.XLOOKUP($F5393, accounts!$A$2:$A$86, accounts!$E$2:$E$86, 0)&gt;=1000, "Enterprise", _xlfn.XLOOKUP($F5393, accounts!$A$2:$A$86, accounts!$E$2:$E$86, 0)&gt;=100, "Mid-Market", TRUE, "SMB"))</f>
        <v>Enterprise</v>
      </c>
      <c r="I5393" s="1" t="str">
        <f t="array" ref="I5393">IF($F5393="", "", _xlfn.XLOOKUP($F5393,accounts!$A$2:$A$86,accounts!$F$2:$F$86, "Other"))</f>
        <v>United States</v>
      </c>
      <c r="J5393" s="1" t="s">
        <v>192</v>
      </c>
      <c r="K5393" s="3">
        <v>42944.0</v>
      </c>
      <c r="L5393" s="3">
        <v>42950.0</v>
      </c>
      <c r="M5393" s="1">
        <v>0.0</v>
      </c>
    </row>
    <row r="5394">
      <c r="A5394" s="1" t="s">
        <v>5599</v>
      </c>
      <c r="B5394" s="1" t="s">
        <v>57</v>
      </c>
      <c r="C5394" s="1" t="str">
        <f t="array" ref="C5394">_xlfn.XLOOKUP($B5394, sales_teams!$A$2:$A$36, sales_teams!$B$2:$B$36)</f>
        <v>Rocco Neubert</v>
      </c>
      <c r="D5394" s="1" t="str">
        <f t="array" ref="D5394">_xlfn.XLOOKUP($B5394, sales_teams!$A$2:$A$36, sales_teams!$C$2:$C$36)</f>
        <v>East</v>
      </c>
      <c r="E5394" s="1" t="s">
        <v>181</v>
      </c>
      <c r="G5394" s="1" t="str">
        <f t="array" ref="G5394">IF($F5394="", "", _xlfn.XLOOKUP($F5394,accounts!$A$2:$A$86,accounts!$B$2:$B$86, "Other"))</f>
        <v/>
      </c>
      <c r="H5394" s="1" t="str">
        <f t="array" ref="H5394">IF($F5394="", "", IFS(_xlfn.XLOOKUP($F5394, accounts!$A$2:$A$86, accounts!$E$2:$E$86, 0)&gt;=1000, "Enterprise", _xlfn.XLOOKUP($F5394, accounts!$A$2:$A$86, accounts!$E$2:$E$86, 0)&gt;=100, "Mid-Market", TRUE, "SMB"))</f>
        <v/>
      </c>
      <c r="I5394" s="1" t="str">
        <f t="array" ref="I5394">IF($F5394="", "", _xlfn.XLOOKUP($F5394,accounts!$A$2:$A$86,accounts!$F$2:$F$86, "Other"))</f>
        <v/>
      </c>
      <c r="J5394" s="1" t="s">
        <v>189</v>
      </c>
      <c r="K5394" s="3">
        <v>42944.0</v>
      </c>
    </row>
    <row r="5395">
      <c r="A5395" s="1" t="s">
        <v>5600</v>
      </c>
      <c r="B5395" s="1" t="s">
        <v>52</v>
      </c>
      <c r="C5395" s="1" t="str">
        <f t="array" ref="C5395">_xlfn.XLOOKUP($B5395, sales_teams!$A$2:$A$36, sales_teams!$B$2:$B$36)</f>
        <v>Rocco Neubert</v>
      </c>
      <c r="D5395" s="1" t="str">
        <f t="array" ref="D5395">_xlfn.XLOOKUP($B5395, sales_teams!$A$2:$A$36, sales_teams!$C$2:$C$36)</f>
        <v>East</v>
      </c>
      <c r="E5395" s="1" t="s">
        <v>109</v>
      </c>
      <c r="F5395" s="1" t="s">
        <v>166</v>
      </c>
      <c r="G5395" s="1" t="str">
        <f t="array" ref="G5395">IF($F5395="", "", _xlfn.XLOOKUP($F5395,accounts!$A$2:$A$86,accounts!$B$2:$B$86, "Other"))</f>
        <v>finance</v>
      </c>
      <c r="H5395" s="1" t="str">
        <f t="array" ref="H5395">IF($F5395="", "", IFS(_xlfn.XLOOKUP($F5395, accounts!$A$2:$A$86, accounts!$E$2:$E$86, 0)&gt;=1000, "Enterprise", _xlfn.XLOOKUP($F5395, accounts!$A$2:$A$86, accounts!$E$2:$E$86, 0)&gt;=100, "Mid-Market", TRUE, "SMB"))</f>
        <v>Enterprise</v>
      </c>
      <c r="I5395" s="1" t="str">
        <f t="array" ref="I5395">IF($F5395="", "", _xlfn.XLOOKUP($F5395,accounts!$A$2:$A$86,accounts!$F$2:$F$86, "Other"))</f>
        <v>United States</v>
      </c>
      <c r="J5395" s="1" t="s">
        <v>192</v>
      </c>
      <c r="K5395" s="3">
        <v>42944.0</v>
      </c>
      <c r="L5395" s="3">
        <v>43046.0</v>
      </c>
      <c r="M5395" s="1">
        <v>0.0</v>
      </c>
    </row>
    <row r="5396">
      <c r="A5396" s="1" t="s">
        <v>5601</v>
      </c>
      <c r="B5396" s="1" t="s">
        <v>39</v>
      </c>
      <c r="C5396" s="1" t="str">
        <f t="array" ref="C5396">_xlfn.XLOOKUP($B5396, sales_teams!$A$2:$A$36, sales_teams!$B$2:$B$36)</f>
        <v>Cara Losch</v>
      </c>
      <c r="D5396" s="1" t="str">
        <f t="array" ref="D5396">_xlfn.XLOOKUP($B5396, sales_teams!$A$2:$A$36, sales_teams!$C$2:$C$36)</f>
        <v>East</v>
      </c>
      <c r="E5396" s="1" t="s">
        <v>181</v>
      </c>
      <c r="F5396" s="1" t="s">
        <v>98</v>
      </c>
      <c r="G5396" s="1" t="str">
        <f t="array" ref="G5396">IF($F5396="", "", _xlfn.XLOOKUP($F5396,accounts!$A$2:$A$86,accounts!$B$2:$B$86, "Other"))</f>
        <v>retail</v>
      </c>
      <c r="H5396" s="1" t="str">
        <f t="array" ref="H5396">IF($F5396="", "", IFS(_xlfn.XLOOKUP($F5396, accounts!$A$2:$A$86, accounts!$E$2:$E$86, 0)&gt;=1000, "Enterprise", _xlfn.XLOOKUP($F5396, accounts!$A$2:$A$86, accounts!$E$2:$E$86, 0)&gt;=100, "Mid-Market", TRUE, "SMB"))</f>
        <v>Enterprise</v>
      </c>
      <c r="I5396" s="1" t="str">
        <f t="array" ref="I5396">IF($F5396="", "", _xlfn.XLOOKUP($F5396,accounts!$A$2:$A$86,accounts!$F$2:$F$86, "Other"))</f>
        <v>Japan</v>
      </c>
      <c r="J5396" s="1" t="s">
        <v>131</v>
      </c>
      <c r="K5396" s="3">
        <v>42944.0</v>
      </c>
      <c r="L5396" s="3">
        <v>43050.0</v>
      </c>
      <c r="M5396" s="1">
        <v>550.0</v>
      </c>
    </row>
    <row r="5397">
      <c r="A5397" s="1" t="s">
        <v>5602</v>
      </c>
      <c r="B5397" s="1" t="s">
        <v>48</v>
      </c>
      <c r="C5397" s="1" t="str">
        <f t="array" ref="C5397">_xlfn.XLOOKUP($B5397, sales_teams!$A$2:$A$36, sales_teams!$B$2:$B$36)</f>
        <v>Rocco Neubert</v>
      </c>
      <c r="D5397" s="1" t="str">
        <f t="array" ref="D5397">_xlfn.XLOOKUP($B5397, sales_teams!$A$2:$A$36, sales_teams!$C$2:$C$36)</f>
        <v>East</v>
      </c>
      <c r="E5397" s="1" t="s">
        <v>109</v>
      </c>
      <c r="G5397" s="1" t="str">
        <f t="array" ref="G5397">IF($F5397="", "", _xlfn.XLOOKUP($F5397,accounts!$A$2:$A$86,accounts!$B$2:$B$86, "Other"))</f>
        <v/>
      </c>
      <c r="H5397" s="1" t="str">
        <f t="array" ref="H5397">IF($F5397="", "", IFS(_xlfn.XLOOKUP($F5397, accounts!$A$2:$A$86, accounts!$E$2:$E$86, 0)&gt;=1000, "Enterprise", _xlfn.XLOOKUP($F5397, accounts!$A$2:$A$86, accounts!$E$2:$E$86, 0)&gt;=100, "Mid-Market", TRUE, "SMB"))</f>
        <v/>
      </c>
      <c r="I5397" s="1" t="str">
        <f t="array" ref="I5397">IF($F5397="", "", _xlfn.XLOOKUP($F5397,accounts!$A$2:$A$86,accounts!$F$2:$F$86, "Other"))</f>
        <v/>
      </c>
      <c r="J5397" s="1" t="s">
        <v>189</v>
      </c>
      <c r="K5397" s="3">
        <v>42944.0</v>
      </c>
    </row>
    <row r="5398">
      <c r="A5398" s="1" t="s">
        <v>5603</v>
      </c>
      <c r="B5398" s="1" t="s">
        <v>30</v>
      </c>
      <c r="C5398" s="1" t="str">
        <f t="array" ref="C5398">_xlfn.XLOOKUP($B5398, sales_teams!$A$2:$A$36, sales_teams!$B$2:$B$36)</f>
        <v>Melvin Marxen</v>
      </c>
      <c r="D5398" s="1" t="str">
        <f t="array" ref="D5398">_xlfn.XLOOKUP($B5398, sales_teams!$A$2:$A$36, sales_teams!$C$2:$C$36)</f>
        <v>Central</v>
      </c>
      <c r="E5398" s="1" t="s">
        <v>109</v>
      </c>
      <c r="F5398" s="1" t="s">
        <v>156</v>
      </c>
      <c r="G5398" s="1" t="str">
        <f t="array" ref="G5398">IF($F5398="", "", _xlfn.XLOOKUP($F5398,accounts!$A$2:$A$86,accounts!$B$2:$B$86, "Other"))</f>
        <v>employment</v>
      </c>
      <c r="H5398" s="1" t="str">
        <f t="array" ref="H5398">IF($F5398="", "", IFS(_xlfn.XLOOKUP($F5398, accounts!$A$2:$A$86, accounts!$E$2:$E$86, 0)&gt;=1000, "Enterprise", _xlfn.XLOOKUP($F5398, accounts!$A$2:$A$86, accounts!$E$2:$E$86, 0)&gt;=100, "Mid-Market", TRUE, "SMB"))</f>
        <v>Mid-Market</v>
      </c>
      <c r="I5398" s="1" t="str">
        <f t="array" ref="I5398">IF($F5398="", "", _xlfn.XLOOKUP($F5398,accounts!$A$2:$A$86,accounts!$F$2:$F$86, "Other"))</f>
        <v>United States</v>
      </c>
      <c r="J5398" s="1" t="s">
        <v>189</v>
      </c>
      <c r="K5398" s="3">
        <v>42944.0</v>
      </c>
    </row>
    <row r="5399">
      <c r="A5399" s="1" t="s">
        <v>5604</v>
      </c>
      <c r="B5399" s="1" t="s">
        <v>30</v>
      </c>
      <c r="C5399" s="1" t="str">
        <f t="array" ref="C5399">_xlfn.XLOOKUP($B5399, sales_teams!$A$2:$A$36, sales_teams!$B$2:$B$36)</f>
        <v>Melvin Marxen</v>
      </c>
      <c r="D5399" s="1" t="str">
        <f t="array" ref="D5399">_xlfn.XLOOKUP($B5399, sales_teams!$A$2:$A$36, sales_teams!$C$2:$C$36)</f>
        <v>Central</v>
      </c>
      <c r="E5399" s="1" t="s">
        <v>148</v>
      </c>
      <c r="F5399" s="1" t="s">
        <v>169</v>
      </c>
      <c r="G5399" s="1" t="str">
        <f t="array" ref="G5399">IF($F5399="", "", _xlfn.XLOOKUP($F5399,accounts!$A$2:$A$86,accounts!$B$2:$B$86, "Other"))</f>
        <v>entertainment</v>
      </c>
      <c r="H5399" s="1" t="str">
        <f t="array" ref="H5399">IF($F5399="", "", IFS(_xlfn.XLOOKUP($F5399, accounts!$A$2:$A$86, accounts!$E$2:$E$86, 0)&gt;=1000, "Enterprise", _xlfn.XLOOKUP($F5399, accounts!$A$2:$A$86, accounts!$E$2:$E$86, 0)&gt;=100, "Mid-Market", TRUE, "SMB"))</f>
        <v>Enterprise</v>
      </c>
      <c r="I5399" s="1" t="str">
        <f t="array" ref="I5399">IF($F5399="", "", _xlfn.XLOOKUP($F5399,accounts!$A$2:$A$86,accounts!$F$2:$F$86, "Other"))</f>
        <v>United States</v>
      </c>
      <c r="J5399" s="1" t="s">
        <v>189</v>
      </c>
      <c r="K5399" s="3">
        <v>42944.0</v>
      </c>
    </row>
    <row r="5400">
      <c r="A5400" s="1" t="s">
        <v>5605</v>
      </c>
      <c r="B5400" s="1" t="s">
        <v>30</v>
      </c>
      <c r="C5400" s="1" t="str">
        <f t="array" ref="C5400">_xlfn.XLOOKUP($B5400, sales_teams!$A$2:$A$36, sales_teams!$B$2:$B$36)</f>
        <v>Melvin Marxen</v>
      </c>
      <c r="D5400" s="1" t="str">
        <f t="array" ref="D5400">_xlfn.XLOOKUP($B5400, sales_teams!$A$2:$A$36, sales_teams!$C$2:$C$36)</f>
        <v>Central</v>
      </c>
      <c r="E5400" s="1" t="s">
        <v>148</v>
      </c>
      <c r="G5400" s="1" t="str">
        <f t="array" ref="G5400">IF($F5400="", "", _xlfn.XLOOKUP($F5400,accounts!$A$2:$A$86,accounts!$B$2:$B$86, "Other"))</f>
        <v/>
      </c>
      <c r="H5400" s="1" t="str">
        <f t="array" ref="H5400">IF($F5400="", "", IFS(_xlfn.XLOOKUP($F5400, accounts!$A$2:$A$86, accounts!$E$2:$E$86, 0)&gt;=1000, "Enterprise", _xlfn.XLOOKUP($F5400, accounts!$A$2:$A$86, accounts!$E$2:$E$86, 0)&gt;=100, "Mid-Market", TRUE, "SMB"))</f>
        <v/>
      </c>
      <c r="I5400" s="1" t="str">
        <f t="array" ref="I5400">IF($F5400="", "", _xlfn.XLOOKUP($F5400,accounts!$A$2:$A$86,accounts!$F$2:$F$86, "Other"))</f>
        <v/>
      </c>
      <c r="J5400" s="1" t="s">
        <v>189</v>
      </c>
      <c r="K5400" s="3">
        <v>42944.0</v>
      </c>
    </row>
    <row r="5401">
      <c r="A5401" s="1" t="s">
        <v>5606</v>
      </c>
      <c r="B5401" s="1" t="s">
        <v>30</v>
      </c>
      <c r="C5401" s="1" t="str">
        <f t="array" ref="C5401">_xlfn.XLOOKUP($B5401, sales_teams!$A$2:$A$36, sales_teams!$B$2:$B$36)</f>
        <v>Melvin Marxen</v>
      </c>
      <c r="D5401" s="1" t="str">
        <f t="array" ref="D5401">_xlfn.XLOOKUP($B5401, sales_teams!$A$2:$A$36, sales_teams!$C$2:$C$36)</f>
        <v>Central</v>
      </c>
      <c r="E5401" s="1" t="s">
        <v>179</v>
      </c>
      <c r="G5401" s="1" t="str">
        <f t="array" ref="G5401">IF($F5401="", "", _xlfn.XLOOKUP($F5401,accounts!$A$2:$A$86,accounts!$B$2:$B$86, "Other"))</f>
        <v/>
      </c>
      <c r="H5401" s="1" t="str">
        <f t="array" ref="H5401">IF($F5401="", "", IFS(_xlfn.XLOOKUP($F5401, accounts!$A$2:$A$86, accounts!$E$2:$E$86, 0)&gt;=1000, "Enterprise", _xlfn.XLOOKUP($F5401, accounts!$A$2:$A$86, accounts!$E$2:$E$86, 0)&gt;=100, "Mid-Market", TRUE, "SMB"))</f>
        <v/>
      </c>
      <c r="I5401" s="1" t="str">
        <f t="array" ref="I5401">IF($F5401="", "", _xlfn.XLOOKUP($F5401,accounts!$A$2:$A$86,accounts!$F$2:$F$86, "Other"))</f>
        <v/>
      </c>
      <c r="J5401" s="1" t="s">
        <v>189</v>
      </c>
      <c r="K5401" s="3">
        <v>42944.0</v>
      </c>
    </row>
    <row r="5402">
      <c r="A5402" s="1" t="s">
        <v>5607</v>
      </c>
      <c r="B5402" s="1" t="s">
        <v>30</v>
      </c>
      <c r="C5402" s="1" t="str">
        <f t="array" ref="C5402">_xlfn.XLOOKUP($B5402, sales_teams!$A$2:$A$36, sales_teams!$B$2:$B$36)</f>
        <v>Melvin Marxen</v>
      </c>
      <c r="D5402" s="1" t="str">
        <f t="array" ref="D5402">_xlfn.XLOOKUP($B5402, sales_teams!$A$2:$A$36, sales_teams!$C$2:$C$36)</f>
        <v>Central</v>
      </c>
      <c r="E5402" s="1" t="s">
        <v>148</v>
      </c>
      <c r="F5402" s="1" t="s">
        <v>149</v>
      </c>
      <c r="G5402" s="1" t="str">
        <f t="array" ref="G5402">IF($F5402="", "", _xlfn.XLOOKUP($F5402,accounts!$A$2:$A$86,accounts!$B$2:$B$86, "Other"))</f>
        <v>medical</v>
      </c>
      <c r="H5402" s="1" t="str">
        <f t="array" ref="H5402">IF($F5402="", "", IFS(_xlfn.XLOOKUP($F5402, accounts!$A$2:$A$86, accounts!$E$2:$E$86, 0)&gt;=1000, "Enterprise", _xlfn.XLOOKUP($F5402, accounts!$A$2:$A$86, accounts!$E$2:$E$86, 0)&gt;=100, "Mid-Market", TRUE, "SMB"))</f>
        <v>Enterprise</v>
      </c>
      <c r="I5402" s="1" t="str">
        <f t="array" ref="I5402">IF($F5402="", "", _xlfn.XLOOKUP($F5402,accounts!$A$2:$A$86,accounts!$F$2:$F$86, "Other"))</f>
        <v>United States</v>
      </c>
      <c r="J5402" s="1" t="s">
        <v>192</v>
      </c>
      <c r="K5402" s="3">
        <v>42944.0</v>
      </c>
      <c r="L5402" s="3">
        <v>42945.0</v>
      </c>
      <c r="M5402" s="1">
        <v>0.0</v>
      </c>
    </row>
    <row r="5403">
      <c r="A5403" s="1" t="s">
        <v>5608</v>
      </c>
      <c r="B5403" s="1" t="s">
        <v>30</v>
      </c>
      <c r="C5403" s="1" t="str">
        <f t="array" ref="C5403">_xlfn.XLOOKUP($B5403, sales_teams!$A$2:$A$36, sales_teams!$B$2:$B$36)</f>
        <v>Melvin Marxen</v>
      </c>
      <c r="D5403" s="1" t="str">
        <f t="array" ref="D5403">_xlfn.XLOOKUP($B5403, sales_teams!$A$2:$A$36, sales_teams!$C$2:$C$36)</f>
        <v>Central</v>
      </c>
      <c r="E5403" s="1" t="s">
        <v>181</v>
      </c>
      <c r="F5403" s="1" t="s">
        <v>64</v>
      </c>
      <c r="G5403" s="1" t="str">
        <f t="array" ref="G5403">IF($F5403="", "", _xlfn.XLOOKUP($F5403,accounts!$A$2:$A$86,accounts!$B$2:$B$86, "Other"))</f>
        <v>technology</v>
      </c>
      <c r="H5403" s="1" t="str">
        <f t="array" ref="H5403">IF($F5403="", "", IFS(_xlfn.XLOOKUP($F5403, accounts!$A$2:$A$86, accounts!$E$2:$E$86, 0)&gt;=1000, "Enterprise", _xlfn.XLOOKUP($F5403, accounts!$A$2:$A$86, accounts!$E$2:$E$86, 0)&gt;=100, "Mid-Market", TRUE, "SMB"))</f>
        <v>Enterprise</v>
      </c>
      <c r="I5403" s="1" t="str">
        <f t="array" ref="I5403">IF($F5403="", "", _xlfn.XLOOKUP($F5403,accounts!$A$2:$A$86,accounts!$F$2:$F$86, "Other"))</f>
        <v>United States</v>
      </c>
      <c r="J5403" s="1" t="s">
        <v>131</v>
      </c>
      <c r="K5403" s="3">
        <v>42944.0</v>
      </c>
      <c r="L5403" s="3">
        <v>42970.0</v>
      </c>
      <c r="M5403" s="1">
        <v>589.0</v>
      </c>
    </row>
    <row r="5404">
      <c r="A5404" s="1" t="s">
        <v>5609</v>
      </c>
      <c r="B5404" s="1" t="s">
        <v>30</v>
      </c>
      <c r="C5404" s="1" t="str">
        <f t="array" ref="C5404">_xlfn.XLOOKUP($B5404, sales_teams!$A$2:$A$36, sales_teams!$B$2:$B$36)</f>
        <v>Melvin Marxen</v>
      </c>
      <c r="D5404" s="1" t="str">
        <f t="array" ref="D5404">_xlfn.XLOOKUP($B5404, sales_teams!$A$2:$A$36, sales_teams!$C$2:$C$36)</f>
        <v>Central</v>
      </c>
      <c r="E5404" s="1" t="s">
        <v>148</v>
      </c>
      <c r="F5404" s="1" t="s">
        <v>78</v>
      </c>
      <c r="G5404" s="1" t="str">
        <f t="array" ref="G5404">IF($F5404="", "", _xlfn.XLOOKUP($F5404,accounts!$A$2:$A$86,accounts!$B$2:$B$86, "Other"))</f>
        <v>marketing</v>
      </c>
      <c r="H5404" s="1" t="str">
        <f t="array" ref="H5404">IF($F5404="", "", IFS(_xlfn.XLOOKUP($F5404, accounts!$A$2:$A$86, accounts!$E$2:$E$86, 0)&gt;=1000, "Enterprise", _xlfn.XLOOKUP($F5404, accounts!$A$2:$A$86, accounts!$E$2:$E$86, 0)&gt;=100, "Mid-Market", TRUE, "SMB"))</f>
        <v>Enterprise</v>
      </c>
      <c r="I5404" s="1" t="str">
        <f t="array" ref="I5404">IF($F5404="", "", _xlfn.XLOOKUP($F5404,accounts!$A$2:$A$86,accounts!$F$2:$F$86, "Other"))</f>
        <v>United States</v>
      </c>
      <c r="J5404" s="1" t="s">
        <v>131</v>
      </c>
      <c r="K5404" s="3">
        <v>42944.0</v>
      </c>
      <c r="L5404" s="3">
        <v>42946.0</v>
      </c>
      <c r="M5404" s="1">
        <v>4387.0</v>
      </c>
    </row>
    <row r="5405">
      <c r="A5405" s="1" t="s">
        <v>5610</v>
      </c>
      <c r="B5405" s="1" t="s">
        <v>30</v>
      </c>
      <c r="C5405" s="1" t="str">
        <f t="array" ref="C5405">_xlfn.XLOOKUP($B5405, sales_teams!$A$2:$A$36, sales_teams!$B$2:$B$36)</f>
        <v>Melvin Marxen</v>
      </c>
      <c r="D5405" s="1" t="str">
        <f t="array" ref="D5405">_xlfn.XLOOKUP($B5405, sales_teams!$A$2:$A$36, sales_teams!$C$2:$C$36)</f>
        <v>Central</v>
      </c>
      <c r="E5405" s="1" t="s">
        <v>148</v>
      </c>
      <c r="F5405" s="1" t="s">
        <v>157</v>
      </c>
      <c r="G5405" s="1" t="str">
        <f t="array" ref="G5405">IF($F5405="", "", _xlfn.XLOOKUP($F5405,accounts!$A$2:$A$86,accounts!$B$2:$B$86, "Other"))</f>
        <v>retail</v>
      </c>
      <c r="H5405" s="1" t="str">
        <f t="array" ref="H5405">IF($F5405="", "", IFS(_xlfn.XLOOKUP($F5405, accounts!$A$2:$A$86, accounts!$E$2:$E$86, 0)&gt;=1000, "Enterprise", _xlfn.XLOOKUP($F5405, accounts!$A$2:$A$86, accounts!$E$2:$E$86, 0)&gt;=100, "Mid-Market", TRUE, "SMB"))</f>
        <v>Enterprise</v>
      </c>
      <c r="I5405" s="1" t="str">
        <f t="array" ref="I5405">IF($F5405="", "", _xlfn.XLOOKUP($F5405,accounts!$A$2:$A$86,accounts!$F$2:$F$86, "Other"))</f>
        <v>Belgium</v>
      </c>
      <c r="J5405" s="1" t="s">
        <v>131</v>
      </c>
      <c r="K5405" s="3">
        <v>42944.0</v>
      </c>
      <c r="L5405" s="3">
        <v>42946.0</v>
      </c>
      <c r="M5405" s="1">
        <v>4555.0</v>
      </c>
    </row>
    <row r="5406">
      <c r="A5406" s="1" t="s">
        <v>5611</v>
      </c>
      <c r="B5406" s="1" t="s">
        <v>53</v>
      </c>
      <c r="C5406" s="1" t="str">
        <f t="array" ref="C5406">_xlfn.XLOOKUP($B5406, sales_teams!$A$2:$A$36, sales_teams!$B$2:$B$36)</f>
        <v>Rocco Neubert</v>
      </c>
      <c r="D5406" s="1" t="str">
        <f t="array" ref="D5406">_xlfn.XLOOKUP($B5406, sales_teams!$A$2:$A$36, sales_teams!$C$2:$C$36)</f>
        <v>East</v>
      </c>
      <c r="E5406" s="1" t="s">
        <v>148</v>
      </c>
      <c r="F5406" s="1" t="s">
        <v>55</v>
      </c>
      <c r="G5406" s="1" t="str">
        <f t="array" ref="G5406">IF($F5406="", "", _xlfn.XLOOKUP($F5406,accounts!$A$2:$A$86,accounts!$B$2:$B$86, "Other"))</f>
        <v>entertainment</v>
      </c>
      <c r="H5406" s="1" t="str">
        <f t="array" ref="H5406">IF($F5406="", "", IFS(_xlfn.XLOOKUP($F5406, accounts!$A$2:$A$86, accounts!$E$2:$E$86, 0)&gt;=1000, "Enterprise", _xlfn.XLOOKUP($F5406, accounts!$A$2:$A$86, accounts!$E$2:$E$86, 0)&gt;=100, "Mid-Market", TRUE, "SMB"))</f>
        <v>Enterprise</v>
      </c>
      <c r="I5406" s="1" t="str">
        <f t="array" ref="I5406">IF($F5406="", "", _xlfn.XLOOKUP($F5406,accounts!$A$2:$A$86,accounts!$F$2:$F$86, "Other"))</f>
        <v>United States</v>
      </c>
      <c r="J5406" s="1" t="s">
        <v>192</v>
      </c>
      <c r="K5406" s="3">
        <v>42944.0</v>
      </c>
      <c r="L5406" s="3">
        <v>42953.0</v>
      </c>
      <c r="M5406" s="1">
        <v>0.0</v>
      </c>
    </row>
    <row r="5407">
      <c r="A5407" s="1" t="s">
        <v>5612</v>
      </c>
      <c r="B5407" s="1" t="s">
        <v>94</v>
      </c>
      <c r="C5407" s="1" t="str">
        <f t="array" ref="C5407">_xlfn.XLOOKUP($B5407, sales_teams!$A$2:$A$36, sales_teams!$B$2:$B$36)</f>
        <v>Celia Rouche</v>
      </c>
      <c r="D5407" s="1" t="str">
        <f t="array" ref="D5407">_xlfn.XLOOKUP($B5407, sales_teams!$A$2:$A$36, sales_teams!$C$2:$C$36)</f>
        <v>West</v>
      </c>
      <c r="E5407" s="1" t="s">
        <v>181</v>
      </c>
      <c r="F5407" s="1" t="s">
        <v>115</v>
      </c>
      <c r="G5407" s="1" t="str">
        <f t="array" ref="G5407">IF($F5407="", "", _xlfn.XLOOKUP($F5407,accounts!$A$2:$A$86,accounts!$B$2:$B$86, "Other"))</f>
        <v>services</v>
      </c>
      <c r="H5407" s="1" t="str">
        <f t="array" ref="H5407">IF($F5407="", "", IFS(_xlfn.XLOOKUP($F5407, accounts!$A$2:$A$86, accounts!$E$2:$E$86, 0)&gt;=1000, "Enterprise", _xlfn.XLOOKUP($F5407, accounts!$A$2:$A$86, accounts!$E$2:$E$86, 0)&gt;=100, "Mid-Market", TRUE, "SMB"))</f>
        <v>Enterprise</v>
      </c>
      <c r="I5407" s="1" t="str">
        <f t="array" ref="I5407">IF($F5407="", "", _xlfn.XLOOKUP($F5407,accounts!$A$2:$A$86,accounts!$F$2:$F$86, "Other"))</f>
        <v>United States</v>
      </c>
      <c r="J5407" s="1" t="s">
        <v>131</v>
      </c>
      <c r="K5407" s="3">
        <v>42944.0</v>
      </c>
      <c r="L5407" s="3">
        <v>42945.0</v>
      </c>
      <c r="M5407" s="1">
        <v>514.0</v>
      </c>
    </row>
    <row r="5408">
      <c r="A5408" s="1" t="s">
        <v>5613</v>
      </c>
      <c r="B5408" s="1" t="s">
        <v>26</v>
      </c>
      <c r="C5408" s="1" t="str">
        <f t="array" ref="C5408">_xlfn.XLOOKUP($B5408, sales_teams!$A$2:$A$36, sales_teams!$B$2:$B$36)</f>
        <v>Melvin Marxen</v>
      </c>
      <c r="D5408" s="1" t="str">
        <f t="array" ref="D5408">_xlfn.XLOOKUP($B5408, sales_teams!$A$2:$A$36, sales_teams!$C$2:$C$36)</f>
        <v>Central</v>
      </c>
      <c r="E5408" s="1" t="s">
        <v>148</v>
      </c>
      <c r="F5408" s="1" t="s">
        <v>137</v>
      </c>
      <c r="G5408" s="1" t="str">
        <f t="array" ref="G5408">IF($F5408="", "", _xlfn.XLOOKUP($F5408,accounts!$A$2:$A$86,accounts!$B$2:$B$86, "Other"))</f>
        <v>services</v>
      </c>
      <c r="H5408" s="1" t="str">
        <f t="array" ref="H5408">IF($F5408="", "", IFS(_xlfn.XLOOKUP($F5408, accounts!$A$2:$A$86, accounts!$E$2:$E$86, 0)&gt;=1000, "Enterprise", _xlfn.XLOOKUP($F5408, accounts!$A$2:$A$86, accounts!$E$2:$E$86, 0)&gt;=100, "Mid-Market", TRUE, "SMB"))</f>
        <v>Enterprise</v>
      </c>
      <c r="I5408" s="1" t="str">
        <f t="array" ref="I5408">IF($F5408="", "", _xlfn.XLOOKUP($F5408,accounts!$A$2:$A$86,accounts!$F$2:$F$86, "Other"))</f>
        <v>Germany</v>
      </c>
      <c r="J5408" s="1" t="s">
        <v>189</v>
      </c>
      <c r="K5408" s="3">
        <v>42944.0</v>
      </c>
    </row>
    <row r="5409">
      <c r="A5409" s="1" t="s">
        <v>5614</v>
      </c>
      <c r="B5409" s="1" t="s">
        <v>88</v>
      </c>
      <c r="C5409" s="1" t="str">
        <f t="array" ref="C5409">_xlfn.XLOOKUP($B5409, sales_teams!$A$2:$A$36, sales_teams!$B$2:$B$36)</f>
        <v>Celia Rouche</v>
      </c>
      <c r="D5409" s="1" t="str">
        <f t="array" ref="D5409">_xlfn.XLOOKUP($B5409, sales_teams!$A$2:$A$36, sales_teams!$C$2:$C$36)</f>
        <v>West</v>
      </c>
      <c r="E5409" s="1" t="s">
        <v>109</v>
      </c>
      <c r="F5409" s="1" t="s">
        <v>134</v>
      </c>
      <c r="G5409" s="1" t="str">
        <f t="array" ref="G5409">IF($F5409="", "", _xlfn.XLOOKUP($F5409,accounts!$A$2:$A$86,accounts!$B$2:$B$86, "Other"))</f>
        <v>services</v>
      </c>
      <c r="H5409" s="1" t="str">
        <f t="array" ref="H5409">IF($F5409="", "", IFS(_xlfn.XLOOKUP($F5409, accounts!$A$2:$A$86, accounts!$E$2:$E$86, 0)&gt;=1000, "Enterprise", _xlfn.XLOOKUP($F5409, accounts!$A$2:$A$86, accounts!$E$2:$E$86, 0)&gt;=100, "Mid-Market", TRUE, "SMB"))</f>
        <v>Enterprise</v>
      </c>
      <c r="I5409" s="1" t="str">
        <f t="array" ref="I5409">IF($F5409="", "", _xlfn.XLOOKUP($F5409,accounts!$A$2:$A$86,accounts!$F$2:$F$86, "Other"))</f>
        <v>Brazil</v>
      </c>
      <c r="J5409" s="1" t="s">
        <v>192</v>
      </c>
      <c r="K5409" s="3">
        <v>42944.0</v>
      </c>
      <c r="L5409" s="3">
        <v>42945.0</v>
      </c>
      <c r="M5409" s="1">
        <v>0.0</v>
      </c>
    </row>
    <row r="5410">
      <c r="A5410" s="1" t="s">
        <v>5615</v>
      </c>
      <c r="B5410" s="1" t="s">
        <v>19</v>
      </c>
      <c r="C5410" s="1" t="str">
        <f t="array" ref="C5410">_xlfn.XLOOKUP($B5410, sales_teams!$A$2:$A$36, sales_teams!$B$2:$B$36)</f>
        <v>Melvin Marxen</v>
      </c>
      <c r="D5410" s="1" t="str">
        <f t="array" ref="D5410">_xlfn.XLOOKUP($B5410, sales_teams!$A$2:$A$36, sales_teams!$C$2:$C$36)</f>
        <v>Central</v>
      </c>
      <c r="E5410" s="1" t="s">
        <v>181</v>
      </c>
      <c r="G5410" s="1" t="str">
        <f t="array" ref="G5410">IF($F5410="", "", _xlfn.XLOOKUP($F5410,accounts!$A$2:$A$86,accounts!$B$2:$B$86, "Other"))</f>
        <v/>
      </c>
      <c r="H5410" s="1" t="str">
        <f t="array" ref="H5410">IF($F5410="", "", IFS(_xlfn.XLOOKUP($F5410, accounts!$A$2:$A$86, accounts!$E$2:$E$86, 0)&gt;=1000, "Enterprise", _xlfn.XLOOKUP($F5410, accounts!$A$2:$A$86, accounts!$E$2:$E$86, 0)&gt;=100, "Mid-Market", TRUE, "SMB"))</f>
        <v/>
      </c>
      <c r="I5410" s="1" t="str">
        <f t="array" ref="I5410">IF($F5410="", "", _xlfn.XLOOKUP($F5410,accounts!$A$2:$A$86,accounts!$F$2:$F$86, "Other"))</f>
        <v/>
      </c>
      <c r="J5410" s="1" t="s">
        <v>189</v>
      </c>
      <c r="K5410" s="3">
        <v>42944.0</v>
      </c>
    </row>
    <row r="5411">
      <c r="A5411" s="1" t="s">
        <v>5616</v>
      </c>
      <c r="B5411" s="1" t="s">
        <v>19</v>
      </c>
      <c r="C5411" s="1" t="str">
        <f t="array" ref="C5411">_xlfn.XLOOKUP($B5411, sales_teams!$A$2:$A$36, sales_teams!$B$2:$B$36)</f>
        <v>Melvin Marxen</v>
      </c>
      <c r="D5411" s="1" t="str">
        <f t="array" ref="D5411">_xlfn.XLOOKUP($B5411, sales_teams!$A$2:$A$36, sales_teams!$C$2:$C$36)</f>
        <v>Central</v>
      </c>
      <c r="E5411" s="1" t="s">
        <v>148</v>
      </c>
      <c r="G5411" s="1" t="str">
        <f t="array" ref="G5411">IF($F5411="", "", _xlfn.XLOOKUP($F5411,accounts!$A$2:$A$86,accounts!$B$2:$B$86, "Other"))</f>
        <v/>
      </c>
      <c r="H5411" s="1" t="str">
        <f t="array" ref="H5411">IF($F5411="", "", IFS(_xlfn.XLOOKUP($F5411, accounts!$A$2:$A$86, accounts!$E$2:$E$86, 0)&gt;=1000, "Enterprise", _xlfn.XLOOKUP($F5411, accounts!$A$2:$A$86, accounts!$E$2:$E$86, 0)&gt;=100, "Mid-Market", TRUE, "SMB"))</f>
        <v/>
      </c>
      <c r="I5411" s="1" t="str">
        <f t="array" ref="I5411">IF($F5411="", "", _xlfn.XLOOKUP($F5411,accounts!$A$2:$A$86,accounts!$F$2:$F$86, "Other"))</f>
        <v/>
      </c>
      <c r="J5411" s="1" t="s">
        <v>189</v>
      </c>
      <c r="K5411" s="3">
        <v>42944.0</v>
      </c>
    </row>
    <row r="5412">
      <c r="A5412" s="1" t="s">
        <v>5617</v>
      </c>
      <c r="B5412" s="1" t="s">
        <v>19</v>
      </c>
      <c r="C5412" s="1" t="str">
        <f t="array" ref="C5412">_xlfn.XLOOKUP($B5412, sales_teams!$A$2:$A$36, sales_teams!$B$2:$B$36)</f>
        <v>Melvin Marxen</v>
      </c>
      <c r="D5412" s="1" t="str">
        <f t="array" ref="D5412">_xlfn.XLOOKUP($B5412, sales_teams!$A$2:$A$36, sales_teams!$C$2:$C$36)</f>
        <v>Central</v>
      </c>
      <c r="E5412" s="1" t="s">
        <v>148</v>
      </c>
      <c r="F5412" s="1" t="s">
        <v>47</v>
      </c>
      <c r="G5412" s="1" t="str">
        <f t="array" ref="G5412">IF($F5412="", "", _xlfn.XLOOKUP($F5412,accounts!$A$2:$A$86,accounts!$B$2:$B$86, "Other"))</f>
        <v>retail</v>
      </c>
      <c r="H5412" s="1" t="str">
        <f t="array" ref="H5412">IF($F5412="", "", IFS(_xlfn.XLOOKUP($F5412, accounts!$A$2:$A$86, accounts!$E$2:$E$86, 0)&gt;=1000, "Enterprise", _xlfn.XLOOKUP($F5412, accounts!$A$2:$A$86, accounts!$E$2:$E$86, 0)&gt;=100, "Mid-Market", TRUE, "SMB"))</f>
        <v>Enterprise</v>
      </c>
      <c r="I5412" s="1" t="str">
        <f t="array" ref="I5412">IF($F5412="", "", _xlfn.XLOOKUP($F5412,accounts!$A$2:$A$86,accounts!$F$2:$F$86, "Other"))</f>
        <v>United States</v>
      </c>
      <c r="J5412" s="1" t="s">
        <v>131</v>
      </c>
      <c r="K5412" s="3">
        <v>42944.0</v>
      </c>
      <c r="L5412" s="3">
        <v>42945.0</v>
      </c>
      <c r="M5412" s="1">
        <v>4671.0</v>
      </c>
    </row>
    <row r="5413">
      <c r="A5413" s="1" t="s">
        <v>5618</v>
      </c>
      <c r="B5413" s="1" t="s">
        <v>104</v>
      </c>
      <c r="C5413" s="1" t="str">
        <f t="array" ref="C5413">_xlfn.XLOOKUP($B5413, sales_teams!$A$2:$A$36, sales_teams!$B$2:$B$36)</f>
        <v>Summer Sewald</v>
      </c>
      <c r="D5413" s="1" t="str">
        <f t="array" ref="D5413">_xlfn.XLOOKUP($B5413, sales_teams!$A$2:$A$36, sales_teams!$C$2:$C$36)</f>
        <v>West</v>
      </c>
      <c r="E5413" s="1" t="s">
        <v>179</v>
      </c>
      <c r="F5413" s="1" t="s">
        <v>129</v>
      </c>
      <c r="G5413" s="1" t="str">
        <f t="array" ref="G5413">IF($F5413="", "", _xlfn.XLOOKUP($F5413,accounts!$A$2:$A$86,accounts!$B$2:$B$86, "Other"))</f>
        <v>medical</v>
      </c>
      <c r="H5413" s="1" t="str">
        <f t="array" ref="H5413">IF($F5413="", "", IFS(_xlfn.XLOOKUP($F5413, accounts!$A$2:$A$86, accounts!$E$2:$E$86, 0)&gt;=1000, "Enterprise", _xlfn.XLOOKUP($F5413, accounts!$A$2:$A$86, accounts!$E$2:$E$86, 0)&gt;=100, "Mid-Market", TRUE, "SMB"))</f>
        <v>Enterprise</v>
      </c>
      <c r="I5413" s="1" t="str">
        <f t="array" ref="I5413">IF($F5413="", "", _xlfn.XLOOKUP($F5413,accounts!$A$2:$A$86,accounts!$F$2:$F$86, "Other"))</f>
        <v>United States</v>
      </c>
      <c r="J5413" s="1" t="s">
        <v>192</v>
      </c>
      <c r="K5413" s="3">
        <v>42944.0</v>
      </c>
      <c r="L5413" s="3">
        <v>42945.0</v>
      </c>
      <c r="M5413" s="1">
        <v>0.0</v>
      </c>
    </row>
    <row r="5414">
      <c r="A5414" s="1" t="s">
        <v>5619</v>
      </c>
      <c r="B5414" s="1" t="s">
        <v>104</v>
      </c>
      <c r="C5414" s="1" t="str">
        <f t="array" ref="C5414">_xlfn.XLOOKUP($B5414, sales_teams!$A$2:$A$36, sales_teams!$B$2:$B$36)</f>
        <v>Summer Sewald</v>
      </c>
      <c r="D5414" s="1" t="str">
        <f t="array" ref="D5414">_xlfn.XLOOKUP($B5414, sales_teams!$A$2:$A$36, sales_teams!$C$2:$C$36)</f>
        <v>West</v>
      </c>
      <c r="E5414" s="1" t="s">
        <v>181</v>
      </c>
      <c r="F5414" s="1" t="s">
        <v>154</v>
      </c>
      <c r="G5414" s="1" t="str">
        <f t="array" ref="G5414">IF($F5414="", "", _xlfn.XLOOKUP($F5414,accounts!$A$2:$A$86,accounts!$B$2:$B$86, "Other"))</f>
        <v>retail</v>
      </c>
      <c r="H5414" s="1" t="str">
        <f t="array" ref="H5414">IF($F5414="", "", IFS(_xlfn.XLOOKUP($F5414, accounts!$A$2:$A$86, accounts!$E$2:$E$86, 0)&gt;=1000, "Enterprise", _xlfn.XLOOKUP($F5414, accounts!$A$2:$A$86, accounts!$E$2:$E$86, 0)&gt;=100, "Mid-Market", TRUE, "SMB"))</f>
        <v>Enterprise</v>
      </c>
      <c r="I5414" s="1" t="str">
        <f t="array" ref="I5414">IF($F5414="", "", _xlfn.XLOOKUP($F5414,accounts!$A$2:$A$86,accounts!$F$2:$F$86, "Other"))</f>
        <v>United States</v>
      </c>
      <c r="J5414" s="1" t="s">
        <v>131</v>
      </c>
      <c r="K5414" s="3">
        <v>42944.0</v>
      </c>
      <c r="L5414" s="3">
        <v>43054.0</v>
      </c>
      <c r="M5414" s="1">
        <v>518.0</v>
      </c>
    </row>
    <row r="5415">
      <c r="A5415" s="1" t="s">
        <v>5620</v>
      </c>
      <c r="B5415" s="1" t="s">
        <v>17</v>
      </c>
      <c r="C5415" s="1" t="str">
        <f t="array" ref="C5415">_xlfn.XLOOKUP($B5415, sales_teams!$A$2:$A$36, sales_teams!$B$2:$B$36)</f>
        <v>Dustin Brinkmann</v>
      </c>
      <c r="D5415" s="1" t="str">
        <f t="array" ref="D5415">_xlfn.XLOOKUP($B5415, sales_teams!$A$2:$A$36, sales_teams!$C$2:$C$36)</f>
        <v>Central</v>
      </c>
      <c r="E5415" s="1" t="s">
        <v>181</v>
      </c>
      <c r="F5415" s="1" t="s">
        <v>134</v>
      </c>
      <c r="G5415" s="1" t="str">
        <f t="array" ref="G5415">IF($F5415="", "", _xlfn.XLOOKUP($F5415,accounts!$A$2:$A$86,accounts!$B$2:$B$86, "Other"))</f>
        <v>services</v>
      </c>
      <c r="H5415" s="1" t="str">
        <f t="array" ref="H5415">IF($F5415="", "", IFS(_xlfn.XLOOKUP($F5415, accounts!$A$2:$A$86, accounts!$E$2:$E$86, 0)&gt;=1000, "Enterprise", _xlfn.XLOOKUP($F5415, accounts!$A$2:$A$86, accounts!$E$2:$E$86, 0)&gt;=100, "Mid-Market", TRUE, "SMB"))</f>
        <v>Enterprise</v>
      </c>
      <c r="I5415" s="1" t="str">
        <f t="array" ref="I5415">IF($F5415="", "", _xlfn.XLOOKUP($F5415,accounts!$A$2:$A$86,accounts!$F$2:$F$86, "Other"))</f>
        <v>Brazil</v>
      </c>
      <c r="J5415" s="1" t="s">
        <v>189</v>
      </c>
      <c r="K5415" s="3">
        <v>42944.0</v>
      </c>
    </row>
    <row r="5416">
      <c r="A5416" s="1" t="s">
        <v>5621</v>
      </c>
      <c r="B5416" s="1" t="s">
        <v>17</v>
      </c>
      <c r="C5416" s="1" t="str">
        <f t="array" ref="C5416">_xlfn.XLOOKUP($B5416, sales_teams!$A$2:$A$36, sales_teams!$B$2:$B$36)</f>
        <v>Dustin Brinkmann</v>
      </c>
      <c r="D5416" s="1" t="str">
        <f t="array" ref="D5416">_xlfn.XLOOKUP($B5416, sales_teams!$A$2:$A$36, sales_teams!$C$2:$C$36)</f>
        <v>Central</v>
      </c>
      <c r="E5416" s="1" t="s">
        <v>181</v>
      </c>
      <c r="G5416" s="1" t="str">
        <f t="array" ref="G5416">IF($F5416="", "", _xlfn.XLOOKUP($F5416,accounts!$A$2:$A$86,accounts!$B$2:$B$86, "Other"))</f>
        <v/>
      </c>
      <c r="H5416" s="1" t="str">
        <f t="array" ref="H5416">IF($F5416="", "", IFS(_xlfn.XLOOKUP($F5416, accounts!$A$2:$A$86, accounts!$E$2:$E$86, 0)&gt;=1000, "Enterprise", _xlfn.XLOOKUP($F5416, accounts!$A$2:$A$86, accounts!$E$2:$E$86, 0)&gt;=100, "Mid-Market", TRUE, "SMB"))</f>
        <v/>
      </c>
      <c r="I5416" s="1" t="str">
        <f t="array" ref="I5416">IF($F5416="", "", _xlfn.XLOOKUP($F5416,accounts!$A$2:$A$86,accounts!$F$2:$F$86, "Other"))</f>
        <v/>
      </c>
      <c r="J5416" s="1" t="s">
        <v>189</v>
      </c>
      <c r="K5416" s="3">
        <v>42944.0</v>
      </c>
    </row>
    <row r="5417">
      <c r="A5417" s="1" t="s">
        <v>5622</v>
      </c>
      <c r="B5417" s="1" t="s">
        <v>17</v>
      </c>
      <c r="C5417" s="1" t="str">
        <f t="array" ref="C5417">_xlfn.XLOOKUP($B5417, sales_teams!$A$2:$A$36, sales_teams!$B$2:$B$36)</f>
        <v>Dustin Brinkmann</v>
      </c>
      <c r="D5417" s="1" t="str">
        <f t="array" ref="D5417">_xlfn.XLOOKUP($B5417, sales_teams!$A$2:$A$36, sales_teams!$C$2:$C$36)</f>
        <v>Central</v>
      </c>
      <c r="E5417" s="1" t="s">
        <v>181</v>
      </c>
      <c r="G5417" s="1" t="str">
        <f t="array" ref="G5417">IF($F5417="", "", _xlfn.XLOOKUP($F5417,accounts!$A$2:$A$86,accounts!$B$2:$B$86, "Other"))</f>
        <v/>
      </c>
      <c r="H5417" s="1" t="str">
        <f t="array" ref="H5417">IF($F5417="", "", IFS(_xlfn.XLOOKUP($F5417, accounts!$A$2:$A$86, accounts!$E$2:$E$86, 0)&gt;=1000, "Enterprise", _xlfn.XLOOKUP($F5417, accounts!$A$2:$A$86, accounts!$E$2:$E$86, 0)&gt;=100, "Mid-Market", TRUE, "SMB"))</f>
        <v/>
      </c>
      <c r="I5417" s="1" t="str">
        <f t="array" ref="I5417">IF($F5417="", "", _xlfn.XLOOKUP($F5417,accounts!$A$2:$A$86,accounts!$F$2:$F$86, "Other"))</f>
        <v/>
      </c>
      <c r="J5417" s="1" t="s">
        <v>189</v>
      </c>
      <c r="K5417" s="3">
        <v>42944.0</v>
      </c>
    </row>
    <row r="5418">
      <c r="A5418" s="1" t="s">
        <v>5623</v>
      </c>
      <c r="B5418" s="1" t="s">
        <v>17</v>
      </c>
      <c r="C5418" s="1" t="str">
        <f t="array" ref="C5418">_xlfn.XLOOKUP($B5418, sales_teams!$A$2:$A$36, sales_teams!$B$2:$B$36)</f>
        <v>Dustin Brinkmann</v>
      </c>
      <c r="D5418" s="1" t="str">
        <f t="array" ref="D5418">_xlfn.XLOOKUP($B5418, sales_teams!$A$2:$A$36, sales_teams!$C$2:$C$36)</f>
        <v>Central</v>
      </c>
      <c r="E5418" s="1" t="s">
        <v>179</v>
      </c>
      <c r="F5418" s="1" t="s">
        <v>75</v>
      </c>
      <c r="G5418" s="1" t="str">
        <f t="array" ref="G5418">IF($F5418="", "", _xlfn.XLOOKUP($F5418,accounts!$A$2:$A$86,accounts!$B$2:$B$86, "Other"))</f>
        <v>software</v>
      </c>
      <c r="H5418" s="1" t="str">
        <f t="array" ref="H5418">IF($F5418="", "", IFS(_xlfn.XLOOKUP($F5418, accounts!$A$2:$A$86, accounts!$E$2:$E$86, 0)&gt;=1000, "Enterprise", _xlfn.XLOOKUP($F5418, accounts!$A$2:$A$86, accounts!$E$2:$E$86, 0)&gt;=100, "Mid-Market", TRUE, "SMB"))</f>
        <v>SMB</v>
      </c>
      <c r="I5418" s="1" t="str">
        <f t="array" ref="I5418">IF($F5418="", "", _xlfn.XLOOKUP($F5418,accounts!$A$2:$A$86,accounts!$F$2:$F$86, "Other"))</f>
        <v>United States</v>
      </c>
      <c r="J5418" s="1" t="s">
        <v>189</v>
      </c>
      <c r="K5418" s="3">
        <v>42944.0</v>
      </c>
    </row>
    <row r="5419">
      <c r="A5419" s="1" t="s">
        <v>5624</v>
      </c>
      <c r="B5419" s="1" t="s">
        <v>24</v>
      </c>
      <c r="C5419" s="1" t="str">
        <f t="array" ref="C5419">_xlfn.XLOOKUP($B5419, sales_teams!$A$2:$A$36, sales_teams!$B$2:$B$36)</f>
        <v>Melvin Marxen</v>
      </c>
      <c r="D5419" s="1" t="str">
        <f t="array" ref="D5419">_xlfn.XLOOKUP($B5419, sales_teams!$A$2:$A$36, sales_teams!$C$2:$C$36)</f>
        <v>Central</v>
      </c>
      <c r="E5419" s="1" t="s">
        <v>181</v>
      </c>
      <c r="G5419" s="1" t="str">
        <f t="array" ref="G5419">IF($F5419="", "", _xlfn.XLOOKUP($F5419,accounts!$A$2:$A$86,accounts!$B$2:$B$86, "Other"))</f>
        <v/>
      </c>
      <c r="H5419" s="1" t="str">
        <f t="array" ref="H5419">IF($F5419="", "", IFS(_xlfn.XLOOKUP($F5419, accounts!$A$2:$A$86, accounts!$E$2:$E$86, 0)&gt;=1000, "Enterprise", _xlfn.XLOOKUP($F5419, accounts!$A$2:$A$86, accounts!$E$2:$E$86, 0)&gt;=100, "Mid-Market", TRUE, "SMB"))</f>
        <v/>
      </c>
      <c r="I5419" s="1" t="str">
        <f t="array" ref="I5419">IF($F5419="", "", _xlfn.XLOOKUP($F5419,accounts!$A$2:$A$86,accounts!$F$2:$F$86, "Other"))</f>
        <v/>
      </c>
      <c r="J5419" s="1" t="s">
        <v>189</v>
      </c>
      <c r="K5419" s="3">
        <v>42944.0</v>
      </c>
    </row>
    <row r="5420">
      <c r="A5420" s="1" t="s">
        <v>5625</v>
      </c>
      <c r="B5420" s="1" t="s">
        <v>24</v>
      </c>
      <c r="C5420" s="1" t="str">
        <f t="array" ref="C5420">_xlfn.XLOOKUP($B5420, sales_teams!$A$2:$A$36, sales_teams!$B$2:$B$36)</f>
        <v>Melvin Marxen</v>
      </c>
      <c r="D5420" s="1" t="str">
        <f t="array" ref="D5420">_xlfn.XLOOKUP($B5420, sales_teams!$A$2:$A$36, sales_teams!$C$2:$C$36)</f>
        <v>Central</v>
      </c>
      <c r="E5420" s="1" t="s">
        <v>109</v>
      </c>
      <c r="G5420" s="1" t="str">
        <f t="array" ref="G5420">IF($F5420="", "", _xlfn.XLOOKUP($F5420,accounts!$A$2:$A$86,accounts!$B$2:$B$86, "Other"))</f>
        <v/>
      </c>
      <c r="H5420" s="1" t="str">
        <f t="array" ref="H5420">IF($F5420="", "", IFS(_xlfn.XLOOKUP($F5420, accounts!$A$2:$A$86, accounts!$E$2:$E$86, 0)&gt;=1000, "Enterprise", _xlfn.XLOOKUP($F5420, accounts!$A$2:$A$86, accounts!$E$2:$E$86, 0)&gt;=100, "Mid-Market", TRUE, "SMB"))</f>
        <v/>
      </c>
      <c r="I5420" s="1" t="str">
        <f t="array" ref="I5420">IF($F5420="", "", _xlfn.XLOOKUP($F5420,accounts!$A$2:$A$86,accounts!$F$2:$F$86, "Other"))</f>
        <v/>
      </c>
      <c r="J5420" s="1" t="s">
        <v>189</v>
      </c>
      <c r="K5420" s="3">
        <v>42944.0</v>
      </c>
    </row>
    <row r="5421">
      <c r="A5421" s="1" t="s">
        <v>5626</v>
      </c>
      <c r="B5421" s="1" t="s">
        <v>24</v>
      </c>
      <c r="C5421" s="1" t="str">
        <f t="array" ref="C5421">_xlfn.XLOOKUP($B5421, sales_teams!$A$2:$A$36, sales_teams!$B$2:$B$36)</f>
        <v>Melvin Marxen</v>
      </c>
      <c r="D5421" s="1" t="str">
        <f t="array" ref="D5421">_xlfn.XLOOKUP($B5421, sales_teams!$A$2:$A$36, sales_teams!$C$2:$C$36)</f>
        <v>Central</v>
      </c>
      <c r="E5421" s="1" t="s">
        <v>148</v>
      </c>
      <c r="F5421" s="1" t="s">
        <v>47</v>
      </c>
      <c r="G5421" s="1" t="str">
        <f t="array" ref="G5421">IF($F5421="", "", _xlfn.XLOOKUP($F5421,accounts!$A$2:$A$86,accounts!$B$2:$B$86, "Other"))</f>
        <v>retail</v>
      </c>
      <c r="H5421" s="1" t="str">
        <f t="array" ref="H5421">IF($F5421="", "", IFS(_xlfn.XLOOKUP($F5421, accounts!$A$2:$A$86, accounts!$E$2:$E$86, 0)&gt;=1000, "Enterprise", _xlfn.XLOOKUP($F5421, accounts!$A$2:$A$86, accounts!$E$2:$E$86, 0)&gt;=100, "Mid-Market", TRUE, "SMB"))</f>
        <v>Enterprise</v>
      </c>
      <c r="I5421" s="1" t="str">
        <f t="array" ref="I5421">IF($F5421="", "", _xlfn.XLOOKUP($F5421,accounts!$A$2:$A$86,accounts!$F$2:$F$86, "Other"))</f>
        <v>United States</v>
      </c>
      <c r="J5421" s="1" t="s">
        <v>131</v>
      </c>
      <c r="K5421" s="3">
        <v>42944.0</v>
      </c>
      <c r="L5421" s="3">
        <v>42945.0</v>
      </c>
      <c r="M5421" s="1">
        <v>4172.0</v>
      </c>
    </row>
    <row r="5422">
      <c r="A5422" s="1" t="s">
        <v>5627</v>
      </c>
      <c r="B5422" s="1" t="s">
        <v>18</v>
      </c>
      <c r="C5422" s="1" t="str">
        <f t="array" ref="C5422">_xlfn.XLOOKUP($B5422, sales_teams!$A$2:$A$36, sales_teams!$B$2:$B$36)</f>
        <v>Dustin Brinkmann</v>
      </c>
      <c r="D5422" s="1" t="str">
        <f t="array" ref="D5422">_xlfn.XLOOKUP($B5422, sales_teams!$A$2:$A$36, sales_teams!$C$2:$C$36)</f>
        <v>Central</v>
      </c>
      <c r="E5422" s="1" t="s">
        <v>179</v>
      </c>
      <c r="G5422" s="1" t="str">
        <f t="array" ref="G5422">IF($F5422="", "", _xlfn.XLOOKUP($F5422,accounts!$A$2:$A$86,accounts!$B$2:$B$86, "Other"))</f>
        <v/>
      </c>
      <c r="H5422" s="1" t="str">
        <f t="array" ref="H5422">IF($F5422="", "", IFS(_xlfn.XLOOKUP($F5422, accounts!$A$2:$A$86, accounts!$E$2:$E$86, 0)&gt;=1000, "Enterprise", _xlfn.XLOOKUP($F5422, accounts!$A$2:$A$86, accounts!$E$2:$E$86, 0)&gt;=100, "Mid-Market", TRUE, "SMB"))</f>
        <v/>
      </c>
      <c r="I5422" s="1" t="str">
        <f t="array" ref="I5422">IF($F5422="", "", _xlfn.XLOOKUP($F5422,accounts!$A$2:$A$86,accounts!$F$2:$F$86, "Other"))</f>
        <v/>
      </c>
      <c r="J5422" s="1" t="s">
        <v>189</v>
      </c>
      <c r="K5422" s="3">
        <v>42944.0</v>
      </c>
    </row>
    <row r="5423">
      <c r="A5423" s="1" t="s">
        <v>5628</v>
      </c>
      <c r="B5423" s="1" t="s">
        <v>18</v>
      </c>
      <c r="C5423" s="1" t="str">
        <f t="array" ref="C5423">_xlfn.XLOOKUP($B5423, sales_teams!$A$2:$A$36, sales_teams!$B$2:$B$36)</f>
        <v>Dustin Brinkmann</v>
      </c>
      <c r="D5423" s="1" t="str">
        <f t="array" ref="D5423">_xlfn.XLOOKUP($B5423, sales_teams!$A$2:$A$36, sales_teams!$C$2:$C$36)</f>
        <v>Central</v>
      </c>
      <c r="E5423" s="1" t="s">
        <v>194</v>
      </c>
      <c r="F5423" s="1" t="s">
        <v>76</v>
      </c>
      <c r="G5423" s="1" t="str">
        <f t="array" ref="G5423">IF($F5423="", "", _xlfn.XLOOKUP($F5423,accounts!$A$2:$A$86,accounts!$B$2:$B$86, "Other"))</f>
        <v>marketing</v>
      </c>
      <c r="H5423" s="1" t="str">
        <f t="array" ref="H5423">IF($F5423="", "", IFS(_xlfn.XLOOKUP($F5423, accounts!$A$2:$A$86, accounts!$E$2:$E$86, 0)&gt;=1000, "Enterprise", _xlfn.XLOOKUP($F5423, accounts!$A$2:$A$86, accounts!$E$2:$E$86, 0)&gt;=100, "Mid-Market", TRUE, "SMB"))</f>
        <v>Enterprise</v>
      </c>
      <c r="I5423" s="1" t="str">
        <f t="array" ref="I5423">IF($F5423="", "", _xlfn.XLOOKUP($F5423,accounts!$A$2:$A$86,accounts!$F$2:$F$86, "Other"))</f>
        <v>United States</v>
      </c>
      <c r="J5423" s="1" t="s">
        <v>192</v>
      </c>
      <c r="K5423" s="3">
        <v>42944.0</v>
      </c>
      <c r="L5423" s="3">
        <v>42957.0</v>
      </c>
      <c r="M5423" s="1">
        <v>0.0</v>
      </c>
    </row>
    <row r="5424">
      <c r="A5424" s="1" t="s">
        <v>5629</v>
      </c>
      <c r="B5424" s="1" t="s">
        <v>28</v>
      </c>
      <c r="C5424" s="1" t="str">
        <f t="array" ref="C5424">_xlfn.XLOOKUP($B5424, sales_teams!$A$2:$A$36, sales_teams!$B$2:$B$36)</f>
        <v>Melvin Marxen</v>
      </c>
      <c r="D5424" s="1" t="str">
        <f t="array" ref="D5424">_xlfn.XLOOKUP($B5424, sales_teams!$A$2:$A$36, sales_teams!$C$2:$C$36)</f>
        <v>Central</v>
      </c>
      <c r="E5424" s="1" t="s">
        <v>188</v>
      </c>
      <c r="F5424" s="1" t="s">
        <v>165</v>
      </c>
      <c r="G5424" s="1" t="str">
        <f t="array" ref="G5424">IF($F5424="", "", _xlfn.XLOOKUP($F5424,accounts!$A$2:$A$86,accounts!$B$2:$B$86, "Other"))</f>
        <v>telecommunications</v>
      </c>
      <c r="H5424" s="1" t="str">
        <f t="array" ref="H5424">IF($F5424="", "", IFS(_xlfn.XLOOKUP($F5424, accounts!$A$2:$A$86, accounts!$E$2:$E$86, 0)&gt;=1000, "Enterprise", _xlfn.XLOOKUP($F5424, accounts!$A$2:$A$86, accounts!$E$2:$E$86, 0)&gt;=100, "Mid-Market", TRUE, "SMB"))</f>
        <v>Enterprise</v>
      </c>
      <c r="I5424" s="1" t="str">
        <f t="array" ref="I5424">IF($F5424="", "", _xlfn.XLOOKUP($F5424,accounts!$A$2:$A$86,accounts!$F$2:$F$86, "Other"))</f>
        <v>United States</v>
      </c>
      <c r="J5424" s="1" t="s">
        <v>189</v>
      </c>
      <c r="K5424" s="3">
        <v>42944.0</v>
      </c>
    </row>
    <row r="5425">
      <c r="A5425" s="1" t="s">
        <v>5630</v>
      </c>
      <c r="B5425" s="1" t="s">
        <v>54</v>
      </c>
      <c r="C5425" s="1" t="str">
        <f t="array" ref="C5425">_xlfn.XLOOKUP($B5425, sales_teams!$A$2:$A$36, sales_teams!$B$2:$B$36)</f>
        <v>Rocco Neubert</v>
      </c>
      <c r="D5425" s="1" t="str">
        <f t="array" ref="D5425">_xlfn.XLOOKUP($B5425, sales_teams!$A$2:$A$36, sales_teams!$C$2:$C$36)</f>
        <v>East</v>
      </c>
      <c r="E5425" s="1" t="s">
        <v>179</v>
      </c>
      <c r="F5425" s="1" t="s">
        <v>55</v>
      </c>
      <c r="G5425" s="1" t="str">
        <f t="array" ref="G5425">IF($F5425="", "", _xlfn.XLOOKUP($F5425,accounts!$A$2:$A$86,accounts!$B$2:$B$86, "Other"))</f>
        <v>entertainment</v>
      </c>
      <c r="H5425" s="1" t="str">
        <f t="array" ref="H5425">IF($F5425="", "", IFS(_xlfn.XLOOKUP($F5425, accounts!$A$2:$A$86, accounts!$E$2:$E$86, 0)&gt;=1000, "Enterprise", _xlfn.XLOOKUP($F5425, accounts!$A$2:$A$86, accounts!$E$2:$E$86, 0)&gt;=100, "Mid-Market", TRUE, "SMB"))</f>
        <v>Enterprise</v>
      </c>
      <c r="I5425" s="1" t="str">
        <f t="array" ref="I5425">IF($F5425="", "", _xlfn.XLOOKUP($F5425,accounts!$A$2:$A$86,accounts!$F$2:$F$86, "Other"))</f>
        <v>United States</v>
      </c>
      <c r="J5425" s="1" t="s">
        <v>131</v>
      </c>
      <c r="K5425" s="3">
        <v>42944.0</v>
      </c>
      <c r="L5425" s="3">
        <v>42957.0</v>
      </c>
      <c r="M5425" s="1">
        <v>53.0</v>
      </c>
    </row>
    <row r="5426">
      <c r="A5426" s="1" t="s">
        <v>5631</v>
      </c>
      <c r="B5426" s="1" t="s">
        <v>65</v>
      </c>
      <c r="C5426" s="1" t="str">
        <f t="array" ref="C5426">_xlfn.XLOOKUP($B5426, sales_teams!$A$2:$A$36, sales_teams!$B$2:$B$36)</f>
        <v>Celia Rouche</v>
      </c>
      <c r="D5426" s="1" t="str">
        <f t="array" ref="D5426">_xlfn.XLOOKUP($B5426, sales_teams!$A$2:$A$36, sales_teams!$C$2:$C$36)</f>
        <v>West</v>
      </c>
      <c r="E5426" s="1" t="s">
        <v>181</v>
      </c>
      <c r="G5426" s="1" t="str">
        <f t="array" ref="G5426">IF($F5426="", "", _xlfn.XLOOKUP($F5426,accounts!$A$2:$A$86,accounts!$B$2:$B$86, "Other"))</f>
        <v/>
      </c>
      <c r="H5426" s="1" t="str">
        <f t="array" ref="H5426">IF($F5426="", "", IFS(_xlfn.XLOOKUP($F5426, accounts!$A$2:$A$86, accounts!$E$2:$E$86, 0)&gt;=1000, "Enterprise", _xlfn.XLOOKUP($F5426, accounts!$A$2:$A$86, accounts!$E$2:$E$86, 0)&gt;=100, "Mid-Market", TRUE, "SMB"))</f>
        <v/>
      </c>
      <c r="I5426" s="1" t="str">
        <f t="array" ref="I5426">IF($F5426="", "", _xlfn.XLOOKUP($F5426,accounts!$A$2:$A$86,accounts!$F$2:$F$86, "Other"))</f>
        <v/>
      </c>
      <c r="J5426" s="1" t="s">
        <v>189</v>
      </c>
      <c r="K5426" s="3">
        <v>42944.0</v>
      </c>
    </row>
    <row r="5427">
      <c r="A5427" s="1" t="s">
        <v>5632</v>
      </c>
      <c r="B5427" s="1" t="s">
        <v>41</v>
      </c>
      <c r="C5427" s="1" t="str">
        <f t="array" ref="C5427">_xlfn.XLOOKUP($B5427, sales_teams!$A$2:$A$36, sales_teams!$B$2:$B$36)</f>
        <v>Cara Losch</v>
      </c>
      <c r="D5427" s="1" t="str">
        <f t="array" ref="D5427">_xlfn.XLOOKUP($B5427, sales_teams!$A$2:$A$36, sales_teams!$C$2:$C$36)</f>
        <v>East</v>
      </c>
      <c r="E5427" s="1" t="s">
        <v>188</v>
      </c>
      <c r="F5427" s="1" t="s">
        <v>103</v>
      </c>
      <c r="G5427" s="1" t="str">
        <f t="array" ref="G5427">IF($F5427="", "", _xlfn.XLOOKUP($F5427,accounts!$A$2:$A$86,accounts!$B$2:$B$86, "Other"))</f>
        <v>retail</v>
      </c>
      <c r="H5427" s="1" t="str">
        <f t="array" ref="H5427">IF($F5427="", "", IFS(_xlfn.XLOOKUP($F5427, accounts!$A$2:$A$86, accounts!$E$2:$E$86, 0)&gt;=1000, "Enterprise", _xlfn.XLOOKUP($F5427, accounts!$A$2:$A$86, accounts!$E$2:$E$86, 0)&gt;=100, "Mid-Market", TRUE, "SMB"))</f>
        <v>Enterprise</v>
      </c>
      <c r="I5427" s="1" t="str">
        <f t="array" ref="I5427">IF($F5427="", "", _xlfn.XLOOKUP($F5427,accounts!$A$2:$A$86,accounts!$F$2:$F$86, "Other"))</f>
        <v>United States</v>
      </c>
      <c r="J5427" s="1" t="s">
        <v>192</v>
      </c>
      <c r="K5427" s="3">
        <v>42944.0</v>
      </c>
      <c r="L5427" s="3">
        <v>43066.0</v>
      </c>
      <c r="M5427" s="1">
        <v>0.0</v>
      </c>
    </row>
    <row r="5428">
      <c r="A5428" s="1" t="s">
        <v>5633</v>
      </c>
      <c r="B5428" s="1" t="s">
        <v>15</v>
      </c>
      <c r="C5428" s="1" t="str">
        <f t="array" ref="C5428">_xlfn.XLOOKUP($B5428, sales_teams!$A$2:$A$36, sales_teams!$B$2:$B$36)</f>
        <v>Dustin Brinkmann</v>
      </c>
      <c r="D5428" s="1" t="str">
        <f t="array" ref="D5428">_xlfn.XLOOKUP($B5428, sales_teams!$A$2:$A$36, sales_teams!$C$2:$C$36)</f>
        <v>Central</v>
      </c>
      <c r="E5428" s="1" t="s">
        <v>181</v>
      </c>
      <c r="F5428" s="1" t="s">
        <v>125</v>
      </c>
      <c r="G5428" s="1" t="str">
        <f t="array" ref="G5428">IF($F5428="", "", _xlfn.XLOOKUP($F5428,accounts!$A$2:$A$86,accounts!$B$2:$B$86, "Other"))</f>
        <v>software</v>
      </c>
      <c r="H5428" s="1" t="str">
        <f t="array" ref="H5428">IF($F5428="", "", IFS(_xlfn.XLOOKUP($F5428, accounts!$A$2:$A$86, accounts!$E$2:$E$86, 0)&gt;=1000, "Enterprise", _xlfn.XLOOKUP($F5428, accounts!$A$2:$A$86, accounts!$E$2:$E$86, 0)&gt;=100, "Mid-Market", TRUE, "SMB"))</f>
        <v>Enterprise</v>
      </c>
      <c r="I5428" s="1" t="str">
        <f t="array" ref="I5428">IF($F5428="", "", _xlfn.XLOOKUP($F5428,accounts!$A$2:$A$86,accounts!$F$2:$F$86, "Other"))</f>
        <v>United States</v>
      </c>
      <c r="J5428" s="1" t="s">
        <v>189</v>
      </c>
      <c r="K5428" s="3">
        <v>42944.0</v>
      </c>
    </row>
    <row r="5429">
      <c r="A5429" s="1" t="s">
        <v>5634</v>
      </c>
      <c r="B5429" s="1" t="s">
        <v>15</v>
      </c>
      <c r="C5429" s="1" t="str">
        <f t="array" ref="C5429">_xlfn.XLOOKUP($B5429, sales_teams!$A$2:$A$36, sales_teams!$B$2:$B$36)</f>
        <v>Dustin Brinkmann</v>
      </c>
      <c r="D5429" s="1" t="str">
        <f t="array" ref="D5429">_xlfn.XLOOKUP($B5429, sales_teams!$A$2:$A$36, sales_teams!$C$2:$C$36)</f>
        <v>Central</v>
      </c>
      <c r="E5429" s="1" t="s">
        <v>179</v>
      </c>
      <c r="F5429" s="1" t="s">
        <v>29</v>
      </c>
      <c r="G5429" s="1" t="str">
        <f t="array" ref="G5429">IF($F5429="", "", _xlfn.XLOOKUP($F5429,accounts!$A$2:$A$86,accounts!$B$2:$B$86, "Other"))</f>
        <v>medical</v>
      </c>
      <c r="H5429" s="1" t="str">
        <f t="array" ref="H5429">IF($F5429="", "", IFS(_xlfn.XLOOKUP($F5429, accounts!$A$2:$A$86, accounts!$E$2:$E$86, 0)&gt;=1000, "Enterprise", _xlfn.XLOOKUP($F5429, accounts!$A$2:$A$86, accounts!$E$2:$E$86, 0)&gt;=100, "Mid-Market", TRUE, "SMB"))</f>
        <v>Enterprise</v>
      </c>
      <c r="I5429" s="1" t="str">
        <f t="array" ref="I5429">IF($F5429="", "", _xlfn.XLOOKUP($F5429,accounts!$A$2:$A$86,accounts!$F$2:$F$86, "Other"))</f>
        <v>Philipines</v>
      </c>
      <c r="J5429" s="1" t="s">
        <v>131</v>
      </c>
      <c r="K5429" s="3">
        <v>42944.0</v>
      </c>
      <c r="L5429" s="3">
        <v>42966.0</v>
      </c>
      <c r="M5429" s="1">
        <v>53.0</v>
      </c>
    </row>
    <row r="5430">
      <c r="A5430" s="1" t="s">
        <v>5635</v>
      </c>
      <c r="B5430" s="1" t="s">
        <v>15</v>
      </c>
      <c r="C5430" s="1" t="str">
        <f t="array" ref="C5430">_xlfn.XLOOKUP($B5430, sales_teams!$A$2:$A$36, sales_teams!$B$2:$B$36)</f>
        <v>Dustin Brinkmann</v>
      </c>
      <c r="D5430" s="1" t="str">
        <f t="array" ref="D5430">_xlfn.XLOOKUP($B5430, sales_teams!$A$2:$A$36, sales_teams!$C$2:$C$36)</f>
        <v>Central</v>
      </c>
      <c r="E5430" s="1" t="s">
        <v>179</v>
      </c>
      <c r="F5430" s="1" t="s">
        <v>59</v>
      </c>
      <c r="G5430" s="1" t="str">
        <f t="array" ref="G5430">IF($F5430="", "", _xlfn.XLOOKUP($F5430,accounts!$A$2:$A$86,accounts!$B$2:$B$86, "Other"))</f>
        <v>medical</v>
      </c>
      <c r="H5430" s="1" t="str">
        <f t="array" ref="H5430">IF($F5430="", "", IFS(_xlfn.XLOOKUP($F5430, accounts!$A$2:$A$86, accounts!$E$2:$E$86, 0)&gt;=1000, "Enterprise", _xlfn.XLOOKUP($F5430, accounts!$A$2:$A$86, accounts!$E$2:$E$86, 0)&gt;=100, "Mid-Market", TRUE, "SMB"))</f>
        <v>SMB</v>
      </c>
      <c r="I5430" s="1" t="str">
        <f t="array" ref="I5430">IF($F5430="", "", _xlfn.XLOOKUP($F5430,accounts!$A$2:$A$86,accounts!$F$2:$F$86, "Other"))</f>
        <v>United States</v>
      </c>
      <c r="J5430" s="1" t="s">
        <v>131</v>
      </c>
      <c r="K5430" s="3">
        <v>42944.0</v>
      </c>
      <c r="L5430" s="3">
        <v>42950.0</v>
      </c>
      <c r="M5430" s="1">
        <v>60.0</v>
      </c>
    </row>
    <row r="5431">
      <c r="A5431" s="1" t="s">
        <v>5636</v>
      </c>
      <c r="B5431" s="1" t="s">
        <v>15</v>
      </c>
      <c r="C5431" s="1" t="str">
        <f t="array" ref="C5431">_xlfn.XLOOKUP($B5431, sales_teams!$A$2:$A$36, sales_teams!$B$2:$B$36)</f>
        <v>Dustin Brinkmann</v>
      </c>
      <c r="D5431" s="1" t="str">
        <f t="array" ref="D5431">_xlfn.XLOOKUP($B5431, sales_teams!$A$2:$A$36, sales_teams!$C$2:$C$36)</f>
        <v>Central</v>
      </c>
      <c r="E5431" s="1" t="s">
        <v>179</v>
      </c>
      <c r="F5431" s="1" t="s">
        <v>78</v>
      </c>
      <c r="G5431" s="1" t="str">
        <f t="array" ref="G5431">IF($F5431="", "", _xlfn.XLOOKUP($F5431,accounts!$A$2:$A$86,accounts!$B$2:$B$86, "Other"))</f>
        <v>marketing</v>
      </c>
      <c r="H5431" s="1" t="str">
        <f t="array" ref="H5431">IF($F5431="", "", IFS(_xlfn.XLOOKUP($F5431, accounts!$A$2:$A$86, accounts!$E$2:$E$86, 0)&gt;=1000, "Enterprise", _xlfn.XLOOKUP($F5431, accounts!$A$2:$A$86, accounts!$E$2:$E$86, 0)&gt;=100, "Mid-Market", TRUE, "SMB"))</f>
        <v>Enterprise</v>
      </c>
      <c r="I5431" s="1" t="str">
        <f t="array" ref="I5431">IF($F5431="", "", _xlfn.XLOOKUP($F5431,accounts!$A$2:$A$86,accounts!$F$2:$F$86, "Other"))</f>
        <v>United States</v>
      </c>
      <c r="J5431" s="1" t="s">
        <v>131</v>
      </c>
      <c r="K5431" s="3">
        <v>42944.0</v>
      </c>
      <c r="L5431" s="3">
        <v>43040.0</v>
      </c>
      <c r="M5431" s="1">
        <v>53.0</v>
      </c>
    </row>
    <row r="5432">
      <c r="A5432" s="1" t="s">
        <v>5637</v>
      </c>
      <c r="B5432" s="1" t="s">
        <v>34</v>
      </c>
      <c r="C5432" s="1" t="str">
        <f t="array" ref="C5432">_xlfn.XLOOKUP($B5432, sales_teams!$A$2:$A$36, sales_teams!$B$2:$B$36)</f>
        <v>Cara Losch</v>
      </c>
      <c r="D5432" s="1" t="str">
        <f t="array" ref="D5432">_xlfn.XLOOKUP($B5432, sales_teams!$A$2:$A$36, sales_teams!$C$2:$C$36)</f>
        <v>East</v>
      </c>
      <c r="E5432" s="1" t="s">
        <v>148</v>
      </c>
      <c r="F5432" s="1" t="s">
        <v>14</v>
      </c>
      <c r="G5432" s="1" t="str">
        <f t="array" ref="G5432">IF($F5432="", "", _xlfn.XLOOKUP($F5432,accounts!$A$2:$A$86,accounts!$B$2:$B$86, "Other"))</f>
        <v>technology</v>
      </c>
      <c r="H5432" s="1" t="str">
        <f t="array" ref="H5432">IF($F5432="", "", IFS(_xlfn.XLOOKUP($F5432, accounts!$A$2:$A$86, accounts!$E$2:$E$86, 0)&gt;=1000, "Enterprise", _xlfn.XLOOKUP($F5432, accounts!$A$2:$A$86, accounts!$E$2:$E$86, 0)&gt;=100, "Mid-Market", TRUE, "SMB"))</f>
        <v>Enterprise</v>
      </c>
      <c r="I5432" s="1" t="str">
        <f t="array" ref="I5432">IF($F5432="", "", _xlfn.XLOOKUP($F5432,accounts!$A$2:$A$86,accounts!$F$2:$F$86, "Other"))</f>
        <v>United States</v>
      </c>
      <c r="J5432" s="1" t="s">
        <v>192</v>
      </c>
      <c r="K5432" s="3">
        <v>42944.0</v>
      </c>
      <c r="L5432" s="3">
        <v>42945.0</v>
      </c>
      <c r="M5432" s="1">
        <v>0.0</v>
      </c>
    </row>
    <row r="5433">
      <c r="A5433" s="1" t="s">
        <v>5638</v>
      </c>
      <c r="B5433" s="1" t="s">
        <v>45</v>
      </c>
      <c r="C5433" s="1" t="str">
        <f t="array" ref="C5433">_xlfn.XLOOKUP($B5433, sales_teams!$A$2:$A$36, sales_teams!$B$2:$B$36)</f>
        <v>Cara Losch</v>
      </c>
      <c r="D5433" s="1" t="str">
        <f t="array" ref="D5433">_xlfn.XLOOKUP($B5433, sales_teams!$A$2:$A$36, sales_teams!$C$2:$C$36)</f>
        <v>East</v>
      </c>
      <c r="E5433" s="1" t="s">
        <v>179</v>
      </c>
      <c r="F5433" s="1" t="s">
        <v>172</v>
      </c>
      <c r="G5433" s="1" t="str">
        <f t="array" ref="G5433">IF($F5433="", "", _xlfn.XLOOKUP($F5433,accounts!$A$2:$A$86,accounts!$B$2:$B$86, "Other"))</f>
        <v>retail</v>
      </c>
      <c r="H5433" s="1" t="str">
        <f t="array" ref="H5433">IF($F5433="", "", IFS(_xlfn.XLOOKUP($F5433, accounts!$A$2:$A$86, accounts!$E$2:$E$86, 0)&gt;=1000, "Enterprise", _xlfn.XLOOKUP($F5433, accounts!$A$2:$A$86, accounts!$E$2:$E$86, 0)&gt;=100, "Mid-Market", TRUE, "SMB"))</f>
        <v>Mid-Market</v>
      </c>
      <c r="I5433" s="1" t="str">
        <f t="array" ref="I5433">IF($F5433="", "", _xlfn.XLOOKUP($F5433,accounts!$A$2:$A$86,accounts!$F$2:$F$86, "Other"))</f>
        <v>United States</v>
      </c>
      <c r="J5433" s="1" t="s">
        <v>192</v>
      </c>
      <c r="K5433" s="3">
        <v>42944.0</v>
      </c>
      <c r="L5433" s="3">
        <v>43071.0</v>
      </c>
      <c r="M5433" s="1">
        <v>0.0</v>
      </c>
    </row>
    <row r="5434">
      <c r="A5434" s="1" t="s">
        <v>5639</v>
      </c>
      <c r="B5434" s="1" t="s">
        <v>105</v>
      </c>
      <c r="C5434" s="1" t="str">
        <f t="array" ref="C5434">_xlfn.XLOOKUP($B5434, sales_teams!$A$2:$A$36, sales_teams!$B$2:$B$36)</f>
        <v>Summer Sewald</v>
      </c>
      <c r="D5434" s="1" t="str">
        <f t="array" ref="D5434">_xlfn.XLOOKUP($B5434, sales_teams!$A$2:$A$36, sales_teams!$C$2:$C$36)</f>
        <v>West</v>
      </c>
      <c r="E5434" s="1" t="s">
        <v>181</v>
      </c>
      <c r="F5434" s="1" t="s">
        <v>115</v>
      </c>
      <c r="G5434" s="1" t="str">
        <f t="array" ref="G5434">IF($F5434="", "", _xlfn.XLOOKUP($F5434,accounts!$A$2:$A$86,accounts!$B$2:$B$86, "Other"))</f>
        <v>services</v>
      </c>
      <c r="H5434" s="1" t="str">
        <f t="array" ref="H5434">IF($F5434="", "", IFS(_xlfn.XLOOKUP($F5434, accounts!$A$2:$A$86, accounts!$E$2:$E$86, 0)&gt;=1000, "Enterprise", _xlfn.XLOOKUP($F5434, accounts!$A$2:$A$86, accounts!$E$2:$E$86, 0)&gt;=100, "Mid-Market", TRUE, "SMB"))</f>
        <v>Enterprise</v>
      </c>
      <c r="I5434" s="1" t="str">
        <f t="array" ref="I5434">IF($F5434="", "", _xlfn.XLOOKUP($F5434,accounts!$A$2:$A$86,accounts!$F$2:$F$86, "Other"))</f>
        <v>United States</v>
      </c>
      <c r="J5434" s="1" t="s">
        <v>192</v>
      </c>
      <c r="K5434" s="3">
        <v>42944.0</v>
      </c>
      <c r="L5434" s="3">
        <v>42946.0</v>
      </c>
      <c r="M5434" s="1">
        <v>0.0</v>
      </c>
    </row>
    <row r="5435">
      <c r="A5435" s="1" t="s">
        <v>5640</v>
      </c>
      <c r="B5435" s="1" t="s">
        <v>7</v>
      </c>
      <c r="C5435" s="1" t="str">
        <f t="array" ref="C5435">_xlfn.XLOOKUP($B5435, sales_teams!$A$2:$A$36, sales_teams!$B$2:$B$36)</f>
        <v>Dustin Brinkmann</v>
      </c>
      <c r="D5435" s="1" t="str">
        <f t="array" ref="D5435">_xlfn.XLOOKUP($B5435, sales_teams!$A$2:$A$36, sales_teams!$C$2:$C$36)</f>
        <v>Central</v>
      </c>
      <c r="E5435" s="1" t="s">
        <v>194</v>
      </c>
      <c r="G5435" s="1" t="str">
        <f t="array" ref="G5435">IF($F5435="", "", _xlfn.XLOOKUP($F5435,accounts!$A$2:$A$86,accounts!$B$2:$B$86, "Other"))</f>
        <v/>
      </c>
      <c r="H5435" s="1" t="str">
        <f t="array" ref="H5435">IF($F5435="", "", IFS(_xlfn.XLOOKUP($F5435, accounts!$A$2:$A$86, accounts!$E$2:$E$86, 0)&gt;=1000, "Enterprise", _xlfn.XLOOKUP($F5435, accounts!$A$2:$A$86, accounts!$E$2:$E$86, 0)&gt;=100, "Mid-Market", TRUE, "SMB"))</f>
        <v/>
      </c>
      <c r="I5435" s="1" t="str">
        <f t="array" ref="I5435">IF($F5435="", "", _xlfn.XLOOKUP($F5435,accounts!$A$2:$A$86,accounts!$F$2:$F$86, "Other"))</f>
        <v/>
      </c>
      <c r="J5435" s="1" t="s">
        <v>189</v>
      </c>
      <c r="K5435" s="3">
        <v>42945.0</v>
      </c>
    </row>
    <row r="5436">
      <c r="A5436" s="1" t="s">
        <v>5641</v>
      </c>
      <c r="B5436" s="1" t="s">
        <v>7</v>
      </c>
      <c r="C5436" s="1" t="str">
        <f t="array" ref="C5436">_xlfn.XLOOKUP($B5436, sales_teams!$A$2:$A$36, sales_teams!$B$2:$B$36)</f>
        <v>Dustin Brinkmann</v>
      </c>
      <c r="D5436" s="1" t="str">
        <f t="array" ref="D5436">_xlfn.XLOOKUP($B5436, sales_teams!$A$2:$A$36, sales_teams!$C$2:$C$36)</f>
        <v>Central</v>
      </c>
      <c r="E5436" s="1" t="s">
        <v>188</v>
      </c>
      <c r="G5436" s="1" t="str">
        <f t="array" ref="G5436">IF($F5436="", "", _xlfn.XLOOKUP($F5436,accounts!$A$2:$A$86,accounts!$B$2:$B$86, "Other"))</f>
        <v/>
      </c>
      <c r="H5436" s="1" t="str">
        <f t="array" ref="H5436">IF($F5436="", "", IFS(_xlfn.XLOOKUP($F5436, accounts!$A$2:$A$86, accounts!$E$2:$E$86, 0)&gt;=1000, "Enterprise", _xlfn.XLOOKUP($F5436, accounts!$A$2:$A$86, accounts!$E$2:$E$86, 0)&gt;=100, "Mid-Market", TRUE, "SMB"))</f>
        <v/>
      </c>
      <c r="I5436" s="1" t="str">
        <f t="array" ref="I5436">IF($F5436="", "", _xlfn.XLOOKUP($F5436,accounts!$A$2:$A$86,accounts!$F$2:$F$86, "Other"))</f>
        <v/>
      </c>
      <c r="J5436" s="1" t="s">
        <v>189</v>
      </c>
      <c r="K5436" s="3">
        <v>42945.0</v>
      </c>
    </row>
    <row r="5437">
      <c r="A5437" s="1" t="s">
        <v>5642</v>
      </c>
      <c r="B5437" s="1" t="s">
        <v>7</v>
      </c>
      <c r="C5437" s="1" t="str">
        <f t="array" ref="C5437">_xlfn.XLOOKUP($B5437, sales_teams!$A$2:$A$36, sales_teams!$B$2:$B$36)</f>
        <v>Dustin Brinkmann</v>
      </c>
      <c r="D5437" s="1" t="str">
        <f t="array" ref="D5437">_xlfn.XLOOKUP($B5437, sales_teams!$A$2:$A$36, sales_teams!$C$2:$C$36)</f>
        <v>Central</v>
      </c>
      <c r="E5437" s="1" t="s">
        <v>194</v>
      </c>
      <c r="F5437" s="1" t="s">
        <v>122</v>
      </c>
      <c r="G5437" s="1" t="str">
        <f t="array" ref="G5437">IF($F5437="", "", _xlfn.XLOOKUP($F5437,accounts!$A$2:$A$86,accounts!$B$2:$B$86, "Other"))</f>
        <v>medical</v>
      </c>
      <c r="H5437" s="1" t="str">
        <f t="array" ref="H5437">IF($F5437="", "", IFS(_xlfn.XLOOKUP($F5437, accounts!$A$2:$A$86, accounts!$E$2:$E$86, 0)&gt;=1000, "Enterprise", _xlfn.XLOOKUP($F5437, accounts!$A$2:$A$86, accounts!$E$2:$E$86, 0)&gt;=100, "Mid-Market", TRUE, "SMB"))</f>
        <v>Enterprise</v>
      </c>
      <c r="I5437" s="1" t="str">
        <f t="array" ref="I5437">IF($F5437="", "", _xlfn.XLOOKUP($F5437,accounts!$A$2:$A$86,accounts!$F$2:$F$86, "Other"))</f>
        <v>United States</v>
      </c>
      <c r="J5437" s="1" t="s">
        <v>131</v>
      </c>
      <c r="K5437" s="3">
        <v>42945.0</v>
      </c>
      <c r="L5437" s="3">
        <v>42952.0</v>
      </c>
      <c r="M5437" s="1">
        <v>4603.0</v>
      </c>
    </row>
    <row r="5438">
      <c r="A5438" s="1" t="s">
        <v>5643</v>
      </c>
      <c r="B5438" s="1" t="s">
        <v>12</v>
      </c>
      <c r="C5438" s="1" t="str">
        <f t="array" ref="C5438">_xlfn.XLOOKUP($B5438, sales_teams!$A$2:$A$36, sales_teams!$B$2:$B$36)</f>
        <v>Dustin Brinkmann</v>
      </c>
      <c r="D5438" s="1" t="str">
        <f t="array" ref="D5438">_xlfn.XLOOKUP($B5438, sales_teams!$A$2:$A$36, sales_teams!$C$2:$C$36)</f>
        <v>Central</v>
      </c>
      <c r="E5438" s="1" t="s">
        <v>179</v>
      </c>
      <c r="G5438" s="1" t="str">
        <f t="array" ref="G5438">IF($F5438="", "", _xlfn.XLOOKUP($F5438,accounts!$A$2:$A$86,accounts!$B$2:$B$86, "Other"))</f>
        <v/>
      </c>
      <c r="H5438" s="1" t="str">
        <f t="array" ref="H5438">IF($F5438="", "", IFS(_xlfn.XLOOKUP($F5438, accounts!$A$2:$A$86, accounts!$E$2:$E$86, 0)&gt;=1000, "Enterprise", _xlfn.XLOOKUP($F5438, accounts!$A$2:$A$86, accounts!$E$2:$E$86, 0)&gt;=100, "Mid-Market", TRUE, "SMB"))</f>
        <v/>
      </c>
      <c r="I5438" s="1" t="str">
        <f t="array" ref="I5438">IF($F5438="", "", _xlfn.XLOOKUP($F5438,accounts!$A$2:$A$86,accounts!$F$2:$F$86, "Other"))</f>
        <v/>
      </c>
      <c r="J5438" s="1" t="s">
        <v>189</v>
      </c>
      <c r="K5438" s="3">
        <v>42945.0</v>
      </c>
    </row>
    <row r="5439">
      <c r="A5439" s="1" t="s">
        <v>5644</v>
      </c>
      <c r="B5439" s="1" t="s">
        <v>12</v>
      </c>
      <c r="C5439" s="1" t="str">
        <f t="array" ref="C5439">_xlfn.XLOOKUP($B5439, sales_teams!$A$2:$A$36, sales_teams!$B$2:$B$36)</f>
        <v>Dustin Brinkmann</v>
      </c>
      <c r="D5439" s="1" t="str">
        <f t="array" ref="D5439">_xlfn.XLOOKUP($B5439, sales_teams!$A$2:$A$36, sales_teams!$C$2:$C$36)</f>
        <v>Central</v>
      </c>
      <c r="E5439" s="1" t="s">
        <v>181</v>
      </c>
      <c r="F5439" s="1" t="s">
        <v>89</v>
      </c>
      <c r="G5439" s="1" t="str">
        <f t="array" ref="G5439">IF($F5439="", "", _xlfn.XLOOKUP($F5439,accounts!$A$2:$A$86,accounts!$B$2:$B$86, "Other"))</f>
        <v>finance</v>
      </c>
      <c r="H5439" s="1" t="str">
        <f t="array" ref="H5439">IF($F5439="", "", IFS(_xlfn.XLOOKUP($F5439, accounts!$A$2:$A$86, accounts!$E$2:$E$86, 0)&gt;=1000, "Enterprise", _xlfn.XLOOKUP($F5439, accounts!$A$2:$A$86, accounts!$E$2:$E$86, 0)&gt;=100, "Mid-Market", TRUE, "SMB"))</f>
        <v>Enterprise</v>
      </c>
      <c r="I5439" s="1" t="str">
        <f t="array" ref="I5439">IF($F5439="", "", _xlfn.XLOOKUP($F5439,accounts!$A$2:$A$86,accounts!$F$2:$F$86, "Other"))</f>
        <v>United States</v>
      </c>
      <c r="J5439" s="1" t="s">
        <v>131</v>
      </c>
      <c r="K5439" s="3">
        <v>42945.0</v>
      </c>
      <c r="L5439" s="3">
        <v>42983.0</v>
      </c>
      <c r="M5439" s="1">
        <v>610.0</v>
      </c>
    </row>
    <row r="5440">
      <c r="A5440" s="1" t="s">
        <v>5645</v>
      </c>
      <c r="B5440" s="1" t="s">
        <v>39</v>
      </c>
      <c r="C5440" s="1" t="str">
        <f t="array" ref="C5440">_xlfn.XLOOKUP($B5440, sales_teams!$A$2:$A$36, sales_teams!$B$2:$B$36)</f>
        <v>Cara Losch</v>
      </c>
      <c r="D5440" s="1" t="str">
        <f t="array" ref="D5440">_xlfn.XLOOKUP($B5440, sales_teams!$A$2:$A$36, sales_teams!$C$2:$C$36)</f>
        <v>East</v>
      </c>
      <c r="E5440" s="1" t="s">
        <v>188</v>
      </c>
      <c r="G5440" s="1" t="str">
        <f t="array" ref="G5440">IF($F5440="", "", _xlfn.XLOOKUP($F5440,accounts!$A$2:$A$86,accounts!$B$2:$B$86, "Other"))</f>
        <v/>
      </c>
      <c r="H5440" s="1" t="str">
        <f t="array" ref="H5440">IF($F5440="", "", IFS(_xlfn.XLOOKUP($F5440, accounts!$A$2:$A$86, accounts!$E$2:$E$86, 0)&gt;=1000, "Enterprise", _xlfn.XLOOKUP($F5440, accounts!$A$2:$A$86, accounts!$E$2:$E$86, 0)&gt;=100, "Mid-Market", TRUE, "SMB"))</f>
        <v/>
      </c>
      <c r="I5440" s="1" t="str">
        <f t="array" ref="I5440">IF($F5440="", "", _xlfn.XLOOKUP($F5440,accounts!$A$2:$A$86,accounts!$F$2:$F$86, "Other"))</f>
        <v/>
      </c>
      <c r="J5440" s="1" t="s">
        <v>189</v>
      </c>
      <c r="K5440" s="3">
        <v>42945.0</v>
      </c>
    </row>
    <row r="5441">
      <c r="A5441" s="1" t="s">
        <v>5646</v>
      </c>
      <c r="B5441" s="1" t="s">
        <v>48</v>
      </c>
      <c r="C5441" s="1" t="str">
        <f t="array" ref="C5441">_xlfn.XLOOKUP($B5441, sales_teams!$A$2:$A$36, sales_teams!$B$2:$B$36)</f>
        <v>Rocco Neubert</v>
      </c>
      <c r="D5441" s="1" t="str">
        <f t="array" ref="D5441">_xlfn.XLOOKUP($B5441, sales_teams!$A$2:$A$36, sales_teams!$C$2:$C$36)</f>
        <v>East</v>
      </c>
      <c r="E5441" s="1" t="s">
        <v>109</v>
      </c>
      <c r="F5441" s="1" t="s">
        <v>127</v>
      </c>
      <c r="G5441" s="1" t="str">
        <f t="array" ref="G5441">IF($F5441="", "", _xlfn.XLOOKUP($F5441,accounts!$A$2:$A$86,accounts!$B$2:$B$86, "Other"))</f>
        <v>technology</v>
      </c>
      <c r="H5441" s="1" t="str">
        <f t="array" ref="H5441">IF($F5441="", "", IFS(_xlfn.XLOOKUP($F5441, accounts!$A$2:$A$86, accounts!$E$2:$E$86, 0)&gt;=1000, "Enterprise", _xlfn.XLOOKUP($F5441, accounts!$A$2:$A$86, accounts!$E$2:$E$86, 0)&gt;=100, "Mid-Market", TRUE, "SMB"))</f>
        <v>Enterprise</v>
      </c>
      <c r="I5441" s="1" t="str">
        <f t="array" ref="I5441">IF($F5441="", "", _xlfn.XLOOKUP($F5441,accounts!$A$2:$A$86,accounts!$F$2:$F$86, "Other"))</f>
        <v>United States</v>
      </c>
      <c r="J5441" s="1" t="s">
        <v>131</v>
      </c>
      <c r="K5441" s="3">
        <v>42945.0</v>
      </c>
      <c r="L5441" s="3">
        <v>42953.0</v>
      </c>
      <c r="M5441" s="1">
        <v>1189.0</v>
      </c>
    </row>
    <row r="5442">
      <c r="A5442" s="1" t="s">
        <v>5647</v>
      </c>
      <c r="B5442" s="1" t="s">
        <v>30</v>
      </c>
      <c r="C5442" s="1" t="str">
        <f t="array" ref="C5442">_xlfn.XLOOKUP($B5442, sales_teams!$A$2:$A$36, sales_teams!$B$2:$B$36)</f>
        <v>Melvin Marxen</v>
      </c>
      <c r="D5442" s="1" t="str">
        <f t="array" ref="D5442">_xlfn.XLOOKUP($B5442, sales_teams!$A$2:$A$36, sales_teams!$C$2:$C$36)</f>
        <v>Central</v>
      </c>
      <c r="E5442" s="1" t="s">
        <v>181</v>
      </c>
      <c r="F5442" s="1" t="s">
        <v>56</v>
      </c>
      <c r="G5442" s="1" t="str">
        <f t="array" ref="G5442">IF($F5442="", "", _xlfn.XLOOKUP($F5442,accounts!$A$2:$A$86,accounts!$B$2:$B$86, "Other"))</f>
        <v>software</v>
      </c>
      <c r="H5442" s="1" t="str">
        <f t="array" ref="H5442">IF($F5442="", "", IFS(_xlfn.XLOOKUP($F5442, accounts!$A$2:$A$86, accounts!$E$2:$E$86, 0)&gt;=1000, "Enterprise", _xlfn.XLOOKUP($F5442, accounts!$A$2:$A$86, accounts!$E$2:$E$86, 0)&gt;=100, "Mid-Market", TRUE, "SMB"))</f>
        <v>Enterprise</v>
      </c>
      <c r="I5442" s="1" t="str">
        <f t="array" ref="I5442">IF($F5442="", "", _xlfn.XLOOKUP($F5442,accounts!$A$2:$A$86,accounts!$F$2:$F$86, "Other"))</f>
        <v>United States</v>
      </c>
      <c r="J5442" s="1" t="s">
        <v>189</v>
      </c>
      <c r="K5442" s="3">
        <v>42945.0</v>
      </c>
    </row>
    <row r="5443">
      <c r="A5443" s="1" t="s">
        <v>5648</v>
      </c>
      <c r="B5443" s="1" t="s">
        <v>30</v>
      </c>
      <c r="C5443" s="1" t="str">
        <f t="array" ref="C5443">_xlfn.XLOOKUP($B5443, sales_teams!$A$2:$A$36, sales_teams!$B$2:$B$36)</f>
        <v>Melvin Marxen</v>
      </c>
      <c r="D5443" s="1" t="str">
        <f t="array" ref="D5443">_xlfn.XLOOKUP($B5443, sales_teams!$A$2:$A$36, sales_teams!$C$2:$C$36)</f>
        <v>Central</v>
      </c>
      <c r="E5443" s="1" t="s">
        <v>109</v>
      </c>
      <c r="G5443" s="1" t="str">
        <f t="array" ref="G5443">IF($F5443="", "", _xlfn.XLOOKUP($F5443,accounts!$A$2:$A$86,accounts!$B$2:$B$86, "Other"))</f>
        <v/>
      </c>
      <c r="H5443" s="1" t="str">
        <f t="array" ref="H5443">IF($F5443="", "", IFS(_xlfn.XLOOKUP($F5443, accounts!$A$2:$A$86, accounts!$E$2:$E$86, 0)&gt;=1000, "Enterprise", _xlfn.XLOOKUP($F5443, accounts!$A$2:$A$86, accounts!$E$2:$E$86, 0)&gt;=100, "Mid-Market", TRUE, "SMB"))</f>
        <v/>
      </c>
      <c r="I5443" s="1" t="str">
        <f t="array" ref="I5443">IF($F5443="", "", _xlfn.XLOOKUP($F5443,accounts!$A$2:$A$86,accounts!$F$2:$F$86, "Other"))</f>
        <v/>
      </c>
      <c r="J5443" s="1" t="s">
        <v>189</v>
      </c>
      <c r="K5443" s="3">
        <v>42945.0</v>
      </c>
    </row>
    <row r="5444">
      <c r="A5444" s="1" t="s">
        <v>5649</v>
      </c>
      <c r="B5444" s="1" t="s">
        <v>30</v>
      </c>
      <c r="C5444" s="1" t="str">
        <f t="array" ref="C5444">_xlfn.XLOOKUP($B5444, sales_teams!$A$2:$A$36, sales_teams!$B$2:$B$36)</f>
        <v>Melvin Marxen</v>
      </c>
      <c r="D5444" s="1" t="str">
        <f t="array" ref="D5444">_xlfn.XLOOKUP($B5444, sales_teams!$A$2:$A$36, sales_teams!$C$2:$C$36)</f>
        <v>Central</v>
      </c>
      <c r="E5444" s="1" t="s">
        <v>148</v>
      </c>
      <c r="F5444" s="1" t="s">
        <v>163</v>
      </c>
      <c r="G5444" s="1" t="str">
        <f t="array" ref="G5444">IF($F5444="", "", _xlfn.XLOOKUP($F5444,accounts!$A$2:$A$86,accounts!$B$2:$B$86, "Other"))</f>
        <v>medical</v>
      </c>
      <c r="H5444" s="1" t="str">
        <f t="array" ref="H5444">IF($F5444="", "", IFS(_xlfn.XLOOKUP($F5444, accounts!$A$2:$A$86, accounts!$E$2:$E$86, 0)&gt;=1000, "Enterprise", _xlfn.XLOOKUP($F5444, accounts!$A$2:$A$86, accounts!$E$2:$E$86, 0)&gt;=100, "Mid-Market", TRUE, "SMB"))</f>
        <v>Mid-Market</v>
      </c>
      <c r="I5444" s="1" t="str">
        <f t="array" ref="I5444">IF($F5444="", "", _xlfn.XLOOKUP($F5444,accounts!$A$2:$A$86,accounts!$F$2:$F$86, "Other"))</f>
        <v>United States</v>
      </c>
      <c r="J5444" s="1" t="s">
        <v>189</v>
      </c>
      <c r="K5444" s="3">
        <v>42945.0</v>
      </c>
    </row>
    <row r="5445">
      <c r="A5445" s="1" t="s">
        <v>5650</v>
      </c>
      <c r="B5445" s="1" t="s">
        <v>30</v>
      </c>
      <c r="C5445" s="1" t="str">
        <f t="array" ref="C5445">_xlfn.XLOOKUP($B5445, sales_teams!$A$2:$A$36, sales_teams!$B$2:$B$36)</f>
        <v>Melvin Marxen</v>
      </c>
      <c r="D5445" s="1" t="str">
        <f t="array" ref="D5445">_xlfn.XLOOKUP($B5445, sales_teams!$A$2:$A$36, sales_teams!$C$2:$C$36)</f>
        <v>Central</v>
      </c>
      <c r="E5445" s="1" t="s">
        <v>148</v>
      </c>
      <c r="G5445" s="1" t="str">
        <f t="array" ref="G5445">IF($F5445="", "", _xlfn.XLOOKUP($F5445,accounts!$A$2:$A$86,accounts!$B$2:$B$86, "Other"))</f>
        <v/>
      </c>
      <c r="H5445" s="1" t="str">
        <f t="array" ref="H5445">IF($F5445="", "", IFS(_xlfn.XLOOKUP($F5445, accounts!$A$2:$A$86, accounts!$E$2:$E$86, 0)&gt;=1000, "Enterprise", _xlfn.XLOOKUP($F5445, accounts!$A$2:$A$86, accounts!$E$2:$E$86, 0)&gt;=100, "Mid-Market", TRUE, "SMB"))</f>
        <v/>
      </c>
      <c r="I5445" s="1" t="str">
        <f t="array" ref="I5445">IF($F5445="", "", _xlfn.XLOOKUP($F5445,accounts!$A$2:$A$86,accounts!$F$2:$F$86, "Other"))</f>
        <v/>
      </c>
      <c r="J5445" s="1" t="s">
        <v>189</v>
      </c>
      <c r="K5445" s="3">
        <v>42945.0</v>
      </c>
    </row>
    <row r="5446">
      <c r="A5446" s="1" t="s">
        <v>5651</v>
      </c>
      <c r="B5446" s="1" t="s">
        <v>30</v>
      </c>
      <c r="C5446" s="1" t="str">
        <f t="array" ref="C5446">_xlfn.XLOOKUP($B5446, sales_teams!$A$2:$A$36, sales_teams!$B$2:$B$36)</f>
        <v>Melvin Marxen</v>
      </c>
      <c r="D5446" s="1" t="str">
        <f t="array" ref="D5446">_xlfn.XLOOKUP($B5446, sales_teams!$A$2:$A$36, sales_teams!$C$2:$C$36)</f>
        <v>Central</v>
      </c>
      <c r="E5446" s="1" t="s">
        <v>148</v>
      </c>
      <c r="G5446" s="1" t="str">
        <f t="array" ref="G5446">IF($F5446="", "", _xlfn.XLOOKUP($F5446,accounts!$A$2:$A$86,accounts!$B$2:$B$86, "Other"))</f>
        <v/>
      </c>
      <c r="H5446" s="1" t="str">
        <f t="array" ref="H5446">IF($F5446="", "", IFS(_xlfn.XLOOKUP($F5446, accounts!$A$2:$A$86, accounts!$E$2:$E$86, 0)&gt;=1000, "Enterprise", _xlfn.XLOOKUP($F5446, accounts!$A$2:$A$86, accounts!$E$2:$E$86, 0)&gt;=100, "Mid-Market", TRUE, "SMB"))</f>
        <v/>
      </c>
      <c r="I5446" s="1" t="str">
        <f t="array" ref="I5446">IF($F5446="", "", _xlfn.XLOOKUP($F5446,accounts!$A$2:$A$86,accounts!$F$2:$F$86, "Other"))</f>
        <v/>
      </c>
      <c r="J5446" s="1" t="s">
        <v>189</v>
      </c>
      <c r="K5446" s="3">
        <v>42945.0</v>
      </c>
    </row>
    <row r="5447">
      <c r="A5447" s="1" t="s">
        <v>5652</v>
      </c>
      <c r="B5447" s="1" t="s">
        <v>30</v>
      </c>
      <c r="C5447" s="1" t="str">
        <f t="array" ref="C5447">_xlfn.XLOOKUP($B5447, sales_teams!$A$2:$A$36, sales_teams!$B$2:$B$36)</f>
        <v>Melvin Marxen</v>
      </c>
      <c r="D5447" s="1" t="str">
        <f t="array" ref="D5447">_xlfn.XLOOKUP($B5447, sales_teams!$A$2:$A$36, sales_teams!$C$2:$C$36)</f>
        <v>Central</v>
      </c>
      <c r="E5447" s="1" t="s">
        <v>179</v>
      </c>
      <c r="F5447" s="1" t="s">
        <v>154</v>
      </c>
      <c r="G5447" s="1" t="str">
        <f t="array" ref="G5447">IF($F5447="", "", _xlfn.XLOOKUP($F5447,accounts!$A$2:$A$86,accounts!$B$2:$B$86, "Other"))</f>
        <v>retail</v>
      </c>
      <c r="H5447" s="1" t="str">
        <f t="array" ref="H5447">IF($F5447="", "", IFS(_xlfn.XLOOKUP($F5447, accounts!$A$2:$A$86, accounts!$E$2:$E$86, 0)&gt;=1000, "Enterprise", _xlfn.XLOOKUP($F5447, accounts!$A$2:$A$86, accounts!$E$2:$E$86, 0)&gt;=100, "Mid-Market", TRUE, "SMB"))</f>
        <v>Enterprise</v>
      </c>
      <c r="I5447" s="1" t="str">
        <f t="array" ref="I5447">IF($F5447="", "", _xlfn.XLOOKUP($F5447,accounts!$A$2:$A$86,accounts!$F$2:$F$86, "Other"))</f>
        <v>United States</v>
      </c>
      <c r="J5447" s="1" t="s">
        <v>189</v>
      </c>
      <c r="K5447" s="3">
        <v>42945.0</v>
      </c>
    </row>
    <row r="5448">
      <c r="A5448" s="1" t="s">
        <v>5653</v>
      </c>
      <c r="B5448" s="1" t="s">
        <v>53</v>
      </c>
      <c r="C5448" s="1" t="str">
        <f t="array" ref="C5448">_xlfn.XLOOKUP($B5448, sales_teams!$A$2:$A$36, sales_teams!$B$2:$B$36)</f>
        <v>Rocco Neubert</v>
      </c>
      <c r="D5448" s="1" t="str">
        <f t="array" ref="D5448">_xlfn.XLOOKUP($B5448, sales_teams!$A$2:$A$36, sales_teams!$C$2:$C$36)</f>
        <v>East</v>
      </c>
      <c r="E5448" s="1" t="s">
        <v>148</v>
      </c>
      <c r="F5448" s="1" t="s">
        <v>55</v>
      </c>
      <c r="G5448" s="1" t="str">
        <f t="array" ref="G5448">IF($F5448="", "", _xlfn.XLOOKUP($F5448,accounts!$A$2:$A$86,accounts!$B$2:$B$86, "Other"))</f>
        <v>entertainment</v>
      </c>
      <c r="H5448" s="1" t="str">
        <f t="array" ref="H5448">IF($F5448="", "", IFS(_xlfn.XLOOKUP($F5448, accounts!$A$2:$A$86, accounts!$E$2:$E$86, 0)&gt;=1000, "Enterprise", _xlfn.XLOOKUP($F5448, accounts!$A$2:$A$86, accounts!$E$2:$E$86, 0)&gt;=100, "Mid-Market", TRUE, "SMB"))</f>
        <v>Enterprise</v>
      </c>
      <c r="I5448" s="1" t="str">
        <f t="array" ref="I5448">IF($F5448="", "", _xlfn.XLOOKUP($F5448,accounts!$A$2:$A$86,accounts!$F$2:$F$86, "Other"))</f>
        <v>United States</v>
      </c>
      <c r="J5448" s="1" t="s">
        <v>192</v>
      </c>
      <c r="K5448" s="3">
        <v>42945.0</v>
      </c>
      <c r="L5448" s="3">
        <v>42946.0</v>
      </c>
      <c r="M5448" s="1">
        <v>0.0</v>
      </c>
    </row>
    <row r="5449">
      <c r="A5449" s="1" t="s">
        <v>5654</v>
      </c>
      <c r="B5449" s="1" t="s">
        <v>53</v>
      </c>
      <c r="C5449" s="1" t="str">
        <f t="array" ref="C5449">_xlfn.XLOOKUP($B5449, sales_teams!$A$2:$A$36, sales_teams!$B$2:$B$36)</f>
        <v>Rocco Neubert</v>
      </c>
      <c r="D5449" s="1" t="str">
        <f t="array" ref="D5449">_xlfn.XLOOKUP($B5449, sales_teams!$A$2:$A$36, sales_teams!$C$2:$C$36)</f>
        <v>East</v>
      </c>
      <c r="E5449" s="1" t="s">
        <v>194</v>
      </c>
      <c r="F5449" s="1" t="s">
        <v>159</v>
      </c>
      <c r="G5449" s="1" t="str">
        <f t="array" ref="G5449">IF($F5449="", "", _xlfn.XLOOKUP($F5449,accounts!$A$2:$A$86,accounts!$B$2:$B$86, "Other"))</f>
        <v>retail</v>
      </c>
      <c r="H5449" s="1" t="str">
        <f t="array" ref="H5449">IF($F5449="", "", IFS(_xlfn.XLOOKUP($F5449, accounts!$A$2:$A$86, accounts!$E$2:$E$86, 0)&gt;=1000, "Enterprise", _xlfn.XLOOKUP($F5449, accounts!$A$2:$A$86, accounts!$E$2:$E$86, 0)&gt;=100, "Mid-Market", TRUE, "SMB"))</f>
        <v>Mid-Market</v>
      </c>
      <c r="I5449" s="1" t="str">
        <f t="array" ref="I5449">IF($F5449="", "", _xlfn.XLOOKUP($F5449,accounts!$A$2:$A$86,accounts!$F$2:$F$86, "Other"))</f>
        <v>Romania</v>
      </c>
      <c r="J5449" s="1" t="s">
        <v>131</v>
      </c>
      <c r="K5449" s="3">
        <v>42945.0</v>
      </c>
      <c r="L5449" s="3">
        <v>42947.0</v>
      </c>
      <c r="M5449" s="1">
        <v>5480.0</v>
      </c>
    </row>
    <row r="5450">
      <c r="A5450" s="1" t="s">
        <v>5655</v>
      </c>
      <c r="B5450" s="1" t="s">
        <v>94</v>
      </c>
      <c r="C5450" s="1" t="str">
        <f t="array" ref="C5450">_xlfn.XLOOKUP($B5450, sales_teams!$A$2:$A$36, sales_teams!$B$2:$B$36)</f>
        <v>Celia Rouche</v>
      </c>
      <c r="D5450" s="1" t="str">
        <f t="array" ref="D5450">_xlfn.XLOOKUP($B5450, sales_teams!$A$2:$A$36, sales_teams!$C$2:$C$36)</f>
        <v>West</v>
      </c>
      <c r="E5450" s="1" t="s">
        <v>179</v>
      </c>
      <c r="F5450" s="1" t="s">
        <v>87</v>
      </c>
      <c r="G5450" s="1" t="str">
        <f t="array" ref="G5450">IF($F5450="", "", _xlfn.XLOOKUP($F5450,accounts!$A$2:$A$86,accounts!$B$2:$B$86, "Other"))</f>
        <v>telecommunications</v>
      </c>
      <c r="H5450" s="1" t="str">
        <f t="array" ref="H5450">IF($F5450="", "", IFS(_xlfn.XLOOKUP($F5450, accounts!$A$2:$A$86, accounts!$E$2:$E$86, 0)&gt;=1000, "Enterprise", _xlfn.XLOOKUP($F5450, accounts!$A$2:$A$86, accounts!$E$2:$E$86, 0)&gt;=100, "Mid-Market", TRUE, "SMB"))</f>
        <v>Enterprise</v>
      </c>
      <c r="I5450" s="1" t="str">
        <f t="array" ref="I5450">IF($F5450="", "", _xlfn.XLOOKUP($F5450,accounts!$A$2:$A$86,accounts!$F$2:$F$86, "Other"))</f>
        <v>United States</v>
      </c>
      <c r="J5450" s="1" t="s">
        <v>131</v>
      </c>
      <c r="K5450" s="3">
        <v>42945.0</v>
      </c>
      <c r="L5450" s="3">
        <v>43041.0</v>
      </c>
      <c r="M5450" s="1">
        <v>56.0</v>
      </c>
    </row>
    <row r="5451">
      <c r="A5451" s="1" t="s">
        <v>5656</v>
      </c>
      <c r="B5451" s="1" t="s">
        <v>42</v>
      </c>
      <c r="C5451" s="1" t="str">
        <f t="array" ref="C5451">_xlfn.XLOOKUP($B5451, sales_teams!$A$2:$A$36, sales_teams!$B$2:$B$36)</f>
        <v>Cara Losch</v>
      </c>
      <c r="D5451" s="1" t="str">
        <f t="array" ref="D5451">_xlfn.XLOOKUP($B5451, sales_teams!$A$2:$A$36, sales_teams!$C$2:$C$36)</f>
        <v>East</v>
      </c>
      <c r="E5451" s="1" t="s">
        <v>109</v>
      </c>
      <c r="F5451" s="1" t="s">
        <v>140</v>
      </c>
      <c r="G5451" s="1" t="str">
        <f t="array" ref="G5451">IF($F5451="", "", _xlfn.XLOOKUP($F5451,accounts!$A$2:$A$86,accounts!$B$2:$B$86, "Other"))</f>
        <v>employment</v>
      </c>
      <c r="H5451" s="1" t="str">
        <f t="array" ref="H5451">IF($F5451="", "", IFS(_xlfn.XLOOKUP($F5451, accounts!$A$2:$A$86, accounts!$E$2:$E$86, 0)&gt;=1000, "Enterprise", _xlfn.XLOOKUP($F5451, accounts!$A$2:$A$86, accounts!$E$2:$E$86, 0)&gt;=100, "Mid-Market", TRUE, "SMB"))</f>
        <v>Enterprise</v>
      </c>
      <c r="I5451" s="1" t="str">
        <f t="array" ref="I5451">IF($F5451="", "", _xlfn.XLOOKUP($F5451,accounts!$A$2:$A$86,accounts!$F$2:$F$86, "Other"))</f>
        <v>United States</v>
      </c>
      <c r="J5451" s="1" t="s">
        <v>192</v>
      </c>
      <c r="K5451" s="3">
        <v>42945.0</v>
      </c>
      <c r="L5451" s="3">
        <v>42949.0</v>
      </c>
      <c r="M5451" s="1">
        <v>0.0</v>
      </c>
    </row>
    <row r="5452">
      <c r="A5452" s="1" t="s">
        <v>5657</v>
      </c>
      <c r="B5452" s="1" t="s">
        <v>42</v>
      </c>
      <c r="C5452" s="1" t="str">
        <f t="array" ref="C5452">_xlfn.XLOOKUP($B5452, sales_teams!$A$2:$A$36, sales_teams!$B$2:$B$36)</f>
        <v>Cara Losch</v>
      </c>
      <c r="D5452" s="1" t="str">
        <f t="array" ref="D5452">_xlfn.XLOOKUP($B5452, sales_teams!$A$2:$A$36, sales_teams!$C$2:$C$36)</f>
        <v>East</v>
      </c>
      <c r="E5452" s="1" t="s">
        <v>109</v>
      </c>
      <c r="F5452" s="1" t="s">
        <v>177</v>
      </c>
      <c r="G5452" s="1" t="str">
        <f t="array" ref="G5452">IF($F5452="", "", _xlfn.XLOOKUP($F5452,accounts!$A$2:$A$86,accounts!$B$2:$B$86, "Other"))</f>
        <v>software</v>
      </c>
      <c r="H5452" s="1" t="str">
        <f t="array" ref="H5452">IF($F5452="", "", IFS(_xlfn.XLOOKUP($F5452, accounts!$A$2:$A$86, accounts!$E$2:$E$86, 0)&gt;=1000, "Enterprise", _xlfn.XLOOKUP($F5452, accounts!$A$2:$A$86, accounts!$E$2:$E$86, 0)&gt;=100, "Mid-Market", TRUE, "SMB"))</f>
        <v>Enterprise</v>
      </c>
      <c r="I5452" s="1" t="str">
        <f t="array" ref="I5452">IF($F5452="", "", _xlfn.XLOOKUP($F5452,accounts!$A$2:$A$86,accounts!$F$2:$F$86, "Other"))</f>
        <v>United States</v>
      </c>
      <c r="J5452" s="1" t="s">
        <v>131</v>
      </c>
      <c r="K5452" s="3">
        <v>42945.0</v>
      </c>
      <c r="L5452" s="3">
        <v>42994.0</v>
      </c>
      <c r="M5452" s="1">
        <v>983.0</v>
      </c>
    </row>
    <row r="5453">
      <c r="A5453" s="1" t="s">
        <v>5658</v>
      </c>
      <c r="B5453" s="1" t="s">
        <v>42</v>
      </c>
      <c r="C5453" s="1" t="str">
        <f t="array" ref="C5453">_xlfn.XLOOKUP($B5453, sales_teams!$A$2:$A$36, sales_teams!$B$2:$B$36)</f>
        <v>Cara Losch</v>
      </c>
      <c r="D5453" s="1" t="str">
        <f t="array" ref="D5453">_xlfn.XLOOKUP($B5453, sales_teams!$A$2:$A$36, sales_teams!$C$2:$C$36)</f>
        <v>East</v>
      </c>
      <c r="E5453" s="1" t="s">
        <v>148</v>
      </c>
      <c r="F5453" s="1" t="s">
        <v>55</v>
      </c>
      <c r="G5453" s="1" t="str">
        <f t="array" ref="G5453">IF($F5453="", "", _xlfn.XLOOKUP($F5453,accounts!$A$2:$A$86,accounts!$B$2:$B$86, "Other"))</f>
        <v>entertainment</v>
      </c>
      <c r="H5453" s="1" t="str">
        <f t="array" ref="H5453">IF($F5453="", "", IFS(_xlfn.XLOOKUP($F5453, accounts!$A$2:$A$86, accounts!$E$2:$E$86, 0)&gt;=1000, "Enterprise", _xlfn.XLOOKUP($F5453, accounts!$A$2:$A$86, accounts!$E$2:$E$86, 0)&gt;=100, "Mid-Market", TRUE, "SMB"))</f>
        <v>Enterprise</v>
      </c>
      <c r="I5453" s="1" t="str">
        <f t="array" ref="I5453">IF($F5453="", "", _xlfn.XLOOKUP($F5453,accounts!$A$2:$A$86,accounts!$F$2:$F$86, "Other"))</f>
        <v>United States</v>
      </c>
      <c r="J5453" s="1" t="s">
        <v>131</v>
      </c>
      <c r="K5453" s="3">
        <v>42945.0</v>
      </c>
      <c r="L5453" s="3">
        <v>42963.0</v>
      </c>
      <c r="M5453" s="1">
        <v>5319.0</v>
      </c>
    </row>
    <row r="5454">
      <c r="A5454" s="1" t="s">
        <v>5659</v>
      </c>
      <c r="B5454" s="1" t="s">
        <v>26</v>
      </c>
      <c r="C5454" s="1" t="str">
        <f t="array" ref="C5454">_xlfn.XLOOKUP($B5454, sales_teams!$A$2:$A$36, sales_teams!$B$2:$B$36)</f>
        <v>Melvin Marxen</v>
      </c>
      <c r="D5454" s="1" t="str">
        <f t="array" ref="D5454">_xlfn.XLOOKUP($B5454, sales_teams!$A$2:$A$36, sales_teams!$C$2:$C$36)</f>
        <v>Central</v>
      </c>
      <c r="E5454" s="1" t="s">
        <v>179</v>
      </c>
      <c r="G5454" s="1" t="str">
        <f t="array" ref="G5454">IF($F5454="", "", _xlfn.XLOOKUP($F5454,accounts!$A$2:$A$86,accounts!$B$2:$B$86, "Other"))</f>
        <v/>
      </c>
      <c r="H5454" s="1" t="str">
        <f t="array" ref="H5454">IF($F5454="", "", IFS(_xlfn.XLOOKUP($F5454, accounts!$A$2:$A$86, accounts!$E$2:$E$86, 0)&gt;=1000, "Enterprise", _xlfn.XLOOKUP($F5454, accounts!$A$2:$A$86, accounts!$E$2:$E$86, 0)&gt;=100, "Mid-Market", TRUE, "SMB"))</f>
        <v/>
      </c>
      <c r="I5454" s="1" t="str">
        <f t="array" ref="I5454">IF($F5454="", "", _xlfn.XLOOKUP($F5454,accounts!$A$2:$A$86,accounts!$F$2:$F$86, "Other"))</f>
        <v/>
      </c>
      <c r="J5454" s="1" t="s">
        <v>189</v>
      </c>
      <c r="K5454" s="3">
        <v>42945.0</v>
      </c>
    </row>
    <row r="5455">
      <c r="A5455" s="1" t="s">
        <v>5660</v>
      </c>
      <c r="B5455" s="1" t="s">
        <v>99</v>
      </c>
      <c r="C5455" s="1" t="str">
        <f t="array" ref="C5455">_xlfn.XLOOKUP($B5455, sales_teams!$A$2:$A$36, sales_teams!$B$2:$B$36)</f>
        <v>Summer Sewald</v>
      </c>
      <c r="D5455" s="1" t="str">
        <f t="array" ref="D5455">_xlfn.XLOOKUP($B5455, sales_teams!$A$2:$A$36, sales_teams!$C$2:$C$36)</f>
        <v>West</v>
      </c>
      <c r="E5455" s="1" t="s">
        <v>148</v>
      </c>
      <c r="F5455" s="1" t="s">
        <v>127</v>
      </c>
      <c r="G5455" s="1" t="str">
        <f t="array" ref="G5455">IF($F5455="", "", _xlfn.XLOOKUP($F5455,accounts!$A$2:$A$86,accounts!$B$2:$B$86, "Other"))</f>
        <v>technology</v>
      </c>
      <c r="H5455" s="1" t="str">
        <f t="array" ref="H5455">IF($F5455="", "", IFS(_xlfn.XLOOKUP($F5455, accounts!$A$2:$A$86, accounts!$E$2:$E$86, 0)&gt;=1000, "Enterprise", _xlfn.XLOOKUP($F5455, accounts!$A$2:$A$86, accounts!$E$2:$E$86, 0)&gt;=100, "Mid-Market", TRUE, "SMB"))</f>
        <v>Enterprise</v>
      </c>
      <c r="I5455" s="1" t="str">
        <f t="array" ref="I5455">IF($F5455="", "", _xlfn.XLOOKUP($F5455,accounts!$A$2:$A$86,accounts!$F$2:$F$86, "Other"))</f>
        <v>United States</v>
      </c>
      <c r="J5455" s="1" t="s">
        <v>131</v>
      </c>
      <c r="K5455" s="3">
        <v>42945.0</v>
      </c>
      <c r="L5455" s="3">
        <v>42955.0</v>
      </c>
      <c r="M5455" s="1">
        <v>4941.0</v>
      </c>
    </row>
    <row r="5456">
      <c r="A5456" s="1" t="s">
        <v>5661</v>
      </c>
      <c r="B5456" s="1" t="s">
        <v>99</v>
      </c>
      <c r="C5456" s="1" t="str">
        <f t="array" ref="C5456">_xlfn.XLOOKUP($B5456, sales_teams!$A$2:$A$36, sales_teams!$B$2:$B$36)</f>
        <v>Summer Sewald</v>
      </c>
      <c r="D5456" s="1" t="str">
        <f t="array" ref="D5456">_xlfn.XLOOKUP($B5456, sales_teams!$A$2:$A$36, sales_teams!$C$2:$C$36)</f>
        <v>West</v>
      </c>
      <c r="E5456" s="1" t="s">
        <v>188</v>
      </c>
      <c r="F5456" s="1" t="s">
        <v>161</v>
      </c>
      <c r="G5456" s="1" t="str">
        <f t="array" ref="G5456">IF($F5456="", "", _xlfn.XLOOKUP($F5456,accounts!$A$2:$A$86,accounts!$B$2:$B$86, "Other"))</f>
        <v>marketing</v>
      </c>
      <c r="H5456" s="1" t="str">
        <f t="array" ref="H5456">IF($F5456="", "", IFS(_xlfn.XLOOKUP($F5456, accounts!$A$2:$A$86, accounts!$E$2:$E$86, 0)&gt;=1000, "Enterprise", _xlfn.XLOOKUP($F5456, accounts!$A$2:$A$86, accounts!$E$2:$E$86, 0)&gt;=100, "Mid-Market", TRUE, "SMB"))</f>
        <v>Enterprise</v>
      </c>
      <c r="I5456" s="1" t="str">
        <f t="array" ref="I5456">IF($F5456="", "", _xlfn.XLOOKUP($F5456,accounts!$A$2:$A$86,accounts!$F$2:$F$86, "Other"))</f>
        <v>Poland</v>
      </c>
      <c r="J5456" s="1" t="s">
        <v>131</v>
      </c>
      <c r="K5456" s="3">
        <v>42945.0</v>
      </c>
      <c r="L5456" s="3">
        <v>42949.0</v>
      </c>
      <c r="M5456" s="1">
        <v>3260.0</v>
      </c>
    </row>
    <row r="5457">
      <c r="A5457" s="1" t="s">
        <v>5662</v>
      </c>
      <c r="B5457" s="1" t="s">
        <v>19</v>
      </c>
      <c r="C5457" s="1" t="str">
        <f t="array" ref="C5457">_xlfn.XLOOKUP($B5457, sales_teams!$A$2:$A$36, sales_teams!$B$2:$B$36)</f>
        <v>Melvin Marxen</v>
      </c>
      <c r="D5457" s="1" t="str">
        <f t="array" ref="D5457">_xlfn.XLOOKUP($B5457, sales_teams!$A$2:$A$36, sales_teams!$C$2:$C$36)</f>
        <v>Central</v>
      </c>
      <c r="E5457" s="1" t="s">
        <v>109</v>
      </c>
      <c r="G5457" s="1" t="str">
        <f t="array" ref="G5457">IF($F5457="", "", _xlfn.XLOOKUP($F5457,accounts!$A$2:$A$86,accounts!$B$2:$B$86, "Other"))</f>
        <v/>
      </c>
      <c r="H5457" s="1" t="str">
        <f t="array" ref="H5457">IF($F5457="", "", IFS(_xlfn.XLOOKUP($F5457, accounts!$A$2:$A$86, accounts!$E$2:$E$86, 0)&gt;=1000, "Enterprise", _xlfn.XLOOKUP($F5457, accounts!$A$2:$A$86, accounts!$E$2:$E$86, 0)&gt;=100, "Mid-Market", TRUE, "SMB"))</f>
        <v/>
      </c>
      <c r="I5457" s="1" t="str">
        <f t="array" ref="I5457">IF($F5457="", "", _xlfn.XLOOKUP($F5457,accounts!$A$2:$A$86,accounts!$F$2:$F$86, "Other"))</f>
        <v/>
      </c>
      <c r="J5457" s="1" t="s">
        <v>189</v>
      </c>
      <c r="K5457" s="3">
        <v>42945.0</v>
      </c>
    </row>
    <row r="5458">
      <c r="A5458" s="1" t="s">
        <v>5663</v>
      </c>
      <c r="B5458" s="1" t="s">
        <v>19</v>
      </c>
      <c r="C5458" s="1" t="str">
        <f t="array" ref="C5458">_xlfn.XLOOKUP($B5458, sales_teams!$A$2:$A$36, sales_teams!$B$2:$B$36)</f>
        <v>Melvin Marxen</v>
      </c>
      <c r="D5458" s="1" t="str">
        <f t="array" ref="D5458">_xlfn.XLOOKUP($B5458, sales_teams!$A$2:$A$36, sales_teams!$C$2:$C$36)</f>
        <v>Central</v>
      </c>
      <c r="E5458" s="1" t="s">
        <v>179</v>
      </c>
      <c r="G5458" s="1" t="str">
        <f t="array" ref="G5458">IF($F5458="", "", _xlfn.XLOOKUP($F5458,accounts!$A$2:$A$86,accounts!$B$2:$B$86, "Other"))</f>
        <v/>
      </c>
      <c r="H5458" s="1" t="str">
        <f t="array" ref="H5458">IF($F5458="", "", IFS(_xlfn.XLOOKUP($F5458, accounts!$A$2:$A$86, accounts!$E$2:$E$86, 0)&gt;=1000, "Enterprise", _xlfn.XLOOKUP($F5458, accounts!$A$2:$A$86, accounts!$E$2:$E$86, 0)&gt;=100, "Mid-Market", TRUE, "SMB"))</f>
        <v/>
      </c>
      <c r="I5458" s="1" t="str">
        <f t="array" ref="I5458">IF($F5458="", "", _xlfn.XLOOKUP($F5458,accounts!$A$2:$A$86,accounts!$F$2:$F$86, "Other"))</f>
        <v/>
      </c>
      <c r="J5458" s="1" t="s">
        <v>189</v>
      </c>
      <c r="K5458" s="3">
        <v>42945.0</v>
      </c>
    </row>
    <row r="5459">
      <c r="A5459" s="1" t="s">
        <v>5664</v>
      </c>
      <c r="B5459" s="1" t="s">
        <v>104</v>
      </c>
      <c r="C5459" s="1" t="str">
        <f t="array" ref="C5459">_xlfn.XLOOKUP($B5459, sales_teams!$A$2:$A$36, sales_teams!$B$2:$B$36)</f>
        <v>Summer Sewald</v>
      </c>
      <c r="D5459" s="1" t="str">
        <f t="array" ref="D5459">_xlfn.XLOOKUP($B5459, sales_teams!$A$2:$A$36, sales_teams!$C$2:$C$36)</f>
        <v>West</v>
      </c>
      <c r="E5459" s="1" t="s">
        <v>109</v>
      </c>
      <c r="F5459" s="1" t="s">
        <v>40</v>
      </c>
      <c r="G5459" s="1" t="str">
        <f t="array" ref="G5459">IF($F5459="", "", _xlfn.XLOOKUP($F5459,accounts!$A$2:$A$86,accounts!$B$2:$B$86, "Other"))</f>
        <v>technology</v>
      </c>
      <c r="H5459" s="1" t="str">
        <f t="array" ref="H5459">IF($F5459="", "", IFS(_xlfn.XLOOKUP($F5459, accounts!$A$2:$A$86, accounts!$E$2:$E$86, 0)&gt;=1000, "Enterprise", _xlfn.XLOOKUP($F5459, accounts!$A$2:$A$86, accounts!$E$2:$E$86, 0)&gt;=100, "Mid-Market", TRUE, "SMB"))</f>
        <v>Enterprise</v>
      </c>
      <c r="I5459" s="1" t="str">
        <f t="array" ref="I5459">IF($F5459="", "", _xlfn.XLOOKUP($F5459,accounts!$A$2:$A$86,accounts!$F$2:$F$86, "Other"))</f>
        <v>United States</v>
      </c>
      <c r="J5459" s="1" t="s">
        <v>189</v>
      </c>
      <c r="K5459" s="3">
        <v>42945.0</v>
      </c>
    </row>
    <row r="5460">
      <c r="A5460" s="1" t="s">
        <v>5665</v>
      </c>
      <c r="B5460" s="1" t="s">
        <v>104</v>
      </c>
      <c r="C5460" s="1" t="str">
        <f t="array" ref="C5460">_xlfn.XLOOKUP($B5460, sales_teams!$A$2:$A$36, sales_teams!$B$2:$B$36)</f>
        <v>Summer Sewald</v>
      </c>
      <c r="D5460" s="1" t="str">
        <f t="array" ref="D5460">_xlfn.XLOOKUP($B5460, sales_teams!$A$2:$A$36, sales_teams!$C$2:$C$36)</f>
        <v>West</v>
      </c>
      <c r="E5460" s="1" t="s">
        <v>188</v>
      </c>
      <c r="G5460" s="1" t="str">
        <f t="array" ref="G5460">IF($F5460="", "", _xlfn.XLOOKUP($F5460,accounts!$A$2:$A$86,accounts!$B$2:$B$86, "Other"))</f>
        <v/>
      </c>
      <c r="H5460" s="1" t="str">
        <f t="array" ref="H5460">IF($F5460="", "", IFS(_xlfn.XLOOKUP($F5460, accounts!$A$2:$A$86, accounts!$E$2:$E$86, 0)&gt;=1000, "Enterprise", _xlfn.XLOOKUP($F5460, accounts!$A$2:$A$86, accounts!$E$2:$E$86, 0)&gt;=100, "Mid-Market", TRUE, "SMB"))</f>
        <v/>
      </c>
      <c r="I5460" s="1" t="str">
        <f t="array" ref="I5460">IF($F5460="", "", _xlfn.XLOOKUP($F5460,accounts!$A$2:$A$86,accounts!$F$2:$F$86, "Other"))</f>
        <v/>
      </c>
      <c r="J5460" s="1" t="s">
        <v>189</v>
      </c>
      <c r="K5460" s="3">
        <v>42945.0</v>
      </c>
    </row>
    <row r="5461">
      <c r="A5461" s="1" t="s">
        <v>5666</v>
      </c>
      <c r="B5461" s="1" t="s">
        <v>104</v>
      </c>
      <c r="C5461" s="1" t="str">
        <f t="array" ref="C5461">_xlfn.XLOOKUP($B5461, sales_teams!$A$2:$A$36, sales_teams!$B$2:$B$36)</f>
        <v>Summer Sewald</v>
      </c>
      <c r="D5461" s="1" t="str">
        <f t="array" ref="D5461">_xlfn.XLOOKUP($B5461, sales_teams!$A$2:$A$36, sales_teams!$C$2:$C$36)</f>
        <v>West</v>
      </c>
      <c r="E5461" s="1" t="s">
        <v>109</v>
      </c>
      <c r="F5461" s="1" t="s">
        <v>119</v>
      </c>
      <c r="G5461" s="1" t="str">
        <f t="array" ref="G5461">IF($F5461="", "", _xlfn.XLOOKUP($F5461,accounts!$A$2:$A$86,accounts!$B$2:$B$86, "Other"))</f>
        <v>technology</v>
      </c>
      <c r="H5461" s="1" t="str">
        <f t="array" ref="H5461">IF($F5461="", "", IFS(_xlfn.XLOOKUP($F5461, accounts!$A$2:$A$86, accounts!$E$2:$E$86, 0)&gt;=1000, "Enterprise", _xlfn.XLOOKUP($F5461, accounts!$A$2:$A$86, accounts!$E$2:$E$86, 0)&gt;=100, "Mid-Market", TRUE, "SMB"))</f>
        <v>Enterprise</v>
      </c>
      <c r="I5461" s="1" t="str">
        <f t="array" ref="I5461">IF($F5461="", "", _xlfn.XLOOKUP($F5461,accounts!$A$2:$A$86,accounts!$F$2:$F$86, "Other"))</f>
        <v>Korea</v>
      </c>
      <c r="J5461" s="1" t="s">
        <v>192</v>
      </c>
      <c r="K5461" s="3">
        <v>42945.0</v>
      </c>
      <c r="L5461" s="3">
        <v>42950.0</v>
      </c>
      <c r="M5461" s="1">
        <v>0.0</v>
      </c>
    </row>
    <row r="5462">
      <c r="A5462" s="1" t="s">
        <v>5667</v>
      </c>
      <c r="B5462" s="1" t="s">
        <v>104</v>
      </c>
      <c r="C5462" s="1" t="str">
        <f t="array" ref="C5462">_xlfn.XLOOKUP($B5462, sales_teams!$A$2:$A$36, sales_teams!$B$2:$B$36)</f>
        <v>Summer Sewald</v>
      </c>
      <c r="D5462" s="1" t="str">
        <f t="array" ref="D5462">_xlfn.XLOOKUP($B5462, sales_teams!$A$2:$A$36, sales_teams!$C$2:$C$36)</f>
        <v>West</v>
      </c>
      <c r="E5462" s="1" t="s">
        <v>194</v>
      </c>
      <c r="F5462" s="1" t="s">
        <v>114</v>
      </c>
      <c r="G5462" s="1" t="str">
        <f t="array" ref="G5462">IF($F5462="", "", _xlfn.XLOOKUP($F5462,accounts!$A$2:$A$86,accounts!$B$2:$B$86, "Other"))</f>
        <v>marketing</v>
      </c>
      <c r="H5462" s="1" t="str">
        <f t="array" ref="H5462">IF($F5462="", "", IFS(_xlfn.XLOOKUP($F5462, accounts!$A$2:$A$86, accounts!$E$2:$E$86, 0)&gt;=1000, "Enterprise", _xlfn.XLOOKUP($F5462, accounts!$A$2:$A$86, accounts!$E$2:$E$86, 0)&gt;=100, "Mid-Market", TRUE, "SMB"))</f>
        <v>Enterprise</v>
      </c>
      <c r="I5462" s="1" t="str">
        <f t="array" ref="I5462">IF($F5462="", "", _xlfn.XLOOKUP($F5462,accounts!$A$2:$A$86,accounts!$F$2:$F$86, "Other"))</f>
        <v>United States</v>
      </c>
      <c r="J5462" s="1" t="s">
        <v>131</v>
      </c>
      <c r="K5462" s="3">
        <v>42945.0</v>
      </c>
      <c r="L5462" s="3">
        <v>42947.0</v>
      </c>
      <c r="M5462" s="1">
        <v>4842.0</v>
      </c>
    </row>
    <row r="5463">
      <c r="A5463" s="1" t="s">
        <v>5668</v>
      </c>
      <c r="B5463" s="1" t="s">
        <v>104</v>
      </c>
      <c r="C5463" s="1" t="str">
        <f t="array" ref="C5463">_xlfn.XLOOKUP($B5463, sales_teams!$A$2:$A$36, sales_teams!$B$2:$B$36)</f>
        <v>Summer Sewald</v>
      </c>
      <c r="D5463" s="1" t="str">
        <f t="array" ref="D5463">_xlfn.XLOOKUP($B5463, sales_teams!$A$2:$A$36, sales_teams!$C$2:$C$36)</f>
        <v>West</v>
      </c>
      <c r="E5463" s="1" t="s">
        <v>188</v>
      </c>
      <c r="F5463" s="1" t="s">
        <v>36</v>
      </c>
      <c r="G5463" s="1" t="str">
        <f t="array" ref="G5463">IF($F5463="", "", _xlfn.XLOOKUP($F5463,accounts!$A$2:$A$86,accounts!$B$2:$B$86, "Other"))</f>
        <v>retail</v>
      </c>
      <c r="H5463" s="1" t="str">
        <f t="array" ref="H5463">IF($F5463="", "", IFS(_xlfn.XLOOKUP($F5463, accounts!$A$2:$A$86, accounts!$E$2:$E$86, 0)&gt;=1000, "Enterprise", _xlfn.XLOOKUP($F5463, accounts!$A$2:$A$86, accounts!$E$2:$E$86, 0)&gt;=100, "Mid-Market", TRUE, "SMB"))</f>
        <v>Enterprise</v>
      </c>
      <c r="I5463" s="1" t="str">
        <f t="array" ref="I5463">IF($F5463="", "", _xlfn.XLOOKUP($F5463,accounts!$A$2:$A$86,accounts!$F$2:$F$86, "Other"))</f>
        <v>United States</v>
      </c>
      <c r="J5463" s="1" t="s">
        <v>131</v>
      </c>
      <c r="K5463" s="3">
        <v>42945.0</v>
      </c>
      <c r="L5463" s="3">
        <v>43007.0</v>
      </c>
      <c r="M5463" s="1">
        <v>3463.0</v>
      </c>
    </row>
    <row r="5464">
      <c r="A5464" s="1" t="s">
        <v>5669</v>
      </c>
      <c r="B5464" s="1" t="s">
        <v>17</v>
      </c>
      <c r="C5464" s="1" t="str">
        <f t="array" ref="C5464">_xlfn.XLOOKUP($B5464, sales_teams!$A$2:$A$36, sales_teams!$B$2:$B$36)</f>
        <v>Dustin Brinkmann</v>
      </c>
      <c r="D5464" s="1" t="str">
        <f t="array" ref="D5464">_xlfn.XLOOKUP($B5464, sales_teams!$A$2:$A$36, sales_teams!$C$2:$C$36)</f>
        <v>Central</v>
      </c>
      <c r="E5464" s="1" t="s">
        <v>181</v>
      </c>
      <c r="G5464" s="1" t="str">
        <f t="array" ref="G5464">IF($F5464="", "", _xlfn.XLOOKUP($F5464,accounts!$A$2:$A$86,accounts!$B$2:$B$86, "Other"))</f>
        <v/>
      </c>
      <c r="H5464" s="1" t="str">
        <f t="array" ref="H5464">IF($F5464="", "", IFS(_xlfn.XLOOKUP($F5464, accounts!$A$2:$A$86, accounts!$E$2:$E$86, 0)&gt;=1000, "Enterprise", _xlfn.XLOOKUP($F5464, accounts!$A$2:$A$86, accounts!$E$2:$E$86, 0)&gt;=100, "Mid-Market", TRUE, "SMB"))</f>
        <v/>
      </c>
      <c r="I5464" s="1" t="str">
        <f t="array" ref="I5464">IF($F5464="", "", _xlfn.XLOOKUP($F5464,accounts!$A$2:$A$86,accounts!$F$2:$F$86, "Other"))</f>
        <v/>
      </c>
      <c r="J5464" s="1" t="s">
        <v>189</v>
      </c>
      <c r="K5464" s="3">
        <v>42945.0</v>
      </c>
    </row>
    <row r="5465">
      <c r="A5465" s="1" t="s">
        <v>5670</v>
      </c>
      <c r="B5465" s="1" t="s">
        <v>17</v>
      </c>
      <c r="C5465" s="1" t="str">
        <f t="array" ref="C5465">_xlfn.XLOOKUP($B5465, sales_teams!$A$2:$A$36, sales_teams!$B$2:$B$36)</f>
        <v>Dustin Brinkmann</v>
      </c>
      <c r="D5465" s="1" t="str">
        <f t="array" ref="D5465">_xlfn.XLOOKUP($B5465, sales_teams!$A$2:$A$36, sales_teams!$C$2:$C$36)</f>
        <v>Central</v>
      </c>
      <c r="E5465" s="1" t="s">
        <v>179</v>
      </c>
      <c r="F5465" s="1" t="s">
        <v>178</v>
      </c>
      <c r="G5465" s="1" t="str">
        <f t="array" ref="G5465">IF($F5465="", "", _xlfn.XLOOKUP($F5465,accounts!$A$2:$A$86,accounts!$B$2:$B$86, "Other"))</f>
        <v>medical</v>
      </c>
      <c r="H5465" s="1" t="str">
        <f t="array" ref="H5465">IF($F5465="", "", IFS(_xlfn.XLOOKUP($F5465, accounts!$A$2:$A$86, accounts!$E$2:$E$86, 0)&gt;=1000, "Enterprise", _xlfn.XLOOKUP($F5465, accounts!$A$2:$A$86, accounts!$E$2:$E$86, 0)&gt;=100, "Mid-Market", TRUE, "SMB"))</f>
        <v>Enterprise</v>
      </c>
      <c r="I5465" s="1" t="str">
        <f t="array" ref="I5465">IF($F5465="", "", _xlfn.XLOOKUP($F5465,accounts!$A$2:$A$86,accounts!$F$2:$F$86, "Other"))</f>
        <v>United States</v>
      </c>
      <c r="J5465" s="1" t="s">
        <v>189</v>
      </c>
      <c r="K5465" s="3">
        <v>42945.0</v>
      </c>
    </row>
    <row r="5466">
      <c r="A5466" s="1" t="s">
        <v>5671</v>
      </c>
      <c r="B5466" s="1" t="s">
        <v>17</v>
      </c>
      <c r="C5466" s="1" t="str">
        <f t="array" ref="C5466">_xlfn.XLOOKUP($B5466, sales_teams!$A$2:$A$36, sales_teams!$B$2:$B$36)</f>
        <v>Dustin Brinkmann</v>
      </c>
      <c r="D5466" s="1" t="str">
        <f t="array" ref="D5466">_xlfn.XLOOKUP($B5466, sales_teams!$A$2:$A$36, sales_teams!$C$2:$C$36)</f>
        <v>Central</v>
      </c>
      <c r="E5466" s="1" t="s">
        <v>181</v>
      </c>
      <c r="F5466" s="1" t="s">
        <v>128</v>
      </c>
      <c r="G5466" s="1" t="str">
        <f t="array" ref="G5466">IF($F5466="", "", _xlfn.XLOOKUP($F5466,accounts!$A$2:$A$86,accounts!$B$2:$B$86, "Other"))</f>
        <v>marketing</v>
      </c>
      <c r="H5466" s="1" t="str">
        <f t="array" ref="H5466">IF($F5466="", "", IFS(_xlfn.XLOOKUP($F5466, accounts!$A$2:$A$86, accounts!$E$2:$E$86, 0)&gt;=1000, "Enterprise", _xlfn.XLOOKUP($F5466, accounts!$A$2:$A$86, accounts!$E$2:$E$86, 0)&gt;=100, "Mid-Market", TRUE, "SMB"))</f>
        <v>Enterprise</v>
      </c>
      <c r="I5466" s="1" t="str">
        <f t="array" ref="I5466">IF($F5466="", "", _xlfn.XLOOKUP($F5466,accounts!$A$2:$A$86,accounts!$F$2:$F$86, "Other"))</f>
        <v>United States</v>
      </c>
      <c r="J5466" s="1" t="s">
        <v>192</v>
      </c>
      <c r="K5466" s="3">
        <v>42945.0</v>
      </c>
      <c r="L5466" s="3">
        <v>42948.0</v>
      </c>
      <c r="M5466" s="1">
        <v>0.0</v>
      </c>
    </row>
    <row r="5467">
      <c r="A5467" s="1" t="s">
        <v>5672</v>
      </c>
      <c r="B5467" s="1" t="s">
        <v>24</v>
      </c>
      <c r="C5467" s="1" t="str">
        <f t="array" ref="C5467">_xlfn.XLOOKUP($B5467, sales_teams!$A$2:$A$36, sales_teams!$B$2:$B$36)</f>
        <v>Melvin Marxen</v>
      </c>
      <c r="D5467" s="1" t="str">
        <f t="array" ref="D5467">_xlfn.XLOOKUP($B5467, sales_teams!$A$2:$A$36, sales_teams!$C$2:$C$36)</f>
        <v>Central</v>
      </c>
      <c r="E5467" s="1" t="s">
        <v>181</v>
      </c>
      <c r="G5467" s="1" t="str">
        <f t="array" ref="G5467">IF($F5467="", "", _xlfn.XLOOKUP($F5467,accounts!$A$2:$A$86,accounts!$B$2:$B$86, "Other"))</f>
        <v/>
      </c>
      <c r="H5467" s="1" t="str">
        <f t="array" ref="H5467">IF($F5467="", "", IFS(_xlfn.XLOOKUP($F5467, accounts!$A$2:$A$86, accounts!$E$2:$E$86, 0)&gt;=1000, "Enterprise", _xlfn.XLOOKUP($F5467, accounts!$A$2:$A$86, accounts!$E$2:$E$86, 0)&gt;=100, "Mid-Market", TRUE, "SMB"))</f>
        <v/>
      </c>
      <c r="I5467" s="1" t="str">
        <f t="array" ref="I5467">IF($F5467="", "", _xlfn.XLOOKUP($F5467,accounts!$A$2:$A$86,accounts!$F$2:$F$86, "Other"))</f>
        <v/>
      </c>
      <c r="J5467" s="1" t="s">
        <v>189</v>
      </c>
      <c r="K5467" s="3">
        <v>42945.0</v>
      </c>
    </row>
    <row r="5468">
      <c r="A5468" s="1" t="s">
        <v>5673</v>
      </c>
      <c r="B5468" s="1" t="s">
        <v>107</v>
      </c>
      <c r="C5468" s="1" t="str">
        <f t="array" ref="C5468">_xlfn.XLOOKUP($B5468, sales_teams!$A$2:$A$36, sales_teams!$B$2:$B$36)</f>
        <v>Summer Sewald</v>
      </c>
      <c r="D5468" s="1" t="str">
        <f t="array" ref="D5468">_xlfn.XLOOKUP($B5468, sales_teams!$A$2:$A$36, sales_teams!$C$2:$C$36)</f>
        <v>West</v>
      </c>
      <c r="E5468" s="1" t="s">
        <v>181</v>
      </c>
      <c r="F5468" s="1" t="s">
        <v>137</v>
      </c>
      <c r="G5468" s="1" t="str">
        <f t="array" ref="G5468">IF($F5468="", "", _xlfn.XLOOKUP($F5468,accounts!$A$2:$A$86,accounts!$B$2:$B$86, "Other"))</f>
        <v>services</v>
      </c>
      <c r="H5468" s="1" t="str">
        <f t="array" ref="H5468">IF($F5468="", "", IFS(_xlfn.XLOOKUP($F5468, accounts!$A$2:$A$86, accounts!$E$2:$E$86, 0)&gt;=1000, "Enterprise", _xlfn.XLOOKUP($F5468, accounts!$A$2:$A$86, accounts!$E$2:$E$86, 0)&gt;=100, "Mid-Market", TRUE, "SMB"))</f>
        <v>Enterprise</v>
      </c>
      <c r="I5468" s="1" t="str">
        <f t="array" ref="I5468">IF($F5468="", "", _xlfn.XLOOKUP($F5468,accounts!$A$2:$A$86,accounts!$F$2:$F$86, "Other"))</f>
        <v>Germany</v>
      </c>
      <c r="J5468" s="1" t="s">
        <v>192</v>
      </c>
      <c r="K5468" s="3">
        <v>42945.0</v>
      </c>
      <c r="L5468" s="3">
        <v>42946.0</v>
      </c>
      <c r="M5468" s="1">
        <v>0.0</v>
      </c>
    </row>
    <row r="5469">
      <c r="A5469" s="1" t="s">
        <v>5674</v>
      </c>
      <c r="B5469" s="1" t="s">
        <v>54</v>
      </c>
      <c r="C5469" s="1" t="str">
        <f t="array" ref="C5469">_xlfn.XLOOKUP($B5469, sales_teams!$A$2:$A$36, sales_teams!$B$2:$B$36)</f>
        <v>Rocco Neubert</v>
      </c>
      <c r="D5469" s="1" t="str">
        <f t="array" ref="D5469">_xlfn.XLOOKUP($B5469, sales_teams!$A$2:$A$36, sales_teams!$C$2:$C$36)</f>
        <v>East</v>
      </c>
      <c r="E5469" s="1" t="s">
        <v>148</v>
      </c>
      <c r="F5469" s="1" t="s">
        <v>132</v>
      </c>
      <c r="G5469" s="1" t="str">
        <f t="array" ref="G5469">IF($F5469="", "", _xlfn.XLOOKUP($F5469,accounts!$A$2:$A$86,accounts!$B$2:$B$86, "Other"))</f>
        <v>marketing</v>
      </c>
      <c r="H5469" s="1" t="str">
        <f t="array" ref="H5469">IF($F5469="", "", IFS(_xlfn.XLOOKUP($F5469, accounts!$A$2:$A$86, accounts!$E$2:$E$86, 0)&gt;=1000, "Enterprise", _xlfn.XLOOKUP($F5469, accounts!$A$2:$A$86, accounts!$E$2:$E$86, 0)&gt;=100, "Mid-Market", TRUE, "SMB"))</f>
        <v>Enterprise</v>
      </c>
      <c r="I5469" s="1" t="str">
        <f t="array" ref="I5469">IF($F5469="", "", _xlfn.XLOOKUP($F5469,accounts!$A$2:$A$86,accounts!$F$2:$F$86, "Other"))</f>
        <v>Jordan</v>
      </c>
      <c r="J5469" s="1" t="s">
        <v>131</v>
      </c>
      <c r="K5469" s="3">
        <v>42945.0</v>
      </c>
      <c r="L5469" s="3">
        <v>42955.0</v>
      </c>
      <c r="M5469" s="1">
        <v>4252.0</v>
      </c>
    </row>
    <row r="5470">
      <c r="A5470" s="1" t="s">
        <v>5675</v>
      </c>
      <c r="B5470" s="1" t="s">
        <v>41</v>
      </c>
      <c r="C5470" s="1" t="str">
        <f t="array" ref="C5470">_xlfn.XLOOKUP($B5470, sales_teams!$A$2:$A$36, sales_teams!$B$2:$B$36)</f>
        <v>Cara Losch</v>
      </c>
      <c r="D5470" s="1" t="str">
        <f t="array" ref="D5470">_xlfn.XLOOKUP($B5470, sales_teams!$A$2:$A$36, sales_teams!$C$2:$C$36)</f>
        <v>East</v>
      </c>
      <c r="E5470" s="1" t="s">
        <v>148</v>
      </c>
      <c r="F5470" s="1" t="s">
        <v>177</v>
      </c>
      <c r="G5470" s="1" t="str">
        <f t="array" ref="G5470">IF($F5470="", "", _xlfn.XLOOKUP($F5470,accounts!$A$2:$A$86,accounts!$B$2:$B$86, "Other"))</f>
        <v>software</v>
      </c>
      <c r="H5470" s="1" t="str">
        <f t="array" ref="H5470">IF($F5470="", "", IFS(_xlfn.XLOOKUP($F5470, accounts!$A$2:$A$86, accounts!$E$2:$E$86, 0)&gt;=1000, "Enterprise", _xlfn.XLOOKUP($F5470, accounts!$A$2:$A$86, accounts!$E$2:$E$86, 0)&gt;=100, "Mid-Market", TRUE, "SMB"))</f>
        <v>Enterprise</v>
      </c>
      <c r="I5470" s="1" t="str">
        <f t="array" ref="I5470">IF($F5470="", "", _xlfn.XLOOKUP($F5470,accounts!$A$2:$A$86,accounts!$F$2:$F$86, "Other"))</f>
        <v>United States</v>
      </c>
      <c r="J5470" s="1" t="s">
        <v>131</v>
      </c>
      <c r="K5470" s="3">
        <v>42945.0</v>
      </c>
      <c r="L5470" s="3">
        <v>42982.0</v>
      </c>
      <c r="M5470" s="1">
        <v>4906.0</v>
      </c>
    </row>
    <row r="5471">
      <c r="A5471" s="1" t="s">
        <v>5676</v>
      </c>
      <c r="B5471" s="1" t="s">
        <v>15</v>
      </c>
      <c r="C5471" s="1" t="str">
        <f t="array" ref="C5471">_xlfn.XLOOKUP($B5471, sales_teams!$A$2:$A$36, sales_teams!$B$2:$B$36)</f>
        <v>Dustin Brinkmann</v>
      </c>
      <c r="D5471" s="1" t="str">
        <f t="array" ref="D5471">_xlfn.XLOOKUP($B5471, sales_teams!$A$2:$A$36, sales_teams!$C$2:$C$36)</f>
        <v>Central</v>
      </c>
      <c r="E5471" s="1" t="s">
        <v>194</v>
      </c>
      <c r="G5471" s="1" t="str">
        <f t="array" ref="G5471">IF($F5471="", "", _xlfn.XLOOKUP($F5471,accounts!$A$2:$A$86,accounts!$B$2:$B$86, "Other"))</f>
        <v/>
      </c>
      <c r="H5471" s="1" t="str">
        <f t="array" ref="H5471">IF($F5471="", "", IFS(_xlfn.XLOOKUP($F5471, accounts!$A$2:$A$86, accounts!$E$2:$E$86, 0)&gt;=1000, "Enterprise", _xlfn.XLOOKUP($F5471, accounts!$A$2:$A$86, accounts!$E$2:$E$86, 0)&gt;=100, "Mid-Market", TRUE, "SMB"))</f>
        <v/>
      </c>
      <c r="I5471" s="1" t="str">
        <f t="array" ref="I5471">IF($F5471="", "", _xlfn.XLOOKUP($F5471,accounts!$A$2:$A$86,accounts!$F$2:$F$86, "Other"))</f>
        <v/>
      </c>
      <c r="J5471" s="1" t="s">
        <v>189</v>
      </c>
      <c r="K5471" s="3">
        <v>42945.0</v>
      </c>
    </row>
    <row r="5472">
      <c r="A5472" s="1" t="s">
        <v>5677</v>
      </c>
      <c r="B5472" s="1" t="s">
        <v>15</v>
      </c>
      <c r="C5472" s="1" t="str">
        <f t="array" ref="C5472">_xlfn.XLOOKUP($B5472, sales_teams!$A$2:$A$36, sales_teams!$B$2:$B$36)</f>
        <v>Dustin Brinkmann</v>
      </c>
      <c r="D5472" s="1" t="str">
        <f t="array" ref="D5472">_xlfn.XLOOKUP($B5472, sales_teams!$A$2:$A$36, sales_teams!$C$2:$C$36)</f>
        <v>Central</v>
      </c>
      <c r="E5472" s="1" t="s">
        <v>179</v>
      </c>
      <c r="F5472" s="1" t="s">
        <v>171</v>
      </c>
      <c r="G5472" s="1" t="str">
        <f t="array" ref="G5472">IF($F5472="", "", _xlfn.XLOOKUP($F5472,accounts!$A$2:$A$86,accounts!$B$2:$B$86, "Other"))</f>
        <v>retail</v>
      </c>
      <c r="H5472" s="1" t="str">
        <f t="array" ref="H5472">IF($F5472="", "", IFS(_xlfn.XLOOKUP($F5472, accounts!$A$2:$A$86, accounts!$E$2:$E$86, 0)&gt;=1000, "Enterprise", _xlfn.XLOOKUP($F5472, accounts!$A$2:$A$86, accounts!$E$2:$E$86, 0)&gt;=100, "Mid-Market", TRUE, "SMB"))</f>
        <v>Enterprise</v>
      </c>
      <c r="I5472" s="1" t="str">
        <f t="array" ref="I5472">IF($F5472="", "", _xlfn.XLOOKUP($F5472,accounts!$A$2:$A$86,accounts!$F$2:$F$86, "Other"))</f>
        <v>United States</v>
      </c>
      <c r="J5472" s="1" t="s">
        <v>189</v>
      </c>
      <c r="K5472" s="3">
        <v>42945.0</v>
      </c>
    </row>
    <row r="5473">
      <c r="A5473" s="1" t="s">
        <v>5678</v>
      </c>
      <c r="B5473" s="1" t="s">
        <v>15</v>
      </c>
      <c r="C5473" s="1" t="str">
        <f t="array" ref="C5473">_xlfn.XLOOKUP($B5473, sales_teams!$A$2:$A$36, sales_teams!$B$2:$B$36)</f>
        <v>Dustin Brinkmann</v>
      </c>
      <c r="D5473" s="1" t="str">
        <f t="array" ref="D5473">_xlfn.XLOOKUP($B5473, sales_teams!$A$2:$A$36, sales_teams!$C$2:$C$36)</f>
        <v>Central</v>
      </c>
      <c r="E5473" s="1" t="s">
        <v>179</v>
      </c>
      <c r="G5473" s="1" t="str">
        <f t="array" ref="G5473">IF($F5473="", "", _xlfn.XLOOKUP($F5473,accounts!$A$2:$A$86,accounts!$B$2:$B$86, "Other"))</f>
        <v/>
      </c>
      <c r="H5473" s="1" t="str">
        <f t="array" ref="H5473">IF($F5473="", "", IFS(_xlfn.XLOOKUP($F5473, accounts!$A$2:$A$86, accounts!$E$2:$E$86, 0)&gt;=1000, "Enterprise", _xlfn.XLOOKUP($F5473, accounts!$A$2:$A$86, accounts!$E$2:$E$86, 0)&gt;=100, "Mid-Market", TRUE, "SMB"))</f>
        <v/>
      </c>
      <c r="I5473" s="1" t="str">
        <f t="array" ref="I5473">IF($F5473="", "", _xlfn.XLOOKUP($F5473,accounts!$A$2:$A$86,accounts!$F$2:$F$86, "Other"))</f>
        <v/>
      </c>
      <c r="J5473" s="1" t="s">
        <v>189</v>
      </c>
      <c r="K5473" s="3">
        <v>42945.0</v>
      </c>
    </row>
    <row r="5474">
      <c r="A5474" s="1" t="s">
        <v>5679</v>
      </c>
      <c r="B5474" s="1" t="s">
        <v>15</v>
      </c>
      <c r="C5474" s="1" t="str">
        <f t="array" ref="C5474">_xlfn.XLOOKUP($B5474, sales_teams!$A$2:$A$36, sales_teams!$B$2:$B$36)</f>
        <v>Dustin Brinkmann</v>
      </c>
      <c r="D5474" s="1" t="str">
        <f t="array" ref="D5474">_xlfn.XLOOKUP($B5474, sales_teams!$A$2:$A$36, sales_teams!$C$2:$C$36)</f>
        <v>Central</v>
      </c>
      <c r="E5474" s="1" t="s">
        <v>179</v>
      </c>
      <c r="F5474" s="1" t="s">
        <v>78</v>
      </c>
      <c r="G5474" s="1" t="str">
        <f t="array" ref="G5474">IF($F5474="", "", _xlfn.XLOOKUP($F5474,accounts!$A$2:$A$86,accounts!$B$2:$B$86, "Other"))</f>
        <v>marketing</v>
      </c>
      <c r="H5474" s="1" t="str">
        <f t="array" ref="H5474">IF($F5474="", "", IFS(_xlfn.XLOOKUP($F5474, accounts!$A$2:$A$86, accounts!$E$2:$E$86, 0)&gt;=1000, "Enterprise", _xlfn.XLOOKUP($F5474, accounts!$A$2:$A$86, accounts!$E$2:$E$86, 0)&gt;=100, "Mid-Market", TRUE, "SMB"))</f>
        <v>Enterprise</v>
      </c>
      <c r="I5474" s="1" t="str">
        <f t="array" ref="I5474">IF($F5474="", "", _xlfn.XLOOKUP($F5474,accounts!$A$2:$A$86,accounts!$F$2:$F$86, "Other"))</f>
        <v>United States</v>
      </c>
      <c r="J5474" s="1" t="s">
        <v>192</v>
      </c>
      <c r="K5474" s="3">
        <v>42945.0</v>
      </c>
      <c r="L5474" s="3">
        <v>42957.0</v>
      </c>
      <c r="M5474" s="1">
        <v>0.0</v>
      </c>
    </row>
    <row r="5475">
      <c r="A5475" s="1" t="s">
        <v>5680</v>
      </c>
      <c r="B5475" s="1" t="s">
        <v>45</v>
      </c>
      <c r="C5475" s="1" t="str">
        <f t="array" ref="C5475">_xlfn.XLOOKUP($B5475, sales_teams!$A$2:$A$36, sales_teams!$B$2:$B$36)</f>
        <v>Cara Losch</v>
      </c>
      <c r="D5475" s="1" t="str">
        <f t="array" ref="D5475">_xlfn.XLOOKUP($B5475, sales_teams!$A$2:$A$36, sales_teams!$C$2:$C$36)</f>
        <v>East</v>
      </c>
      <c r="E5475" s="1" t="s">
        <v>188</v>
      </c>
      <c r="G5475" s="1" t="str">
        <f t="array" ref="G5475">IF($F5475="", "", _xlfn.XLOOKUP($F5475,accounts!$A$2:$A$86,accounts!$B$2:$B$86, "Other"))</f>
        <v/>
      </c>
      <c r="H5475" s="1" t="str">
        <f t="array" ref="H5475">IF($F5475="", "", IFS(_xlfn.XLOOKUP($F5475, accounts!$A$2:$A$86, accounts!$E$2:$E$86, 0)&gt;=1000, "Enterprise", _xlfn.XLOOKUP($F5475, accounts!$A$2:$A$86, accounts!$E$2:$E$86, 0)&gt;=100, "Mid-Market", TRUE, "SMB"))</f>
        <v/>
      </c>
      <c r="I5475" s="1" t="str">
        <f t="array" ref="I5475">IF($F5475="", "", _xlfn.XLOOKUP($F5475,accounts!$A$2:$A$86,accounts!$F$2:$F$86, "Other"))</f>
        <v/>
      </c>
      <c r="J5475" s="1" t="s">
        <v>189</v>
      </c>
      <c r="K5475" s="3">
        <v>42945.0</v>
      </c>
    </row>
    <row r="5476">
      <c r="A5476" s="1" t="s">
        <v>5681</v>
      </c>
      <c r="B5476" s="1" t="s">
        <v>7</v>
      </c>
      <c r="C5476" s="1" t="str">
        <f t="array" ref="C5476">_xlfn.XLOOKUP($B5476, sales_teams!$A$2:$A$36, sales_teams!$B$2:$B$36)</f>
        <v>Dustin Brinkmann</v>
      </c>
      <c r="D5476" s="1" t="str">
        <f t="array" ref="D5476">_xlfn.XLOOKUP($B5476, sales_teams!$A$2:$A$36, sales_teams!$C$2:$C$36)</f>
        <v>Central</v>
      </c>
      <c r="E5476" s="1" t="s">
        <v>181</v>
      </c>
      <c r="G5476" s="1" t="str">
        <f t="array" ref="G5476">IF($F5476="", "", _xlfn.XLOOKUP($F5476,accounts!$A$2:$A$86,accounts!$B$2:$B$86, "Other"))</f>
        <v/>
      </c>
      <c r="H5476" s="1" t="str">
        <f t="array" ref="H5476">IF($F5476="", "", IFS(_xlfn.XLOOKUP($F5476, accounts!$A$2:$A$86, accounts!$E$2:$E$86, 0)&gt;=1000, "Enterprise", _xlfn.XLOOKUP($F5476, accounts!$A$2:$A$86, accounts!$E$2:$E$86, 0)&gt;=100, "Mid-Market", TRUE, "SMB"))</f>
        <v/>
      </c>
      <c r="I5476" s="1" t="str">
        <f t="array" ref="I5476">IF($F5476="", "", _xlfn.XLOOKUP($F5476,accounts!$A$2:$A$86,accounts!$F$2:$F$86, "Other"))</f>
        <v/>
      </c>
      <c r="J5476" s="1" t="s">
        <v>189</v>
      </c>
      <c r="K5476" s="3">
        <v>42946.0</v>
      </c>
    </row>
    <row r="5477">
      <c r="A5477" s="1" t="s">
        <v>5682</v>
      </c>
      <c r="B5477" s="1" t="s">
        <v>7</v>
      </c>
      <c r="C5477" s="1" t="str">
        <f t="array" ref="C5477">_xlfn.XLOOKUP($B5477, sales_teams!$A$2:$A$36, sales_teams!$B$2:$B$36)</f>
        <v>Dustin Brinkmann</v>
      </c>
      <c r="D5477" s="1" t="str">
        <f t="array" ref="D5477">_xlfn.XLOOKUP($B5477, sales_teams!$A$2:$A$36, sales_teams!$C$2:$C$36)</f>
        <v>Central</v>
      </c>
      <c r="E5477" s="1" t="s">
        <v>181</v>
      </c>
      <c r="G5477" s="1" t="str">
        <f t="array" ref="G5477">IF($F5477="", "", _xlfn.XLOOKUP($F5477,accounts!$A$2:$A$86,accounts!$B$2:$B$86, "Other"))</f>
        <v/>
      </c>
      <c r="H5477" s="1" t="str">
        <f t="array" ref="H5477">IF($F5477="", "", IFS(_xlfn.XLOOKUP($F5477, accounts!$A$2:$A$86, accounts!$E$2:$E$86, 0)&gt;=1000, "Enterprise", _xlfn.XLOOKUP($F5477, accounts!$A$2:$A$86, accounts!$E$2:$E$86, 0)&gt;=100, "Mid-Market", TRUE, "SMB"))</f>
        <v/>
      </c>
      <c r="I5477" s="1" t="str">
        <f t="array" ref="I5477">IF($F5477="", "", _xlfn.XLOOKUP($F5477,accounts!$A$2:$A$86,accounts!$F$2:$F$86, "Other"))</f>
        <v/>
      </c>
      <c r="J5477" s="1" t="s">
        <v>189</v>
      </c>
      <c r="K5477" s="3">
        <v>42946.0</v>
      </c>
    </row>
    <row r="5478">
      <c r="A5478" s="1" t="s">
        <v>5683</v>
      </c>
      <c r="B5478" s="1" t="s">
        <v>7</v>
      </c>
      <c r="C5478" s="1" t="str">
        <f t="array" ref="C5478">_xlfn.XLOOKUP($B5478, sales_teams!$A$2:$A$36, sales_teams!$B$2:$B$36)</f>
        <v>Dustin Brinkmann</v>
      </c>
      <c r="D5478" s="1" t="str">
        <f t="array" ref="D5478">_xlfn.XLOOKUP($B5478, sales_teams!$A$2:$A$36, sales_teams!$C$2:$C$36)</f>
        <v>Central</v>
      </c>
      <c r="E5478" s="1" t="s">
        <v>179</v>
      </c>
      <c r="G5478" s="1" t="str">
        <f t="array" ref="G5478">IF($F5478="", "", _xlfn.XLOOKUP($F5478,accounts!$A$2:$A$86,accounts!$B$2:$B$86, "Other"))</f>
        <v/>
      </c>
      <c r="H5478" s="1" t="str">
        <f t="array" ref="H5478">IF($F5478="", "", IFS(_xlfn.XLOOKUP($F5478, accounts!$A$2:$A$86, accounts!$E$2:$E$86, 0)&gt;=1000, "Enterprise", _xlfn.XLOOKUP($F5478, accounts!$A$2:$A$86, accounts!$E$2:$E$86, 0)&gt;=100, "Mid-Market", TRUE, "SMB"))</f>
        <v/>
      </c>
      <c r="I5478" s="1" t="str">
        <f t="array" ref="I5478">IF($F5478="", "", _xlfn.XLOOKUP($F5478,accounts!$A$2:$A$86,accounts!$F$2:$F$86, "Other"))</f>
        <v/>
      </c>
      <c r="J5478" s="1" t="s">
        <v>189</v>
      </c>
      <c r="K5478" s="3">
        <v>42946.0</v>
      </c>
    </row>
    <row r="5479">
      <c r="A5479" s="1" t="s">
        <v>5684</v>
      </c>
      <c r="B5479" s="1" t="s">
        <v>7</v>
      </c>
      <c r="C5479" s="1" t="str">
        <f t="array" ref="C5479">_xlfn.XLOOKUP($B5479, sales_teams!$A$2:$A$36, sales_teams!$B$2:$B$36)</f>
        <v>Dustin Brinkmann</v>
      </c>
      <c r="D5479" s="1" t="str">
        <f t="array" ref="D5479">_xlfn.XLOOKUP($B5479, sales_teams!$A$2:$A$36, sales_teams!$C$2:$C$36)</f>
        <v>Central</v>
      </c>
      <c r="E5479" s="1" t="s">
        <v>179</v>
      </c>
      <c r="G5479" s="1" t="str">
        <f t="array" ref="G5479">IF($F5479="", "", _xlfn.XLOOKUP($F5479,accounts!$A$2:$A$86,accounts!$B$2:$B$86, "Other"))</f>
        <v/>
      </c>
      <c r="H5479" s="1" t="str">
        <f t="array" ref="H5479">IF($F5479="", "", IFS(_xlfn.XLOOKUP($F5479, accounts!$A$2:$A$86, accounts!$E$2:$E$86, 0)&gt;=1000, "Enterprise", _xlfn.XLOOKUP($F5479, accounts!$A$2:$A$86, accounts!$E$2:$E$86, 0)&gt;=100, "Mid-Market", TRUE, "SMB"))</f>
        <v/>
      </c>
      <c r="I5479" s="1" t="str">
        <f t="array" ref="I5479">IF($F5479="", "", _xlfn.XLOOKUP($F5479,accounts!$A$2:$A$86,accounts!$F$2:$F$86, "Other"))</f>
        <v/>
      </c>
      <c r="J5479" s="1" t="s">
        <v>189</v>
      </c>
      <c r="K5479" s="3">
        <v>42946.0</v>
      </c>
    </row>
    <row r="5480">
      <c r="A5480" s="1" t="s">
        <v>5685</v>
      </c>
      <c r="B5480" s="1" t="s">
        <v>7</v>
      </c>
      <c r="C5480" s="1" t="str">
        <f t="array" ref="C5480">_xlfn.XLOOKUP($B5480, sales_teams!$A$2:$A$36, sales_teams!$B$2:$B$36)</f>
        <v>Dustin Brinkmann</v>
      </c>
      <c r="D5480" s="1" t="str">
        <f t="array" ref="D5480">_xlfn.XLOOKUP($B5480, sales_teams!$A$2:$A$36, sales_teams!$C$2:$C$36)</f>
        <v>Central</v>
      </c>
      <c r="E5480" s="1" t="s">
        <v>194</v>
      </c>
      <c r="F5480" s="1" t="s">
        <v>89</v>
      </c>
      <c r="G5480" s="1" t="str">
        <f t="array" ref="G5480">IF($F5480="", "", _xlfn.XLOOKUP($F5480,accounts!$A$2:$A$86,accounts!$B$2:$B$86, "Other"))</f>
        <v>finance</v>
      </c>
      <c r="H5480" s="1" t="str">
        <f t="array" ref="H5480">IF($F5480="", "", IFS(_xlfn.XLOOKUP($F5480, accounts!$A$2:$A$86, accounts!$E$2:$E$86, 0)&gt;=1000, "Enterprise", _xlfn.XLOOKUP($F5480, accounts!$A$2:$A$86, accounts!$E$2:$E$86, 0)&gt;=100, "Mid-Market", TRUE, "SMB"))</f>
        <v>Enterprise</v>
      </c>
      <c r="I5480" s="1" t="str">
        <f t="array" ref="I5480">IF($F5480="", "", _xlfn.XLOOKUP($F5480,accounts!$A$2:$A$86,accounts!$F$2:$F$86, "Other"))</f>
        <v>United States</v>
      </c>
      <c r="J5480" s="1" t="s">
        <v>192</v>
      </c>
      <c r="K5480" s="3">
        <v>42946.0</v>
      </c>
      <c r="L5480" s="3">
        <v>42954.0</v>
      </c>
      <c r="M5480" s="1">
        <v>0.0</v>
      </c>
    </row>
    <row r="5481">
      <c r="A5481" s="1" t="s">
        <v>5686</v>
      </c>
      <c r="B5481" s="1" t="s">
        <v>57</v>
      </c>
      <c r="C5481" s="1" t="str">
        <f t="array" ref="C5481">_xlfn.XLOOKUP($B5481, sales_teams!$A$2:$A$36, sales_teams!$B$2:$B$36)</f>
        <v>Rocco Neubert</v>
      </c>
      <c r="D5481" s="1" t="str">
        <f t="array" ref="D5481">_xlfn.XLOOKUP($B5481, sales_teams!$A$2:$A$36, sales_teams!$C$2:$C$36)</f>
        <v>East</v>
      </c>
      <c r="E5481" s="1" t="s">
        <v>179</v>
      </c>
      <c r="F5481" s="1" t="s">
        <v>14</v>
      </c>
      <c r="G5481" s="1" t="str">
        <f t="array" ref="G5481">IF($F5481="", "", _xlfn.XLOOKUP($F5481,accounts!$A$2:$A$86,accounts!$B$2:$B$86, "Other"))</f>
        <v>technology</v>
      </c>
      <c r="H5481" s="1" t="str">
        <f t="array" ref="H5481">IF($F5481="", "", IFS(_xlfn.XLOOKUP($F5481, accounts!$A$2:$A$86, accounts!$E$2:$E$86, 0)&gt;=1000, "Enterprise", _xlfn.XLOOKUP($F5481, accounts!$A$2:$A$86, accounts!$E$2:$E$86, 0)&gt;=100, "Mid-Market", TRUE, "SMB"))</f>
        <v>Enterprise</v>
      </c>
      <c r="I5481" s="1" t="str">
        <f t="array" ref="I5481">IF($F5481="", "", _xlfn.XLOOKUP($F5481,accounts!$A$2:$A$86,accounts!$F$2:$F$86, "Other"))</f>
        <v>United States</v>
      </c>
      <c r="J5481" s="1" t="s">
        <v>189</v>
      </c>
      <c r="K5481" s="3">
        <v>42946.0</v>
      </c>
    </row>
    <row r="5482">
      <c r="A5482" s="1" t="s">
        <v>5687</v>
      </c>
      <c r="B5482" s="1" t="s">
        <v>52</v>
      </c>
      <c r="C5482" s="1" t="str">
        <f t="array" ref="C5482">_xlfn.XLOOKUP($B5482, sales_teams!$A$2:$A$36, sales_teams!$B$2:$B$36)</f>
        <v>Rocco Neubert</v>
      </c>
      <c r="D5482" s="1" t="str">
        <f t="array" ref="D5482">_xlfn.XLOOKUP($B5482, sales_teams!$A$2:$A$36, sales_teams!$C$2:$C$36)</f>
        <v>East</v>
      </c>
      <c r="E5482" s="1" t="s">
        <v>109</v>
      </c>
      <c r="G5482" s="1" t="str">
        <f t="array" ref="G5482">IF($F5482="", "", _xlfn.XLOOKUP($F5482,accounts!$A$2:$A$86,accounts!$B$2:$B$86, "Other"))</f>
        <v/>
      </c>
      <c r="H5482" s="1" t="str">
        <f t="array" ref="H5482">IF($F5482="", "", IFS(_xlfn.XLOOKUP($F5482, accounts!$A$2:$A$86, accounts!$E$2:$E$86, 0)&gt;=1000, "Enterprise", _xlfn.XLOOKUP($F5482, accounts!$A$2:$A$86, accounts!$E$2:$E$86, 0)&gt;=100, "Mid-Market", TRUE, "SMB"))</f>
        <v/>
      </c>
      <c r="I5482" s="1" t="str">
        <f t="array" ref="I5482">IF($F5482="", "", _xlfn.XLOOKUP($F5482,accounts!$A$2:$A$86,accounts!$F$2:$F$86, "Other"))</f>
        <v/>
      </c>
      <c r="J5482" s="1" t="s">
        <v>189</v>
      </c>
      <c r="K5482" s="3">
        <v>42946.0</v>
      </c>
    </row>
    <row r="5483">
      <c r="A5483" s="1" t="s">
        <v>5688</v>
      </c>
      <c r="B5483" s="1" t="s">
        <v>12</v>
      </c>
      <c r="C5483" s="1" t="str">
        <f t="array" ref="C5483">_xlfn.XLOOKUP($B5483, sales_teams!$A$2:$A$36, sales_teams!$B$2:$B$36)</f>
        <v>Dustin Brinkmann</v>
      </c>
      <c r="D5483" s="1" t="str">
        <f t="array" ref="D5483">_xlfn.XLOOKUP($B5483, sales_teams!$A$2:$A$36, sales_teams!$C$2:$C$36)</f>
        <v>Central</v>
      </c>
      <c r="E5483" s="1" t="s">
        <v>188</v>
      </c>
      <c r="G5483" s="1" t="str">
        <f t="array" ref="G5483">IF($F5483="", "", _xlfn.XLOOKUP($F5483,accounts!$A$2:$A$86,accounts!$B$2:$B$86, "Other"))</f>
        <v/>
      </c>
      <c r="H5483" s="1" t="str">
        <f t="array" ref="H5483">IF($F5483="", "", IFS(_xlfn.XLOOKUP($F5483, accounts!$A$2:$A$86, accounts!$E$2:$E$86, 0)&gt;=1000, "Enterprise", _xlfn.XLOOKUP($F5483, accounts!$A$2:$A$86, accounts!$E$2:$E$86, 0)&gt;=100, "Mid-Market", TRUE, "SMB"))</f>
        <v/>
      </c>
      <c r="I5483" s="1" t="str">
        <f t="array" ref="I5483">IF($F5483="", "", _xlfn.XLOOKUP($F5483,accounts!$A$2:$A$86,accounts!$F$2:$F$86, "Other"))</f>
        <v/>
      </c>
      <c r="J5483" s="1" t="s">
        <v>189</v>
      </c>
      <c r="K5483" s="3">
        <v>42946.0</v>
      </c>
    </row>
    <row r="5484">
      <c r="A5484" s="1" t="s">
        <v>5689</v>
      </c>
      <c r="B5484" s="1" t="s">
        <v>39</v>
      </c>
      <c r="C5484" s="1" t="str">
        <f t="array" ref="C5484">_xlfn.XLOOKUP($B5484, sales_teams!$A$2:$A$36, sales_teams!$B$2:$B$36)</f>
        <v>Cara Losch</v>
      </c>
      <c r="D5484" s="1" t="str">
        <f t="array" ref="D5484">_xlfn.XLOOKUP($B5484, sales_teams!$A$2:$A$36, sales_teams!$C$2:$C$36)</f>
        <v>East</v>
      </c>
      <c r="E5484" s="1" t="s">
        <v>188</v>
      </c>
      <c r="F5484" s="1" t="s">
        <v>166</v>
      </c>
      <c r="G5484" s="1" t="str">
        <f t="array" ref="G5484">IF($F5484="", "", _xlfn.XLOOKUP($F5484,accounts!$A$2:$A$86,accounts!$B$2:$B$86, "Other"))</f>
        <v>finance</v>
      </c>
      <c r="H5484" s="1" t="str">
        <f t="array" ref="H5484">IF($F5484="", "", IFS(_xlfn.XLOOKUP($F5484, accounts!$A$2:$A$86, accounts!$E$2:$E$86, 0)&gt;=1000, "Enterprise", _xlfn.XLOOKUP($F5484, accounts!$A$2:$A$86, accounts!$E$2:$E$86, 0)&gt;=100, "Mid-Market", TRUE, "SMB"))</f>
        <v>Enterprise</v>
      </c>
      <c r="I5484" s="1" t="str">
        <f t="array" ref="I5484">IF($F5484="", "", _xlfn.XLOOKUP($F5484,accounts!$A$2:$A$86,accounts!$F$2:$F$86, "Other"))</f>
        <v>United States</v>
      </c>
      <c r="J5484" s="1" t="s">
        <v>131</v>
      </c>
      <c r="K5484" s="3">
        <v>42946.0</v>
      </c>
      <c r="L5484" s="3">
        <v>43057.0</v>
      </c>
      <c r="M5484" s="1">
        <v>3113.0</v>
      </c>
    </row>
    <row r="5485">
      <c r="A5485" s="1" t="s">
        <v>5690</v>
      </c>
      <c r="B5485" s="1" t="s">
        <v>48</v>
      </c>
      <c r="C5485" s="1" t="str">
        <f t="array" ref="C5485">_xlfn.XLOOKUP($B5485, sales_teams!$A$2:$A$36, sales_teams!$B$2:$B$36)</f>
        <v>Rocco Neubert</v>
      </c>
      <c r="D5485" s="1" t="str">
        <f t="array" ref="D5485">_xlfn.XLOOKUP($B5485, sales_teams!$A$2:$A$36, sales_teams!$C$2:$C$36)</f>
        <v>East</v>
      </c>
      <c r="E5485" s="1" t="s">
        <v>109</v>
      </c>
      <c r="F5485" s="1" t="s">
        <v>40</v>
      </c>
      <c r="G5485" s="1" t="str">
        <f t="array" ref="G5485">IF($F5485="", "", _xlfn.XLOOKUP($F5485,accounts!$A$2:$A$86,accounts!$B$2:$B$86, "Other"))</f>
        <v>technology</v>
      </c>
      <c r="H5485" s="1" t="str">
        <f t="array" ref="H5485">IF($F5485="", "", IFS(_xlfn.XLOOKUP($F5485, accounts!$A$2:$A$86, accounts!$E$2:$E$86, 0)&gt;=1000, "Enterprise", _xlfn.XLOOKUP($F5485, accounts!$A$2:$A$86, accounts!$E$2:$E$86, 0)&gt;=100, "Mid-Market", TRUE, "SMB"))</f>
        <v>Enterprise</v>
      </c>
      <c r="I5485" s="1" t="str">
        <f t="array" ref="I5485">IF($F5485="", "", _xlfn.XLOOKUP($F5485,accounts!$A$2:$A$86,accounts!$F$2:$F$86, "Other"))</f>
        <v>United States</v>
      </c>
      <c r="J5485" s="1" t="s">
        <v>131</v>
      </c>
      <c r="K5485" s="3">
        <v>42946.0</v>
      </c>
      <c r="L5485" s="3">
        <v>42957.0</v>
      </c>
      <c r="M5485" s="1">
        <v>1097.0</v>
      </c>
    </row>
    <row r="5486">
      <c r="A5486" s="1" t="s">
        <v>5691</v>
      </c>
      <c r="B5486" s="1" t="s">
        <v>30</v>
      </c>
      <c r="C5486" s="1" t="str">
        <f t="array" ref="C5486">_xlfn.XLOOKUP($B5486, sales_teams!$A$2:$A$36, sales_teams!$B$2:$B$36)</f>
        <v>Melvin Marxen</v>
      </c>
      <c r="D5486" s="1" t="str">
        <f t="array" ref="D5486">_xlfn.XLOOKUP($B5486, sales_teams!$A$2:$A$36, sales_teams!$C$2:$C$36)</f>
        <v>Central</v>
      </c>
      <c r="E5486" s="1" t="s">
        <v>181</v>
      </c>
      <c r="G5486" s="1" t="str">
        <f t="array" ref="G5486">IF($F5486="", "", _xlfn.XLOOKUP($F5486,accounts!$A$2:$A$86,accounts!$B$2:$B$86, "Other"))</f>
        <v/>
      </c>
      <c r="H5486" s="1" t="str">
        <f t="array" ref="H5486">IF($F5486="", "", IFS(_xlfn.XLOOKUP($F5486, accounts!$A$2:$A$86, accounts!$E$2:$E$86, 0)&gt;=1000, "Enterprise", _xlfn.XLOOKUP($F5486, accounts!$A$2:$A$86, accounts!$E$2:$E$86, 0)&gt;=100, "Mid-Market", TRUE, "SMB"))</f>
        <v/>
      </c>
      <c r="I5486" s="1" t="str">
        <f t="array" ref="I5486">IF($F5486="", "", _xlfn.XLOOKUP($F5486,accounts!$A$2:$A$86,accounts!$F$2:$F$86, "Other"))</f>
        <v/>
      </c>
      <c r="J5486" s="1" t="s">
        <v>189</v>
      </c>
      <c r="K5486" s="3">
        <v>42946.0</v>
      </c>
    </row>
    <row r="5487">
      <c r="A5487" s="1" t="s">
        <v>5692</v>
      </c>
      <c r="B5487" s="1" t="s">
        <v>30</v>
      </c>
      <c r="C5487" s="1" t="str">
        <f t="array" ref="C5487">_xlfn.XLOOKUP($B5487, sales_teams!$A$2:$A$36, sales_teams!$B$2:$B$36)</f>
        <v>Melvin Marxen</v>
      </c>
      <c r="D5487" s="1" t="str">
        <f t="array" ref="D5487">_xlfn.XLOOKUP($B5487, sales_teams!$A$2:$A$36, sales_teams!$C$2:$C$36)</f>
        <v>Central</v>
      </c>
      <c r="E5487" s="1" t="s">
        <v>109</v>
      </c>
      <c r="G5487" s="1" t="str">
        <f t="array" ref="G5487">IF($F5487="", "", _xlfn.XLOOKUP($F5487,accounts!$A$2:$A$86,accounts!$B$2:$B$86, "Other"))</f>
        <v/>
      </c>
      <c r="H5487" s="1" t="str">
        <f t="array" ref="H5487">IF($F5487="", "", IFS(_xlfn.XLOOKUP($F5487, accounts!$A$2:$A$86, accounts!$E$2:$E$86, 0)&gt;=1000, "Enterprise", _xlfn.XLOOKUP($F5487, accounts!$A$2:$A$86, accounts!$E$2:$E$86, 0)&gt;=100, "Mid-Market", TRUE, "SMB"))</f>
        <v/>
      </c>
      <c r="I5487" s="1" t="str">
        <f t="array" ref="I5487">IF($F5487="", "", _xlfn.XLOOKUP($F5487,accounts!$A$2:$A$86,accounts!$F$2:$F$86, "Other"))</f>
        <v/>
      </c>
      <c r="J5487" s="1" t="s">
        <v>189</v>
      </c>
      <c r="K5487" s="3">
        <v>42946.0</v>
      </c>
    </row>
    <row r="5488">
      <c r="A5488" s="1" t="s">
        <v>5693</v>
      </c>
      <c r="B5488" s="1" t="s">
        <v>30</v>
      </c>
      <c r="C5488" s="1" t="str">
        <f t="array" ref="C5488">_xlfn.XLOOKUP($B5488, sales_teams!$A$2:$A$36, sales_teams!$B$2:$B$36)</f>
        <v>Melvin Marxen</v>
      </c>
      <c r="D5488" s="1" t="str">
        <f t="array" ref="D5488">_xlfn.XLOOKUP($B5488, sales_teams!$A$2:$A$36, sales_teams!$C$2:$C$36)</f>
        <v>Central</v>
      </c>
      <c r="E5488" s="1" t="s">
        <v>194</v>
      </c>
      <c r="F5488" s="1" t="s">
        <v>152</v>
      </c>
      <c r="G5488" s="1" t="str">
        <f t="array" ref="G5488">IF($F5488="", "", _xlfn.XLOOKUP($F5488,accounts!$A$2:$A$86,accounts!$B$2:$B$86, "Other"))</f>
        <v>marketing</v>
      </c>
      <c r="H5488" s="1" t="str">
        <f t="array" ref="H5488">IF($F5488="", "", IFS(_xlfn.XLOOKUP($F5488, accounts!$A$2:$A$86, accounts!$E$2:$E$86, 0)&gt;=1000, "Enterprise", _xlfn.XLOOKUP($F5488, accounts!$A$2:$A$86, accounts!$E$2:$E$86, 0)&gt;=100, "Mid-Market", TRUE, "SMB"))</f>
        <v>Mid-Market</v>
      </c>
      <c r="I5488" s="1" t="str">
        <f t="array" ref="I5488">IF($F5488="", "", _xlfn.XLOOKUP($F5488,accounts!$A$2:$A$86,accounts!$F$2:$F$86, "Other"))</f>
        <v>United States</v>
      </c>
      <c r="J5488" s="1" t="s">
        <v>189</v>
      </c>
      <c r="K5488" s="3">
        <v>42946.0</v>
      </c>
    </row>
    <row r="5489">
      <c r="A5489" s="1" t="s">
        <v>5694</v>
      </c>
      <c r="B5489" s="1" t="s">
        <v>30</v>
      </c>
      <c r="C5489" s="1" t="str">
        <f t="array" ref="C5489">_xlfn.XLOOKUP($B5489, sales_teams!$A$2:$A$36, sales_teams!$B$2:$B$36)</f>
        <v>Melvin Marxen</v>
      </c>
      <c r="D5489" s="1" t="str">
        <f t="array" ref="D5489">_xlfn.XLOOKUP($B5489, sales_teams!$A$2:$A$36, sales_teams!$C$2:$C$36)</f>
        <v>Central</v>
      </c>
      <c r="E5489" s="1" t="s">
        <v>148</v>
      </c>
      <c r="F5489" s="1" t="s">
        <v>124</v>
      </c>
      <c r="G5489" s="1" t="str">
        <f t="array" ref="G5489">IF($F5489="", "", _xlfn.XLOOKUP($F5489,accounts!$A$2:$A$86,accounts!$B$2:$B$86, "Other"))</f>
        <v>retail</v>
      </c>
      <c r="H5489" s="1" t="str">
        <f t="array" ref="H5489">IF($F5489="", "", IFS(_xlfn.XLOOKUP($F5489, accounts!$A$2:$A$86, accounts!$E$2:$E$86, 0)&gt;=1000, "Enterprise", _xlfn.XLOOKUP($F5489, accounts!$A$2:$A$86, accounts!$E$2:$E$86, 0)&gt;=100, "Mid-Market", TRUE, "SMB"))</f>
        <v>Enterprise</v>
      </c>
      <c r="I5489" s="1" t="str">
        <f t="array" ref="I5489">IF($F5489="", "", _xlfn.XLOOKUP($F5489,accounts!$A$2:$A$86,accounts!$F$2:$F$86, "Other"))</f>
        <v>United States</v>
      </c>
      <c r="J5489" s="1" t="s">
        <v>189</v>
      </c>
      <c r="K5489" s="3">
        <v>42946.0</v>
      </c>
    </row>
    <row r="5490">
      <c r="A5490" s="1" t="s">
        <v>5695</v>
      </c>
      <c r="B5490" s="1" t="s">
        <v>30</v>
      </c>
      <c r="C5490" s="1" t="str">
        <f t="array" ref="C5490">_xlfn.XLOOKUP($B5490, sales_teams!$A$2:$A$36, sales_teams!$B$2:$B$36)</f>
        <v>Melvin Marxen</v>
      </c>
      <c r="D5490" s="1" t="str">
        <f t="array" ref="D5490">_xlfn.XLOOKUP($B5490, sales_teams!$A$2:$A$36, sales_teams!$C$2:$C$36)</f>
        <v>Central</v>
      </c>
      <c r="E5490" s="1" t="s">
        <v>188</v>
      </c>
      <c r="G5490" s="1" t="str">
        <f t="array" ref="G5490">IF($F5490="", "", _xlfn.XLOOKUP($F5490,accounts!$A$2:$A$86,accounts!$B$2:$B$86, "Other"))</f>
        <v/>
      </c>
      <c r="H5490" s="1" t="str">
        <f t="array" ref="H5490">IF($F5490="", "", IFS(_xlfn.XLOOKUP($F5490, accounts!$A$2:$A$86, accounts!$E$2:$E$86, 0)&gt;=1000, "Enterprise", _xlfn.XLOOKUP($F5490, accounts!$A$2:$A$86, accounts!$E$2:$E$86, 0)&gt;=100, "Mid-Market", TRUE, "SMB"))</f>
        <v/>
      </c>
      <c r="I5490" s="1" t="str">
        <f t="array" ref="I5490">IF($F5490="", "", _xlfn.XLOOKUP($F5490,accounts!$A$2:$A$86,accounts!$F$2:$F$86, "Other"))</f>
        <v/>
      </c>
      <c r="J5490" s="1" t="s">
        <v>189</v>
      </c>
      <c r="K5490" s="3">
        <v>42946.0</v>
      </c>
    </row>
    <row r="5491">
      <c r="A5491" s="1" t="s">
        <v>5696</v>
      </c>
      <c r="B5491" s="1" t="s">
        <v>30</v>
      </c>
      <c r="C5491" s="1" t="str">
        <f t="array" ref="C5491">_xlfn.XLOOKUP($B5491, sales_teams!$A$2:$A$36, sales_teams!$B$2:$B$36)</f>
        <v>Melvin Marxen</v>
      </c>
      <c r="D5491" s="1" t="str">
        <f t="array" ref="D5491">_xlfn.XLOOKUP($B5491, sales_teams!$A$2:$A$36, sales_teams!$C$2:$C$36)</f>
        <v>Central</v>
      </c>
      <c r="E5491" s="1" t="s">
        <v>188</v>
      </c>
      <c r="G5491" s="1" t="str">
        <f t="array" ref="G5491">IF($F5491="", "", _xlfn.XLOOKUP($F5491,accounts!$A$2:$A$86,accounts!$B$2:$B$86, "Other"))</f>
        <v/>
      </c>
      <c r="H5491" s="1" t="str">
        <f t="array" ref="H5491">IF($F5491="", "", IFS(_xlfn.XLOOKUP($F5491, accounts!$A$2:$A$86, accounts!$E$2:$E$86, 0)&gt;=1000, "Enterprise", _xlfn.XLOOKUP($F5491, accounts!$A$2:$A$86, accounts!$E$2:$E$86, 0)&gt;=100, "Mid-Market", TRUE, "SMB"))</f>
        <v/>
      </c>
      <c r="I5491" s="1" t="str">
        <f t="array" ref="I5491">IF($F5491="", "", _xlfn.XLOOKUP($F5491,accounts!$A$2:$A$86,accounts!$F$2:$F$86, "Other"))</f>
        <v/>
      </c>
      <c r="J5491" s="1" t="s">
        <v>189</v>
      </c>
      <c r="K5491" s="3">
        <v>42946.0</v>
      </c>
    </row>
    <row r="5492">
      <c r="A5492" s="1" t="s">
        <v>5697</v>
      </c>
      <c r="B5492" s="1" t="s">
        <v>30</v>
      </c>
      <c r="C5492" s="1" t="str">
        <f t="array" ref="C5492">_xlfn.XLOOKUP($B5492, sales_teams!$A$2:$A$36, sales_teams!$B$2:$B$36)</f>
        <v>Melvin Marxen</v>
      </c>
      <c r="D5492" s="1" t="str">
        <f t="array" ref="D5492">_xlfn.XLOOKUP($B5492, sales_teams!$A$2:$A$36, sales_teams!$C$2:$C$36)</f>
        <v>Central</v>
      </c>
      <c r="E5492" s="1" t="s">
        <v>188</v>
      </c>
      <c r="F5492" s="1" t="s">
        <v>119</v>
      </c>
      <c r="G5492" s="1" t="str">
        <f t="array" ref="G5492">IF($F5492="", "", _xlfn.XLOOKUP($F5492,accounts!$A$2:$A$86,accounts!$B$2:$B$86, "Other"))</f>
        <v>technology</v>
      </c>
      <c r="H5492" s="1" t="str">
        <f t="array" ref="H5492">IF($F5492="", "", IFS(_xlfn.XLOOKUP($F5492, accounts!$A$2:$A$86, accounts!$E$2:$E$86, 0)&gt;=1000, "Enterprise", _xlfn.XLOOKUP($F5492, accounts!$A$2:$A$86, accounts!$E$2:$E$86, 0)&gt;=100, "Mid-Market", TRUE, "SMB"))</f>
        <v>Enterprise</v>
      </c>
      <c r="I5492" s="1" t="str">
        <f t="array" ref="I5492">IF($F5492="", "", _xlfn.XLOOKUP($F5492,accounts!$A$2:$A$86,accounts!$F$2:$F$86, "Other"))</f>
        <v>Korea</v>
      </c>
      <c r="J5492" s="1" t="s">
        <v>192</v>
      </c>
      <c r="K5492" s="3">
        <v>42946.0</v>
      </c>
      <c r="L5492" s="3">
        <v>42952.0</v>
      </c>
      <c r="M5492" s="1">
        <v>0.0</v>
      </c>
    </row>
    <row r="5493">
      <c r="A5493" s="1" t="s">
        <v>5698</v>
      </c>
      <c r="B5493" s="1" t="s">
        <v>30</v>
      </c>
      <c r="C5493" s="1" t="str">
        <f t="array" ref="C5493">_xlfn.XLOOKUP($B5493, sales_teams!$A$2:$A$36, sales_teams!$B$2:$B$36)</f>
        <v>Melvin Marxen</v>
      </c>
      <c r="D5493" s="1" t="str">
        <f t="array" ref="D5493">_xlfn.XLOOKUP($B5493, sales_teams!$A$2:$A$36, sales_teams!$C$2:$C$36)</f>
        <v>Central</v>
      </c>
      <c r="E5493" s="1" t="s">
        <v>109</v>
      </c>
      <c r="F5493" s="1" t="s">
        <v>59</v>
      </c>
      <c r="G5493" s="1" t="str">
        <f t="array" ref="G5493">IF($F5493="", "", _xlfn.XLOOKUP($F5493,accounts!$A$2:$A$86,accounts!$B$2:$B$86, "Other"))</f>
        <v>medical</v>
      </c>
      <c r="H5493" s="1" t="str">
        <f t="array" ref="H5493">IF($F5493="", "", IFS(_xlfn.XLOOKUP($F5493, accounts!$A$2:$A$86, accounts!$E$2:$E$86, 0)&gt;=1000, "Enterprise", _xlfn.XLOOKUP($F5493, accounts!$A$2:$A$86, accounts!$E$2:$E$86, 0)&gt;=100, "Mid-Market", TRUE, "SMB"))</f>
        <v>SMB</v>
      </c>
      <c r="I5493" s="1" t="str">
        <f t="array" ref="I5493">IF($F5493="", "", _xlfn.XLOOKUP($F5493,accounts!$A$2:$A$86,accounts!$F$2:$F$86, "Other"))</f>
        <v>United States</v>
      </c>
      <c r="J5493" s="1" t="s">
        <v>131</v>
      </c>
      <c r="K5493" s="3">
        <v>42946.0</v>
      </c>
      <c r="L5493" s="3">
        <v>43073.0</v>
      </c>
      <c r="M5493" s="1">
        <v>1245.0</v>
      </c>
    </row>
    <row r="5494">
      <c r="A5494" s="1" t="s">
        <v>5699</v>
      </c>
      <c r="B5494" s="1" t="s">
        <v>30</v>
      </c>
      <c r="C5494" s="1" t="str">
        <f t="array" ref="C5494">_xlfn.XLOOKUP($B5494, sales_teams!$A$2:$A$36, sales_teams!$B$2:$B$36)</f>
        <v>Melvin Marxen</v>
      </c>
      <c r="D5494" s="1" t="str">
        <f t="array" ref="D5494">_xlfn.XLOOKUP($B5494, sales_teams!$A$2:$A$36, sales_teams!$C$2:$C$36)</f>
        <v>Central</v>
      </c>
      <c r="E5494" s="1" t="s">
        <v>109</v>
      </c>
      <c r="F5494" s="1" t="s">
        <v>152</v>
      </c>
      <c r="G5494" s="1" t="str">
        <f t="array" ref="G5494">IF($F5494="", "", _xlfn.XLOOKUP($F5494,accounts!$A$2:$A$86,accounts!$B$2:$B$86, "Other"))</f>
        <v>marketing</v>
      </c>
      <c r="H5494" s="1" t="str">
        <f t="array" ref="H5494">IF($F5494="", "", IFS(_xlfn.XLOOKUP($F5494, accounts!$A$2:$A$86, accounts!$E$2:$E$86, 0)&gt;=1000, "Enterprise", _xlfn.XLOOKUP($F5494, accounts!$A$2:$A$86, accounts!$E$2:$E$86, 0)&gt;=100, "Mid-Market", TRUE, "SMB"))</f>
        <v>Mid-Market</v>
      </c>
      <c r="I5494" s="1" t="str">
        <f t="array" ref="I5494">IF($F5494="", "", _xlfn.XLOOKUP($F5494,accounts!$A$2:$A$86,accounts!$F$2:$F$86, "Other"))</f>
        <v>United States</v>
      </c>
      <c r="J5494" s="1" t="s">
        <v>131</v>
      </c>
      <c r="K5494" s="3">
        <v>42946.0</v>
      </c>
      <c r="L5494" s="3">
        <v>42951.0</v>
      </c>
      <c r="M5494" s="1">
        <v>1160.0</v>
      </c>
    </row>
    <row r="5495">
      <c r="A5495" s="1" t="s">
        <v>5700</v>
      </c>
      <c r="B5495" s="1" t="s">
        <v>30</v>
      </c>
      <c r="C5495" s="1" t="str">
        <f t="array" ref="C5495">_xlfn.XLOOKUP($B5495, sales_teams!$A$2:$A$36, sales_teams!$B$2:$B$36)</f>
        <v>Melvin Marxen</v>
      </c>
      <c r="D5495" s="1" t="str">
        <f t="array" ref="D5495">_xlfn.XLOOKUP($B5495, sales_teams!$A$2:$A$36, sales_teams!$C$2:$C$36)</f>
        <v>Central</v>
      </c>
      <c r="E5495" s="1" t="s">
        <v>179</v>
      </c>
      <c r="F5495" s="1" t="s">
        <v>29</v>
      </c>
      <c r="G5495" s="1" t="str">
        <f t="array" ref="G5495">IF($F5495="", "", _xlfn.XLOOKUP($F5495,accounts!$A$2:$A$86,accounts!$B$2:$B$86, "Other"))</f>
        <v>medical</v>
      </c>
      <c r="H5495" s="1" t="str">
        <f t="array" ref="H5495">IF($F5495="", "", IFS(_xlfn.XLOOKUP($F5495, accounts!$A$2:$A$86, accounts!$E$2:$E$86, 0)&gt;=1000, "Enterprise", _xlfn.XLOOKUP($F5495, accounts!$A$2:$A$86, accounts!$E$2:$E$86, 0)&gt;=100, "Mid-Market", TRUE, "SMB"))</f>
        <v>Enterprise</v>
      </c>
      <c r="I5495" s="1" t="str">
        <f t="array" ref="I5495">IF($F5495="", "", _xlfn.XLOOKUP($F5495,accounts!$A$2:$A$86,accounts!$F$2:$F$86, "Other"))</f>
        <v>Philipines</v>
      </c>
      <c r="J5495" s="1" t="s">
        <v>131</v>
      </c>
      <c r="K5495" s="3">
        <v>42946.0</v>
      </c>
      <c r="L5495" s="3">
        <v>42947.0</v>
      </c>
      <c r="M5495" s="1">
        <v>53.0</v>
      </c>
    </row>
    <row r="5496">
      <c r="A5496" s="1" t="s">
        <v>5701</v>
      </c>
      <c r="B5496" s="1" t="s">
        <v>53</v>
      </c>
      <c r="C5496" s="1" t="str">
        <f t="array" ref="C5496">_xlfn.XLOOKUP($B5496, sales_teams!$A$2:$A$36, sales_teams!$B$2:$B$36)</f>
        <v>Rocco Neubert</v>
      </c>
      <c r="D5496" s="1" t="str">
        <f t="array" ref="D5496">_xlfn.XLOOKUP($B5496, sales_teams!$A$2:$A$36, sales_teams!$C$2:$C$36)</f>
        <v>East</v>
      </c>
      <c r="E5496" s="1" t="s">
        <v>148</v>
      </c>
      <c r="F5496" s="1" t="s">
        <v>121</v>
      </c>
      <c r="G5496" s="1" t="str">
        <f t="array" ref="G5496">IF($F5496="", "", _xlfn.XLOOKUP($F5496,accounts!$A$2:$A$86,accounts!$B$2:$B$86, "Other"))</f>
        <v>telecommunications</v>
      </c>
      <c r="H5496" s="1" t="str">
        <f t="array" ref="H5496">IF($F5496="", "", IFS(_xlfn.XLOOKUP($F5496, accounts!$A$2:$A$86, accounts!$E$2:$E$86, 0)&gt;=1000, "Enterprise", _xlfn.XLOOKUP($F5496, accounts!$A$2:$A$86, accounts!$E$2:$E$86, 0)&gt;=100, "Mid-Market", TRUE, "SMB"))</f>
        <v>Enterprise</v>
      </c>
      <c r="I5496" s="1" t="str">
        <f t="array" ref="I5496">IF($F5496="", "", _xlfn.XLOOKUP($F5496,accounts!$A$2:$A$86,accounts!$F$2:$F$86, "Other"))</f>
        <v>United States</v>
      </c>
      <c r="J5496" s="1" t="s">
        <v>192</v>
      </c>
      <c r="K5496" s="3">
        <v>42946.0</v>
      </c>
      <c r="L5496" s="3">
        <v>42958.0</v>
      </c>
      <c r="M5496" s="1">
        <v>0.0</v>
      </c>
    </row>
    <row r="5497">
      <c r="A5497" s="1" t="s">
        <v>5702</v>
      </c>
      <c r="B5497" s="1" t="s">
        <v>26</v>
      </c>
      <c r="C5497" s="1" t="str">
        <f t="array" ref="C5497">_xlfn.XLOOKUP($B5497, sales_teams!$A$2:$A$36, sales_teams!$B$2:$B$36)</f>
        <v>Melvin Marxen</v>
      </c>
      <c r="D5497" s="1" t="str">
        <f t="array" ref="D5497">_xlfn.XLOOKUP($B5497, sales_teams!$A$2:$A$36, sales_teams!$C$2:$C$36)</f>
        <v>Central</v>
      </c>
      <c r="E5497" s="1" t="s">
        <v>109</v>
      </c>
      <c r="G5497" s="1" t="str">
        <f t="array" ref="G5497">IF($F5497="", "", _xlfn.XLOOKUP($F5497,accounts!$A$2:$A$86,accounts!$B$2:$B$86, "Other"))</f>
        <v/>
      </c>
      <c r="H5497" s="1" t="str">
        <f t="array" ref="H5497">IF($F5497="", "", IFS(_xlfn.XLOOKUP($F5497, accounts!$A$2:$A$86, accounts!$E$2:$E$86, 0)&gt;=1000, "Enterprise", _xlfn.XLOOKUP($F5497, accounts!$A$2:$A$86, accounts!$E$2:$E$86, 0)&gt;=100, "Mid-Market", TRUE, "SMB"))</f>
        <v/>
      </c>
      <c r="I5497" s="1" t="str">
        <f t="array" ref="I5497">IF($F5497="", "", _xlfn.XLOOKUP($F5497,accounts!$A$2:$A$86,accounts!$F$2:$F$86, "Other"))</f>
        <v/>
      </c>
      <c r="J5497" s="1" t="s">
        <v>189</v>
      </c>
      <c r="K5497" s="3">
        <v>42946.0</v>
      </c>
    </row>
    <row r="5498">
      <c r="A5498" s="1" t="s">
        <v>5703</v>
      </c>
      <c r="B5498" s="1" t="s">
        <v>26</v>
      </c>
      <c r="C5498" s="1" t="str">
        <f t="array" ref="C5498">_xlfn.XLOOKUP($B5498, sales_teams!$A$2:$A$36, sales_teams!$B$2:$B$36)</f>
        <v>Melvin Marxen</v>
      </c>
      <c r="D5498" s="1" t="str">
        <f t="array" ref="D5498">_xlfn.XLOOKUP($B5498, sales_teams!$A$2:$A$36, sales_teams!$C$2:$C$36)</f>
        <v>Central</v>
      </c>
      <c r="E5498" s="1" t="s">
        <v>148</v>
      </c>
      <c r="G5498" s="1" t="str">
        <f t="array" ref="G5498">IF($F5498="", "", _xlfn.XLOOKUP($F5498,accounts!$A$2:$A$86,accounts!$B$2:$B$86, "Other"))</f>
        <v/>
      </c>
      <c r="H5498" s="1" t="str">
        <f t="array" ref="H5498">IF($F5498="", "", IFS(_xlfn.XLOOKUP($F5498, accounts!$A$2:$A$86, accounts!$E$2:$E$86, 0)&gt;=1000, "Enterprise", _xlfn.XLOOKUP($F5498, accounts!$A$2:$A$86, accounts!$E$2:$E$86, 0)&gt;=100, "Mid-Market", TRUE, "SMB"))</f>
        <v/>
      </c>
      <c r="I5498" s="1" t="str">
        <f t="array" ref="I5498">IF($F5498="", "", _xlfn.XLOOKUP($F5498,accounts!$A$2:$A$86,accounts!$F$2:$F$86, "Other"))</f>
        <v/>
      </c>
      <c r="J5498" s="1" t="s">
        <v>189</v>
      </c>
      <c r="K5498" s="3">
        <v>42946.0</v>
      </c>
    </row>
    <row r="5499">
      <c r="A5499" s="1" t="s">
        <v>5704</v>
      </c>
      <c r="B5499" s="1" t="s">
        <v>26</v>
      </c>
      <c r="C5499" s="1" t="str">
        <f t="array" ref="C5499">_xlfn.XLOOKUP($B5499, sales_teams!$A$2:$A$36, sales_teams!$B$2:$B$36)</f>
        <v>Melvin Marxen</v>
      </c>
      <c r="D5499" s="1" t="str">
        <f t="array" ref="D5499">_xlfn.XLOOKUP($B5499, sales_teams!$A$2:$A$36, sales_teams!$C$2:$C$36)</f>
        <v>Central</v>
      </c>
      <c r="E5499" s="1" t="s">
        <v>179</v>
      </c>
      <c r="G5499" s="1" t="str">
        <f t="array" ref="G5499">IF($F5499="", "", _xlfn.XLOOKUP($F5499,accounts!$A$2:$A$86,accounts!$B$2:$B$86, "Other"))</f>
        <v/>
      </c>
      <c r="H5499" s="1" t="str">
        <f t="array" ref="H5499">IF($F5499="", "", IFS(_xlfn.XLOOKUP($F5499, accounts!$A$2:$A$86, accounts!$E$2:$E$86, 0)&gt;=1000, "Enterprise", _xlfn.XLOOKUP($F5499, accounts!$A$2:$A$86, accounts!$E$2:$E$86, 0)&gt;=100, "Mid-Market", TRUE, "SMB"))</f>
        <v/>
      </c>
      <c r="I5499" s="1" t="str">
        <f t="array" ref="I5499">IF($F5499="", "", _xlfn.XLOOKUP($F5499,accounts!$A$2:$A$86,accounts!$F$2:$F$86, "Other"))</f>
        <v/>
      </c>
      <c r="J5499" s="1" t="s">
        <v>189</v>
      </c>
      <c r="K5499" s="3">
        <v>42946.0</v>
      </c>
    </row>
    <row r="5500">
      <c r="A5500" s="1" t="s">
        <v>5705</v>
      </c>
      <c r="B5500" s="1" t="s">
        <v>26</v>
      </c>
      <c r="C5500" s="1" t="str">
        <f t="array" ref="C5500">_xlfn.XLOOKUP($B5500, sales_teams!$A$2:$A$36, sales_teams!$B$2:$B$36)</f>
        <v>Melvin Marxen</v>
      </c>
      <c r="D5500" s="1" t="str">
        <f t="array" ref="D5500">_xlfn.XLOOKUP($B5500, sales_teams!$A$2:$A$36, sales_teams!$C$2:$C$36)</f>
        <v>Central</v>
      </c>
      <c r="E5500" s="1" t="s">
        <v>188</v>
      </c>
      <c r="F5500" s="1" t="s">
        <v>95</v>
      </c>
      <c r="G5500" s="1" t="str">
        <f t="array" ref="G5500">IF($F5500="", "", _xlfn.XLOOKUP($F5500,accounts!$A$2:$A$86,accounts!$B$2:$B$86, "Other"))</f>
        <v>finance</v>
      </c>
      <c r="H5500" s="1" t="str">
        <f t="array" ref="H5500">IF($F5500="", "", IFS(_xlfn.XLOOKUP($F5500, accounts!$A$2:$A$86, accounts!$E$2:$E$86, 0)&gt;=1000, "Enterprise", _xlfn.XLOOKUP($F5500, accounts!$A$2:$A$86, accounts!$E$2:$E$86, 0)&gt;=100, "Mid-Market", TRUE, "SMB"))</f>
        <v>Enterprise</v>
      </c>
      <c r="I5500" s="1" t="str">
        <f t="array" ref="I5500">IF($F5500="", "", _xlfn.XLOOKUP($F5500,accounts!$A$2:$A$86,accounts!$F$2:$F$86, "Other"))</f>
        <v>United States</v>
      </c>
      <c r="J5500" s="1" t="s">
        <v>192</v>
      </c>
      <c r="K5500" s="3">
        <v>42946.0</v>
      </c>
      <c r="L5500" s="3">
        <v>42953.0</v>
      </c>
      <c r="M5500" s="1">
        <v>0.0</v>
      </c>
    </row>
    <row r="5501">
      <c r="A5501" s="1" t="s">
        <v>5706</v>
      </c>
      <c r="B5501" s="1" t="s">
        <v>88</v>
      </c>
      <c r="C5501" s="1" t="str">
        <f t="array" ref="C5501">_xlfn.XLOOKUP($B5501, sales_teams!$A$2:$A$36, sales_teams!$B$2:$B$36)</f>
        <v>Celia Rouche</v>
      </c>
      <c r="D5501" s="1" t="str">
        <f t="array" ref="D5501">_xlfn.XLOOKUP($B5501, sales_teams!$A$2:$A$36, sales_teams!$C$2:$C$36)</f>
        <v>West</v>
      </c>
      <c r="E5501" s="1" t="s">
        <v>188</v>
      </c>
      <c r="F5501" s="1" t="s">
        <v>137</v>
      </c>
      <c r="G5501" s="1" t="str">
        <f t="array" ref="G5501">IF($F5501="", "", _xlfn.XLOOKUP($F5501,accounts!$A$2:$A$86,accounts!$B$2:$B$86, "Other"))</f>
        <v>services</v>
      </c>
      <c r="H5501" s="1" t="str">
        <f t="array" ref="H5501">IF($F5501="", "", IFS(_xlfn.XLOOKUP($F5501, accounts!$A$2:$A$86, accounts!$E$2:$E$86, 0)&gt;=1000, "Enterprise", _xlfn.XLOOKUP($F5501, accounts!$A$2:$A$86, accounts!$E$2:$E$86, 0)&gt;=100, "Mid-Market", TRUE, "SMB"))</f>
        <v>Enterprise</v>
      </c>
      <c r="I5501" s="1" t="str">
        <f t="array" ref="I5501">IF($F5501="", "", _xlfn.XLOOKUP($F5501,accounts!$A$2:$A$86,accounts!$F$2:$F$86, "Other"))</f>
        <v>Germany</v>
      </c>
      <c r="J5501" s="1" t="s">
        <v>192</v>
      </c>
      <c r="K5501" s="3">
        <v>42946.0</v>
      </c>
      <c r="L5501" s="3">
        <v>42947.0</v>
      </c>
      <c r="M5501" s="1">
        <v>0.0</v>
      </c>
    </row>
    <row r="5502">
      <c r="A5502" s="1" t="s">
        <v>5707</v>
      </c>
      <c r="B5502" s="1" t="s">
        <v>99</v>
      </c>
      <c r="C5502" s="1" t="str">
        <f t="array" ref="C5502">_xlfn.XLOOKUP($B5502, sales_teams!$A$2:$A$36, sales_teams!$B$2:$B$36)</f>
        <v>Summer Sewald</v>
      </c>
      <c r="D5502" s="1" t="str">
        <f t="array" ref="D5502">_xlfn.XLOOKUP($B5502, sales_teams!$A$2:$A$36, sales_teams!$C$2:$C$36)</f>
        <v>West</v>
      </c>
      <c r="E5502" s="1" t="s">
        <v>148</v>
      </c>
      <c r="F5502" s="1" t="s">
        <v>50</v>
      </c>
      <c r="G5502" s="1" t="str">
        <f t="array" ref="G5502">IF($F5502="", "", _xlfn.XLOOKUP($F5502,accounts!$A$2:$A$86,accounts!$B$2:$B$86, "Other"))</f>
        <v>entertainment</v>
      </c>
      <c r="H5502" s="1" t="str">
        <f t="array" ref="H5502">IF($F5502="", "", IFS(_xlfn.XLOOKUP($F5502, accounts!$A$2:$A$86, accounts!$E$2:$E$86, 0)&gt;=1000, "Enterprise", _xlfn.XLOOKUP($F5502, accounts!$A$2:$A$86, accounts!$E$2:$E$86, 0)&gt;=100, "Mid-Market", TRUE, "SMB"))</f>
        <v>Enterprise</v>
      </c>
      <c r="I5502" s="1" t="str">
        <f t="array" ref="I5502">IF($F5502="", "", _xlfn.XLOOKUP($F5502,accounts!$A$2:$A$86,accounts!$F$2:$F$86, "Other"))</f>
        <v>United States</v>
      </c>
      <c r="J5502" s="1" t="s">
        <v>131</v>
      </c>
      <c r="K5502" s="3">
        <v>42946.0</v>
      </c>
      <c r="L5502" s="3">
        <v>42988.0</v>
      </c>
      <c r="M5502" s="1">
        <v>5031.0</v>
      </c>
    </row>
    <row r="5503">
      <c r="A5503" s="1" t="s">
        <v>5708</v>
      </c>
      <c r="B5503" s="1" t="s">
        <v>19</v>
      </c>
      <c r="C5503" s="1" t="str">
        <f t="array" ref="C5503">_xlfn.XLOOKUP($B5503, sales_teams!$A$2:$A$36, sales_teams!$B$2:$B$36)</f>
        <v>Melvin Marxen</v>
      </c>
      <c r="D5503" s="1" t="str">
        <f t="array" ref="D5503">_xlfn.XLOOKUP($B5503, sales_teams!$A$2:$A$36, sales_teams!$C$2:$C$36)</f>
        <v>Central</v>
      </c>
      <c r="E5503" s="1" t="s">
        <v>148</v>
      </c>
      <c r="F5503" s="1" t="s">
        <v>145</v>
      </c>
      <c r="G5503" s="1" t="str">
        <f t="array" ref="G5503">IF($F5503="", "", _xlfn.XLOOKUP($F5503,accounts!$A$2:$A$86,accounts!$B$2:$B$86, "Other"))</f>
        <v>technology</v>
      </c>
      <c r="H5503" s="1" t="str">
        <f t="array" ref="H5503">IF($F5503="", "", IFS(_xlfn.XLOOKUP($F5503, accounts!$A$2:$A$86, accounts!$E$2:$E$86, 0)&gt;=1000, "Enterprise", _xlfn.XLOOKUP($F5503, accounts!$A$2:$A$86, accounts!$E$2:$E$86, 0)&gt;=100, "Mid-Market", TRUE, "SMB"))</f>
        <v>Enterprise</v>
      </c>
      <c r="I5503" s="1" t="str">
        <f t="array" ref="I5503">IF($F5503="", "", _xlfn.XLOOKUP($F5503,accounts!$A$2:$A$86,accounts!$F$2:$F$86, "Other"))</f>
        <v>Panama</v>
      </c>
      <c r="J5503" s="1" t="s">
        <v>131</v>
      </c>
      <c r="K5503" s="3">
        <v>42946.0</v>
      </c>
      <c r="L5503" s="3">
        <v>42947.0</v>
      </c>
      <c r="M5503" s="1">
        <v>5741.0</v>
      </c>
    </row>
    <row r="5504">
      <c r="A5504" s="1" t="s">
        <v>5709</v>
      </c>
      <c r="B5504" s="1" t="s">
        <v>104</v>
      </c>
      <c r="C5504" s="1" t="str">
        <f t="array" ref="C5504">_xlfn.XLOOKUP($B5504, sales_teams!$A$2:$A$36, sales_teams!$B$2:$B$36)</f>
        <v>Summer Sewald</v>
      </c>
      <c r="D5504" s="1" t="str">
        <f t="array" ref="D5504">_xlfn.XLOOKUP($B5504, sales_teams!$A$2:$A$36, sales_teams!$C$2:$C$36)</f>
        <v>West</v>
      </c>
      <c r="E5504" s="1" t="s">
        <v>179</v>
      </c>
      <c r="G5504" s="1" t="str">
        <f t="array" ref="G5504">IF($F5504="", "", _xlfn.XLOOKUP($F5504,accounts!$A$2:$A$86,accounts!$B$2:$B$86, "Other"))</f>
        <v/>
      </c>
      <c r="H5504" s="1" t="str">
        <f t="array" ref="H5504">IF($F5504="", "", IFS(_xlfn.XLOOKUP($F5504, accounts!$A$2:$A$86, accounts!$E$2:$E$86, 0)&gt;=1000, "Enterprise", _xlfn.XLOOKUP($F5504, accounts!$A$2:$A$86, accounts!$E$2:$E$86, 0)&gt;=100, "Mid-Market", TRUE, "SMB"))</f>
        <v/>
      </c>
      <c r="I5504" s="1" t="str">
        <f t="array" ref="I5504">IF($F5504="", "", _xlfn.XLOOKUP($F5504,accounts!$A$2:$A$86,accounts!$F$2:$F$86, "Other"))</f>
        <v/>
      </c>
      <c r="J5504" s="1" t="s">
        <v>189</v>
      </c>
      <c r="K5504" s="3">
        <v>42946.0</v>
      </c>
    </row>
    <row r="5505">
      <c r="A5505" s="1" t="s">
        <v>5710</v>
      </c>
      <c r="B5505" s="1" t="s">
        <v>104</v>
      </c>
      <c r="C5505" s="1" t="str">
        <f t="array" ref="C5505">_xlfn.XLOOKUP($B5505, sales_teams!$A$2:$A$36, sales_teams!$B$2:$B$36)</f>
        <v>Summer Sewald</v>
      </c>
      <c r="D5505" s="1" t="str">
        <f t="array" ref="D5505">_xlfn.XLOOKUP($B5505, sales_teams!$A$2:$A$36, sales_teams!$C$2:$C$36)</f>
        <v>West</v>
      </c>
      <c r="E5505" s="1" t="s">
        <v>109</v>
      </c>
      <c r="F5505" s="1" t="s">
        <v>143</v>
      </c>
      <c r="G5505" s="1" t="str">
        <f t="array" ref="G5505">IF($F5505="", "", _xlfn.XLOOKUP($F5505,accounts!$A$2:$A$86,accounts!$B$2:$B$86, "Other"))</f>
        <v>entertainment</v>
      </c>
      <c r="H5505" s="1" t="str">
        <f t="array" ref="H5505">IF($F5505="", "", IFS(_xlfn.XLOOKUP($F5505, accounts!$A$2:$A$86, accounts!$E$2:$E$86, 0)&gt;=1000, "Enterprise", _xlfn.XLOOKUP($F5505, accounts!$A$2:$A$86, accounts!$E$2:$E$86, 0)&gt;=100, "Mid-Market", TRUE, "SMB"))</f>
        <v>Mid-Market</v>
      </c>
      <c r="I5505" s="1" t="str">
        <f t="array" ref="I5505">IF($F5505="", "", _xlfn.XLOOKUP($F5505,accounts!$A$2:$A$86,accounts!$F$2:$F$86, "Other"))</f>
        <v>United States</v>
      </c>
      <c r="J5505" s="1" t="s">
        <v>131</v>
      </c>
      <c r="K5505" s="3">
        <v>42946.0</v>
      </c>
      <c r="L5505" s="3">
        <v>42956.0</v>
      </c>
      <c r="M5505" s="1">
        <v>1038.0</v>
      </c>
    </row>
    <row r="5506">
      <c r="A5506" s="1" t="s">
        <v>5711</v>
      </c>
      <c r="B5506" s="1" t="s">
        <v>102</v>
      </c>
      <c r="C5506" s="1" t="str">
        <f t="array" ref="C5506">_xlfn.XLOOKUP($B5506, sales_teams!$A$2:$A$36, sales_teams!$B$2:$B$36)</f>
        <v>Summer Sewald</v>
      </c>
      <c r="D5506" s="1" t="str">
        <f t="array" ref="D5506">_xlfn.XLOOKUP($B5506, sales_teams!$A$2:$A$36, sales_teams!$C$2:$C$36)</f>
        <v>West</v>
      </c>
      <c r="E5506" s="1" t="s">
        <v>181</v>
      </c>
      <c r="G5506" s="1" t="str">
        <f t="array" ref="G5506">IF($F5506="", "", _xlfn.XLOOKUP($F5506,accounts!$A$2:$A$86,accounts!$B$2:$B$86, "Other"))</f>
        <v/>
      </c>
      <c r="H5506" s="1" t="str">
        <f t="array" ref="H5506">IF($F5506="", "", IFS(_xlfn.XLOOKUP($F5506, accounts!$A$2:$A$86, accounts!$E$2:$E$86, 0)&gt;=1000, "Enterprise", _xlfn.XLOOKUP($F5506, accounts!$A$2:$A$86, accounts!$E$2:$E$86, 0)&gt;=100, "Mid-Market", TRUE, "SMB"))</f>
        <v/>
      </c>
      <c r="I5506" s="1" t="str">
        <f t="array" ref="I5506">IF($F5506="", "", _xlfn.XLOOKUP($F5506,accounts!$A$2:$A$86,accounts!$F$2:$F$86, "Other"))</f>
        <v/>
      </c>
      <c r="J5506" s="1" t="s">
        <v>189</v>
      </c>
      <c r="K5506" s="3">
        <v>42946.0</v>
      </c>
    </row>
    <row r="5507">
      <c r="A5507" s="1" t="s">
        <v>5712</v>
      </c>
      <c r="B5507" s="1" t="s">
        <v>102</v>
      </c>
      <c r="C5507" s="1" t="str">
        <f t="array" ref="C5507">_xlfn.XLOOKUP($B5507, sales_teams!$A$2:$A$36, sales_teams!$B$2:$B$36)</f>
        <v>Summer Sewald</v>
      </c>
      <c r="D5507" s="1" t="str">
        <f t="array" ref="D5507">_xlfn.XLOOKUP($B5507, sales_teams!$A$2:$A$36, sales_teams!$C$2:$C$36)</f>
        <v>West</v>
      </c>
      <c r="E5507" s="1" t="s">
        <v>181</v>
      </c>
      <c r="F5507" s="1" t="s">
        <v>59</v>
      </c>
      <c r="G5507" s="1" t="str">
        <f t="array" ref="G5507">IF($F5507="", "", _xlfn.XLOOKUP($F5507,accounts!$A$2:$A$86,accounts!$B$2:$B$86, "Other"))</f>
        <v>medical</v>
      </c>
      <c r="H5507" s="1" t="str">
        <f t="array" ref="H5507">IF($F5507="", "", IFS(_xlfn.XLOOKUP($F5507, accounts!$A$2:$A$86, accounts!$E$2:$E$86, 0)&gt;=1000, "Enterprise", _xlfn.XLOOKUP($F5507, accounts!$A$2:$A$86, accounts!$E$2:$E$86, 0)&gt;=100, "Mid-Market", TRUE, "SMB"))</f>
        <v>SMB</v>
      </c>
      <c r="I5507" s="1" t="str">
        <f t="array" ref="I5507">IF($F5507="", "", _xlfn.XLOOKUP($F5507,accounts!$A$2:$A$86,accounts!$F$2:$F$86, "Other"))</f>
        <v>United States</v>
      </c>
      <c r="J5507" s="1" t="s">
        <v>192</v>
      </c>
      <c r="K5507" s="3">
        <v>42946.0</v>
      </c>
      <c r="L5507" s="3">
        <v>42952.0</v>
      </c>
      <c r="M5507" s="1">
        <v>0.0</v>
      </c>
    </row>
    <row r="5508">
      <c r="A5508" s="1" t="s">
        <v>5713</v>
      </c>
      <c r="B5508" s="1" t="s">
        <v>102</v>
      </c>
      <c r="C5508" s="1" t="str">
        <f t="array" ref="C5508">_xlfn.XLOOKUP($B5508, sales_teams!$A$2:$A$36, sales_teams!$B$2:$B$36)</f>
        <v>Summer Sewald</v>
      </c>
      <c r="D5508" s="1" t="str">
        <f t="array" ref="D5508">_xlfn.XLOOKUP($B5508, sales_teams!$A$2:$A$36, sales_teams!$C$2:$C$36)</f>
        <v>West</v>
      </c>
      <c r="E5508" s="1" t="s">
        <v>181</v>
      </c>
      <c r="F5508" s="1" t="s">
        <v>124</v>
      </c>
      <c r="G5508" s="1" t="str">
        <f t="array" ref="G5508">IF($F5508="", "", _xlfn.XLOOKUP($F5508,accounts!$A$2:$A$86,accounts!$B$2:$B$86, "Other"))</f>
        <v>retail</v>
      </c>
      <c r="H5508" s="1" t="str">
        <f t="array" ref="H5508">IF($F5508="", "", IFS(_xlfn.XLOOKUP($F5508, accounts!$A$2:$A$86, accounts!$E$2:$E$86, 0)&gt;=1000, "Enterprise", _xlfn.XLOOKUP($F5508, accounts!$A$2:$A$86, accounts!$E$2:$E$86, 0)&gt;=100, "Mid-Market", TRUE, "SMB"))</f>
        <v>Enterprise</v>
      </c>
      <c r="I5508" s="1" t="str">
        <f t="array" ref="I5508">IF($F5508="", "", _xlfn.XLOOKUP($F5508,accounts!$A$2:$A$86,accounts!$F$2:$F$86, "Other"))</f>
        <v>United States</v>
      </c>
      <c r="J5508" s="1" t="s">
        <v>192</v>
      </c>
      <c r="K5508" s="3">
        <v>42946.0</v>
      </c>
      <c r="L5508" s="3">
        <v>43059.0</v>
      </c>
      <c r="M5508" s="1">
        <v>0.0</v>
      </c>
    </row>
    <row r="5509">
      <c r="A5509" s="1" t="s">
        <v>5714</v>
      </c>
      <c r="B5509" s="1" t="s">
        <v>17</v>
      </c>
      <c r="C5509" s="1" t="str">
        <f t="array" ref="C5509">_xlfn.XLOOKUP($B5509, sales_teams!$A$2:$A$36, sales_teams!$B$2:$B$36)</f>
        <v>Dustin Brinkmann</v>
      </c>
      <c r="D5509" s="1" t="str">
        <f t="array" ref="D5509">_xlfn.XLOOKUP($B5509, sales_teams!$A$2:$A$36, sales_teams!$C$2:$C$36)</f>
        <v>Central</v>
      </c>
      <c r="E5509" s="1" t="s">
        <v>181</v>
      </c>
      <c r="G5509" s="1" t="str">
        <f t="array" ref="G5509">IF($F5509="", "", _xlfn.XLOOKUP($F5509,accounts!$A$2:$A$86,accounts!$B$2:$B$86, "Other"))</f>
        <v/>
      </c>
      <c r="H5509" s="1" t="str">
        <f t="array" ref="H5509">IF($F5509="", "", IFS(_xlfn.XLOOKUP($F5509, accounts!$A$2:$A$86, accounts!$E$2:$E$86, 0)&gt;=1000, "Enterprise", _xlfn.XLOOKUP($F5509, accounts!$A$2:$A$86, accounts!$E$2:$E$86, 0)&gt;=100, "Mid-Market", TRUE, "SMB"))</f>
        <v/>
      </c>
      <c r="I5509" s="1" t="str">
        <f t="array" ref="I5509">IF($F5509="", "", _xlfn.XLOOKUP($F5509,accounts!$A$2:$A$86,accounts!$F$2:$F$86, "Other"))</f>
        <v/>
      </c>
      <c r="J5509" s="1" t="s">
        <v>189</v>
      </c>
      <c r="K5509" s="3">
        <v>42946.0</v>
      </c>
    </row>
    <row r="5510">
      <c r="A5510" s="1" t="s">
        <v>5715</v>
      </c>
      <c r="B5510" s="1" t="s">
        <v>17</v>
      </c>
      <c r="C5510" s="1" t="str">
        <f t="array" ref="C5510">_xlfn.XLOOKUP($B5510, sales_teams!$A$2:$A$36, sales_teams!$B$2:$B$36)</f>
        <v>Dustin Brinkmann</v>
      </c>
      <c r="D5510" s="1" t="str">
        <f t="array" ref="D5510">_xlfn.XLOOKUP($B5510, sales_teams!$A$2:$A$36, sales_teams!$C$2:$C$36)</f>
        <v>Central</v>
      </c>
      <c r="E5510" s="1" t="s">
        <v>179</v>
      </c>
      <c r="F5510" s="1" t="s">
        <v>29</v>
      </c>
      <c r="G5510" s="1" t="str">
        <f t="array" ref="G5510">IF($F5510="", "", _xlfn.XLOOKUP($F5510,accounts!$A$2:$A$86,accounts!$B$2:$B$86, "Other"))</f>
        <v>medical</v>
      </c>
      <c r="H5510" s="1" t="str">
        <f t="array" ref="H5510">IF($F5510="", "", IFS(_xlfn.XLOOKUP($F5510, accounts!$A$2:$A$86, accounts!$E$2:$E$86, 0)&gt;=1000, "Enterprise", _xlfn.XLOOKUP($F5510, accounts!$A$2:$A$86, accounts!$E$2:$E$86, 0)&gt;=100, "Mid-Market", TRUE, "SMB"))</f>
        <v>Enterprise</v>
      </c>
      <c r="I5510" s="1" t="str">
        <f t="array" ref="I5510">IF($F5510="", "", _xlfn.XLOOKUP($F5510,accounts!$A$2:$A$86,accounts!$F$2:$F$86, "Other"))</f>
        <v>Philipines</v>
      </c>
      <c r="J5510" s="1" t="s">
        <v>189</v>
      </c>
      <c r="K5510" s="3">
        <v>42946.0</v>
      </c>
    </row>
    <row r="5511">
      <c r="A5511" s="1" t="s">
        <v>5716</v>
      </c>
      <c r="B5511" s="1" t="s">
        <v>17</v>
      </c>
      <c r="C5511" s="1" t="str">
        <f t="array" ref="C5511">_xlfn.XLOOKUP($B5511, sales_teams!$A$2:$A$36, sales_teams!$B$2:$B$36)</f>
        <v>Dustin Brinkmann</v>
      </c>
      <c r="D5511" s="1" t="str">
        <f t="array" ref="D5511">_xlfn.XLOOKUP($B5511, sales_teams!$A$2:$A$36, sales_teams!$C$2:$C$36)</f>
        <v>Central</v>
      </c>
      <c r="E5511" s="1" t="s">
        <v>181</v>
      </c>
      <c r="F5511" s="1" t="s">
        <v>95</v>
      </c>
      <c r="G5511" s="1" t="str">
        <f t="array" ref="G5511">IF($F5511="", "", _xlfn.XLOOKUP($F5511,accounts!$A$2:$A$86,accounts!$B$2:$B$86, "Other"))</f>
        <v>finance</v>
      </c>
      <c r="H5511" s="1" t="str">
        <f t="array" ref="H5511">IF($F5511="", "", IFS(_xlfn.XLOOKUP($F5511, accounts!$A$2:$A$86, accounts!$E$2:$E$86, 0)&gt;=1000, "Enterprise", _xlfn.XLOOKUP($F5511, accounts!$A$2:$A$86, accounts!$E$2:$E$86, 0)&gt;=100, "Mid-Market", TRUE, "SMB"))</f>
        <v>Enterprise</v>
      </c>
      <c r="I5511" s="1" t="str">
        <f t="array" ref="I5511">IF($F5511="", "", _xlfn.XLOOKUP($F5511,accounts!$A$2:$A$86,accounts!$F$2:$F$86, "Other"))</f>
        <v>United States</v>
      </c>
      <c r="J5511" s="1" t="s">
        <v>131</v>
      </c>
      <c r="K5511" s="3">
        <v>42946.0</v>
      </c>
      <c r="L5511" s="3">
        <v>42956.0</v>
      </c>
      <c r="M5511" s="1">
        <v>502.0</v>
      </c>
    </row>
    <row r="5512">
      <c r="A5512" s="1" t="s">
        <v>5717</v>
      </c>
      <c r="B5512" s="1" t="s">
        <v>24</v>
      </c>
      <c r="C5512" s="1" t="str">
        <f t="array" ref="C5512">_xlfn.XLOOKUP($B5512, sales_teams!$A$2:$A$36, sales_teams!$B$2:$B$36)</f>
        <v>Melvin Marxen</v>
      </c>
      <c r="D5512" s="1" t="str">
        <f t="array" ref="D5512">_xlfn.XLOOKUP($B5512, sales_teams!$A$2:$A$36, sales_teams!$C$2:$C$36)</f>
        <v>Central</v>
      </c>
      <c r="E5512" s="1" t="s">
        <v>109</v>
      </c>
      <c r="G5512" s="1" t="str">
        <f t="array" ref="G5512">IF($F5512="", "", _xlfn.XLOOKUP($F5512,accounts!$A$2:$A$86,accounts!$B$2:$B$86, "Other"))</f>
        <v/>
      </c>
      <c r="H5512" s="1" t="str">
        <f t="array" ref="H5512">IF($F5512="", "", IFS(_xlfn.XLOOKUP($F5512, accounts!$A$2:$A$86, accounts!$E$2:$E$86, 0)&gt;=1000, "Enterprise", _xlfn.XLOOKUP($F5512, accounts!$A$2:$A$86, accounts!$E$2:$E$86, 0)&gt;=100, "Mid-Market", TRUE, "SMB"))</f>
        <v/>
      </c>
      <c r="I5512" s="1" t="str">
        <f t="array" ref="I5512">IF($F5512="", "", _xlfn.XLOOKUP($F5512,accounts!$A$2:$A$86,accounts!$F$2:$F$86, "Other"))</f>
        <v/>
      </c>
      <c r="J5512" s="1" t="s">
        <v>189</v>
      </c>
      <c r="K5512" s="3">
        <v>42946.0</v>
      </c>
    </row>
    <row r="5513">
      <c r="A5513" s="1" t="s">
        <v>5718</v>
      </c>
      <c r="B5513" s="1" t="s">
        <v>24</v>
      </c>
      <c r="C5513" s="1" t="str">
        <f t="array" ref="C5513">_xlfn.XLOOKUP($B5513, sales_teams!$A$2:$A$36, sales_teams!$B$2:$B$36)</f>
        <v>Melvin Marxen</v>
      </c>
      <c r="D5513" s="1" t="str">
        <f t="array" ref="D5513">_xlfn.XLOOKUP($B5513, sales_teams!$A$2:$A$36, sales_teams!$C$2:$C$36)</f>
        <v>Central</v>
      </c>
      <c r="E5513" s="1" t="s">
        <v>179</v>
      </c>
      <c r="G5513" s="1" t="str">
        <f t="array" ref="G5513">IF($F5513="", "", _xlfn.XLOOKUP($F5513,accounts!$A$2:$A$86,accounts!$B$2:$B$86, "Other"))</f>
        <v/>
      </c>
      <c r="H5513" s="1" t="str">
        <f t="array" ref="H5513">IF($F5513="", "", IFS(_xlfn.XLOOKUP($F5513, accounts!$A$2:$A$86, accounts!$E$2:$E$86, 0)&gt;=1000, "Enterprise", _xlfn.XLOOKUP($F5513, accounts!$A$2:$A$86, accounts!$E$2:$E$86, 0)&gt;=100, "Mid-Market", TRUE, "SMB"))</f>
        <v/>
      </c>
      <c r="I5513" s="1" t="str">
        <f t="array" ref="I5513">IF($F5513="", "", _xlfn.XLOOKUP($F5513,accounts!$A$2:$A$86,accounts!$F$2:$F$86, "Other"))</f>
        <v/>
      </c>
      <c r="J5513" s="1" t="s">
        <v>189</v>
      </c>
      <c r="K5513" s="3">
        <v>42946.0</v>
      </c>
    </row>
    <row r="5514">
      <c r="A5514" s="1" t="s">
        <v>5719</v>
      </c>
      <c r="B5514" s="1" t="s">
        <v>107</v>
      </c>
      <c r="C5514" s="1" t="str">
        <f t="array" ref="C5514">_xlfn.XLOOKUP($B5514, sales_teams!$A$2:$A$36, sales_teams!$B$2:$B$36)</f>
        <v>Summer Sewald</v>
      </c>
      <c r="D5514" s="1" t="str">
        <f t="array" ref="D5514">_xlfn.XLOOKUP($B5514, sales_teams!$A$2:$A$36, sales_teams!$C$2:$C$36)</f>
        <v>West</v>
      </c>
      <c r="E5514" s="1" t="s">
        <v>109</v>
      </c>
      <c r="G5514" s="1" t="str">
        <f t="array" ref="G5514">IF($F5514="", "", _xlfn.XLOOKUP($F5514,accounts!$A$2:$A$86,accounts!$B$2:$B$86, "Other"))</f>
        <v/>
      </c>
      <c r="H5514" s="1" t="str">
        <f t="array" ref="H5514">IF($F5514="", "", IFS(_xlfn.XLOOKUP($F5514, accounts!$A$2:$A$86, accounts!$E$2:$E$86, 0)&gt;=1000, "Enterprise", _xlfn.XLOOKUP($F5514, accounts!$A$2:$A$86, accounts!$E$2:$E$86, 0)&gt;=100, "Mid-Market", TRUE, "SMB"))</f>
        <v/>
      </c>
      <c r="I5514" s="1" t="str">
        <f t="array" ref="I5514">IF($F5514="", "", _xlfn.XLOOKUP($F5514,accounts!$A$2:$A$86,accounts!$F$2:$F$86, "Other"))</f>
        <v/>
      </c>
      <c r="J5514" s="1" t="s">
        <v>189</v>
      </c>
      <c r="K5514" s="3">
        <v>42946.0</v>
      </c>
    </row>
    <row r="5515">
      <c r="A5515" s="1" t="s">
        <v>5720</v>
      </c>
      <c r="B5515" s="1" t="s">
        <v>107</v>
      </c>
      <c r="C5515" s="1" t="str">
        <f t="array" ref="C5515">_xlfn.XLOOKUP($B5515, sales_teams!$A$2:$A$36, sales_teams!$B$2:$B$36)</f>
        <v>Summer Sewald</v>
      </c>
      <c r="D5515" s="1" t="str">
        <f t="array" ref="D5515">_xlfn.XLOOKUP($B5515, sales_teams!$A$2:$A$36, sales_teams!$C$2:$C$36)</f>
        <v>West</v>
      </c>
      <c r="E5515" s="1" t="s">
        <v>148</v>
      </c>
      <c r="F5515" s="1" t="s">
        <v>134</v>
      </c>
      <c r="G5515" s="1" t="str">
        <f t="array" ref="G5515">IF($F5515="", "", _xlfn.XLOOKUP($F5515,accounts!$A$2:$A$86,accounts!$B$2:$B$86, "Other"))</f>
        <v>services</v>
      </c>
      <c r="H5515" s="1" t="str">
        <f t="array" ref="H5515">IF($F5515="", "", IFS(_xlfn.XLOOKUP($F5515, accounts!$A$2:$A$86, accounts!$E$2:$E$86, 0)&gt;=1000, "Enterprise", _xlfn.XLOOKUP($F5515, accounts!$A$2:$A$86, accounts!$E$2:$E$86, 0)&gt;=100, "Mid-Market", TRUE, "SMB"))</f>
        <v>Enterprise</v>
      </c>
      <c r="I5515" s="1" t="str">
        <f t="array" ref="I5515">IF($F5515="", "", _xlfn.XLOOKUP($F5515,accounts!$A$2:$A$86,accounts!$F$2:$F$86, "Other"))</f>
        <v>Brazil</v>
      </c>
      <c r="J5515" s="1" t="s">
        <v>131</v>
      </c>
      <c r="K5515" s="3">
        <v>42946.0</v>
      </c>
      <c r="L5515" s="3">
        <v>42947.0</v>
      </c>
      <c r="M5515" s="1">
        <v>4913.0</v>
      </c>
    </row>
    <row r="5516">
      <c r="A5516" s="1" t="s">
        <v>5721</v>
      </c>
      <c r="B5516" s="1" t="s">
        <v>18</v>
      </c>
      <c r="C5516" s="1" t="str">
        <f t="array" ref="C5516">_xlfn.XLOOKUP($B5516, sales_teams!$A$2:$A$36, sales_teams!$B$2:$B$36)</f>
        <v>Dustin Brinkmann</v>
      </c>
      <c r="D5516" s="1" t="str">
        <f t="array" ref="D5516">_xlfn.XLOOKUP($B5516, sales_teams!$A$2:$A$36, sales_teams!$C$2:$C$36)</f>
        <v>Central</v>
      </c>
      <c r="E5516" s="1" t="s">
        <v>181</v>
      </c>
      <c r="G5516" s="1" t="str">
        <f t="array" ref="G5516">IF($F5516="", "", _xlfn.XLOOKUP($F5516,accounts!$A$2:$A$86,accounts!$B$2:$B$86, "Other"))</f>
        <v/>
      </c>
      <c r="H5516" s="1" t="str">
        <f t="array" ref="H5516">IF($F5516="", "", IFS(_xlfn.XLOOKUP($F5516, accounts!$A$2:$A$86, accounts!$E$2:$E$86, 0)&gt;=1000, "Enterprise", _xlfn.XLOOKUP($F5516, accounts!$A$2:$A$86, accounts!$E$2:$E$86, 0)&gt;=100, "Mid-Market", TRUE, "SMB"))</f>
        <v/>
      </c>
      <c r="I5516" s="1" t="str">
        <f t="array" ref="I5516">IF($F5516="", "", _xlfn.XLOOKUP($F5516,accounts!$A$2:$A$86,accounts!$F$2:$F$86, "Other"))</f>
        <v/>
      </c>
      <c r="J5516" s="1" t="s">
        <v>189</v>
      </c>
      <c r="K5516" s="3">
        <v>42946.0</v>
      </c>
    </row>
    <row r="5517">
      <c r="A5517" s="1" t="s">
        <v>5722</v>
      </c>
      <c r="B5517" s="1" t="s">
        <v>18</v>
      </c>
      <c r="C5517" s="1" t="str">
        <f t="array" ref="C5517">_xlfn.XLOOKUP($B5517, sales_teams!$A$2:$A$36, sales_teams!$B$2:$B$36)</f>
        <v>Dustin Brinkmann</v>
      </c>
      <c r="D5517" s="1" t="str">
        <f t="array" ref="D5517">_xlfn.XLOOKUP($B5517, sales_teams!$A$2:$A$36, sales_teams!$C$2:$C$36)</f>
        <v>Central</v>
      </c>
      <c r="E5517" s="1" t="s">
        <v>179</v>
      </c>
      <c r="F5517" s="1" t="s">
        <v>143</v>
      </c>
      <c r="G5517" s="1" t="str">
        <f t="array" ref="G5517">IF($F5517="", "", _xlfn.XLOOKUP($F5517,accounts!$A$2:$A$86,accounts!$B$2:$B$86, "Other"))</f>
        <v>entertainment</v>
      </c>
      <c r="H5517" s="1" t="str">
        <f t="array" ref="H5517">IF($F5517="", "", IFS(_xlfn.XLOOKUP($F5517, accounts!$A$2:$A$86, accounts!$E$2:$E$86, 0)&gt;=1000, "Enterprise", _xlfn.XLOOKUP($F5517, accounts!$A$2:$A$86, accounts!$E$2:$E$86, 0)&gt;=100, "Mid-Market", TRUE, "SMB"))</f>
        <v>Mid-Market</v>
      </c>
      <c r="I5517" s="1" t="str">
        <f t="array" ref="I5517">IF($F5517="", "", _xlfn.XLOOKUP($F5517,accounts!$A$2:$A$86,accounts!$F$2:$F$86, "Other"))</f>
        <v>United States</v>
      </c>
      <c r="J5517" s="1" t="s">
        <v>189</v>
      </c>
      <c r="K5517" s="3">
        <v>42946.0</v>
      </c>
    </row>
    <row r="5518">
      <c r="A5518" s="1" t="s">
        <v>5723</v>
      </c>
      <c r="B5518" s="1" t="s">
        <v>18</v>
      </c>
      <c r="C5518" s="1" t="str">
        <f t="array" ref="C5518">_xlfn.XLOOKUP($B5518, sales_teams!$A$2:$A$36, sales_teams!$B$2:$B$36)</f>
        <v>Dustin Brinkmann</v>
      </c>
      <c r="D5518" s="1" t="str">
        <f t="array" ref="D5518">_xlfn.XLOOKUP($B5518, sales_teams!$A$2:$A$36, sales_teams!$C$2:$C$36)</f>
        <v>Central</v>
      </c>
      <c r="E5518" s="1" t="s">
        <v>188</v>
      </c>
      <c r="F5518" s="1" t="s">
        <v>150</v>
      </c>
      <c r="G5518" s="1" t="str">
        <f t="array" ref="G5518">IF($F5518="", "", _xlfn.XLOOKUP($F5518,accounts!$A$2:$A$86,accounts!$B$2:$B$86, "Other"))</f>
        <v>technology</v>
      </c>
      <c r="H5518" s="1" t="str">
        <f t="array" ref="H5518">IF($F5518="", "", IFS(_xlfn.XLOOKUP($F5518, accounts!$A$2:$A$86, accounts!$E$2:$E$86, 0)&gt;=1000, "Enterprise", _xlfn.XLOOKUP($F5518, accounts!$A$2:$A$86, accounts!$E$2:$E$86, 0)&gt;=100, "Mid-Market", TRUE, "SMB"))</f>
        <v>Enterprise</v>
      </c>
      <c r="I5518" s="1" t="str">
        <f t="array" ref="I5518">IF($F5518="", "", _xlfn.XLOOKUP($F5518,accounts!$A$2:$A$86,accounts!$F$2:$F$86, "Other"))</f>
        <v>United States</v>
      </c>
      <c r="J5518" s="1" t="s">
        <v>131</v>
      </c>
      <c r="K5518" s="3">
        <v>42946.0</v>
      </c>
      <c r="L5518" s="3">
        <v>42997.0</v>
      </c>
      <c r="M5518" s="1">
        <v>3457.0</v>
      </c>
    </row>
    <row r="5519">
      <c r="A5519" s="1" t="s">
        <v>5724</v>
      </c>
      <c r="B5519" s="1" t="s">
        <v>28</v>
      </c>
      <c r="C5519" s="1" t="str">
        <f t="array" ref="C5519">_xlfn.XLOOKUP($B5519, sales_teams!$A$2:$A$36, sales_teams!$B$2:$B$36)</f>
        <v>Melvin Marxen</v>
      </c>
      <c r="D5519" s="1" t="str">
        <f t="array" ref="D5519">_xlfn.XLOOKUP($B5519, sales_teams!$A$2:$A$36, sales_teams!$C$2:$C$36)</f>
        <v>Central</v>
      </c>
      <c r="E5519" s="1" t="s">
        <v>181</v>
      </c>
      <c r="F5519" s="1" t="s">
        <v>81</v>
      </c>
      <c r="G5519" s="1" t="str">
        <f t="array" ref="G5519">IF($F5519="", "", _xlfn.XLOOKUP($F5519,accounts!$A$2:$A$86,accounts!$B$2:$B$86, "Other"))</f>
        <v>technology</v>
      </c>
      <c r="H5519" s="1" t="str">
        <f t="array" ref="H5519">IF($F5519="", "", IFS(_xlfn.XLOOKUP($F5519, accounts!$A$2:$A$86, accounts!$E$2:$E$86, 0)&gt;=1000, "Enterprise", _xlfn.XLOOKUP($F5519, accounts!$A$2:$A$86, accounts!$E$2:$E$86, 0)&gt;=100, "Mid-Market", TRUE, "SMB"))</f>
        <v>Enterprise</v>
      </c>
      <c r="I5519" s="1" t="str">
        <f t="array" ref="I5519">IF($F5519="", "", _xlfn.XLOOKUP($F5519,accounts!$A$2:$A$86,accounts!$F$2:$F$86, "Other"))</f>
        <v>United States</v>
      </c>
      <c r="J5519" s="1" t="s">
        <v>189</v>
      </c>
      <c r="K5519" s="3">
        <v>42946.0</v>
      </c>
    </row>
    <row r="5520">
      <c r="A5520" s="1" t="s">
        <v>5725</v>
      </c>
      <c r="B5520" s="1" t="s">
        <v>28</v>
      </c>
      <c r="C5520" s="1" t="str">
        <f t="array" ref="C5520">_xlfn.XLOOKUP($B5520, sales_teams!$A$2:$A$36, sales_teams!$B$2:$B$36)</f>
        <v>Melvin Marxen</v>
      </c>
      <c r="D5520" s="1" t="str">
        <f t="array" ref="D5520">_xlfn.XLOOKUP($B5520, sales_teams!$A$2:$A$36, sales_teams!$C$2:$C$36)</f>
        <v>Central</v>
      </c>
      <c r="E5520" s="1" t="s">
        <v>181</v>
      </c>
      <c r="G5520" s="1" t="str">
        <f t="array" ref="G5520">IF($F5520="", "", _xlfn.XLOOKUP($F5520,accounts!$A$2:$A$86,accounts!$B$2:$B$86, "Other"))</f>
        <v/>
      </c>
      <c r="H5520" s="1" t="str">
        <f t="array" ref="H5520">IF($F5520="", "", IFS(_xlfn.XLOOKUP($F5520, accounts!$A$2:$A$86, accounts!$E$2:$E$86, 0)&gt;=1000, "Enterprise", _xlfn.XLOOKUP($F5520, accounts!$A$2:$A$86, accounts!$E$2:$E$86, 0)&gt;=100, "Mid-Market", TRUE, "SMB"))</f>
        <v/>
      </c>
      <c r="I5520" s="1" t="str">
        <f t="array" ref="I5520">IF($F5520="", "", _xlfn.XLOOKUP($F5520,accounts!$A$2:$A$86,accounts!$F$2:$F$86, "Other"))</f>
        <v/>
      </c>
      <c r="J5520" s="1" t="s">
        <v>189</v>
      </c>
      <c r="K5520" s="3">
        <v>42946.0</v>
      </c>
    </row>
    <row r="5521">
      <c r="A5521" s="1" t="s">
        <v>5726</v>
      </c>
      <c r="B5521" s="1" t="s">
        <v>28</v>
      </c>
      <c r="C5521" s="1" t="str">
        <f t="array" ref="C5521">_xlfn.XLOOKUP($B5521, sales_teams!$A$2:$A$36, sales_teams!$B$2:$B$36)</f>
        <v>Melvin Marxen</v>
      </c>
      <c r="D5521" s="1" t="str">
        <f t="array" ref="D5521">_xlfn.XLOOKUP($B5521, sales_teams!$A$2:$A$36, sales_teams!$C$2:$C$36)</f>
        <v>Central</v>
      </c>
      <c r="E5521" s="1" t="s">
        <v>109</v>
      </c>
      <c r="F5521" s="1" t="s">
        <v>82</v>
      </c>
      <c r="G5521" s="1" t="str">
        <f t="array" ref="G5521">IF($F5521="", "", _xlfn.XLOOKUP($F5521,accounts!$A$2:$A$86,accounts!$B$2:$B$86, "Other"))</f>
        <v>software</v>
      </c>
      <c r="H5521" s="1" t="str">
        <f t="array" ref="H5521">IF($F5521="", "", IFS(_xlfn.XLOOKUP($F5521, accounts!$A$2:$A$86, accounts!$E$2:$E$86, 0)&gt;=1000, "Enterprise", _xlfn.XLOOKUP($F5521, accounts!$A$2:$A$86, accounts!$E$2:$E$86, 0)&gt;=100, "Mid-Market", TRUE, "SMB"))</f>
        <v>Enterprise</v>
      </c>
      <c r="I5521" s="1" t="str">
        <f t="array" ref="I5521">IF($F5521="", "", _xlfn.XLOOKUP($F5521,accounts!$A$2:$A$86,accounts!$F$2:$F$86, "Other"))</f>
        <v>United States</v>
      </c>
      <c r="J5521" s="1" t="s">
        <v>189</v>
      </c>
      <c r="K5521" s="3">
        <v>42946.0</v>
      </c>
    </row>
    <row r="5522">
      <c r="A5522" s="1" t="s">
        <v>5727</v>
      </c>
      <c r="B5522" s="1" t="s">
        <v>28</v>
      </c>
      <c r="C5522" s="1" t="str">
        <f t="array" ref="C5522">_xlfn.XLOOKUP($B5522, sales_teams!$A$2:$A$36, sales_teams!$B$2:$B$36)</f>
        <v>Melvin Marxen</v>
      </c>
      <c r="D5522" s="1" t="str">
        <f t="array" ref="D5522">_xlfn.XLOOKUP($B5522, sales_teams!$A$2:$A$36, sales_teams!$C$2:$C$36)</f>
        <v>Central</v>
      </c>
      <c r="E5522" s="1" t="s">
        <v>179</v>
      </c>
      <c r="G5522" s="1" t="str">
        <f t="array" ref="G5522">IF($F5522="", "", _xlfn.XLOOKUP($F5522,accounts!$A$2:$A$86,accounts!$B$2:$B$86, "Other"))</f>
        <v/>
      </c>
      <c r="H5522" s="1" t="str">
        <f t="array" ref="H5522">IF($F5522="", "", IFS(_xlfn.XLOOKUP($F5522, accounts!$A$2:$A$86, accounts!$E$2:$E$86, 0)&gt;=1000, "Enterprise", _xlfn.XLOOKUP($F5522, accounts!$A$2:$A$86, accounts!$E$2:$E$86, 0)&gt;=100, "Mid-Market", TRUE, "SMB"))</f>
        <v/>
      </c>
      <c r="I5522" s="1" t="str">
        <f t="array" ref="I5522">IF($F5522="", "", _xlfn.XLOOKUP($F5522,accounts!$A$2:$A$86,accounts!$F$2:$F$86, "Other"))</f>
        <v/>
      </c>
      <c r="J5522" s="1" t="s">
        <v>189</v>
      </c>
      <c r="K5522" s="3">
        <v>42946.0</v>
      </c>
    </row>
    <row r="5523">
      <c r="A5523" s="1" t="s">
        <v>5728</v>
      </c>
      <c r="B5523" s="1" t="s">
        <v>54</v>
      </c>
      <c r="C5523" s="1" t="str">
        <f t="array" ref="C5523">_xlfn.XLOOKUP($B5523, sales_teams!$A$2:$A$36, sales_teams!$B$2:$B$36)</f>
        <v>Rocco Neubert</v>
      </c>
      <c r="D5523" s="1" t="str">
        <f t="array" ref="D5523">_xlfn.XLOOKUP($B5523, sales_teams!$A$2:$A$36, sales_teams!$C$2:$C$36)</f>
        <v>East</v>
      </c>
      <c r="E5523" s="1" t="s">
        <v>194</v>
      </c>
      <c r="F5523" s="1" t="s">
        <v>141</v>
      </c>
      <c r="G5523" s="1" t="str">
        <f t="array" ref="G5523">IF($F5523="", "", _xlfn.XLOOKUP($F5523,accounts!$A$2:$A$86,accounts!$B$2:$B$86, "Other"))</f>
        <v>finance</v>
      </c>
      <c r="H5523" s="1" t="str">
        <f t="array" ref="H5523">IF($F5523="", "", IFS(_xlfn.XLOOKUP($F5523, accounts!$A$2:$A$86, accounts!$E$2:$E$86, 0)&gt;=1000, "Enterprise", _xlfn.XLOOKUP($F5523, accounts!$A$2:$A$86, accounts!$E$2:$E$86, 0)&gt;=100, "Mid-Market", TRUE, "SMB"))</f>
        <v>Mid-Market</v>
      </c>
      <c r="I5523" s="1" t="str">
        <f t="array" ref="I5523">IF($F5523="", "", _xlfn.XLOOKUP($F5523,accounts!$A$2:$A$86,accounts!$F$2:$F$86, "Other"))</f>
        <v>United States</v>
      </c>
      <c r="J5523" s="1" t="s">
        <v>131</v>
      </c>
      <c r="K5523" s="3">
        <v>42946.0</v>
      </c>
      <c r="L5523" s="3">
        <v>42955.0</v>
      </c>
      <c r="M5523" s="1">
        <v>5204.0</v>
      </c>
    </row>
    <row r="5524">
      <c r="A5524" s="1" t="s">
        <v>5729</v>
      </c>
      <c r="B5524" s="1" t="s">
        <v>41</v>
      </c>
      <c r="C5524" s="1" t="str">
        <f t="array" ref="C5524">_xlfn.XLOOKUP($B5524, sales_teams!$A$2:$A$36, sales_teams!$B$2:$B$36)</f>
        <v>Cara Losch</v>
      </c>
      <c r="D5524" s="1" t="str">
        <f t="array" ref="D5524">_xlfn.XLOOKUP($B5524, sales_teams!$A$2:$A$36, sales_teams!$C$2:$C$36)</f>
        <v>East</v>
      </c>
      <c r="E5524" s="1" t="s">
        <v>188</v>
      </c>
      <c r="F5524" s="1" t="s">
        <v>144</v>
      </c>
      <c r="G5524" s="1" t="str">
        <f t="array" ref="G5524">IF($F5524="", "", _xlfn.XLOOKUP($F5524,accounts!$A$2:$A$86,accounts!$B$2:$B$86, "Other"))</f>
        <v>retail</v>
      </c>
      <c r="H5524" s="1" t="str">
        <f t="array" ref="H5524">IF($F5524="", "", IFS(_xlfn.XLOOKUP($F5524, accounts!$A$2:$A$86, accounts!$E$2:$E$86, 0)&gt;=1000, "Enterprise", _xlfn.XLOOKUP($F5524, accounts!$A$2:$A$86, accounts!$E$2:$E$86, 0)&gt;=100, "Mid-Market", TRUE, "SMB"))</f>
        <v>Enterprise</v>
      </c>
      <c r="I5524" s="1" t="str">
        <f t="array" ref="I5524">IF($F5524="", "", _xlfn.XLOOKUP($F5524,accounts!$A$2:$A$86,accounts!$F$2:$F$86, "Other"))</f>
        <v>United States</v>
      </c>
      <c r="J5524" s="1" t="s">
        <v>131</v>
      </c>
      <c r="K5524" s="3">
        <v>42946.0</v>
      </c>
      <c r="L5524" s="3">
        <v>42954.0</v>
      </c>
      <c r="M5524" s="1">
        <v>3019.0</v>
      </c>
    </row>
    <row r="5525">
      <c r="A5525" s="1" t="s">
        <v>5730</v>
      </c>
      <c r="B5525" s="1" t="s">
        <v>41</v>
      </c>
      <c r="C5525" s="1" t="str">
        <f t="array" ref="C5525">_xlfn.XLOOKUP($B5525, sales_teams!$A$2:$A$36, sales_teams!$B$2:$B$36)</f>
        <v>Cara Losch</v>
      </c>
      <c r="D5525" s="1" t="str">
        <f t="array" ref="D5525">_xlfn.XLOOKUP($B5525, sales_teams!$A$2:$A$36, sales_teams!$C$2:$C$36)</f>
        <v>East</v>
      </c>
      <c r="E5525" s="1" t="s">
        <v>188</v>
      </c>
      <c r="F5525" s="1" t="s">
        <v>159</v>
      </c>
      <c r="G5525" s="1" t="str">
        <f t="array" ref="G5525">IF($F5525="", "", _xlfn.XLOOKUP($F5525,accounts!$A$2:$A$86,accounts!$B$2:$B$86, "Other"))</f>
        <v>retail</v>
      </c>
      <c r="H5525" s="1" t="str">
        <f t="array" ref="H5525">IF($F5525="", "", IFS(_xlfn.XLOOKUP($F5525, accounts!$A$2:$A$86, accounts!$E$2:$E$86, 0)&gt;=1000, "Enterprise", _xlfn.XLOOKUP($F5525, accounts!$A$2:$A$86, accounts!$E$2:$E$86, 0)&gt;=100, "Mid-Market", TRUE, "SMB"))</f>
        <v>Mid-Market</v>
      </c>
      <c r="I5525" s="1" t="str">
        <f t="array" ref="I5525">IF($F5525="", "", _xlfn.XLOOKUP($F5525,accounts!$A$2:$A$86,accounts!$F$2:$F$86, "Other"))</f>
        <v>Romania</v>
      </c>
      <c r="J5525" s="1" t="s">
        <v>131</v>
      </c>
      <c r="K5525" s="3">
        <v>42946.0</v>
      </c>
      <c r="L5525" s="3">
        <v>42965.0</v>
      </c>
      <c r="M5525" s="1">
        <v>3453.0</v>
      </c>
    </row>
    <row r="5526">
      <c r="A5526" s="1" t="s">
        <v>5731</v>
      </c>
      <c r="B5526" s="1" t="s">
        <v>15</v>
      </c>
      <c r="C5526" s="1" t="str">
        <f t="array" ref="C5526">_xlfn.XLOOKUP($B5526, sales_teams!$A$2:$A$36, sales_teams!$B$2:$B$36)</f>
        <v>Dustin Brinkmann</v>
      </c>
      <c r="D5526" s="1" t="str">
        <f t="array" ref="D5526">_xlfn.XLOOKUP($B5526, sales_teams!$A$2:$A$36, sales_teams!$C$2:$C$36)</f>
        <v>Central</v>
      </c>
      <c r="E5526" s="1" t="s">
        <v>179</v>
      </c>
      <c r="G5526" s="1" t="str">
        <f t="array" ref="G5526">IF($F5526="", "", _xlfn.XLOOKUP($F5526,accounts!$A$2:$A$86,accounts!$B$2:$B$86, "Other"))</f>
        <v/>
      </c>
      <c r="H5526" s="1" t="str">
        <f t="array" ref="H5526">IF($F5526="", "", IFS(_xlfn.XLOOKUP($F5526, accounts!$A$2:$A$86, accounts!$E$2:$E$86, 0)&gt;=1000, "Enterprise", _xlfn.XLOOKUP($F5526, accounts!$A$2:$A$86, accounts!$E$2:$E$86, 0)&gt;=100, "Mid-Market", TRUE, "SMB"))</f>
        <v/>
      </c>
      <c r="I5526" s="1" t="str">
        <f t="array" ref="I5526">IF($F5526="", "", _xlfn.XLOOKUP($F5526,accounts!$A$2:$A$86,accounts!$F$2:$F$86, "Other"))</f>
        <v/>
      </c>
      <c r="J5526" s="1" t="s">
        <v>189</v>
      </c>
      <c r="K5526" s="3">
        <v>42946.0</v>
      </c>
    </row>
    <row r="5527">
      <c r="A5527" s="1" t="s">
        <v>5732</v>
      </c>
      <c r="B5527" s="1" t="s">
        <v>15</v>
      </c>
      <c r="C5527" s="1" t="str">
        <f t="array" ref="C5527">_xlfn.XLOOKUP($B5527, sales_teams!$A$2:$A$36, sales_teams!$B$2:$B$36)</f>
        <v>Dustin Brinkmann</v>
      </c>
      <c r="D5527" s="1" t="str">
        <f t="array" ref="D5527">_xlfn.XLOOKUP($B5527, sales_teams!$A$2:$A$36, sales_teams!$C$2:$C$36)</f>
        <v>Central</v>
      </c>
      <c r="E5527" s="1" t="s">
        <v>188</v>
      </c>
      <c r="G5527" s="1" t="str">
        <f t="array" ref="G5527">IF($F5527="", "", _xlfn.XLOOKUP($F5527,accounts!$A$2:$A$86,accounts!$B$2:$B$86, "Other"))</f>
        <v/>
      </c>
      <c r="H5527" s="1" t="str">
        <f t="array" ref="H5527">IF($F5527="", "", IFS(_xlfn.XLOOKUP($F5527, accounts!$A$2:$A$86, accounts!$E$2:$E$86, 0)&gt;=1000, "Enterprise", _xlfn.XLOOKUP($F5527, accounts!$A$2:$A$86, accounts!$E$2:$E$86, 0)&gt;=100, "Mid-Market", TRUE, "SMB"))</f>
        <v/>
      </c>
      <c r="I5527" s="1" t="str">
        <f t="array" ref="I5527">IF($F5527="", "", _xlfn.XLOOKUP($F5527,accounts!$A$2:$A$86,accounts!$F$2:$F$86, "Other"))</f>
        <v/>
      </c>
      <c r="J5527" s="1" t="s">
        <v>189</v>
      </c>
      <c r="K5527" s="3">
        <v>42946.0</v>
      </c>
    </row>
    <row r="5528">
      <c r="A5528" s="1" t="s">
        <v>5733</v>
      </c>
      <c r="B5528" s="1" t="s">
        <v>60</v>
      </c>
      <c r="C5528" s="1" t="str">
        <f t="array" ref="C5528">_xlfn.XLOOKUP($B5528, sales_teams!$A$2:$A$36, sales_teams!$B$2:$B$36)</f>
        <v>Celia Rouche</v>
      </c>
      <c r="D5528" s="1" t="str">
        <f t="array" ref="D5528">_xlfn.XLOOKUP($B5528, sales_teams!$A$2:$A$36, sales_teams!$C$2:$C$36)</f>
        <v>West</v>
      </c>
      <c r="E5528" s="1" t="s">
        <v>188</v>
      </c>
      <c r="F5528" s="1" t="s">
        <v>129</v>
      </c>
      <c r="G5528" s="1" t="str">
        <f t="array" ref="G5528">IF($F5528="", "", _xlfn.XLOOKUP($F5528,accounts!$A$2:$A$86,accounts!$B$2:$B$86, "Other"))</f>
        <v>medical</v>
      </c>
      <c r="H5528" s="1" t="str">
        <f t="array" ref="H5528">IF($F5528="", "", IFS(_xlfn.XLOOKUP($F5528, accounts!$A$2:$A$86, accounts!$E$2:$E$86, 0)&gt;=1000, "Enterprise", _xlfn.XLOOKUP($F5528, accounts!$A$2:$A$86, accounts!$E$2:$E$86, 0)&gt;=100, "Mid-Market", TRUE, "SMB"))</f>
        <v>Enterprise</v>
      </c>
      <c r="I5528" s="1" t="str">
        <f t="array" ref="I5528">IF($F5528="", "", _xlfn.XLOOKUP($F5528,accounts!$A$2:$A$86,accounts!$F$2:$F$86, "Other"))</f>
        <v>United States</v>
      </c>
      <c r="J5528" s="1" t="s">
        <v>131</v>
      </c>
      <c r="K5528" s="3">
        <v>42946.0</v>
      </c>
      <c r="L5528" s="3">
        <v>43052.0</v>
      </c>
      <c r="M5528" s="1">
        <v>3464.0</v>
      </c>
    </row>
    <row r="5529">
      <c r="A5529" s="1" t="s">
        <v>5734</v>
      </c>
      <c r="B5529" s="1" t="s">
        <v>34</v>
      </c>
      <c r="C5529" s="1" t="str">
        <f t="array" ref="C5529">_xlfn.XLOOKUP($B5529, sales_teams!$A$2:$A$36, sales_teams!$B$2:$B$36)</f>
        <v>Cara Losch</v>
      </c>
      <c r="D5529" s="1" t="str">
        <f t="array" ref="D5529">_xlfn.XLOOKUP($B5529, sales_teams!$A$2:$A$36, sales_teams!$C$2:$C$36)</f>
        <v>East</v>
      </c>
      <c r="E5529" s="1" t="s">
        <v>179</v>
      </c>
      <c r="G5529" s="1" t="str">
        <f t="array" ref="G5529">IF($F5529="", "", _xlfn.XLOOKUP($F5529,accounts!$A$2:$A$86,accounts!$B$2:$B$86, "Other"))</f>
        <v/>
      </c>
      <c r="H5529" s="1" t="str">
        <f t="array" ref="H5529">IF($F5529="", "", IFS(_xlfn.XLOOKUP($F5529, accounts!$A$2:$A$86, accounts!$E$2:$E$86, 0)&gt;=1000, "Enterprise", _xlfn.XLOOKUP($F5529, accounts!$A$2:$A$86, accounts!$E$2:$E$86, 0)&gt;=100, "Mid-Market", TRUE, "SMB"))</f>
        <v/>
      </c>
      <c r="I5529" s="1" t="str">
        <f t="array" ref="I5529">IF($F5529="", "", _xlfn.XLOOKUP($F5529,accounts!$A$2:$A$86,accounts!$F$2:$F$86, "Other"))</f>
        <v/>
      </c>
      <c r="J5529" s="1" t="s">
        <v>189</v>
      </c>
      <c r="K5529" s="3">
        <v>42946.0</v>
      </c>
    </row>
    <row r="5530">
      <c r="A5530" s="1" t="s">
        <v>5735</v>
      </c>
      <c r="B5530" s="1" t="s">
        <v>34</v>
      </c>
      <c r="C5530" s="1" t="str">
        <f t="array" ref="C5530">_xlfn.XLOOKUP($B5530, sales_teams!$A$2:$A$36, sales_teams!$B$2:$B$36)</f>
        <v>Cara Losch</v>
      </c>
      <c r="D5530" s="1" t="str">
        <f t="array" ref="D5530">_xlfn.XLOOKUP($B5530, sales_teams!$A$2:$A$36, sales_teams!$C$2:$C$36)</f>
        <v>East</v>
      </c>
      <c r="E5530" s="1" t="s">
        <v>188</v>
      </c>
      <c r="F5530" s="1" t="s">
        <v>172</v>
      </c>
      <c r="G5530" s="1" t="str">
        <f t="array" ref="G5530">IF($F5530="", "", _xlfn.XLOOKUP($F5530,accounts!$A$2:$A$86,accounts!$B$2:$B$86, "Other"))</f>
        <v>retail</v>
      </c>
      <c r="H5530" s="1" t="str">
        <f t="array" ref="H5530">IF($F5530="", "", IFS(_xlfn.XLOOKUP($F5530, accounts!$A$2:$A$86, accounts!$E$2:$E$86, 0)&gt;=1000, "Enterprise", _xlfn.XLOOKUP($F5530, accounts!$A$2:$A$86, accounts!$E$2:$E$86, 0)&gt;=100, "Mid-Market", TRUE, "SMB"))</f>
        <v>Mid-Market</v>
      </c>
      <c r="I5530" s="1" t="str">
        <f t="array" ref="I5530">IF($F5530="", "", _xlfn.XLOOKUP($F5530,accounts!$A$2:$A$86,accounts!$F$2:$F$86, "Other"))</f>
        <v>United States</v>
      </c>
      <c r="J5530" s="1" t="s">
        <v>131</v>
      </c>
      <c r="K5530" s="3">
        <v>42946.0</v>
      </c>
      <c r="L5530" s="3">
        <v>42966.0</v>
      </c>
      <c r="M5530" s="1">
        <v>2937.0</v>
      </c>
    </row>
    <row r="5531">
      <c r="A5531" s="1" t="s">
        <v>5736</v>
      </c>
      <c r="B5531" s="1" t="s">
        <v>45</v>
      </c>
      <c r="C5531" s="1" t="str">
        <f t="array" ref="C5531">_xlfn.XLOOKUP($B5531, sales_teams!$A$2:$A$36, sales_teams!$B$2:$B$36)</f>
        <v>Cara Losch</v>
      </c>
      <c r="D5531" s="1" t="str">
        <f t="array" ref="D5531">_xlfn.XLOOKUP($B5531, sales_teams!$A$2:$A$36, sales_teams!$C$2:$C$36)</f>
        <v>East</v>
      </c>
      <c r="E5531" s="1" t="s">
        <v>181</v>
      </c>
      <c r="F5531" s="1" t="s">
        <v>125</v>
      </c>
      <c r="G5531" s="1" t="str">
        <f t="array" ref="G5531">IF($F5531="", "", _xlfn.XLOOKUP($F5531,accounts!$A$2:$A$86,accounts!$B$2:$B$86, "Other"))</f>
        <v>software</v>
      </c>
      <c r="H5531" s="1" t="str">
        <f t="array" ref="H5531">IF($F5531="", "", IFS(_xlfn.XLOOKUP($F5531, accounts!$A$2:$A$86, accounts!$E$2:$E$86, 0)&gt;=1000, "Enterprise", _xlfn.XLOOKUP($F5531, accounts!$A$2:$A$86, accounts!$E$2:$E$86, 0)&gt;=100, "Mid-Market", TRUE, "SMB"))</f>
        <v>Enterprise</v>
      </c>
      <c r="I5531" s="1" t="str">
        <f t="array" ref="I5531">IF($F5531="", "", _xlfn.XLOOKUP($F5531,accounts!$A$2:$A$86,accounts!$F$2:$F$86, "Other"))</f>
        <v>United States</v>
      </c>
      <c r="J5531" s="1" t="s">
        <v>131</v>
      </c>
      <c r="K5531" s="3">
        <v>42946.0</v>
      </c>
      <c r="L5531" s="3">
        <v>42962.0</v>
      </c>
      <c r="M5531" s="1">
        <v>463.0</v>
      </c>
    </row>
    <row r="5532">
      <c r="A5532" s="1" t="s">
        <v>5737</v>
      </c>
      <c r="B5532" s="1" t="s">
        <v>7</v>
      </c>
      <c r="C5532" s="1" t="str">
        <f t="array" ref="C5532">_xlfn.XLOOKUP($B5532, sales_teams!$A$2:$A$36, sales_teams!$B$2:$B$36)</f>
        <v>Dustin Brinkmann</v>
      </c>
      <c r="D5532" s="1" t="str">
        <f t="array" ref="D5532">_xlfn.XLOOKUP($B5532, sales_teams!$A$2:$A$36, sales_teams!$C$2:$C$36)</f>
        <v>Central</v>
      </c>
      <c r="E5532" s="1" t="s">
        <v>179</v>
      </c>
      <c r="F5532" s="1" t="s">
        <v>145</v>
      </c>
      <c r="G5532" s="1" t="str">
        <f t="array" ref="G5532">IF($F5532="", "", _xlfn.XLOOKUP($F5532,accounts!$A$2:$A$86,accounts!$B$2:$B$86, "Other"))</f>
        <v>technology</v>
      </c>
      <c r="H5532" s="1" t="str">
        <f t="array" ref="H5532">IF($F5532="", "", IFS(_xlfn.XLOOKUP($F5532, accounts!$A$2:$A$86, accounts!$E$2:$E$86, 0)&gt;=1000, "Enterprise", _xlfn.XLOOKUP($F5532, accounts!$A$2:$A$86, accounts!$E$2:$E$86, 0)&gt;=100, "Mid-Market", TRUE, "SMB"))</f>
        <v>Enterprise</v>
      </c>
      <c r="I5532" s="1" t="str">
        <f t="array" ref="I5532">IF($F5532="", "", _xlfn.XLOOKUP($F5532,accounts!$A$2:$A$86,accounts!$F$2:$F$86, "Other"))</f>
        <v>Panama</v>
      </c>
      <c r="J5532" s="1" t="s">
        <v>189</v>
      </c>
      <c r="K5532" s="3">
        <v>42947.0</v>
      </c>
    </row>
    <row r="5533">
      <c r="A5533" s="1" t="s">
        <v>5738</v>
      </c>
      <c r="B5533" s="1" t="s">
        <v>57</v>
      </c>
      <c r="C5533" s="1" t="str">
        <f t="array" ref="C5533">_xlfn.XLOOKUP($B5533, sales_teams!$A$2:$A$36, sales_teams!$B$2:$B$36)</f>
        <v>Rocco Neubert</v>
      </c>
      <c r="D5533" s="1" t="str">
        <f t="array" ref="D5533">_xlfn.XLOOKUP($B5533, sales_teams!$A$2:$A$36, sales_teams!$C$2:$C$36)</f>
        <v>East</v>
      </c>
      <c r="E5533" s="1" t="s">
        <v>148</v>
      </c>
      <c r="F5533" s="1" t="s">
        <v>40</v>
      </c>
      <c r="G5533" s="1" t="str">
        <f t="array" ref="G5533">IF($F5533="", "", _xlfn.XLOOKUP($F5533,accounts!$A$2:$A$86,accounts!$B$2:$B$86, "Other"))</f>
        <v>technology</v>
      </c>
      <c r="H5533" s="1" t="str">
        <f t="array" ref="H5533">IF($F5533="", "", IFS(_xlfn.XLOOKUP($F5533, accounts!$A$2:$A$86, accounts!$E$2:$E$86, 0)&gt;=1000, "Enterprise", _xlfn.XLOOKUP($F5533, accounts!$A$2:$A$86, accounts!$E$2:$E$86, 0)&gt;=100, "Mid-Market", TRUE, "SMB"))</f>
        <v>Enterprise</v>
      </c>
      <c r="I5533" s="1" t="str">
        <f t="array" ref="I5533">IF($F5533="", "", _xlfn.XLOOKUP($F5533,accounts!$A$2:$A$86,accounts!$F$2:$F$86, "Other"))</f>
        <v>United States</v>
      </c>
      <c r="J5533" s="1" t="s">
        <v>131</v>
      </c>
      <c r="K5533" s="3">
        <v>42947.0</v>
      </c>
      <c r="L5533" s="3">
        <v>42989.0</v>
      </c>
      <c r="M5533" s="1">
        <v>4096.0</v>
      </c>
    </row>
    <row r="5534">
      <c r="A5534" s="1" t="s">
        <v>5739</v>
      </c>
      <c r="B5534" s="1" t="s">
        <v>12</v>
      </c>
      <c r="C5534" s="1" t="str">
        <f t="array" ref="C5534">_xlfn.XLOOKUP($B5534, sales_teams!$A$2:$A$36, sales_teams!$B$2:$B$36)</f>
        <v>Dustin Brinkmann</v>
      </c>
      <c r="D5534" s="1" t="str">
        <f t="array" ref="D5534">_xlfn.XLOOKUP($B5534, sales_teams!$A$2:$A$36, sales_teams!$C$2:$C$36)</f>
        <v>Central</v>
      </c>
      <c r="E5534" s="1" t="s">
        <v>188</v>
      </c>
      <c r="G5534" s="1" t="str">
        <f t="array" ref="G5534">IF($F5534="", "", _xlfn.XLOOKUP($F5534,accounts!$A$2:$A$86,accounts!$B$2:$B$86, "Other"))</f>
        <v/>
      </c>
      <c r="H5534" s="1" t="str">
        <f t="array" ref="H5534">IF($F5534="", "", IFS(_xlfn.XLOOKUP($F5534, accounts!$A$2:$A$86, accounts!$E$2:$E$86, 0)&gt;=1000, "Enterprise", _xlfn.XLOOKUP($F5534, accounts!$A$2:$A$86, accounts!$E$2:$E$86, 0)&gt;=100, "Mid-Market", TRUE, "SMB"))</f>
        <v/>
      </c>
      <c r="I5534" s="1" t="str">
        <f t="array" ref="I5534">IF($F5534="", "", _xlfn.XLOOKUP($F5534,accounts!$A$2:$A$86,accounts!$F$2:$F$86, "Other"))</f>
        <v/>
      </c>
      <c r="J5534" s="1" t="s">
        <v>189</v>
      </c>
      <c r="K5534" s="3">
        <v>42947.0</v>
      </c>
    </row>
    <row r="5535">
      <c r="A5535" s="1" t="s">
        <v>5740</v>
      </c>
      <c r="B5535" s="1" t="s">
        <v>30</v>
      </c>
      <c r="C5535" s="1" t="str">
        <f t="array" ref="C5535">_xlfn.XLOOKUP($B5535, sales_teams!$A$2:$A$36, sales_teams!$B$2:$B$36)</f>
        <v>Melvin Marxen</v>
      </c>
      <c r="D5535" s="1" t="str">
        <f t="array" ref="D5535">_xlfn.XLOOKUP($B5535, sales_teams!$A$2:$A$36, sales_teams!$C$2:$C$36)</f>
        <v>Central</v>
      </c>
      <c r="E5535" s="1" t="s">
        <v>148</v>
      </c>
      <c r="G5535" s="1" t="str">
        <f t="array" ref="G5535">IF($F5535="", "", _xlfn.XLOOKUP($F5535,accounts!$A$2:$A$86,accounts!$B$2:$B$86, "Other"))</f>
        <v/>
      </c>
      <c r="H5535" s="1" t="str">
        <f t="array" ref="H5535">IF($F5535="", "", IFS(_xlfn.XLOOKUP($F5535, accounts!$A$2:$A$86, accounts!$E$2:$E$86, 0)&gt;=1000, "Enterprise", _xlfn.XLOOKUP($F5535, accounts!$A$2:$A$86, accounts!$E$2:$E$86, 0)&gt;=100, "Mid-Market", TRUE, "SMB"))</f>
        <v/>
      </c>
      <c r="I5535" s="1" t="str">
        <f t="array" ref="I5535">IF($F5535="", "", _xlfn.XLOOKUP($F5535,accounts!$A$2:$A$86,accounts!$F$2:$F$86, "Other"))</f>
        <v/>
      </c>
      <c r="J5535" s="1" t="s">
        <v>189</v>
      </c>
      <c r="K5535" s="3">
        <v>42947.0</v>
      </c>
    </row>
    <row r="5536">
      <c r="A5536" s="1" t="s">
        <v>5741</v>
      </c>
      <c r="B5536" s="1" t="s">
        <v>30</v>
      </c>
      <c r="C5536" s="1" t="str">
        <f t="array" ref="C5536">_xlfn.XLOOKUP($B5536, sales_teams!$A$2:$A$36, sales_teams!$B$2:$B$36)</f>
        <v>Melvin Marxen</v>
      </c>
      <c r="D5536" s="1" t="str">
        <f t="array" ref="D5536">_xlfn.XLOOKUP($B5536, sales_teams!$A$2:$A$36, sales_teams!$C$2:$C$36)</f>
        <v>Central</v>
      </c>
      <c r="E5536" s="1" t="s">
        <v>148</v>
      </c>
      <c r="G5536" s="1" t="str">
        <f t="array" ref="G5536">IF($F5536="", "", _xlfn.XLOOKUP($F5536,accounts!$A$2:$A$86,accounts!$B$2:$B$86, "Other"))</f>
        <v/>
      </c>
      <c r="H5536" s="1" t="str">
        <f t="array" ref="H5536">IF($F5536="", "", IFS(_xlfn.XLOOKUP($F5536, accounts!$A$2:$A$86, accounts!$E$2:$E$86, 0)&gt;=1000, "Enterprise", _xlfn.XLOOKUP($F5536, accounts!$A$2:$A$86, accounts!$E$2:$E$86, 0)&gt;=100, "Mid-Market", TRUE, "SMB"))</f>
        <v/>
      </c>
      <c r="I5536" s="1" t="str">
        <f t="array" ref="I5536">IF($F5536="", "", _xlfn.XLOOKUP($F5536,accounts!$A$2:$A$86,accounts!$F$2:$F$86, "Other"))</f>
        <v/>
      </c>
      <c r="J5536" s="1" t="s">
        <v>189</v>
      </c>
      <c r="K5536" s="3">
        <v>42947.0</v>
      </c>
    </row>
    <row r="5537">
      <c r="A5537" s="1" t="s">
        <v>5742</v>
      </c>
      <c r="B5537" s="1" t="s">
        <v>30</v>
      </c>
      <c r="C5537" s="1" t="str">
        <f t="array" ref="C5537">_xlfn.XLOOKUP($B5537, sales_teams!$A$2:$A$36, sales_teams!$B$2:$B$36)</f>
        <v>Melvin Marxen</v>
      </c>
      <c r="D5537" s="1" t="str">
        <f t="array" ref="D5537">_xlfn.XLOOKUP($B5537, sales_teams!$A$2:$A$36, sales_teams!$C$2:$C$36)</f>
        <v>Central</v>
      </c>
      <c r="E5537" s="1" t="s">
        <v>179</v>
      </c>
      <c r="G5537" s="1" t="str">
        <f t="array" ref="G5537">IF($F5537="", "", _xlfn.XLOOKUP($F5537,accounts!$A$2:$A$86,accounts!$B$2:$B$86, "Other"))</f>
        <v/>
      </c>
      <c r="H5537" s="1" t="str">
        <f t="array" ref="H5537">IF($F5537="", "", IFS(_xlfn.XLOOKUP($F5537, accounts!$A$2:$A$86, accounts!$E$2:$E$86, 0)&gt;=1000, "Enterprise", _xlfn.XLOOKUP($F5537, accounts!$A$2:$A$86, accounts!$E$2:$E$86, 0)&gt;=100, "Mid-Market", TRUE, "SMB"))</f>
        <v/>
      </c>
      <c r="I5537" s="1" t="str">
        <f t="array" ref="I5537">IF($F5537="", "", _xlfn.XLOOKUP($F5537,accounts!$A$2:$A$86,accounts!$F$2:$F$86, "Other"))</f>
        <v/>
      </c>
      <c r="J5537" s="1" t="s">
        <v>189</v>
      </c>
      <c r="K5537" s="3">
        <v>42947.0</v>
      </c>
    </row>
    <row r="5538">
      <c r="A5538" s="1" t="s">
        <v>5743</v>
      </c>
      <c r="B5538" s="1" t="s">
        <v>26</v>
      </c>
      <c r="C5538" s="1" t="str">
        <f t="array" ref="C5538">_xlfn.XLOOKUP($B5538, sales_teams!$A$2:$A$36, sales_teams!$B$2:$B$36)</f>
        <v>Melvin Marxen</v>
      </c>
      <c r="D5538" s="1" t="str">
        <f t="array" ref="D5538">_xlfn.XLOOKUP($B5538, sales_teams!$A$2:$A$36, sales_teams!$C$2:$C$36)</f>
        <v>Central</v>
      </c>
      <c r="E5538" s="1" t="s">
        <v>181</v>
      </c>
      <c r="F5538" s="1" t="s">
        <v>159</v>
      </c>
      <c r="G5538" s="1" t="str">
        <f t="array" ref="G5538">IF($F5538="", "", _xlfn.XLOOKUP($F5538,accounts!$A$2:$A$86,accounts!$B$2:$B$86, "Other"))</f>
        <v>retail</v>
      </c>
      <c r="H5538" s="1" t="str">
        <f t="array" ref="H5538">IF($F5538="", "", IFS(_xlfn.XLOOKUP($F5538, accounts!$A$2:$A$86, accounts!$E$2:$E$86, 0)&gt;=1000, "Enterprise", _xlfn.XLOOKUP($F5538, accounts!$A$2:$A$86, accounts!$E$2:$E$86, 0)&gt;=100, "Mid-Market", TRUE, "SMB"))</f>
        <v>Mid-Market</v>
      </c>
      <c r="I5538" s="1" t="str">
        <f t="array" ref="I5538">IF($F5538="", "", _xlfn.XLOOKUP($F5538,accounts!$A$2:$A$86,accounts!$F$2:$F$86, "Other"))</f>
        <v>Romania</v>
      </c>
      <c r="J5538" s="1" t="s">
        <v>189</v>
      </c>
      <c r="K5538" s="3">
        <v>42947.0</v>
      </c>
    </row>
    <row r="5539">
      <c r="A5539" s="1" t="s">
        <v>5744</v>
      </c>
      <c r="B5539" s="1" t="s">
        <v>26</v>
      </c>
      <c r="C5539" s="1" t="str">
        <f t="array" ref="C5539">_xlfn.XLOOKUP($B5539, sales_teams!$A$2:$A$36, sales_teams!$B$2:$B$36)</f>
        <v>Melvin Marxen</v>
      </c>
      <c r="D5539" s="1" t="str">
        <f t="array" ref="D5539">_xlfn.XLOOKUP($B5539, sales_teams!$A$2:$A$36, sales_teams!$C$2:$C$36)</f>
        <v>Central</v>
      </c>
      <c r="E5539" s="1" t="s">
        <v>188</v>
      </c>
      <c r="F5539" s="1" t="s">
        <v>159</v>
      </c>
      <c r="G5539" s="1" t="str">
        <f t="array" ref="G5539">IF($F5539="", "", _xlfn.XLOOKUP($F5539,accounts!$A$2:$A$86,accounts!$B$2:$B$86, "Other"))</f>
        <v>retail</v>
      </c>
      <c r="H5539" s="1" t="str">
        <f t="array" ref="H5539">IF($F5539="", "", IFS(_xlfn.XLOOKUP($F5539, accounts!$A$2:$A$86, accounts!$E$2:$E$86, 0)&gt;=1000, "Enterprise", _xlfn.XLOOKUP($F5539, accounts!$A$2:$A$86, accounts!$E$2:$E$86, 0)&gt;=100, "Mid-Market", TRUE, "SMB"))</f>
        <v>Mid-Market</v>
      </c>
      <c r="I5539" s="1" t="str">
        <f t="array" ref="I5539">IF($F5539="", "", _xlfn.XLOOKUP($F5539,accounts!$A$2:$A$86,accounts!$F$2:$F$86, "Other"))</f>
        <v>Romania</v>
      </c>
      <c r="J5539" s="1" t="s">
        <v>189</v>
      </c>
      <c r="K5539" s="3">
        <v>42947.0</v>
      </c>
    </row>
    <row r="5540">
      <c r="A5540" s="1" t="s">
        <v>5745</v>
      </c>
      <c r="B5540" s="1" t="s">
        <v>88</v>
      </c>
      <c r="C5540" s="1" t="str">
        <f t="array" ref="C5540">_xlfn.XLOOKUP($B5540, sales_teams!$A$2:$A$36, sales_teams!$B$2:$B$36)</f>
        <v>Celia Rouche</v>
      </c>
      <c r="D5540" s="1" t="str">
        <f t="array" ref="D5540">_xlfn.XLOOKUP($B5540, sales_teams!$A$2:$A$36, sales_teams!$C$2:$C$36)</f>
        <v>West</v>
      </c>
      <c r="E5540" s="1" t="s">
        <v>188</v>
      </c>
      <c r="G5540" s="1" t="str">
        <f t="array" ref="G5540">IF($F5540="", "", _xlfn.XLOOKUP($F5540,accounts!$A$2:$A$86,accounts!$B$2:$B$86, "Other"))</f>
        <v/>
      </c>
      <c r="H5540" s="1" t="str">
        <f t="array" ref="H5540">IF($F5540="", "", IFS(_xlfn.XLOOKUP($F5540, accounts!$A$2:$A$86, accounts!$E$2:$E$86, 0)&gt;=1000, "Enterprise", _xlfn.XLOOKUP($F5540, accounts!$A$2:$A$86, accounts!$E$2:$E$86, 0)&gt;=100, "Mid-Market", TRUE, "SMB"))</f>
        <v/>
      </c>
      <c r="I5540" s="1" t="str">
        <f t="array" ref="I5540">IF($F5540="", "", _xlfn.XLOOKUP($F5540,accounts!$A$2:$A$86,accounts!$F$2:$F$86, "Other"))</f>
        <v/>
      </c>
      <c r="J5540" s="1" t="s">
        <v>189</v>
      </c>
      <c r="K5540" s="3">
        <v>42947.0</v>
      </c>
    </row>
    <row r="5541">
      <c r="A5541" s="1" t="s">
        <v>5746</v>
      </c>
      <c r="B5541" s="1" t="s">
        <v>99</v>
      </c>
      <c r="C5541" s="1" t="str">
        <f t="array" ref="C5541">_xlfn.XLOOKUP($B5541, sales_teams!$A$2:$A$36, sales_teams!$B$2:$B$36)</f>
        <v>Summer Sewald</v>
      </c>
      <c r="D5541" s="1" t="str">
        <f t="array" ref="D5541">_xlfn.XLOOKUP($B5541, sales_teams!$A$2:$A$36, sales_teams!$C$2:$C$36)</f>
        <v>West</v>
      </c>
      <c r="E5541" s="1" t="s">
        <v>194</v>
      </c>
      <c r="G5541" s="1" t="str">
        <f t="array" ref="G5541">IF($F5541="", "", _xlfn.XLOOKUP($F5541,accounts!$A$2:$A$86,accounts!$B$2:$B$86, "Other"))</f>
        <v/>
      </c>
      <c r="H5541" s="1" t="str">
        <f t="array" ref="H5541">IF($F5541="", "", IFS(_xlfn.XLOOKUP($F5541, accounts!$A$2:$A$86, accounts!$E$2:$E$86, 0)&gt;=1000, "Enterprise", _xlfn.XLOOKUP($F5541, accounts!$A$2:$A$86, accounts!$E$2:$E$86, 0)&gt;=100, "Mid-Market", TRUE, "SMB"))</f>
        <v/>
      </c>
      <c r="I5541" s="1" t="str">
        <f t="array" ref="I5541">IF($F5541="", "", _xlfn.XLOOKUP($F5541,accounts!$A$2:$A$86,accounts!$F$2:$F$86, "Other"))</f>
        <v/>
      </c>
      <c r="J5541" s="1" t="s">
        <v>189</v>
      </c>
      <c r="K5541" s="3">
        <v>42947.0</v>
      </c>
    </row>
    <row r="5542">
      <c r="A5542" s="1" t="s">
        <v>5747</v>
      </c>
      <c r="B5542" s="1" t="s">
        <v>19</v>
      </c>
      <c r="C5542" s="1" t="str">
        <f t="array" ref="C5542">_xlfn.XLOOKUP($B5542, sales_teams!$A$2:$A$36, sales_teams!$B$2:$B$36)</f>
        <v>Melvin Marxen</v>
      </c>
      <c r="D5542" s="1" t="str">
        <f t="array" ref="D5542">_xlfn.XLOOKUP($B5542, sales_teams!$A$2:$A$36, sales_teams!$C$2:$C$36)</f>
        <v>Central</v>
      </c>
      <c r="E5542" s="1" t="s">
        <v>181</v>
      </c>
      <c r="G5542" s="1" t="str">
        <f t="array" ref="G5542">IF($F5542="", "", _xlfn.XLOOKUP($F5542,accounts!$A$2:$A$86,accounts!$B$2:$B$86, "Other"))</f>
        <v/>
      </c>
      <c r="H5542" s="1" t="str">
        <f t="array" ref="H5542">IF($F5542="", "", IFS(_xlfn.XLOOKUP($F5542, accounts!$A$2:$A$86, accounts!$E$2:$E$86, 0)&gt;=1000, "Enterprise", _xlfn.XLOOKUP($F5542, accounts!$A$2:$A$86, accounts!$E$2:$E$86, 0)&gt;=100, "Mid-Market", TRUE, "SMB"))</f>
        <v/>
      </c>
      <c r="I5542" s="1" t="str">
        <f t="array" ref="I5542">IF($F5542="", "", _xlfn.XLOOKUP($F5542,accounts!$A$2:$A$86,accounts!$F$2:$F$86, "Other"))</f>
        <v/>
      </c>
      <c r="J5542" s="1" t="s">
        <v>189</v>
      </c>
      <c r="K5542" s="3">
        <v>42947.0</v>
      </c>
    </row>
    <row r="5543">
      <c r="A5543" s="1" t="s">
        <v>5748</v>
      </c>
      <c r="B5543" s="1" t="s">
        <v>17</v>
      </c>
      <c r="C5543" s="1" t="str">
        <f t="array" ref="C5543">_xlfn.XLOOKUP($B5543, sales_teams!$A$2:$A$36, sales_teams!$B$2:$B$36)</f>
        <v>Dustin Brinkmann</v>
      </c>
      <c r="D5543" s="1" t="str">
        <f t="array" ref="D5543">_xlfn.XLOOKUP($B5543, sales_teams!$A$2:$A$36, sales_teams!$C$2:$C$36)</f>
        <v>Central</v>
      </c>
      <c r="E5543" s="1" t="s">
        <v>181</v>
      </c>
      <c r="G5543" s="1" t="str">
        <f t="array" ref="G5543">IF($F5543="", "", _xlfn.XLOOKUP($F5543,accounts!$A$2:$A$86,accounts!$B$2:$B$86, "Other"))</f>
        <v/>
      </c>
      <c r="H5543" s="1" t="str">
        <f t="array" ref="H5543">IF($F5543="", "", IFS(_xlfn.XLOOKUP($F5543, accounts!$A$2:$A$86, accounts!$E$2:$E$86, 0)&gt;=1000, "Enterprise", _xlfn.XLOOKUP($F5543, accounts!$A$2:$A$86, accounts!$E$2:$E$86, 0)&gt;=100, "Mid-Market", TRUE, "SMB"))</f>
        <v/>
      </c>
      <c r="I5543" s="1" t="str">
        <f t="array" ref="I5543">IF($F5543="", "", _xlfn.XLOOKUP($F5543,accounts!$A$2:$A$86,accounts!$F$2:$F$86, "Other"))</f>
        <v/>
      </c>
      <c r="J5543" s="1" t="s">
        <v>189</v>
      </c>
      <c r="K5543" s="3">
        <v>42947.0</v>
      </c>
    </row>
    <row r="5544">
      <c r="A5544" s="1" t="s">
        <v>5749</v>
      </c>
      <c r="B5544" s="1" t="s">
        <v>17</v>
      </c>
      <c r="C5544" s="1" t="str">
        <f t="array" ref="C5544">_xlfn.XLOOKUP($B5544, sales_teams!$A$2:$A$36, sales_teams!$B$2:$B$36)</f>
        <v>Dustin Brinkmann</v>
      </c>
      <c r="D5544" s="1" t="str">
        <f t="array" ref="D5544">_xlfn.XLOOKUP($B5544, sales_teams!$A$2:$A$36, sales_teams!$C$2:$C$36)</f>
        <v>Central</v>
      </c>
      <c r="E5544" s="1" t="s">
        <v>109</v>
      </c>
      <c r="G5544" s="1" t="str">
        <f t="array" ref="G5544">IF($F5544="", "", _xlfn.XLOOKUP($F5544,accounts!$A$2:$A$86,accounts!$B$2:$B$86, "Other"))</f>
        <v/>
      </c>
      <c r="H5544" s="1" t="str">
        <f t="array" ref="H5544">IF($F5544="", "", IFS(_xlfn.XLOOKUP($F5544, accounts!$A$2:$A$86, accounts!$E$2:$E$86, 0)&gt;=1000, "Enterprise", _xlfn.XLOOKUP($F5544, accounts!$A$2:$A$86, accounts!$E$2:$E$86, 0)&gt;=100, "Mid-Market", TRUE, "SMB"))</f>
        <v/>
      </c>
      <c r="I5544" s="1" t="str">
        <f t="array" ref="I5544">IF($F5544="", "", _xlfn.XLOOKUP($F5544,accounts!$A$2:$A$86,accounts!$F$2:$F$86, "Other"))</f>
        <v/>
      </c>
      <c r="J5544" s="1" t="s">
        <v>189</v>
      </c>
      <c r="K5544" s="3">
        <v>42947.0</v>
      </c>
    </row>
    <row r="5545">
      <c r="A5545" s="1" t="s">
        <v>5750</v>
      </c>
      <c r="B5545" s="1" t="s">
        <v>17</v>
      </c>
      <c r="C5545" s="1" t="str">
        <f t="array" ref="C5545">_xlfn.XLOOKUP($B5545, sales_teams!$A$2:$A$36, sales_teams!$B$2:$B$36)</f>
        <v>Dustin Brinkmann</v>
      </c>
      <c r="D5545" s="1" t="str">
        <f t="array" ref="D5545">_xlfn.XLOOKUP($B5545, sales_teams!$A$2:$A$36, sales_teams!$C$2:$C$36)</f>
        <v>Central</v>
      </c>
      <c r="E5545" s="1" t="s">
        <v>188</v>
      </c>
      <c r="F5545" s="1" t="s">
        <v>14</v>
      </c>
      <c r="G5545" s="1" t="str">
        <f t="array" ref="G5545">IF($F5545="", "", _xlfn.XLOOKUP($F5545,accounts!$A$2:$A$86,accounts!$B$2:$B$86, "Other"))</f>
        <v>technology</v>
      </c>
      <c r="H5545" s="1" t="str">
        <f t="array" ref="H5545">IF($F5545="", "", IFS(_xlfn.XLOOKUP($F5545, accounts!$A$2:$A$86, accounts!$E$2:$E$86, 0)&gt;=1000, "Enterprise", _xlfn.XLOOKUP($F5545, accounts!$A$2:$A$86, accounts!$E$2:$E$86, 0)&gt;=100, "Mid-Market", TRUE, "SMB"))</f>
        <v>Enterprise</v>
      </c>
      <c r="I5545" s="1" t="str">
        <f t="array" ref="I5545">IF($F5545="", "", _xlfn.XLOOKUP($F5545,accounts!$A$2:$A$86,accounts!$F$2:$F$86, "Other"))</f>
        <v>United States</v>
      </c>
      <c r="J5545" s="1" t="s">
        <v>189</v>
      </c>
      <c r="K5545" s="3">
        <v>42947.0</v>
      </c>
    </row>
    <row r="5546">
      <c r="A5546" s="1" t="s">
        <v>5751</v>
      </c>
      <c r="B5546" s="1" t="s">
        <v>17</v>
      </c>
      <c r="C5546" s="1" t="str">
        <f t="array" ref="C5546">_xlfn.XLOOKUP($B5546, sales_teams!$A$2:$A$36, sales_teams!$B$2:$B$36)</f>
        <v>Dustin Brinkmann</v>
      </c>
      <c r="D5546" s="1" t="str">
        <f t="array" ref="D5546">_xlfn.XLOOKUP($B5546, sales_teams!$A$2:$A$36, sales_teams!$C$2:$C$36)</f>
        <v>Central</v>
      </c>
      <c r="E5546" s="1" t="s">
        <v>188</v>
      </c>
      <c r="G5546" s="1" t="str">
        <f t="array" ref="G5546">IF($F5546="", "", _xlfn.XLOOKUP($F5546,accounts!$A$2:$A$86,accounts!$B$2:$B$86, "Other"))</f>
        <v/>
      </c>
      <c r="H5546" s="1" t="str">
        <f t="array" ref="H5546">IF($F5546="", "", IFS(_xlfn.XLOOKUP($F5546, accounts!$A$2:$A$86, accounts!$E$2:$E$86, 0)&gt;=1000, "Enterprise", _xlfn.XLOOKUP($F5546, accounts!$A$2:$A$86, accounts!$E$2:$E$86, 0)&gt;=100, "Mid-Market", TRUE, "SMB"))</f>
        <v/>
      </c>
      <c r="I5546" s="1" t="str">
        <f t="array" ref="I5546">IF($F5546="", "", _xlfn.XLOOKUP($F5546,accounts!$A$2:$A$86,accounts!$F$2:$F$86, "Other"))</f>
        <v/>
      </c>
      <c r="J5546" s="1" t="s">
        <v>189</v>
      </c>
      <c r="K5546" s="3">
        <v>42947.0</v>
      </c>
    </row>
    <row r="5547">
      <c r="A5547" s="1" t="s">
        <v>5752</v>
      </c>
      <c r="B5547" s="1" t="s">
        <v>92</v>
      </c>
      <c r="C5547" s="1" t="str">
        <f t="array" ref="C5547">_xlfn.XLOOKUP($B5547, sales_teams!$A$2:$A$36, sales_teams!$B$2:$B$36)</f>
        <v>Celia Rouche</v>
      </c>
      <c r="D5547" s="1" t="str">
        <f t="array" ref="D5547">_xlfn.XLOOKUP($B5547, sales_teams!$A$2:$A$36, sales_teams!$C$2:$C$36)</f>
        <v>West</v>
      </c>
      <c r="E5547" s="1" t="s">
        <v>194</v>
      </c>
      <c r="G5547" s="1" t="str">
        <f t="array" ref="G5547">IF($F5547="", "", _xlfn.XLOOKUP($F5547,accounts!$A$2:$A$86,accounts!$B$2:$B$86, "Other"))</f>
        <v/>
      </c>
      <c r="H5547" s="1" t="str">
        <f t="array" ref="H5547">IF($F5547="", "", IFS(_xlfn.XLOOKUP($F5547, accounts!$A$2:$A$86, accounts!$E$2:$E$86, 0)&gt;=1000, "Enterprise", _xlfn.XLOOKUP($F5547, accounts!$A$2:$A$86, accounts!$E$2:$E$86, 0)&gt;=100, "Mid-Market", TRUE, "SMB"))</f>
        <v/>
      </c>
      <c r="I5547" s="1" t="str">
        <f t="array" ref="I5547">IF($F5547="", "", _xlfn.XLOOKUP($F5547,accounts!$A$2:$A$86,accounts!$F$2:$F$86, "Other"))</f>
        <v/>
      </c>
      <c r="J5547" s="1" t="s">
        <v>189</v>
      </c>
      <c r="K5547" s="3">
        <v>42947.0</v>
      </c>
    </row>
    <row r="5548">
      <c r="A5548" s="1" t="s">
        <v>5753</v>
      </c>
      <c r="B5548" s="1" t="s">
        <v>92</v>
      </c>
      <c r="C5548" s="1" t="str">
        <f t="array" ref="C5548">_xlfn.XLOOKUP($B5548, sales_teams!$A$2:$A$36, sales_teams!$B$2:$B$36)</f>
        <v>Celia Rouche</v>
      </c>
      <c r="D5548" s="1" t="str">
        <f t="array" ref="D5548">_xlfn.XLOOKUP($B5548, sales_teams!$A$2:$A$36, sales_teams!$C$2:$C$36)</f>
        <v>West</v>
      </c>
      <c r="E5548" s="1" t="s">
        <v>109</v>
      </c>
      <c r="F5548" s="1" t="s">
        <v>142</v>
      </c>
      <c r="G5548" s="1" t="str">
        <f t="array" ref="G5548">IF($F5548="", "", _xlfn.XLOOKUP($F5548,accounts!$A$2:$A$86,accounts!$B$2:$B$86, "Other"))</f>
        <v>retail</v>
      </c>
      <c r="H5548" s="1" t="str">
        <f t="array" ref="H5548">IF($F5548="", "", IFS(_xlfn.XLOOKUP($F5548, accounts!$A$2:$A$86, accounts!$E$2:$E$86, 0)&gt;=1000, "Enterprise", _xlfn.XLOOKUP($F5548, accounts!$A$2:$A$86, accounts!$E$2:$E$86, 0)&gt;=100, "Mid-Market", TRUE, "SMB"))</f>
        <v>Enterprise</v>
      </c>
      <c r="I5548" s="1" t="str">
        <f t="array" ref="I5548">IF($F5548="", "", _xlfn.XLOOKUP($F5548,accounts!$A$2:$A$86,accounts!$F$2:$F$86, "Other"))</f>
        <v>United States</v>
      </c>
      <c r="J5548" s="1" t="s">
        <v>192</v>
      </c>
      <c r="K5548" s="3">
        <v>42947.0</v>
      </c>
      <c r="L5548" s="3">
        <v>42951.0</v>
      </c>
      <c r="M5548" s="1">
        <v>0.0</v>
      </c>
    </row>
    <row r="5549">
      <c r="A5549" s="1" t="s">
        <v>5754</v>
      </c>
      <c r="B5549" s="1" t="s">
        <v>92</v>
      </c>
      <c r="C5549" s="1" t="str">
        <f t="array" ref="C5549">_xlfn.XLOOKUP($B5549, sales_teams!$A$2:$A$36, sales_teams!$B$2:$B$36)</f>
        <v>Celia Rouche</v>
      </c>
      <c r="D5549" s="1" t="str">
        <f t="array" ref="D5549">_xlfn.XLOOKUP($B5549, sales_teams!$A$2:$A$36, sales_teams!$C$2:$C$36)</f>
        <v>West</v>
      </c>
      <c r="E5549" s="1" t="s">
        <v>148</v>
      </c>
      <c r="F5549" s="1" t="s">
        <v>170</v>
      </c>
      <c r="G5549" s="1" t="str">
        <f t="array" ref="G5549">IF($F5549="", "", _xlfn.XLOOKUP($F5549,accounts!$A$2:$A$86,accounts!$B$2:$B$86, "Other"))</f>
        <v>employment</v>
      </c>
      <c r="H5549" s="1" t="str">
        <f t="array" ref="H5549">IF($F5549="", "", IFS(_xlfn.XLOOKUP($F5549, accounts!$A$2:$A$86, accounts!$E$2:$E$86, 0)&gt;=1000, "Enterprise", _xlfn.XLOOKUP($F5549, accounts!$A$2:$A$86, accounts!$E$2:$E$86, 0)&gt;=100, "Mid-Market", TRUE, "SMB"))</f>
        <v>Enterprise</v>
      </c>
      <c r="I5549" s="1" t="str">
        <f t="array" ref="I5549">IF($F5549="", "", _xlfn.XLOOKUP($F5549,accounts!$A$2:$A$86,accounts!$F$2:$F$86, "Other"))</f>
        <v>United States</v>
      </c>
      <c r="J5549" s="1" t="s">
        <v>192</v>
      </c>
      <c r="K5549" s="3">
        <v>42947.0</v>
      </c>
      <c r="L5549" s="3">
        <v>43062.0</v>
      </c>
      <c r="M5549" s="1">
        <v>0.0</v>
      </c>
    </row>
    <row r="5550">
      <c r="A5550" s="1" t="s">
        <v>5755</v>
      </c>
      <c r="B5550" s="1" t="s">
        <v>92</v>
      </c>
      <c r="C5550" s="1" t="str">
        <f t="array" ref="C5550">_xlfn.XLOOKUP($B5550, sales_teams!$A$2:$A$36, sales_teams!$B$2:$B$36)</f>
        <v>Celia Rouche</v>
      </c>
      <c r="D5550" s="1" t="str">
        <f t="array" ref="D5550">_xlfn.XLOOKUP($B5550, sales_teams!$A$2:$A$36, sales_teams!$C$2:$C$36)</f>
        <v>West</v>
      </c>
      <c r="E5550" s="1" t="s">
        <v>188</v>
      </c>
      <c r="F5550" s="1" t="s">
        <v>161</v>
      </c>
      <c r="G5550" s="1" t="str">
        <f t="array" ref="G5550">IF($F5550="", "", _xlfn.XLOOKUP($F5550,accounts!$A$2:$A$86,accounts!$B$2:$B$86, "Other"))</f>
        <v>marketing</v>
      </c>
      <c r="H5550" s="1" t="str">
        <f t="array" ref="H5550">IF($F5550="", "", IFS(_xlfn.XLOOKUP($F5550, accounts!$A$2:$A$86, accounts!$E$2:$E$86, 0)&gt;=1000, "Enterprise", _xlfn.XLOOKUP($F5550, accounts!$A$2:$A$86, accounts!$E$2:$E$86, 0)&gt;=100, "Mid-Market", TRUE, "SMB"))</f>
        <v>Enterprise</v>
      </c>
      <c r="I5550" s="1" t="str">
        <f t="array" ref="I5550">IF($F5550="", "", _xlfn.XLOOKUP($F5550,accounts!$A$2:$A$86,accounts!$F$2:$F$86, "Other"))</f>
        <v>Poland</v>
      </c>
      <c r="J5550" s="1" t="s">
        <v>131</v>
      </c>
      <c r="K5550" s="3">
        <v>42947.0</v>
      </c>
      <c r="L5550" s="3">
        <v>42957.0</v>
      </c>
      <c r="M5550" s="1">
        <v>3187.0</v>
      </c>
    </row>
    <row r="5551">
      <c r="A5551" s="1" t="s">
        <v>5756</v>
      </c>
      <c r="B5551" s="1" t="s">
        <v>24</v>
      </c>
      <c r="C5551" s="1" t="str">
        <f t="array" ref="C5551">_xlfn.XLOOKUP($B5551, sales_teams!$A$2:$A$36, sales_teams!$B$2:$B$36)</f>
        <v>Melvin Marxen</v>
      </c>
      <c r="D5551" s="1" t="str">
        <f t="array" ref="D5551">_xlfn.XLOOKUP($B5551, sales_teams!$A$2:$A$36, sales_teams!$C$2:$C$36)</f>
        <v>Central</v>
      </c>
      <c r="E5551" s="1" t="s">
        <v>109</v>
      </c>
      <c r="G5551" s="1" t="str">
        <f t="array" ref="G5551">IF($F5551="", "", _xlfn.XLOOKUP($F5551,accounts!$A$2:$A$86,accounts!$B$2:$B$86, "Other"))</f>
        <v/>
      </c>
      <c r="H5551" s="1" t="str">
        <f t="array" ref="H5551">IF($F5551="", "", IFS(_xlfn.XLOOKUP($F5551, accounts!$A$2:$A$86, accounts!$E$2:$E$86, 0)&gt;=1000, "Enterprise", _xlfn.XLOOKUP($F5551, accounts!$A$2:$A$86, accounts!$E$2:$E$86, 0)&gt;=100, "Mid-Market", TRUE, "SMB"))</f>
        <v/>
      </c>
      <c r="I5551" s="1" t="str">
        <f t="array" ref="I5551">IF($F5551="", "", _xlfn.XLOOKUP($F5551,accounts!$A$2:$A$86,accounts!$F$2:$F$86, "Other"))</f>
        <v/>
      </c>
      <c r="J5551" s="1" t="s">
        <v>189</v>
      </c>
      <c r="K5551" s="3">
        <v>42947.0</v>
      </c>
    </row>
    <row r="5552">
      <c r="A5552" s="1" t="s">
        <v>5757</v>
      </c>
      <c r="B5552" s="1" t="s">
        <v>18</v>
      </c>
      <c r="C5552" s="1" t="str">
        <f t="array" ref="C5552">_xlfn.XLOOKUP($B5552, sales_teams!$A$2:$A$36, sales_teams!$B$2:$B$36)</f>
        <v>Dustin Brinkmann</v>
      </c>
      <c r="D5552" s="1" t="str">
        <f t="array" ref="D5552">_xlfn.XLOOKUP($B5552, sales_teams!$A$2:$A$36, sales_teams!$C$2:$C$36)</f>
        <v>Central</v>
      </c>
      <c r="E5552" s="1" t="s">
        <v>109</v>
      </c>
      <c r="G5552" s="1" t="str">
        <f t="array" ref="G5552">IF($F5552="", "", _xlfn.XLOOKUP($F5552,accounts!$A$2:$A$86,accounts!$B$2:$B$86, "Other"))</f>
        <v/>
      </c>
      <c r="H5552" s="1" t="str">
        <f t="array" ref="H5552">IF($F5552="", "", IFS(_xlfn.XLOOKUP($F5552, accounts!$A$2:$A$86, accounts!$E$2:$E$86, 0)&gt;=1000, "Enterprise", _xlfn.XLOOKUP($F5552, accounts!$A$2:$A$86, accounts!$E$2:$E$86, 0)&gt;=100, "Mid-Market", TRUE, "SMB"))</f>
        <v/>
      </c>
      <c r="I5552" s="1" t="str">
        <f t="array" ref="I5552">IF($F5552="", "", _xlfn.XLOOKUP($F5552,accounts!$A$2:$A$86,accounts!$F$2:$F$86, "Other"))</f>
        <v/>
      </c>
      <c r="J5552" s="1" t="s">
        <v>189</v>
      </c>
      <c r="K5552" s="3">
        <v>42947.0</v>
      </c>
    </row>
    <row r="5553">
      <c r="A5553" s="1" t="s">
        <v>5758</v>
      </c>
      <c r="B5553" s="1" t="s">
        <v>18</v>
      </c>
      <c r="C5553" s="1" t="str">
        <f t="array" ref="C5553">_xlfn.XLOOKUP($B5553, sales_teams!$A$2:$A$36, sales_teams!$B$2:$B$36)</f>
        <v>Dustin Brinkmann</v>
      </c>
      <c r="D5553" s="1" t="str">
        <f t="array" ref="D5553">_xlfn.XLOOKUP($B5553, sales_teams!$A$2:$A$36, sales_teams!$C$2:$C$36)</f>
        <v>Central</v>
      </c>
      <c r="E5553" s="1" t="s">
        <v>188</v>
      </c>
      <c r="G5553" s="1" t="str">
        <f t="array" ref="G5553">IF($F5553="", "", _xlfn.XLOOKUP($F5553,accounts!$A$2:$A$86,accounts!$B$2:$B$86, "Other"))</f>
        <v/>
      </c>
      <c r="H5553" s="1" t="str">
        <f t="array" ref="H5553">IF($F5553="", "", IFS(_xlfn.XLOOKUP($F5553, accounts!$A$2:$A$86, accounts!$E$2:$E$86, 0)&gt;=1000, "Enterprise", _xlfn.XLOOKUP($F5553, accounts!$A$2:$A$86, accounts!$E$2:$E$86, 0)&gt;=100, "Mid-Market", TRUE, "SMB"))</f>
        <v/>
      </c>
      <c r="I5553" s="1" t="str">
        <f t="array" ref="I5553">IF($F5553="", "", _xlfn.XLOOKUP($F5553,accounts!$A$2:$A$86,accounts!$F$2:$F$86, "Other"))</f>
        <v/>
      </c>
      <c r="J5553" s="1" t="s">
        <v>189</v>
      </c>
      <c r="K5553" s="3">
        <v>42947.0</v>
      </c>
    </row>
    <row r="5554">
      <c r="A5554" s="1" t="s">
        <v>5759</v>
      </c>
      <c r="B5554" s="1" t="s">
        <v>18</v>
      </c>
      <c r="C5554" s="1" t="str">
        <f t="array" ref="C5554">_xlfn.XLOOKUP($B5554, sales_teams!$A$2:$A$36, sales_teams!$B$2:$B$36)</f>
        <v>Dustin Brinkmann</v>
      </c>
      <c r="D5554" s="1" t="str">
        <f t="array" ref="D5554">_xlfn.XLOOKUP($B5554, sales_teams!$A$2:$A$36, sales_teams!$C$2:$C$36)</f>
        <v>Central</v>
      </c>
      <c r="E5554" s="1" t="s">
        <v>179</v>
      </c>
      <c r="F5554" s="1" t="s">
        <v>47</v>
      </c>
      <c r="G5554" s="1" t="str">
        <f t="array" ref="G5554">IF($F5554="", "", _xlfn.XLOOKUP($F5554,accounts!$A$2:$A$86,accounts!$B$2:$B$86, "Other"))</f>
        <v>retail</v>
      </c>
      <c r="H5554" s="1" t="str">
        <f t="array" ref="H5554">IF($F5554="", "", IFS(_xlfn.XLOOKUP($F5554, accounts!$A$2:$A$86, accounts!$E$2:$E$86, 0)&gt;=1000, "Enterprise", _xlfn.XLOOKUP($F5554, accounts!$A$2:$A$86, accounts!$E$2:$E$86, 0)&gt;=100, "Mid-Market", TRUE, "SMB"))</f>
        <v>Enterprise</v>
      </c>
      <c r="I5554" s="1" t="str">
        <f t="array" ref="I5554">IF($F5554="", "", _xlfn.XLOOKUP($F5554,accounts!$A$2:$A$86,accounts!$F$2:$F$86, "Other"))</f>
        <v>United States</v>
      </c>
      <c r="J5554" s="1" t="s">
        <v>192</v>
      </c>
      <c r="K5554" s="3">
        <v>42947.0</v>
      </c>
      <c r="L5554" s="3">
        <v>43041.0</v>
      </c>
      <c r="M5554" s="1">
        <v>0.0</v>
      </c>
    </row>
    <row r="5555">
      <c r="A5555" s="1" t="s">
        <v>5760</v>
      </c>
      <c r="B5555" s="1" t="s">
        <v>18</v>
      </c>
      <c r="C5555" s="1" t="str">
        <f t="array" ref="C5555">_xlfn.XLOOKUP($B5555, sales_teams!$A$2:$A$36, sales_teams!$B$2:$B$36)</f>
        <v>Dustin Brinkmann</v>
      </c>
      <c r="D5555" s="1" t="str">
        <f t="array" ref="D5555">_xlfn.XLOOKUP($B5555, sales_teams!$A$2:$A$36, sales_teams!$C$2:$C$36)</f>
        <v>Central</v>
      </c>
      <c r="E5555" s="1" t="s">
        <v>194</v>
      </c>
      <c r="F5555" s="1" t="s">
        <v>145</v>
      </c>
      <c r="G5555" s="1" t="str">
        <f t="array" ref="G5555">IF($F5555="", "", _xlfn.XLOOKUP($F5555,accounts!$A$2:$A$86,accounts!$B$2:$B$86, "Other"))</f>
        <v>technology</v>
      </c>
      <c r="H5555" s="1" t="str">
        <f t="array" ref="H5555">IF($F5555="", "", IFS(_xlfn.XLOOKUP($F5555, accounts!$A$2:$A$86, accounts!$E$2:$E$86, 0)&gt;=1000, "Enterprise", _xlfn.XLOOKUP($F5555, accounts!$A$2:$A$86, accounts!$E$2:$E$86, 0)&gt;=100, "Mid-Market", TRUE, "SMB"))</f>
        <v>Enterprise</v>
      </c>
      <c r="I5555" s="1" t="str">
        <f t="array" ref="I5555">IF($F5555="", "", _xlfn.XLOOKUP($F5555,accounts!$A$2:$A$86,accounts!$F$2:$F$86, "Other"))</f>
        <v>Panama</v>
      </c>
      <c r="J5555" s="1" t="s">
        <v>131</v>
      </c>
      <c r="K5555" s="3">
        <v>42947.0</v>
      </c>
      <c r="L5555" s="3">
        <v>43049.0</v>
      </c>
      <c r="M5555" s="1">
        <v>5234.0</v>
      </c>
    </row>
    <row r="5556">
      <c r="A5556" s="1" t="s">
        <v>5761</v>
      </c>
      <c r="B5556" s="1" t="s">
        <v>28</v>
      </c>
      <c r="C5556" s="1" t="str">
        <f t="array" ref="C5556">_xlfn.XLOOKUP($B5556, sales_teams!$A$2:$A$36, sales_teams!$B$2:$B$36)</f>
        <v>Melvin Marxen</v>
      </c>
      <c r="D5556" s="1" t="str">
        <f t="array" ref="D5556">_xlfn.XLOOKUP($B5556, sales_teams!$A$2:$A$36, sales_teams!$C$2:$C$36)</f>
        <v>Central</v>
      </c>
      <c r="E5556" s="1" t="s">
        <v>181</v>
      </c>
      <c r="F5556" s="1" t="s">
        <v>125</v>
      </c>
      <c r="G5556" s="1" t="str">
        <f t="array" ref="G5556">IF($F5556="", "", _xlfn.XLOOKUP($F5556,accounts!$A$2:$A$86,accounts!$B$2:$B$86, "Other"))</f>
        <v>software</v>
      </c>
      <c r="H5556" s="1" t="str">
        <f t="array" ref="H5556">IF($F5556="", "", IFS(_xlfn.XLOOKUP($F5556, accounts!$A$2:$A$86, accounts!$E$2:$E$86, 0)&gt;=1000, "Enterprise", _xlfn.XLOOKUP($F5556, accounts!$A$2:$A$86, accounts!$E$2:$E$86, 0)&gt;=100, "Mid-Market", TRUE, "SMB"))</f>
        <v>Enterprise</v>
      </c>
      <c r="I5556" s="1" t="str">
        <f t="array" ref="I5556">IF($F5556="", "", _xlfn.XLOOKUP($F5556,accounts!$A$2:$A$86,accounts!$F$2:$F$86, "Other"))</f>
        <v>United States</v>
      </c>
      <c r="J5556" s="1" t="s">
        <v>189</v>
      </c>
      <c r="K5556" s="3">
        <v>42947.0</v>
      </c>
    </row>
    <row r="5557">
      <c r="A5557" s="1" t="s">
        <v>5762</v>
      </c>
      <c r="B5557" s="1" t="s">
        <v>28</v>
      </c>
      <c r="C5557" s="1" t="str">
        <f t="array" ref="C5557">_xlfn.XLOOKUP($B5557, sales_teams!$A$2:$A$36, sales_teams!$B$2:$B$36)</f>
        <v>Melvin Marxen</v>
      </c>
      <c r="D5557" s="1" t="str">
        <f t="array" ref="D5557">_xlfn.XLOOKUP($B5557, sales_teams!$A$2:$A$36, sales_teams!$C$2:$C$36)</f>
        <v>Central</v>
      </c>
      <c r="E5557" s="1" t="s">
        <v>109</v>
      </c>
      <c r="G5557" s="1" t="str">
        <f t="array" ref="G5557">IF($F5557="", "", _xlfn.XLOOKUP($F5557,accounts!$A$2:$A$86,accounts!$B$2:$B$86, "Other"))</f>
        <v/>
      </c>
      <c r="H5557" s="1" t="str">
        <f t="array" ref="H5557">IF($F5557="", "", IFS(_xlfn.XLOOKUP($F5557, accounts!$A$2:$A$86, accounts!$E$2:$E$86, 0)&gt;=1000, "Enterprise", _xlfn.XLOOKUP($F5557, accounts!$A$2:$A$86, accounts!$E$2:$E$86, 0)&gt;=100, "Mid-Market", TRUE, "SMB"))</f>
        <v/>
      </c>
      <c r="I5557" s="1" t="str">
        <f t="array" ref="I5557">IF($F5557="", "", _xlfn.XLOOKUP($F5557,accounts!$A$2:$A$86,accounts!$F$2:$F$86, "Other"))</f>
        <v/>
      </c>
      <c r="J5557" s="1" t="s">
        <v>189</v>
      </c>
      <c r="K5557" s="3">
        <v>42947.0</v>
      </c>
    </row>
    <row r="5558">
      <c r="A5558" s="1" t="s">
        <v>5763</v>
      </c>
      <c r="B5558" s="1" t="s">
        <v>54</v>
      </c>
      <c r="C5558" s="1" t="str">
        <f t="array" ref="C5558">_xlfn.XLOOKUP($B5558, sales_teams!$A$2:$A$36, sales_teams!$B$2:$B$36)</f>
        <v>Rocco Neubert</v>
      </c>
      <c r="D5558" s="1" t="str">
        <f t="array" ref="D5558">_xlfn.XLOOKUP($B5558, sales_teams!$A$2:$A$36, sales_teams!$C$2:$C$36)</f>
        <v>East</v>
      </c>
      <c r="E5558" s="1" t="s">
        <v>194</v>
      </c>
      <c r="F5558" s="1" t="s">
        <v>177</v>
      </c>
      <c r="G5558" s="1" t="str">
        <f t="array" ref="G5558">IF($F5558="", "", _xlfn.XLOOKUP($F5558,accounts!$A$2:$A$86,accounts!$B$2:$B$86, "Other"))</f>
        <v>software</v>
      </c>
      <c r="H5558" s="1" t="str">
        <f t="array" ref="H5558">IF($F5558="", "", IFS(_xlfn.XLOOKUP($F5558, accounts!$A$2:$A$86, accounts!$E$2:$E$86, 0)&gt;=1000, "Enterprise", _xlfn.XLOOKUP($F5558, accounts!$A$2:$A$86, accounts!$E$2:$E$86, 0)&gt;=100, "Mid-Market", TRUE, "SMB"))</f>
        <v>Enterprise</v>
      </c>
      <c r="I5558" s="1" t="str">
        <f t="array" ref="I5558">IF($F5558="", "", _xlfn.XLOOKUP($F5558,accounts!$A$2:$A$86,accounts!$F$2:$F$86, "Other"))</f>
        <v>United States</v>
      </c>
      <c r="J5558" s="1" t="s">
        <v>131</v>
      </c>
      <c r="K5558" s="3">
        <v>42947.0</v>
      </c>
      <c r="L5558" s="3">
        <v>43006.0</v>
      </c>
      <c r="M5558" s="1">
        <v>6180.0</v>
      </c>
    </row>
    <row r="5559">
      <c r="A5559" s="1" t="s">
        <v>5764</v>
      </c>
      <c r="B5559" s="1" t="s">
        <v>15</v>
      </c>
      <c r="C5559" s="1" t="str">
        <f t="array" ref="C5559">_xlfn.XLOOKUP($B5559, sales_teams!$A$2:$A$36, sales_teams!$B$2:$B$36)</f>
        <v>Dustin Brinkmann</v>
      </c>
      <c r="D5559" s="1" t="str">
        <f t="array" ref="D5559">_xlfn.XLOOKUP($B5559, sales_teams!$A$2:$A$36, sales_teams!$C$2:$C$36)</f>
        <v>Central</v>
      </c>
      <c r="E5559" s="1" t="s">
        <v>179</v>
      </c>
      <c r="G5559" s="1" t="str">
        <f t="array" ref="G5559">IF($F5559="", "", _xlfn.XLOOKUP($F5559,accounts!$A$2:$A$86,accounts!$B$2:$B$86, "Other"))</f>
        <v/>
      </c>
      <c r="H5559" s="1" t="str">
        <f t="array" ref="H5559">IF($F5559="", "", IFS(_xlfn.XLOOKUP($F5559, accounts!$A$2:$A$86, accounts!$E$2:$E$86, 0)&gt;=1000, "Enterprise", _xlfn.XLOOKUP($F5559, accounts!$A$2:$A$86, accounts!$E$2:$E$86, 0)&gt;=100, "Mid-Market", TRUE, "SMB"))</f>
        <v/>
      </c>
      <c r="I5559" s="1" t="str">
        <f t="array" ref="I5559">IF($F5559="", "", _xlfn.XLOOKUP($F5559,accounts!$A$2:$A$86,accounts!$F$2:$F$86, "Other"))</f>
        <v/>
      </c>
      <c r="J5559" s="1" t="s">
        <v>189</v>
      </c>
      <c r="K5559" s="3">
        <v>42947.0</v>
      </c>
    </row>
    <row r="5560">
      <c r="A5560" s="1" t="s">
        <v>5765</v>
      </c>
      <c r="B5560" s="1" t="s">
        <v>15</v>
      </c>
      <c r="C5560" s="1" t="str">
        <f t="array" ref="C5560">_xlfn.XLOOKUP($B5560, sales_teams!$A$2:$A$36, sales_teams!$B$2:$B$36)</f>
        <v>Dustin Brinkmann</v>
      </c>
      <c r="D5560" s="1" t="str">
        <f t="array" ref="D5560">_xlfn.XLOOKUP($B5560, sales_teams!$A$2:$A$36, sales_teams!$C$2:$C$36)</f>
        <v>Central</v>
      </c>
      <c r="E5560" s="1" t="s">
        <v>179</v>
      </c>
      <c r="F5560" s="1" t="s">
        <v>78</v>
      </c>
      <c r="G5560" s="1" t="str">
        <f t="array" ref="G5560">IF($F5560="", "", _xlfn.XLOOKUP($F5560,accounts!$A$2:$A$86,accounts!$B$2:$B$86, "Other"))</f>
        <v>marketing</v>
      </c>
      <c r="H5560" s="1" t="str">
        <f t="array" ref="H5560">IF($F5560="", "", IFS(_xlfn.XLOOKUP($F5560, accounts!$A$2:$A$86, accounts!$E$2:$E$86, 0)&gt;=1000, "Enterprise", _xlfn.XLOOKUP($F5560, accounts!$A$2:$A$86, accounts!$E$2:$E$86, 0)&gt;=100, "Mid-Market", TRUE, "SMB"))</f>
        <v>Enterprise</v>
      </c>
      <c r="I5560" s="1" t="str">
        <f t="array" ref="I5560">IF($F5560="", "", _xlfn.XLOOKUP($F5560,accounts!$A$2:$A$86,accounts!$F$2:$F$86, "Other"))</f>
        <v>United States</v>
      </c>
      <c r="J5560" s="1" t="s">
        <v>131</v>
      </c>
      <c r="K5560" s="3">
        <v>42947.0</v>
      </c>
      <c r="L5560" s="3">
        <v>42957.0</v>
      </c>
      <c r="M5560" s="1">
        <v>53.0</v>
      </c>
    </row>
    <row r="5561">
      <c r="A5561" s="1" t="s">
        <v>5766</v>
      </c>
      <c r="B5561" s="1" t="s">
        <v>60</v>
      </c>
      <c r="C5561" s="1" t="str">
        <f t="array" ref="C5561">_xlfn.XLOOKUP($B5561, sales_teams!$A$2:$A$36, sales_teams!$B$2:$B$36)</f>
        <v>Celia Rouche</v>
      </c>
      <c r="D5561" s="1" t="str">
        <f t="array" ref="D5561">_xlfn.XLOOKUP($B5561, sales_teams!$A$2:$A$36, sales_teams!$C$2:$C$36)</f>
        <v>West</v>
      </c>
      <c r="E5561" s="1" t="s">
        <v>179</v>
      </c>
      <c r="F5561" s="1" t="s">
        <v>127</v>
      </c>
      <c r="G5561" s="1" t="str">
        <f t="array" ref="G5561">IF($F5561="", "", _xlfn.XLOOKUP($F5561,accounts!$A$2:$A$86,accounts!$B$2:$B$86, "Other"))</f>
        <v>technology</v>
      </c>
      <c r="H5561" s="1" t="str">
        <f t="array" ref="H5561">IF($F5561="", "", IFS(_xlfn.XLOOKUP($F5561, accounts!$A$2:$A$86, accounts!$E$2:$E$86, 0)&gt;=1000, "Enterprise", _xlfn.XLOOKUP($F5561, accounts!$A$2:$A$86, accounts!$E$2:$E$86, 0)&gt;=100, "Mid-Market", TRUE, "SMB"))</f>
        <v>Enterprise</v>
      </c>
      <c r="I5561" s="1" t="str">
        <f t="array" ref="I5561">IF($F5561="", "", _xlfn.XLOOKUP($F5561,accounts!$A$2:$A$86,accounts!$F$2:$F$86, "Other"))</f>
        <v>United States</v>
      </c>
      <c r="J5561" s="1" t="s">
        <v>192</v>
      </c>
      <c r="K5561" s="3">
        <v>42947.0</v>
      </c>
      <c r="L5561" s="3">
        <v>42952.0</v>
      </c>
      <c r="M5561" s="1">
        <v>0.0</v>
      </c>
    </row>
    <row r="5562">
      <c r="A5562" s="1" t="s">
        <v>5767</v>
      </c>
      <c r="B5562" s="1" t="s">
        <v>60</v>
      </c>
      <c r="C5562" s="1" t="str">
        <f t="array" ref="C5562">_xlfn.XLOOKUP($B5562, sales_teams!$A$2:$A$36, sales_teams!$B$2:$B$36)</f>
        <v>Celia Rouche</v>
      </c>
      <c r="D5562" s="1" t="str">
        <f t="array" ref="D5562">_xlfn.XLOOKUP($B5562, sales_teams!$A$2:$A$36, sales_teams!$C$2:$C$36)</f>
        <v>West</v>
      </c>
      <c r="E5562" s="1" t="s">
        <v>188</v>
      </c>
      <c r="F5562" s="1" t="s">
        <v>50</v>
      </c>
      <c r="G5562" s="1" t="str">
        <f t="array" ref="G5562">IF($F5562="", "", _xlfn.XLOOKUP($F5562,accounts!$A$2:$A$86,accounts!$B$2:$B$86, "Other"))</f>
        <v>entertainment</v>
      </c>
      <c r="H5562" s="1" t="str">
        <f t="array" ref="H5562">IF($F5562="", "", IFS(_xlfn.XLOOKUP($F5562, accounts!$A$2:$A$86, accounts!$E$2:$E$86, 0)&gt;=1000, "Enterprise", _xlfn.XLOOKUP($F5562, accounts!$A$2:$A$86, accounts!$E$2:$E$86, 0)&gt;=100, "Mid-Market", TRUE, "SMB"))</f>
        <v>Enterprise</v>
      </c>
      <c r="I5562" s="1" t="str">
        <f t="array" ref="I5562">IF($F5562="", "", _xlfn.XLOOKUP($F5562,accounts!$A$2:$A$86,accounts!$F$2:$F$86, "Other"))</f>
        <v>United States</v>
      </c>
      <c r="J5562" s="1" t="s">
        <v>131</v>
      </c>
      <c r="K5562" s="3">
        <v>42947.0</v>
      </c>
      <c r="L5562" s="3">
        <v>42959.0</v>
      </c>
      <c r="M5562" s="1">
        <v>3687.0</v>
      </c>
    </row>
    <row r="5563">
      <c r="A5563" s="1" t="s">
        <v>5768</v>
      </c>
      <c r="B5563" s="1" t="s">
        <v>34</v>
      </c>
      <c r="C5563" s="1" t="str">
        <f t="array" ref="C5563">_xlfn.XLOOKUP($B5563, sales_teams!$A$2:$A$36, sales_teams!$B$2:$B$36)</f>
        <v>Cara Losch</v>
      </c>
      <c r="D5563" s="1" t="str">
        <f t="array" ref="D5563">_xlfn.XLOOKUP($B5563, sales_teams!$A$2:$A$36, sales_teams!$C$2:$C$36)</f>
        <v>East</v>
      </c>
      <c r="E5563" s="1" t="s">
        <v>179</v>
      </c>
      <c r="G5563" s="1" t="str">
        <f t="array" ref="G5563">IF($F5563="", "", _xlfn.XLOOKUP($F5563,accounts!$A$2:$A$86,accounts!$B$2:$B$86, "Other"))</f>
        <v/>
      </c>
      <c r="H5563" s="1" t="str">
        <f t="array" ref="H5563">IF($F5563="", "", IFS(_xlfn.XLOOKUP($F5563, accounts!$A$2:$A$86, accounts!$E$2:$E$86, 0)&gt;=1000, "Enterprise", _xlfn.XLOOKUP($F5563, accounts!$A$2:$A$86, accounts!$E$2:$E$86, 0)&gt;=100, "Mid-Market", TRUE, "SMB"))</f>
        <v/>
      </c>
      <c r="I5563" s="1" t="str">
        <f t="array" ref="I5563">IF($F5563="", "", _xlfn.XLOOKUP($F5563,accounts!$A$2:$A$86,accounts!$F$2:$F$86, "Other"))</f>
        <v/>
      </c>
      <c r="J5563" s="1" t="s">
        <v>189</v>
      </c>
      <c r="K5563" s="3">
        <v>42947.0</v>
      </c>
    </row>
    <row r="5564">
      <c r="A5564" s="1" t="s">
        <v>5769</v>
      </c>
      <c r="B5564" s="1" t="s">
        <v>105</v>
      </c>
      <c r="C5564" s="1" t="str">
        <f t="array" ref="C5564">_xlfn.XLOOKUP($B5564, sales_teams!$A$2:$A$36, sales_teams!$B$2:$B$36)</f>
        <v>Summer Sewald</v>
      </c>
      <c r="D5564" s="1" t="str">
        <f t="array" ref="D5564">_xlfn.XLOOKUP($B5564, sales_teams!$A$2:$A$36, sales_teams!$C$2:$C$36)</f>
        <v>West</v>
      </c>
      <c r="E5564" s="1" t="s">
        <v>148</v>
      </c>
      <c r="F5564" s="1" t="s">
        <v>127</v>
      </c>
      <c r="G5564" s="1" t="str">
        <f t="array" ref="G5564">IF($F5564="", "", _xlfn.XLOOKUP($F5564,accounts!$A$2:$A$86,accounts!$B$2:$B$86, "Other"))</f>
        <v>technology</v>
      </c>
      <c r="H5564" s="1" t="str">
        <f t="array" ref="H5564">IF($F5564="", "", IFS(_xlfn.XLOOKUP($F5564, accounts!$A$2:$A$86, accounts!$E$2:$E$86, 0)&gt;=1000, "Enterprise", _xlfn.XLOOKUP($F5564, accounts!$A$2:$A$86, accounts!$E$2:$E$86, 0)&gt;=100, "Mid-Market", TRUE, "SMB"))</f>
        <v>Enterprise</v>
      </c>
      <c r="I5564" s="1" t="str">
        <f t="array" ref="I5564">IF($F5564="", "", _xlfn.XLOOKUP($F5564,accounts!$A$2:$A$86,accounts!$F$2:$F$86, "Other"))</f>
        <v>United States</v>
      </c>
      <c r="J5564" s="1" t="s">
        <v>131</v>
      </c>
      <c r="K5564" s="3">
        <v>42947.0</v>
      </c>
      <c r="L5564" s="3">
        <v>42967.0</v>
      </c>
      <c r="M5564" s="1">
        <v>6069.0</v>
      </c>
    </row>
    <row r="5565">
      <c r="A5565" s="1" t="s">
        <v>5770</v>
      </c>
      <c r="B5565" s="1" t="s">
        <v>7</v>
      </c>
      <c r="C5565" s="1" t="str">
        <f t="array" ref="C5565">_xlfn.XLOOKUP($B5565, sales_teams!$A$2:$A$36, sales_teams!$B$2:$B$36)</f>
        <v>Dustin Brinkmann</v>
      </c>
      <c r="D5565" s="1" t="str">
        <f t="array" ref="D5565">_xlfn.XLOOKUP($B5565, sales_teams!$A$2:$A$36, sales_teams!$C$2:$C$36)</f>
        <v>Central</v>
      </c>
      <c r="E5565" s="1" t="s">
        <v>109</v>
      </c>
      <c r="G5565" s="1" t="str">
        <f t="array" ref="G5565">IF($F5565="", "", _xlfn.XLOOKUP($F5565,accounts!$A$2:$A$86,accounts!$B$2:$B$86, "Other"))</f>
        <v/>
      </c>
      <c r="H5565" s="1" t="str">
        <f t="array" ref="H5565">IF($F5565="", "", IFS(_xlfn.XLOOKUP($F5565, accounts!$A$2:$A$86, accounts!$E$2:$E$86, 0)&gt;=1000, "Enterprise", _xlfn.XLOOKUP($F5565, accounts!$A$2:$A$86, accounts!$E$2:$E$86, 0)&gt;=100, "Mid-Market", TRUE, "SMB"))</f>
        <v/>
      </c>
      <c r="I5565" s="1" t="str">
        <f t="array" ref="I5565">IF($F5565="", "", _xlfn.XLOOKUP($F5565,accounts!$A$2:$A$86,accounts!$F$2:$F$86, "Other"))</f>
        <v/>
      </c>
      <c r="J5565" s="1" t="s">
        <v>189</v>
      </c>
      <c r="K5565" s="3">
        <v>42948.0</v>
      </c>
    </row>
    <row r="5566">
      <c r="A5566" s="1" t="s">
        <v>5771</v>
      </c>
      <c r="B5566" s="1" t="s">
        <v>7</v>
      </c>
      <c r="C5566" s="1" t="str">
        <f t="array" ref="C5566">_xlfn.XLOOKUP($B5566, sales_teams!$A$2:$A$36, sales_teams!$B$2:$B$36)</f>
        <v>Dustin Brinkmann</v>
      </c>
      <c r="D5566" s="1" t="str">
        <f t="array" ref="D5566">_xlfn.XLOOKUP($B5566, sales_teams!$A$2:$A$36, sales_teams!$C$2:$C$36)</f>
        <v>Central</v>
      </c>
      <c r="E5566" s="1" t="s">
        <v>109</v>
      </c>
      <c r="G5566" s="1" t="str">
        <f t="array" ref="G5566">IF($F5566="", "", _xlfn.XLOOKUP($F5566,accounts!$A$2:$A$86,accounts!$B$2:$B$86, "Other"))</f>
        <v/>
      </c>
      <c r="H5566" s="1" t="str">
        <f t="array" ref="H5566">IF($F5566="", "", IFS(_xlfn.XLOOKUP($F5566, accounts!$A$2:$A$86, accounts!$E$2:$E$86, 0)&gt;=1000, "Enterprise", _xlfn.XLOOKUP($F5566, accounts!$A$2:$A$86, accounts!$E$2:$E$86, 0)&gt;=100, "Mid-Market", TRUE, "SMB"))</f>
        <v/>
      </c>
      <c r="I5566" s="1" t="str">
        <f t="array" ref="I5566">IF($F5566="", "", _xlfn.XLOOKUP($F5566,accounts!$A$2:$A$86,accounts!$F$2:$F$86, "Other"))</f>
        <v/>
      </c>
      <c r="J5566" s="1" t="s">
        <v>189</v>
      </c>
      <c r="K5566" s="3">
        <v>42948.0</v>
      </c>
    </row>
    <row r="5567">
      <c r="A5567" s="1" t="s">
        <v>5772</v>
      </c>
      <c r="B5567" s="1" t="s">
        <v>7</v>
      </c>
      <c r="C5567" s="1" t="str">
        <f t="array" ref="C5567">_xlfn.XLOOKUP($B5567, sales_teams!$A$2:$A$36, sales_teams!$B$2:$B$36)</f>
        <v>Dustin Brinkmann</v>
      </c>
      <c r="D5567" s="1" t="str">
        <f t="array" ref="D5567">_xlfn.XLOOKUP($B5567, sales_teams!$A$2:$A$36, sales_teams!$C$2:$C$36)</f>
        <v>Central</v>
      </c>
      <c r="E5567" s="1" t="s">
        <v>179</v>
      </c>
      <c r="F5567" s="1" t="s">
        <v>143</v>
      </c>
      <c r="G5567" s="1" t="str">
        <f t="array" ref="G5567">IF($F5567="", "", _xlfn.XLOOKUP($F5567,accounts!$A$2:$A$86,accounts!$B$2:$B$86, "Other"))</f>
        <v>entertainment</v>
      </c>
      <c r="H5567" s="1" t="str">
        <f t="array" ref="H5567">IF($F5567="", "", IFS(_xlfn.XLOOKUP($F5567, accounts!$A$2:$A$86, accounts!$E$2:$E$86, 0)&gt;=1000, "Enterprise", _xlfn.XLOOKUP($F5567, accounts!$A$2:$A$86, accounts!$E$2:$E$86, 0)&gt;=100, "Mid-Market", TRUE, "SMB"))</f>
        <v>Mid-Market</v>
      </c>
      <c r="I5567" s="1" t="str">
        <f t="array" ref="I5567">IF($F5567="", "", _xlfn.XLOOKUP($F5567,accounts!$A$2:$A$86,accounts!$F$2:$F$86, "Other"))</f>
        <v>United States</v>
      </c>
      <c r="J5567" s="1" t="s">
        <v>189</v>
      </c>
      <c r="K5567" s="3">
        <v>42948.0</v>
      </c>
    </row>
    <row r="5568">
      <c r="A5568" s="1" t="s">
        <v>5773</v>
      </c>
      <c r="B5568" s="1" t="s">
        <v>7</v>
      </c>
      <c r="C5568" s="1" t="str">
        <f t="array" ref="C5568">_xlfn.XLOOKUP($B5568, sales_teams!$A$2:$A$36, sales_teams!$B$2:$B$36)</f>
        <v>Dustin Brinkmann</v>
      </c>
      <c r="D5568" s="1" t="str">
        <f t="array" ref="D5568">_xlfn.XLOOKUP($B5568, sales_teams!$A$2:$A$36, sales_teams!$C$2:$C$36)</f>
        <v>Central</v>
      </c>
      <c r="E5568" s="1" t="s">
        <v>179</v>
      </c>
      <c r="G5568" s="1" t="str">
        <f t="array" ref="G5568">IF($F5568="", "", _xlfn.XLOOKUP($F5568,accounts!$A$2:$A$86,accounts!$B$2:$B$86, "Other"))</f>
        <v/>
      </c>
      <c r="H5568" s="1" t="str">
        <f t="array" ref="H5568">IF($F5568="", "", IFS(_xlfn.XLOOKUP($F5568, accounts!$A$2:$A$86, accounts!$E$2:$E$86, 0)&gt;=1000, "Enterprise", _xlfn.XLOOKUP($F5568, accounts!$A$2:$A$86, accounts!$E$2:$E$86, 0)&gt;=100, "Mid-Market", TRUE, "SMB"))</f>
        <v/>
      </c>
      <c r="I5568" s="1" t="str">
        <f t="array" ref="I5568">IF($F5568="", "", _xlfn.XLOOKUP($F5568,accounts!$A$2:$A$86,accounts!$F$2:$F$86, "Other"))</f>
        <v/>
      </c>
      <c r="J5568" s="1" t="s">
        <v>189</v>
      </c>
      <c r="K5568" s="3">
        <v>42948.0</v>
      </c>
    </row>
    <row r="5569">
      <c r="A5569" s="1" t="s">
        <v>5774</v>
      </c>
      <c r="B5569" s="1" t="s">
        <v>7</v>
      </c>
      <c r="C5569" s="1" t="str">
        <f t="array" ref="C5569">_xlfn.XLOOKUP($B5569, sales_teams!$A$2:$A$36, sales_teams!$B$2:$B$36)</f>
        <v>Dustin Brinkmann</v>
      </c>
      <c r="D5569" s="1" t="str">
        <f t="array" ref="D5569">_xlfn.XLOOKUP($B5569, sales_teams!$A$2:$A$36, sales_teams!$C$2:$C$36)</f>
        <v>Central</v>
      </c>
      <c r="E5569" s="1" t="s">
        <v>109</v>
      </c>
      <c r="F5569" s="1" t="s">
        <v>106</v>
      </c>
      <c r="G5569" s="1" t="str">
        <f t="array" ref="G5569">IF($F5569="", "", _xlfn.XLOOKUP($F5569,accounts!$A$2:$A$86,accounts!$B$2:$B$86, "Other"))</f>
        <v>retail</v>
      </c>
      <c r="H5569" s="1" t="str">
        <f t="array" ref="H5569">IF($F5569="", "", IFS(_xlfn.XLOOKUP($F5569, accounts!$A$2:$A$86, accounts!$E$2:$E$86, 0)&gt;=1000, "Enterprise", _xlfn.XLOOKUP($F5569, accounts!$A$2:$A$86, accounts!$E$2:$E$86, 0)&gt;=100, "Mid-Market", TRUE, "SMB"))</f>
        <v>Enterprise</v>
      </c>
      <c r="I5569" s="1" t="str">
        <f t="array" ref="I5569">IF($F5569="", "", _xlfn.XLOOKUP($F5569,accounts!$A$2:$A$86,accounts!$F$2:$F$86, "Other"))</f>
        <v>Italy</v>
      </c>
      <c r="J5569" s="1" t="s">
        <v>192</v>
      </c>
      <c r="K5569" s="3">
        <v>42948.0</v>
      </c>
      <c r="L5569" s="3">
        <v>42958.0</v>
      </c>
      <c r="M5569" s="1">
        <v>0.0</v>
      </c>
    </row>
    <row r="5570">
      <c r="A5570" s="1" t="s">
        <v>5775</v>
      </c>
      <c r="B5570" s="1" t="s">
        <v>7</v>
      </c>
      <c r="C5570" s="1" t="str">
        <f t="array" ref="C5570">_xlfn.XLOOKUP($B5570, sales_teams!$A$2:$A$36, sales_teams!$B$2:$B$36)</f>
        <v>Dustin Brinkmann</v>
      </c>
      <c r="D5570" s="1" t="str">
        <f t="array" ref="D5570">_xlfn.XLOOKUP($B5570, sales_teams!$A$2:$A$36, sales_teams!$C$2:$C$36)</f>
        <v>Central</v>
      </c>
      <c r="E5570" s="1" t="s">
        <v>188</v>
      </c>
      <c r="F5570" s="1" t="s">
        <v>128</v>
      </c>
      <c r="G5570" s="1" t="str">
        <f t="array" ref="G5570">IF($F5570="", "", _xlfn.XLOOKUP($F5570,accounts!$A$2:$A$86,accounts!$B$2:$B$86, "Other"))</f>
        <v>marketing</v>
      </c>
      <c r="H5570" s="1" t="str">
        <f t="array" ref="H5570">IF($F5570="", "", IFS(_xlfn.XLOOKUP($F5570, accounts!$A$2:$A$86, accounts!$E$2:$E$86, 0)&gt;=1000, "Enterprise", _xlfn.XLOOKUP($F5570, accounts!$A$2:$A$86, accounts!$E$2:$E$86, 0)&gt;=100, "Mid-Market", TRUE, "SMB"))</f>
        <v>Enterprise</v>
      </c>
      <c r="I5570" s="1" t="str">
        <f t="array" ref="I5570">IF($F5570="", "", _xlfn.XLOOKUP($F5570,accounts!$A$2:$A$86,accounts!$F$2:$F$86, "Other"))</f>
        <v>United States</v>
      </c>
      <c r="J5570" s="1" t="s">
        <v>131</v>
      </c>
      <c r="K5570" s="3">
        <v>42948.0</v>
      </c>
      <c r="L5570" s="3">
        <v>42963.0</v>
      </c>
      <c r="M5570" s="1">
        <v>3452.0</v>
      </c>
    </row>
    <row r="5571">
      <c r="A5571" s="1" t="s">
        <v>5776</v>
      </c>
      <c r="B5571" s="1" t="s">
        <v>52</v>
      </c>
      <c r="C5571" s="1" t="str">
        <f t="array" ref="C5571">_xlfn.XLOOKUP($B5571, sales_teams!$A$2:$A$36, sales_teams!$B$2:$B$36)</f>
        <v>Rocco Neubert</v>
      </c>
      <c r="D5571" s="1" t="str">
        <f t="array" ref="D5571">_xlfn.XLOOKUP($B5571, sales_teams!$A$2:$A$36, sales_teams!$C$2:$C$36)</f>
        <v>East</v>
      </c>
      <c r="E5571" s="1" t="s">
        <v>188</v>
      </c>
      <c r="G5571" s="1" t="str">
        <f t="array" ref="G5571">IF($F5571="", "", _xlfn.XLOOKUP($F5571,accounts!$A$2:$A$86,accounts!$B$2:$B$86, "Other"))</f>
        <v/>
      </c>
      <c r="H5571" s="1" t="str">
        <f t="array" ref="H5571">IF($F5571="", "", IFS(_xlfn.XLOOKUP($F5571, accounts!$A$2:$A$86, accounts!$E$2:$E$86, 0)&gt;=1000, "Enterprise", _xlfn.XLOOKUP($F5571, accounts!$A$2:$A$86, accounts!$E$2:$E$86, 0)&gt;=100, "Mid-Market", TRUE, "SMB"))</f>
        <v/>
      </c>
      <c r="I5571" s="1" t="str">
        <f t="array" ref="I5571">IF($F5571="", "", _xlfn.XLOOKUP($F5571,accounts!$A$2:$A$86,accounts!$F$2:$F$86, "Other"))</f>
        <v/>
      </c>
      <c r="J5571" s="1" t="s">
        <v>189</v>
      </c>
      <c r="K5571" s="3">
        <v>42948.0</v>
      </c>
    </row>
    <row r="5572">
      <c r="A5572" s="1" t="s">
        <v>5777</v>
      </c>
      <c r="B5572" s="1" t="s">
        <v>52</v>
      </c>
      <c r="C5572" s="1" t="str">
        <f t="array" ref="C5572">_xlfn.XLOOKUP($B5572, sales_teams!$A$2:$A$36, sales_teams!$B$2:$B$36)</f>
        <v>Rocco Neubert</v>
      </c>
      <c r="D5572" s="1" t="str">
        <f t="array" ref="D5572">_xlfn.XLOOKUP($B5572, sales_teams!$A$2:$A$36, sales_teams!$C$2:$C$36)</f>
        <v>East</v>
      </c>
      <c r="E5572" s="1" t="s">
        <v>188</v>
      </c>
      <c r="F5572" s="1" t="s">
        <v>126</v>
      </c>
      <c r="G5572" s="1" t="str">
        <f t="array" ref="G5572">IF($F5572="", "", _xlfn.XLOOKUP($F5572,accounts!$A$2:$A$86,accounts!$B$2:$B$86, "Other"))</f>
        <v>retail</v>
      </c>
      <c r="H5572" s="1" t="str">
        <f t="array" ref="H5572">IF($F5572="", "", IFS(_xlfn.XLOOKUP($F5572, accounts!$A$2:$A$86, accounts!$E$2:$E$86, 0)&gt;=1000, "Enterprise", _xlfn.XLOOKUP($F5572, accounts!$A$2:$A$86, accounts!$E$2:$E$86, 0)&gt;=100, "Mid-Market", TRUE, "SMB"))</f>
        <v>Enterprise</v>
      </c>
      <c r="I5572" s="1" t="str">
        <f t="array" ref="I5572">IF($F5572="", "", _xlfn.XLOOKUP($F5572,accounts!$A$2:$A$86,accounts!$F$2:$F$86, "Other"))</f>
        <v>United States</v>
      </c>
      <c r="J5572" s="1" t="s">
        <v>131</v>
      </c>
      <c r="K5572" s="3">
        <v>42948.0</v>
      </c>
      <c r="L5572" s="3">
        <v>42956.0</v>
      </c>
      <c r="M5572" s="1">
        <v>3156.0</v>
      </c>
    </row>
    <row r="5573">
      <c r="A5573" s="1" t="s">
        <v>5778</v>
      </c>
      <c r="B5573" s="1" t="s">
        <v>48</v>
      </c>
      <c r="C5573" s="1" t="str">
        <f t="array" ref="C5573">_xlfn.XLOOKUP($B5573, sales_teams!$A$2:$A$36, sales_teams!$B$2:$B$36)</f>
        <v>Rocco Neubert</v>
      </c>
      <c r="D5573" s="1" t="str">
        <f t="array" ref="D5573">_xlfn.XLOOKUP($B5573, sales_teams!$A$2:$A$36, sales_teams!$C$2:$C$36)</f>
        <v>East</v>
      </c>
      <c r="E5573" s="1" t="s">
        <v>181</v>
      </c>
      <c r="F5573" s="1" t="s">
        <v>103</v>
      </c>
      <c r="G5573" s="1" t="str">
        <f t="array" ref="G5573">IF($F5573="", "", _xlfn.XLOOKUP($F5573,accounts!$A$2:$A$86,accounts!$B$2:$B$86, "Other"))</f>
        <v>retail</v>
      </c>
      <c r="H5573" s="1" t="str">
        <f t="array" ref="H5573">IF($F5573="", "", IFS(_xlfn.XLOOKUP($F5573, accounts!$A$2:$A$86, accounts!$E$2:$E$86, 0)&gt;=1000, "Enterprise", _xlfn.XLOOKUP($F5573, accounts!$A$2:$A$86, accounts!$E$2:$E$86, 0)&gt;=100, "Mid-Market", TRUE, "SMB"))</f>
        <v>Enterprise</v>
      </c>
      <c r="I5573" s="1" t="str">
        <f t="array" ref="I5573">IF($F5573="", "", _xlfn.XLOOKUP($F5573,accounts!$A$2:$A$86,accounts!$F$2:$F$86, "Other"))</f>
        <v>United States</v>
      </c>
      <c r="J5573" s="1" t="s">
        <v>192</v>
      </c>
      <c r="K5573" s="3">
        <v>42948.0</v>
      </c>
      <c r="L5573" s="3">
        <v>42961.0</v>
      </c>
      <c r="M5573" s="1">
        <v>0.0</v>
      </c>
    </row>
    <row r="5574">
      <c r="A5574" s="1" t="s">
        <v>5779</v>
      </c>
      <c r="B5574" s="1" t="s">
        <v>30</v>
      </c>
      <c r="C5574" s="1" t="str">
        <f t="array" ref="C5574">_xlfn.XLOOKUP($B5574, sales_teams!$A$2:$A$36, sales_teams!$B$2:$B$36)</f>
        <v>Melvin Marxen</v>
      </c>
      <c r="D5574" s="1" t="str">
        <f t="array" ref="D5574">_xlfn.XLOOKUP($B5574, sales_teams!$A$2:$A$36, sales_teams!$C$2:$C$36)</f>
        <v>Central</v>
      </c>
      <c r="E5574" s="1" t="s">
        <v>148</v>
      </c>
      <c r="G5574" s="1" t="str">
        <f t="array" ref="G5574">IF($F5574="", "", _xlfn.XLOOKUP($F5574,accounts!$A$2:$A$86,accounts!$B$2:$B$86, "Other"))</f>
        <v/>
      </c>
      <c r="H5574" s="1" t="str">
        <f t="array" ref="H5574">IF($F5574="", "", IFS(_xlfn.XLOOKUP($F5574, accounts!$A$2:$A$86, accounts!$E$2:$E$86, 0)&gt;=1000, "Enterprise", _xlfn.XLOOKUP($F5574, accounts!$A$2:$A$86, accounts!$E$2:$E$86, 0)&gt;=100, "Mid-Market", TRUE, "SMB"))</f>
        <v/>
      </c>
      <c r="I5574" s="1" t="str">
        <f t="array" ref="I5574">IF($F5574="", "", _xlfn.XLOOKUP($F5574,accounts!$A$2:$A$86,accounts!$F$2:$F$86, "Other"))</f>
        <v/>
      </c>
      <c r="J5574" s="1" t="s">
        <v>189</v>
      </c>
      <c r="K5574" s="3">
        <v>42948.0</v>
      </c>
    </row>
    <row r="5575">
      <c r="A5575" s="1" t="s">
        <v>5780</v>
      </c>
      <c r="B5575" s="1" t="s">
        <v>30</v>
      </c>
      <c r="C5575" s="1" t="str">
        <f t="array" ref="C5575">_xlfn.XLOOKUP($B5575, sales_teams!$A$2:$A$36, sales_teams!$B$2:$B$36)</f>
        <v>Melvin Marxen</v>
      </c>
      <c r="D5575" s="1" t="str">
        <f t="array" ref="D5575">_xlfn.XLOOKUP($B5575, sales_teams!$A$2:$A$36, sales_teams!$C$2:$C$36)</f>
        <v>Central</v>
      </c>
      <c r="E5575" s="1" t="s">
        <v>148</v>
      </c>
      <c r="G5575" s="1" t="str">
        <f t="array" ref="G5575">IF($F5575="", "", _xlfn.XLOOKUP($F5575,accounts!$A$2:$A$86,accounts!$B$2:$B$86, "Other"))</f>
        <v/>
      </c>
      <c r="H5575" s="1" t="str">
        <f t="array" ref="H5575">IF($F5575="", "", IFS(_xlfn.XLOOKUP($F5575, accounts!$A$2:$A$86, accounts!$E$2:$E$86, 0)&gt;=1000, "Enterprise", _xlfn.XLOOKUP($F5575, accounts!$A$2:$A$86, accounts!$E$2:$E$86, 0)&gt;=100, "Mid-Market", TRUE, "SMB"))</f>
        <v/>
      </c>
      <c r="I5575" s="1" t="str">
        <f t="array" ref="I5575">IF($F5575="", "", _xlfn.XLOOKUP($F5575,accounts!$A$2:$A$86,accounts!$F$2:$F$86, "Other"))</f>
        <v/>
      </c>
      <c r="J5575" s="1" t="s">
        <v>189</v>
      </c>
      <c r="K5575" s="3">
        <v>42948.0</v>
      </c>
    </row>
    <row r="5576">
      <c r="A5576" s="1" t="s">
        <v>5781</v>
      </c>
      <c r="B5576" s="1" t="s">
        <v>30</v>
      </c>
      <c r="C5576" s="1" t="str">
        <f t="array" ref="C5576">_xlfn.XLOOKUP($B5576, sales_teams!$A$2:$A$36, sales_teams!$B$2:$B$36)</f>
        <v>Melvin Marxen</v>
      </c>
      <c r="D5576" s="1" t="str">
        <f t="array" ref="D5576">_xlfn.XLOOKUP($B5576, sales_teams!$A$2:$A$36, sales_teams!$C$2:$C$36)</f>
        <v>Central</v>
      </c>
      <c r="E5576" s="1" t="s">
        <v>179</v>
      </c>
      <c r="F5576" s="1" t="s">
        <v>150</v>
      </c>
      <c r="G5576" s="1" t="str">
        <f t="array" ref="G5576">IF($F5576="", "", _xlfn.XLOOKUP($F5576,accounts!$A$2:$A$86,accounts!$B$2:$B$86, "Other"))</f>
        <v>technology</v>
      </c>
      <c r="H5576" s="1" t="str">
        <f t="array" ref="H5576">IF($F5576="", "", IFS(_xlfn.XLOOKUP($F5576, accounts!$A$2:$A$86, accounts!$E$2:$E$86, 0)&gt;=1000, "Enterprise", _xlfn.XLOOKUP($F5576, accounts!$A$2:$A$86, accounts!$E$2:$E$86, 0)&gt;=100, "Mid-Market", TRUE, "SMB"))</f>
        <v>Enterprise</v>
      </c>
      <c r="I5576" s="1" t="str">
        <f t="array" ref="I5576">IF($F5576="", "", _xlfn.XLOOKUP($F5576,accounts!$A$2:$A$86,accounts!$F$2:$F$86, "Other"))</f>
        <v>United States</v>
      </c>
      <c r="J5576" s="1" t="s">
        <v>189</v>
      </c>
      <c r="K5576" s="3">
        <v>42948.0</v>
      </c>
    </row>
    <row r="5577">
      <c r="A5577" s="1" t="s">
        <v>5782</v>
      </c>
      <c r="B5577" s="1" t="s">
        <v>30</v>
      </c>
      <c r="C5577" s="1" t="str">
        <f t="array" ref="C5577">_xlfn.XLOOKUP($B5577, sales_teams!$A$2:$A$36, sales_teams!$B$2:$B$36)</f>
        <v>Melvin Marxen</v>
      </c>
      <c r="D5577" s="1" t="str">
        <f t="array" ref="D5577">_xlfn.XLOOKUP($B5577, sales_teams!$A$2:$A$36, sales_teams!$C$2:$C$36)</f>
        <v>Central</v>
      </c>
      <c r="E5577" s="1" t="s">
        <v>179</v>
      </c>
      <c r="G5577" s="1" t="str">
        <f t="array" ref="G5577">IF($F5577="", "", _xlfn.XLOOKUP($F5577,accounts!$A$2:$A$86,accounts!$B$2:$B$86, "Other"))</f>
        <v/>
      </c>
      <c r="H5577" s="1" t="str">
        <f t="array" ref="H5577">IF($F5577="", "", IFS(_xlfn.XLOOKUP($F5577, accounts!$A$2:$A$86, accounts!$E$2:$E$86, 0)&gt;=1000, "Enterprise", _xlfn.XLOOKUP($F5577, accounts!$A$2:$A$86, accounts!$E$2:$E$86, 0)&gt;=100, "Mid-Market", TRUE, "SMB"))</f>
        <v/>
      </c>
      <c r="I5577" s="1" t="str">
        <f t="array" ref="I5577">IF($F5577="", "", _xlfn.XLOOKUP($F5577,accounts!$A$2:$A$86,accounts!$F$2:$F$86, "Other"))</f>
        <v/>
      </c>
      <c r="J5577" s="1" t="s">
        <v>189</v>
      </c>
      <c r="K5577" s="3">
        <v>42948.0</v>
      </c>
    </row>
    <row r="5578">
      <c r="A5578" s="1" t="s">
        <v>5783</v>
      </c>
      <c r="B5578" s="1" t="s">
        <v>30</v>
      </c>
      <c r="C5578" s="1" t="str">
        <f t="array" ref="C5578">_xlfn.XLOOKUP($B5578, sales_teams!$A$2:$A$36, sales_teams!$B$2:$B$36)</f>
        <v>Melvin Marxen</v>
      </c>
      <c r="D5578" s="1" t="str">
        <f t="array" ref="D5578">_xlfn.XLOOKUP($B5578, sales_teams!$A$2:$A$36, sales_teams!$C$2:$C$36)</f>
        <v>Central</v>
      </c>
      <c r="E5578" s="1" t="s">
        <v>188</v>
      </c>
      <c r="F5578" s="1" t="s">
        <v>156</v>
      </c>
      <c r="G5578" s="1" t="str">
        <f t="array" ref="G5578">IF($F5578="", "", _xlfn.XLOOKUP($F5578,accounts!$A$2:$A$86,accounts!$B$2:$B$86, "Other"))</f>
        <v>employment</v>
      </c>
      <c r="H5578" s="1" t="str">
        <f t="array" ref="H5578">IF($F5578="", "", IFS(_xlfn.XLOOKUP($F5578, accounts!$A$2:$A$86, accounts!$E$2:$E$86, 0)&gt;=1000, "Enterprise", _xlfn.XLOOKUP($F5578, accounts!$A$2:$A$86, accounts!$E$2:$E$86, 0)&gt;=100, "Mid-Market", TRUE, "SMB"))</f>
        <v>Mid-Market</v>
      </c>
      <c r="I5578" s="1" t="str">
        <f t="array" ref="I5578">IF($F5578="", "", _xlfn.XLOOKUP($F5578,accounts!$A$2:$A$86,accounts!$F$2:$F$86, "Other"))</f>
        <v>United States</v>
      </c>
      <c r="J5578" s="1" t="s">
        <v>192</v>
      </c>
      <c r="K5578" s="3">
        <v>42948.0</v>
      </c>
      <c r="L5578" s="3">
        <v>43062.0</v>
      </c>
      <c r="M5578" s="1">
        <v>0.0</v>
      </c>
    </row>
    <row r="5579">
      <c r="A5579" s="1" t="s">
        <v>5784</v>
      </c>
      <c r="B5579" s="1" t="s">
        <v>26</v>
      </c>
      <c r="C5579" s="1" t="str">
        <f t="array" ref="C5579">_xlfn.XLOOKUP($B5579, sales_teams!$A$2:$A$36, sales_teams!$B$2:$B$36)</f>
        <v>Melvin Marxen</v>
      </c>
      <c r="D5579" s="1" t="str">
        <f t="array" ref="D5579">_xlfn.XLOOKUP($B5579, sales_teams!$A$2:$A$36, sales_teams!$C$2:$C$36)</f>
        <v>Central</v>
      </c>
      <c r="E5579" s="1" t="s">
        <v>181</v>
      </c>
      <c r="G5579" s="1" t="str">
        <f t="array" ref="G5579">IF($F5579="", "", _xlfn.XLOOKUP($F5579,accounts!$A$2:$A$86,accounts!$B$2:$B$86, "Other"))</f>
        <v/>
      </c>
      <c r="H5579" s="1" t="str">
        <f t="array" ref="H5579">IF($F5579="", "", IFS(_xlfn.XLOOKUP($F5579, accounts!$A$2:$A$86, accounts!$E$2:$E$86, 0)&gt;=1000, "Enterprise", _xlfn.XLOOKUP($F5579, accounts!$A$2:$A$86, accounts!$E$2:$E$86, 0)&gt;=100, "Mid-Market", TRUE, "SMB"))</f>
        <v/>
      </c>
      <c r="I5579" s="1" t="str">
        <f t="array" ref="I5579">IF($F5579="", "", _xlfn.XLOOKUP($F5579,accounts!$A$2:$A$86,accounts!$F$2:$F$86, "Other"))</f>
        <v/>
      </c>
      <c r="J5579" s="1" t="s">
        <v>189</v>
      </c>
      <c r="K5579" s="3">
        <v>42948.0</v>
      </c>
    </row>
    <row r="5580">
      <c r="A5580" s="1" t="s">
        <v>5785</v>
      </c>
      <c r="B5580" s="1" t="s">
        <v>26</v>
      </c>
      <c r="C5580" s="1" t="str">
        <f t="array" ref="C5580">_xlfn.XLOOKUP($B5580, sales_teams!$A$2:$A$36, sales_teams!$B$2:$B$36)</f>
        <v>Melvin Marxen</v>
      </c>
      <c r="D5580" s="1" t="str">
        <f t="array" ref="D5580">_xlfn.XLOOKUP($B5580, sales_teams!$A$2:$A$36, sales_teams!$C$2:$C$36)</f>
        <v>Central</v>
      </c>
      <c r="E5580" s="1" t="s">
        <v>109</v>
      </c>
      <c r="G5580" s="1" t="str">
        <f t="array" ref="G5580">IF($F5580="", "", _xlfn.XLOOKUP($F5580,accounts!$A$2:$A$86,accounts!$B$2:$B$86, "Other"))</f>
        <v/>
      </c>
      <c r="H5580" s="1" t="str">
        <f t="array" ref="H5580">IF($F5580="", "", IFS(_xlfn.XLOOKUP($F5580, accounts!$A$2:$A$86, accounts!$E$2:$E$86, 0)&gt;=1000, "Enterprise", _xlfn.XLOOKUP($F5580, accounts!$A$2:$A$86, accounts!$E$2:$E$86, 0)&gt;=100, "Mid-Market", TRUE, "SMB"))</f>
        <v/>
      </c>
      <c r="I5580" s="1" t="str">
        <f t="array" ref="I5580">IF($F5580="", "", _xlfn.XLOOKUP($F5580,accounts!$A$2:$A$86,accounts!$F$2:$F$86, "Other"))</f>
        <v/>
      </c>
      <c r="J5580" s="1" t="s">
        <v>189</v>
      </c>
      <c r="K5580" s="3">
        <v>42948.0</v>
      </c>
    </row>
    <row r="5581">
      <c r="A5581" s="1" t="s">
        <v>5786</v>
      </c>
      <c r="B5581" s="1" t="s">
        <v>26</v>
      </c>
      <c r="C5581" s="1" t="str">
        <f t="array" ref="C5581">_xlfn.XLOOKUP($B5581, sales_teams!$A$2:$A$36, sales_teams!$B$2:$B$36)</f>
        <v>Melvin Marxen</v>
      </c>
      <c r="D5581" s="1" t="str">
        <f t="array" ref="D5581">_xlfn.XLOOKUP($B5581, sales_teams!$A$2:$A$36, sales_teams!$C$2:$C$36)</f>
        <v>Central</v>
      </c>
      <c r="E5581" s="1" t="s">
        <v>179</v>
      </c>
      <c r="G5581" s="1" t="str">
        <f t="array" ref="G5581">IF($F5581="", "", _xlfn.XLOOKUP($F5581,accounts!$A$2:$A$86,accounts!$B$2:$B$86, "Other"))</f>
        <v/>
      </c>
      <c r="H5581" s="1" t="str">
        <f t="array" ref="H5581">IF($F5581="", "", IFS(_xlfn.XLOOKUP($F5581, accounts!$A$2:$A$86, accounts!$E$2:$E$86, 0)&gt;=1000, "Enterprise", _xlfn.XLOOKUP($F5581, accounts!$A$2:$A$86, accounts!$E$2:$E$86, 0)&gt;=100, "Mid-Market", TRUE, "SMB"))</f>
        <v/>
      </c>
      <c r="I5581" s="1" t="str">
        <f t="array" ref="I5581">IF($F5581="", "", _xlfn.XLOOKUP($F5581,accounts!$A$2:$A$86,accounts!$F$2:$F$86, "Other"))</f>
        <v/>
      </c>
      <c r="J5581" s="1" t="s">
        <v>189</v>
      </c>
      <c r="K5581" s="3">
        <v>42948.0</v>
      </c>
    </row>
    <row r="5582">
      <c r="A5582" s="1" t="s">
        <v>5787</v>
      </c>
      <c r="B5582" s="1" t="s">
        <v>26</v>
      </c>
      <c r="C5582" s="1" t="str">
        <f t="array" ref="C5582">_xlfn.XLOOKUP($B5582, sales_teams!$A$2:$A$36, sales_teams!$B$2:$B$36)</f>
        <v>Melvin Marxen</v>
      </c>
      <c r="D5582" s="1" t="str">
        <f t="array" ref="D5582">_xlfn.XLOOKUP($B5582, sales_teams!$A$2:$A$36, sales_teams!$C$2:$C$36)</f>
        <v>Central</v>
      </c>
      <c r="E5582" s="1" t="s">
        <v>188</v>
      </c>
      <c r="G5582" s="1" t="str">
        <f t="array" ref="G5582">IF($F5582="", "", _xlfn.XLOOKUP($F5582,accounts!$A$2:$A$86,accounts!$B$2:$B$86, "Other"))</f>
        <v/>
      </c>
      <c r="H5582" s="1" t="str">
        <f t="array" ref="H5582">IF($F5582="", "", IFS(_xlfn.XLOOKUP($F5582, accounts!$A$2:$A$86, accounts!$E$2:$E$86, 0)&gt;=1000, "Enterprise", _xlfn.XLOOKUP($F5582, accounts!$A$2:$A$86, accounts!$E$2:$E$86, 0)&gt;=100, "Mid-Market", TRUE, "SMB"))</f>
        <v/>
      </c>
      <c r="I5582" s="1" t="str">
        <f t="array" ref="I5582">IF($F5582="", "", _xlfn.XLOOKUP($F5582,accounts!$A$2:$A$86,accounts!$F$2:$F$86, "Other"))</f>
        <v/>
      </c>
      <c r="J5582" s="1" t="s">
        <v>189</v>
      </c>
      <c r="K5582" s="3">
        <v>42948.0</v>
      </c>
    </row>
    <row r="5583">
      <c r="A5583" s="1" t="s">
        <v>5788</v>
      </c>
      <c r="B5583" s="1" t="s">
        <v>88</v>
      </c>
      <c r="C5583" s="1" t="str">
        <f t="array" ref="C5583">_xlfn.XLOOKUP($B5583, sales_teams!$A$2:$A$36, sales_teams!$B$2:$B$36)</f>
        <v>Celia Rouche</v>
      </c>
      <c r="D5583" s="1" t="str">
        <f t="array" ref="D5583">_xlfn.XLOOKUP($B5583, sales_teams!$A$2:$A$36, sales_teams!$C$2:$C$36)</f>
        <v>West</v>
      </c>
      <c r="E5583" s="1" t="s">
        <v>109</v>
      </c>
      <c r="G5583" s="1" t="str">
        <f t="array" ref="G5583">IF($F5583="", "", _xlfn.XLOOKUP($F5583,accounts!$A$2:$A$86,accounts!$B$2:$B$86, "Other"))</f>
        <v/>
      </c>
      <c r="H5583" s="1" t="str">
        <f t="array" ref="H5583">IF($F5583="", "", IFS(_xlfn.XLOOKUP($F5583, accounts!$A$2:$A$86, accounts!$E$2:$E$86, 0)&gt;=1000, "Enterprise", _xlfn.XLOOKUP($F5583, accounts!$A$2:$A$86, accounts!$E$2:$E$86, 0)&gt;=100, "Mid-Market", TRUE, "SMB"))</f>
        <v/>
      </c>
      <c r="I5583" s="1" t="str">
        <f t="array" ref="I5583">IF($F5583="", "", _xlfn.XLOOKUP($F5583,accounts!$A$2:$A$86,accounts!$F$2:$F$86, "Other"))</f>
        <v/>
      </c>
      <c r="J5583" s="1" t="s">
        <v>189</v>
      </c>
      <c r="K5583" s="3">
        <v>42948.0</v>
      </c>
    </row>
    <row r="5584">
      <c r="A5584" s="1" t="s">
        <v>5789</v>
      </c>
      <c r="B5584" s="1" t="s">
        <v>88</v>
      </c>
      <c r="C5584" s="1" t="str">
        <f t="array" ref="C5584">_xlfn.XLOOKUP($B5584, sales_teams!$A$2:$A$36, sales_teams!$B$2:$B$36)</f>
        <v>Celia Rouche</v>
      </c>
      <c r="D5584" s="1" t="str">
        <f t="array" ref="D5584">_xlfn.XLOOKUP($B5584, sales_teams!$A$2:$A$36, sales_teams!$C$2:$C$36)</f>
        <v>West</v>
      </c>
      <c r="E5584" s="1" t="s">
        <v>109</v>
      </c>
      <c r="F5584" s="1" t="s">
        <v>147</v>
      </c>
      <c r="G5584" s="1" t="str">
        <f t="array" ref="G5584">IF($F5584="", "", _xlfn.XLOOKUP($F5584,accounts!$A$2:$A$86,accounts!$B$2:$B$86, "Other"))</f>
        <v>telecommunications</v>
      </c>
      <c r="H5584" s="1" t="str">
        <f t="array" ref="H5584">IF($F5584="", "", IFS(_xlfn.XLOOKUP($F5584, accounts!$A$2:$A$86, accounts!$E$2:$E$86, 0)&gt;=1000, "Enterprise", _xlfn.XLOOKUP($F5584, accounts!$A$2:$A$86, accounts!$E$2:$E$86, 0)&gt;=100, "Mid-Market", TRUE, "SMB"))</f>
        <v>Enterprise</v>
      </c>
      <c r="I5584" s="1" t="str">
        <f t="array" ref="I5584">IF($F5584="", "", _xlfn.XLOOKUP($F5584,accounts!$A$2:$A$86,accounts!$F$2:$F$86, "Other"))</f>
        <v>United States</v>
      </c>
      <c r="J5584" s="1" t="s">
        <v>131</v>
      </c>
      <c r="K5584" s="3">
        <v>42948.0</v>
      </c>
      <c r="L5584" s="3">
        <v>42953.0</v>
      </c>
      <c r="M5584" s="1">
        <v>1157.0</v>
      </c>
    </row>
    <row r="5585">
      <c r="A5585" s="1" t="s">
        <v>5790</v>
      </c>
      <c r="B5585" s="1" t="s">
        <v>99</v>
      </c>
      <c r="C5585" s="1" t="str">
        <f t="array" ref="C5585">_xlfn.XLOOKUP($B5585, sales_teams!$A$2:$A$36, sales_teams!$B$2:$B$36)</f>
        <v>Summer Sewald</v>
      </c>
      <c r="D5585" s="1" t="str">
        <f t="array" ref="D5585">_xlfn.XLOOKUP($B5585, sales_teams!$A$2:$A$36, sales_teams!$C$2:$C$36)</f>
        <v>West</v>
      </c>
      <c r="E5585" s="1" t="s">
        <v>109</v>
      </c>
      <c r="F5585" s="1" t="s">
        <v>142</v>
      </c>
      <c r="G5585" s="1" t="str">
        <f t="array" ref="G5585">IF($F5585="", "", _xlfn.XLOOKUP($F5585,accounts!$A$2:$A$86,accounts!$B$2:$B$86, "Other"))</f>
        <v>retail</v>
      </c>
      <c r="H5585" s="1" t="str">
        <f t="array" ref="H5585">IF($F5585="", "", IFS(_xlfn.XLOOKUP($F5585, accounts!$A$2:$A$86, accounts!$E$2:$E$86, 0)&gt;=1000, "Enterprise", _xlfn.XLOOKUP($F5585, accounts!$A$2:$A$86, accounts!$E$2:$E$86, 0)&gt;=100, "Mid-Market", TRUE, "SMB"))</f>
        <v>Enterprise</v>
      </c>
      <c r="I5585" s="1" t="str">
        <f t="array" ref="I5585">IF($F5585="", "", _xlfn.XLOOKUP($F5585,accounts!$A$2:$A$86,accounts!$F$2:$F$86, "Other"))</f>
        <v>United States</v>
      </c>
      <c r="J5585" s="1" t="s">
        <v>131</v>
      </c>
      <c r="K5585" s="3">
        <v>42948.0</v>
      </c>
      <c r="L5585" s="3">
        <v>43061.0</v>
      </c>
      <c r="M5585" s="1">
        <v>1040.0</v>
      </c>
    </row>
    <row r="5586">
      <c r="A5586" s="1" t="s">
        <v>5791</v>
      </c>
      <c r="B5586" s="1" t="s">
        <v>19</v>
      </c>
      <c r="C5586" s="1" t="str">
        <f t="array" ref="C5586">_xlfn.XLOOKUP($B5586, sales_teams!$A$2:$A$36, sales_teams!$B$2:$B$36)</f>
        <v>Melvin Marxen</v>
      </c>
      <c r="D5586" s="1" t="str">
        <f t="array" ref="D5586">_xlfn.XLOOKUP($B5586, sales_teams!$A$2:$A$36, sales_teams!$C$2:$C$36)</f>
        <v>Central</v>
      </c>
      <c r="E5586" s="1" t="s">
        <v>179</v>
      </c>
      <c r="F5586" s="1" t="s">
        <v>157</v>
      </c>
      <c r="G5586" s="1" t="str">
        <f t="array" ref="G5586">IF($F5586="", "", _xlfn.XLOOKUP($F5586,accounts!$A$2:$A$86,accounts!$B$2:$B$86, "Other"))</f>
        <v>retail</v>
      </c>
      <c r="H5586" s="1" t="str">
        <f t="array" ref="H5586">IF($F5586="", "", IFS(_xlfn.XLOOKUP($F5586, accounts!$A$2:$A$86, accounts!$E$2:$E$86, 0)&gt;=1000, "Enterprise", _xlfn.XLOOKUP($F5586, accounts!$A$2:$A$86, accounts!$E$2:$E$86, 0)&gt;=100, "Mid-Market", TRUE, "SMB"))</f>
        <v>Enterprise</v>
      </c>
      <c r="I5586" s="1" t="str">
        <f t="array" ref="I5586">IF($F5586="", "", _xlfn.XLOOKUP($F5586,accounts!$A$2:$A$86,accounts!$F$2:$F$86, "Other"))</f>
        <v>Belgium</v>
      </c>
      <c r="J5586" s="1" t="s">
        <v>131</v>
      </c>
      <c r="K5586" s="3">
        <v>42948.0</v>
      </c>
      <c r="L5586" s="3">
        <v>43085.0</v>
      </c>
      <c r="M5586" s="1">
        <v>49.0</v>
      </c>
    </row>
    <row r="5587">
      <c r="A5587" s="1" t="s">
        <v>5792</v>
      </c>
      <c r="B5587" s="1" t="s">
        <v>17</v>
      </c>
      <c r="C5587" s="1" t="str">
        <f t="array" ref="C5587">_xlfn.XLOOKUP($B5587, sales_teams!$A$2:$A$36, sales_teams!$B$2:$B$36)</f>
        <v>Dustin Brinkmann</v>
      </c>
      <c r="D5587" s="1" t="str">
        <f t="array" ref="D5587">_xlfn.XLOOKUP($B5587, sales_teams!$A$2:$A$36, sales_teams!$C$2:$C$36)</f>
        <v>Central</v>
      </c>
      <c r="E5587" s="1" t="s">
        <v>181</v>
      </c>
      <c r="G5587" s="1" t="str">
        <f t="array" ref="G5587">IF($F5587="", "", _xlfn.XLOOKUP($F5587,accounts!$A$2:$A$86,accounts!$B$2:$B$86, "Other"))</f>
        <v/>
      </c>
      <c r="H5587" s="1" t="str">
        <f t="array" ref="H5587">IF($F5587="", "", IFS(_xlfn.XLOOKUP($F5587, accounts!$A$2:$A$86, accounts!$E$2:$E$86, 0)&gt;=1000, "Enterprise", _xlfn.XLOOKUP($F5587, accounts!$A$2:$A$86, accounts!$E$2:$E$86, 0)&gt;=100, "Mid-Market", TRUE, "SMB"))</f>
        <v/>
      </c>
      <c r="I5587" s="1" t="str">
        <f t="array" ref="I5587">IF($F5587="", "", _xlfn.XLOOKUP($F5587,accounts!$A$2:$A$86,accounts!$F$2:$F$86, "Other"))</f>
        <v/>
      </c>
      <c r="J5587" s="1" t="s">
        <v>189</v>
      </c>
      <c r="K5587" s="3">
        <v>42948.0</v>
      </c>
    </row>
    <row r="5588">
      <c r="A5588" s="1" t="s">
        <v>5793</v>
      </c>
      <c r="B5588" s="1" t="s">
        <v>17</v>
      </c>
      <c r="C5588" s="1" t="str">
        <f t="array" ref="C5588">_xlfn.XLOOKUP($B5588, sales_teams!$A$2:$A$36, sales_teams!$B$2:$B$36)</f>
        <v>Dustin Brinkmann</v>
      </c>
      <c r="D5588" s="1" t="str">
        <f t="array" ref="D5588">_xlfn.XLOOKUP($B5588, sales_teams!$A$2:$A$36, sales_teams!$C$2:$C$36)</f>
        <v>Central</v>
      </c>
      <c r="E5588" s="1" t="s">
        <v>181</v>
      </c>
      <c r="F5588" s="1" t="s">
        <v>78</v>
      </c>
      <c r="G5588" s="1" t="str">
        <f t="array" ref="G5588">IF($F5588="", "", _xlfn.XLOOKUP($F5588,accounts!$A$2:$A$86,accounts!$B$2:$B$86, "Other"))</f>
        <v>marketing</v>
      </c>
      <c r="H5588" s="1" t="str">
        <f t="array" ref="H5588">IF($F5588="", "", IFS(_xlfn.XLOOKUP($F5588, accounts!$A$2:$A$86, accounts!$E$2:$E$86, 0)&gt;=1000, "Enterprise", _xlfn.XLOOKUP($F5588, accounts!$A$2:$A$86, accounts!$E$2:$E$86, 0)&gt;=100, "Mid-Market", TRUE, "SMB"))</f>
        <v>Enterprise</v>
      </c>
      <c r="I5588" s="1" t="str">
        <f t="array" ref="I5588">IF($F5588="", "", _xlfn.XLOOKUP($F5588,accounts!$A$2:$A$86,accounts!$F$2:$F$86, "Other"))</f>
        <v>United States</v>
      </c>
      <c r="J5588" s="1" t="s">
        <v>131</v>
      </c>
      <c r="K5588" s="3">
        <v>42948.0</v>
      </c>
      <c r="L5588" s="3">
        <v>42997.0</v>
      </c>
      <c r="M5588" s="1">
        <v>454.0</v>
      </c>
    </row>
    <row r="5589">
      <c r="A5589" s="1" t="s">
        <v>5794</v>
      </c>
      <c r="B5589" s="1" t="s">
        <v>92</v>
      </c>
      <c r="C5589" s="1" t="str">
        <f t="array" ref="C5589">_xlfn.XLOOKUP($B5589, sales_teams!$A$2:$A$36, sales_teams!$B$2:$B$36)</f>
        <v>Celia Rouche</v>
      </c>
      <c r="D5589" s="1" t="str">
        <f t="array" ref="D5589">_xlfn.XLOOKUP($B5589, sales_teams!$A$2:$A$36, sales_teams!$C$2:$C$36)</f>
        <v>West</v>
      </c>
      <c r="E5589" s="1" t="s">
        <v>109</v>
      </c>
      <c r="F5589" s="1" t="s">
        <v>176</v>
      </c>
      <c r="G5589" s="1" t="str">
        <f t="array" ref="G5589">IF($F5589="", "", _xlfn.XLOOKUP($F5589,accounts!$A$2:$A$86,accounts!$B$2:$B$86, "Other"))</f>
        <v>entertainment</v>
      </c>
      <c r="H5589" s="1" t="str">
        <f t="array" ref="H5589">IF($F5589="", "", IFS(_xlfn.XLOOKUP($F5589, accounts!$A$2:$A$86, accounts!$E$2:$E$86, 0)&gt;=1000, "Enterprise", _xlfn.XLOOKUP($F5589, accounts!$A$2:$A$86, accounts!$E$2:$E$86, 0)&gt;=100, "Mid-Market", TRUE, "SMB"))</f>
        <v>Mid-Market</v>
      </c>
      <c r="I5589" s="1" t="str">
        <f t="array" ref="I5589">IF($F5589="", "", _xlfn.XLOOKUP($F5589,accounts!$A$2:$A$86,accounts!$F$2:$F$86, "Other"))</f>
        <v>United States</v>
      </c>
      <c r="J5589" s="1" t="s">
        <v>131</v>
      </c>
      <c r="K5589" s="3">
        <v>42948.0</v>
      </c>
      <c r="L5589" s="3">
        <v>43057.0</v>
      </c>
      <c r="M5589" s="1">
        <v>1106.0</v>
      </c>
    </row>
    <row r="5590">
      <c r="A5590" s="1" t="s">
        <v>5795</v>
      </c>
      <c r="B5590" s="1" t="s">
        <v>24</v>
      </c>
      <c r="C5590" s="1" t="str">
        <f t="array" ref="C5590">_xlfn.XLOOKUP($B5590, sales_teams!$A$2:$A$36, sales_teams!$B$2:$B$36)</f>
        <v>Melvin Marxen</v>
      </c>
      <c r="D5590" s="1" t="str">
        <f t="array" ref="D5590">_xlfn.XLOOKUP($B5590, sales_teams!$A$2:$A$36, sales_teams!$C$2:$C$36)</f>
        <v>Central</v>
      </c>
      <c r="E5590" s="1" t="s">
        <v>242</v>
      </c>
      <c r="G5590" s="1" t="str">
        <f t="array" ref="G5590">IF($F5590="", "", _xlfn.XLOOKUP($F5590,accounts!$A$2:$A$86,accounts!$B$2:$B$86, "Other"))</f>
        <v/>
      </c>
      <c r="H5590" s="1" t="str">
        <f t="array" ref="H5590">IF($F5590="", "", IFS(_xlfn.XLOOKUP($F5590, accounts!$A$2:$A$86, accounts!$E$2:$E$86, 0)&gt;=1000, "Enterprise", _xlfn.XLOOKUP($F5590, accounts!$A$2:$A$86, accounts!$E$2:$E$86, 0)&gt;=100, "Mid-Market", TRUE, "SMB"))</f>
        <v/>
      </c>
      <c r="I5590" s="1" t="str">
        <f t="array" ref="I5590">IF($F5590="", "", _xlfn.XLOOKUP($F5590,accounts!$A$2:$A$86,accounts!$F$2:$F$86, "Other"))</f>
        <v/>
      </c>
      <c r="J5590" s="1" t="s">
        <v>189</v>
      </c>
      <c r="K5590" s="3">
        <v>42948.0</v>
      </c>
    </row>
    <row r="5591">
      <c r="A5591" s="1" t="s">
        <v>5796</v>
      </c>
      <c r="B5591" s="1" t="s">
        <v>24</v>
      </c>
      <c r="C5591" s="1" t="str">
        <f t="array" ref="C5591">_xlfn.XLOOKUP($B5591, sales_teams!$A$2:$A$36, sales_teams!$B$2:$B$36)</f>
        <v>Melvin Marxen</v>
      </c>
      <c r="D5591" s="1" t="str">
        <f t="array" ref="D5591">_xlfn.XLOOKUP($B5591, sales_teams!$A$2:$A$36, sales_teams!$C$2:$C$36)</f>
        <v>Central</v>
      </c>
      <c r="E5591" s="1" t="s">
        <v>194</v>
      </c>
      <c r="G5591" s="1" t="str">
        <f t="array" ref="G5591">IF($F5591="", "", _xlfn.XLOOKUP($F5591,accounts!$A$2:$A$86,accounts!$B$2:$B$86, "Other"))</f>
        <v/>
      </c>
      <c r="H5591" s="1" t="str">
        <f t="array" ref="H5591">IF($F5591="", "", IFS(_xlfn.XLOOKUP($F5591, accounts!$A$2:$A$86, accounts!$E$2:$E$86, 0)&gt;=1000, "Enterprise", _xlfn.XLOOKUP($F5591, accounts!$A$2:$A$86, accounts!$E$2:$E$86, 0)&gt;=100, "Mid-Market", TRUE, "SMB"))</f>
        <v/>
      </c>
      <c r="I5591" s="1" t="str">
        <f t="array" ref="I5591">IF($F5591="", "", _xlfn.XLOOKUP($F5591,accounts!$A$2:$A$86,accounts!$F$2:$F$86, "Other"))</f>
        <v/>
      </c>
      <c r="J5591" s="1" t="s">
        <v>189</v>
      </c>
      <c r="K5591" s="3">
        <v>42948.0</v>
      </c>
    </row>
    <row r="5592">
      <c r="A5592" s="1" t="s">
        <v>5797</v>
      </c>
      <c r="B5592" s="1" t="s">
        <v>24</v>
      </c>
      <c r="C5592" s="1" t="str">
        <f t="array" ref="C5592">_xlfn.XLOOKUP($B5592, sales_teams!$A$2:$A$36, sales_teams!$B$2:$B$36)</f>
        <v>Melvin Marxen</v>
      </c>
      <c r="D5592" s="1" t="str">
        <f t="array" ref="D5592">_xlfn.XLOOKUP($B5592, sales_teams!$A$2:$A$36, sales_teams!$C$2:$C$36)</f>
        <v>Central</v>
      </c>
      <c r="E5592" s="1" t="s">
        <v>148</v>
      </c>
      <c r="G5592" s="1" t="str">
        <f t="array" ref="G5592">IF($F5592="", "", _xlfn.XLOOKUP($F5592,accounts!$A$2:$A$86,accounts!$B$2:$B$86, "Other"))</f>
        <v/>
      </c>
      <c r="H5592" s="1" t="str">
        <f t="array" ref="H5592">IF($F5592="", "", IFS(_xlfn.XLOOKUP($F5592, accounts!$A$2:$A$86, accounts!$E$2:$E$86, 0)&gt;=1000, "Enterprise", _xlfn.XLOOKUP($F5592, accounts!$A$2:$A$86, accounts!$E$2:$E$86, 0)&gt;=100, "Mid-Market", TRUE, "SMB"))</f>
        <v/>
      </c>
      <c r="I5592" s="1" t="str">
        <f t="array" ref="I5592">IF($F5592="", "", _xlfn.XLOOKUP($F5592,accounts!$A$2:$A$86,accounts!$F$2:$F$86, "Other"))</f>
        <v/>
      </c>
      <c r="J5592" s="1" t="s">
        <v>189</v>
      </c>
      <c r="K5592" s="3">
        <v>42948.0</v>
      </c>
    </row>
    <row r="5593">
      <c r="A5593" s="1" t="s">
        <v>5798</v>
      </c>
      <c r="B5593" s="1" t="s">
        <v>107</v>
      </c>
      <c r="C5593" s="1" t="str">
        <f t="array" ref="C5593">_xlfn.XLOOKUP($B5593, sales_teams!$A$2:$A$36, sales_teams!$B$2:$B$36)</f>
        <v>Summer Sewald</v>
      </c>
      <c r="D5593" s="1" t="str">
        <f t="array" ref="D5593">_xlfn.XLOOKUP($B5593, sales_teams!$A$2:$A$36, sales_teams!$C$2:$C$36)</f>
        <v>West</v>
      </c>
      <c r="E5593" s="1" t="s">
        <v>109</v>
      </c>
      <c r="F5593" s="1" t="s">
        <v>114</v>
      </c>
      <c r="G5593" s="1" t="str">
        <f t="array" ref="G5593">IF($F5593="", "", _xlfn.XLOOKUP($F5593,accounts!$A$2:$A$86,accounts!$B$2:$B$86, "Other"))</f>
        <v>marketing</v>
      </c>
      <c r="H5593" s="1" t="str">
        <f t="array" ref="H5593">IF($F5593="", "", IFS(_xlfn.XLOOKUP($F5593, accounts!$A$2:$A$86, accounts!$E$2:$E$86, 0)&gt;=1000, "Enterprise", _xlfn.XLOOKUP($F5593, accounts!$A$2:$A$86, accounts!$E$2:$E$86, 0)&gt;=100, "Mid-Market", TRUE, "SMB"))</f>
        <v>Enterprise</v>
      </c>
      <c r="I5593" s="1" t="str">
        <f t="array" ref="I5593">IF($F5593="", "", _xlfn.XLOOKUP($F5593,accounts!$A$2:$A$86,accounts!$F$2:$F$86, "Other"))</f>
        <v>United States</v>
      </c>
      <c r="J5593" s="1" t="s">
        <v>131</v>
      </c>
      <c r="K5593" s="3">
        <v>42948.0</v>
      </c>
      <c r="L5593" s="3">
        <v>42955.0</v>
      </c>
      <c r="M5593" s="1">
        <v>1143.0</v>
      </c>
    </row>
    <row r="5594">
      <c r="A5594" s="1" t="s">
        <v>5799</v>
      </c>
      <c r="B5594" s="1" t="s">
        <v>107</v>
      </c>
      <c r="C5594" s="1" t="str">
        <f t="array" ref="C5594">_xlfn.XLOOKUP($B5594, sales_teams!$A$2:$A$36, sales_teams!$B$2:$B$36)</f>
        <v>Summer Sewald</v>
      </c>
      <c r="D5594" s="1" t="str">
        <f t="array" ref="D5594">_xlfn.XLOOKUP($B5594, sales_teams!$A$2:$A$36, sales_teams!$C$2:$C$36)</f>
        <v>West</v>
      </c>
      <c r="E5594" s="1" t="s">
        <v>194</v>
      </c>
      <c r="F5594" s="1" t="s">
        <v>124</v>
      </c>
      <c r="G5594" s="1" t="str">
        <f t="array" ref="G5594">IF($F5594="", "", _xlfn.XLOOKUP($F5594,accounts!$A$2:$A$86,accounts!$B$2:$B$86, "Other"))</f>
        <v>retail</v>
      </c>
      <c r="H5594" s="1" t="str">
        <f t="array" ref="H5594">IF($F5594="", "", IFS(_xlfn.XLOOKUP($F5594, accounts!$A$2:$A$86, accounts!$E$2:$E$86, 0)&gt;=1000, "Enterprise", _xlfn.XLOOKUP($F5594, accounts!$A$2:$A$86, accounts!$E$2:$E$86, 0)&gt;=100, "Mid-Market", TRUE, "SMB"))</f>
        <v>Enterprise</v>
      </c>
      <c r="I5594" s="1" t="str">
        <f t="array" ref="I5594">IF($F5594="", "", _xlfn.XLOOKUP($F5594,accounts!$A$2:$A$86,accounts!$F$2:$F$86, "Other"))</f>
        <v>United States</v>
      </c>
      <c r="J5594" s="1" t="s">
        <v>131</v>
      </c>
      <c r="K5594" s="3">
        <v>42948.0</v>
      </c>
      <c r="L5594" s="3">
        <v>43045.0</v>
      </c>
      <c r="M5594" s="1">
        <v>4434.0</v>
      </c>
    </row>
    <row r="5595">
      <c r="A5595" s="1" t="s">
        <v>5800</v>
      </c>
      <c r="B5595" s="1" t="s">
        <v>18</v>
      </c>
      <c r="C5595" s="1" t="str">
        <f t="array" ref="C5595">_xlfn.XLOOKUP($B5595, sales_teams!$A$2:$A$36, sales_teams!$B$2:$B$36)</f>
        <v>Dustin Brinkmann</v>
      </c>
      <c r="D5595" s="1" t="str">
        <f t="array" ref="D5595">_xlfn.XLOOKUP($B5595, sales_teams!$A$2:$A$36, sales_teams!$C$2:$C$36)</f>
        <v>Central</v>
      </c>
      <c r="E5595" s="1" t="s">
        <v>179</v>
      </c>
      <c r="F5595" s="1" t="s">
        <v>144</v>
      </c>
      <c r="G5595" s="1" t="str">
        <f t="array" ref="G5595">IF($F5595="", "", _xlfn.XLOOKUP($F5595,accounts!$A$2:$A$86,accounts!$B$2:$B$86, "Other"))</f>
        <v>retail</v>
      </c>
      <c r="H5595" s="1" t="str">
        <f t="array" ref="H5595">IF($F5595="", "", IFS(_xlfn.XLOOKUP($F5595, accounts!$A$2:$A$86, accounts!$E$2:$E$86, 0)&gt;=1000, "Enterprise", _xlfn.XLOOKUP($F5595, accounts!$A$2:$A$86, accounts!$E$2:$E$86, 0)&gt;=100, "Mid-Market", TRUE, "SMB"))</f>
        <v>Enterprise</v>
      </c>
      <c r="I5595" s="1" t="str">
        <f t="array" ref="I5595">IF($F5595="", "", _xlfn.XLOOKUP($F5595,accounts!$A$2:$A$86,accounts!$F$2:$F$86, "Other"))</f>
        <v>United States</v>
      </c>
      <c r="J5595" s="1" t="s">
        <v>189</v>
      </c>
      <c r="K5595" s="3">
        <v>42948.0</v>
      </c>
    </row>
    <row r="5596">
      <c r="A5596" s="1" t="s">
        <v>5801</v>
      </c>
      <c r="B5596" s="1" t="s">
        <v>28</v>
      </c>
      <c r="C5596" s="1" t="str">
        <f t="array" ref="C5596">_xlfn.XLOOKUP($B5596, sales_teams!$A$2:$A$36, sales_teams!$B$2:$B$36)</f>
        <v>Melvin Marxen</v>
      </c>
      <c r="D5596" s="1" t="str">
        <f t="array" ref="D5596">_xlfn.XLOOKUP($B5596, sales_teams!$A$2:$A$36, sales_teams!$C$2:$C$36)</f>
        <v>Central</v>
      </c>
      <c r="E5596" s="1" t="s">
        <v>109</v>
      </c>
      <c r="F5596" s="1" t="s">
        <v>145</v>
      </c>
      <c r="G5596" s="1" t="str">
        <f t="array" ref="G5596">IF($F5596="", "", _xlfn.XLOOKUP($F5596,accounts!$A$2:$A$86,accounts!$B$2:$B$86, "Other"))</f>
        <v>technology</v>
      </c>
      <c r="H5596" s="1" t="str">
        <f t="array" ref="H5596">IF($F5596="", "", IFS(_xlfn.XLOOKUP($F5596, accounts!$A$2:$A$86, accounts!$E$2:$E$86, 0)&gt;=1000, "Enterprise", _xlfn.XLOOKUP($F5596, accounts!$A$2:$A$86, accounts!$E$2:$E$86, 0)&gt;=100, "Mid-Market", TRUE, "SMB"))</f>
        <v>Enterprise</v>
      </c>
      <c r="I5596" s="1" t="str">
        <f t="array" ref="I5596">IF($F5596="", "", _xlfn.XLOOKUP($F5596,accounts!$A$2:$A$86,accounts!$F$2:$F$86, "Other"))</f>
        <v>Panama</v>
      </c>
      <c r="J5596" s="1" t="s">
        <v>189</v>
      </c>
      <c r="K5596" s="3">
        <v>42948.0</v>
      </c>
    </row>
    <row r="5597">
      <c r="A5597" s="1" t="s">
        <v>5802</v>
      </c>
      <c r="B5597" s="1" t="s">
        <v>28</v>
      </c>
      <c r="C5597" s="1" t="str">
        <f t="array" ref="C5597">_xlfn.XLOOKUP($B5597, sales_teams!$A$2:$A$36, sales_teams!$B$2:$B$36)</f>
        <v>Melvin Marxen</v>
      </c>
      <c r="D5597" s="1" t="str">
        <f t="array" ref="D5597">_xlfn.XLOOKUP($B5597, sales_teams!$A$2:$A$36, sales_teams!$C$2:$C$36)</f>
        <v>Central</v>
      </c>
      <c r="E5597" s="1" t="s">
        <v>148</v>
      </c>
      <c r="F5597" s="1" t="s">
        <v>177</v>
      </c>
      <c r="G5597" s="1" t="str">
        <f t="array" ref="G5597">IF($F5597="", "", _xlfn.XLOOKUP($F5597,accounts!$A$2:$A$86,accounts!$B$2:$B$86, "Other"))</f>
        <v>software</v>
      </c>
      <c r="H5597" s="1" t="str">
        <f t="array" ref="H5597">IF($F5597="", "", IFS(_xlfn.XLOOKUP($F5597, accounts!$A$2:$A$86, accounts!$E$2:$E$86, 0)&gt;=1000, "Enterprise", _xlfn.XLOOKUP($F5597, accounts!$A$2:$A$86, accounts!$E$2:$E$86, 0)&gt;=100, "Mid-Market", TRUE, "SMB"))</f>
        <v>Enterprise</v>
      </c>
      <c r="I5597" s="1" t="str">
        <f t="array" ref="I5597">IF($F5597="", "", _xlfn.XLOOKUP($F5597,accounts!$A$2:$A$86,accounts!$F$2:$F$86, "Other"))</f>
        <v>United States</v>
      </c>
      <c r="J5597" s="1" t="s">
        <v>189</v>
      </c>
      <c r="K5597" s="3">
        <v>42948.0</v>
      </c>
    </row>
    <row r="5598">
      <c r="A5598" s="1" t="s">
        <v>5803</v>
      </c>
      <c r="B5598" s="1" t="s">
        <v>15</v>
      </c>
      <c r="C5598" s="1" t="str">
        <f t="array" ref="C5598">_xlfn.XLOOKUP($B5598, sales_teams!$A$2:$A$36, sales_teams!$B$2:$B$36)</f>
        <v>Dustin Brinkmann</v>
      </c>
      <c r="D5598" s="1" t="str">
        <f t="array" ref="D5598">_xlfn.XLOOKUP($B5598, sales_teams!$A$2:$A$36, sales_teams!$C$2:$C$36)</f>
        <v>Central</v>
      </c>
      <c r="E5598" s="1" t="s">
        <v>194</v>
      </c>
      <c r="F5598" s="1" t="s">
        <v>118</v>
      </c>
      <c r="G5598" s="1" t="str">
        <f t="array" ref="G5598">IF($F5598="", "", _xlfn.XLOOKUP($F5598,accounts!$A$2:$A$86,accounts!$B$2:$B$86, "Other"))</f>
        <v>services</v>
      </c>
      <c r="H5598" s="1" t="str">
        <f t="array" ref="H5598">IF($F5598="", "", IFS(_xlfn.XLOOKUP($F5598, accounts!$A$2:$A$86, accounts!$E$2:$E$86, 0)&gt;=1000, "Enterprise", _xlfn.XLOOKUP($F5598, accounts!$A$2:$A$86, accounts!$E$2:$E$86, 0)&gt;=100, "Mid-Market", TRUE, "SMB"))</f>
        <v>Enterprise</v>
      </c>
      <c r="I5598" s="1" t="str">
        <f t="array" ref="I5598">IF($F5598="", "", _xlfn.XLOOKUP($F5598,accounts!$A$2:$A$86,accounts!$F$2:$F$86, "Other"))</f>
        <v>United States</v>
      </c>
      <c r="J5598" s="1" t="s">
        <v>189</v>
      </c>
      <c r="K5598" s="3">
        <v>42948.0</v>
      </c>
    </row>
    <row r="5599">
      <c r="A5599" s="1" t="s">
        <v>5804</v>
      </c>
      <c r="B5599" s="1" t="s">
        <v>15</v>
      </c>
      <c r="C5599" s="1" t="str">
        <f t="array" ref="C5599">_xlfn.XLOOKUP($B5599, sales_teams!$A$2:$A$36, sales_teams!$B$2:$B$36)</f>
        <v>Dustin Brinkmann</v>
      </c>
      <c r="D5599" s="1" t="str">
        <f t="array" ref="D5599">_xlfn.XLOOKUP($B5599, sales_teams!$A$2:$A$36, sales_teams!$C$2:$C$36)</f>
        <v>Central</v>
      </c>
      <c r="E5599" s="1" t="s">
        <v>179</v>
      </c>
      <c r="F5599" s="1" t="s">
        <v>47</v>
      </c>
      <c r="G5599" s="1" t="str">
        <f t="array" ref="G5599">IF($F5599="", "", _xlfn.XLOOKUP($F5599,accounts!$A$2:$A$86,accounts!$B$2:$B$86, "Other"))</f>
        <v>retail</v>
      </c>
      <c r="H5599" s="1" t="str">
        <f t="array" ref="H5599">IF($F5599="", "", IFS(_xlfn.XLOOKUP($F5599, accounts!$A$2:$A$86, accounts!$E$2:$E$86, 0)&gt;=1000, "Enterprise", _xlfn.XLOOKUP($F5599, accounts!$A$2:$A$86, accounts!$E$2:$E$86, 0)&gt;=100, "Mid-Market", TRUE, "SMB"))</f>
        <v>Enterprise</v>
      </c>
      <c r="I5599" s="1" t="str">
        <f t="array" ref="I5599">IF($F5599="", "", _xlfn.XLOOKUP($F5599,accounts!$A$2:$A$86,accounts!$F$2:$F$86, "Other"))</f>
        <v>United States</v>
      </c>
      <c r="J5599" s="1" t="s">
        <v>189</v>
      </c>
      <c r="K5599" s="3">
        <v>42948.0</v>
      </c>
    </row>
    <row r="5600">
      <c r="A5600" s="1" t="s">
        <v>5805</v>
      </c>
      <c r="B5600" s="1" t="s">
        <v>15</v>
      </c>
      <c r="C5600" s="1" t="str">
        <f t="array" ref="C5600">_xlfn.XLOOKUP($B5600, sales_teams!$A$2:$A$36, sales_teams!$B$2:$B$36)</f>
        <v>Dustin Brinkmann</v>
      </c>
      <c r="D5600" s="1" t="str">
        <f t="array" ref="D5600">_xlfn.XLOOKUP($B5600, sales_teams!$A$2:$A$36, sales_teams!$C$2:$C$36)</f>
        <v>Central</v>
      </c>
      <c r="E5600" s="1" t="s">
        <v>179</v>
      </c>
      <c r="F5600" s="1" t="s">
        <v>118</v>
      </c>
      <c r="G5600" s="1" t="str">
        <f t="array" ref="G5600">IF($F5600="", "", _xlfn.XLOOKUP($F5600,accounts!$A$2:$A$86,accounts!$B$2:$B$86, "Other"))</f>
        <v>services</v>
      </c>
      <c r="H5600" s="1" t="str">
        <f t="array" ref="H5600">IF($F5600="", "", IFS(_xlfn.XLOOKUP($F5600, accounts!$A$2:$A$86, accounts!$E$2:$E$86, 0)&gt;=1000, "Enterprise", _xlfn.XLOOKUP($F5600, accounts!$A$2:$A$86, accounts!$E$2:$E$86, 0)&gt;=100, "Mid-Market", TRUE, "SMB"))</f>
        <v>Enterprise</v>
      </c>
      <c r="I5600" s="1" t="str">
        <f t="array" ref="I5600">IF($F5600="", "", _xlfn.XLOOKUP($F5600,accounts!$A$2:$A$86,accounts!$F$2:$F$86, "Other"))</f>
        <v>United States</v>
      </c>
      <c r="J5600" s="1" t="s">
        <v>189</v>
      </c>
      <c r="K5600" s="3">
        <v>42948.0</v>
      </c>
    </row>
    <row r="5601">
      <c r="A5601" s="1" t="s">
        <v>5806</v>
      </c>
      <c r="B5601" s="1" t="s">
        <v>15</v>
      </c>
      <c r="C5601" s="1" t="str">
        <f t="array" ref="C5601">_xlfn.XLOOKUP($B5601, sales_teams!$A$2:$A$36, sales_teams!$B$2:$B$36)</f>
        <v>Dustin Brinkmann</v>
      </c>
      <c r="D5601" s="1" t="str">
        <f t="array" ref="D5601">_xlfn.XLOOKUP($B5601, sales_teams!$A$2:$A$36, sales_teams!$C$2:$C$36)</f>
        <v>Central</v>
      </c>
      <c r="E5601" s="1" t="s">
        <v>179</v>
      </c>
      <c r="F5601" s="1" t="s">
        <v>132</v>
      </c>
      <c r="G5601" s="1" t="str">
        <f t="array" ref="G5601">IF($F5601="", "", _xlfn.XLOOKUP($F5601,accounts!$A$2:$A$86,accounts!$B$2:$B$86, "Other"))</f>
        <v>marketing</v>
      </c>
      <c r="H5601" s="1" t="str">
        <f t="array" ref="H5601">IF($F5601="", "", IFS(_xlfn.XLOOKUP($F5601, accounts!$A$2:$A$86, accounts!$E$2:$E$86, 0)&gt;=1000, "Enterprise", _xlfn.XLOOKUP($F5601, accounts!$A$2:$A$86, accounts!$E$2:$E$86, 0)&gt;=100, "Mid-Market", TRUE, "SMB"))</f>
        <v>Enterprise</v>
      </c>
      <c r="I5601" s="1" t="str">
        <f t="array" ref="I5601">IF($F5601="", "", _xlfn.XLOOKUP($F5601,accounts!$A$2:$A$86,accounts!$F$2:$F$86, "Other"))</f>
        <v>Jordan</v>
      </c>
      <c r="J5601" s="1" t="s">
        <v>189</v>
      </c>
      <c r="K5601" s="3">
        <v>42948.0</v>
      </c>
    </row>
    <row r="5602">
      <c r="A5602" s="1" t="s">
        <v>5807</v>
      </c>
      <c r="B5602" s="1" t="s">
        <v>15</v>
      </c>
      <c r="C5602" s="1" t="str">
        <f t="array" ref="C5602">_xlfn.XLOOKUP($B5602, sales_teams!$A$2:$A$36, sales_teams!$B$2:$B$36)</f>
        <v>Dustin Brinkmann</v>
      </c>
      <c r="D5602" s="1" t="str">
        <f t="array" ref="D5602">_xlfn.XLOOKUP($B5602, sales_teams!$A$2:$A$36, sales_teams!$C$2:$C$36)</f>
        <v>Central</v>
      </c>
      <c r="E5602" s="1" t="s">
        <v>179</v>
      </c>
      <c r="G5602" s="1" t="str">
        <f t="array" ref="G5602">IF($F5602="", "", _xlfn.XLOOKUP($F5602,accounts!$A$2:$A$86,accounts!$B$2:$B$86, "Other"))</f>
        <v/>
      </c>
      <c r="H5602" s="1" t="str">
        <f t="array" ref="H5602">IF($F5602="", "", IFS(_xlfn.XLOOKUP($F5602, accounts!$A$2:$A$86, accounts!$E$2:$E$86, 0)&gt;=1000, "Enterprise", _xlfn.XLOOKUP($F5602, accounts!$A$2:$A$86, accounts!$E$2:$E$86, 0)&gt;=100, "Mid-Market", TRUE, "SMB"))</f>
        <v/>
      </c>
      <c r="I5602" s="1" t="str">
        <f t="array" ref="I5602">IF($F5602="", "", _xlfn.XLOOKUP($F5602,accounts!$A$2:$A$86,accounts!$F$2:$F$86, "Other"))</f>
        <v/>
      </c>
      <c r="J5602" s="1" t="s">
        <v>189</v>
      </c>
      <c r="K5602" s="3">
        <v>42948.0</v>
      </c>
    </row>
    <row r="5603">
      <c r="A5603" s="1" t="s">
        <v>5808</v>
      </c>
      <c r="B5603" s="1" t="s">
        <v>15</v>
      </c>
      <c r="C5603" s="1" t="str">
        <f t="array" ref="C5603">_xlfn.XLOOKUP($B5603, sales_teams!$A$2:$A$36, sales_teams!$B$2:$B$36)</f>
        <v>Dustin Brinkmann</v>
      </c>
      <c r="D5603" s="1" t="str">
        <f t="array" ref="D5603">_xlfn.XLOOKUP($B5603, sales_teams!$A$2:$A$36, sales_teams!$C$2:$C$36)</f>
        <v>Central</v>
      </c>
      <c r="E5603" s="1" t="s">
        <v>179</v>
      </c>
      <c r="G5603" s="1" t="str">
        <f t="array" ref="G5603">IF($F5603="", "", _xlfn.XLOOKUP($F5603,accounts!$A$2:$A$86,accounts!$B$2:$B$86, "Other"))</f>
        <v/>
      </c>
      <c r="H5603" s="1" t="str">
        <f t="array" ref="H5603">IF($F5603="", "", IFS(_xlfn.XLOOKUP($F5603, accounts!$A$2:$A$86, accounts!$E$2:$E$86, 0)&gt;=1000, "Enterprise", _xlfn.XLOOKUP($F5603, accounts!$A$2:$A$86, accounts!$E$2:$E$86, 0)&gt;=100, "Mid-Market", TRUE, "SMB"))</f>
        <v/>
      </c>
      <c r="I5603" s="1" t="str">
        <f t="array" ref="I5603">IF($F5603="", "", _xlfn.XLOOKUP($F5603,accounts!$A$2:$A$86,accounts!$F$2:$F$86, "Other"))</f>
        <v/>
      </c>
      <c r="J5603" s="1" t="s">
        <v>189</v>
      </c>
      <c r="K5603" s="3">
        <v>42948.0</v>
      </c>
    </row>
    <row r="5604">
      <c r="A5604" s="1" t="s">
        <v>5809</v>
      </c>
      <c r="B5604" s="1" t="s">
        <v>60</v>
      </c>
      <c r="C5604" s="1" t="str">
        <f t="array" ref="C5604">_xlfn.XLOOKUP($B5604, sales_teams!$A$2:$A$36, sales_teams!$B$2:$B$36)</f>
        <v>Celia Rouche</v>
      </c>
      <c r="D5604" s="1" t="str">
        <f t="array" ref="D5604">_xlfn.XLOOKUP($B5604, sales_teams!$A$2:$A$36, sales_teams!$C$2:$C$36)</f>
        <v>West</v>
      </c>
      <c r="E5604" s="1" t="s">
        <v>109</v>
      </c>
      <c r="F5604" s="1" t="s">
        <v>147</v>
      </c>
      <c r="G5604" s="1" t="str">
        <f t="array" ref="G5604">IF($F5604="", "", _xlfn.XLOOKUP($F5604,accounts!$A$2:$A$86,accounts!$B$2:$B$86, "Other"))</f>
        <v>telecommunications</v>
      </c>
      <c r="H5604" s="1" t="str">
        <f t="array" ref="H5604">IF($F5604="", "", IFS(_xlfn.XLOOKUP($F5604, accounts!$A$2:$A$86, accounts!$E$2:$E$86, 0)&gt;=1000, "Enterprise", _xlfn.XLOOKUP($F5604, accounts!$A$2:$A$86, accounts!$E$2:$E$86, 0)&gt;=100, "Mid-Market", TRUE, "SMB"))</f>
        <v>Enterprise</v>
      </c>
      <c r="I5604" s="1" t="str">
        <f t="array" ref="I5604">IF($F5604="", "", _xlfn.XLOOKUP($F5604,accounts!$A$2:$A$86,accounts!$F$2:$F$86, "Other"))</f>
        <v>United States</v>
      </c>
      <c r="J5604" s="1" t="s">
        <v>131</v>
      </c>
      <c r="K5604" s="3">
        <v>42948.0</v>
      </c>
      <c r="L5604" s="3">
        <v>43004.0</v>
      </c>
      <c r="M5604" s="1">
        <v>1193.0</v>
      </c>
    </row>
    <row r="5605">
      <c r="A5605" s="1" t="s">
        <v>5810</v>
      </c>
      <c r="B5605" s="1" t="s">
        <v>60</v>
      </c>
      <c r="C5605" s="1" t="str">
        <f t="array" ref="C5605">_xlfn.XLOOKUP($B5605, sales_teams!$A$2:$A$36, sales_teams!$B$2:$B$36)</f>
        <v>Celia Rouche</v>
      </c>
      <c r="D5605" s="1" t="str">
        <f t="array" ref="D5605">_xlfn.XLOOKUP($B5605, sales_teams!$A$2:$A$36, sales_teams!$C$2:$C$36)</f>
        <v>West</v>
      </c>
      <c r="E5605" s="1" t="s">
        <v>148</v>
      </c>
      <c r="F5605" s="1" t="s">
        <v>114</v>
      </c>
      <c r="G5605" s="1" t="str">
        <f t="array" ref="G5605">IF($F5605="", "", _xlfn.XLOOKUP($F5605,accounts!$A$2:$A$86,accounts!$B$2:$B$86, "Other"))</f>
        <v>marketing</v>
      </c>
      <c r="H5605" s="1" t="str">
        <f t="array" ref="H5605">IF($F5605="", "", IFS(_xlfn.XLOOKUP($F5605, accounts!$A$2:$A$86, accounts!$E$2:$E$86, 0)&gt;=1000, "Enterprise", _xlfn.XLOOKUP($F5605, accounts!$A$2:$A$86, accounts!$E$2:$E$86, 0)&gt;=100, "Mid-Market", TRUE, "SMB"))</f>
        <v>Enterprise</v>
      </c>
      <c r="I5605" s="1" t="str">
        <f t="array" ref="I5605">IF($F5605="", "", _xlfn.XLOOKUP($F5605,accounts!$A$2:$A$86,accounts!$F$2:$F$86, "Other"))</f>
        <v>United States</v>
      </c>
      <c r="J5605" s="1" t="s">
        <v>131</v>
      </c>
      <c r="K5605" s="3">
        <v>42948.0</v>
      </c>
      <c r="L5605" s="3">
        <v>42968.0</v>
      </c>
      <c r="M5605" s="1">
        <v>5049.0</v>
      </c>
    </row>
    <row r="5606">
      <c r="A5606" s="1" t="s">
        <v>5811</v>
      </c>
      <c r="B5606" s="1" t="s">
        <v>60</v>
      </c>
      <c r="C5606" s="1" t="str">
        <f t="array" ref="C5606">_xlfn.XLOOKUP($B5606, sales_teams!$A$2:$A$36, sales_teams!$B$2:$B$36)</f>
        <v>Celia Rouche</v>
      </c>
      <c r="D5606" s="1" t="str">
        <f t="array" ref="D5606">_xlfn.XLOOKUP($B5606, sales_teams!$A$2:$A$36, sales_teams!$C$2:$C$36)</f>
        <v>West</v>
      </c>
      <c r="E5606" s="1" t="s">
        <v>148</v>
      </c>
      <c r="F5606" s="1" t="s">
        <v>127</v>
      </c>
      <c r="G5606" s="1" t="str">
        <f t="array" ref="G5606">IF($F5606="", "", _xlfn.XLOOKUP($F5606,accounts!$A$2:$A$86,accounts!$B$2:$B$86, "Other"))</f>
        <v>technology</v>
      </c>
      <c r="H5606" s="1" t="str">
        <f t="array" ref="H5606">IF($F5606="", "", IFS(_xlfn.XLOOKUP($F5606, accounts!$A$2:$A$86, accounts!$E$2:$E$86, 0)&gt;=1000, "Enterprise", _xlfn.XLOOKUP($F5606, accounts!$A$2:$A$86, accounts!$E$2:$E$86, 0)&gt;=100, "Mid-Market", TRUE, "SMB"))</f>
        <v>Enterprise</v>
      </c>
      <c r="I5606" s="1" t="str">
        <f t="array" ref="I5606">IF($F5606="", "", _xlfn.XLOOKUP($F5606,accounts!$A$2:$A$86,accounts!$F$2:$F$86, "Other"))</f>
        <v>United States</v>
      </c>
      <c r="J5606" s="1" t="s">
        <v>131</v>
      </c>
      <c r="K5606" s="3">
        <v>42948.0</v>
      </c>
      <c r="L5606" s="3">
        <v>42966.0</v>
      </c>
      <c r="M5606" s="1">
        <v>5300.0</v>
      </c>
    </row>
    <row r="5607">
      <c r="A5607" s="1" t="s">
        <v>5812</v>
      </c>
      <c r="B5607" s="1" t="s">
        <v>60</v>
      </c>
      <c r="C5607" s="1" t="str">
        <f t="array" ref="C5607">_xlfn.XLOOKUP($B5607, sales_teams!$A$2:$A$36, sales_teams!$B$2:$B$36)</f>
        <v>Celia Rouche</v>
      </c>
      <c r="D5607" s="1" t="str">
        <f t="array" ref="D5607">_xlfn.XLOOKUP($B5607, sales_teams!$A$2:$A$36, sales_teams!$C$2:$C$36)</f>
        <v>West</v>
      </c>
      <c r="E5607" s="1" t="s">
        <v>188</v>
      </c>
      <c r="F5607" s="1" t="s">
        <v>154</v>
      </c>
      <c r="G5607" s="1" t="str">
        <f t="array" ref="G5607">IF($F5607="", "", _xlfn.XLOOKUP($F5607,accounts!$A$2:$A$86,accounts!$B$2:$B$86, "Other"))</f>
        <v>retail</v>
      </c>
      <c r="H5607" s="1" t="str">
        <f t="array" ref="H5607">IF($F5607="", "", IFS(_xlfn.XLOOKUP($F5607, accounts!$A$2:$A$86, accounts!$E$2:$E$86, 0)&gt;=1000, "Enterprise", _xlfn.XLOOKUP($F5607, accounts!$A$2:$A$86, accounts!$E$2:$E$86, 0)&gt;=100, "Mid-Market", TRUE, "SMB"))</f>
        <v>Enterprise</v>
      </c>
      <c r="I5607" s="1" t="str">
        <f t="array" ref="I5607">IF($F5607="", "", _xlfn.XLOOKUP($F5607,accounts!$A$2:$A$86,accounts!$F$2:$F$86, "Other"))</f>
        <v>United States</v>
      </c>
      <c r="J5607" s="1" t="s">
        <v>131</v>
      </c>
      <c r="K5607" s="3">
        <v>42948.0</v>
      </c>
      <c r="L5607" s="3">
        <v>43059.0</v>
      </c>
      <c r="M5607" s="1">
        <v>3597.0</v>
      </c>
    </row>
    <row r="5608">
      <c r="A5608" s="1" t="s">
        <v>5813</v>
      </c>
      <c r="B5608" s="1" t="s">
        <v>34</v>
      </c>
      <c r="C5608" s="1" t="str">
        <f t="array" ref="C5608">_xlfn.XLOOKUP($B5608, sales_teams!$A$2:$A$36, sales_teams!$B$2:$B$36)</f>
        <v>Cara Losch</v>
      </c>
      <c r="D5608" s="1" t="str">
        <f t="array" ref="D5608">_xlfn.XLOOKUP($B5608, sales_teams!$A$2:$A$36, sales_teams!$C$2:$C$36)</f>
        <v>East</v>
      </c>
      <c r="E5608" s="1" t="s">
        <v>148</v>
      </c>
      <c r="F5608" s="1" t="s">
        <v>169</v>
      </c>
      <c r="G5608" s="1" t="str">
        <f t="array" ref="G5608">IF($F5608="", "", _xlfn.XLOOKUP($F5608,accounts!$A$2:$A$86,accounts!$B$2:$B$86, "Other"))</f>
        <v>entertainment</v>
      </c>
      <c r="H5608" s="1" t="str">
        <f t="array" ref="H5608">IF($F5608="", "", IFS(_xlfn.XLOOKUP($F5608, accounts!$A$2:$A$86, accounts!$E$2:$E$86, 0)&gt;=1000, "Enterprise", _xlfn.XLOOKUP($F5608, accounts!$A$2:$A$86, accounts!$E$2:$E$86, 0)&gt;=100, "Mid-Market", TRUE, "SMB"))</f>
        <v>Enterprise</v>
      </c>
      <c r="I5608" s="1" t="str">
        <f t="array" ref="I5608">IF($F5608="", "", _xlfn.XLOOKUP($F5608,accounts!$A$2:$A$86,accounts!$F$2:$F$86, "Other"))</f>
        <v>United States</v>
      </c>
      <c r="J5608" s="1" t="s">
        <v>192</v>
      </c>
      <c r="K5608" s="3">
        <v>42948.0</v>
      </c>
      <c r="L5608" s="3">
        <v>43050.0</v>
      </c>
      <c r="M5608" s="1">
        <v>0.0</v>
      </c>
    </row>
    <row r="5609">
      <c r="A5609" s="1" t="s">
        <v>5814</v>
      </c>
      <c r="B5609" s="1" t="s">
        <v>105</v>
      </c>
      <c r="C5609" s="1" t="str">
        <f t="array" ref="C5609">_xlfn.XLOOKUP($B5609, sales_teams!$A$2:$A$36, sales_teams!$B$2:$B$36)</f>
        <v>Summer Sewald</v>
      </c>
      <c r="D5609" s="1" t="str">
        <f t="array" ref="D5609">_xlfn.XLOOKUP($B5609, sales_teams!$A$2:$A$36, sales_teams!$C$2:$C$36)</f>
        <v>West</v>
      </c>
      <c r="E5609" s="1" t="s">
        <v>188</v>
      </c>
      <c r="G5609" s="1" t="str">
        <f t="array" ref="G5609">IF($F5609="", "", _xlfn.XLOOKUP($F5609,accounts!$A$2:$A$86,accounts!$B$2:$B$86, "Other"))</f>
        <v/>
      </c>
      <c r="H5609" s="1" t="str">
        <f t="array" ref="H5609">IF($F5609="", "", IFS(_xlfn.XLOOKUP($F5609, accounts!$A$2:$A$86, accounts!$E$2:$E$86, 0)&gt;=1000, "Enterprise", _xlfn.XLOOKUP($F5609, accounts!$A$2:$A$86, accounts!$E$2:$E$86, 0)&gt;=100, "Mid-Market", TRUE, "SMB"))</f>
        <v/>
      </c>
      <c r="I5609" s="1" t="str">
        <f t="array" ref="I5609">IF($F5609="", "", _xlfn.XLOOKUP($F5609,accounts!$A$2:$A$86,accounts!$F$2:$F$86, "Other"))</f>
        <v/>
      </c>
      <c r="J5609" s="1" t="s">
        <v>189</v>
      </c>
      <c r="K5609" s="3">
        <v>42948.0</v>
      </c>
    </row>
    <row r="5610">
      <c r="A5610" s="1" t="s">
        <v>5815</v>
      </c>
      <c r="B5610" s="1" t="s">
        <v>105</v>
      </c>
      <c r="C5610" s="1" t="str">
        <f t="array" ref="C5610">_xlfn.XLOOKUP($B5610, sales_teams!$A$2:$A$36, sales_teams!$B$2:$B$36)</f>
        <v>Summer Sewald</v>
      </c>
      <c r="D5610" s="1" t="str">
        <f t="array" ref="D5610">_xlfn.XLOOKUP($B5610, sales_teams!$A$2:$A$36, sales_teams!$C$2:$C$36)</f>
        <v>West</v>
      </c>
      <c r="E5610" s="1" t="s">
        <v>181</v>
      </c>
      <c r="F5610" s="1" t="s">
        <v>87</v>
      </c>
      <c r="G5610" s="1" t="str">
        <f t="array" ref="G5610">IF($F5610="", "", _xlfn.XLOOKUP($F5610,accounts!$A$2:$A$86,accounts!$B$2:$B$86, "Other"))</f>
        <v>telecommunications</v>
      </c>
      <c r="H5610" s="1" t="str">
        <f t="array" ref="H5610">IF($F5610="", "", IFS(_xlfn.XLOOKUP($F5610, accounts!$A$2:$A$86, accounts!$E$2:$E$86, 0)&gt;=1000, "Enterprise", _xlfn.XLOOKUP($F5610, accounts!$A$2:$A$86, accounts!$E$2:$E$86, 0)&gt;=100, "Mid-Market", TRUE, "SMB"))</f>
        <v>Enterprise</v>
      </c>
      <c r="I5610" s="1" t="str">
        <f t="array" ref="I5610">IF($F5610="", "", _xlfn.XLOOKUP($F5610,accounts!$A$2:$A$86,accounts!$F$2:$F$86, "Other"))</f>
        <v>United States</v>
      </c>
      <c r="J5610" s="1" t="s">
        <v>131</v>
      </c>
      <c r="K5610" s="3">
        <v>42948.0</v>
      </c>
      <c r="L5610" s="3">
        <v>42953.0</v>
      </c>
      <c r="M5610" s="1">
        <v>606.0</v>
      </c>
    </row>
    <row r="5611">
      <c r="A5611" s="1" t="s">
        <v>5816</v>
      </c>
      <c r="B5611" s="1" t="s">
        <v>39</v>
      </c>
      <c r="C5611" s="1" t="str">
        <f t="array" ref="C5611">_xlfn.XLOOKUP($B5611, sales_teams!$A$2:$A$36, sales_teams!$B$2:$B$36)</f>
        <v>Cara Losch</v>
      </c>
      <c r="D5611" s="1" t="str">
        <f t="array" ref="D5611">_xlfn.XLOOKUP($B5611, sales_teams!$A$2:$A$36, sales_teams!$C$2:$C$36)</f>
        <v>East</v>
      </c>
      <c r="E5611" s="1" t="s">
        <v>109</v>
      </c>
      <c r="F5611" s="1" t="s">
        <v>59</v>
      </c>
      <c r="G5611" s="1" t="str">
        <f t="array" ref="G5611">IF($F5611="", "", _xlfn.XLOOKUP($F5611,accounts!$A$2:$A$86,accounts!$B$2:$B$86, "Other"))</f>
        <v>medical</v>
      </c>
      <c r="H5611" s="1" t="str">
        <f t="array" ref="H5611">IF($F5611="", "", IFS(_xlfn.XLOOKUP($F5611, accounts!$A$2:$A$86, accounts!$E$2:$E$86, 0)&gt;=1000, "Enterprise", _xlfn.XLOOKUP($F5611, accounts!$A$2:$A$86, accounts!$E$2:$E$86, 0)&gt;=100, "Mid-Market", TRUE, "SMB"))</f>
        <v>SMB</v>
      </c>
      <c r="I5611" s="1" t="str">
        <f t="array" ref="I5611">IF($F5611="", "", _xlfn.XLOOKUP($F5611,accounts!$A$2:$A$86,accounts!$F$2:$F$86, "Other"))</f>
        <v>United States</v>
      </c>
      <c r="J5611" s="1" t="s">
        <v>131</v>
      </c>
      <c r="K5611" s="3">
        <v>42949.0</v>
      </c>
      <c r="L5611" s="3">
        <v>43048.0</v>
      </c>
      <c r="M5611" s="1">
        <v>1123.0</v>
      </c>
    </row>
    <row r="5612">
      <c r="A5612" s="1" t="s">
        <v>5817</v>
      </c>
      <c r="B5612" s="1" t="s">
        <v>39</v>
      </c>
      <c r="C5612" s="1" t="str">
        <f t="array" ref="C5612">_xlfn.XLOOKUP($B5612, sales_teams!$A$2:$A$36, sales_teams!$B$2:$B$36)</f>
        <v>Cara Losch</v>
      </c>
      <c r="D5612" s="1" t="str">
        <f t="array" ref="D5612">_xlfn.XLOOKUP($B5612, sales_teams!$A$2:$A$36, sales_teams!$C$2:$C$36)</f>
        <v>East</v>
      </c>
      <c r="E5612" s="1" t="s">
        <v>148</v>
      </c>
      <c r="F5612" s="1" t="s">
        <v>121</v>
      </c>
      <c r="G5612" s="1" t="str">
        <f t="array" ref="G5612">IF($F5612="", "", _xlfn.XLOOKUP($F5612,accounts!$A$2:$A$86,accounts!$B$2:$B$86, "Other"))</f>
        <v>telecommunications</v>
      </c>
      <c r="H5612" s="1" t="str">
        <f t="array" ref="H5612">IF($F5612="", "", IFS(_xlfn.XLOOKUP($F5612, accounts!$A$2:$A$86, accounts!$E$2:$E$86, 0)&gt;=1000, "Enterprise", _xlfn.XLOOKUP($F5612, accounts!$A$2:$A$86, accounts!$E$2:$E$86, 0)&gt;=100, "Mid-Market", TRUE, "SMB"))</f>
        <v>Enterprise</v>
      </c>
      <c r="I5612" s="1" t="str">
        <f t="array" ref="I5612">IF($F5612="", "", _xlfn.XLOOKUP($F5612,accounts!$A$2:$A$86,accounts!$F$2:$F$86, "Other"))</f>
        <v>United States</v>
      </c>
      <c r="J5612" s="1" t="s">
        <v>131</v>
      </c>
      <c r="K5612" s="3">
        <v>42949.0</v>
      </c>
      <c r="L5612" s="3">
        <v>42959.0</v>
      </c>
      <c r="M5612" s="1">
        <v>5205.0</v>
      </c>
    </row>
    <row r="5613">
      <c r="A5613" s="1" t="s">
        <v>5818</v>
      </c>
      <c r="B5613" s="1" t="s">
        <v>48</v>
      </c>
      <c r="C5613" s="1" t="str">
        <f t="array" ref="C5613">_xlfn.XLOOKUP($B5613, sales_teams!$A$2:$A$36, sales_teams!$B$2:$B$36)</f>
        <v>Rocco Neubert</v>
      </c>
      <c r="D5613" s="1" t="str">
        <f t="array" ref="D5613">_xlfn.XLOOKUP($B5613, sales_teams!$A$2:$A$36, sales_teams!$C$2:$C$36)</f>
        <v>East</v>
      </c>
      <c r="E5613" s="1" t="s">
        <v>181</v>
      </c>
      <c r="F5613" s="1" t="s">
        <v>171</v>
      </c>
      <c r="G5613" s="1" t="str">
        <f t="array" ref="G5613">IF($F5613="", "", _xlfn.XLOOKUP($F5613,accounts!$A$2:$A$86,accounts!$B$2:$B$86, "Other"))</f>
        <v>retail</v>
      </c>
      <c r="H5613" s="1" t="str">
        <f t="array" ref="H5613">IF($F5613="", "", IFS(_xlfn.XLOOKUP($F5613, accounts!$A$2:$A$86, accounts!$E$2:$E$86, 0)&gt;=1000, "Enterprise", _xlfn.XLOOKUP($F5613, accounts!$A$2:$A$86, accounts!$E$2:$E$86, 0)&gt;=100, "Mid-Market", TRUE, "SMB"))</f>
        <v>Enterprise</v>
      </c>
      <c r="I5613" s="1" t="str">
        <f t="array" ref="I5613">IF($F5613="", "", _xlfn.XLOOKUP($F5613,accounts!$A$2:$A$86,accounts!$F$2:$F$86, "Other"))</f>
        <v>United States</v>
      </c>
      <c r="J5613" s="1" t="s">
        <v>131</v>
      </c>
      <c r="K5613" s="3">
        <v>42949.0</v>
      </c>
      <c r="L5613" s="3">
        <v>43040.0</v>
      </c>
      <c r="M5613" s="1">
        <v>592.0</v>
      </c>
    </row>
    <row r="5614">
      <c r="A5614" s="1" t="s">
        <v>5819</v>
      </c>
      <c r="B5614" s="1" t="s">
        <v>48</v>
      </c>
      <c r="C5614" s="1" t="str">
        <f t="array" ref="C5614">_xlfn.XLOOKUP($B5614, sales_teams!$A$2:$A$36, sales_teams!$B$2:$B$36)</f>
        <v>Rocco Neubert</v>
      </c>
      <c r="D5614" s="1" t="str">
        <f t="array" ref="D5614">_xlfn.XLOOKUP($B5614, sales_teams!$A$2:$A$36, sales_teams!$C$2:$C$36)</f>
        <v>East</v>
      </c>
      <c r="E5614" s="1" t="s">
        <v>194</v>
      </c>
      <c r="F5614" s="1" t="s">
        <v>166</v>
      </c>
      <c r="G5614" s="1" t="str">
        <f t="array" ref="G5614">IF($F5614="", "", _xlfn.XLOOKUP($F5614,accounts!$A$2:$A$86,accounts!$B$2:$B$86, "Other"))</f>
        <v>finance</v>
      </c>
      <c r="H5614" s="1" t="str">
        <f t="array" ref="H5614">IF($F5614="", "", IFS(_xlfn.XLOOKUP($F5614, accounts!$A$2:$A$86, accounts!$E$2:$E$86, 0)&gt;=1000, "Enterprise", _xlfn.XLOOKUP($F5614, accounts!$A$2:$A$86, accounts!$E$2:$E$86, 0)&gt;=100, "Mid-Market", TRUE, "SMB"))</f>
        <v>Enterprise</v>
      </c>
      <c r="I5614" s="1" t="str">
        <f t="array" ref="I5614">IF($F5614="", "", _xlfn.XLOOKUP($F5614,accounts!$A$2:$A$86,accounts!$F$2:$F$86, "Other"))</f>
        <v>United States</v>
      </c>
      <c r="J5614" s="1" t="s">
        <v>131</v>
      </c>
      <c r="K5614" s="3">
        <v>42949.0</v>
      </c>
      <c r="L5614" s="3">
        <v>42961.0</v>
      </c>
      <c r="M5614" s="1">
        <v>6284.0</v>
      </c>
    </row>
    <row r="5615">
      <c r="A5615" s="1" t="s">
        <v>5820</v>
      </c>
      <c r="B5615" s="1" t="s">
        <v>26</v>
      </c>
      <c r="C5615" s="1" t="str">
        <f t="array" ref="C5615">_xlfn.XLOOKUP($B5615, sales_teams!$A$2:$A$36, sales_teams!$B$2:$B$36)</f>
        <v>Melvin Marxen</v>
      </c>
      <c r="D5615" s="1" t="str">
        <f t="array" ref="D5615">_xlfn.XLOOKUP($B5615, sales_teams!$A$2:$A$36, sales_teams!$C$2:$C$36)</f>
        <v>Central</v>
      </c>
      <c r="E5615" s="1" t="s">
        <v>179</v>
      </c>
      <c r="F5615" s="1" t="s">
        <v>136</v>
      </c>
      <c r="G5615" s="1" t="str">
        <f t="array" ref="G5615">IF($F5615="", "", _xlfn.XLOOKUP($F5615,accounts!$A$2:$A$86,accounts!$B$2:$B$86, "Other"))</f>
        <v>services</v>
      </c>
      <c r="H5615" s="1" t="str">
        <f t="array" ref="H5615">IF($F5615="", "", IFS(_xlfn.XLOOKUP($F5615, accounts!$A$2:$A$86, accounts!$E$2:$E$86, 0)&gt;=1000, "Enterprise", _xlfn.XLOOKUP($F5615, accounts!$A$2:$A$86, accounts!$E$2:$E$86, 0)&gt;=100, "Mid-Market", TRUE, "SMB"))</f>
        <v>Enterprise</v>
      </c>
      <c r="I5615" s="1" t="str">
        <f t="array" ref="I5615">IF($F5615="", "", _xlfn.XLOOKUP($F5615,accounts!$A$2:$A$86,accounts!$F$2:$F$86, "Other"))</f>
        <v>United States</v>
      </c>
      <c r="J5615" s="1" t="s">
        <v>192</v>
      </c>
      <c r="K5615" s="3">
        <v>42949.0</v>
      </c>
      <c r="L5615" s="3">
        <v>43046.0</v>
      </c>
      <c r="M5615" s="1">
        <v>0.0</v>
      </c>
    </row>
    <row r="5616">
      <c r="A5616" s="1" t="s">
        <v>5821</v>
      </c>
      <c r="B5616" s="1" t="s">
        <v>88</v>
      </c>
      <c r="C5616" s="1" t="str">
        <f t="array" ref="C5616">_xlfn.XLOOKUP($B5616, sales_teams!$A$2:$A$36, sales_teams!$B$2:$B$36)</f>
        <v>Celia Rouche</v>
      </c>
      <c r="D5616" s="1" t="str">
        <f t="array" ref="D5616">_xlfn.XLOOKUP($B5616, sales_teams!$A$2:$A$36, sales_teams!$C$2:$C$36)</f>
        <v>West</v>
      </c>
      <c r="E5616" s="1" t="s">
        <v>188</v>
      </c>
      <c r="F5616" s="1" t="s">
        <v>129</v>
      </c>
      <c r="G5616" s="1" t="str">
        <f t="array" ref="G5616">IF($F5616="", "", _xlfn.XLOOKUP($F5616,accounts!$A$2:$A$86,accounts!$B$2:$B$86, "Other"))</f>
        <v>medical</v>
      </c>
      <c r="H5616" s="1" t="str">
        <f t="array" ref="H5616">IF($F5616="", "", IFS(_xlfn.XLOOKUP($F5616, accounts!$A$2:$A$86, accounts!$E$2:$E$86, 0)&gt;=1000, "Enterprise", _xlfn.XLOOKUP($F5616, accounts!$A$2:$A$86, accounts!$E$2:$E$86, 0)&gt;=100, "Mid-Market", TRUE, "SMB"))</f>
        <v>Enterprise</v>
      </c>
      <c r="I5616" s="1" t="str">
        <f t="array" ref="I5616">IF($F5616="", "", _xlfn.XLOOKUP($F5616,accounts!$A$2:$A$86,accounts!$F$2:$F$86, "Other"))</f>
        <v>United States</v>
      </c>
      <c r="J5616" s="1" t="s">
        <v>192</v>
      </c>
      <c r="K5616" s="3">
        <v>42949.0</v>
      </c>
      <c r="L5616" s="3">
        <v>42957.0</v>
      </c>
      <c r="M5616" s="1">
        <v>0.0</v>
      </c>
    </row>
    <row r="5617">
      <c r="A5617" s="1" t="s">
        <v>5822</v>
      </c>
      <c r="B5617" s="1" t="s">
        <v>99</v>
      </c>
      <c r="C5617" s="1" t="str">
        <f t="array" ref="C5617">_xlfn.XLOOKUP($B5617, sales_teams!$A$2:$A$36, sales_teams!$B$2:$B$36)</f>
        <v>Summer Sewald</v>
      </c>
      <c r="D5617" s="1" t="str">
        <f t="array" ref="D5617">_xlfn.XLOOKUP($B5617, sales_teams!$A$2:$A$36, sales_teams!$C$2:$C$36)</f>
        <v>West</v>
      </c>
      <c r="E5617" s="1" t="s">
        <v>148</v>
      </c>
      <c r="F5617" s="1" t="s">
        <v>130</v>
      </c>
      <c r="G5617" s="1" t="str">
        <f t="array" ref="G5617">IF($F5617="", "", _xlfn.XLOOKUP($F5617,accounts!$A$2:$A$86,accounts!$B$2:$B$86, "Other"))</f>
        <v>medical</v>
      </c>
      <c r="H5617" s="1" t="str">
        <f t="array" ref="H5617">IF($F5617="", "", IFS(_xlfn.XLOOKUP($F5617, accounts!$A$2:$A$86, accounts!$E$2:$E$86, 0)&gt;=1000, "Enterprise", _xlfn.XLOOKUP($F5617, accounts!$A$2:$A$86, accounts!$E$2:$E$86, 0)&gt;=100, "Mid-Market", TRUE, "SMB"))</f>
        <v>Enterprise</v>
      </c>
      <c r="I5617" s="1" t="str">
        <f t="array" ref="I5617">IF($F5617="", "", _xlfn.XLOOKUP($F5617,accounts!$A$2:$A$86,accounts!$F$2:$F$86, "Other"))</f>
        <v>United States</v>
      </c>
      <c r="J5617" s="1" t="s">
        <v>192</v>
      </c>
      <c r="K5617" s="3">
        <v>42949.0</v>
      </c>
      <c r="L5617" s="3">
        <v>43041.0</v>
      </c>
      <c r="M5617" s="1">
        <v>0.0</v>
      </c>
    </row>
    <row r="5618">
      <c r="A5618" s="1" t="s">
        <v>5823</v>
      </c>
      <c r="B5618" s="1" t="s">
        <v>99</v>
      </c>
      <c r="C5618" s="1" t="str">
        <f t="array" ref="C5618">_xlfn.XLOOKUP($B5618, sales_teams!$A$2:$A$36, sales_teams!$B$2:$B$36)</f>
        <v>Summer Sewald</v>
      </c>
      <c r="D5618" s="1" t="str">
        <f t="array" ref="D5618">_xlfn.XLOOKUP($B5618, sales_teams!$A$2:$A$36, sales_teams!$C$2:$C$36)</f>
        <v>West</v>
      </c>
      <c r="E5618" s="1" t="s">
        <v>194</v>
      </c>
      <c r="F5618" s="1" t="s">
        <v>125</v>
      </c>
      <c r="G5618" s="1" t="str">
        <f t="array" ref="G5618">IF($F5618="", "", _xlfn.XLOOKUP($F5618,accounts!$A$2:$A$86,accounts!$B$2:$B$86, "Other"))</f>
        <v>software</v>
      </c>
      <c r="H5618" s="1" t="str">
        <f t="array" ref="H5618">IF($F5618="", "", IFS(_xlfn.XLOOKUP($F5618, accounts!$A$2:$A$86, accounts!$E$2:$E$86, 0)&gt;=1000, "Enterprise", _xlfn.XLOOKUP($F5618, accounts!$A$2:$A$86, accounts!$E$2:$E$86, 0)&gt;=100, "Mid-Market", TRUE, "SMB"))</f>
        <v>Enterprise</v>
      </c>
      <c r="I5618" s="1" t="str">
        <f t="array" ref="I5618">IF($F5618="", "", _xlfn.XLOOKUP($F5618,accounts!$A$2:$A$86,accounts!$F$2:$F$86, "Other"))</f>
        <v>United States</v>
      </c>
      <c r="J5618" s="1" t="s">
        <v>131</v>
      </c>
      <c r="K5618" s="3">
        <v>42949.0</v>
      </c>
      <c r="L5618" s="3">
        <v>42952.0</v>
      </c>
      <c r="M5618" s="1">
        <v>4231.0</v>
      </c>
    </row>
    <row r="5619">
      <c r="A5619" s="1" t="s">
        <v>5824</v>
      </c>
      <c r="B5619" s="1" t="s">
        <v>19</v>
      </c>
      <c r="C5619" s="1" t="str">
        <f t="array" ref="C5619">_xlfn.XLOOKUP($B5619, sales_teams!$A$2:$A$36, sales_teams!$B$2:$B$36)</f>
        <v>Melvin Marxen</v>
      </c>
      <c r="D5619" s="1" t="str">
        <f t="array" ref="D5619">_xlfn.XLOOKUP($B5619, sales_teams!$A$2:$A$36, sales_teams!$C$2:$C$36)</f>
        <v>Central</v>
      </c>
      <c r="E5619" s="1" t="s">
        <v>181</v>
      </c>
      <c r="G5619" s="1" t="str">
        <f t="array" ref="G5619">IF($F5619="", "", _xlfn.XLOOKUP($F5619,accounts!$A$2:$A$86,accounts!$B$2:$B$86, "Other"))</f>
        <v/>
      </c>
      <c r="H5619" s="1" t="str">
        <f t="array" ref="H5619">IF($F5619="", "", IFS(_xlfn.XLOOKUP($F5619, accounts!$A$2:$A$86, accounts!$E$2:$E$86, 0)&gt;=1000, "Enterprise", _xlfn.XLOOKUP($F5619, accounts!$A$2:$A$86, accounts!$E$2:$E$86, 0)&gt;=100, "Mid-Market", TRUE, "SMB"))</f>
        <v/>
      </c>
      <c r="I5619" s="1" t="str">
        <f t="array" ref="I5619">IF($F5619="", "", _xlfn.XLOOKUP($F5619,accounts!$A$2:$A$86,accounts!$F$2:$F$86, "Other"))</f>
        <v/>
      </c>
      <c r="J5619" s="1" t="s">
        <v>189</v>
      </c>
      <c r="K5619" s="3">
        <v>42949.0</v>
      </c>
    </row>
    <row r="5620">
      <c r="A5620" s="1" t="s">
        <v>5825</v>
      </c>
      <c r="B5620" s="1" t="s">
        <v>17</v>
      </c>
      <c r="C5620" s="1" t="str">
        <f t="array" ref="C5620">_xlfn.XLOOKUP($B5620, sales_teams!$A$2:$A$36, sales_teams!$B$2:$B$36)</f>
        <v>Dustin Brinkmann</v>
      </c>
      <c r="D5620" s="1" t="str">
        <f t="array" ref="D5620">_xlfn.XLOOKUP($B5620, sales_teams!$A$2:$A$36, sales_teams!$C$2:$C$36)</f>
        <v>Central</v>
      </c>
      <c r="E5620" s="1" t="s">
        <v>194</v>
      </c>
      <c r="F5620" s="1" t="s">
        <v>136</v>
      </c>
      <c r="G5620" s="1" t="str">
        <f t="array" ref="G5620">IF($F5620="", "", _xlfn.XLOOKUP($F5620,accounts!$A$2:$A$86,accounts!$B$2:$B$86, "Other"))</f>
        <v>services</v>
      </c>
      <c r="H5620" s="1" t="str">
        <f t="array" ref="H5620">IF($F5620="", "", IFS(_xlfn.XLOOKUP($F5620, accounts!$A$2:$A$86, accounts!$E$2:$E$86, 0)&gt;=1000, "Enterprise", _xlfn.XLOOKUP($F5620, accounts!$A$2:$A$86, accounts!$E$2:$E$86, 0)&gt;=100, "Mid-Market", TRUE, "SMB"))</f>
        <v>Enterprise</v>
      </c>
      <c r="I5620" s="1" t="str">
        <f t="array" ref="I5620">IF($F5620="", "", _xlfn.XLOOKUP($F5620,accounts!$A$2:$A$86,accounts!$F$2:$F$86, "Other"))</f>
        <v>United States</v>
      </c>
      <c r="J5620" s="1" t="s">
        <v>192</v>
      </c>
      <c r="K5620" s="3">
        <v>42949.0</v>
      </c>
      <c r="L5620" s="3">
        <v>42960.0</v>
      </c>
      <c r="M5620" s="1">
        <v>0.0</v>
      </c>
    </row>
    <row r="5621">
      <c r="A5621" s="1" t="s">
        <v>5826</v>
      </c>
      <c r="B5621" s="1" t="s">
        <v>17</v>
      </c>
      <c r="C5621" s="1" t="str">
        <f t="array" ref="C5621">_xlfn.XLOOKUP($B5621, sales_teams!$A$2:$A$36, sales_teams!$B$2:$B$36)</f>
        <v>Dustin Brinkmann</v>
      </c>
      <c r="D5621" s="1" t="str">
        <f t="array" ref="D5621">_xlfn.XLOOKUP($B5621, sales_teams!$A$2:$A$36, sales_teams!$C$2:$C$36)</f>
        <v>Central</v>
      </c>
      <c r="E5621" s="1" t="s">
        <v>188</v>
      </c>
      <c r="F5621" s="1" t="s">
        <v>178</v>
      </c>
      <c r="G5621" s="1" t="str">
        <f t="array" ref="G5621">IF($F5621="", "", _xlfn.XLOOKUP($F5621,accounts!$A$2:$A$86,accounts!$B$2:$B$86, "Other"))</f>
        <v>medical</v>
      </c>
      <c r="H5621" s="1" t="str">
        <f t="array" ref="H5621">IF($F5621="", "", IFS(_xlfn.XLOOKUP($F5621, accounts!$A$2:$A$86, accounts!$E$2:$E$86, 0)&gt;=1000, "Enterprise", _xlfn.XLOOKUP($F5621, accounts!$A$2:$A$86, accounts!$E$2:$E$86, 0)&gt;=100, "Mid-Market", TRUE, "SMB"))</f>
        <v>Enterprise</v>
      </c>
      <c r="I5621" s="1" t="str">
        <f t="array" ref="I5621">IF($F5621="", "", _xlfn.XLOOKUP($F5621,accounts!$A$2:$A$86,accounts!$F$2:$F$86, "Other"))</f>
        <v>United States</v>
      </c>
      <c r="J5621" s="1" t="s">
        <v>192</v>
      </c>
      <c r="K5621" s="3">
        <v>42949.0</v>
      </c>
      <c r="L5621" s="3">
        <v>42960.0</v>
      </c>
      <c r="M5621" s="1">
        <v>0.0</v>
      </c>
    </row>
    <row r="5622">
      <c r="A5622" s="1" t="s">
        <v>5827</v>
      </c>
      <c r="B5622" s="1" t="s">
        <v>18</v>
      </c>
      <c r="C5622" s="1" t="str">
        <f t="array" ref="C5622">_xlfn.XLOOKUP($B5622, sales_teams!$A$2:$A$36, sales_teams!$B$2:$B$36)</f>
        <v>Dustin Brinkmann</v>
      </c>
      <c r="D5622" s="1" t="str">
        <f t="array" ref="D5622">_xlfn.XLOOKUP($B5622, sales_teams!$A$2:$A$36, sales_teams!$C$2:$C$36)</f>
        <v>Central</v>
      </c>
      <c r="E5622" s="1" t="s">
        <v>188</v>
      </c>
      <c r="F5622" s="1" t="s">
        <v>79</v>
      </c>
      <c r="G5622" s="1" t="str">
        <f t="array" ref="G5622">IF($F5622="", "", _xlfn.XLOOKUP($F5622,accounts!$A$2:$A$86,accounts!$B$2:$B$86, "Other"))</f>
        <v>entertainment</v>
      </c>
      <c r="H5622" s="1" t="str">
        <f t="array" ref="H5622">IF($F5622="", "", IFS(_xlfn.XLOOKUP($F5622, accounts!$A$2:$A$86, accounts!$E$2:$E$86, 0)&gt;=1000, "Enterprise", _xlfn.XLOOKUP($F5622, accounts!$A$2:$A$86, accounts!$E$2:$E$86, 0)&gt;=100, "Mid-Market", TRUE, "SMB"))</f>
        <v>Mid-Market</v>
      </c>
      <c r="I5622" s="1" t="str">
        <f t="array" ref="I5622">IF($F5622="", "", _xlfn.XLOOKUP($F5622,accounts!$A$2:$A$86,accounts!$F$2:$F$86, "Other"))</f>
        <v>United States</v>
      </c>
      <c r="J5622" s="1" t="s">
        <v>189</v>
      </c>
      <c r="K5622" s="3">
        <v>42949.0</v>
      </c>
    </row>
    <row r="5623">
      <c r="A5623" s="1" t="s">
        <v>5828</v>
      </c>
      <c r="B5623" s="1" t="s">
        <v>28</v>
      </c>
      <c r="C5623" s="1" t="str">
        <f t="array" ref="C5623">_xlfn.XLOOKUP($B5623, sales_teams!$A$2:$A$36, sales_teams!$B$2:$B$36)</f>
        <v>Melvin Marxen</v>
      </c>
      <c r="D5623" s="1" t="str">
        <f t="array" ref="D5623">_xlfn.XLOOKUP($B5623, sales_teams!$A$2:$A$36, sales_teams!$C$2:$C$36)</f>
        <v>Central</v>
      </c>
      <c r="E5623" s="1" t="s">
        <v>148</v>
      </c>
      <c r="G5623" s="1" t="str">
        <f t="array" ref="G5623">IF($F5623="", "", _xlfn.XLOOKUP($F5623,accounts!$A$2:$A$86,accounts!$B$2:$B$86, "Other"))</f>
        <v/>
      </c>
      <c r="H5623" s="1" t="str">
        <f t="array" ref="H5623">IF($F5623="", "", IFS(_xlfn.XLOOKUP($F5623, accounts!$A$2:$A$86, accounts!$E$2:$E$86, 0)&gt;=1000, "Enterprise", _xlfn.XLOOKUP($F5623, accounts!$A$2:$A$86, accounts!$E$2:$E$86, 0)&gt;=100, "Mid-Market", TRUE, "SMB"))</f>
        <v/>
      </c>
      <c r="I5623" s="1" t="str">
        <f t="array" ref="I5623">IF($F5623="", "", _xlfn.XLOOKUP($F5623,accounts!$A$2:$A$86,accounts!$F$2:$F$86, "Other"))</f>
        <v/>
      </c>
      <c r="J5623" s="1" t="s">
        <v>189</v>
      </c>
      <c r="K5623" s="3">
        <v>42949.0</v>
      </c>
    </row>
    <row r="5624">
      <c r="A5624" s="1" t="s">
        <v>5829</v>
      </c>
      <c r="B5624" s="1" t="s">
        <v>54</v>
      </c>
      <c r="C5624" s="1" t="str">
        <f t="array" ref="C5624">_xlfn.XLOOKUP($B5624, sales_teams!$A$2:$A$36, sales_teams!$B$2:$B$36)</f>
        <v>Rocco Neubert</v>
      </c>
      <c r="D5624" s="1" t="str">
        <f t="array" ref="D5624">_xlfn.XLOOKUP($B5624, sales_teams!$A$2:$A$36, sales_teams!$C$2:$C$36)</f>
        <v>East</v>
      </c>
      <c r="E5624" s="1" t="s">
        <v>188</v>
      </c>
      <c r="F5624" s="1" t="s">
        <v>126</v>
      </c>
      <c r="G5624" s="1" t="str">
        <f t="array" ref="G5624">IF($F5624="", "", _xlfn.XLOOKUP($F5624,accounts!$A$2:$A$86,accounts!$B$2:$B$86, "Other"))</f>
        <v>retail</v>
      </c>
      <c r="H5624" s="1" t="str">
        <f t="array" ref="H5624">IF($F5624="", "", IFS(_xlfn.XLOOKUP($F5624, accounts!$A$2:$A$86, accounts!$E$2:$E$86, 0)&gt;=1000, "Enterprise", _xlfn.XLOOKUP($F5624, accounts!$A$2:$A$86, accounts!$E$2:$E$86, 0)&gt;=100, "Mid-Market", TRUE, "SMB"))</f>
        <v>Enterprise</v>
      </c>
      <c r="I5624" s="1" t="str">
        <f t="array" ref="I5624">IF($F5624="", "", _xlfn.XLOOKUP($F5624,accounts!$A$2:$A$86,accounts!$F$2:$F$86, "Other"))</f>
        <v>United States</v>
      </c>
      <c r="J5624" s="1" t="s">
        <v>192</v>
      </c>
      <c r="K5624" s="3">
        <v>42949.0</v>
      </c>
      <c r="L5624" s="3">
        <v>43062.0</v>
      </c>
      <c r="M5624" s="1">
        <v>0.0</v>
      </c>
    </row>
    <row r="5625">
      <c r="A5625" s="1" t="s">
        <v>5830</v>
      </c>
      <c r="B5625" s="1" t="s">
        <v>15</v>
      </c>
      <c r="C5625" s="1" t="str">
        <f t="array" ref="C5625">_xlfn.XLOOKUP($B5625, sales_teams!$A$2:$A$36, sales_teams!$B$2:$B$36)</f>
        <v>Dustin Brinkmann</v>
      </c>
      <c r="D5625" s="1" t="str">
        <f t="array" ref="D5625">_xlfn.XLOOKUP($B5625, sales_teams!$A$2:$A$36, sales_teams!$C$2:$C$36)</f>
        <v>Central</v>
      </c>
      <c r="E5625" s="1" t="s">
        <v>179</v>
      </c>
      <c r="G5625" s="1" t="str">
        <f t="array" ref="G5625">IF($F5625="", "", _xlfn.XLOOKUP($F5625,accounts!$A$2:$A$86,accounts!$B$2:$B$86, "Other"))</f>
        <v/>
      </c>
      <c r="H5625" s="1" t="str">
        <f t="array" ref="H5625">IF($F5625="", "", IFS(_xlfn.XLOOKUP($F5625, accounts!$A$2:$A$86, accounts!$E$2:$E$86, 0)&gt;=1000, "Enterprise", _xlfn.XLOOKUP($F5625, accounts!$A$2:$A$86, accounts!$E$2:$E$86, 0)&gt;=100, "Mid-Market", TRUE, "SMB"))</f>
        <v/>
      </c>
      <c r="I5625" s="1" t="str">
        <f t="array" ref="I5625">IF($F5625="", "", _xlfn.XLOOKUP($F5625,accounts!$A$2:$A$86,accounts!$F$2:$F$86, "Other"))</f>
        <v/>
      </c>
      <c r="J5625" s="1" t="s">
        <v>189</v>
      </c>
      <c r="K5625" s="3">
        <v>42949.0</v>
      </c>
    </row>
    <row r="5626">
      <c r="A5626" s="1" t="s">
        <v>5831</v>
      </c>
      <c r="B5626" s="1" t="s">
        <v>15</v>
      </c>
      <c r="C5626" s="1" t="str">
        <f t="array" ref="C5626">_xlfn.XLOOKUP($B5626, sales_teams!$A$2:$A$36, sales_teams!$B$2:$B$36)</f>
        <v>Dustin Brinkmann</v>
      </c>
      <c r="D5626" s="1" t="str">
        <f t="array" ref="D5626">_xlfn.XLOOKUP($B5626, sales_teams!$A$2:$A$36, sales_teams!$C$2:$C$36)</f>
        <v>Central</v>
      </c>
      <c r="E5626" s="1" t="s">
        <v>179</v>
      </c>
      <c r="G5626" s="1" t="str">
        <f t="array" ref="G5626">IF($F5626="", "", _xlfn.XLOOKUP($F5626,accounts!$A$2:$A$86,accounts!$B$2:$B$86, "Other"))</f>
        <v/>
      </c>
      <c r="H5626" s="1" t="str">
        <f t="array" ref="H5626">IF($F5626="", "", IFS(_xlfn.XLOOKUP($F5626, accounts!$A$2:$A$86, accounts!$E$2:$E$86, 0)&gt;=1000, "Enterprise", _xlfn.XLOOKUP($F5626, accounts!$A$2:$A$86, accounts!$E$2:$E$86, 0)&gt;=100, "Mid-Market", TRUE, "SMB"))</f>
        <v/>
      </c>
      <c r="I5626" s="1" t="str">
        <f t="array" ref="I5626">IF($F5626="", "", _xlfn.XLOOKUP($F5626,accounts!$A$2:$A$86,accounts!$F$2:$F$86, "Other"))</f>
        <v/>
      </c>
      <c r="J5626" s="1" t="s">
        <v>189</v>
      </c>
      <c r="K5626" s="3">
        <v>42949.0</v>
      </c>
    </row>
    <row r="5627">
      <c r="A5627" s="1" t="s">
        <v>5832</v>
      </c>
      <c r="B5627" s="1" t="s">
        <v>60</v>
      </c>
      <c r="C5627" s="1" t="str">
        <f t="array" ref="C5627">_xlfn.XLOOKUP($B5627, sales_teams!$A$2:$A$36, sales_teams!$B$2:$B$36)</f>
        <v>Celia Rouche</v>
      </c>
      <c r="D5627" s="1" t="str">
        <f t="array" ref="D5627">_xlfn.XLOOKUP($B5627, sales_teams!$A$2:$A$36, sales_teams!$C$2:$C$36)</f>
        <v>West</v>
      </c>
      <c r="E5627" s="1" t="s">
        <v>188</v>
      </c>
      <c r="G5627" s="1" t="str">
        <f t="array" ref="G5627">IF($F5627="", "", _xlfn.XLOOKUP($F5627,accounts!$A$2:$A$86,accounts!$B$2:$B$86, "Other"))</f>
        <v/>
      </c>
      <c r="H5627" s="1" t="str">
        <f t="array" ref="H5627">IF($F5627="", "", IFS(_xlfn.XLOOKUP($F5627, accounts!$A$2:$A$86, accounts!$E$2:$E$86, 0)&gt;=1000, "Enterprise", _xlfn.XLOOKUP($F5627, accounts!$A$2:$A$86, accounts!$E$2:$E$86, 0)&gt;=100, "Mid-Market", TRUE, "SMB"))</f>
        <v/>
      </c>
      <c r="I5627" s="1" t="str">
        <f t="array" ref="I5627">IF($F5627="", "", _xlfn.XLOOKUP($F5627,accounts!$A$2:$A$86,accounts!$F$2:$F$86, "Other"))</f>
        <v/>
      </c>
      <c r="J5627" s="1" t="s">
        <v>189</v>
      </c>
      <c r="K5627" s="3">
        <v>42949.0</v>
      </c>
    </row>
    <row r="5628">
      <c r="A5628" s="1" t="s">
        <v>5833</v>
      </c>
      <c r="B5628" s="1" t="s">
        <v>34</v>
      </c>
      <c r="C5628" s="1" t="str">
        <f t="array" ref="C5628">_xlfn.XLOOKUP($B5628, sales_teams!$A$2:$A$36, sales_teams!$B$2:$B$36)</f>
        <v>Cara Losch</v>
      </c>
      <c r="D5628" s="1" t="str">
        <f t="array" ref="D5628">_xlfn.XLOOKUP($B5628, sales_teams!$A$2:$A$36, sales_teams!$C$2:$C$36)</f>
        <v>East</v>
      </c>
      <c r="E5628" s="1" t="s">
        <v>179</v>
      </c>
      <c r="F5628" s="1" t="s">
        <v>40</v>
      </c>
      <c r="G5628" s="1" t="str">
        <f t="array" ref="G5628">IF($F5628="", "", _xlfn.XLOOKUP($F5628,accounts!$A$2:$A$86,accounts!$B$2:$B$86, "Other"))</f>
        <v>technology</v>
      </c>
      <c r="H5628" s="1" t="str">
        <f t="array" ref="H5628">IF($F5628="", "", IFS(_xlfn.XLOOKUP($F5628, accounts!$A$2:$A$86, accounts!$E$2:$E$86, 0)&gt;=1000, "Enterprise", _xlfn.XLOOKUP($F5628, accounts!$A$2:$A$86, accounts!$E$2:$E$86, 0)&gt;=100, "Mid-Market", TRUE, "SMB"))</f>
        <v>Enterprise</v>
      </c>
      <c r="I5628" s="1" t="str">
        <f t="array" ref="I5628">IF($F5628="", "", _xlfn.XLOOKUP($F5628,accounts!$A$2:$A$86,accounts!$F$2:$F$86, "Other"))</f>
        <v>United States</v>
      </c>
      <c r="J5628" s="1" t="s">
        <v>131</v>
      </c>
      <c r="K5628" s="3">
        <v>42949.0</v>
      </c>
      <c r="L5628" s="3">
        <v>42957.0</v>
      </c>
      <c r="M5628" s="1">
        <v>53.0</v>
      </c>
    </row>
    <row r="5629">
      <c r="A5629" s="1" t="s">
        <v>5834</v>
      </c>
      <c r="B5629" s="1" t="s">
        <v>7</v>
      </c>
      <c r="C5629" s="1" t="str">
        <f t="array" ref="C5629">_xlfn.XLOOKUP($B5629, sales_teams!$A$2:$A$36, sales_teams!$B$2:$B$36)</f>
        <v>Dustin Brinkmann</v>
      </c>
      <c r="D5629" s="1" t="str">
        <f t="array" ref="D5629">_xlfn.XLOOKUP($B5629, sales_teams!$A$2:$A$36, sales_teams!$C$2:$C$36)</f>
        <v>Central</v>
      </c>
      <c r="E5629" s="1" t="s">
        <v>179</v>
      </c>
      <c r="G5629" s="1" t="str">
        <f t="array" ref="G5629">IF($F5629="", "", _xlfn.XLOOKUP($F5629,accounts!$A$2:$A$86,accounts!$B$2:$B$86, "Other"))</f>
        <v/>
      </c>
      <c r="H5629" s="1" t="str">
        <f t="array" ref="H5629">IF($F5629="", "", IFS(_xlfn.XLOOKUP($F5629, accounts!$A$2:$A$86, accounts!$E$2:$E$86, 0)&gt;=1000, "Enterprise", _xlfn.XLOOKUP($F5629, accounts!$A$2:$A$86, accounts!$E$2:$E$86, 0)&gt;=100, "Mid-Market", TRUE, "SMB"))</f>
        <v/>
      </c>
      <c r="I5629" s="1" t="str">
        <f t="array" ref="I5629">IF($F5629="", "", _xlfn.XLOOKUP($F5629,accounts!$A$2:$A$86,accounts!$F$2:$F$86, "Other"))</f>
        <v/>
      </c>
      <c r="J5629" s="1" t="s">
        <v>189</v>
      </c>
      <c r="K5629" s="3">
        <v>42950.0</v>
      </c>
    </row>
    <row r="5630">
      <c r="A5630" s="1" t="s">
        <v>5835</v>
      </c>
      <c r="B5630" s="1" t="s">
        <v>7</v>
      </c>
      <c r="C5630" s="1" t="str">
        <f t="array" ref="C5630">_xlfn.XLOOKUP($B5630, sales_teams!$A$2:$A$36, sales_teams!$B$2:$B$36)</f>
        <v>Dustin Brinkmann</v>
      </c>
      <c r="D5630" s="1" t="str">
        <f t="array" ref="D5630">_xlfn.XLOOKUP($B5630, sales_teams!$A$2:$A$36, sales_teams!$C$2:$C$36)</f>
        <v>Central</v>
      </c>
      <c r="E5630" s="1" t="s">
        <v>188</v>
      </c>
      <c r="F5630" s="1" t="s">
        <v>98</v>
      </c>
      <c r="G5630" s="1" t="str">
        <f t="array" ref="G5630">IF($F5630="", "", _xlfn.XLOOKUP($F5630,accounts!$A$2:$A$86,accounts!$B$2:$B$86, "Other"))</f>
        <v>retail</v>
      </c>
      <c r="H5630" s="1" t="str">
        <f t="array" ref="H5630">IF($F5630="", "", IFS(_xlfn.XLOOKUP($F5630, accounts!$A$2:$A$86, accounts!$E$2:$E$86, 0)&gt;=1000, "Enterprise", _xlfn.XLOOKUP($F5630, accounts!$A$2:$A$86, accounts!$E$2:$E$86, 0)&gt;=100, "Mid-Market", TRUE, "SMB"))</f>
        <v>Enterprise</v>
      </c>
      <c r="I5630" s="1" t="str">
        <f t="array" ref="I5630">IF($F5630="", "", _xlfn.XLOOKUP($F5630,accounts!$A$2:$A$86,accounts!$F$2:$F$86, "Other"))</f>
        <v>Japan</v>
      </c>
      <c r="J5630" s="1" t="s">
        <v>189</v>
      </c>
      <c r="K5630" s="3">
        <v>42950.0</v>
      </c>
    </row>
    <row r="5631">
      <c r="A5631" s="1" t="s">
        <v>5836</v>
      </c>
      <c r="B5631" s="1" t="s">
        <v>7</v>
      </c>
      <c r="C5631" s="1" t="str">
        <f t="array" ref="C5631">_xlfn.XLOOKUP($B5631, sales_teams!$A$2:$A$36, sales_teams!$B$2:$B$36)</f>
        <v>Dustin Brinkmann</v>
      </c>
      <c r="D5631" s="1" t="str">
        <f t="array" ref="D5631">_xlfn.XLOOKUP($B5631, sales_teams!$A$2:$A$36, sales_teams!$C$2:$C$36)</f>
        <v>Central</v>
      </c>
      <c r="E5631" s="1" t="s">
        <v>179</v>
      </c>
      <c r="F5631" s="1" t="s">
        <v>47</v>
      </c>
      <c r="G5631" s="1" t="str">
        <f t="array" ref="G5631">IF($F5631="", "", _xlfn.XLOOKUP($F5631,accounts!$A$2:$A$86,accounts!$B$2:$B$86, "Other"))</f>
        <v>retail</v>
      </c>
      <c r="H5631" s="1" t="str">
        <f t="array" ref="H5631">IF($F5631="", "", IFS(_xlfn.XLOOKUP($F5631, accounts!$A$2:$A$86, accounts!$E$2:$E$86, 0)&gt;=1000, "Enterprise", _xlfn.XLOOKUP($F5631, accounts!$A$2:$A$86, accounts!$E$2:$E$86, 0)&gt;=100, "Mid-Market", TRUE, "SMB"))</f>
        <v>Enterprise</v>
      </c>
      <c r="I5631" s="1" t="str">
        <f t="array" ref="I5631">IF($F5631="", "", _xlfn.XLOOKUP($F5631,accounts!$A$2:$A$86,accounts!$F$2:$F$86, "Other"))</f>
        <v>United States</v>
      </c>
      <c r="J5631" s="1" t="s">
        <v>131</v>
      </c>
      <c r="K5631" s="3">
        <v>42950.0</v>
      </c>
      <c r="L5631" s="3">
        <v>42963.0</v>
      </c>
      <c r="M5631" s="1">
        <v>52.0</v>
      </c>
    </row>
    <row r="5632">
      <c r="A5632" s="1" t="s">
        <v>5837</v>
      </c>
      <c r="B5632" s="1" t="s">
        <v>57</v>
      </c>
      <c r="C5632" s="1" t="str">
        <f t="array" ref="C5632">_xlfn.XLOOKUP($B5632, sales_teams!$A$2:$A$36, sales_teams!$B$2:$B$36)</f>
        <v>Rocco Neubert</v>
      </c>
      <c r="D5632" s="1" t="str">
        <f t="array" ref="D5632">_xlfn.XLOOKUP($B5632, sales_teams!$A$2:$A$36, sales_teams!$C$2:$C$36)</f>
        <v>East</v>
      </c>
      <c r="E5632" s="1" t="s">
        <v>109</v>
      </c>
      <c r="F5632" s="1" t="s">
        <v>103</v>
      </c>
      <c r="G5632" s="1" t="str">
        <f t="array" ref="G5632">IF($F5632="", "", _xlfn.XLOOKUP($F5632,accounts!$A$2:$A$86,accounts!$B$2:$B$86, "Other"))</f>
        <v>retail</v>
      </c>
      <c r="H5632" s="1" t="str">
        <f t="array" ref="H5632">IF($F5632="", "", IFS(_xlfn.XLOOKUP($F5632, accounts!$A$2:$A$86, accounts!$E$2:$E$86, 0)&gt;=1000, "Enterprise", _xlfn.XLOOKUP($F5632, accounts!$A$2:$A$86, accounts!$E$2:$E$86, 0)&gt;=100, "Mid-Market", TRUE, "SMB"))</f>
        <v>Enterprise</v>
      </c>
      <c r="I5632" s="1" t="str">
        <f t="array" ref="I5632">IF($F5632="", "", _xlfn.XLOOKUP($F5632,accounts!$A$2:$A$86,accounts!$F$2:$F$86, "Other"))</f>
        <v>United States</v>
      </c>
      <c r="J5632" s="1" t="s">
        <v>131</v>
      </c>
      <c r="K5632" s="3">
        <v>42950.0</v>
      </c>
      <c r="L5632" s="3">
        <v>42969.0</v>
      </c>
      <c r="M5632" s="1">
        <v>938.0</v>
      </c>
    </row>
    <row r="5633">
      <c r="A5633" s="1" t="s">
        <v>5838</v>
      </c>
      <c r="B5633" s="1" t="s">
        <v>52</v>
      </c>
      <c r="C5633" s="1" t="str">
        <f t="array" ref="C5633">_xlfn.XLOOKUP($B5633, sales_teams!$A$2:$A$36, sales_teams!$B$2:$B$36)</f>
        <v>Rocco Neubert</v>
      </c>
      <c r="D5633" s="1" t="str">
        <f t="array" ref="D5633">_xlfn.XLOOKUP($B5633, sales_teams!$A$2:$A$36, sales_teams!$C$2:$C$36)</f>
        <v>East</v>
      </c>
      <c r="E5633" s="1" t="s">
        <v>194</v>
      </c>
      <c r="G5633" s="1" t="str">
        <f t="array" ref="G5633">IF($F5633="", "", _xlfn.XLOOKUP($F5633,accounts!$A$2:$A$86,accounts!$B$2:$B$86, "Other"))</f>
        <v/>
      </c>
      <c r="H5633" s="1" t="str">
        <f t="array" ref="H5633">IF($F5633="", "", IFS(_xlfn.XLOOKUP($F5633, accounts!$A$2:$A$86, accounts!$E$2:$E$86, 0)&gt;=1000, "Enterprise", _xlfn.XLOOKUP($F5633, accounts!$A$2:$A$86, accounts!$E$2:$E$86, 0)&gt;=100, "Mid-Market", TRUE, "SMB"))</f>
        <v/>
      </c>
      <c r="I5633" s="1" t="str">
        <f t="array" ref="I5633">IF($F5633="", "", _xlfn.XLOOKUP($F5633,accounts!$A$2:$A$86,accounts!$F$2:$F$86, "Other"))</f>
        <v/>
      </c>
      <c r="J5633" s="1" t="s">
        <v>189</v>
      </c>
      <c r="K5633" s="3">
        <v>42950.0</v>
      </c>
    </row>
    <row r="5634">
      <c r="A5634" s="1" t="s">
        <v>5839</v>
      </c>
      <c r="B5634" s="1" t="s">
        <v>12</v>
      </c>
      <c r="C5634" s="1" t="str">
        <f t="array" ref="C5634">_xlfn.XLOOKUP($B5634, sales_teams!$A$2:$A$36, sales_teams!$B$2:$B$36)</f>
        <v>Dustin Brinkmann</v>
      </c>
      <c r="D5634" s="1" t="str">
        <f t="array" ref="D5634">_xlfn.XLOOKUP($B5634, sales_teams!$A$2:$A$36, sales_teams!$C$2:$C$36)</f>
        <v>Central</v>
      </c>
      <c r="E5634" s="1" t="s">
        <v>188</v>
      </c>
      <c r="G5634" s="1" t="str">
        <f t="array" ref="G5634">IF($F5634="", "", _xlfn.XLOOKUP($F5634,accounts!$A$2:$A$86,accounts!$B$2:$B$86, "Other"))</f>
        <v/>
      </c>
      <c r="H5634" s="1" t="str">
        <f t="array" ref="H5634">IF($F5634="", "", IFS(_xlfn.XLOOKUP($F5634, accounts!$A$2:$A$86, accounts!$E$2:$E$86, 0)&gt;=1000, "Enterprise", _xlfn.XLOOKUP($F5634, accounts!$A$2:$A$86, accounts!$E$2:$E$86, 0)&gt;=100, "Mid-Market", TRUE, "SMB"))</f>
        <v/>
      </c>
      <c r="I5634" s="1" t="str">
        <f t="array" ref="I5634">IF($F5634="", "", _xlfn.XLOOKUP($F5634,accounts!$A$2:$A$86,accounts!$F$2:$F$86, "Other"))</f>
        <v/>
      </c>
      <c r="J5634" s="1" t="s">
        <v>189</v>
      </c>
      <c r="K5634" s="3">
        <v>42950.0</v>
      </c>
    </row>
    <row r="5635">
      <c r="A5635" s="1" t="s">
        <v>5840</v>
      </c>
      <c r="B5635" s="1" t="s">
        <v>30</v>
      </c>
      <c r="C5635" s="1" t="str">
        <f t="array" ref="C5635">_xlfn.XLOOKUP($B5635, sales_teams!$A$2:$A$36, sales_teams!$B$2:$B$36)</f>
        <v>Melvin Marxen</v>
      </c>
      <c r="D5635" s="1" t="str">
        <f t="array" ref="D5635">_xlfn.XLOOKUP($B5635, sales_teams!$A$2:$A$36, sales_teams!$C$2:$C$36)</f>
        <v>Central</v>
      </c>
      <c r="E5635" s="1" t="s">
        <v>188</v>
      </c>
      <c r="F5635" s="1" t="s">
        <v>78</v>
      </c>
      <c r="G5635" s="1" t="str">
        <f t="array" ref="G5635">IF($F5635="", "", _xlfn.XLOOKUP($F5635,accounts!$A$2:$A$86,accounts!$B$2:$B$86, "Other"))</f>
        <v>marketing</v>
      </c>
      <c r="H5635" s="1" t="str">
        <f t="array" ref="H5635">IF($F5635="", "", IFS(_xlfn.XLOOKUP($F5635, accounts!$A$2:$A$86, accounts!$E$2:$E$86, 0)&gt;=1000, "Enterprise", _xlfn.XLOOKUP($F5635, accounts!$A$2:$A$86, accounts!$E$2:$E$86, 0)&gt;=100, "Mid-Market", TRUE, "SMB"))</f>
        <v>Enterprise</v>
      </c>
      <c r="I5635" s="1" t="str">
        <f t="array" ref="I5635">IF($F5635="", "", _xlfn.XLOOKUP($F5635,accounts!$A$2:$A$86,accounts!$F$2:$F$86, "Other"))</f>
        <v>United States</v>
      </c>
      <c r="J5635" s="1" t="s">
        <v>192</v>
      </c>
      <c r="K5635" s="3">
        <v>42950.0</v>
      </c>
      <c r="L5635" s="3">
        <v>42955.0</v>
      </c>
      <c r="M5635" s="1">
        <v>0.0</v>
      </c>
    </row>
    <row r="5636">
      <c r="A5636" s="1" t="s">
        <v>5841</v>
      </c>
      <c r="B5636" s="1" t="s">
        <v>53</v>
      </c>
      <c r="C5636" s="1" t="str">
        <f t="array" ref="C5636">_xlfn.XLOOKUP($B5636, sales_teams!$A$2:$A$36, sales_teams!$B$2:$B$36)</f>
        <v>Rocco Neubert</v>
      </c>
      <c r="D5636" s="1" t="str">
        <f t="array" ref="D5636">_xlfn.XLOOKUP($B5636, sales_teams!$A$2:$A$36, sales_teams!$C$2:$C$36)</f>
        <v>East</v>
      </c>
      <c r="E5636" s="1" t="s">
        <v>109</v>
      </c>
      <c r="F5636" s="1" t="s">
        <v>32</v>
      </c>
      <c r="G5636" s="1" t="str">
        <f t="array" ref="G5636">IF($F5636="", "", _xlfn.XLOOKUP($F5636,accounts!$A$2:$A$86,accounts!$B$2:$B$86, "Other"))</f>
        <v>medical</v>
      </c>
      <c r="H5636" s="1" t="str">
        <f t="array" ref="H5636">IF($F5636="", "", IFS(_xlfn.XLOOKUP($F5636, accounts!$A$2:$A$86, accounts!$E$2:$E$86, 0)&gt;=1000, "Enterprise", _xlfn.XLOOKUP($F5636, accounts!$A$2:$A$86, accounts!$E$2:$E$86, 0)&gt;=100, "Mid-Market", TRUE, "SMB"))</f>
        <v>Enterprise</v>
      </c>
      <c r="I5636" s="1" t="str">
        <f t="array" ref="I5636">IF($F5636="", "", _xlfn.XLOOKUP($F5636,accounts!$A$2:$A$86,accounts!$F$2:$F$86, "Other"))</f>
        <v>United States</v>
      </c>
      <c r="J5636" s="1" t="s">
        <v>131</v>
      </c>
      <c r="K5636" s="3">
        <v>42950.0</v>
      </c>
      <c r="L5636" s="3">
        <v>42991.0</v>
      </c>
      <c r="M5636" s="1">
        <v>1050.0</v>
      </c>
    </row>
    <row r="5637">
      <c r="A5637" s="1" t="s">
        <v>5842</v>
      </c>
      <c r="B5637" s="1" t="s">
        <v>53</v>
      </c>
      <c r="C5637" s="1" t="str">
        <f t="array" ref="C5637">_xlfn.XLOOKUP($B5637, sales_teams!$A$2:$A$36, sales_teams!$B$2:$B$36)</f>
        <v>Rocco Neubert</v>
      </c>
      <c r="D5637" s="1" t="str">
        <f t="array" ref="D5637">_xlfn.XLOOKUP($B5637, sales_teams!$A$2:$A$36, sales_teams!$C$2:$C$36)</f>
        <v>East</v>
      </c>
      <c r="E5637" s="1" t="s">
        <v>188</v>
      </c>
      <c r="F5637" s="1" t="s">
        <v>167</v>
      </c>
      <c r="G5637" s="1" t="str">
        <f t="array" ref="G5637">IF($F5637="", "", _xlfn.XLOOKUP($F5637,accounts!$A$2:$A$86,accounts!$B$2:$B$86, "Other"))</f>
        <v>finance</v>
      </c>
      <c r="H5637" s="1" t="str">
        <f t="array" ref="H5637">IF($F5637="", "", IFS(_xlfn.XLOOKUP($F5637, accounts!$A$2:$A$86, accounts!$E$2:$E$86, 0)&gt;=1000, "Enterprise", _xlfn.XLOOKUP($F5637, accounts!$A$2:$A$86, accounts!$E$2:$E$86, 0)&gt;=100, "Mid-Market", TRUE, "SMB"))</f>
        <v>Mid-Market</v>
      </c>
      <c r="I5637" s="1" t="str">
        <f t="array" ref="I5637">IF($F5637="", "", _xlfn.XLOOKUP($F5637,accounts!$A$2:$A$86,accounts!$F$2:$F$86, "Other"))</f>
        <v>United States</v>
      </c>
      <c r="J5637" s="1" t="s">
        <v>131</v>
      </c>
      <c r="K5637" s="3">
        <v>42950.0</v>
      </c>
      <c r="L5637" s="3">
        <v>42958.0</v>
      </c>
      <c r="M5637" s="1">
        <v>3440.0</v>
      </c>
    </row>
    <row r="5638">
      <c r="A5638" s="1" t="s">
        <v>5843</v>
      </c>
      <c r="B5638" s="1" t="s">
        <v>94</v>
      </c>
      <c r="C5638" s="1" t="str">
        <f t="array" ref="C5638">_xlfn.XLOOKUP($B5638, sales_teams!$A$2:$A$36, sales_teams!$B$2:$B$36)</f>
        <v>Celia Rouche</v>
      </c>
      <c r="D5638" s="1" t="str">
        <f t="array" ref="D5638">_xlfn.XLOOKUP($B5638, sales_teams!$A$2:$A$36, sales_teams!$C$2:$C$36)</f>
        <v>West</v>
      </c>
      <c r="E5638" s="1" t="s">
        <v>242</v>
      </c>
      <c r="G5638" s="1" t="str">
        <f t="array" ref="G5638">IF($F5638="", "", _xlfn.XLOOKUP($F5638,accounts!$A$2:$A$86,accounts!$B$2:$B$86, "Other"))</f>
        <v/>
      </c>
      <c r="H5638" s="1" t="str">
        <f t="array" ref="H5638">IF($F5638="", "", IFS(_xlfn.XLOOKUP($F5638, accounts!$A$2:$A$86, accounts!$E$2:$E$86, 0)&gt;=1000, "Enterprise", _xlfn.XLOOKUP($F5638, accounts!$A$2:$A$86, accounts!$E$2:$E$86, 0)&gt;=100, "Mid-Market", TRUE, "SMB"))</f>
        <v/>
      </c>
      <c r="I5638" s="1" t="str">
        <f t="array" ref="I5638">IF($F5638="", "", _xlfn.XLOOKUP($F5638,accounts!$A$2:$A$86,accounts!$F$2:$F$86, "Other"))</f>
        <v/>
      </c>
      <c r="J5638" s="1" t="s">
        <v>189</v>
      </c>
      <c r="K5638" s="3">
        <v>42950.0</v>
      </c>
    </row>
    <row r="5639">
      <c r="A5639" s="1" t="s">
        <v>5844</v>
      </c>
      <c r="B5639" s="1" t="s">
        <v>26</v>
      </c>
      <c r="C5639" s="1" t="str">
        <f t="array" ref="C5639">_xlfn.XLOOKUP($B5639, sales_teams!$A$2:$A$36, sales_teams!$B$2:$B$36)</f>
        <v>Melvin Marxen</v>
      </c>
      <c r="D5639" s="1" t="str">
        <f t="array" ref="D5639">_xlfn.XLOOKUP($B5639, sales_teams!$A$2:$A$36, sales_teams!$C$2:$C$36)</f>
        <v>Central</v>
      </c>
      <c r="E5639" s="1" t="s">
        <v>179</v>
      </c>
      <c r="F5639" s="1" t="s">
        <v>25</v>
      </c>
      <c r="G5639" s="1" t="str">
        <f t="array" ref="G5639">IF($F5639="", "", _xlfn.XLOOKUP($F5639,accounts!$A$2:$A$86,accounts!$B$2:$B$86, "Other"))</f>
        <v>medical</v>
      </c>
      <c r="H5639" s="1" t="str">
        <f t="array" ref="H5639">IF($F5639="", "", IFS(_xlfn.XLOOKUP($F5639, accounts!$A$2:$A$86, accounts!$E$2:$E$86, 0)&gt;=1000, "Enterprise", _xlfn.XLOOKUP($F5639, accounts!$A$2:$A$86, accounts!$E$2:$E$86, 0)&gt;=100, "Mid-Market", TRUE, "SMB"))</f>
        <v>Enterprise</v>
      </c>
      <c r="I5639" s="1" t="str">
        <f t="array" ref="I5639">IF($F5639="", "", _xlfn.XLOOKUP($F5639,accounts!$A$2:$A$86,accounts!$F$2:$F$86, "Other"))</f>
        <v>Kenya</v>
      </c>
      <c r="J5639" s="1" t="s">
        <v>189</v>
      </c>
      <c r="K5639" s="3">
        <v>42950.0</v>
      </c>
    </row>
    <row r="5640">
      <c r="A5640" s="1" t="s">
        <v>5845</v>
      </c>
      <c r="B5640" s="1" t="s">
        <v>26</v>
      </c>
      <c r="C5640" s="1" t="str">
        <f t="array" ref="C5640">_xlfn.XLOOKUP($B5640, sales_teams!$A$2:$A$36, sales_teams!$B$2:$B$36)</f>
        <v>Melvin Marxen</v>
      </c>
      <c r="D5640" s="1" t="str">
        <f t="array" ref="D5640">_xlfn.XLOOKUP($B5640, sales_teams!$A$2:$A$36, sales_teams!$C$2:$C$36)</f>
        <v>Central</v>
      </c>
      <c r="E5640" s="1" t="s">
        <v>179</v>
      </c>
      <c r="G5640" s="1" t="str">
        <f t="array" ref="G5640">IF($F5640="", "", _xlfn.XLOOKUP($F5640,accounts!$A$2:$A$86,accounts!$B$2:$B$86, "Other"))</f>
        <v/>
      </c>
      <c r="H5640" s="1" t="str">
        <f t="array" ref="H5640">IF($F5640="", "", IFS(_xlfn.XLOOKUP($F5640, accounts!$A$2:$A$86, accounts!$E$2:$E$86, 0)&gt;=1000, "Enterprise", _xlfn.XLOOKUP($F5640, accounts!$A$2:$A$86, accounts!$E$2:$E$86, 0)&gt;=100, "Mid-Market", TRUE, "SMB"))</f>
        <v/>
      </c>
      <c r="I5640" s="1" t="str">
        <f t="array" ref="I5640">IF($F5640="", "", _xlfn.XLOOKUP($F5640,accounts!$A$2:$A$86,accounts!$F$2:$F$86, "Other"))</f>
        <v/>
      </c>
      <c r="J5640" s="1" t="s">
        <v>189</v>
      </c>
      <c r="K5640" s="3">
        <v>42950.0</v>
      </c>
    </row>
    <row r="5641">
      <c r="A5641" s="1" t="s">
        <v>5846</v>
      </c>
      <c r="B5641" s="1" t="s">
        <v>26</v>
      </c>
      <c r="C5641" s="1" t="str">
        <f t="array" ref="C5641">_xlfn.XLOOKUP($B5641, sales_teams!$A$2:$A$36, sales_teams!$B$2:$B$36)</f>
        <v>Melvin Marxen</v>
      </c>
      <c r="D5641" s="1" t="str">
        <f t="array" ref="D5641">_xlfn.XLOOKUP($B5641, sales_teams!$A$2:$A$36, sales_teams!$C$2:$C$36)</f>
        <v>Central</v>
      </c>
      <c r="E5641" s="1" t="s">
        <v>148</v>
      </c>
      <c r="F5641" s="1" t="s">
        <v>150</v>
      </c>
      <c r="G5641" s="1" t="str">
        <f t="array" ref="G5641">IF($F5641="", "", _xlfn.XLOOKUP($F5641,accounts!$A$2:$A$86,accounts!$B$2:$B$86, "Other"))</f>
        <v>technology</v>
      </c>
      <c r="H5641" s="1" t="str">
        <f t="array" ref="H5641">IF($F5641="", "", IFS(_xlfn.XLOOKUP($F5641, accounts!$A$2:$A$86, accounts!$E$2:$E$86, 0)&gt;=1000, "Enterprise", _xlfn.XLOOKUP($F5641, accounts!$A$2:$A$86, accounts!$E$2:$E$86, 0)&gt;=100, "Mid-Market", TRUE, "SMB"))</f>
        <v>Enterprise</v>
      </c>
      <c r="I5641" s="1" t="str">
        <f t="array" ref="I5641">IF($F5641="", "", _xlfn.XLOOKUP($F5641,accounts!$A$2:$A$86,accounts!$F$2:$F$86, "Other"))</f>
        <v>United States</v>
      </c>
      <c r="J5641" s="1" t="s">
        <v>192</v>
      </c>
      <c r="K5641" s="3">
        <v>42950.0</v>
      </c>
      <c r="L5641" s="3">
        <v>42962.0</v>
      </c>
      <c r="M5641" s="1">
        <v>0.0</v>
      </c>
    </row>
    <row r="5642">
      <c r="A5642" s="1" t="s">
        <v>5847</v>
      </c>
      <c r="B5642" s="1" t="s">
        <v>19</v>
      </c>
      <c r="C5642" s="1" t="str">
        <f t="array" ref="C5642">_xlfn.XLOOKUP($B5642, sales_teams!$A$2:$A$36, sales_teams!$B$2:$B$36)</f>
        <v>Melvin Marxen</v>
      </c>
      <c r="D5642" s="1" t="str">
        <f t="array" ref="D5642">_xlfn.XLOOKUP($B5642, sales_teams!$A$2:$A$36, sales_teams!$C$2:$C$36)</f>
        <v>Central</v>
      </c>
      <c r="E5642" s="1" t="s">
        <v>181</v>
      </c>
      <c r="G5642" s="1" t="str">
        <f t="array" ref="G5642">IF($F5642="", "", _xlfn.XLOOKUP($F5642,accounts!$A$2:$A$86,accounts!$B$2:$B$86, "Other"))</f>
        <v/>
      </c>
      <c r="H5642" s="1" t="str">
        <f t="array" ref="H5642">IF($F5642="", "", IFS(_xlfn.XLOOKUP($F5642, accounts!$A$2:$A$86, accounts!$E$2:$E$86, 0)&gt;=1000, "Enterprise", _xlfn.XLOOKUP($F5642, accounts!$A$2:$A$86, accounts!$E$2:$E$86, 0)&gt;=100, "Mid-Market", TRUE, "SMB"))</f>
        <v/>
      </c>
      <c r="I5642" s="1" t="str">
        <f t="array" ref="I5642">IF($F5642="", "", _xlfn.XLOOKUP($F5642,accounts!$A$2:$A$86,accounts!$F$2:$F$86, "Other"))</f>
        <v/>
      </c>
      <c r="J5642" s="1" t="s">
        <v>189</v>
      </c>
      <c r="K5642" s="3">
        <v>42950.0</v>
      </c>
    </row>
    <row r="5643">
      <c r="A5643" s="1" t="s">
        <v>5848</v>
      </c>
      <c r="B5643" s="1" t="s">
        <v>104</v>
      </c>
      <c r="C5643" s="1" t="str">
        <f t="array" ref="C5643">_xlfn.XLOOKUP($B5643, sales_teams!$A$2:$A$36, sales_teams!$B$2:$B$36)</f>
        <v>Summer Sewald</v>
      </c>
      <c r="D5643" s="1" t="str">
        <f t="array" ref="D5643">_xlfn.XLOOKUP($B5643, sales_teams!$A$2:$A$36, sales_teams!$C$2:$C$36)</f>
        <v>West</v>
      </c>
      <c r="E5643" s="1" t="s">
        <v>179</v>
      </c>
      <c r="F5643" s="1" t="s">
        <v>47</v>
      </c>
      <c r="G5643" s="1" t="str">
        <f t="array" ref="G5643">IF($F5643="", "", _xlfn.XLOOKUP($F5643,accounts!$A$2:$A$86,accounts!$B$2:$B$86, "Other"))</f>
        <v>retail</v>
      </c>
      <c r="H5643" s="1" t="str">
        <f t="array" ref="H5643">IF($F5643="", "", IFS(_xlfn.XLOOKUP($F5643, accounts!$A$2:$A$86, accounts!$E$2:$E$86, 0)&gt;=1000, "Enterprise", _xlfn.XLOOKUP($F5643, accounts!$A$2:$A$86, accounts!$E$2:$E$86, 0)&gt;=100, "Mid-Market", TRUE, "SMB"))</f>
        <v>Enterprise</v>
      </c>
      <c r="I5643" s="1" t="str">
        <f t="array" ref="I5643">IF($F5643="", "", _xlfn.XLOOKUP($F5643,accounts!$A$2:$A$86,accounts!$F$2:$F$86, "Other"))</f>
        <v>United States</v>
      </c>
      <c r="J5643" s="1" t="s">
        <v>189</v>
      </c>
      <c r="K5643" s="3">
        <v>42950.0</v>
      </c>
    </row>
    <row r="5644">
      <c r="A5644" s="1" t="s">
        <v>5849</v>
      </c>
      <c r="B5644" s="1" t="s">
        <v>102</v>
      </c>
      <c r="C5644" s="1" t="str">
        <f t="array" ref="C5644">_xlfn.XLOOKUP($B5644, sales_teams!$A$2:$A$36, sales_teams!$B$2:$B$36)</f>
        <v>Summer Sewald</v>
      </c>
      <c r="D5644" s="1" t="str">
        <f t="array" ref="D5644">_xlfn.XLOOKUP($B5644, sales_teams!$A$2:$A$36, sales_teams!$C$2:$C$36)</f>
        <v>West</v>
      </c>
      <c r="E5644" s="1" t="s">
        <v>181</v>
      </c>
      <c r="G5644" s="1" t="str">
        <f t="array" ref="G5644">IF($F5644="", "", _xlfn.XLOOKUP($F5644,accounts!$A$2:$A$86,accounts!$B$2:$B$86, "Other"))</f>
        <v/>
      </c>
      <c r="H5644" s="1" t="str">
        <f t="array" ref="H5644">IF($F5644="", "", IFS(_xlfn.XLOOKUP($F5644, accounts!$A$2:$A$86, accounts!$E$2:$E$86, 0)&gt;=1000, "Enterprise", _xlfn.XLOOKUP($F5644, accounts!$A$2:$A$86, accounts!$E$2:$E$86, 0)&gt;=100, "Mid-Market", TRUE, "SMB"))</f>
        <v/>
      </c>
      <c r="I5644" s="1" t="str">
        <f t="array" ref="I5644">IF($F5644="", "", _xlfn.XLOOKUP($F5644,accounts!$A$2:$A$86,accounts!$F$2:$F$86, "Other"))</f>
        <v/>
      </c>
      <c r="J5644" s="1" t="s">
        <v>189</v>
      </c>
      <c r="K5644" s="3">
        <v>42950.0</v>
      </c>
    </row>
    <row r="5645">
      <c r="A5645" s="1" t="s">
        <v>5850</v>
      </c>
      <c r="B5645" s="1" t="s">
        <v>102</v>
      </c>
      <c r="C5645" s="1" t="str">
        <f t="array" ref="C5645">_xlfn.XLOOKUP($B5645, sales_teams!$A$2:$A$36, sales_teams!$B$2:$B$36)</f>
        <v>Summer Sewald</v>
      </c>
      <c r="D5645" s="1" t="str">
        <f t="array" ref="D5645">_xlfn.XLOOKUP($B5645, sales_teams!$A$2:$A$36, sales_teams!$C$2:$C$36)</f>
        <v>West</v>
      </c>
      <c r="E5645" s="1" t="s">
        <v>109</v>
      </c>
      <c r="F5645" s="1" t="s">
        <v>127</v>
      </c>
      <c r="G5645" s="1" t="str">
        <f t="array" ref="G5645">IF($F5645="", "", _xlfn.XLOOKUP($F5645,accounts!$A$2:$A$86,accounts!$B$2:$B$86, "Other"))</f>
        <v>technology</v>
      </c>
      <c r="H5645" s="1" t="str">
        <f t="array" ref="H5645">IF($F5645="", "", IFS(_xlfn.XLOOKUP($F5645, accounts!$A$2:$A$86, accounts!$E$2:$E$86, 0)&gt;=1000, "Enterprise", _xlfn.XLOOKUP($F5645, accounts!$A$2:$A$86, accounts!$E$2:$E$86, 0)&gt;=100, "Mid-Market", TRUE, "SMB"))</f>
        <v>Enterprise</v>
      </c>
      <c r="I5645" s="1" t="str">
        <f t="array" ref="I5645">IF($F5645="", "", _xlfn.XLOOKUP($F5645,accounts!$A$2:$A$86,accounts!$F$2:$F$86, "Other"))</f>
        <v>United States</v>
      </c>
      <c r="J5645" s="1" t="s">
        <v>192</v>
      </c>
      <c r="K5645" s="3">
        <v>42950.0</v>
      </c>
      <c r="L5645" s="3">
        <v>43048.0</v>
      </c>
      <c r="M5645" s="1">
        <v>0.0</v>
      </c>
    </row>
    <row r="5646">
      <c r="A5646" s="1" t="s">
        <v>5851</v>
      </c>
      <c r="B5646" s="1" t="s">
        <v>17</v>
      </c>
      <c r="C5646" s="1" t="str">
        <f t="array" ref="C5646">_xlfn.XLOOKUP($B5646, sales_teams!$A$2:$A$36, sales_teams!$B$2:$B$36)</f>
        <v>Dustin Brinkmann</v>
      </c>
      <c r="D5646" s="1" t="str">
        <f t="array" ref="D5646">_xlfn.XLOOKUP($B5646, sales_teams!$A$2:$A$36, sales_teams!$C$2:$C$36)</f>
        <v>Central</v>
      </c>
      <c r="E5646" s="1" t="s">
        <v>179</v>
      </c>
      <c r="G5646" s="1" t="str">
        <f t="array" ref="G5646">IF($F5646="", "", _xlfn.XLOOKUP($F5646,accounts!$A$2:$A$86,accounts!$B$2:$B$86, "Other"))</f>
        <v/>
      </c>
      <c r="H5646" s="1" t="str">
        <f t="array" ref="H5646">IF($F5646="", "", IFS(_xlfn.XLOOKUP($F5646, accounts!$A$2:$A$86, accounts!$E$2:$E$86, 0)&gt;=1000, "Enterprise", _xlfn.XLOOKUP($F5646, accounts!$A$2:$A$86, accounts!$E$2:$E$86, 0)&gt;=100, "Mid-Market", TRUE, "SMB"))</f>
        <v/>
      </c>
      <c r="I5646" s="1" t="str">
        <f t="array" ref="I5646">IF($F5646="", "", _xlfn.XLOOKUP($F5646,accounts!$A$2:$A$86,accounts!$F$2:$F$86, "Other"))</f>
        <v/>
      </c>
      <c r="J5646" s="1" t="s">
        <v>189</v>
      </c>
      <c r="K5646" s="3">
        <v>42950.0</v>
      </c>
    </row>
    <row r="5647">
      <c r="A5647" s="1" t="s">
        <v>5852</v>
      </c>
      <c r="B5647" s="1" t="s">
        <v>17</v>
      </c>
      <c r="C5647" s="1" t="str">
        <f t="array" ref="C5647">_xlfn.XLOOKUP($B5647, sales_teams!$A$2:$A$36, sales_teams!$B$2:$B$36)</f>
        <v>Dustin Brinkmann</v>
      </c>
      <c r="D5647" s="1" t="str">
        <f t="array" ref="D5647">_xlfn.XLOOKUP($B5647, sales_teams!$A$2:$A$36, sales_teams!$C$2:$C$36)</f>
        <v>Central</v>
      </c>
      <c r="E5647" s="1" t="s">
        <v>188</v>
      </c>
      <c r="F5647" s="1" t="s">
        <v>14</v>
      </c>
      <c r="G5647" s="1" t="str">
        <f t="array" ref="G5647">IF($F5647="", "", _xlfn.XLOOKUP($F5647,accounts!$A$2:$A$86,accounts!$B$2:$B$86, "Other"))</f>
        <v>technology</v>
      </c>
      <c r="H5647" s="1" t="str">
        <f t="array" ref="H5647">IF($F5647="", "", IFS(_xlfn.XLOOKUP($F5647, accounts!$A$2:$A$86, accounts!$E$2:$E$86, 0)&gt;=1000, "Enterprise", _xlfn.XLOOKUP($F5647, accounts!$A$2:$A$86, accounts!$E$2:$E$86, 0)&gt;=100, "Mid-Market", TRUE, "SMB"))</f>
        <v>Enterprise</v>
      </c>
      <c r="I5647" s="1" t="str">
        <f t="array" ref="I5647">IF($F5647="", "", _xlfn.XLOOKUP($F5647,accounts!$A$2:$A$86,accounts!$F$2:$F$86, "Other"))</f>
        <v>United States</v>
      </c>
      <c r="J5647" s="1" t="s">
        <v>189</v>
      </c>
      <c r="K5647" s="3">
        <v>42950.0</v>
      </c>
    </row>
    <row r="5648">
      <c r="A5648" s="1" t="s">
        <v>5853</v>
      </c>
      <c r="B5648" s="1" t="s">
        <v>24</v>
      </c>
      <c r="C5648" s="1" t="str">
        <f t="array" ref="C5648">_xlfn.XLOOKUP($B5648, sales_teams!$A$2:$A$36, sales_teams!$B$2:$B$36)</f>
        <v>Melvin Marxen</v>
      </c>
      <c r="D5648" s="1" t="str">
        <f t="array" ref="D5648">_xlfn.XLOOKUP($B5648, sales_teams!$A$2:$A$36, sales_teams!$C$2:$C$36)</f>
        <v>Central</v>
      </c>
      <c r="E5648" s="1" t="s">
        <v>188</v>
      </c>
      <c r="G5648" s="1" t="str">
        <f t="array" ref="G5648">IF($F5648="", "", _xlfn.XLOOKUP($F5648,accounts!$A$2:$A$86,accounts!$B$2:$B$86, "Other"))</f>
        <v/>
      </c>
      <c r="H5648" s="1" t="str">
        <f t="array" ref="H5648">IF($F5648="", "", IFS(_xlfn.XLOOKUP($F5648, accounts!$A$2:$A$86, accounts!$E$2:$E$86, 0)&gt;=1000, "Enterprise", _xlfn.XLOOKUP($F5648, accounts!$A$2:$A$86, accounts!$E$2:$E$86, 0)&gt;=100, "Mid-Market", TRUE, "SMB"))</f>
        <v/>
      </c>
      <c r="I5648" s="1" t="str">
        <f t="array" ref="I5648">IF($F5648="", "", _xlfn.XLOOKUP($F5648,accounts!$A$2:$A$86,accounts!$F$2:$F$86, "Other"))</f>
        <v/>
      </c>
      <c r="J5648" s="1" t="s">
        <v>189</v>
      </c>
      <c r="K5648" s="3">
        <v>42950.0</v>
      </c>
    </row>
    <row r="5649">
      <c r="A5649" s="1" t="s">
        <v>5854</v>
      </c>
      <c r="B5649" s="1" t="s">
        <v>18</v>
      </c>
      <c r="C5649" s="1" t="str">
        <f t="array" ref="C5649">_xlfn.XLOOKUP($B5649, sales_teams!$A$2:$A$36, sales_teams!$B$2:$B$36)</f>
        <v>Dustin Brinkmann</v>
      </c>
      <c r="D5649" s="1" t="str">
        <f t="array" ref="D5649">_xlfn.XLOOKUP($B5649, sales_teams!$A$2:$A$36, sales_teams!$C$2:$C$36)</f>
        <v>Central</v>
      </c>
      <c r="E5649" s="1" t="s">
        <v>188</v>
      </c>
      <c r="F5649" s="1" t="s">
        <v>166</v>
      </c>
      <c r="G5649" s="1" t="str">
        <f t="array" ref="G5649">IF($F5649="", "", _xlfn.XLOOKUP($F5649,accounts!$A$2:$A$86,accounts!$B$2:$B$86, "Other"))</f>
        <v>finance</v>
      </c>
      <c r="H5649" s="1" t="str">
        <f t="array" ref="H5649">IF($F5649="", "", IFS(_xlfn.XLOOKUP($F5649, accounts!$A$2:$A$86, accounts!$E$2:$E$86, 0)&gt;=1000, "Enterprise", _xlfn.XLOOKUP($F5649, accounts!$A$2:$A$86, accounts!$E$2:$E$86, 0)&gt;=100, "Mid-Market", TRUE, "SMB"))</f>
        <v>Enterprise</v>
      </c>
      <c r="I5649" s="1" t="str">
        <f t="array" ref="I5649">IF($F5649="", "", _xlfn.XLOOKUP($F5649,accounts!$A$2:$A$86,accounts!$F$2:$F$86, "Other"))</f>
        <v>United States</v>
      </c>
      <c r="J5649" s="1" t="s">
        <v>189</v>
      </c>
      <c r="K5649" s="3">
        <v>42950.0</v>
      </c>
    </row>
    <row r="5650">
      <c r="A5650" s="1" t="s">
        <v>5855</v>
      </c>
      <c r="B5650" s="1" t="s">
        <v>28</v>
      </c>
      <c r="C5650" s="1" t="str">
        <f t="array" ref="C5650">_xlfn.XLOOKUP($B5650, sales_teams!$A$2:$A$36, sales_teams!$B$2:$B$36)</f>
        <v>Melvin Marxen</v>
      </c>
      <c r="D5650" s="1" t="str">
        <f t="array" ref="D5650">_xlfn.XLOOKUP($B5650, sales_teams!$A$2:$A$36, sales_teams!$C$2:$C$36)</f>
        <v>Central</v>
      </c>
      <c r="E5650" s="1" t="s">
        <v>109</v>
      </c>
      <c r="F5650" s="1" t="s">
        <v>113</v>
      </c>
      <c r="G5650" s="1" t="str">
        <f t="array" ref="G5650">IF($F5650="", "", _xlfn.XLOOKUP($F5650,accounts!$A$2:$A$86,accounts!$B$2:$B$86, "Other"))</f>
        <v>telecommunications</v>
      </c>
      <c r="H5650" s="1" t="str">
        <f t="array" ref="H5650">IF($F5650="", "", IFS(_xlfn.XLOOKUP($F5650, accounts!$A$2:$A$86, accounts!$E$2:$E$86, 0)&gt;=1000, "Enterprise", _xlfn.XLOOKUP($F5650, accounts!$A$2:$A$86, accounts!$E$2:$E$86, 0)&gt;=100, "Mid-Market", TRUE, "SMB"))</f>
        <v>Mid-Market</v>
      </c>
      <c r="I5650" s="1" t="str">
        <f t="array" ref="I5650">IF($F5650="", "", _xlfn.XLOOKUP($F5650,accounts!$A$2:$A$86,accounts!$F$2:$F$86, "Other"))</f>
        <v>United States</v>
      </c>
      <c r="J5650" s="1" t="s">
        <v>189</v>
      </c>
      <c r="K5650" s="3">
        <v>42950.0</v>
      </c>
    </row>
    <row r="5651">
      <c r="A5651" s="1" t="s">
        <v>5856</v>
      </c>
      <c r="B5651" s="1" t="s">
        <v>28</v>
      </c>
      <c r="C5651" s="1" t="str">
        <f t="array" ref="C5651">_xlfn.XLOOKUP($B5651, sales_teams!$A$2:$A$36, sales_teams!$B$2:$B$36)</f>
        <v>Melvin Marxen</v>
      </c>
      <c r="D5651" s="1" t="str">
        <f t="array" ref="D5651">_xlfn.XLOOKUP($B5651, sales_teams!$A$2:$A$36, sales_teams!$C$2:$C$36)</f>
        <v>Central</v>
      </c>
      <c r="E5651" s="1" t="s">
        <v>179</v>
      </c>
      <c r="G5651" s="1" t="str">
        <f t="array" ref="G5651">IF($F5651="", "", _xlfn.XLOOKUP($F5651,accounts!$A$2:$A$86,accounts!$B$2:$B$86, "Other"))</f>
        <v/>
      </c>
      <c r="H5651" s="1" t="str">
        <f t="array" ref="H5651">IF($F5651="", "", IFS(_xlfn.XLOOKUP($F5651, accounts!$A$2:$A$86, accounts!$E$2:$E$86, 0)&gt;=1000, "Enterprise", _xlfn.XLOOKUP($F5651, accounts!$A$2:$A$86, accounts!$E$2:$E$86, 0)&gt;=100, "Mid-Market", TRUE, "SMB"))</f>
        <v/>
      </c>
      <c r="I5651" s="1" t="str">
        <f t="array" ref="I5651">IF($F5651="", "", _xlfn.XLOOKUP($F5651,accounts!$A$2:$A$86,accounts!$F$2:$F$86, "Other"))</f>
        <v/>
      </c>
      <c r="J5651" s="1" t="s">
        <v>189</v>
      </c>
      <c r="K5651" s="3">
        <v>42950.0</v>
      </c>
    </row>
    <row r="5652">
      <c r="A5652" s="1" t="s">
        <v>5857</v>
      </c>
      <c r="B5652" s="1" t="s">
        <v>28</v>
      </c>
      <c r="C5652" s="1" t="str">
        <f t="array" ref="C5652">_xlfn.XLOOKUP($B5652, sales_teams!$A$2:$A$36, sales_teams!$B$2:$B$36)</f>
        <v>Melvin Marxen</v>
      </c>
      <c r="D5652" s="1" t="str">
        <f t="array" ref="D5652">_xlfn.XLOOKUP($B5652, sales_teams!$A$2:$A$36, sales_teams!$C$2:$C$36)</f>
        <v>Central</v>
      </c>
      <c r="E5652" s="1" t="s">
        <v>109</v>
      </c>
      <c r="F5652" s="1" t="s">
        <v>78</v>
      </c>
      <c r="G5652" s="1" t="str">
        <f t="array" ref="G5652">IF($F5652="", "", _xlfn.XLOOKUP($F5652,accounts!$A$2:$A$86,accounts!$B$2:$B$86, "Other"))</f>
        <v>marketing</v>
      </c>
      <c r="H5652" s="1" t="str">
        <f t="array" ref="H5652">IF($F5652="", "", IFS(_xlfn.XLOOKUP($F5652, accounts!$A$2:$A$86, accounts!$E$2:$E$86, 0)&gt;=1000, "Enterprise", _xlfn.XLOOKUP($F5652, accounts!$A$2:$A$86, accounts!$E$2:$E$86, 0)&gt;=100, "Mid-Market", TRUE, "SMB"))</f>
        <v>Enterprise</v>
      </c>
      <c r="I5652" s="1" t="str">
        <f t="array" ref="I5652">IF($F5652="", "", _xlfn.XLOOKUP($F5652,accounts!$A$2:$A$86,accounts!$F$2:$F$86, "Other"))</f>
        <v>United States</v>
      </c>
      <c r="J5652" s="1" t="s">
        <v>131</v>
      </c>
      <c r="K5652" s="3">
        <v>42950.0</v>
      </c>
      <c r="L5652" s="3">
        <v>42968.0</v>
      </c>
      <c r="M5652" s="1">
        <v>1126.0</v>
      </c>
    </row>
    <row r="5653">
      <c r="A5653" s="1" t="s">
        <v>5858</v>
      </c>
      <c r="B5653" s="1" t="s">
        <v>54</v>
      </c>
      <c r="C5653" s="1" t="str">
        <f t="array" ref="C5653">_xlfn.XLOOKUP($B5653, sales_teams!$A$2:$A$36, sales_teams!$B$2:$B$36)</f>
        <v>Rocco Neubert</v>
      </c>
      <c r="D5653" s="1" t="str">
        <f t="array" ref="D5653">_xlfn.XLOOKUP($B5653, sales_teams!$A$2:$A$36, sales_teams!$C$2:$C$36)</f>
        <v>East</v>
      </c>
      <c r="E5653" s="1" t="s">
        <v>148</v>
      </c>
      <c r="F5653" s="1" t="s">
        <v>81</v>
      </c>
      <c r="G5653" s="1" t="str">
        <f t="array" ref="G5653">IF($F5653="", "", _xlfn.XLOOKUP($F5653,accounts!$A$2:$A$86,accounts!$B$2:$B$86, "Other"))</f>
        <v>technology</v>
      </c>
      <c r="H5653" s="1" t="str">
        <f t="array" ref="H5653">IF($F5653="", "", IFS(_xlfn.XLOOKUP($F5653, accounts!$A$2:$A$86, accounts!$E$2:$E$86, 0)&gt;=1000, "Enterprise", _xlfn.XLOOKUP($F5653, accounts!$A$2:$A$86, accounts!$E$2:$E$86, 0)&gt;=100, "Mid-Market", TRUE, "SMB"))</f>
        <v>Enterprise</v>
      </c>
      <c r="I5653" s="1" t="str">
        <f t="array" ref="I5653">IF($F5653="", "", _xlfn.XLOOKUP($F5653,accounts!$A$2:$A$86,accounts!$F$2:$F$86, "Other"))</f>
        <v>United States</v>
      </c>
      <c r="J5653" s="1" t="s">
        <v>131</v>
      </c>
      <c r="K5653" s="3">
        <v>42950.0</v>
      </c>
      <c r="L5653" s="3">
        <v>42961.0</v>
      </c>
      <c r="M5653" s="1">
        <v>3963.0</v>
      </c>
    </row>
    <row r="5654">
      <c r="A5654" s="1" t="s">
        <v>5859</v>
      </c>
      <c r="B5654" s="1" t="s">
        <v>54</v>
      </c>
      <c r="C5654" s="1" t="str">
        <f t="array" ref="C5654">_xlfn.XLOOKUP($B5654, sales_teams!$A$2:$A$36, sales_teams!$B$2:$B$36)</f>
        <v>Rocco Neubert</v>
      </c>
      <c r="D5654" s="1" t="str">
        <f t="array" ref="D5654">_xlfn.XLOOKUP($B5654, sales_teams!$A$2:$A$36, sales_teams!$C$2:$C$36)</f>
        <v>East</v>
      </c>
      <c r="E5654" s="1" t="s">
        <v>148</v>
      </c>
      <c r="F5654" s="1" t="s">
        <v>126</v>
      </c>
      <c r="G5654" s="1" t="str">
        <f t="array" ref="G5654">IF($F5654="", "", _xlfn.XLOOKUP($F5654,accounts!$A$2:$A$86,accounts!$B$2:$B$86, "Other"))</f>
        <v>retail</v>
      </c>
      <c r="H5654" s="1" t="str">
        <f t="array" ref="H5654">IF($F5654="", "", IFS(_xlfn.XLOOKUP($F5654, accounts!$A$2:$A$86, accounts!$E$2:$E$86, 0)&gt;=1000, "Enterprise", _xlfn.XLOOKUP($F5654, accounts!$A$2:$A$86, accounts!$E$2:$E$86, 0)&gt;=100, "Mid-Market", TRUE, "SMB"))</f>
        <v>Enterprise</v>
      </c>
      <c r="I5654" s="1" t="str">
        <f t="array" ref="I5654">IF($F5654="", "", _xlfn.XLOOKUP($F5654,accounts!$A$2:$A$86,accounts!$F$2:$F$86, "Other"))</f>
        <v>United States</v>
      </c>
      <c r="J5654" s="1" t="s">
        <v>131</v>
      </c>
      <c r="K5654" s="3">
        <v>42950.0</v>
      </c>
      <c r="L5654" s="3">
        <v>42958.0</v>
      </c>
      <c r="M5654" s="1">
        <v>5401.0</v>
      </c>
    </row>
    <row r="5655">
      <c r="A5655" s="1" t="s">
        <v>5860</v>
      </c>
      <c r="B5655" s="1" t="s">
        <v>41</v>
      </c>
      <c r="C5655" s="1" t="str">
        <f t="array" ref="C5655">_xlfn.XLOOKUP($B5655, sales_teams!$A$2:$A$36, sales_teams!$B$2:$B$36)</f>
        <v>Cara Losch</v>
      </c>
      <c r="D5655" s="1" t="str">
        <f t="array" ref="D5655">_xlfn.XLOOKUP($B5655, sales_teams!$A$2:$A$36, sales_teams!$C$2:$C$36)</f>
        <v>East</v>
      </c>
      <c r="E5655" s="1" t="s">
        <v>188</v>
      </c>
      <c r="F5655" s="1" t="s">
        <v>153</v>
      </c>
      <c r="G5655" s="1" t="str">
        <f t="array" ref="G5655">IF($F5655="", "", _xlfn.XLOOKUP($F5655,accounts!$A$2:$A$86,accounts!$B$2:$B$86, "Other"))</f>
        <v>medical</v>
      </c>
      <c r="H5655" s="1" t="str">
        <f t="array" ref="H5655">IF($F5655="", "", IFS(_xlfn.XLOOKUP($F5655, accounts!$A$2:$A$86, accounts!$E$2:$E$86, 0)&gt;=1000, "Enterprise", _xlfn.XLOOKUP($F5655, accounts!$A$2:$A$86, accounts!$E$2:$E$86, 0)&gt;=100, "Mid-Market", TRUE, "SMB"))</f>
        <v>Enterprise</v>
      </c>
      <c r="I5655" s="1" t="str">
        <f t="array" ref="I5655">IF($F5655="", "", _xlfn.XLOOKUP($F5655,accounts!$A$2:$A$86,accounts!$F$2:$F$86, "Other"))</f>
        <v>United States</v>
      </c>
      <c r="J5655" s="1" t="s">
        <v>192</v>
      </c>
      <c r="K5655" s="3">
        <v>42950.0</v>
      </c>
      <c r="L5655" s="3">
        <v>42967.0</v>
      </c>
      <c r="M5655" s="1">
        <v>0.0</v>
      </c>
    </row>
    <row r="5656">
      <c r="A5656" s="1" t="s">
        <v>5861</v>
      </c>
      <c r="B5656" s="1" t="s">
        <v>41</v>
      </c>
      <c r="C5656" s="1" t="str">
        <f t="array" ref="C5656">_xlfn.XLOOKUP($B5656, sales_teams!$A$2:$A$36, sales_teams!$B$2:$B$36)</f>
        <v>Cara Losch</v>
      </c>
      <c r="D5656" s="1" t="str">
        <f t="array" ref="D5656">_xlfn.XLOOKUP($B5656, sales_teams!$A$2:$A$36, sales_teams!$C$2:$C$36)</f>
        <v>East</v>
      </c>
      <c r="E5656" s="1" t="s">
        <v>109</v>
      </c>
      <c r="F5656" s="1" t="s">
        <v>153</v>
      </c>
      <c r="G5656" s="1" t="str">
        <f t="array" ref="G5656">IF($F5656="", "", _xlfn.XLOOKUP($F5656,accounts!$A$2:$A$86,accounts!$B$2:$B$86, "Other"))</f>
        <v>medical</v>
      </c>
      <c r="H5656" s="1" t="str">
        <f t="array" ref="H5656">IF($F5656="", "", IFS(_xlfn.XLOOKUP($F5656, accounts!$A$2:$A$86, accounts!$E$2:$E$86, 0)&gt;=1000, "Enterprise", _xlfn.XLOOKUP($F5656, accounts!$A$2:$A$86, accounts!$E$2:$E$86, 0)&gt;=100, "Mid-Market", TRUE, "SMB"))</f>
        <v>Enterprise</v>
      </c>
      <c r="I5656" s="1" t="str">
        <f t="array" ref="I5656">IF($F5656="", "", _xlfn.XLOOKUP($F5656,accounts!$A$2:$A$86,accounts!$F$2:$F$86, "Other"))</f>
        <v>United States</v>
      </c>
      <c r="J5656" s="1" t="s">
        <v>131</v>
      </c>
      <c r="K5656" s="3">
        <v>42950.0</v>
      </c>
      <c r="L5656" s="3">
        <v>43071.0</v>
      </c>
      <c r="M5656" s="1">
        <v>965.0</v>
      </c>
    </row>
    <row r="5657">
      <c r="A5657" s="1" t="s">
        <v>5862</v>
      </c>
      <c r="B5657" s="1" t="s">
        <v>15</v>
      </c>
      <c r="C5657" s="1" t="str">
        <f t="array" ref="C5657">_xlfn.XLOOKUP($B5657, sales_teams!$A$2:$A$36, sales_teams!$B$2:$B$36)</f>
        <v>Dustin Brinkmann</v>
      </c>
      <c r="D5657" s="1" t="str">
        <f t="array" ref="D5657">_xlfn.XLOOKUP($B5657, sales_teams!$A$2:$A$36, sales_teams!$C$2:$C$36)</f>
        <v>Central</v>
      </c>
      <c r="E5657" s="1" t="s">
        <v>181</v>
      </c>
      <c r="G5657" s="1" t="str">
        <f t="array" ref="G5657">IF($F5657="", "", _xlfn.XLOOKUP($F5657,accounts!$A$2:$A$86,accounts!$B$2:$B$86, "Other"))</f>
        <v/>
      </c>
      <c r="H5657" s="1" t="str">
        <f t="array" ref="H5657">IF($F5657="", "", IFS(_xlfn.XLOOKUP($F5657, accounts!$A$2:$A$86, accounts!$E$2:$E$86, 0)&gt;=1000, "Enterprise", _xlfn.XLOOKUP($F5657, accounts!$A$2:$A$86, accounts!$E$2:$E$86, 0)&gt;=100, "Mid-Market", TRUE, "SMB"))</f>
        <v/>
      </c>
      <c r="I5657" s="1" t="str">
        <f t="array" ref="I5657">IF($F5657="", "", _xlfn.XLOOKUP($F5657,accounts!$A$2:$A$86,accounts!$F$2:$F$86, "Other"))</f>
        <v/>
      </c>
      <c r="J5657" s="1" t="s">
        <v>189</v>
      </c>
      <c r="K5657" s="3">
        <v>42950.0</v>
      </c>
    </row>
    <row r="5658">
      <c r="A5658" s="1" t="s">
        <v>5863</v>
      </c>
      <c r="B5658" s="1" t="s">
        <v>15</v>
      </c>
      <c r="C5658" s="1" t="str">
        <f t="array" ref="C5658">_xlfn.XLOOKUP($B5658, sales_teams!$A$2:$A$36, sales_teams!$B$2:$B$36)</f>
        <v>Dustin Brinkmann</v>
      </c>
      <c r="D5658" s="1" t="str">
        <f t="array" ref="D5658">_xlfn.XLOOKUP($B5658, sales_teams!$A$2:$A$36, sales_teams!$C$2:$C$36)</f>
        <v>Central</v>
      </c>
      <c r="E5658" s="1" t="s">
        <v>179</v>
      </c>
      <c r="G5658" s="1" t="str">
        <f t="array" ref="G5658">IF($F5658="", "", _xlfn.XLOOKUP($F5658,accounts!$A$2:$A$86,accounts!$B$2:$B$86, "Other"))</f>
        <v/>
      </c>
      <c r="H5658" s="1" t="str">
        <f t="array" ref="H5658">IF($F5658="", "", IFS(_xlfn.XLOOKUP($F5658, accounts!$A$2:$A$86, accounts!$E$2:$E$86, 0)&gt;=1000, "Enterprise", _xlfn.XLOOKUP($F5658, accounts!$A$2:$A$86, accounts!$E$2:$E$86, 0)&gt;=100, "Mid-Market", TRUE, "SMB"))</f>
        <v/>
      </c>
      <c r="I5658" s="1" t="str">
        <f t="array" ref="I5658">IF($F5658="", "", _xlfn.XLOOKUP($F5658,accounts!$A$2:$A$86,accounts!$F$2:$F$86, "Other"))</f>
        <v/>
      </c>
      <c r="J5658" s="1" t="s">
        <v>189</v>
      </c>
      <c r="K5658" s="3">
        <v>42950.0</v>
      </c>
    </row>
    <row r="5659">
      <c r="A5659" s="1" t="s">
        <v>5864</v>
      </c>
      <c r="B5659" s="1" t="s">
        <v>15</v>
      </c>
      <c r="C5659" s="1" t="str">
        <f t="array" ref="C5659">_xlfn.XLOOKUP($B5659, sales_teams!$A$2:$A$36, sales_teams!$B$2:$B$36)</f>
        <v>Dustin Brinkmann</v>
      </c>
      <c r="D5659" s="1" t="str">
        <f t="array" ref="D5659">_xlfn.XLOOKUP($B5659, sales_teams!$A$2:$A$36, sales_teams!$C$2:$C$36)</f>
        <v>Central</v>
      </c>
      <c r="E5659" s="1" t="s">
        <v>181</v>
      </c>
      <c r="F5659" s="1" t="s">
        <v>119</v>
      </c>
      <c r="G5659" s="1" t="str">
        <f t="array" ref="G5659">IF($F5659="", "", _xlfn.XLOOKUP($F5659,accounts!$A$2:$A$86,accounts!$B$2:$B$86, "Other"))</f>
        <v>technology</v>
      </c>
      <c r="H5659" s="1" t="str">
        <f t="array" ref="H5659">IF($F5659="", "", IFS(_xlfn.XLOOKUP($F5659, accounts!$A$2:$A$86, accounts!$E$2:$E$86, 0)&gt;=1000, "Enterprise", _xlfn.XLOOKUP($F5659, accounts!$A$2:$A$86, accounts!$E$2:$E$86, 0)&gt;=100, "Mid-Market", TRUE, "SMB"))</f>
        <v>Enterprise</v>
      </c>
      <c r="I5659" s="1" t="str">
        <f t="array" ref="I5659">IF($F5659="", "", _xlfn.XLOOKUP($F5659,accounts!$A$2:$A$86,accounts!$F$2:$F$86, "Other"))</f>
        <v>Korea</v>
      </c>
      <c r="J5659" s="1" t="s">
        <v>131</v>
      </c>
      <c r="K5659" s="3">
        <v>42950.0</v>
      </c>
      <c r="L5659" s="3">
        <v>43040.0</v>
      </c>
      <c r="M5659" s="1">
        <v>534.0</v>
      </c>
    </row>
    <row r="5660">
      <c r="A5660" s="1" t="s">
        <v>5865</v>
      </c>
      <c r="B5660" s="1" t="s">
        <v>60</v>
      </c>
      <c r="C5660" s="1" t="str">
        <f t="array" ref="C5660">_xlfn.XLOOKUP($B5660, sales_teams!$A$2:$A$36, sales_teams!$B$2:$B$36)</f>
        <v>Celia Rouche</v>
      </c>
      <c r="D5660" s="1" t="str">
        <f t="array" ref="D5660">_xlfn.XLOOKUP($B5660, sales_teams!$A$2:$A$36, sales_teams!$C$2:$C$36)</f>
        <v>West</v>
      </c>
      <c r="E5660" s="1" t="s">
        <v>179</v>
      </c>
      <c r="F5660" s="1" t="s">
        <v>132</v>
      </c>
      <c r="G5660" s="1" t="str">
        <f t="array" ref="G5660">IF($F5660="", "", _xlfn.XLOOKUP($F5660,accounts!$A$2:$A$86,accounts!$B$2:$B$86, "Other"))</f>
        <v>marketing</v>
      </c>
      <c r="H5660" s="1" t="str">
        <f t="array" ref="H5660">IF($F5660="", "", IFS(_xlfn.XLOOKUP($F5660, accounts!$A$2:$A$86, accounts!$E$2:$E$86, 0)&gt;=1000, "Enterprise", _xlfn.XLOOKUP($F5660, accounts!$A$2:$A$86, accounts!$E$2:$E$86, 0)&gt;=100, "Mid-Market", TRUE, "SMB"))</f>
        <v>Enterprise</v>
      </c>
      <c r="I5660" s="1" t="str">
        <f t="array" ref="I5660">IF($F5660="", "", _xlfn.XLOOKUP($F5660,accounts!$A$2:$A$86,accounts!$F$2:$F$86, "Other"))</f>
        <v>Jordan</v>
      </c>
      <c r="J5660" s="1" t="s">
        <v>189</v>
      </c>
      <c r="K5660" s="3">
        <v>42950.0</v>
      </c>
    </row>
    <row r="5661">
      <c r="A5661" s="1" t="s">
        <v>5866</v>
      </c>
      <c r="B5661" s="1" t="s">
        <v>45</v>
      </c>
      <c r="C5661" s="1" t="str">
        <f t="array" ref="C5661">_xlfn.XLOOKUP($B5661, sales_teams!$A$2:$A$36, sales_teams!$B$2:$B$36)</f>
        <v>Cara Losch</v>
      </c>
      <c r="D5661" s="1" t="str">
        <f t="array" ref="D5661">_xlfn.XLOOKUP($B5661, sales_teams!$A$2:$A$36, sales_teams!$C$2:$C$36)</f>
        <v>East</v>
      </c>
      <c r="E5661" s="1" t="s">
        <v>179</v>
      </c>
      <c r="F5661" s="1" t="s">
        <v>55</v>
      </c>
      <c r="G5661" s="1" t="str">
        <f t="array" ref="G5661">IF($F5661="", "", _xlfn.XLOOKUP($F5661,accounts!$A$2:$A$86,accounts!$B$2:$B$86, "Other"))</f>
        <v>entertainment</v>
      </c>
      <c r="H5661" s="1" t="str">
        <f t="array" ref="H5661">IF($F5661="", "", IFS(_xlfn.XLOOKUP($F5661, accounts!$A$2:$A$86, accounts!$E$2:$E$86, 0)&gt;=1000, "Enterprise", _xlfn.XLOOKUP($F5661, accounts!$A$2:$A$86, accounts!$E$2:$E$86, 0)&gt;=100, "Mid-Market", TRUE, "SMB"))</f>
        <v>Enterprise</v>
      </c>
      <c r="I5661" s="1" t="str">
        <f t="array" ref="I5661">IF($F5661="", "", _xlfn.XLOOKUP($F5661,accounts!$A$2:$A$86,accounts!$F$2:$F$86, "Other"))</f>
        <v>United States</v>
      </c>
      <c r="J5661" s="1" t="s">
        <v>131</v>
      </c>
      <c r="K5661" s="3">
        <v>42950.0</v>
      </c>
      <c r="L5661" s="3">
        <v>43060.0</v>
      </c>
      <c r="M5661" s="1">
        <v>50.0</v>
      </c>
    </row>
    <row r="5662">
      <c r="A5662" s="1" t="s">
        <v>5867</v>
      </c>
      <c r="B5662" s="1" t="s">
        <v>39</v>
      </c>
      <c r="C5662" s="1" t="str">
        <f t="array" ref="C5662">_xlfn.XLOOKUP($B5662, sales_teams!$A$2:$A$36, sales_teams!$B$2:$B$36)</f>
        <v>Cara Losch</v>
      </c>
      <c r="D5662" s="1" t="str">
        <f t="array" ref="D5662">_xlfn.XLOOKUP($B5662, sales_teams!$A$2:$A$36, sales_teams!$C$2:$C$36)</f>
        <v>East</v>
      </c>
      <c r="E5662" s="1" t="s">
        <v>179</v>
      </c>
      <c r="F5662" s="1" t="s">
        <v>47</v>
      </c>
      <c r="G5662" s="1" t="str">
        <f t="array" ref="G5662">IF($F5662="", "", _xlfn.XLOOKUP($F5662,accounts!$A$2:$A$86,accounts!$B$2:$B$86, "Other"))</f>
        <v>retail</v>
      </c>
      <c r="H5662" s="1" t="str">
        <f t="array" ref="H5662">IF($F5662="", "", IFS(_xlfn.XLOOKUP($F5662, accounts!$A$2:$A$86, accounts!$E$2:$E$86, 0)&gt;=1000, "Enterprise", _xlfn.XLOOKUP($F5662, accounts!$A$2:$A$86, accounts!$E$2:$E$86, 0)&gt;=100, "Mid-Market", TRUE, "SMB"))</f>
        <v>Enterprise</v>
      </c>
      <c r="I5662" s="1" t="str">
        <f t="array" ref="I5662">IF($F5662="", "", _xlfn.XLOOKUP($F5662,accounts!$A$2:$A$86,accounts!$F$2:$F$86, "Other"))</f>
        <v>United States</v>
      </c>
      <c r="J5662" s="1" t="s">
        <v>189</v>
      </c>
      <c r="K5662" s="3">
        <v>42951.0</v>
      </c>
    </row>
    <row r="5663">
      <c r="A5663" s="1" t="s">
        <v>5868</v>
      </c>
      <c r="B5663" s="1" t="s">
        <v>48</v>
      </c>
      <c r="C5663" s="1" t="str">
        <f t="array" ref="C5663">_xlfn.XLOOKUP($B5663, sales_teams!$A$2:$A$36, sales_teams!$B$2:$B$36)</f>
        <v>Rocco Neubert</v>
      </c>
      <c r="D5663" s="1" t="str">
        <f t="array" ref="D5663">_xlfn.XLOOKUP($B5663, sales_teams!$A$2:$A$36, sales_teams!$C$2:$C$36)</f>
        <v>East</v>
      </c>
      <c r="E5663" s="1" t="s">
        <v>109</v>
      </c>
      <c r="G5663" s="1" t="str">
        <f t="array" ref="G5663">IF($F5663="", "", _xlfn.XLOOKUP($F5663,accounts!$A$2:$A$86,accounts!$B$2:$B$86, "Other"))</f>
        <v/>
      </c>
      <c r="H5663" s="1" t="str">
        <f t="array" ref="H5663">IF($F5663="", "", IFS(_xlfn.XLOOKUP($F5663, accounts!$A$2:$A$86, accounts!$E$2:$E$86, 0)&gt;=1000, "Enterprise", _xlfn.XLOOKUP($F5663, accounts!$A$2:$A$86, accounts!$E$2:$E$86, 0)&gt;=100, "Mid-Market", TRUE, "SMB"))</f>
        <v/>
      </c>
      <c r="I5663" s="1" t="str">
        <f t="array" ref="I5663">IF($F5663="", "", _xlfn.XLOOKUP($F5663,accounts!$A$2:$A$86,accounts!$F$2:$F$86, "Other"))</f>
        <v/>
      </c>
      <c r="J5663" s="1" t="s">
        <v>189</v>
      </c>
      <c r="K5663" s="3">
        <v>42951.0</v>
      </c>
    </row>
    <row r="5664">
      <c r="A5664" s="1" t="s">
        <v>5869</v>
      </c>
      <c r="B5664" s="1" t="s">
        <v>30</v>
      </c>
      <c r="C5664" s="1" t="str">
        <f t="array" ref="C5664">_xlfn.XLOOKUP($B5664, sales_teams!$A$2:$A$36, sales_teams!$B$2:$B$36)</f>
        <v>Melvin Marxen</v>
      </c>
      <c r="D5664" s="1" t="str">
        <f t="array" ref="D5664">_xlfn.XLOOKUP($B5664, sales_teams!$A$2:$A$36, sales_teams!$C$2:$C$36)</f>
        <v>Central</v>
      </c>
      <c r="E5664" s="1" t="s">
        <v>148</v>
      </c>
      <c r="G5664" s="1" t="str">
        <f t="array" ref="G5664">IF($F5664="", "", _xlfn.XLOOKUP($F5664,accounts!$A$2:$A$86,accounts!$B$2:$B$86, "Other"))</f>
        <v/>
      </c>
      <c r="H5664" s="1" t="str">
        <f t="array" ref="H5664">IF($F5664="", "", IFS(_xlfn.XLOOKUP($F5664, accounts!$A$2:$A$86, accounts!$E$2:$E$86, 0)&gt;=1000, "Enterprise", _xlfn.XLOOKUP($F5664, accounts!$A$2:$A$86, accounts!$E$2:$E$86, 0)&gt;=100, "Mid-Market", TRUE, "SMB"))</f>
        <v/>
      </c>
      <c r="I5664" s="1" t="str">
        <f t="array" ref="I5664">IF($F5664="", "", _xlfn.XLOOKUP($F5664,accounts!$A$2:$A$86,accounts!$F$2:$F$86, "Other"))</f>
        <v/>
      </c>
      <c r="J5664" s="1" t="s">
        <v>189</v>
      </c>
      <c r="K5664" s="3">
        <v>42951.0</v>
      </c>
    </row>
    <row r="5665">
      <c r="A5665" s="1" t="s">
        <v>5870</v>
      </c>
      <c r="B5665" s="1" t="s">
        <v>30</v>
      </c>
      <c r="C5665" s="1" t="str">
        <f t="array" ref="C5665">_xlfn.XLOOKUP($B5665, sales_teams!$A$2:$A$36, sales_teams!$B$2:$B$36)</f>
        <v>Melvin Marxen</v>
      </c>
      <c r="D5665" s="1" t="str">
        <f t="array" ref="D5665">_xlfn.XLOOKUP($B5665, sales_teams!$A$2:$A$36, sales_teams!$C$2:$C$36)</f>
        <v>Central</v>
      </c>
      <c r="E5665" s="1" t="s">
        <v>148</v>
      </c>
      <c r="G5665" s="1" t="str">
        <f t="array" ref="G5665">IF($F5665="", "", _xlfn.XLOOKUP($F5665,accounts!$A$2:$A$86,accounts!$B$2:$B$86, "Other"))</f>
        <v/>
      </c>
      <c r="H5665" s="1" t="str">
        <f t="array" ref="H5665">IF($F5665="", "", IFS(_xlfn.XLOOKUP($F5665, accounts!$A$2:$A$86, accounts!$E$2:$E$86, 0)&gt;=1000, "Enterprise", _xlfn.XLOOKUP($F5665, accounts!$A$2:$A$86, accounts!$E$2:$E$86, 0)&gt;=100, "Mid-Market", TRUE, "SMB"))</f>
        <v/>
      </c>
      <c r="I5665" s="1" t="str">
        <f t="array" ref="I5665">IF($F5665="", "", _xlfn.XLOOKUP($F5665,accounts!$A$2:$A$86,accounts!$F$2:$F$86, "Other"))</f>
        <v/>
      </c>
      <c r="J5665" s="1" t="s">
        <v>189</v>
      </c>
      <c r="K5665" s="3">
        <v>42951.0</v>
      </c>
    </row>
    <row r="5666">
      <c r="A5666" s="1" t="s">
        <v>5871</v>
      </c>
      <c r="B5666" s="1" t="s">
        <v>53</v>
      </c>
      <c r="C5666" s="1" t="str">
        <f t="array" ref="C5666">_xlfn.XLOOKUP($B5666, sales_teams!$A$2:$A$36, sales_teams!$B$2:$B$36)</f>
        <v>Rocco Neubert</v>
      </c>
      <c r="D5666" s="1" t="str">
        <f t="array" ref="D5666">_xlfn.XLOOKUP($B5666, sales_teams!$A$2:$A$36, sales_teams!$C$2:$C$36)</f>
        <v>East</v>
      </c>
      <c r="E5666" s="1" t="s">
        <v>148</v>
      </c>
      <c r="F5666" s="1" t="s">
        <v>127</v>
      </c>
      <c r="G5666" s="1" t="str">
        <f t="array" ref="G5666">IF($F5666="", "", _xlfn.XLOOKUP($F5666,accounts!$A$2:$A$86,accounts!$B$2:$B$86, "Other"))</f>
        <v>technology</v>
      </c>
      <c r="H5666" s="1" t="str">
        <f t="array" ref="H5666">IF($F5666="", "", IFS(_xlfn.XLOOKUP($F5666, accounts!$A$2:$A$86, accounts!$E$2:$E$86, 0)&gt;=1000, "Enterprise", _xlfn.XLOOKUP($F5666, accounts!$A$2:$A$86, accounts!$E$2:$E$86, 0)&gt;=100, "Mid-Market", TRUE, "SMB"))</f>
        <v>Enterprise</v>
      </c>
      <c r="I5666" s="1" t="str">
        <f t="array" ref="I5666">IF($F5666="", "", _xlfn.XLOOKUP($F5666,accounts!$A$2:$A$86,accounts!$F$2:$F$86, "Other"))</f>
        <v>United States</v>
      </c>
      <c r="J5666" s="1" t="s">
        <v>131</v>
      </c>
      <c r="K5666" s="3">
        <v>42951.0</v>
      </c>
      <c r="L5666" s="3">
        <v>42958.0</v>
      </c>
      <c r="M5666" s="1">
        <v>5186.0</v>
      </c>
    </row>
    <row r="5667">
      <c r="A5667" s="1" t="s">
        <v>5872</v>
      </c>
      <c r="B5667" s="1" t="s">
        <v>94</v>
      </c>
      <c r="C5667" s="1" t="str">
        <f t="array" ref="C5667">_xlfn.XLOOKUP($B5667, sales_teams!$A$2:$A$36, sales_teams!$B$2:$B$36)</f>
        <v>Celia Rouche</v>
      </c>
      <c r="D5667" s="1" t="str">
        <f t="array" ref="D5667">_xlfn.XLOOKUP($B5667, sales_teams!$A$2:$A$36, sales_teams!$C$2:$C$36)</f>
        <v>West</v>
      </c>
      <c r="E5667" s="1" t="s">
        <v>188</v>
      </c>
      <c r="F5667" s="1" t="s">
        <v>124</v>
      </c>
      <c r="G5667" s="1" t="str">
        <f t="array" ref="G5667">IF($F5667="", "", _xlfn.XLOOKUP($F5667,accounts!$A$2:$A$86,accounts!$B$2:$B$86, "Other"))</f>
        <v>retail</v>
      </c>
      <c r="H5667" s="1" t="str">
        <f t="array" ref="H5667">IF($F5667="", "", IFS(_xlfn.XLOOKUP($F5667, accounts!$A$2:$A$86, accounts!$E$2:$E$86, 0)&gt;=1000, "Enterprise", _xlfn.XLOOKUP($F5667, accounts!$A$2:$A$86, accounts!$E$2:$E$86, 0)&gt;=100, "Mid-Market", TRUE, "SMB"))</f>
        <v>Enterprise</v>
      </c>
      <c r="I5667" s="1" t="str">
        <f t="array" ref="I5667">IF($F5667="", "", _xlfn.XLOOKUP($F5667,accounts!$A$2:$A$86,accounts!$F$2:$F$86, "Other"))</f>
        <v>United States</v>
      </c>
      <c r="J5667" s="1" t="s">
        <v>131</v>
      </c>
      <c r="K5667" s="3">
        <v>42951.0</v>
      </c>
      <c r="L5667" s="3">
        <v>43043.0</v>
      </c>
      <c r="M5667" s="1">
        <v>3308.0</v>
      </c>
    </row>
    <row r="5668">
      <c r="A5668" s="1" t="s">
        <v>5873</v>
      </c>
      <c r="B5668" s="1" t="s">
        <v>26</v>
      </c>
      <c r="C5668" s="1" t="str">
        <f t="array" ref="C5668">_xlfn.XLOOKUP($B5668, sales_teams!$A$2:$A$36, sales_teams!$B$2:$B$36)</f>
        <v>Melvin Marxen</v>
      </c>
      <c r="D5668" s="1" t="str">
        <f t="array" ref="D5668">_xlfn.XLOOKUP($B5668, sales_teams!$A$2:$A$36, sales_teams!$C$2:$C$36)</f>
        <v>Central</v>
      </c>
      <c r="E5668" s="1" t="s">
        <v>179</v>
      </c>
      <c r="G5668" s="1" t="str">
        <f t="array" ref="G5668">IF($F5668="", "", _xlfn.XLOOKUP($F5668,accounts!$A$2:$A$86,accounts!$B$2:$B$86, "Other"))</f>
        <v/>
      </c>
      <c r="H5668" s="1" t="str">
        <f t="array" ref="H5668">IF($F5668="", "", IFS(_xlfn.XLOOKUP($F5668, accounts!$A$2:$A$86, accounts!$E$2:$E$86, 0)&gt;=1000, "Enterprise", _xlfn.XLOOKUP($F5668, accounts!$A$2:$A$86, accounts!$E$2:$E$86, 0)&gt;=100, "Mid-Market", TRUE, "SMB"))</f>
        <v/>
      </c>
      <c r="I5668" s="1" t="str">
        <f t="array" ref="I5668">IF($F5668="", "", _xlfn.XLOOKUP($F5668,accounts!$A$2:$A$86,accounts!$F$2:$F$86, "Other"))</f>
        <v/>
      </c>
      <c r="J5668" s="1" t="s">
        <v>189</v>
      </c>
      <c r="K5668" s="3">
        <v>42951.0</v>
      </c>
    </row>
    <row r="5669">
      <c r="A5669" s="1" t="s">
        <v>5874</v>
      </c>
      <c r="B5669" s="1" t="s">
        <v>26</v>
      </c>
      <c r="C5669" s="1" t="str">
        <f t="array" ref="C5669">_xlfn.XLOOKUP($B5669, sales_teams!$A$2:$A$36, sales_teams!$B$2:$B$36)</f>
        <v>Melvin Marxen</v>
      </c>
      <c r="D5669" s="1" t="str">
        <f t="array" ref="D5669">_xlfn.XLOOKUP($B5669, sales_teams!$A$2:$A$36, sales_teams!$C$2:$C$36)</f>
        <v>Central</v>
      </c>
      <c r="E5669" s="1" t="s">
        <v>188</v>
      </c>
      <c r="F5669" s="1" t="s">
        <v>89</v>
      </c>
      <c r="G5669" s="1" t="str">
        <f t="array" ref="G5669">IF($F5669="", "", _xlfn.XLOOKUP($F5669,accounts!$A$2:$A$86,accounts!$B$2:$B$86, "Other"))</f>
        <v>finance</v>
      </c>
      <c r="H5669" s="1" t="str">
        <f t="array" ref="H5669">IF($F5669="", "", IFS(_xlfn.XLOOKUP($F5669, accounts!$A$2:$A$86, accounts!$E$2:$E$86, 0)&gt;=1000, "Enterprise", _xlfn.XLOOKUP($F5669, accounts!$A$2:$A$86, accounts!$E$2:$E$86, 0)&gt;=100, "Mid-Market", TRUE, "SMB"))</f>
        <v>Enterprise</v>
      </c>
      <c r="I5669" s="1" t="str">
        <f t="array" ref="I5669">IF($F5669="", "", _xlfn.XLOOKUP($F5669,accounts!$A$2:$A$86,accounts!$F$2:$F$86, "Other"))</f>
        <v>United States</v>
      </c>
      <c r="J5669" s="1" t="s">
        <v>131</v>
      </c>
      <c r="K5669" s="3">
        <v>42951.0</v>
      </c>
      <c r="L5669" s="3">
        <v>43076.0</v>
      </c>
      <c r="M5669" s="1">
        <v>3367.0</v>
      </c>
    </row>
    <row r="5670">
      <c r="A5670" s="1" t="s">
        <v>5875</v>
      </c>
      <c r="B5670" s="1" t="s">
        <v>19</v>
      </c>
      <c r="C5670" s="1" t="str">
        <f t="array" ref="C5670">_xlfn.XLOOKUP($B5670, sales_teams!$A$2:$A$36, sales_teams!$B$2:$B$36)</f>
        <v>Melvin Marxen</v>
      </c>
      <c r="D5670" s="1" t="str">
        <f t="array" ref="D5670">_xlfn.XLOOKUP($B5670, sales_teams!$A$2:$A$36, sales_teams!$C$2:$C$36)</f>
        <v>Central</v>
      </c>
      <c r="E5670" s="1" t="s">
        <v>109</v>
      </c>
      <c r="G5670" s="1" t="str">
        <f t="array" ref="G5670">IF($F5670="", "", _xlfn.XLOOKUP($F5670,accounts!$A$2:$A$86,accounts!$B$2:$B$86, "Other"))</f>
        <v/>
      </c>
      <c r="H5670" s="1" t="str">
        <f t="array" ref="H5670">IF($F5670="", "", IFS(_xlfn.XLOOKUP($F5670, accounts!$A$2:$A$86, accounts!$E$2:$E$86, 0)&gt;=1000, "Enterprise", _xlfn.XLOOKUP($F5670, accounts!$A$2:$A$86, accounts!$E$2:$E$86, 0)&gt;=100, "Mid-Market", TRUE, "SMB"))</f>
        <v/>
      </c>
      <c r="I5670" s="1" t="str">
        <f t="array" ref="I5670">IF($F5670="", "", _xlfn.XLOOKUP($F5670,accounts!$A$2:$A$86,accounts!$F$2:$F$86, "Other"))</f>
        <v/>
      </c>
      <c r="J5670" s="1" t="s">
        <v>189</v>
      </c>
      <c r="K5670" s="3">
        <v>42951.0</v>
      </c>
    </row>
    <row r="5671">
      <c r="A5671" s="1" t="s">
        <v>5876</v>
      </c>
      <c r="B5671" s="1" t="s">
        <v>102</v>
      </c>
      <c r="C5671" s="1" t="str">
        <f t="array" ref="C5671">_xlfn.XLOOKUP($B5671, sales_teams!$A$2:$A$36, sales_teams!$B$2:$B$36)</f>
        <v>Summer Sewald</v>
      </c>
      <c r="D5671" s="1" t="str">
        <f t="array" ref="D5671">_xlfn.XLOOKUP($B5671, sales_teams!$A$2:$A$36, sales_teams!$C$2:$C$36)</f>
        <v>West</v>
      </c>
      <c r="E5671" s="1" t="s">
        <v>109</v>
      </c>
      <c r="F5671" s="1" t="s">
        <v>129</v>
      </c>
      <c r="G5671" s="1" t="str">
        <f t="array" ref="G5671">IF($F5671="", "", _xlfn.XLOOKUP($F5671,accounts!$A$2:$A$86,accounts!$B$2:$B$86, "Other"))</f>
        <v>medical</v>
      </c>
      <c r="H5671" s="1" t="str">
        <f t="array" ref="H5671">IF($F5671="", "", IFS(_xlfn.XLOOKUP($F5671, accounts!$A$2:$A$86, accounts!$E$2:$E$86, 0)&gt;=1000, "Enterprise", _xlfn.XLOOKUP($F5671, accounts!$A$2:$A$86, accounts!$E$2:$E$86, 0)&gt;=100, "Mid-Market", TRUE, "SMB"))</f>
        <v>Enterprise</v>
      </c>
      <c r="I5671" s="1" t="str">
        <f t="array" ref="I5671">IF($F5671="", "", _xlfn.XLOOKUP($F5671,accounts!$A$2:$A$86,accounts!$F$2:$F$86, "Other"))</f>
        <v>United States</v>
      </c>
      <c r="J5671" s="1" t="s">
        <v>192</v>
      </c>
      <c r="K5671" s="3">
        <v>42951.0</v>
      </c>
      <c r="L5671" s="3">
        <v>42955.0</v>
      </c>
      <c r="M5671" s="1">
        <v>0.0</v>
      </c>
    </row>
    <row r="5672">
      <c r="A5672" s="1" t="s">
        <v>5877</v>
      </c>
      <c r="B5672" s="1" t="s">
        <v>102</v>
      </c>
      <c r="C5672" s="1" t="str">
        <f t="array" ref="C5672">_xlfn.XLOOKUP($B5672, sales_teams!$A$2:$A$36, sales_teams!$B$2:$B$36)</f>
        <v>Summer Sewald</v>
      </c>
      <c r="D5672" s="1" t="str">
        <f t="array" ref="D5672">_xlfn.XLOOKUP($B5672, sales_teams!$A$2:$A$36, sales_teams!$C$2:$C$36)</f>
        <v>West</v>
      </c>
      <c r="E5672" s="1" t="s">
        <v>181</v>
      </c>
      <c r="F5672" s="1" t="s">
        <v>151</v>
      </c>
      <c r="G5672" s="1" t="str">
        <f t="array" ref="G5672">IF($F5672="", "", _xlfn.XLOOKUP($F5672,accounts!$A$2:$A$86,accounts!$B$2:$B$86, "Other"))</f>
        <v>software</v>
      </c>
      <c r="H5672" s="1" t="str">
        <f t="array" ref="H5672">IF($F5672="", "", IFS(_xlfn.XLOOKUP($F5672, accounts!$A$2:$A$86, accounts!$E$2:$E$86, 0)&gt;=1000, "Enterprise", _xlfn.XLOOKUP($F5672, accounts!$A$2:$A$86, accounts!$E$2:$E$86, 0)&gt;=100, "Mid-Market", TRUE, "SMB"))</f>
        <v>Enterprise</v>
      </c>
      <c r="I5672" s="1" t="str">
        <f t="array" ref="I5672">IF($F5672="", "", _xlfn.XLOOKUP($F5672,accounts!$A$2:$A$86,accounts!$F$2:$F$86, "Other"))</f>
        <v>United States</v>
      </c>
      <c r="J5672" s="1" t="s">
        <v>131</v>
      </c>
      <c r="K5672" s="3">
        <v>42951.0</v>
      </c>
      <c r="L5672" s="3">
        <v>42994.0</v>
      </c>
      <c r="M5672" s="1">
        <v>518.0</v>
      </c>
    </row>
    <row r="5673">
      <c r="A5673" s="1" t="s">
        <v>5878</v>
      </c>
      <c r="B5673" s="1" t="s">
        <v>17</v>
      </c>
      <c r="C5673" s="1" t="str">
        <f t="array" ref="C5673">_xlfn.XLOOKUP($B5673, sales_teams!$A$2:$A$36, sales_teams!$B$2:$B$36)</f>
        <v>Dustin Brinkmann</v>
      </c>
      <c r="D5673" s="1" t="str">
        <f t="array" ref="D5673">_xlfn.XLOOKUP($B5673, sales_teams!$A$2:$A$36, sales_teams!$C$2:$C$36)</f>
        <v>Central</v>
      </c>
      <c r="E5673" s="1" t="s">
        <v>181</v>
      </c>
      <c r="G5673" s="1" t="str">
        <f t="array" ref="G5673">IF($F5673="", "", _xlfn.XLOOKUP($F5673,accounts!$A$2:$A$86,accounts!$B$2:$B$86, "Other"))</f>
        <v/>
      </c>
      <c r="H5673" s="1" t="str">
        <f t="array" ref="H5673">IF($F5673="", "", IFS(_xlfn.XLOOKUP($F5673, accounts!$A$2:$A$86, accounts!$E$2:$E$86, 0)&gt;=1000, "Enterprise", _xlfn.XLOOKUP($F5673, accounts!$A$2:$A$86, accounts!$E$2:$E$86, 0)&gt;=100, "Mid-Market", TRUE, "SMB"))</f>
        <v/>
      </c>
      <c r="I5673" s="1" t="str">
        <f t="array" ref="I5673">IF($F5673="", "", _xlfn.XLOOKUP($F5673,accounts!$A$2:$A$86,accounts!$F$2:$F$86, "Other"))</f>
        <v/>
      </c>
      <c r="J5673" s="1" t="s">
        <v>189</v>
      </c>
      <c r="K5673" s="3">
        <v>42951.0</v>
      </c>
    </row>
    <row r="5674">
      <c r="A5674" s="1" t="s">
        <v>5879</v>
      </c>
      <c r="B5674" s="1" t="s">
        <v>18</v>
      </c>
      <c r="C5674" s="1" t="str">
        <f t="array" ref="C5674">_xlfn.XLOOKUP($B5674, sales_teams!$A$2:$A$36, sales_teams!$B$2:$B$36)</f>
        <v>Dustin Brinkmann</v>
      </c>
      <c r="D5674" s="1" t="str">
        <f t="array" ref="D5674">_xlfn.XLOOKUP($B5674, sales_teams!$A$2:$A$36, sales_teams!$C$2:$C$36)</f>
        <v>Central</v>
      </c>
      <c r="E5674" s="1" t="s">
        <v>181</v>
      </c>
      <c r="F5674" s="1" t="s">
        <v>59</v>
      </c>
      <c r="G5674" s="1" t="str">
        <f t="array" ref="G5674">IF($F5674="", "", _xlfn.XLOOKUP($F5674,accounts!$A$2:$A$86,accounts!$B$2:$B$86, "Other"))</f>
        <v>medical</v>
      </c>
      <c r="H5674" s="1" t="str">
        <f t="array" ref="H5674">IF($F5674="", "", IFS(_xlfn.XLOOKUP($F5674, accounts!$A$2:$A$86, accounts!$E$2:$E$86, 0)&gt;=1000, "Enterprise", _xlfn.XLOOKUP($F5674, accounts!$A$2:$A$86, accounts!$E$2:$E$86, 0)&gt;=100, "Mid-Market", TRUE, "SMB"))</f>
        <v>SMB</v>
      </c>
      <c r="I5674" s="1" t="str">
        <f t="array" ref="I5674">IF($F5674="", "", _xlfn.XLOOKUP($F5674,accounts!$A$2:$A$86,accounts!$F$2:$F$86, "Other"))</f>
        <v>United States</v>
      </c>
      <c r="J5674" s="1" t="s">
        <v>189</v>
      </c>
      <c r="K5674" s="3">
        <v>42951.0</v>
      </c>
    </row>
    <row r="5675">
      <c r="A5675" s="1" t="s">
        <v>5880</v>
      </c>
      <c r="B5675" s="1" t="s">
        <v>18</v>
      </c>
      <c r="C5675" s="1" t="str">
        <f t="array" ref="C5675">_xlfn.XLOOKUP($B5675, sales_teams!$A$2:$A$36, sales_teams!$B$2:$B$36)</f>
        <v>Dustin Brinkmann</v>
      </c>
      <c r="D5675" s="1" t="str">
        <f t="array" ref="D5675">_xlfn.XLOOKUP($B5675, sales_teams!$A$2:$A$36, sales_teams!$C$2:$C$36)</f>
        <v>Central</v>
      </c>
      <c r="E5675" s="1" t="s">
        <v>188</v>
      </c>
      <c r="F5675" s="1" t="s">
        <v>95</v>
      </c>
      <c r="G5675" s="1" t="str">
        <f t="array" ref="G5675">IF($F5675="", "", _xlfn.XLOOKUP($F5675,accounts!$A$2:$A$86,accounts!$B$2:$B$86, "Other"))</f>
        <v>finance</v>
      </c>
      <c r="H5675" s="1" t="str">
        <f t="array" ref="H5675">IF($F5675="", "", IFS(_xlfn.XLOOKUP($F5675, accounts!$A$2:$A$86, accounts!$E$2:$E$86, 0)&gt;=1000, "Enterprise", _xlfn.XLOOKUP($F5675, accounts!$A$2:$A$86, accounts!$E$2:$E$86, 0)&gt;=100, "Mid-Market", TRUE, "SMB"))</f>
        <v>Enterprise</v>
      </c>
      <c r="I5675" s="1" t="str">
        <f t="array" ref="I5675">IF($F5675="", "", _xlfn.XLOOKUP($F5675,accounts!$A$2:$A$86,accounts!$F$2:$F$86, "Other"))</f>
        <v>United States</v>
      </c>
      <c r="J5675" s="1" t="s">
        <v>189</v>
      </c>
      <c r="K5675" s="3">
        <v>42951.0</v>
      </c>
    </row>
    <row r="5676">
      <c r="A5676" s="1" t="s">
        <v>5881</v>
      </c>
      <c r="B5676" s="1" t="s">
        <v>28</v>
      </c>
      <c r="C5676" s="1" t="str">
        <f t="array" ref="C5676">_xlfn.XLOOKUP($B5676, sales_teams!$A$2:$A$36, sales_teams!$B$2:$B$36)</f>
        <v>Melvin Marxen</v>
      </c>
      <c r="D5676" s="1" t="str">
        <f t="array" ref="D5676">_xlfn.XLOOKUP($B5676, sales_teams!$A$2:$A$36, sales_teams!$C$2:$C$36)</f>
        <v>Central</v>
      </c>
      <c r="E5676" s="1" t="s">
        <v>109</v>
      </c>
      <c r="F5676" s="1" t="s">
        <v>22</v>
      </c>
      <c r="G5676" s="1" t="str">
        <f t="array" ref="G5676">IF($F5676="", "", _xlfn.XLOOKUP($F5676,accounts!$A$2:$A$86,accounts!$B$2:$B$86, "Other"))</f>
        <v>medical</v>
      </c>
      <c r="H5676" s="1" t="str">
        <f t="array" ref="H5676">IF($F5676="", "", IFS(_xlfn.XLOOKUP($F5676, accounts!$A$2:$A$86, accounts!$E$2:$E$86, 0)&gt;=1000, "Enterprise", _xlfn.XLOOKUP($F5676, accounts!$A$2:$A$86, accounts!$E$2:$E$86, 0)&gt;=100, "Mid-Market", TRUE, "SMB"))</f>
        <v>Mid-Market</v>
      </c>
      <c r="I5676" s="1" t="str">
        <f t="array" ref="I5676">IF($F5676="", "", _xlfn.XLOOKUP($F5676,accounts!$A$2:$A$86,accounts!$F$2:$F$86, "Other"))</f>
        <v>United States</v>
      </c>
      <c r="J5676" s="1" t="s">
        <v>189</v>
      </c>
      <c r="K5676" s="3">
        <v>42951.0</v>
      </c>
    </row>
    <row r="5677">
      <c r="A5677" s="1" t="s">
        <v>5882</v>
      </c>
      <c r="B5677" s="1" t="s">
        <v>54</v>
      </c>
      <c r="C5677" s="1" t="str">
        <f t="array" ref="C5677">_xlfn.XLOOKUP($B5677, sales_teams!$A$2:$A$36, sales_teams!$B$2:$B$36)</f>
        <v>Rocco Neubert</v>
      </c>
      <c r="D5677" s="1" t="str">
        <f t="array" ref="D5677">_xlfn.XLOOKUP($B5677, sales_teams!$A$2:$A$36, sales_teams!$C$2:$C$36)</f>
        <v>East</v>
      </c>
      <c r="E5677" s="1" t="s">
        <v>148</v>
      </c>
      <c r="F5677" s="1" t="s">
        <v>121</v>
      </c>
      <c r="G5677" s="1" t="str">
        <f t="array" ref="G5677">IF($F5677="", "", _xlfn.XLOOKUP($F5677,accounts!$A$2:$A$86,accounts!$B$2:$B$86, "Other"))</f>
        <v>telecommunications</v>
      </c>
      <c r="H5677" s="1" t="str">
        <f t="array" ref="H5677">IF($F5677="", "", IFS(_xlfn.XLOOKUP($F5677, accounts!$A$2:$A$86, accounts!$E$2:$E$86, 0)&gt;=1000, "Enterprise", _xlfn.XLOOKUP($F5677, accounts!$A$2:$A$86, accounts!$E$2:$E$86, 0)&gt;=100, "Mid-Market", TRUE, "SMB"))</f>
        <v>Enterprise</v>
      </c>
      <c r="I5677" s="1" t="str">
        <f t="array" ref="I5677">IF($F5677="", "", _xlfn.XLOOKUP($F5677,accounts!$A$2:$A$86,accounts!$F$2:$F$86, "Other"))</f>
        <v>United States</v>
      </c>
      <c r="J5677" s="1" t="s">
        <v>192</v>
      </c>
      <c r="K5677" s="3">
        <v>42951.0</v>
      </c>
      <c r="L5677" s="3">
        <v>42957.0</v>
      </c>
      <c r="M5677" s="1">
        <v>0.0</v>
      </c>
    </row>
    <row r="5678">
      <c r="A5678" s="1" t="s">
        <v>5883</v>
      </c>
      <c r="B5678" s="1" t="s">
        <v>54</v>
      </c>
      <c r="C5678" s="1" t="str">
        <f t="array" ref="C5678">_xlfn.XLOOKUP($B5678, sales_teams!$A$2:$A$36, sales_teams!$B$2:$B$36)</f>
        <v>Rocco Neubert</v>
      </c>
      <c r="D5678" s="1" t="str">
        <f t="array" ref="D5678">_xlfn.XLOOKUP($B5678, sales_teams!$A$2:$A$36, sales_teams!$C$2:$C$36)</f>
        <v>East</v>
      </c>
      <c r="E5678" s="1" t="s">
        <v>109</v>
      </c>
      <c r="F5678" s="1" t="s">
        <v>125</v>
      </c>
      <c r="G5678" s="1" t="str">
        <f t="array" ref="G5678">IF($F5678="", "", _xlfn.XLOOKUP($F5678,accounts!$A$2:$A$86,accounts!$B$2:$B$86, "Other"))</f>
        <v>software</v>
      </c>
      <c r="H5678" s="1" t="str">
        <f t="array" ref="H5678">IF($F5678="", "", IFS(_xlfn.XLOOKUP($F5678, accounts!$A$2:$A$86, accounts!$E$2:$E$86, 0)&gt;=1000, "Enterprise", _xlfn.XLOOKUP($F5678, accounts!$A$2:$A$86, accounts!$E$2:$E$86, 0)&gt;=100, "Mid-Market", TRUE, "SMB"))</f>
        <v>Enterprise</v>
      </c>
      <c r="I5678" s="1" t="str">
        <f t="array" ref="I5678">IF($F5678="", "", _xlfn.XLOOKUP($F5678,accounts!$A$2:$A$86,accounts!$F$2:$F$86, "Other"))</f>
        <v>United States</v>
      </c>
      <c r="J5678" s="1" t="s">
        <v>131</v>
      </c>
      <c r="K5678" s="3">
        <v>42951.0</v>
      </c>
      <c r="L5678" s="3">
        <v>42989.0</v>
      </c>
      <c r="M5678" s="1">
        <v>1128.0</v>
      </c>
    </row>
    <row r="5679">
      <c r="A5679" s="1" t="s">
        <v>5884</v>
      </c>
      <c r="B5679" s="1" t="s">
        <v>54</v>
      </c>
      <c r="C5679" s="1" t="str">
        <f t="array" ref="C5679">_xlfn.XLOOKUP($B5679, sales_teams!$A$2:$A$36, sales_teams!$B$2:$B$36)</f>
        <v>Rocco Neubert</v>
      </c>
      <c r="D5679" s="1" t="str">
        <f t="array" ref="D5679">_xlfn.XLOOKUP($B5679, sales_teams!$A$2:$A$36, sales_teams!$C$2:$C$36)</f>
        <v>East</v>
      </c>
      <c r="E5679" s="1" t="s">
        <v>194</v>
      </c>
      <c r="F5679" s="1" t="s">
        <v>32</v>
      </c>
      <c r="G5679" s="1" t="str">
        <f t="array" ref="G5679">IF($F5679="", "", _xlfn.XLOOKUP($F5679,accounts!$A$2:$A$86,accounts!$B$2:$B$86, "Other"))</f>
        <v>medical</v>
      </c>
      <c r="H5679" s="1" t="str">
        <f t="array" ref="H5679">IF($F5679="", "", IFS(_xlfn.XLOOKUP($F5679, accounts!$A$2:$A$86, accounts!$E$2:$E$86, 0)&gt;=1000, "Enterprise", _xlfn.XLOOKUP($F5679, accounts!$A$2:$A$86, accounts!$E$2:$E$86, 0)&gt;=100, "Mid-Market", TRUE, "SMB"))</f>
        <v>Enterprise</v>
      </c>
      <c r="I5679" s="1" t="str">
        <f t="array" ref="I5679">IF($F5679="", "", _xlfn.XLOOKUP($F5679,accounts!$A$2:$A$86,accounts!$F$2:$F$86, "Other"))</f>
        <v>United States</v>
      </c>
      <c r="J5679" s="1" t="s">
        <v>131</v>
      </c>
      <c r="K5679" s="3">
        <v>42951.0</v>
      </c>
      <c r="L5679" s="3">
        <v>43085.0</v>
      </c>
      <c r="M5679" s="1">
        <v>6318.0</v>
      </c>
    </row>
    <row r="5680">
      <c r="A5680" s="1" t="s">
        <v>5885</v>
      </c>
      <c r="B5680" s="1" t="s">
        <v>34</v>
      </c>
      <c r="C5680" s="1" t="str">
        <f t="array" ref="C5680">_xlfn.XLOOKUP($B5680, sales_teams!$A$2:$A$36, sales_teams!$B$2:$B$36)</f>
        <v>Cara Losch</v>
      </c>
      <c r="D5680" s="1" t="str">
        <f t="array" ref="D5680">_xlfn.XLOOKUP($B5680, sales_teams!$A$2:$A$36, sales_teams!$C$2:$C$36)</f>
        <v>East</v>
      </c>
      <c r="E5680" s="1" t="s">
        <v>179</v>
      </c>
      <c r="G5680" s="1" t="str">
        <f t="array" ref="G5680">IF($F5680="", "", _xlfn.XLOOKUP($F5680,accounts!$A$2:$A$86,accounts!$B$2:$B$86, "Other"))</f>
        <v/>
      </c>
      <c r="H5680" s="1" t="str">
        <f t="array" ref="H5680">IF($F5680="", "", IFS(_xlfn.XLOOKUP($F5680, accounts!$A$2:$A$86, accounts!$E$2:$E$86, 0)&gt;=1000, "Enterprise", _xlfn.XLOOKUP($F5680, accounts!$A$2:$A$86, accounts!$E$2:$E$86, 0)&gt;=100, "Mid-Market", TRUE, "SMB"))</f>
        <v/>
      </c>
      <c r="I5680" s="1" t="str">
        <f t="array" ref="I5680">IF($F5680="", "", _xlfn.XLOOKUP($F5680,accounts!$A$2:$A$86,accounts!$F$2:$F$86, "Other"))</f>
        <v/>
      </c>
      <c r="J5680" s="1" t="s">
        <v>189</v>
      </c>
      <c r="K5680" s="3">
        <v>42951.0</v>
      </c>
    </row>
    <row r="5681">
      <c r="A5681" s="1" t="s">
        <v>5886</v>
      </c>
      <c r="B5681" s="1" t="s">
        <v>7</v>
      </c>
      <c r="C5681" s="1" t="str">
        <f t="array" ref="C5681">_xlfn.XLOOKUP($B5681, sales_teams!$A$2:$A$36, sales_teams!$B$2:$B$36)</f>
        <v>Dustin Brinkmann</v>
      </c>
      <c r="D5681" s="1" t="str">
        <f t="array" ref="D5681">_xlfn.XLOOKUP($B5681, sales_teams!$A$2:$A$36, sales_teams!$C$2:$C$36)</f>
        <v>Central</v>
      </c>
      <c r="E5681" s="1" t="s">
        <v>181</v>
      </c>
      <c r="G5681" s="1" t="str">
        <f t="array" ref="G5681">IF($F5681="", "", _xlfn.XLOOKUP($F5681,accounts!$A$2:$A$86,accounts!$B$2:$B$86, "Other"))</f>
        <v/>
      </c>
      <c r="H5681" s="1" t="str">
        <f t="array" ref="H5681">IF($F5681="", "", IFS(_xlfn.XLOOKUP($F5681, accounts!$A$2:$A$86, accounts!$E$2:$E$86, 0)&gt;=1000, "Enterprise", _xlfn.XLOOKUP($F5681, accounts!$A$2:$A$86, accounts!$E$2:$E$86, 0)&gt;=100, "Mid-Market", TRUE, "SMB"))</f>
        <v/>
      </c>
      <c r="I5681" s="1" t="str">
        <f t="array" ref="I5681">IF($F5681="", "", _xlfn.XLOOKUP($F5681,accounts!$A$2:$A$86,accounts!$F$2:$F$86, "Other"))</f>
        <v/>
      </c>
      <c r="J5681" s="1" t="s">
        <v>189</v>
      </c>
      <c r="K5681" s="3">
        <v>42952.0</v>
      </c>
    </row>
    <row r="5682">
      <c r="A5682" s="1" t="s">
        <v>5887</v>
      </c>
      <c r="B5682" s="1" t="s">
        <v>7</v>
      </c>
      <c r="C5682" s="1" t="str">
        <f t="array" ref="C5682">_xlfn.XLOOKUP($B5682, sales_teams!$A$2:$A$36, sales_teams!$B$2:$B$36)</f>
        <v>Dustin Brinkmann</v>
      </c>
      <c r="D5682" s="1" t="str">
        <f t="array" ref="D5682">_xlfn.XLOOKUP($B5682, sales_teams!$A$2:$A$36, sales_teams!$C$2:$C$36)</f>
        <v>Central</v>
      </c>
      <c r="E5682" s="1" t="s">
        <v>194</v>
      </c>
      <c r="G5682" s="1" t="str">
        <f t="array" ref="G5682">IF($F5682="", "", _xlfn.XLOOKUP($F5682,accounts!$A$2:$A$86,accounts!$B$2:$B$86, "Other"))</f>
        <v/>
      </c>
      <c r="H5682" s="1" t="str">
        <f t="array" ref="H5682">IF($F5682="", "", IFS(_xlfn.XLOOKUP($F5682, accounts!$A$2:$A$86, accounts!$E$2:$E$86, 0)&gt;=1000, "Enterprise", _xlfn.XLOOKUP($F5682, accounts!$A$2:$A$86, accounts!$E$2:$E$86, 0)&gt;=100, "Mid-Market", TRUE, "SMB"))</f>
        <v/>
      </c>
      <c r="I5682" s="1" t="str">
        <f t="array" ref="I5682">IF($F5682="", "", _xlfn.XLOOKUP($F5682,accounts!$A$2:$A$86,accounts!$F$2:$F$86, "Other"))</f>
        <v/>
      </c>
      <c r="J5682" s="1" t="s">
        <v>189</v>
      </c>
      <c r="K5682" s="3">
        <v>42952.0</v>
      </c>
    </row>
    <row r="5683">
      <c r="A5683" s="1" t="s">
        <v>5888</v>
      </c>
      <c r="B5683" s="1" t="s">
        <v>7</v>
      </c>
      <c r="C5683" s="1" t="str">
        <f t="array" ref="C5683">_xlfn.XLOOKUP($B5683, sales_teams!$A$2:$A$36, sales_teams!$B$2:$B$36)</f>
        <v>Dustin Brinkmann</v>
      </c>
      <c r="D5683" s="1" t="str">
        <f t="array" ref="D5683">_xlfn.XLOOKUP($B5683, sales_teams!$A$2:$A$36, sales_teams!$C$2:$C$36)</f>
        <v>Central</v>
      </c>
      <c r="E5683" s="1" t="s">
        <v>179</v>
      </c>
      <c r="G5683" s="1" t="str">
        <f t="array" ref="G5683">IF($F5683="", "", _xlfn.XLOOKUP($F5683,accounts!$A$2:$A$86,accounts!$B$2:$B$86, "Other"))</f>
        <v/>
      </c>
      <c r="H5683" s="1" t="str">
        <f t="array" ref="H5683">IF($F5683="", "", IFS(_xlfn.XLOOKUP($F5683, accounts!$A$2:$A$86, accounts!$E$2:$E$86, 0)&gt;=1000, "Enterprise", _xlfn.XLOOKUP($F5683, accounts!$A$2:$A$86, accounts!$E$2:$E$86, 0)&gt;=100, "Mid-Market", TRUE, "SMB"))</f>
        <v/>
      </c>
      <c r="I5683" s="1" t="str">
        <f t="array" ref="I5683">IF($F5683="", "", _xlfn.XLOOKUP($F5683,accounts!$A$2:$A$86,accounts!$F$2:$F$86, "Other"))</f>
        <v/>
      </c>
      <c r="J5683" s="1" t="s">
        <v>189</v>
      </c>
      <c r="K5683" s="3">
        <v>42952.0</v>
      </c>
    </row>
    <row r="5684">
      <c r="A5684" s="1" t="s">
        <v>5889</v>
      </c>
      <c r="B5684" s="1" t="s">
        <v>7</v>
      </c>
      <c r="C5684" s="1" t="str">
        <f t="array" ref="C5684">_xlfn.XLOOKUP($B5684, sales_teams!$A$2:$A$36, sales_teams!$B$2:$B$36)</f>
        <v>Dustin Brinkmann</v>
      </c>
      <c r="D5684" s="1" t="str">
        <f t="array" ref="D5684">_xlfn.XLOOKUP($B5684, sales_teams!$A$2:$A$36, sales_teams!$C$2:$C$36)</f>
        <v>Central</v>
      </c>
      <c r="E5684" s="1" t="s">
        <v>179</v>
      </c>
      <c r="G5684" s="1" t="str">
        <f t="array" ref="G5684">IF($F5684="", "", _xlfn.XLOOKUP($F5684,accounts!$A$2:$A$86,accounts!$B$2:$B$86, "Other"))</f>
        <v/>
      </c>
      <c r="H5684" s="1" t="str">
        <f t="array" ref="H5684">IF($F5684="", "", IFS(_xlfn.XLOOKUP($F5684, accounts!$A$2:$A$86, accounts!$E$2:$E$86, 0)&gt;=1000, "Enterprise", _xlfn.XLOOKUP($F5684, accounts!$A$2:$A$86, accounts!$E$2:$E$86, 0)&gt;=100, "Mid-Market", TRUE, "SMB"))</f>
        <v/>
      </c>
      <c r="I5684" s="1" t="str">
        <f t="array" ref="I5684">IF($F5684="", "", _xlfn.XLOOKUP($F5684,accounts!$A$2:$A$86,accounts!$F$2:$F$86, "Other"))</f>
        <v/>
      </c>
      <c r="J5684" s="1" t="s">
        <v>189</v>
      </c>
      <c r="K5684" s="3">
        <v>42952.0</v>
      </c>
    </row>
    <row r="5685">
      <c r="A5685" s="1" t="s">
        <v>5890</v>
      </c>
      <c r="B5685" s="1" t="s">
        <v>7</v>
      </c>
      <c r="C5685" s="1" t="str">
        <f t="array" ref="C5685">_xlfn.XLOOKUP($B5685, sales_teams!$A$2:$A$36, sales_teams!$B$2:$B$36)</f>
        <v>Dustin Brinkmann</v>
      </c>
      <c r="D5685" s="1" t="str">
        <f t="array" ref="D5685">_xlfn.XLOOKUP($B5685, sales_teams!$A$2:$A$36, sales_teams!$C$2:$C$36)</f>
        <v>Central</v>
      </c>
      <c r="E5685" s="1" t="s">
        <v>188</v>
      </c>
      <c r="F5685" s="1" t="s">
        <v>47</v>
      </c>
      <c r="G5685" s="1" t="str">
        <f t="array" ref="G5685">IF($F5685="", "", _xlfn.XLOOKUP($F5685,accounts!$A$2:$A$86,accounts!$B$2:$B$86, "Other"))</f>
        <v>retail</v>
      </c>
      <c r="H5685" s="1" t="str">
        <f t="array" ref="H5685">IF($F5685="", "", IFS(_xlfn.XLOOKUP($F5685, accounts!$A$2:$A$86, accounts!$E$2:$E$86, 0)&gt;=1000, "Enterprise", _xlfn.XLOOKUP($F5685, accounts!$A$2:$A$86, accounts!$E$2:$E$86, 0)&gt;=100, "Mid-Market", TRUE, "SMB"))</f>
        <v>Enterprise</v>
      </c>
      <c r="I5685" s="1" t="str">
        <f t="array" ref="I5685">IF($F5685="", "", _xlfn.XLOOKUP($F5685,accounts!$A$2:$A$86,accounts!$F$2:$F$86, "Other"))</f>
        <v>United States</v>
      </c>
      <c r="J5685" s="1" t="s">
        <v>192</v>
      </c>
      <c r="K5685" s="3">
        <v>42952.0</v>
      </c>
      <c r="L5685" s="3">
        <v>43065.0</v>
      </c>
      <c r="M5685" s="1">
        <v>0.0</v>
      </c>
    </row>
    <row r="5686">
      <c r="A5686" s="1" t="s">
        <v>5891</v>
      </c>
      <c r="B5686" s="1" t="s">
        <v>57</v>
      </c>
      <c r="C5686" s="1" t="str">
        <f t="array" ref="C5686">_xlfn.XLOOKUP($B5686, sales_teams!$A$2:$A$36, sales_teams!$B$2:$B$36)</f>
        <v>Rocco Neubert</v>
      </c>
      <c r="D5686" s="1" t="str">
        <f t="array" ref="D5686">_xlfn.XLOOKUP($B5686, sales_teams!$A$2:$A$36, sales_teams!$C$2:$C$36)</f>
        <v>East</v>
      </c>
      <c r="E5686" s="1" t="s">
        <v>148</v>
      </c>
      <c r="G5686" s="1" t="str">
        <f t="array" ref="G5686">IF($F5686="", "", _xlfn.XLOOKUP($F5686,accounts!$A$2:$A$86,accounts!$B$2:$B$86, "Other"))</f>
        <v/>
      </c>
      <c r="H5686" s="1" t="str">
        <f t="array" ref="H5686">IF($F5686="", "", IFS(_xlfn.XLOOKUP($F5686, accounts!$A$2:$A$86, accounts!$E$2:$E$86, 0)&gt;=1000, "Enterprise", _xlfn.XLOOKUP($F5686, accounts!$A$2:$A$86, accounts!$E$2:$E$86, 0)&gt;=100, "Mid-Market", TRUE, "SMB"))</f>
        <v/>
      </c>
      <c r="I5686" s="1" t="str">
        <f t="array" ref="I5686">IF($F5686="", "", _xlfn.XLOOKUP($F5686,accounts!$A$2:$A$86,accounts!$F$2:$F$86, "Other"))</f>
        <v/>
      </c>
      <c r="J5686" s="1" t="s">
        <v>189</v>
      </c>
      <c r="K5686" s="3">
        <v>42952.0</v>
      </c>
    </row>
    <row r="5687">
      <c r="A5687" s="1" t="s">
        <v>5892</v>
      </c>
      <c r="B5687" s="1" t="s">
        <v>48</v>
      </c>
      <c r="C5687" s="1" t="str">
        <f t="array" ref="C5687">_xlfn.XLOOKUP($B5687, sales_teams!$A$2:$A$36, sales_teams!$B$2:$B$36)</f>
        <v>Rocco Neubert</v>
      </c>
      <c r="D5687" s="1" t="str">
        <f t="array" ref="D5687">_xlfn.XLOOKUP($B5687, sales_teams!$A$2:$A$36, sales_teams!$C$2:$C$36)</f>
        <v>East</v>
      </c>
      <c r="E5687" s="1" t="s">
        <v>148</v>
      </c>
      <c r="F5687" s="1" t="s">
        <v>29</v>
      </c>
      <c r="G5687" s="1" t="str">
        <f t="array" ref="G5687">IF($F5687="", "", _xlfn.XLOOKUP($F5687,accounts!$A$2:$A$86,accounts!$B$2:$B$86, "Other"))</f>
        <v>medical</v>
      </c>
      <c r="H5687" s="1" t="str">
        <f t="array" ref="H5687">IF($F5687="", "", IFS(_xlfn.XLOOKUP($F5687, accounts!$A$2:$A$86, accounts!$E$2:$E$86, 0)&gt;=1000, "Enterprise", _xlfn.XLOOKUP($F5687, accounts!$A$2:$A$86, accounts!$E$2:$E$86, 0)&gt;=100, "Mid-Market", TRUE, "SMB"))</f>
        <v>Enterprise</v>
      </c>
      <c r="I5687" s="1" t="str">
        <f t="array" ref="I5687">IF($F5687="", "", _xlfn.XLOOKUP($F5687,accounts!$A$2:$A$86,accounts!$F$2:$F$86, "Other"))</f>
        <v>Philipines</v>
      </c>
      <c r="J5687" s="1" t="s">
        <v>189</v>
      </c>
      <c r="K5687" s="3">
        <v>42952.0</v>
      </c>
    </row>
    <row r="5688">
      <c r="A5688" s="1" t="s">
        <v>5893</v>
      </c>
      <c r="B5688" s="1" t="s">
        <v>48</v>
      </c>
      <c r="C5688" s="1" t="str">
        <f t="array" ref="C5688">_xlfn.XLOOKUP($B5688, sales_teams!$A$2:$A$36, sales_teams!$B$2:$B$36)</f>
        <v>Rocco Neubert</v>
      </c>
      <c r="D5688" s="1" t="str">
        <f t="array" ref="D5688">_xlfn.XLOOKUP($B5688, sales_teams!$A$2:$A$36, sales_teams!$C$2:$C$36)</f>
        <v>East</v>
      </c>
      <c r="E5688" s="1" t="s">
        <v>148</v>
      </c>
      <c r="F5688" s="1" t="s">
        <v>140</v>
      </c>
      <c r="G5688" s="1" t="str">
        <f t="array" ref="G5688">IF($F5688="", "", _xlfn.XLOOKUP($F5688,accounts!$A$2:$A$86,accounts!$B$2:$B$86, "Other"))</f>
        <v>employment</v>
      </c>
      <c r="H5688" s="1" t="str">
        <f t="array" ref="H5688">IF($F5688="", "", IFS(_xlfn.XLOOKUP($F5688, accounts!$A$2:$A$86, accounts!$E$2:$E$86, 0)&gt;=1000, "Enterprise", _xlfn.XLOOKUP($F5688, accounts!$A$2:$A$86, accounts!$E$2:$E$86, 0)&gt;=100, "Mid-Market", TRUE, "SMB"))</f>
        <v>Enterprise</v>
      </c>
      <c r="I5688" s="1" t="str">
        <f t="array" ref="I5688">IF($F5688="", "", _xlfn.XLOOKUP($F5688,accounts!$A$2:$A$86,accounts!$F$2:$F$86, "Other"))</f>
        <v>United States</v>
      </c>
      <c r="J5688" s="1" t="s">
        <v>131</v>
      </c>
      <c r="K5688" s="3">
        <v>42952.0</v>
      </c>
      <c r="L5688" s="3">
        <v>42997.0</v>
      </c>
      <c r="M5688" s="1">
        <v>4935.0</v>
      </c>
    </row>
    <row r="5689">
      <c r="A5689" s="1" t="s">
        <v>5894</v>
      </c>
      <c r="B5689" s="1" t="s">
        <v>30</v>
      </c>
      <c r="C5689" s="1" t="str">
        <f t="array" ref="C5689">_xlfn.XLOOKUP($B5689, sales_teams!$A$2:$A$36, sales_teams!$B$2:$B$36)</f>
        <v>Melvin Marxen</v>
      </c>
      <c r="D5689" s="1" t="str">
        <f t="array" ref="D5689">_xlfn.XLOOKUP($B5689, sales_teams!$A$2:$A$36, sales_teams!$C$2:$C$36)</f>
        <v>Central</v>
      </c>
      <c r="E5689" s="1" t="s">
        <v>194</v>
      </c>
      <c r="G5689" s="1" t="str">
        <f t="array" ref="G5689">IF($F5689="", "", _xlfn.XLOOKUP($F5689,accounts!$A$2:$A$86,accounts!$B$2:$B$86, "Other"))</f>
        <v/>
      </c>
      <c r="H5689" s="1" t="str">
        <f t="array" ref="H5689">IF($F5689="", "", IFS(_xlfn.XLOOKUP($F5689, accounts!$A$2:$A$86, accounts!$E$2:$E$86, 0)&gt;=1000, "Enterprise", _xlfn.XLOOKUP($F5689, accounts!$A$2:$A$86, accounts!$E$2:$E$86, 0)&gt;=100, "Mid-Market", TRUE, "SMB"))</f>
        <v/>
      </c>
      <c r="I5689" s="1" t="str">
        <f t="array" ref="I5689">IF($F5689="", "", _xlfn.XLOOKUP($F5689,accounts!$A$2:$A$86,accounts!$F$2:$F$86, "Other"))</f>
        <v/>
      </c>
      <c r="J5689" s="1" t="s">
        <v>189</v>
      </c>
      <c r="K5689" s="3">
        <v>42952.0</v>
      </c>
    </row>
    <row r="5690">
      <c r="A5690" s="1" t="s">
        <v>5895</v>
      </c>
      <c r="B5690" s="1" t="s">
        <v>30</v>
      </c>
      <c r="C5690" s="1" t="str">
        <f t="array" ref="C5690">_xlfn.XLOOKUP($B5690, sales_teams!$A$2:$A$36, sales_teams!$B$2:$B$36)</f>
        <v>Melvin Marxen</v>
      </c>
      <c r="D5690" s="1" t="str">
        <f t="array" ref="D5690">_xlfn.XLOOKUP($B5690, sales_teams!$A$2:$A$36, sales_teams!$C$2:$C$36)</f>
        <v>Central</v>
      </c>
      <c r="E5690" s="1" t="s">
        <v>194</v>
      </c>
      <c r="G5690" s="1" t="str">
        <f t="array" ref="G5690">IF($F5690="", "", _xlfn.XLOOKUP($F5690,accounts!$A$2:$A$86,accounts!$B$2:$B$86, "Other"))</f>
        <v/>
      </c>
      <c r="H5690" s="1" t="str">
        <f t="array" ref="H5690">IF($F5690="", "", IFS(_xlfn.XLOOKUP($F5690, accounts!$A$2:$A$86, accounts!$E$2:$E$86, 0)&gt;=1000, "Enterprise", _xlfn.XLOOKUP($F5690, accounts!$A$2:$A$86, accounts!$E$2:$E$86, 0)&gt;=100, "Mid-Market", TRUE, "SMB"))</f>
        <v/>
      </c>
      <c r="I5690" s="1" t="str">
        <f t="array" ref="I5690">IF($F5690="", "", _xlfn.XLOOKUP($F5690,accounts!$A$2:$A$86,accounts!$F$2:$F$86, "Other"))</f>
        <v/>
      </c>
      <c r="J5690" s="1" t="s">
        <v>189</v>
      </c>
      <c r="K5690" s="3">
        <v>42952.0</v>
      </c>
    </row>
    <row r="5691">
      <c r="A5691" s="1" t="s">
        <v>5896</v>
      </c>
      <c r="B5691" s="1" t="s">
        <v>30</v>
      </c>
      <c r="C5691" s="1" t="str">
        <f t="array" ref="C5691">_xlfn.XLOOKUP($B5691, sales_teams!$A$2:$A$36, sales_teams!$B$2:$B$36)</f>
        <v>Melvin Marxen</v>
      </c>
      <c r="D5691" s="1" t="str">
        <f t="array" ref="D5691">_xlfn.XLOOKUP($B5691, sales_teams!$A$2:$A$36, sales_teams!$C$2:$C$36)</f>
        <v>Central</v>
      </c>
      <c r="E5691" s="1" t="s">
        <v>109</v>
      </c>
      <c r="F5691" s="1" t="s">
        <v>152</v>
      </c>
      <c r="G5691" s="1" t="str">
        <f t="array" ref="G5691">IF($F5691="", "", _xlfn.XLOOKUP($F5691,accounts!$A$2:$A$86,accounts!$B$2:$B$86, "Other"))</f>
        <v>marketing</v>
      </c>
      <c r="H5691" s="1" t="str">
        <f t="array" ref="H5691">IF($F5691="", "", IFS(_xlfn.XLOOKUP($F5691, accounts!$A$2:$A$86, accounts!$E$2:$E$86, 0)&gt;=1000, "Enterprise", _xlfn.XLOOKUP($F5691, accounts!$A$2:$A$86, accounts!$E$2:$E$86, 0)&gt;=100, "Mid-Market", TRUE, "SMB"))</f>
        <v>Mid-Market</v>
      </c>
      <c r="I5691" s="1" t="str">
        <f t="array" ref="I5691">IF($F5691="", "", _xlfn.XLOOKUP($F5691,accounts!$A$2:$A$86,accounts!$F$2:$F$86, "Other"))</f>
        <v>United States</v>
      </c>
      <c r="J5691" s="1" t="s">
        <v>131</v>
      </c>
      <c r="K5691" s="3">
        <v>42952.0</v>
      </c>
      <c r="L5691" s="3">
        <v>43089.0</v>
      </c>
      <c r="M5691" s="1">
        <v>1013.0</v>
      </c>
    </row>
    <row r="5692">
      <c r="A5692" s="1" t="s">
        <v>5897</v>
      </c>
      <c r="B5692" s="1" t="s">
        <v>53</v>
      </c>
      <c r="C5692" s="1" t="str">
        <f t="array" ref="C5692">_xlfn.XLOOKUP($B5692, sales_teams!$A$2:$A$36, sales_teams!$B$2:$B$36)</f>
        <v>Rocco Neubert</v>
      </c>
      <c r="D5692" s="1" t="str">
        <f t="array" ref="D5692">_xlfn.XLOOKUP($B5692, sales_teams!$A$2:$A$36, sales_teams!$C$2:$C$36)</f>
        <v>East</v>
      </c>
      <c r="E5692" s="1" t="s">
        <v>181</v>
      </c>
      <c r="F5692" s="1" t="s">
        <v>171</v>
      </c>
      <c r="G5692" s="1" t="str">
        <f t="array" ref="G5692">IF($F5692="", "", _xlfn.XLOOKUP($F5692,accounts!$A$2:$A$86,accounts!$B$2:$B$86, "Other"))</f>
        <v>retail</v>
      </c>
      <c r="H5692" s="1" t="str">
        <f t="array" ref="H5692">IF($F5692="", "", IFS(_xlfn.XLOOKUP($F5692, accounts!$A$2:$A$86, accounts!$E$2:$E$86, 0)&gt;=1000, "Enterprise", _xlfn.XLOOKUP($F5692, accounts!$A$2:$A$86, accounts!$E$2:$E$86, 0)&gt;=100, "Mid-Market", TRUE, "SMB"))</f>
        <v>Enterprise</v>
      </c>
      <c r="I5692" s="1" t="str">
        <f t="array" ref="I5692">IF($F5692="", "", _xlfn.XLOOKUP($F5692,accounts!$A$2:$A$86,accounts!$F$2:$F$86, "Other"))</f>
        <v>United States</v>
      </c>
      <c r="J5692" s="1" t="s">
        <v>131</v>
      </c>
      <c r="K5692" s="3">
        <v>42952.0</v>
      </c>
      <c r="L5692" s="3">
        <v>43089.0</v>
      </c>
      <c r="M5692" s="1">
        <v>573.0</v>
      </c>
    </row>
    <row r="5693">
      <c r="A5693" s="1" t="s">
        <v>5898</v>
      </c>
      <c r="B5693" s="1" t="s">
        <v>53</v>
      </c>
      <c r="C5693" s="1" t="str">
        <f t="array" ref="C5693">_xlfn.XLOOKUP($B5693, sales_teams!$A$2:$A$36, sales_teams!$B$2:$B$36)</f>
        <v>Rocco Neubert</v>
      </c>
      <c r="D5693" s="1" t="str">
        <f t="array" ref="D5693">_xlfn.XLOOKUP($B5693, sales_teams!$A$2:$A$36, sales_teams!$C$2:$C$36)</f>
        <v>East</v>
      </c>
      <c r="E5693" s="1" t="s">
        <v>181</v>
      </c>
      <c r="F5693" s="1" t="s">
        <v>172</v>
      </c>
      <c r="G5693" s="1" t="str">
        <f t="array" ref="G5693">IF($F5693="", "", _xlfn.XLOOKUP($F5693,accounts!$A$2:$A$86,accounts!$B$2:$B$86, "Other"))</f>
        <v>retail</v>
      </c>
      <c r="H5693" s="1" t="str">
        <f t="array" ref="H5693">IF($F5693="", "", IFS(_xlfn.XLOOKUP($F5693, accounts!$A$2:$A$86, accounts!$E$2:$E$86, 0)&gt;=1000, "Enterprise", _xlfn.XLOOKUP($F5693, accounts!$A$2:$A$86, accounts!$E$2:$E$86, 0)&gt;=100, "Mid-Market", TRUE, "SMB"))</f>
        <v>Mid-Market</v>
      </c>
      <c r="I5693" s="1" t="str">
        <f t="array" ref="I5693">IF($F5693="", "", _xlfn.XLOOKUP($F5693,accounts!$A$2:$A$86,accounts!$F$2:$F$86, "Other"))</f>
        <v>United States</v>
      </c>
      <c r="J5693" s="1" t="s">
        <v>131</v>
      </c>
      <c r="K5693" s="3">
        <v>42952.0</v>
      </c>
      <c r="L5693" s="3">
        <v>43073.0</v>
      </c>
      <c r="M5693" s="1">
        <v>535.0</v>
      </c>
    </row>
    <row r="5694">
      <c r="A5694" s="1" t="s">
        <v>5899</v>
      </c>
      <c r="B5694" s="1" t="s">
        <v>94</v>
      </c>
      <c r="C5694" s="1" t="str">
        <f t="array" ref="C5694">_xlfn.XLOOKUP($B5694, sales_teams!$A$2:$A$36, sales_teams!$B$2:$B$36)</f>
        <v>Celia Rouche</v>
      </c>
      <c r="D5694" s="1" t="str">
        <f t="array" ref="D5694">_xlfn.XLOOKUP($B5694, sales_teams!$A$2:$A$36, sales_teams!$C$2:$C$36)</f>
        <v>West</v>
      </c>
      <c r="E5694" s="1" t="s">
        <v>179</v>
      </c>
      <c r="F5694" s="1" t="s">
        <v>32</v>
      </c>
      <c r="G5694" s="1" t="str">
        <f t="array" ref="G5694">IF($F5694="", "", _xlfn.XLOOKUP($F5694,accounts!$A$2:$A$86,accounts!$B$2:$B$86, "Other"))</f>
        <v>medical</v>
      </c>
      <c r="H5694" s="1" t="str">
        <f t="array" ref="H5694">IF($F5694="", "", IFS(_xlfn.XLOOKUP($F5694, accounts!$A$2:$A$86, accounts!$E$2:$E$86, 0)&gt;=1000, "Enterprise", _xlfn.XLOOKUP($F5694, accounts!$A$2:$A$86, accounts!$E$2:$E$86, 0)&gt;=100, "Mid-Market", TRUE, "SMB"))</f>
        <v>Enterprise</v>
      </c>
      <c r="I5694" s="1" t="str">
        <f t="array" ref="I5694">IF($F5694="", "", _xlfn.XLOOKUP($F5694,accounts!$A$2:$A$86,accounts!$F$2:$F$86, "Other"))</f>
        <v>United States</v>
      </c>
      <c r="J5694" s="1" t="s">
        <v>189</v>
      </c>
      <c r="K5694" s="3">
        <v>42952.0</v>
      </c>
    </row>
    <row r="5695">
      <c r="A5695" s="1" t="s">
        <v>5900</v>
      </c>
      <c r="B5695" s="1" t="s">
        <v>94</v>
      </c>
      <c r="C5695" s="1" t="str">
        <f t="array" ref="C5695">_xlfn.XLOOKUP($B5695, sales_teams!$A$2:$A$36, sales_teams!$B$2:$B$36)</f>
        <v>Celia Rouche</v>
      </c>
      <c r="D5695" s="1" t="str">
        <f t="array" ref="D5695">_xlfn.XLOOKUP($B5695, sales_teams!$A$2:$A$36, sales_teams!$C$2:$C$36)</f>
        <v>West</v>
      </c>
      <c r="E5695" s="1" t="s">
        <v>188</v>
      </c>
      <c r="F5695" s="1" t="s">
        <v>84</v>
      </c>
      <c r="G5695" s="1" t="str">
        <f t="array" ref="G5695">IF($F5695="", "", _xlfn.XLOOKUP($F5695,accounts!$A$2:$A$86,accounts!$B$2:$B$86, "Other"))</f>
        <v>retail</v>
      </c>
      <c r="H5695" s="1" t="str">
        <f t="array" ref="H5695">IF($F5695="", "", IFS(_xlfn.XLOOKUP($F5695, accounts!$A$2:$A$86, accounts!$E$2:$E$86, 0)&gt;=1000, "Enterprise", _xlfn.XLOOKUP($F5695, accounts!$A$2:$A$86, accounts!$E$2:$E$86, 0)&gt;=100, "Mid-Market", TRUE, "SMB"))</f>
        <v>Enterprise</v>
      </c>
      <c r="I5695" s="1" t="str">
        <f t="array" ref="I5695">IF($F5695="", "", _xlfn.XLOOKUP($F5695,accounts!$A$2:$A$86,accounts!$F$2:$F$86, "Other"))</f>
        <v>United States</v>
      </c>
      <c r="J5695" s="1" t="s">
        <v>192</v>
      </c>
      <c r="K5695" s="3">
        <v>42952.0</v>
      </c>
      <c r="L5695" s="3">
        <v>43068.0</v>
      </c>
      <c r="M5695" s="1">
        <v>0.0</v>
      </c>
    </row>
    <row r="5696">
      <c r="A5696" s="1" t="s">
        <v>5901</v>
      </c>
      <c r="B5696" s="1" t="s">
        <v>102</v>
      </c>
      <c r="C5696" s="1" t="str">
        <f t="array" ref="C5696">_xlfn.XLOOKUP($B5696, sales_teams!$A$2:$A$36, sales_teams!$B$2:$B$36)</f>
        <v>Summer Sewald</v>
      </c>
      <c r="D5696" s="1" t="str">
        <f t="array" ref="D5696">_xlfn.XLOOKUP($B5696, sales_teams!$A$2:$A$36, sales_teams!$C$2:$C$36)</f>
        <v>West</v>
      </c>
      <c r="E5696" s="1" t="s">
        <v>194</v>
      </c>
      <c r="F5696" s="1" t="s">
        <v>22</v>
      </c>
      <c r="G5696" s="1" t="str">
        <f t="array" ref="G5696">IF($F5696="", "", _xlfn.XLOOKUP($F5696,accounts!$A$2:$A$86,accounts!$B$2:$B$86, "Other"))</f>
        <v>medical</v>
      </c>
      <c r="H5696" s="1" t="str">
        <f t="array" ref="H5696">IF($F5696="", "", IFS(_xlfn.XLOOKUP($F5696, accounts!$A$2:$A$86, accounts!$E$2:$E$86, 0)&gt;=1000, "Enterprise", _xlfn.XLOOKUP($F5696, accounts!$A$2:$A$86, accounts!$E$2:$E$86, 0)&gt;=100, "Mid-Market", TRUE, "SMB"))</f>
        <v>Mid-Market</v>
      </c>
      <c r="I5696" s="1" t="str">
        <f t="array" ref="I5696">IF($F5696="", "", _xlfn.XLOOKUP($F5696,accounts!$A$2:$A$86,accounts!$F$2:$F$86, "Other"))</f>
        <v>United States</v>
      </c>
      <c r="J5696" s="1" t="s">
        <v>189</v>
      </c>
      <c r="K5696" s="3">
        <v>42952.0</v>
      </c>
    </row>
    <row r="5697">
      <c r="A5697" s="1" t="s">
        <v>5902</v>
      </c>
      <c r="B5697" s="1" t="s">
        <v>17</v>
      </c>
      <c r="C5697" s="1" t="str">
        <f t="array" ref="C5697">_xlfn.XLOOKUP($B5697, sales_teams!$A$2:$A$36, sales_teams!$B$2:$B$36)</f>
        <v>Dustin Brinkmann</v>
      </c>
      <c r="D5697" s="1" t="str">
        <f t="array" ref="D5697">_xlfn.XLOOKUP($B5697, sales_teams!$A$2:$A$36, sales_teams!$C$2:$C$36)</f>
        <v>Central</v>
      </c>
      <c r="E5697" s="1" t="s">
        <v>109</v>
      </c>
      <c r="F5697" s="1" t="s">
        <v>59</v>
      </c>
      <c r="G5697" s="1" t="str">
        <f t="array" ref="G5697">IF($F5697="", "", _xlfn.XLOOKUP($F5697,accounts!$A$2:$A$86,accounts!$B$2:$B$86, "Other"))</f>
        <v>medical</v>
      </c>
      <c r="H5697" s="1" t="str">
        <f t="array" ref="H5697">IF($F5697="", "", IFS(_xlfn.XLOOKUP($F5697, accounts!$A$2:$A$86, accounts!$E$2:$E$86, 0)&gt;=1000, "Enterprise", _xlfn.XLOOKUP($F5697, accounts!$A$2:$A$86, accounts!$E$2:$E$86, 0)&gt;=100, "Mid-Market", TRUE, "SMB"))</f>
        <v>SMB</v>
      </c>
      <c r="I5697" s="1" t="str">
        <f t="array" ref="I5697">IF($F5697="", "", _xlfn.XLOOKUP($F5697,accounts!$A$2:$A$86,accounts!$F$2:$F$86, "Other"))</f>
        <v>United States</v>
      </c>
      <c r="J5697" s="1" t="s">
        <v>131</v>
      </c>
      <c r="K5697" s="3">
        <v>42952.0</v>
      </c>
      <c r="L5697" s="3">
        <v>43041.0</v>
      </c>
      <c r="M5697" s="1">
        <v>1080.0</v>
      </c>
    </row>
    <row r="5698">
      <c r="A5698" s="1" t="s">
        <v>5903</v>
      </c>
      <c r="B5698" s="1" t="s">
        <v>24</v>
      </c>
      <c r="C5698" s="1" t="str">
        <f t="array" ref="C5698">_xlfn.XLOOKUP($B5698, sales_teams!$A$2:$A$36, sales_teams!$B$2:$B$36)</f>
        <v>Melvin Marxen</v>
      </c>
      <c r="D5698" s="1" t="str">
        <f t="array" ref="D5698">_xlfn.XLOOKUP($B5698, sales_teams!$A$2:$A$36, sales_teams!$C$2:$C$36)</f>
        <v>Central</v>
      </c>
      <c r="E5698" s="1" t="s">
        <v>181</v>
      </c>
      <c r="F5698" s="1" t="s">
        <v>89</v>
      </c>
      <c r="G5698" s="1" t="str">
        <f t="array" ref="G5698">IF($F5698="", "", _xlfn.XLOOKUP($F5698,accounts!$A$2:$A$86,accounts!$B$2:$B$86, "Other"))</f>
        <v>finance</v>
      </c>
      <c r="H5698" s="1" t="str">
        <f t="array" ref="H5698">IF($F5698="", "", IFS(_xlfn.XLOOKUP($F5698, accounts!$A$2:$A$86, accounts!$E$2:$E$86, 0)&gt;=1000, "Enterprise", _xlfn.XLOOKUP($F5698, accounts!$A$2:$A$86, accounts!$E$2:$E$86, 0)&gt;=100, "Mid-Market", TRUE, "SMB"))</f>
        <v>Enterprise</v>
      </c>
      <c r="I5698" s="1" t="str">
        <f t="array" ref="I5698">IF($F5698="", "", _xlfn.XLOOKUP($F5698,accounts!$A$2:$A$86,accounts!$F$2:$F$86, "Other"))</f>
        <v>United States</v>
      </c>
      <c r="J5698" s="1" t="s">
        <v>131</v>
      </c>
      <c r="K5698" s="3">
        <v>42952.0</v>
      </c>
      <c r="L5698" s="3">
        <v>43083.0</v>
      </c>
      <c r="M5698" s="1">
        <v>609.0</v>
      </c>
    </row>
    <row r="5699">
      <c r="A5699" s="1" t="s">
        <v>5904</v>
      </c>
      <c r="B5699" s="1" t="s">
        <v>18</v>
      </c>
      <c r="C5699" s="1" t="str">
        <f t="array" ref="C5699">_xlfn.XLOOKUP($B5699, sales_teams!$A$2:$A$36, sales_teams!$B$2:$B$36)</f>
        <v>Dustin Brinkmann</v>
      </c>
      <c r="D5699" s="1" t="str">
        <f t="array" ref="D5699">_xlfn.XLOOKUP($B5699, sales_teams!$A$2:$A$36, sales_teams!$C$2:$C$36)</f>
        <v>Central</v>
      </c>
      <c r="E5699" s="1" t="s">
        <v>181</v>
      </c>
      <c r="F5699" s="1" t="s">
        <v>173</v>
      </c>
      <c r="G5699" s="1" t="str">
        <f t="array" ref="G5699">IF($F5699="", "", _xlfn.XLOOKUP($F5699,accounts!$A$2:$A$86,accounts!$B$2:$B$86, "Other"))</f>
        <v>technology</v>
      </c>
      <c r="H5699" s="1" t="str">
        <f t="array" ref="H5699">IF($F5699="", "", IFS(_xlfn.XLOOKUP($F5699, accounts!$A$2:$A$86, accounts!$E$2:$E$86, 0)&gt;=1000, "Enterprise", _xlfn.XLOOKUP($F5699, accounts!$A$2:$A$86, accounts!$E$2:$E$86, 0)&gt;=100, "Mid-Market", TRUE, "SMB"))</f>
        <v>Mid-Market</v>
      </c>
      <c r="I5699" s="1" t="str">
        <f t="array" ref="I5699">IF($F5699="", "", _xlfn.XLOOKUP($F5699,accounts!$A$2:$A$86,accounts!$F$2:$F$86, "Other"))</f>
        <v>China</v>
      </c>
      <c r="J5699" s="1" t="s">
        <v>189</v>
      </c>
      <c r="K5699" s="3">
        <v>42952.0</v>
      </c>
    </row>
    <row r="5700">
      <c r="A5700" s="1" t="s">
        <v>5905</v>
      </c>
      <c r="B5700" s="1" t="s">
        <v>18</v>
      </c>
      <c r="C5700" s="1" t="str">
        <f t="array" ref="C5700">_xlfn.XLOOKUP($B5700, sales_teams!$A$2:$A$36, sales_teams!$B$2:$B$36)</f>
        <v>Dustin Brinkmann</v>
      </c>
      <c r="D5700" s="1" t="str">
        <f t="array" ref="D5700">_xlfn.XLOOKUP($B5700, sales_teams!$A$2:$A$36, sales_teams!$C$2:$C$36)</f>
        <v>Central</v>
      </c>
      <c r="E5700" s="1" t="s">
        <v>109</v>
      </c>
      <c r="F5700" s="1" t="s">
        <v>165</v>
      </c>
      <c r="G5700" s="1" t="str">
        <f t="array" ref="G5700">IF($F5700="", "", _xlfn.XLOOKUP($F5700,accounts!$A$2:$A$86,accounts!$B$2:$B$86, "Other"))</f>
        <v>telecommunications</v>
      </c>
      <c r="H5700" s="1" t="str">
        <f t="array" ref="H5700">IF($F5700="", "", IFS(_xlfn.XLOOKUP($F5700, accounts!$A$2:$A$86, accounts!$E$2:$E$86, 0)&gt;=1000, "Enterprise", _xlfn.XLOOKUP($F5700, accounts!$A$2:$A$86, accounts!$E$2:$E$86, 0)&gt;=100, "Mid-Market", TRUE, "SMB"))</f>
        <v>Enterprise</v>
      </c>
      <c r="I5700" s="1" t="str">
        <f t="array" ref="I5700">IF($F5700="", "", _xlfn.XLOOKUP($F5700,accounts!$A$2:$A$86,accounts!$F$2:$F$86, "Other"))</f>
        <v>United States</v>
      </c>
      <c r="J5700" s="1" t="s">
        <v>189</v>
      </c>
      <c r="K5700" s="3">
        <v>42952.0</v>
      </c>
    </row>
    <row r="5701">
      <c r="A5701" s="1" t="s">
        <v>5906</v>
      </c>
      <c r="B5701" s="1" t="s">
        <v>18</v>
      </c>
      <c r="C5701" s="1" t="str">
        <f t="array" ref="C5701">_xlfn.XLOOKUP($B5701, sales_teams!$A$2:$A$36, sales_teams!$B$2:$B$36)</f>
        <v>Dustin Brinkmann</v>
      </c>
      <c r="D5701" s="1" t="str">
        <f t="array" ref="D5701">_xlfn.XLOOKUP($B5701, sales_teams!$A$2:$A$36, sales_teams!$C$2:$C$36)</f>
        <v>Central</v>
      </c>
      <c r="E5701" s="1" t="s">
        <v>181</v>
      </c>
      <c r="F5701" s="1" t="s">
        <v>29</v>
      </c>
      <c r="G5701" s="1" t="str">
        <f t="array" ref="G5701">IF($F5701="", "", _xlfn.XLOOKUP($F5701,accounts!$A$2:$A$86,accounts!$B$2:$B$86, "Other"))</f>
        <v>medical</v>
      </c>
      <c r="H5701" s="1" t="str">
        <f t="array" ref="H5701">IF($F5701="", "", IFS(_xlfn.XLOOKUP($F5701, accounts!$A$2:$A$86, accounts!$E$2:$E$86, 0)&gt;=1000, "Enterprise", _xlfn.XLOOKUP($F5701, accounts!$A$2:$A$86, accounts!$E$2:$E$86, 0)&gt;=100, "Mid-Market", TRUE, "SMB"))</f>
        <v>Enterprise</v>
      </c>
      <c r="I5701" s="1" t="str">
        <f t="array" ref="I5701">IF($F5701="", "", _xlfn.XLOOKUP($F5701,accounts!$A$2:$A$86,accounts!$F$2:$F$86, "Other"))</f>
        <v>Philipines</v>
      </c>
      <c r="J5701" s="1" t="s">
        <v>192</v>
      </c>
      <c r="K5701" s="3">
        <v>42952.0</v>
      </c>
      <c r="L5701" s="3">
        <v>43050.0</v>
      </c>
      <c r="M5701" s="1">
        <v>0.0</v>
      </c>
    </row>
    <row r="5702">
      <c r="A5702" s="1" t="s">
        <v>5907</v>
      </c>
      <c r="B5702" s="1" t="s">
        <v>18</v>
      </c>
      <c r="C5702" s="1" t="str">
        <f t="array" ref="C5702">_xlfn.XLOOKUP($B5702, sales_teams!$A$2:$A$36, sales_teams!$B$2:$B$36)</f>
        <v>Dustin Brinkmann</v>
      </c>
      <c r="D5702" s="1" t="str">
        <f t="array" ref="D5702">_xlfn.XLOOKUP($B5702, sales_teams!$A$2:$A$36, sales_teams!$C$2:$C$36)</f>
        <v>Central</v>
      </c>
      <c r="E5702" s="1" t="s">
        <v>179</v>
      </c>
      <c r="F5702" s="1" t="s">
        <v>152</v>
      </c>
      <c r="G5702" s="1" t="str">
        <f t="array" ref="G5702">IF($F5702="", "", _xlfn.XLOOKUP($F5702,accounts!$A$2:$A$86,accounts!$B$2:$B$86, "Other"))</f>
        <v>marketing</v>
      </c>
      <c r="H5702" s="1" t="str">
        <f t="array" ref="H5702">IF($F5702="", "", IFS(_xlfn.XLOOKUP($F5702, accounts!$A$2:$A$86, accounts!$E$2:$E$86, 0)&gt;=1000, "Enterprise", _xlfn.XLOOKUP($F5702, accounts!$A$2:$A$86, accounts!$E$2:$E$86, 0)&gt;=100, "Mid-Market", TRUE, "SMB"))</f>
        <v>Mid-Market</v>
      </c>
      <c r="I5702" s="1" t="str">
        <f t="array" ref="I5702">IF($F5702="", "", _xlfn.XLOOKUP($F5702,accounts!$A$2:$A$86,accounts!$F$2:$F$86, "Other"))</f>
        <v>United States</v>
      </c>
      <c r="J5702" s="1" t="s">
        <v>192</v>
      </c>
      <c r="K5702" s="3">
        <v>42952.0</v>
      </c>
      <c r="L5702" s="3">
        <v>42962.0</v>
      </c>
      <c r="M5702" s="1">
        <v>0.0</v>
      </c>
    </row>
    <row r="5703">
      <c r="A5703" s="1" t="s">
        <v>5908</v>
      </c>
      <c r="B5703" s="1" t="s">
        <v>15</v>
      </c>
      <c r="C5703" s="1" t="str">
        <f t="array" ref="C5703">_xlfn.XLOOKUP($B5703, sales_teams!$A$2:$A$36, sales_teams!$B$2:$B$36)</f>
        <v>Dustin Brinkmann</v>
      </c>
      <c r="D5703" s="1" t="str">
        <f t="array" ref="D5703">_xlfn.XLOOKUP($B5703, sales_teams!$A$2:$A$36, sales_teams!$C$2:$C$36)</f>
        <v>Central</v>
      </c>
      <c r="E5703" s="1" t="s">
        <v>179</v>
      </c>
      <c r="G5703" s="1" t="str">
        <f t="array" ref="G5703">IF($F5703="", "", _xlfn.XLOOKUP($F5703,accounts!$A$2:$A$86,accounts!$B$2:$B$86, "Other"))</f>
        <v/>
      </c>
      <c r="H5703" s="1" t="str">
        <f t="array" ref="H5703">IF($F5703="", "", IFS(_xlfn.XLOOKUP($F5703, accounts!$A$2:$A$86, accounts!$E$2:$E$86, 0)&gt;=1000, "Enterprise", _xlfn.XLOOKUP($F5703, accounts!$A$2:$A$86, accounts!$E$2:$E$86, 0)&gt;=100, "Mid-Market", TRUE, "SMB"))</f>
        <v/>
      </c>
      <c r="I5703" s="1" t="str">
        <f t="array" ref="I5703">IF($F5703="", "", _xlfn.XLOOKUP($F5703,accounts!$A$2:$A$86,accounts!$F$2:$F$86, "Other"))</f>
        <v/>
      </c>
      <c r="J5703" s="1" t="s">
        <v>189</v>
      </c>
      <c r="K5703" s="3">
        <v>42952.0</v>
      </c>
    </row>
    <row r="5704">
      <c r="A5704" s="1" t="s">
        <v>5909</v>
      </c>
      <c r="B5704" s="1" t="s">
        <v>15</v>
      </c>
      <c r="C5704" s="1" t="str">
        <f t="array" ref="C5704">_xlfn.XLOOKUP($B5704, sales_teams!$A$2:$A$36, sales_teams!$B$2:$B$36)</f>
        <v>Dustin Brinkmann</v>
      </c>
      <c r="D5704" s="1" t="str">
        <f t="array" ref="D5704">_xlfn.XLOOKUP($B5704, sales_teams!$A$2:$A$36, sales_teams!$C$2:$C$36)</f>
        <v>Central</v>
      </c>
      <c r="E5704" s="1" t="s">
        <v>188</v>
      </c>
      <c r="F5704" s="1" t="s">
        <v>113</v>
      </c>
      <c r="G5704" s="1" t="str">
        <f t="array" ref="G5704">IF($F5704="", "", _xlfn.XLOOKUP($F5704,accounts!$A$2:$A$86,accounts!$B$2:$B$86, "Other"))</f>
        <v>telecommunications</v>
      </c>
      <c r="H5704" s="1" t="str">
        <f t="array" ref="H5704">IF($F5704="", "", IFS(_xlfn.XLOOKUP($F5704, accounts!$A$2:$A$86, accounts!$E$2:$E$86, 0)&gt;=1000, "Enterprise", _xlfn.XLOOKUP($F5704, accounts!$A$2:$A$86, accounts!$E$2:$E$86, 0)&gt;=100, "Mid-Market", TRUE, "SMB"))</f>
        <v>Mid-Market</v>
      </c>
      <c r="I5704" s="1" t="str">
        <f t="array" ref="I5704">IF($F5704="", "", _xlfn.XLOOKUP($F5704,accounts!$A$2:$A$86,accounts!$F$2:$F$86, "Other"))</f>
        <v>United States</v>
      </c>
      <c r="J5704" s="1" t="s">
        <v>192</v>
      </c>
      <c r="K5704" s="3">
        <v>42952.0</v>
      </c>
      <c r="L5704" s="3">
        <v>43047.0</v>
      </c>
      <c r="M5704" s="1">
        <v>0.0</v>
      </c>
    </row>
    <row r="5705">
      <c r="A5705" s="1" t="s">
        <v>5910</v>
      </c>
      <c r="B5705" s="1" t="s">
        <v>15</v>
      </c>
      <c r="C5705" s="1" t="str">
        <f t="array" ref="C5705">_xlfn.XLOOKUP($B5705, sales_teams!$A$2:$A$36, sales_teams!$B$2:$B$36)</f>
        <v>Dustin Brinkmann</v>
      </c>
      <c r="D5705" s="1" t="str">
        <f t="array" ref="D5705">_xlfn.XLOOKUP($B5705, sales_teams!$A$2:$A$36, sales_teams!$C$2:$C$36)</f>
        <v>Central</v>
      </c>
      <c r="E5705" s="1" t="s">
        <v>181</v>
      </c>
      <c r="F5705" s="1" t="s">
        <v>150</v>
      </c>
      <c r="G5705" s="1" t="str">
        <f t="array" ref="G5705">IF($F5705="", "", _xlfn.XLOOKUP($F5705,accounts!$A$2:$A$86,accounts!$B$2:$B$86, "Other"))</f>
        <v>technology</v>
      </c>
      <c r="H5705" s="1" t="str">
        <f t="array" ref="H5705">IF($F5705="", "", IFS(_xlfn.XLOOKUP($F5705, accounts!$A$2:$A$86, accounts!$E$2:$E$86, 0)&gt;=1000, "Enterprise", _xlfn.XLOOKUP($F5705, accounts!$A$2:$A$86, accounts!$E$2:$E$86, 0)&gt;=100, "Mid-Market", TRUE, "SMB"))</f>
        <v>Enterprise</v>
      </c>
      <c r="I5705" s="1" t="str">
        <f t="array" ref="I5705">IF($F5705="", "", _xlfn.XLOOKUP($F5705,accounts!$A$2:$A$86,accounts!$F$2:$F$86, "Other"))</f>
        <v>United States</v>
      </c>
      <c r="J5705" s="1" t="s">
        <v>131</v>
      </c>
      <c r="K5705" s="3">
        <v>42952.0</v>
      </c>
      <c r="L5705" s="3">
        <v>43048.0</v>
      </c>
      <c r="M5705" s="1">
        <v>563.0</v>
      </c>
    </row>
    <row r="5706">
      <c r="A5706" s="1" t="s">
        <v>5911</v>
      </c>
      <c r="B5706" s="1" t="s">
        <v>60</v>
      </c>
      <c r="C5706" s="1" t="str">
        <f t="array" ref="C5706">_xlfn.XLOOKUP($B5706, sales_teams!$A$2:$A$36, sales_teams!$B$2:$B$36)</f>
        <v>Celia Rouche</v>
      </c>
      <c r="D5706" s="1" t="str">
        <f t="array" ref="D5706">_xlfn.XLOOKUP($B5706, sales_teams!$A$2:$A$36, sales_teams!$C$2:$C$36)</f>
        <v>West</v>
      </c>
      <c r="E5706" s="1" t="s">
        <v>188</v>
      </c>
      <c r="F5706" s="1" t="s">
        <v>79</v>
      </c>
      <c r="G5706" s="1" t="str">
        <f t="array" ref="G5706">IF($F5706="", "", _xlfn.XLOOKUP($F5706,accounts!$A$2:$A$86,accounts!$B$2:$B$86, "Other"))</f>
        <v>entertainment</v>
      </c>
      <c r="H5706" s="1" t="str">
        <f t="array" ref="H5706">IF($F5706="", "", IFS(_xlfn.XLOOKUP($F5706, accounts!$A$2:$A$86, accounts!$E$2:$E$86, 0)&gt;=1000, "Enterprise", _xlfn.XLOOKUP($F5706, accounts!$A$2:$A$86, accounts!$E$2:$E$86, 0)&gt;=100, "Mid-Market", TRUE, "SMB"))</f>
        <v>Mid-Market</v>
      </c>
      <c r="I5706" s="1" t="str">
        <f t="array" ref="I5706">IF($F5706="", "", _xlfn.XLOOKUP($F5706,accounts!$A$2:$A$86,accounts!$F$2:$F$86, "Other"))</f>
        <v>United States</v>
      </c>
      <c r="J5706" s="1" t="s">
        <v>189</v>
      </c>
      <c r="K5706" s="3">
        <v>42952.0</v>
      </c>
    </row>
    <row r="5707">
      <c r="A5707" s="1" t="s">
        <v>5912</v>
      </c>
      <c r="B5707" s="1" t="s">
        <v>105</v>
      </c>
      <c r="C5707" s="1" t="str">
        <f t="array" ref="C5707">_xlfn.XLOOKUP($B5707, sales_teams!$A$2:$A$36, sales_teams!$B$2:$B$36)</f>
        <v>Summer Sewald</v>
      </c>
      <c r="D5707" s="1" t="str">
        <f t="array" ref="D5707">_xlfn.XLOOKUP($B5707, sales_teams!$A$2:$A$36, sales_teams!$C$2:$C$36)</f>
        <v>West</v>
      </c>
      <c r="E5707" s="1" t="s">
        <v>148</v>
      </c>
      <c r="F5707" s="1" t="s">
        <v>142</v>
      </c>
      <c r="G5707" s="1" t="str">
        <f t="array" ref="G5707">IF($F5707="", "", _xlfn.XLOOKUP($F5707,accounts!$A$2:$A$86,accounts!$B$2:$B$86, "Other"))</f>
        <v>retail</v>
      </c>
      <c r="H5707" s="1" t="str">
        <f t="array" ref="H5707">IF($F5707="", "", IFS(_xlfn.XLOOKUP($F5707, accounts!$A$2:$A$86, accounts!$E$2:$E$86, 0)&gt;=1000, "Enterprise", _xlfn.XLOOKUP($F5707, accounts!$A$2:$A$86, accounts!$E$2:$E$86, 0)&gt;=100, "Mid-Market", TRUE, "SMB"))</f>
        <v>Enterprise</v>
      </c>
      <c r="I5707" s="1" t="str">
        <f t="array" ref="I5707">IF($F5707="", "", _xlfn.XLOOKUP($F5707,accounts!$A$2:$A$86,accounts!$F$2:$F$86, "Other"))</f>
        <v>United States</v>
      </c>
      <c r="J5707" s="1" t="s">
        <v>192</v>
      </c>
      <c r="K5707" s="3">
        <v>42952.0</v>
      </c>
      <c r="L5707" s="3">
        <v>43046.0</v>
      </c>
      <c r="M5707" s="1">
        <v>0.0</v>
      </c>
    </row>
    <row r="5708">
      <c r="A5708" s="1" t="s">
        <v>5913</v>
      </c>
      <c r="B5708" s="1" t="s">
        <v>7</v>
      </c>
      <c r="C5708" s="1" t="str">
        <f t="array" ref="C5708">_xlfn.XLOOKUP($B5708, sales_teams!$A$2:$A$36, sales_teams!$B$2:$B$36)</f>
        <v>Dustin Brinkmann</v>
      </c>
      <c r="D5708" s="1" t="str">
        <f t="array" ref="D5708">_xlfn.XLOOKUP($B5708, sales_teams!$A$2:$A$36, sales_teams!$C$2:$C$36)</f>
        <v>Central</v>
      </c>
      <c r="E5708" s="1" t="s">
        <v>179</v>
      </c>
      <c r="F5708" s="1" t="s">
        <v>25</v>
      </c>
      <c r="G5708" s="1" t="str">
        <f t="array" ref="G5708">IF($F5708="", "", _xlfn.XLOOKUP($F5708,accounts!$A$2:$A$86,accounts!$B$2:$B$86, "Other"))</f>
        <v>medical</v>
      </c>
      <c r="H5708" s="1" t="str">
        <f t="array" ref="H5708">IF($F5708="", "", IFS(_xlfn.XLOOKUP($F5708, accounts!$A$2:$A$86, accounts!$E$2:$E$86, 0)&gt;=1000, "Enterprise", _xlfn.XLOOKUP($F5708, accounts!$A$2:$A$86, accounts!$E$2:$E$86, 0)&gt;=100, "Mid-Market", TRUE, "SMB"))</f>
        <v>Enterprise</v>
      </c>
      <c r="I5708" s="1" t="str">
        <f t="array" ref="I5708">IF($F5708="", "", _xlfn.XLOOKUP($F5708,accounts!$A$2:$A$86,accounts!$F$2:$F$86, "Other"))</f>
        <v>Kenya</v>
      </c>
      <c r="J5708" s="1" t="s">
        <v>192</v>
      </c>
      <c r="K5708" s="3">
        <v>42953.0</v>
      </c>
      <c r="L5708" s="3">
        <v>43068.0</v>
      </c>
      <c r="M5708" s="1">
        <v>0.0</v>
      </c>
    </row>
    <row r="5709">
      <c r="A5709" s="1" t="s">
        <v>5914</v>
      </c>
      <c r="B5709" s="1" t="s">
        <v>57</v>
      </c>
      <c r="C5709" s="1" t="str">
        <f t="array" ref="C5709">_xlfn.XLOOKUP($B5709, sales_teams!$A$2:$A$36, sales_teams!$B$2:$B$36)</f>
        <v>Rocco Neubert</v>
      </c>
      <c r="D5709" s="1" t="str">
        <f t="array" ref="D5709">_xlfn.XLOOKUP($B5709, sales_teams!$A$2:$A$36, sales_teams!$C$2:$C$36)</f>
        <v>East</v>
      </c>
      <c r="E5709" s="1" t="s">
        <v>194</v>
      </c>
      <c r="G5709" s="1" t="str">
        <f t="array" ref="G5709">IF($F5709="", "", _xlfn.XLOOKUP($F5709,accounts!$A$2:$A$86,accounts!$B$2:$B$86, "Other"))</f>
        <v/>
      </c>
      <c r="H5709" s="1" t="str">
        <f t="array" ref="H5709">IF($F5709="", "", IFS(_xlfn.XLOOKUP($F5709, accounts!$A$2:$A$86, accounts!$E$2:$E$86, 0)&gt;=1000, "Enterprise", _xlfn.XLOOKUP($F5709, accounts!$A$2:$A$86, accounts!$E$2:$E$86, 0)&gt;=100, "Mid-Market", TRUE, "SMB"))</f>
        <v/>
      </c>
      <c r="I5709" s="1" t="str">
        <f t="array" ref="I5709">IF($F5709="", "", _xlfn.XLOOKUP($F5709,accounts!$A$2:$A$86,accounts!$F$2:$F$86, "Other"))</f>
        <v/>
      </c>
      <c r="J5709" s="1" t="s">
        <v>189</v>
      </c>
      <c r="K5709" s="3">
        <v>42953.0</v>
      </c>
    </row>
    <row r="5710">
      <c r="A5710" s="1" t="s">
        <v>5915</v>
      </c>
      <c r="B5710" s="1" t="s">
        <v>57</v>
      </c>
      <c r="C5710" s="1" t="str">
        <f t="array" ref="C5710">_xlfn.XLOOKUP($B5710, sales_teams!$A$2:$A$36, sales_teams!$B$2:$B$36)</f>
        <v>Rocco Neubert</v>
      </c>
      <c r="D5710" s="1" t="str">
        <f t="array" ref="D5710">_xlfn.XLOOKUP($B5710, sales_teams!$A$2:$A$36, sales_teams!$C$2:$C$36)</f>
        <v>East</v>
      </c>
      <c r="E5710" s="1" t="s">
        <v>179</v>
      </c>
      <c r="F5710" s="1" t="s">
        <v>167</v>
      </c>
      <c r="G5710" s="1" t="str">
        <f t="array" ref="G5710">IF($F5710="", "", _xlfn.XLOOKUP($F5710,accounts!$A$2:$A$86,accounts!$B$2:$B$86, "Other"))</f>
        <v>finance</v>
      </c>
      <c r="H5710" s="1" t="str">
        <f t="array" ref="H5710">IF($F5710="", "", IFS(_xlfn.XLOOKUP($F5710, accounts!$A$2:$A$86, accounts!$E$2:$E$86, 0)&gt;=1000, "Enterprise", _xlfn.XLOOKUP($F5710, accounts!$A$2:$A$86, accounts!$E$2:$E$86, 0)&gt;=100, "Mid-Market", TRUE, "SMB"))</f>
        <v>Mid-Market</v>
      </c>
      <c r="I5710" s="1" t="str">
        <f t="array" ref="I5710">IF($F5710="", "", _xlfn.XLOOKUP($F5710,accounts!$A$2:$A$86,accounts!$F$2:$F$86, "Other"))</f>
        <v>United States</v>
      </c>
      <c r="J5710" s="1" t="s">
        <v>189</v>
      </c>
      <c r="K5710" s="3">
        <v>42953.0</v>
      </c>
    </row>
    <row r="5711">
      <c r="A5711" s="1" t="s">
        <v>5916</v>
      </c>
      <c r="B5711" s="1" t="s">
        <v>12</v>
      </c>
      <c r="C5711" s="1" t="str">
        <f t="array" ref="C5711">_xlfn.XLOOKUP($B5711, sales_teams!$A$2:$A$36, sales_teams!$B$2:$B$36)</f>
        <v>Dustin Brinkmann</v>
      </c>
      <c r="D5711" s="1" t="str">
        <f t="array" ref="D5711">_xlfn.XLOOKUP($B5711, sales_teams!$A$2:$A$36, sales_teams!$C$2:$C$36)</f>
        <v>Central</v>
      </c>
      <c r="E5711" s="1" t="s">
        <v>179</v>
      </c>
      <c r="F5711" s="1" t="s">
        <v>157</v>
      </c>
      <c r="G5711" s="1" t="str">
        <f t="array" ref="G5711">IF($F5711="", "", _xlfn.XLOOKUP($F5711,accounts!$A$2:$A$86,accounts!$B$2:$B$86, "Other"))</f>
        <v>retail</v>
      </c>
      <c r="H5711" s="1" t="str">
        <f t="array" ref="H5711">IF($F5711="", "", IFS(_xlfn.XLOOKUP($F5711, accounts!$A$2:$A$86, accounts!$E$2:$E$86, 0)&gt;=1000, "Enterprise", _xlfn.XLOOKUP($F5711, accounts!$A$2:$A$86, accounts!$E$2:$E$86, 0)&gt;=100, "Mid-Market", TRUE, "SMB"))</f>
        <v>Enterprise</v>
      </c>
      <c r="I5711" s="1" t="str">
        <f t="array" ref="I5711">IF($F5711="", "", _xlfn.XLOOKUP($F5711,accounts!$A$2:$A$86,accounts!$F$2:$F$86, "Other"))</f>
        <v>Belgium</v>
      </c>
      <c r="J5711" s="1" t="s">
        <v>189</v>
      </c>
      <c r="K5711" s="3">
        <v>42953.0</v>
      </c>
    </row>
    <row r="5712">
      <c r="A5712" s="1" t="s">
        <v>5917</v>
      </c>
      <c r="B5712" s="1" t="s">
        <v>39</v>
      </c>
      <c r="C5712" s="1" t="str">
        <f t="array" ref="C5712">_xlfn.XLOOKUP($B5712, sales_teams!$A$2:$A$36, sales_teams!$B$2:$B$36)</f>
        <v>Cara Losch</v>
      </c>
      <c r="D5712" s="1" t="str">
        <f t="array" ref="D5712">_xlfn.XLOOKUP($B5712, sales_teams!$A$2:$A$36, sales_teams!$C$2:$C$36)</f>
        <v>East</v>
      </c>
      <c r="E5712" s="1" t="s">
        <v>109</v>
      </c>
      <c r="F5712" s="1" t="s">
        <v>127</v>
      </c>
      <c r="G5712" s="1" t="str">
        <f t="array" ref="G5712">IF($F5712="", "", _xlfn.XLOOKUP($F5712,accounts!$A$2:$A$86,accounts!$B$2:$B$86, "Other"))</f>
        <v>technology</v>
      </c>
      <c r="H5712" s="1" t="str">
        <f t="array" ref="H5712">IF($F5712="", "", IFS(_xlfn.XLOOKUP($F5712, accounts!$A$2:$A$86, accounts!$E$2:$E$86, 0)&gt;=1000, "Enterprise", _xlfn.XLOOKUP($F5712, accounts!$A$2:$A$86, accounts!$E$2:$E$86, 0)&gt;=100, "Mid-Market", TRUE, "SMB"))</f>
        <v>Enterprise</v>
      </c>
      <c r="I5712" s="1" t="str">
        <f t="array" ref="I5712">IF($F5712="", "", _xlfn.XLOOKUP($F5712,accounts!$A$2:$A$86,accounts!$F$2:$F$86, "Other"))</f>
        <v>United States</v>
      </c>
      <c r="J5712" s="1" t="s">
        <v>192</v>
      </c>
      <c r="K5712" s="3">
        <v>42953.0</v>
      </c>
      <c r="L5712" s="3">
        <v>43043.0</v>
      </c>
      <c r="M5712" s="1">
        <v>0.0</v>
      </c>
    </row>
    <row r="5713">
      <c r="A5713" s="1" t="s">
        <v>5918</v>
      </c>
      <c r="B5713" s="1" t="s">
        <v>39</v>
      </c>
      <c r="C5713" s="1" t="str">
        <f t="array" ref="C5713">_xlfn.XLOOKUP($B5713, sales_teams!$A$2:$A$36, sales_teams!$B$2:$B$36)</f>
        <v>Cara Losch</v>
      </c>
      <c r="D5713" s="1" t="str">
        <f t="array" ref="D5713">_xlfn.XLOOKUP($B5713, sales_teams!$A$2:$A$36, sales_teams!$C$2:$C$36)</f>
        <v>East</v>
      </c>
      <c r="E5713" s="1" t="s">
        <v>179</v>
      </c>
      <c r="F5713" s="1" t="s">
        <v>40</v>
      </c>
      <c r="G5713" s="1" t="str">
        <f t="array" ref="G5713">IF($F5713="", "", _xlfn.XLOOKUP($F5713,accounts!$A$2:$A$86,accounts!$B$2:$B$86, "Other"))</f>
        <v>technology</v>
      </c>
      <c r="H5713" s="1" t="str">
        <f t="array" ref="H5713">IF($F5713="", "", IFS(_xlfn.XLOOKUP($F5713, accounts!$A$2:$A$86, accounts!$E$2:$E$86, 0)&gt;=1000, "Enterprise", _xlfn.XLOOKUP($F5713, accounts!$A$2:$A$86, accounts!$E$2:$E$86, 0)&gt;=100, "Mid-Market", TRUE, "SMB"))</f>
        <v>Enterprise</v>
      </c>
      <c r="I5713" s="1" t="str">
        <f t="array" ref="I5713">IF($F5713="", "", _xlfn.XLOOKUP($F5713,accounts!$A$2:$A$86,accounts!$F$2:$F$86, "Other"))</f>
        <v>United States</v>
      </c>
      <c r="J5713" s="1" t="s">
        <v>131</v>
      </c>
      <c r="K5713" s="3">
        <v>42953.0</v>
      </c>
      <c r="L5713" s="3">
        <v>43070.0</v>
      </c>
      <c r="M5713" s="1">
        <v>59.0</v>
      </c>
    </row>
    <row r="5714">
      <c r="A5714" s="1" t="s">
        <v>5919</v>
      </c>
      <c r="B5714" s="1" t="s">
        <v>39</v>
      </c>
      <c r="C5714" s="1" t="str">
        <f t="array" ref="C5714">_xlfn.XLOOKUP($B5714, sales_teams!$A$2:$A$36, sales_teams!$B$2:$B$36)</f>
        <v>Cara Losch</v>
      </c>
      <c r="D5714" s="1" t="str">
        <f t="array" ref="D5714">_xlfn.XLOOKUP($B5714, sales_teams!$A$2:$A$36, sales_teams!$C$2:$C$36)</f>
        <v>East</v>
      </c>
      <c r="E5714" s="1" t="s">
        <v>179</v>
      </c>
      <c r="F5714" s="1" t="s">
        <v>81</v>
      </c>
      <c r="G5714" s="1" t="str">
        <f t="array" ref="G5714">IF($F5714="", "", _xlfn.XLOOKUP($F5714,accounts!$A$2:$A$86,accounts!$B$2:$B$86, "Other"))</f>
        <v>technology</v>
      </c>
      <c r="H5714" s="1" t="str">
        <f t="array" ref="H5714">IF($F5714="", "", IFS(_xlfn.XLOOKUP($F5714, accounts!$A$2:$A$86, accounts!$E$2:$E$86, 0)&gt;=1000, "Enterprise", _xlfn.XLOOKUP($F5714, accounts!$A$2:$A$86, accounts!$E$2:$E$86, 0)&gt;=100, "Mid-Market", TRUE, "SMB"))</f>
        <v>Enterprise</v>
      </c>
      <c r="I5714" s="1" t="str">
        <f t="array" ref="I5714">IF($F5714="", "", _xlfn.XLOOKUP($F5714,accounts!$A$2:$A$86,accounts!$F$2:$F$86, "Other"))</f>
        <v>United States</v>
      </c>
      <c r="J5714" s="1" t="s">
        <v>131</v>
      </c>
      <c r="K5714" s="3">
        <v>42953.0</v>
      </c>
      <c r="L5714" s="3">
        <v>43053.0</v>
      </c>
      <c r="M5714" s="1">
        <v>54.0</v>
      </c>
    </row>
    <row r="5715">
      <c r="A5715" s="1" t="s">
        <v>5920</v>
      </c>
      <c r="B5715" s="1" t="s">
        <v>48</v>
      </c>
      <c r="C5715" s="1" t="str">
        <f t="array" ref="C5715">_xlfn.XLOOKUP($B5715, sales_teams!$A$2:$A$36, sales_teams!$B$2:$B$36)</f>
        <v>Rocco Neubert</v>
      </c>
      <c r="D5715" s="1" t="str">
        <f t="array" ref="D5715">_xlfn.XLOOKUP($B5715, sales_teams!$A$2:$A$36, sales_teams!$C$2:$C$36)</f>
        <v>East</v>
      </c>
      <c r="E5715" s="1" t="s">
        <v>188</v>
      </c>
      <c r="F5715" s="1" t="s">
        <v>81</v>
      </c>
      <c r="G5715" s="1" t="str">
        <f t="array" ref="G5715">IF($F5715="", "", _xlfn.XLOOKUP($F5715,accounts!$A$2:$A$86,accounts!$B$2:$B$86, "Other"))</f>
        <v>technology</v>
      </c>
      <c r="H5715" s="1" t="str">
        <f t="array" ref="H5715">IF($F5715="", "", IFS(_xlfn.XLOOKUP($F5715, accounts!$A$2:$A$86, accounts!$E$2:$E$86, 0)&gt;=1000, "Enterprise", _xlfn.XLOOKUP($F5715, accounts!$A$2:$A$86, accounts!$E$2:$E$86, 0)&gt;=100, "Mid-Market", TRUE, "SMB"))</f>
        <v>Enterprise</v>
      </c>
      <c r="I5715" s="1" t="str">
        <f t="array" ref="I5715">IF($F5715="", "", _xlfn.XLOOKUP($F5715,accounts!$A$2:$A$86,accounts!$F$2:$F$86, "Other"))</f>
        <v>United States</v>
      </c>
      <c r="J5715" s="1" t="s">
        <v>192</v>
      </c>
      <c r="K5715" s="3">
        <v>42953.0</v>
      </c>
      <c r="L5715" s="3">
        <v>43047.0</v>
      </c>
      <c r="M5715" s="1">
        <v>0.0</v>
      </c>
    </row>
    <row r="5716">
      <c r="A5716" s="1" t="s">
        <v>5921</v>
      </c>
      <c r="B5716" s="1" t="s">
        <v>30</v>
      </c>
      <c r="C5716" s="1" t="str">
        <f t="array" ref="C5716">_xlfn.XLOOKUP($B5716, sales_teams!$A$2:$A$36, sales_teams!$B$2:$B$36)</f>
        <v>Melvin Marxen</v>
      </c>
      <c r="D5716" s="1" t="str">
        <f t="array" ref="D5716">_xlfn.XLOOKUP($B5716, sales_teams!$A$2:$A$36, sales_teams!$C$2:$C$36)</f>
        <v>Central</v>
      </c>
      <c r="E5716" s="1" t="s">
        <v>148</v>
      </c>
      <c r="G5716" s="1" t="str">
        <f t="array" ref="G5716">IF($F5716="", "", _xlfn.XLOOKUP($F5716,accounts!$A$2:$A$86,accounts!$B$2:$B$86, "Other"))</f>
        <v/>
      </c>
      <c r="H5716" s="1" t="str">
        <f t="array" ref="H5716">IF($F5716="", "", IFS(_xlfn.XLOOKUP($F5716, accounts!$A$2:$A$86, accounts!$E$2:$E$86, 0)&gt;=1000, "Enterprise", _xlfn.XLOOKUP($F5716, accounts!$A$2:$A$86, accounts!$E$2:$E$86, 0)&gt;=100, "Mid-Market", TRUE, "SMB"))</f>
        <v/>
      </c>
      <c r="I5716" s="1" t="str">
        <f t="array" ref="I5716">IF($F5716="", "", _xlfn.XLOOKUP($F5716,accounts!$A$2:$A$86,accounts!$F$2:$F$86, "Other"))</f>
        <v/>
      </c>
      <c r="J5716" s="1" t="s">
        <v>189</v>
      </c>
      <c r="K5716" s="3">
        <v>42953.0</v>
      </c>
    </row>
    <row r="5717">
      <c r="A5717" s="1" t="s">
        <v>5922</v>
      </c>
      <c r="B5717" s="1" t="s">
        <v>30</v>
      </c>
      <c r="C5717" s="1" t="str">
        <f t="array" ref="C5717">_xlfn.XLOOKUP($B5717, sales_teams!$A$2:$A$36, sales_teams!$B$2:$B$36)</f>
        <v>Melvin Marxen</v>
      </c>
      <c r="D5717" s="1" t="str">
        <f t="array" ref="D5717">_xlfn.XLOOKUP($B5717, sales_teams!$A$2:$A$36, sales_teams!$C$2:$C$36)</f>
        <v>Central</v>
      </c>
      <c r="E5717" s="1" t="s">
        <v>109</v>
      </c>
      <c r="F5717" s="1" t="s">
        <v>47</v>
      </c>
      <c r="G5717" s="1" t="str">
        <f t="array" ref="G5717">IF($F5717="", "", _xlfn.XLOOKUP($F5717,accounts!$A$2:$A$86,accounts!$B$2:$B$86, "Other"))</f>
        <v>retail</v>
      </c>
      <c r="H5717" s="1" t="str">
        <f t="array" ref="H5717">IF($F5717="", "", IFS(_xlfn.XLOOKUP($F5717, accounts!$A$2:$A$86, accounts!$E$2:$E$86, 0)&gt;=1000, "Enterprise", _xlfn.XLOOKUP($F5717, accounts!$A$2:$A$86, accounts!$E$2:$E$86, 0)&gt;=100, "Mid-Market", TRUE, "SMB"))</f>
        <v>Enterprise</v>
      </c>
      <c r="I5717" s="1" t="str">
        <f t="array" ref="I5717">IF($F5717="", "", _xlfn.XLOOKUP($F5717,accounts!$A$2:$A$86,accounts!$F$2:$F$86, "Other"))</f>
        <v>United States</v>
      </c>
      <c r="J5717" s="1" t="s">
        <v>192</v>
      </c>
      <c r="K5717" s="3">
        <v>42953.0</v>
      </c>
      <c r="L5717" s="3">
        <v>42961.0</v>
      </c>
      <c r="M5717" s="1">
        <v>0.0</v>
      </c>
    </row>
    <row r="5718">
      <c r="A5718" s="1" t="s">
        <v>5923</v>
      </c>
      <c r="B5718" s="1" t="s">
        <v>53</v>
      </c>
      <c r="C5718" s="1" t="str">
        <f t="array" ref="C5718">_xlfn.XLOOKUP($B5718, sales_teams!$A$2:$A$36, sales_teams!$B$2:$B$36)</f>
        <v>Rocco Neubert</v>
      </c>
      <c r="D5718" s="1" t="str">
        <f t="array" ref="D5718">_xlfn.XLOOKUP($B5718, sales_teams!$A$2:$A$36, sales_teams!$C$2:$C$36)</f>
        <v>East</v>
      </c>
      <c r="E5718" s="1" t="s">
        <v>188</v>
      </c>
      <c r="F5718" s="1" t="s">
        <v>132</v>
      </c>
      <c r="G5718" s="1" t="str">
        <f t="array" ref="G5718">IF($F5718="", "", _xlfn.XLOOKUP($F5718,accounts!$A$2:$A$86,accounts!$B$2:$B$86, "Other"))</f>
        <v>marketing</v>
      </c>
      <c r="H5718" s="1" t="str">
        <f t="array" ref="H5718">IF($F5718="", "", IFS(_xlfn.XLOOKUP($F5718, accounts!$A$2:$A$86, accounts!$E$2:$E$86, 0)&gt;=1000, "Enterprise", _xlfn.XLOOKUP($F5718, accounts!$A$2:$A$86, accounts!$E$2:$E$86, 0)&gt;=100, "Mid-Market", TRUE, "SMB"))</f>
        <v>Enterprise</v>
      </c>
      <c r="I5718" s="1" t="str">
        <f t="array" ref="I5718">IF($F5718="", "", _xlfn.XLOOKUP($F5718,accounts!$A$2:$A$86,accounts!$F$2:$F$86, "Other"))</f>
        <v>Jordan</v>
      </c>
      <c r="J5718" s="1" t="s">
        <v>131</v>
      </c>
      <c r="K5718" s="3">
        <v>42953.0</v>
      </c>
      <c r="L5718" s="3">
        <v>42958.0</v>
      </c>
      <c r="M5718" s="1">
        <v>3114.0</v>
      </c>
    </row>
    <row r="5719">
      <c r="A5719" s="1" t="s">
        <v>5924</v>
      </c>
      <c r="B5719" s="1" t="s">
        <v>94</v>
      </c>
      <c r="C5719" s="1" t="str">
        <f t="array" ref="C5719">_xlfn.XLOOKUP($B5719, sales_teams!$A$2:$A$36, sales_teams!$B$2:$B$36)</f>
        <v>Celia Rouche</v>
      </c>
      <c r="D5719" s="1" t="str">
        <f t="array" ref="D5719">_xlfn.XLOOKUP($B5719, sales_teams!$A$2:$A$36, sales_teams!$C$2:$C$36)</f>
        <v>West</v>
      </c>
      <c r="E5719" s="1" t="s">
        <v>179</v>
      </c>
      <c r="F5719" s="1" t="s">
        <v>147</v>
      </c>
      <c r="G5719" s="1" t="str">
        <f t="array" ref="G5719">IF($F5719="", "", _xlfn.XLOOKUP($F5719,accounts!$A$2:$A$86,accounts!$B$2:$B$86, "Other"))</f>
        <v>telecommunications</v>
      </c>
      <c r="H5719" s="1" t="str">
        <f t="array" ref="H5719">IF($F5719="", "", IFS(_xlfn.XLOOKUP($F5719, accounts!$A$2:$A$86, accounts!$E$2:$E$86, 0)&gt;=1000, "Enterprise", _xlfn.XLOOKUP($F5719, accounts!$A$2:$A$86, accounts!$E$2:$E$86, 0)&gt;=100, "Mid-Market", TRUE, "SMB"))</f>
        <v>Enterprise</v>
      </c>
      <c r="I5719" s="1" t="str">
        <f t="array" ref="I5719">IF($F5719="", "", _xlfn.XLOOKUP($F5719,accounts!$A$2:$A$86,accounts!$F$2:$F$86, "Other"))</f>
        <v>United States</v>
      </c>
      <c r="J5719" s="1" t="s">
        <v>131</v>
      </c>
      <c r="K5719" s="3">
        <v>42953.0</v>
      </c>
      <c r="L5719" s="3">
        <v>42964.0</v>
      </c>
      <c r="M5719" s="1">
        <v>60.0</v>
      </c>
    </row>
    <row r="5720">
      <c r="A5720" s="1" t="s">
        <v>5925</v>
      </c>
      <c r="B5720" s="1" t="s">
        <v>42</v>
      </c>
      <c r="C5720" s="1" t="str">
        <f t="array" ref="C5720">_xlfn.XLOOKUP($B5720, sales_teams!$A$2:$A$36, sales_teams!$B$2:$B$36)</f>
        <v>Cara Losch</v>
      </c>
      <c r="D5720" s="1" t="str">
        <f t="array" ref="D5720">_xlfn.XLOOKUP($B5720, sales_teams!$A$2:$A$36, sales_teams!$C$2:$C$36)</f>
        <v>East</v>
      </c>
      <c r="E5720" s="1" t="s">
        <v>181</v>
      </c>
      <c r="F5720" s="1" t="s">
        <v>83</v>
      </c>
      <c r="G5720" s="1" t="str">
        <f t="array" ref="G5720">IF($F5720="", "", _xlfn.XLOOKUP($F5720,accounts!$A$2:$A$86,accounts!$B$2:$B$86, "Other"))</f>
        <v>marketing</v>
      </c>
      <c r="H5720" s="1" t="str">
        <f t="array" ref="H5720">IF($F5720="", "", IFS(_xlfn.XLOOKUP($F5720, accounts!$A$2:$A$86, accounts!$E$2:$E$86, 0)&gt;=1000, "Enterprise", _xlfn.XLOOKUP($F5720, accounts!$A$2:$A$86, accounts!$E$2:$E$86, 0)&gt;=100, "Mid-Market", TRUE, "SMB"))</f>
        <v>Enterprise</v>
      </c>
      <c r="I5720" s="1" t="str">
        <f t="array" ref="I5720">IF($F5720="", "", _xlfn.XLOOKUP($F5720,accounts!$A$2:$A$86,accounts!$F$2:$F$86, "Other"))</f>
        <v>United States</v>
      </c>
      <c r="J5720" s="1" t="s">
        <v>192</v>
      </c>
      <c r="K5720" s="3">
        <v>42953.0</v>
      </c>
      <c r="L5720" s="3">
        <v>43047.0</v>
      </c>
      <c r="M5720" s="1">
        <v>0.0</v>
      </c>
    </row>
    <row r="5721">
      <c r="A5721" s="1" t="s">
        <v>5926</v>
      </c>
      <c r="B5721" s="1" t="s">
        <v>42</v>
      </c>
      <c r="C5721" s="1" t="str">
        <f t="array" ref="C5721">_xlfn.XLOOKUP($B5721, sales_teams!$A$2:$A$36, sales_teams!$B$2:$B$36)</f>
        <v>Cara Losch</v>
      </c>
      <c r="D5721" s="1" t="str">
        <f t="array" ref="D5721">_xlfn.XLOOKUP($B5721, sales_teams!$A$2:$A$36, sales_teams!$C$2:$C$36)</f>
        <v>East</v>
      </c>
      <c r="E5721" s="1" t="s">
        <v>181</v>
      </c>
      <c r="F5721" s="1" t="s">
        <v>125</v>
      </c>
      <c r="G5721" s="1" t="str">
        <f t="array" ref="G5721">IF($F5721="", "", _xlfn.XLOOKUP($F5721,accounts!$A$2:$A$86,accounts!$B$2:$B$86, "Other"))</f>
        <v>software</v>
      </c>
      <c r="H5721" s="1" t="str">
        <f t="array" ref="H5721">IF($F5721="", "", IFS(_xlfn.XLOOKUP($F5721, accounts!$A$2:$A$86, accounts!$E$2:$E$86, 0)&gt;=1000, "Enterprise", _xlfn.XLOOKUP($F5721, accounts!$A$2:$A$86, accounts!$E$2:$E$86, 0)&gt;=100, "Mid-Market", TRUE, "SMB"))</f>
        <v>Enterprise</v>
      </c>
      <c r="I5721" s="1" t="str">
        <f t="array" ref="I5721">IF($F5721="", "", _xlfn.XLOOKUP($F5721,accounts!$A$2:$A$86,accounts!$F$2:$F$86, "Other"))</f>
        <v>United States</v>
      </c>
      <c r="J5721" s="1" t="s">
        <v>131</v>
      </c>
      <c r="K5721" s="3">
        <v>42953.0</v>
      </c>
      <c r="L5721" s="3">
        <v>42974.0</v>
      </c>
      <c r="M5721" s="1">
        <v>422.0</v>
      </c>
    </row>
    <row r="5722">
      <c r="A5722" s="1" t="s">
        <v>5927</v>
      </c>
      <c r="B5722" s="1" t="s">
        <v>42</v>
      </c>
      <c r="C5722" s="1" t="str">
        <f t="array" ref="C5722">_xlfn.XLOOKUP($B5722, sales_teams!$A$2:$A$36, sales_teams!$B$2:$B$36)</f>
        <v>Cara Losch</v>
      </c>
      <c r="D5722" s="1" t="str">
        <f t="array" ref="D5722">_xlfn.XLOOKUP($B5722, sales_teams!$A$2:$A$36, sales_teams!$C$2:$C$36)</f>
        <v>East</v>
      </c>
      <c r="E5722" s="1" t="s">
        <v>188</v>
      </c>
      <c r="F5722" s="1" t="s">
        <v>127</v>
      </c>
      <c r="G5722" s="1" t="str">
        <f t="array" ref="G5722">IF($F5722="", "", _xlfn.XLOOKUP($F5722,accounts!$A$2:$A$86,accounts!$B$2:$B$86, "Other"))</f>
        <v>technology</v>
      </c>
      <c r="H5722" s="1" t="str">
        <f t="array" ref="H5722">IF($F5722="", "", IFS(_xlfn.XLOOKUP($F5722, accounts!$A$2:$A$86, accounts!$E$2:$E$86, 0)&gt;=1000, "Enterprise", _xlfn.XLOOKUP($F5722, accounts!$A$2:$A$86, accounts!$E$2:$E$86, 0)&gt;=100, "Mid-Market", TRUE, "SMB"))</f>
        <v>Enterprise</v>
      </c>
      <c r="I5722" s="1" t="str">
        <f t="array" ref="I5722">IF($F5722="", "", _xlfn.XLOOKUP($F5722,accounts!$A$2:$A$86,accounts!$F$2:$F$86, "Other"))</f>
        <v>United States</v>
      </c>
      <c r="J5722" s="1" t="s">
        <v>131</v>
      </c>
      <c r="K5722" s="3">
        <v>42953.0</v>
      </c>
      <c r="L5722" s="3">
        <v>42998.0</v>
      </c>
      <c r="M5722" s="1">
        <v>3971.0</v>
      </c>
    </row>
    <row r="5723">
      <c r="A5723" s="1" t="s">
        <v>5928</v>
      </c>
      <c r="B5723" s="1" t="s">
        <v>26</v>
      </c>
      <c r="C5723" s="1" t="str">
        <f t="array" ref="C5723">_xlfn.XLOOKUP($B5723, sales_teams!$A$2:$A$36, sales_teams!$B$2:$B$36)</f>
        <v>Melvin Marxen</v>
      </c>
      <c r="D5723" s="1" t="str">
        <f t="array" ref="D5723">_xlfn.XLOOKUP($B5723, sales_teams!$A$2:$A$36, sales_teams!$C$2:$C$36)</f>
        <v>Central</v>
      </c>
      <c r="E5723" s="1" t="s">
        <v>148</v>
      </c>
      <c r="F5723" s="1" t="s">
        <v>143</v>
      </c>
      <c r="G5723" s="1" t="str">
        <f t="array" ref="G5723">IF($F5723="", "", _xlfn.XLOOKUP($F5723,accounts!$A$2:$A$86,accounts!$B$2:$B$86, "Other"))</f>
        <v>entertainment</v>
      </c>
      <c r="H5723" s="1" t="str">
        <f t="array" ref="H5723">IF($F5723="", "", IFS(_xlfn.XLOOKUP($F5723, accounts!$A$2:$A$86, accounts!$E$2:$E$86, 0)&gt;=1000, "Enterprise", _xlfn.XLOOKUP($F5723, accounts!$A$2:$A$86, accounts!$E$2:$E$86, 0)&gt;=100, "Mid-Market", TRUE, "SMB"))</f>
        <v>Mid-Market</v>
      </c>
      <c r="I5723" s="1" t="str">
        <f t="array" ref="I5723">IF($F5723="", "", _xlfn.XLOOKUP($F5723,accounts!$A$2:$A$86,accounts!$F$2:$F$86, "Other"))</f>
        <v>United States</v>
      </c>
      <c r="J5723" s="1" t="s">
        <v>189</v>
      </c>
      <c r="K5723" s="3">
        <v>42953.0</v>
      </c>
    </row>
    <row r="5724">
      <c r="A5724" s="1" t="s">
        <v>5929</v>
      </c>
      <c r="B5724" s="1" t="s">
        <v>104</v>
      </c>
      <c r="C5724" s="1" t="str">
        <f t="array" ref="C5724">_xlfn.XLOOKUP($B5724, sales_teams!$A$2:$A$36, sales_teams!$B$2:$B$36)</f>
        <v>Summer Sewald</v>
      </c>
      <c r="D5724" s="1" t="str">
        <f t="array" ref="D5724">_xlfn.XLOOKUP($B5724, sales_teams!$A$2:$A$36, sales_teams!$C$2:$C$36)</f>
        <v>West</v>
      </c>
      <c r="E5724" s="1" t="s">
        <v>181</v>
      </c>
      <c r="G5724" s="1" t="str">
        <f t="array" ref="G5724">IF($F5724="", "", _xlfn.XLOOKUP($F5724,accounts!$A$2:$A$86,accounts!$B$2:$B$86, "Other"))</f>
        <v/>
      </c>
      <c r="H5724" s="1" t="str">
        <f t="array" ref="H5724">IF($F5724="", "", IFS(_xlfn.XLOOKUP($F5724, accounts!$A$2:$A$86, accounts!$E$2:$E$86, 0)&gt;=1000, "Enterprise", _xlfn.XLOOKUP($F5724, accounts!$A$2:$A$86, accounts!$E$2:$E$86, 0)&gt;=100, "Mid-Market", TRUE, "SMB"))</f>
        <v/>
      </c>
      <c r="I5724" s="1" t="str">
        <f t="array" ref="I5724">IF($F5724="", "", _xlfn.XLOOKUP($F5724,accounts!$A$2:$A$86,accounts!$F$2:$F$86, "Other"))</f>
        <v/>
      </c>
      <c r="J5724" s="1" t="s">
        <v>189</v>
      </c>
      <c r="K5724" s="3">
        <v>42953.0</v>
      </c>
    </row>
    <row r="5725">
      <c r="A5725" s="1" t="s">
        <v>5930</v>
      </c>
      <c r="B5725" s="1" t="s">
        <v>104</v>
      </c>
      <c r="C5725" s="1" t="str">
        <f t="array" ref="C5725">_xlfn.XLOOKUP($B5725, sales_teams!$A$2:$A$36, sales_teams!$B$2:$B$36)</f>
        <v>Summer Sewald</v>
      </c>
      <c r="D5725" s="1" t="str">
        <f t="array" ref="D5725">_xlfn.XLOOKUP($B5725, sales_teams!$A$2:$A$36, sales_teams!$C$2:$C$36)</f>
        <v>West</v>
      </c>
      <c r="E5725" s="1" t="s">
        <v>109</v>
      </c>
      <c r="F5725" s="1" t="s">
        <v>85</v>
      </c>
      <c r="G5725" s="1" t="str">
        <f t="array" ref="G5725">IF($F5725="", "", _xlfn.XLOOKUP($F5725,accounts!$A$2:$A$86,accounts!$B$2:$B$86, "Other"))</f>
        <v>telecommunications</v>
      </c>
      <c r="H5725" s="1" t="str">
        <f t="array" ref="H5725">IF($F5725="", "", IFS(_xlfn.XLOOKUP($F5725, accounts!$A$2:$A$86, accounts!$E$2:$E$86, 0)&gt;=1000, "Enterprise", _xlfn.XLOOKUP($F5725, accounts!$A$2:$A$86, accounts!$E$2:$E$86, 0)&gt;=100, "Mid-Market", TRUE, "SMB"))</f>
        <v>Enterprise</v>
      </c>
      <c r="I5725" s="1" t="str">
        <f t="array" ref="I5725">IF($F5725="", "", _xlfn.XLOOKUP($F5725,accounts!$A$2:$A$86,accounts!$F$2:$F$86, "Other"))</f>
        <v>United States</v>
      </c>
      <c r="J5725" s="1" t="s">
        <v>192</v>
      </c>
      <c r="K5725" s="3">
        <v>42953.0</v>
      </c>
      <c r="L5725" s="3">
        <v>43043.0</v>
      </c>
      <c r="M5725" s="1">
        <v>0.0</v>
      </c>
    </row>
    <row r="5726">
      <c r="A5726" s="1" t="s">
        <v>5931</v>
      </c>
      <c r="B5726" s="1" t="s">
        <v>104</v>
      </c>
      <c r="C5726" s="1" t="str">
        <f t="array" ref="C5726">_xlfn.XLOOKUP($B5726, sales_teams!$A$2:$A$36, sales_teams!$B$2:$B$36)</f>
        <v>Summer Sewald</v>
      </c>
      <c r="D5726" s="1" t="str">
        <f t="array" ref="D5726">_xlfn.XLOOKUP($B5726, sales_teams!$A$2:$A$36, sales_teams!$C$2:$C$36)</f>
        <v>West</v>
      </c>
      <c r="E5726" s="1" t="s">
        <v>181</v>
      </c>
      <c r="F5726" s="1" t="s">
        <v>127</v>
      </c>
      <c r="G5726" s="1" t="str">
        <f t="array" ref="G5726">IF($F5726="", "", _xlfn.XLOOKUP($F5726,accounts!$A$2:$A$86,accounts!$B$2:$B$86, "Other"))</f>
        <v>technology</v>
      </c>
      <c r="H5726" s="1" t="str">
        <f t="array" ref="H5726">IF($F5726="", "", IFS(_xlfn.XLOOKUP($F5726, accounts!$A$2:$A$86, accounts!$E$2:$E$86, 0)&gt;=1000, "Enterprise", _xlfn.XLOOKUP($F5726, accounts!$A$2:$A$86, accounts!$E$2:$E$86, 0)&gt;=100, "Mid-Market", TRUE, "SMB"))</f>
        <v>Enterprise</v>
      </c>
      <c r="I5726" s="1" t="str">
        <f t="array" ref="I5726">IF($F5726="", "", _xlfn.XLOOKUP($F5726,accounts!$A$2:$A$86,accounts!$F$2:$F$86, "Other"))</f>
        <v>United States</v>
      </c>
      <c r="J5726" s="1" t="s">
        <v>131</v>
      </c>
      <c r="K5726" s="3">
        <v>42953.0</v>
      </c>
      <c r="L5726" s="3">
        <v>43087.0</v>
      </c>
      <c r="M5726" s="1">
        <v>510.0</v>
      </c>
    </row>
    <row r="5727">
      <c r="A5727" s="1" t="s">
        <v>5932</v>
      </c>
      <c r="B5727" s="1" t="s">
        <v>104</v>
      </c>
      <c r="C5727" s="1" t="str">
        <f t="array" ref="C5727">_xlfn.XLOOKUP($B5727, sales_teams!$A$2:$A$36, sales_teams!$B$2:$B$36)</f>
        <v>Summer Sewald</v>
      </c>
      <c r="D5727" s="1" t="str">
        <f t="array" ref="D5727">_xlfn.XLOOKUP($B5727, sales_teams!$A$2:$A$36, sales_teams!$C$2:$C$36)</f>
        <v>West</v>
      </c>
      <c r="E5727" s="1" t="s">
        <v>188</v>
      </c>
      <c r="F5727" s="1" t="s">
        <v>151</v>
      </c>
      <c r="G5727" s="1" t="str">
        <f t="array" ref="G5727">IF($F5727="", "", _xlfn.XLOOKUP($F5727,accounts!$A$2:$A$86,accounts!$B$2:$B$86, "Other"))</f>
        <v>software</v>
      </c>
      <c r="H5727" s="1" t="str">
        <f t="array" ref="H5727">IF($F5727="", "", IFS(_xlfn.XLOOKUP($F5727, accounts!$A$2:$A$86, accounts!$E$2:$E$86, 0)&gt;=1000, "Enterprise", _xlfn.XLOOKUP($F5727, accounts!$A$2:$A$86, accounts!$E$2:$E$86, 0)&gt;=100, "Mid-Market", TRUE, "SMB"))</f>
        <v>Enterprise</v>
      </c>
      <c r="I5727" s="1" t="str">
        <f t="array" ref="I5727">IF($F5727="", "", _xlfn.XLOOKUP($F5727,accounts!$A$2:$A$86,accounts!$F$2:$F$86, "Other"))</f>
        <v>United States</v>
      </c>
      <c r="J5727" s="1" t="s">
        <v>131</v>
      </c>
      <c r="K5727" s="3">
        <v>42953.0</v>
      </c>
      <c r="L5727" s="3">
        <v>43058.0</v>
      </c>
      <c r="M5727" s="1">
        <v>4032.0</v>
      </c>
    </row>
    <row r="5728">
      <c r="A5728" s="1" t="s">
        <v>5933</v>
      </c>
      <c r="B5728" s="1" t="s">
        <v>102</v>
      </c>
      <c r="C5728" s="1" t="str">
        <f t="array" ref="C5728">_xlfn.XLOOKUP($B5728, sales_teams!$A$2:$A$36, sales_teams!$B$2:$B$36)</f>
        <v>Summer Sewald</v>
      </c>
      <c r="D5728" s="1" t="str">
        <f t="array" ref="D5728">_xlfn.XLOOKUP($B5728, sales_teams!$A$2:$A$36, sales_teams!$C$2:$C$36)</f>
        <v>West</v>
      </c>
      <c r="E5728" s="1" t="s">
        <v>148</v>
      </c>
      <c r="G5728" s="1" t="str">
        <f t="array" ref="G5728">IF($F5728="", "", _xlfn.XLOOKUP($F5728,accounts!$A$2:$A$86,accounts!$B$2:$B$86, "Other"))</f>
        <v/>
      </c>
      <c r="H5728" s="1" t="str">
        <f t="array" ref="H5728">IF($F5728="", "", IFS(_xlfn.XLOOKUP($F5728, accounts!$A$2:$A$86, accounts!$E$2:$E$86, 0)&gt;=1000, "Enterprise", _xlfn.XLOOKUP($F5728, accounts!$A$2:$A$86, accounts!$E$2:$E$86, 0)&gt;=100, "Mid-Market", TRUE, "SMB"))</f>
        <v/>
      </c>
      <c r="I5728" s="1" t="str">
        <f t="array" ref="I5728">IF($F5728="", "", _xlfn.XLOOKUP($F5728,accounts!$A$2:$A$86,accounts!$F$2:$F$86, "Other"))</f>
        <v/>
      </c>
      <c r="J5728" s="1" t="s">
        <v>189</v>
      </c>
      <c r="K5728" s="3">
        <v>42953.0</v>
      </c>
    </row>
    <row r="5729">
      <c r="A5729" s="1" t="s">
        <v>5934</v>
      </c>
      <c r="B5729" s="1" t="s">
        <v>17</v>
      </c>
      <c r="C5729" s="1" t="str">
        <f t="array" ref="C5729">_xlfn.XLOOKUP($B5729, sales_teams!$A$2:$A$36, sales_teams!$B$2:$B$36)</f>
        <v>Dustin Brinkmann</v>
      </c>
      <c r="D5729" s="1" t="str">
        <f t="array" ref="D5729">_xlfn.XLOOKUP($B5729, sales_teams!$A$2:$A$36, sales_teams!$C$2:$C$36)</f>
        <v>Central</v>
      </c>
      <c r="E5729" s="1" t="s">
        <v>188</v>
      </c>
      <c r="F5729" s="1" t="s">
        <v>110</v>
      </c>
      <c r="G5729" s="1" t="str">
        <f t="array" ref="G5729">IF($F5729="", "", _xlfn.XLOOKUP($F5729,accounts!$A$2:$A$86,accounts!$B$2:$B$86, "Other"))</f>
        <v>technology</v>
      </c>
      <c r="H5729" s="1" t="str">
        <f t="array" ref="H5729">IF($F5729="", "", IFS(_xlfn.XLOOKUP($F5729, accounts!$A$2:$A$86, accounts!$E$2:$E$86, 0)&gt;=1000, "Enterprise", _xlfn.XLOOKUP($F5729, accounts!$A$2:$A$86, accounts!$E$2:$E$86, 0)&gt;=100, "Mid-Market", TRUE, "SMB"))</f>
        <v>Enterprise</v>
      </c>
      <c r="I5729" s="1" t="str">
        <f t="array" ref="I5729">IF($F5729="", "", _xlfn.XLOOKUP($F5729,accounts!$A$2:$A$86,accounts!$F$2:$F$86, "Other"))</f>
        <v>Norway</v>
      </c>
      <c r="J5729" s="1" t="s">
        <v>189</v>
      </c>
      <c r="K5729" s="3">
        <v>42953.0</v>
      </c>
    </row>
    <row r="5730">
      <c r="A5730" s="1" t="s">
        <v>5935</v>
      </c>
      <c r="B5730" s="1" t="s">
        <v>17</v>
      </c>
      <c r="C5730" s="1" t="str">
        <f t="array" ref="C5730">_xlfn.XLOOKUP($B5730, sales_teams!$A$2:$A$36, sales_teams!$B$2:$B$36)</f>
        <v>Dustin Brinkmann</v>
      </c>
      <c r="D5730" s="1" t="str">
        <f t="array" ref="D5730">_xlfn.XLOOKUP($B5730, sales_teams!$A$2:$A$36, sales_teams!$C$2:$C$36)</f>
        <v>Central</v>
      </c>
      <c r="E5730" s="1" t="s">
        <v>181</v>
      </c>
      <c r="F5730" s="1" t="s">
        <v>82</v>
      </c>
      <c r="G5730" s="1" t="str">
        <f t="array" ref="G5730">IF($F5730="", "", _xlfn.XLOOKUP($F5730,accounts!$A$2:$A$86,accounts!$B$2:$B$86, "Other"))</f>
        <v>software</v>
      </c>
      <c r="H5730" s="1" t="str">
        <f t="array" ref="H5730">IF($F5730="", "", IFS(_xlfn.XLOOKUP($F5730, accounts!$A$2:$A$86, accounts!$E$2:$E$86, 0)&gt;=1000, "Enterprise", _xlfn.XLOOKUP($F5730, accounts!$A$2:$A$86, accounts!$E$2:$E$86, 0)&gt;=100, "Mid-Market", TRUE, "SMB"))</f>
        <v>Enterprise</v>
      </c>
      <c r="I5730" s="1" t="str">
        <f t="array" ref="I5730">IF($F5730="", "", _xlfn.XLOOKUP($F5730,accounts!$A$2:$A$86,accounts!$F$2:$F$86, "Other"))</f>
        <v>United States</v>
      </c>
      <c r="J5730" s="1" t="s">
        <v>192</v>
      </c>
      <c r="K5730" s="3">
        <v>42953.0</v>
      </c>
      <c r="L5730" s="3">
        <v>43079.0</v>
      </c>
      <c r="M5730" s="1">
        <v>0.0</v>
      </c>
    </row>
    <row r="5731">
      <c r="A5731" s="1" t="s">
        <v>5936</v>
      </c>
      <c r="B5731" s="1" t="s">
        <v>24</v>
      </c>
      <c r="C5731" s="1" t="str">
        <f t="array" ref="C5731">_xlfn.XLOOKUP($B5731, sales_teams!$A$2:$A$36, sales_teams!$B$2:$B$36)</f>
        <v>Melvin Marxen</v>
      </c>
      <c r="D5731" s="1" t="str">
        <f t="array" ref="D5731">_xlfn.XLOOKUP($B5731, sales_teams!$A$2:$A$36, sales_teams!$C$2:$C$36)</f>
        <v>Central</v>
      </c>
      <c r="E5731" s="1" t="s">
        <v>194</v>
      </c>
      <c r="G5731" s="1" t="str">
        <f t="array" ref="G5731">IF($F5731="", "", _xlfn.XLOOKUP($F5731,accounts!$A$2:$A$86,accounts!$B$2:$B$86, "Other"))</f>
        <v/>
      </c>
      <c r="H5731" s="1" t="str">
        <f t="array" ref="H5731">IF($F5731="", "", IFS(_xlfn.XLOOKUP($F5731, accounts!$A$2:$A$86, accounts!$E$2:$E$86, 0)&gt;=1000, "Enterprise", _xlfn.XLOOKUP($F5731, accounts!$A$2:$A$86, accounts!$E$2:$E$86, 0)&gt;=100, "Mid-Market", TRUE, "SMB"))</f>
        <v/>
      </c>
      <c r="I5731" s="1" t="str">
        <f t="array" ref="I5731">IF($F5731="", "", _xlfn.XLOOKUP($F5731,accounts!$A$2:$A$86,accounts!$F$2:$F$86, "Other"))</f>
        <v/>
      </c>
      <c r="J5731" s="1" t="s">
        <v>189</v>
      </c>
      <c r="K5731" s="3">
        <v>42953.0</v>
      </c>
    </row>
    <row r="5732">
      <c r="A5732" s="1" t="s">
        <v>5937</v>
      </c>
      <c r="B5732" s="1" t="s">
        <v>41</v>
      </c>
      <c r="C5732" s="1" t="str">
        <f t="array" ref="C5732">_xlfn.XLOOKUP($B5732, sales_teams!$A$2:$A$36, sales_teams!$B$2:$B$36)</f>
        <v>Cara Losch</v>
      </c>
      <c r="D5732" s="1" t="str">
        <f t="array" ref="D5732">_xlfn.XLOOKUP($B5732, sales_teams!$A$2:$A$36, sales_teams!$C$2:$C$36)</f>
        <v>East</v>
      </c>
      <c r="E5732" s="1" t="s">
        <v>194</v>
      </c>
      <c r="G5732" s="1" t="str">
        <f t="array" ref="G5732">IF($F5732="", "", _xlfn.XLOOKUP($F5732,accounts!$A$2:$A$86,accounts!$B$2:$B$86, "Other"))</f>
        <v/>
      </c>
      <c r="H5732" s="1" t="str">
        <f t="array" ref="H5732">IF($F5732="", "", IFS(_xlfn.XLOOKUP($F5732, accounts!$A$2:$A$86, accounts!$E$2:$E$86, 0)&gt;=1000, "Enterprise", _xlfn.XLOOKUP($F5732, accounts!$A$2:$A$86, accounts!$E$2:$E$86, 0)&gt;=100, "Mid-Market", TRUE, "SMB"))</f>
        <v/>
      </c>
      <c r="I5732" s="1" t="str">
        <f t="array" ref="I5732">IF($F5732="", "", _xlfn.XLOOKUP($F5732,accounts!$A$2:$A$86,accounts!$F$2:$F$86, "Other"))</f>
        <v/>
      </c>
      <c r="J5732" s="1" t="s">
        <v>189</v>
      </c>
      <c r="K5732" s="3">
        <v>42953.0</v>
      </c>
    </row>
    <row r="5733">
      <c r="A5733" s="1" t="s">
        <v>5938</v>
      </c>
      <c r="B5733" s="1" t="s">
        <v>41</v>
      </c>
      <c r="C5733" s="1" t="str">
        <f t="array" ref="C5733">_xlfn.XLOOKUP($B5733, sales_teams!$A$2:$A$36, sales_teams!$B$2:$B$36)</f>
        <v>Cara Losch</v>
      </c>
      <c r="D5733" s="1" t="str">
        <f t="array" ref="D5733">_xlfn.XLOOKUP($B5733, sales_teams!$A$2:$A$36, sales_teams!$C$2:$C$36)</f>
        <v>East</v>
      </c>
      <c r="E5733" s="1" t="s">
        <v>179</v>
      </c>
      <c r="F5733" s="1" t="s">
        <v>144</v>
      </c>
      <c r="G5733" s="1" t="str">
        <f t="array" ref="G5733">IF($F5733="", "", _xlfn.XLOOKUP($F5733,accounts!$A$2:$A$86,accounts!$B$2:$B$86, "Other"))</f>
        <v>retail</v>
      </c>
      <c r="H5733" s="1" t="str">
        <f t="array" ref="H5733">IF($F5733="", "", IFS(_xlfn.XLOOKUP($F5733, accounts!$A$2:$A$86, accounts!$E$2:$E$86, 0)&gt;=1000, "Enterprise", _xlfn.XLOOKUP($F5733, accounts!$A$2:$A$86, accounts!$E$2:$E$86, 0)&gt;=100, "Mid-Market", TRUE, "SMB"))</f>
        <v>Enterprise</v>
      </c>
      <c r="I5733" s="1" t="str">
        <f t="array" ref="I5733">IF($F5733="", "", _xlfn.XLOOKUP($F5733,accounts!$A$2:$A$86,accounts!$F$2:$F$86, "Other"))</f>
        <v>United States</v>
      </c>
      <c r="J5733" s="1" t="s">
        <v>131</v>
      </c>
      <c r="K5733" s="3">
        <v>42953.0</v>
      </c>
      <c r="L5733" s="3">
        <v>42959.0</v>
      </c>
      <c r="M5733" s="1">
        <v>52.0</v>
      </c>
    </row>
    <row r="5734">
      <c r="A5734" s="1" t="s">
        <v>5939</v>
      </c>
      <c r="B5734" s="1" t="s">
        <v>15</v>
      </c>
      <c r="C5734" s="1" t="str">
        <f t="array" ref="C5734">_xlfn.XLOOKUP($B5734, sales_teams!$A$2:$A$36, sales_teams!$B$2:$B$36)</f>
        <v>Dustin Brinkmann</v>
      </c>
      <c r="D5734" s="1" t="str">
        <f t="array" ref="D5734">_xlfn.XLOOKUP($B5734, sales_teams!$A$2:$A$36, sales_teams!$C$2:$C$36)</f>
        <v>Central</v>
      </c>
      <c r="E5734" s="1" t="s">
        <v>188</v>
      </c>
      <c r="G5734" s="1" t="str">
        <f t="array" ref="G5734">IF($F5734="", "", _xlfn.XLOOKUP($F5734,accounts!$A$2:$A$86,accounts!$B$2:$B$86, "Other"))</f>
        <v/>
      </c>
      <c r="H5734" s="1" t="str">
        <f t="array" ref="H5734">IF($F5734="", "", IFS(_xlfn.XLOOKUP($F5734, accounts!$A$2:$A$86, accounts!$E$2:$E$86, 0)&gt;=1000, "Enterprise", _xlfn.XLOOKUP($F5734, accounts!$A$2:$A$86, accounts!$E$2:$E$86, 0)&gt;=100, "Mid-Market", TRUE, "SMB"))</f>
        <v/>
      </c>
      <c r="I5734" s="1" t="str">
        <f t="array" ref="I5734">IF($F5734="", "", _xlfn.XLOOKUP($F5734,accounts!$A$2:$A$86,accounts!$F$2:$F$86, "Other"))</f>
        <v/>
      </c>
      <c r="J5734" s="1" t="s">
        <v>189</v>
      </c>
      <c r="K5734" s="3">
        <v>42953.0</v>
      </c>
    </row>
    <row r="5735">
      <c r="A5735" s="1" t="s">
        <v>5940</v>
      </c>
      <c r="B5735" s="1" t="s">
        <v>15</v>
      </c>
      <c r="C5735" s="1" t="str">
        <f t="array" ref="C5735">_xlfn.XLOOKUP($B5735, sales_teams!$A$2:$A$36, sales_teams!$B$2:$B$36)</f>
        <v>Dustin Brinkmann</v>
      </c>
      <c r="D5735" s="1" t="str">
        <f t="array" ref="D5735">_xlfn.XLOOKUP($B5735, sales_teams!$A$2:$A$36, sales_teams!$C$2:$C$36)</f>
        <v>Central</v>
      </c>
      <c r="E5735" s="1" t="s">
        <v>188</v>
      </c>
      <c r="G5735" s="1" t="str">
        <f t="array" ref="G5735">IF($F5735="", "", _xlfn.XLOOKUP($F5735,accounts!$A$2:$A$86,accounts!$B$2:$B$86, "Other"))</f>
        <v/>
      </c>
      <c r="H5735" s="1" t="str">
        <f t="array" ref="H5735">IF($F5735="", "", IFS(_xlfn.XLOOKUP($F5735, accounts!$A$2:$A$86, accounts!$E$2:$E$86, 0)&gt;=1000, "Enterprise", _xlfn.XLOOKUP($F5735, accounts!$A$2:$A$86, accounts!$E$2:$E$86, 0)&gt;=100, "Mid-Market", TRUE, "SMB"))</f>
        <v/>
      </c>
      <c r="I5735" s="1" t="str">
        <f t="array" ref="I5735">IF($F5735="", "", _xlfn.XLOOKUP($F5735,accounts!$A$2:$A$86,accounts!$F$2:$F$86, "Other"))</f>
        <v/>
      </c>
      <c r="J5735" s="1" t="s">
        <v>189</v>
      </c>
      <c r="K5735" s="3">
        <v>42953.0</v>
      </c>
    </row>
    <row r="5736">
      <c r="A5736" s="1" t="s">
        <v>5941</v>
      </c>
      <c r="B5736" s="1" t="s">
        <v>7</v>
      </c>
      <c r="C5736" s="1" t="str">
        <f t="array" ref="C5736">_xlfn.XLOOKUP($B5736, sales_teams!$A$2:$A$36, sales_teams!$B$2:$B$36)</f>
        <v>Dustin Brinkmann</v>
      </c>
      <c r="D5736" s="1" t="str">
        <f t="array" ref="D5736">_xlfn.XLOOKUP($B5736, sales_teams!$A$2:$A$36, sales_teams!$C$2:$C$36)</f>
        <v>Central</v>
      </c>
      <c r="E5736" s="1" t="s">
        <v>109</v>
      </c>
      <c r="F5736" s="1" t="s">
        <v>125</v>
      </c>
      <c r="G5736" s="1" t="str">
        <f t="array" ref="G5736">IF($F5736="", "", _xlfn.XLOOKUP($F5736,accounts!$A$2:$A$86,accounts!$B$2:$B$86, "Other"))</f>
        <v>software</v>
      </c>
      <c r="H5736" s="1" t="str">
        <f t="array" ref="H5736">IF($F5736="", "", IFS(_xlfn.XLOOKUP($F5736, accounts!$A$2:$A$86, accounts!$E$2:$E$86, 0)&gt;=1000, "Enterprise", _xlfn.XLOOKUP($F5736, accounts!$A$2:$A$86, accounts!$E$2:$E$86, 0)&gt;=100, "Mid-Market", TRUE, "SMB"))</f>
        <v>Enterprise</v>
      </c>
      <c r="I5736" s="1" t="str">
        <f t="array" ref="I5736">IF($F5736="", "", _xlfn.XLOOKUP($F5736,accounts!$A$2:$A$86,accounts!$F$2:$F$86, "Other"))</f>
        <v>United States</v>
      </c>
      <c r="J5736" s="1" t="s">
        <v>189</v>
      </c>
      <c r="K5736" s="3">
        <v>42954.0</v>
      </c>
    </row>
    <row r="5737">
      <c r="A5737" s="1" t="s">
        <v>5942</v>
      </c>
      <c r="B5737" s="1" t="s">
        <v>57</v>
      </c>
      <c r="C5737" s="1" t="str">
        <f t="array" ref="C5737">_xlfn.XLOOKUP($B5737, sales_teams!$A$2:$A$36, sales_teams!$B$2:$B$36)</f>
        <v>Rocco Neubert</v>
      </c>
      <c r="D5737" s="1" t="str">
        <f t="array" ref="D5737">_xlfn.XLOOKUP($B5737, sales_teams!$A$2:$A$36, sales_teams!$C$2:$C$36)</f>
        <v>East</v>
      </c>
      <c r="E5737" s="1" t="s">
        <v>181</v>
      </c>
      <c r="F5737" s="1" t="s">
        <v>95</v>
      </c>
      <c r="G5737" s="1" t="str">
        <f t="array" ref="G5737">IF($F5737="", "", _xlfn.XLOOKUP($F5737,accounts!$A$2:$A$86,accounts!$B$2:$B$86, "Other"))</f>
        <v>finance</v>
      </c>
      <c r="H5737" s="1" t="str">
        <f t="array" ref="H5737">IF($F5737="", "", IFS(_xlfn.XLOOKUP($F5737, accounts!$A$2:$A$86, accounts!$E$2:$E$86, 0)&gt;=1000, "Enterprise", _xlfn.XLOOKUP($F5737, accounts!$A$2:$A$86, accounts!$E$2:$E$86, 0)&gt;=100, "Mid-Market", TRUE, "SMB"))</f>
        <v>Enterprise</v>
      </c>
      <c r="I5737" s="1" t="str">
        <f t="array" ref="I5737">IF($F5737="", "", _xlfn.XLOOKUP($F5737,accounts!$A$2:$A$86,accounts!$F$2:$F$86, "Other"))</f>
        <v>United States</v>
      </c>
      <c r="J5737" s="1" t="s">
        <v>189</v>
      </c>
      <c r="K5737" s="3">
        <v>42954.0</v>
      </c>
    </row>
    <row r="5738">
      <c r="A5738" s="1" t="s">
        <v>5943</v>
      </c>
      <c r="B5738" s="1" t="s">
        <v>57</v>
      </c>
      <c r="C5738" s="1" t="str">
        <f t="array" ref="C5738">_xlfn.XLOOKUP($B5738, sales_teams!$A$2:$A$36, sales_teams!$B$2:$B$36)</f>
        <v>Rocco Neubert</v>
      </c>
      <c r="D5738" s="1" t="str">
        <f t="array" ref="D5738">_xlfn.XLOOKUP($B5738, sales_teams!$A$2:$A$36, sales_teams!$C$2:$C$36)</f>
        <v>East</v>
      </c>
      <c r="E5738" s="1" t="s">
        <v>188</v>
      </c>
      <c r="F5738" s="1" t="s">
        <v>159</v>
      </c>
      <c r="G5738" s="1" t="str">
        <f t="array" ref="G5738">IF($F5738="", "", _xlfn.XLOOKUP($F5738,accounts!$A$2:$A$86,accounts!$B$2:$B$86, "Other"))</f>
        <v>retail</v>
      </c>
      <c r="H5738" s="1" t="str">
        <f t="array" ref="H5738">IF($F5738="", "", IFS(_xlfn.XLOOKUP($F5738, accounts!$A$2:$A$86, accounts!$E$2:$E$86, 0)&gt;=1000, "Enterprise", _xlfn.XLOOKUP($F5738, accounts!$A$2:$A$86, accounts!$E$2:$E$86, 0)&gt;=100, "Mid-Market", TRUE, "SMB"))</f>
        <v>Mid-Market</v>
      </c>
      <c r="I5738" s="1" t="str">
        <f t="array" ref="I5738">IF($F5738="", "", _xlfn.XLOOKUP($F5738,accounts!$A$2:$A$86,accounts!$F$2:$F$86, "Other"))</f>
        <v>Romania</v>
      </c>
      <c r="J5738" s="1" t="s">
        <v>192</v>
      </c>
      <c r="K5738" s="3">
        <v>42954.0</v>
      </c>
      <c r="L5738" s="3">
        <v>43077.0</v>
      </c>
      <c r="M5738" s="1">
        <v>0.0</v>
      </c>
    </row>
    <row r="5739">
      <c r="A5739" s="1" t="s">
        <v>5944</v>
      </c>
      <c r="B5739" s="1" t="s">
        <v>12</v>
      </c>
      <c r="C5739" s="1" t="str">
        <f t="array" ref="C5739">_xlfn.XLOOKUP($B5739, sales_teams!$A$2:$A$36, sales_teams!$B$2:$B$36)</f>
        <v>Dustin Brinkmann</v>
      </c>
      <c r="D5739" s="1" t="str">
        <f t="array" ref="D5739">_xlfn.XLOOKUP($B5739, sales_teams!$A$2:$A$36, sales_teams!$C$2:$C$36)</f>
        <v>Central</v>
      </c>
      <c r="E5739" s="1" t="s">
        <v>188</v>
      </c>
      <c r="F5739" s="1" t="s">
        <v>110</v>
      </c>
      <c r="G5739" s="1" t="str">
        <f t="array" ref="G5739">IF($F5739="", "", _xlfn.XLOOKUP($F5739,accounts!$A$2:$A$86,accounts!$B$2:$B$86, "Other"))</f>
        <v>technology</v>
      </c>
      <c r="H5739" s="1" t="str">
        <f t="array" ref="H5739">IF($F5739="", "", IFS(_xlfn.XLOOKUP($F5739, accounts!$A$2:$A$86, accounts!$E$2:$E$86, 0)&gt;=1000, "Enterprise", _xlfn.XLOOKUP($F5739, accounts!$A$2:$A$86, accounts!$E$2:$E$86, 0)&gt;=100, "Mid-Market", TRUE, "SMB"))</f>
        <v>Enterprise</v>
      </c>
      <c r="I5739" s="1" t="str">
        <f t="array" ref="I5739">IF($F5739="", "", _xlfn.XLOOKUP($F5739,accounts!$A$2:$A$86,accounts!$F$2:$F$86, "Other"))</f>
        <v>Norway</v>
      </c>
      <c r="J5739" s="1" t="s">
        <v>131</v>
      </c>
      <c r="K5739" s="3">
        <v>42954.0</v>
      </c>
      <c r="L5739" s="3">
        <v>43056.0</v>
      </c>
      <c r="M5739" s="1">
        <v>3684.0</v>
      </c>
    </row>
    <row r="5740">
      <c r="A5740" s="1" t="s">
        <v>5945</v>
      </c>
      <c r="B5740" s="1" t="s">
        <v>39</v>
      </c>
      <c r="C5740" s="1" t="str">
        <f t="array" ref="C5740">_xlfn.XLOOKUP($B5740, sales_teams!$A$2:$A$36, sales_teams!$B$2:$B$36)</f>
        <v>Cara Losch</v>
      </c>
      <c r="D5740" s="1" t="str">
        <f t="array" ref="D5740">_xlfn.XLOOKUP($B5740, sales_teams!$A$2:$A$36, sales_teams!$C$2:$C$36)</f>
        <v>East</v>
      </c>
      <c r="E5740" s="1" t="s">
        <v>109</v>
      </c>
      <c r="F5740" s="1" t="s">
        <v>159</v>
      </c>
      <c r="G5740" s="1" t="str">
        <f t="array" ref="G5740">IF($F5740="", "", _xlfn.XLOOKUP($F5740,accounts!$A$2:$A$86,accounts!$B$2:$B$86, "Other"))</f>
        <v>retail</v>
      </c>
      <c r="H5740" s="1" t="str">
        <f t="array" ref="H5740">IF($F5740="", "", IFS(_xlfn.XLOOKUP($F5740, accounts!$A$2:$A$86, accounts!$E$2:$E$86, 0)&gt;=1000, "Enterprise", _xlfn.XLOOKUP($F5740, accounts!$A$2:$A$86, accounts!$E$2:$E$86, 0)&gt;=100, "Mid-Market", TRUE, "SMB"))</f>
        <v>Mid-Market</v>
      </c>
      <c r="I5740" s="1" t="str">
        <f t="array" ref="I5740">IF($F5740="", "", _xlfn.XLOOKUP($F5740,accounts!$A$2:$A$86,accounts!$F$2:$F$86, "Other"))</f>
        <v>Romania</v>
      </c>
      <c r="J5740" s="1" t="s">
        <v>192</v>
      </c>
      <c r="K5740" s="3">
        <v>42954.0</v>
      </c>
      <c r="L5740" s="3">
        <v>43088.0</v>
      </c>
      <c r="M5740" s="1">
        <v>0.0</v>
      </c>
    </row>
    <row r="5741">
      <c r="A5741" s="1" t="s">
        <v>5946</v>
      </c>
      <c r="B5741" s="1" t="s">
        <v>39</v>
      </c>
      <c r="C5741" s="1" t="str">
        <f t="array" ref="C5741">_xlfn.XLOOKUP($B5741, sales_teams!$A$2:$A$36, sales_teams!$B$2:$B$36)</f>
        <v>Cara Losch</v>
      </c>
      <c r="D5741" s="1" t="str">
        <f t="array" ref="D5741">_xlfn.XLOOKUP($B5741, sales_teams!$A$2:$A$36, sales_teams!$C$2:$C$36)</f>
        <v>East</v>
      </c>
      <c r="E5741" s="1" t="s">
        <v>194</v>
      </c>
      <c r="F5741" s="1" t="s">
        <v>177</v>
      </c>
      <c r="G5741" s="1" t="str">
        <f t="array" ref="G5741">IF($F5741="", "", _xlfn.XLOOKUP($F5741,accounts!$A$2:$A$86,accounts!$B$2:$B$86, "Other"))</f>
        <v>software</v>
      </c>
      <c r="H5741" s="1" t="str">
        <f t="array" ref="H5741">IF($F5741="", "", IFS(_xlfn.XLOOKUP($F5741, accounts!$A$2:$A$86, accounts!$E$2:$E$86, 0)&gt;=1000, "Enterprise", _xlfn.XLOOKUP($F5741, accounts!$A$2:$A$86, accounts!$E$2:$E$86, 0)&gt;=100, "Mid-Market", TRUE, "SMB"))</f>
        <v>Enterprise</v>
      </c>
      <c r="I5741" s="1" t="str">
        <f t="array" ref="I5741">IF($F5741="", "", _xlfn.XLOOKUP($F5741,accounts!$A$2:$A$86,accounts!$F$2:$F$86, "Other"))</f>
        <v>United States</v>
      </c>
      <c r="J5741" s="1" t="s">
        <v>131</v>
      </c>
      <c r="K5741" s="3">
        <v>42954.0</v>
      </c>
      <c r="L5741" s="3">
        <v>43058.0</v>
      </c>
      <c r="M5741" s="1">
        <v>4648.0</v>
      </c>
    </row>
    <row r="5742">
      <c r="A5742" s="1" t="s">
        <v>5947</v>
      </c>
      <c r="B5742" s="1" t="s">
        <v>39</v>
      </c>
      <c r="C5742" s="1" t="str">
        <f t="array" ref="C5742">_xlfn.XLOOKUP($B5742, sales_teams!$A$2:$A$36, sales_teams!$B$2:$B$36)</f>
        <v>Cara Losch</v>
      </c>
      <c r="D5742" s="1" t="str">
        <f t="array" ref="D5742">_xlfn.XLOOKUP($B5742, sales_teams!$A$2:$A$36, sales_teams!$C$2:$C$36)</f>
        <v>East</v>
      </c>
      <c r="E5742" s="1" t="s">
        <v>148</v>
      </c>
      <c r="F5742" s="1" t="s">
        <v>103</v>
      </c>
      <c r="G5742" s="1" t="str">
        <f t="array" ref="G5742">IF($F5742="", "", _xlfn.XLOOKUP($F5742,accounts!$A$2:$A$86,accounts!$B$2:$B$86, "Other"))</f>
        <v>retail</v>
      </c>
      <c r="H5742" s="1" t="str">
        <f t="array" ref="H5742">IF($F5742="", "", IFS(_xlfn.XLOOKUP($F5742, accounts!$A$2:$A$86, accounts!$E$2:$E$86, 0)&gt;=1000, "Enterprise", _xlfn.XLOOKUP($F5742, accounts!$A$2:$A$86, accounts!$E$2:$E$86, 0)&gt;=100, "Mid-Market", TRUE, "SMB"))</f>
        <v>Enterprise</v>
      </c>
      <c r="I5742" s="1" t="str">
        <f t="array" ref="I5742">IF($F5742="", "", _xlfn.XLOOKUP($F5742,accounts!$A$2:$A$86,accounts!$F$2:$F$86, "Other"))</f>
        <v>United States</v>
      </c>
      <c r="J5742" s="1" t="s">
        <v>131</v>
      </c>
      <c r="K5742" s="3">
        <v>42954.0</v>
      </c>
      <c r="L5742" s="3">
        <v>43074.0</v>
      </c>
      <c r="M5742" s="1">
        <v>4639.0</v>
      </c>
    </row>
    <row r="5743">
      <c r="A5743" s="1" t="s">
        <v>5948</v>
      </c>
      <c r="B5743" s="1" t="s">
        <v>30</v>
      </c>
      <c r="C5743" s="1" t="str">
        <f t="array" ref="C5743">_xlfn.XLOOKUP($B5743, sales_teams!$A$2:$A$36, sales_teams!$B$2:$B$36)</f>
        <v>Melvin Marxen</v>
      </c>
      <c r="D5743" s="1" t="str">
        <f t="array" ref="D5743">_xlfn.XLOOKUP($B5743, sales_teams!$A$2:$A$36, sales_teams!$C$2:$C$36)</f>
        <v>Central</v>
      </c>
      <c r="E5743" s="1" t="s">
        <v>148</v>
      </c>
      <c r="F5743" s="1" t="s">
        <v>25</v>
      </c>
      <c r="G5743" s="1" t="str">
        <f t="array" ref="G5743">IF($F5743="", "", _xlfn.XLOOKUP($F5743,accounts!$A$2:$A$86,accounts!$B$2:$B$86, "Other"))</f>
        <v>medical</v>
      </c>
      <c r="H5743" s="1" t="str">
        <f t="array" ref="H5743">IF($F5743="", "", IFS(_xlfn.XLOOKUP($F5743, accounts!$A$2:$A$86, accounts!$E$2:$E$86, 0)&gt;=1000, "Enterprise", _xlfn.XLOOKUP($F5743, accounts!$A$2:$A$86, accounts!$E$2:$E$86, 0)&gt;=100, "Mid-Market", TRUE, "SMB"))</f>
        <v>Enterprise</v>
      </c>
      <c r="I5743" s="1" t="str">
        <f t="array" ref="I5743">IF($F5743="", "", _xlfn.XLOOKUP($F5743,accounts!$A$2:$A$86,accounts!$F$2:$F$86, "Other"))</f>
        <v>Kenya</v>
      </c>
      <c r="J5743" s="1" t="s">
        <v>192</v>
      </c>
      <c r="K5743" s="3">
        <v>42954.0</v>
      </c>
      <c r="L5743" s="3">
        <v>42965.0</v>
      </c>
      <c r="M5743" s="1">
        <v>0.0</v>
      </c>
    </row>
    <row r="5744">
      <c r="A5744" s="1" t="s">
        <v>5949</v>
      </c>
      <c r="B5744" s="1" t="s">
        <v>30</v>
      </c>
      <c r="C5744" s="1" t="str">
        <f t="array" ref="C5744">_xlfn.XLOOKUP($B5744, sales_teams!$A$2:$A$36, sales_teams!$B$2:$B$36)</f>
        <v>Melvin Marxen</v>
      </c>
      <c r="D5744" s="1" t="str">
        <f t="array" ref="D5744">_xlfn.XLOOKUP($B5744, sales_teams!$A$2:$A$36, sales_teams!$C$2:$C$36)</f>
        <v>Central</v>
      </c>
      <c r="E5744" s="1" t="s">
        <v>194</v>
      </c>
      <c r="F5744" s="1" t="s">
        <v>78</v>
      </c>
      <c r="G5744" s="1" t="str">
        <f t="array" ref="G5744">IF($F5744="", "", _xlfn.XLOOKUP($F5744,accounts!$A$2:$A$86,accounts!$B$2:$B$86, "Other"))</f>
        <v>marketing</v>
      </c>
      <c r="H5744" s="1" t="str">
        <f t="array" ref="H5744">IF($F5744="", "", IFS(_xlfn.XLOOKUP($F5744, accounts!$A$2:$A$86, accounts!$E$2:$E$86, 0)&gt;=1000, "Enterprise", _xlfn.XLOOKUP($F5744, accounts!$A$2:$A$86, accounts!$E$2:$E$86, 0)&gt;=100, "Mid-Market", TRUE, "SMB"))</f>
        <v>Enterprise</v>
      </c>
      <c r="I5744" s="1" t="str">
        <f t="array" ref="I5744">IF($F5744="", "", _xlfn.XLOOKUP($F5744,accounts!$A$2:$A$86,accounts!$F$2:$F$86, "Other"))</f>
        <v>United States</v>
      </c>
      <c r="J5744" s="1" t="s">
        <v>131</v>
      </c>
      <c r="K5744" s="3">
        <v>42954.0</v>
      </c>
      <c r="L5744" s="3">
        <v>42995.0</v>
      </c>
      <c r="M5744" s="1">
        <v>6360.0</v>
      </c>
    </row>
    <row r="5745">
      <c r="A5745" s="1" t="s">
        <v>5950</v>
      </c>
      <c r="B5745" s="1" t="s">
        <v>94</v>
      </c>
      <c r="C5745" s="1" t="str">
        <f t="array" ref="C5745">_xlfn.XLOOKUP($B5745, sales_teams!$A$2:$A$36, sales_teams!$B$2:$B$36)</f>
        <v>Celia Rouche</v>
      </c>
      <c r="D5745" s="1" t="str">
        <f t="array" ref="D5745">_xlfn.XLOOKUP($B5745, sales_teams!$A$2:$A$36, sales_teams!$C$2:$C$36)</f>
        <v>West</v>
      </c>
      <c r="E5745" s="1" t="s">
        <v>109</v>
      </c>
      <c r="F5745" s="1" t="s">
        <v>154</v>
      </c>
      <c r="G5745" s="1" t="str">
        <f t="array" ref="G5745">IF($F5745="", "", _xlfn.XLOOKUP($F5745,accounts!$A$2:$A$86,accounts!$B$2:$B$86, "Other"))</f>
        <v>retail</v>
      </c>
      <c r="H5745" s="1" t="str">
        <f t="array" ref="H5745">IF($F5745="", "", IFS(_xlfn.XLOOKUP($F5745, accounts!$A$2:$A$86, accounts!$E$2:$E$86, 0)&gt;=1000, "Enterprise", _xlfn.XLOOKUP($F5745, accounts!$A$2:$A$86, accounts!$E$2:$E$86, 0)&gt;=100, "Mid-Market", TRUE, "SMB"))</f>
        <v>Enterprise</v>
      </c>
      <c r="I5745" s="1" t="str">
        <f t="array" ref="I5745">IF($F5745="", "", _xlfn.XLOOKUP($F5745,accounts!$A$2:$A$86,accounts!$F$2:$F$86, "Other"))</f>
        <v>United States</v>
      </c>
      <c r="J5745" s="1" t="s">
        <v>192</v>
      </c>
      <c r="K5745" s="3">
        <v>42954.0</v>
      </c>
      <c r="L5745" s="3">
        <v>43088.0</v>
      </c>
      <c r="M5745" s="1">
        <v>0.0</v>
      </c>
    </row>
    <row r="5746">
      <c r="A5746" s="1" t="s">
        <v>5951</v>
      </c>
      <c r="B5746" s="1" t="s">
        <v>26</v>
      </c>
      <c r="C5746" s="1" t="str">
        <f t="array" ref="C5746">_xlfn.XLOOKUP($B5746, sales_teams!$A$2:$A$36, sales_teams!$B$2:$B$36)</f>
        <v>Melvin Marxen</v>
      </c>
      <c r="D5746" s="1" t="str">
        <f t="array" ref="D5746">_xlfn.XLOOKUP($B5746, sales_teams!$A$2:$A$36, sales_teams!$C$2:$C$36)</f>
        <v>Central</v>
      </c>
      <c r="E5746" s="1" t="s">
        <v>148</v>
      </c>
      <c r="F5746" s="1" t="s">
        <v>78</v>
      </c>
      <c r="G5746" s="1" t="str">
        <f t="array" ref="G5746">IF($F5746="", "", _xlfn.XLOOKUP($F5746,accounts!$A$2:$A$86,accounts!$B$2:$B$86, "Other"))</f>
        <v>marketing</v>
      </c>
      <c r="H5746" s="1" t="str">
        <f t="array" ref="H5746">IF($F5746="", "", IFS(_xlfn.XLOOKUP($F5746, accounts!$A$2:$A$86, accounts!$E$2:$E$86, 0)&gt;=1000, "Enterprise", _xlfn.XLOOKUP($F5746, accounts!$A$2:$A$86, accounts!$E$2:$E$86, 0)&gt;=100, "Mid-Market", TRUE, "SMB"))</f>
        <v>Enterprise</v>
      </c>
      <c r="I5746" s="1" t="str">
        <f t="array" ref="I5746">IF($F5746="", "", _xlfn.XLOOKUP($F5746,accounts!$A$2:$A$86,accounts!$F$2:$F$86, "Other"))</f>
        <v>United States</v>
      </c>
      <c r="J5746" s="1" t="s">
        <v>131</v>
      </c>
      <c r="K5746" s="3">
        <v>42954.0</v>
      </c>
      <c r="L5746" s="3">
        <v>43000.0</v>
      </c>
      <c r="M5746" s="1">
        <v>4722.0</v>
      </c>
    </row>
    <row r="5747">
      <c r="A5747" s="1" t="s">
        <v>5952</v>
      </c>
      <c r="B5747" s="1" t="s">
        <v>88</v>
      </c>
      <c r="C5747" s="1" t="str">
        <f t="array" ref="C5747">_xlfn.XLOOKUP($B5747, sales_teams!$A$2:$A$36, sales_teams!$B$2:$B$36)</f>
        <v>Celia Rouche</v>
      </c>
      <c r="D5747" s="1" t="str">
        <f t="array" ref="D5747">_xlfn.XLOOKUP($B5747, sales_teams!$A$2:$A$36, sales_teams!$C$2:$C$36)</f>
        <v>West</v>
      </c>
      <c r="E5747" s="1" t="s">
        <v>109</v>
      </c>
      <c r="F5747" s="1" t="s">
        <v>147</v>
      </c>
      <c r="G5747" s="1" t="str">
        <f t="array" ref="G5747">IF($F5747="", "", _xlfn.XLOOKUP($F5747,accounts!$A$2:$A$86,accounts!$B$2:$B$86, "Other"))</f>
        <v>telecommunications</v>
      </c>
      <c r="H5747" s="1" t="str">
        <f t="array" ref="H5747">IF($F5747="", "", IFS(_xlfn.XLOOKUP($F5747, accounts!$A$2:$A$86, accounts!$E$2:$E$86, 0)&gt;=1000, "Enterprise", _xlfn.XLOOKUP($F5747, accounts!$A$2:$A$86, accounts!$E$2:$E$86, 0)&gt;=100, "Mid-Market", TRUE, "SMB"))</f>
        <v>Enterprise</v>
      </c>
      <c r="I5747" s="1" t="str">
        <f t="array" ref="I5747">IF($F5747="", "", _xlfn.XLOOKUP($F5747,accounts!$A$2:$A$86,accounts!$F$2:$F$86, "Other"))</f>
        <v>United States</v>
      </c>
      <c r="J5747" s="1" t="s">
        <v>192</v>
      </c>
      <c r="K5747" s="3">
        <v>42954.0</v>
      </c>
      <c r="L5747" s="3">
        <v>42973.0</v>
      </c>
      <c r="M5747" s="1">
        <v>0.0</v>
      </c>
    </row>
    <row r="5748">
      <c r="A5748" s="1" t="s">
        <v>5953</v>
      </c>
      <c r="B5748" s="1" t="s">
        <v>99</v>
      </c>
      <c r="C5748" s="1" t="str">
        <f t="array" ref="C5748">_xlfn.XLOOKUP($B5748, sales_teams!$A$2:$A$36, sales_teams!$B$2:$B$36)</f>
        <v>Summer Sewald</v>
      </c>
      <c r="D5748" s="1" t="str">
        <f t="array" ref="D5748">_xlfn.XLOOKUP($B5748, sales_teams!$A$2:$A$36, sales_teams!$C$2:$C$36)</f>
        <v>West</v>
      </c>
      <c r="E5748" s="1" t="s">
        <v>188</v>
      </c>
      <c r="F5748" s="1" t="s">
        <v>161</v>
      </c>
      <c r="G5748" s="1" t="str">
        <f t="array" ref="G5748">IF($F5748="", "", _xlfn.XLOOKUP($F5748,accounts!$A$2:$A$86,accounts!$B$2:$B$86, "Other"))</f>
        <v>marketing</v>
      </c>
      <c r="H5748" s="1" t="str">
        <f t="array" ref="H5748">IF($F5748="", "", IFS(_xlfn.XLOOKUP($F5748, accounts!$A$2:$A$86, accounts!$E$2:$E$86, 0)&gt;=1000, "Enterprise", _xlfn.XLOOKUP($F5748, accounts!$A$2:$A$86, accounts!$E$2:$E$86, 0)&gt;=100, "Mid-Market", TRUE, "SMB"))</f>
        <v>Enterprise</v>
      </c>
      <c r="I5748" s="1" t="str">
        <f t="array" ref="I5748">IF($F5748="", "", _xlfn.XLOOKUP($F5748,accounts!$A$2:$A$86,accounts!$F$2:$F$86, "Other"))</f>
        <v>Poland</v>
      </c>
      <c r="J5748" s="1" t="s">
        <v>131</v>
      </c>
      <c r="K5748" s="3">
        <v>42954.0</v>
      </c>
      <c r="L5748" s="3">
        <v>42964.0</v>
      </c>
      <c r="M5748" s="1">
        <v>3039.0</v>
      </c>
    </row>
    <row r="5749">
      <c r="A5749" s="1" t="s">
        <v>5954</v>
      </c>
      <c r="B5749" s="1" t="s">
        <v>19</v>
      </c>
      <c r="C5749" s="1" t="str">
        <f t="array" ref="C5749">_xlfn.XLOOKUP($B5749, sales_teams!$A$2:$A$36, sales_teams!$B$2:$B$36)</f>
        <v>Melvin Marxen</v>
      </c>
      <c r="D5749" s="1" t="str">
        <f t="array" ref="D5749">_xlfn.XLOOKUP($B5749, sales_teams!$A$2:$A$36, sales_teams!$C$2:$C$36)</f>
        <v>Central</v>
      </c>
      <c r="E5749" s="1" t="s">
        <v>109</v>
      </c>
      <c r="F5749" s="1" t="s">
        <v>150</v>
      </c>
      <c r="G5749" s="1" t="str">
        <f t="array" ref="G5749">IF($F5749="", "", _xlfn.XLOOKUP($F5749,accounts!$A$2:$A$86,accounts!$B$2:$B$86, "Other"))</f>
        <v>technology</v>
      </c>
      <c r="H5749" s="1" t="str">
        <f t="array" ref="H5749">IF($F5749="", "", IFS(_xlfn.XLOOKUP($F5749, accounts!$A$2:$A$86, accounts!$E$2:$E$86, 0)&gt;=1000, "Enterprise", _xlfn.XLOOKUP($F5749, accounts!$A$2:$A$86, accounts!$E$2:$E$86, 0)&gt;=100, "Mid-Market", TRUE, "SMB"))</f>
        <v>Enterprise</v>
      </c>
      <c r="I5749" s="1" t="str">
        <f t="array" ref="I5749">IF($F5749="", "", _xlfn.XLOOKUP($F5749,accounts!$A$2:$A$86,accounts!$F$2:$F$86, "Other"))</f>
        <v>United States</v>
      </c>
      <c r="J5749" s="1" t="s">
        <v>131</v>
      </c>
      <c r="K5749" s="3">
        <v>42954.0</v>
      </c>
      <c r="L5749" s="3">
        <v>43040.0</v>
      </c>
      <c r="M5749" s="1">
        <v>1080.0</v>
      </c>
    </row>
    <row r="5750">
      <c r="A5750" s="1" t="s">
        <v>5955</v>
      </c>
      <c r="B5750" s="1" t="s">
        <v>104</v>
      </c>
      <c r="C5750" s="1" t="str">
        <f t="array" ref="C5750">_xlfn.XLOOKUP($B5750, sales_teams!$A$2:$A$36, sales_teams!$B$2:$B$36)</f>
        <v>Summer Sewald</v>
      </c>
      <c r="D5750" s="1" t="str">
        <f t="array" ref="D5750">_xlfn.XLOOKUP($B5750, sales_teams!$A$2:$A$36, sales_teams!$C$2:$C$36)</f>
        <v>West</v>
      </c>
      <c r="E5750" s="1" t="s">
        <v>109</v>
      </c>
      <c r="F5750" s="1" t="s">
        <v>36</v>
      </c>
      <c r="G5750" s="1" t="str">
        <f t="array" ref="G5750">IF($F5750="", "", _xlfn.XLOOKUP($F5750,accounts!$A$2:$A$86,accounts!$B$2:$B$86, "Other"))</f>
        <v>retail</v>
      </c>
      <c r="H5750" s="1" t="str">
        <f t="array" ref="H5750">IF($F5750="", "", IFS(_xlfn.XLOOKUP($F5750, accounts!$A$2:$A$86, accounts!$E$2:$E$86, 0)&gt;=1000, "Enterprise", _xlfn.XLOOKUP($F5750, accounts!$A$2:$A$86, accounts!$E$2:$E$86, 0)&gt;=100, "Mid-Market", TRUE, "SMB"))</f>
        <v>Enterprise</v>
      </c>
      <c r="I5750" s="1" t="str">
        <f t="array" ref="I5750">IF($F5750="", "", _xlfn.XLOOKUP($F5750,accounts!$A$2:$A$86,accounts!$F$2:$F$86, "Other"))</f>
        <v>United States</v>
      </c>
      <c r="J5750" s="1" t="s">
        <v>192</v>
      </c>
      <c r="K5750" s="3">
        <v>42954.0</v>
      </c>
      <c r="L5750" s="3">
        <v>43063.0</v>
      </c>
      <c r="M5750" s="1">
        <v>0.0</v>
      </c>
    </row>
    <row r="5751">
      <c r="A5751" s="1" t="s">
        <v>5956</v>
      </c>
      <c r="B5751" s="1" t="s">
        <v>17</v>
      </c>
      <c r="C5751" s="1" t="str">
        <f t="array" ref="C5751">_xlfn.XLOOKUP($B5751, sales_teams!$A$2:$A$36, sales_teams!$B$2:$B$36)</f>
        <v>Dustin Brinkmann</v>
      </c>
      <c r="D5751" s="1" t="str">
        <f t="array" ref="D5751">_xlfn.XLOOKUP($B5751, sales_teams!$A$2:$A$36, sales_teams!$C$2:$C$36)</f>
        <v>Central</v>
      </c>
      <c r="E5751" s="1" t="s">
        <v>188</v>
      </c>
      <c r="F5751" s="1" t="s">
        <v>110</v>
      </c>
      <c r="G5751" s="1" t="str">
        <f t="array" ref="G5751">IF($F5751="", "", _xlfn.XLOOKUP($F5751,accounts!$A$2:$A$86,accounts!$B$2:$B$86, "Other"))</f>
        <v>technology</v>
      </c>
      <c r="H5751" s="1" t="str">
        <f t="array" ref="H5751">IF($F5751="", "", IFS(_xlfn.XLOOKUP($F5751, accounts!$A$2:$A$86, accounts!$E$2:$E$86, 0)&gt;=1000, "Enterprise", _xlfn.XLOOKUP($F5751, accounts!$A$2:$A$86, accounts!$E$2:$E$86, 0)&gt;=100, "Mid-Market", TRUE, "SMB"))</f>
        <v>Enterprise</v>
      </c>
      <c r="I5751" s="1" t="str">
        <f t="array" ref="I5751">IF($F5751="", "", _xlfn.XLOOKUP($F5751,accounts!$A$2:$A$86,accounts!$F$2:$F$86, "Other"))</f>
        <v>Norway</v>
      </c>
      <c r="J5751" s="1" t="s">
        <v>131</v>
      </c>
      <c r="K5751" s="3">
        <v>42954.0</v>
      </c>
      <c r="L5751" s="3">
        <v>43082.0</v>
      </c>
      <c r="M5751" s="1">
        <v>3063.0</v>
      </c>
    </row>
    <row r="5752">
      <c r="A5752" s="1" t="s">
        <v>5957</v>
      </c>
      <c r="B5752" s="1" t="s">
        <v>92</v>
      </c>
      <c r="C5752" s="1" t="str">
        <f t="array" ref="C5752">_xlfn.XLOOKUP($B5752, sales_teams!$A$2:$A$36, sales_teams!$B$2:$B$36)</f>
        <v>Celia Rouche</v>
      </c>
      <c r="D5752" s="1" t="str">
        <f t="array" ref="D5752">_xlfn.XLOOKUP($B5752, sales_teams!$A$2:$A$36, sales_teams!$C$2:$C$36)</f>
        <v>West</v>
      </c>
      <c r="E5752" s="1" t="s">
        <v>109</v>
      </c>
      <c r="G5752" s="1" t="str">
        <f t="array" ref="G5752">IF($F5752="", "", _xlfn.XLOOKUP($F5752,accounts!$A$2:$A$86,accounts!$B$2:$B$86, "Other"))</f>
        <v/>
      </c>
      <c r="H5752" s="1" t="str">
        <f t="array" ref="H5752">IF($F5752="", "", IFS(_xlfn.XLOOKUP($F5752, accounts!$A$2:$A$86, accounts!$E$2:$E$86, 0)&gt;=1000, "Enterprise", _xlfn.XLOOKUP($F5752, accounts!$A$2:$A$86, accounts!$E$2:$E$86, 0)&gt;=100, "Mid-Market", TRUE, "SMB"))</f>
        <v/>
      </c>
      <c r="I5752" s="1" t="str">
        <f t="array" ref="I5752">IF($F5752="", "", _xlfn.XLOOKUP($F5752,accounts!$A$2:$A$86,accounts!$F$2:$F$86, "Other"))</f>
        <v/>
      </c>
      <c r="J5752" s="1" t="s">
        <v>189</v>
      </c>
      <c r="K5752" s="3">
        <v>42954.0</v>
      </c>
    </row>
    <row r="5753">
      <c r="A5753" s="1" t="s">
        <v>5958</v>
      </c>
      <c r="B5753" s="1" t="s">
        <v>92</v>
      </c>
      <c r="C5753" s="1" t="str">
        <f t="array" ref="C5753">_xlfn.XLOOKUP($B5753, sales_teams!$A$2:$A$36, sales_teams!$B$2:$B$36)</f>
        <v>Celia Rouche</v>
      </c>
      <c r="D5753" s="1" t="str">
        <f t="array" ref="D5753">_xlfn.XLOOKUP($B5753, sales_teams!$A$2:$A$36, sales_teams!$C$2:$C$36)</f>
        <v>West</v>
      </c>
      <c r="E5753" s="1" t="s">
        <v>188</v>
      </c>
      <c r="G5753" s="1" t="str">
        <f t="array" ref="G5753">IF($F5753="", "", _xlfn.XLOOKUP($F5753,accounts!$A$2:$A$86,accounts!$B$2:$B$86, "Other"))</f>
        <v/>
      </c>
      <c r="H5753" s="1" t="str">
        <f t="array" ref="H5753">IF($F5753="", "", IFS(_xlfn.XLOOKUP($F5753, accounts!$A$2:$A$86, accounts!$E$2:$E$86, 0)&gt;=1000, "Enterprise", _xlfn.XLOOKUP($F5753, accounts!$A$2:$A$86, accounts!$E$2:$E$86, 0)&gt;=100, "Mid-Market", TRUE, "SMB"))</f>
        <v/>
      </c>
      <c r="I5753" s="1" t="str">
        <f t="array" ref="I5753">IF($F5753="", "", _xlfn.XLOOKUP($F5753,accounts!$A$2:$A$86,accounts!$F$2:$F$86, "Other"))</f>
        <v/>
      </c>
      <c r="J5753" s="1" t="s">
        <v>189</v>
      </c>
      <c r="K5753" s="3">
        <v>42954.0</v>
      </c>
    </row>
    <row r="5754">
      <c r="A5754" s="1" t="s">
        <v>5959</v>
      </c>
      <c r="B5754" s="1" t="s">
        <v>92</v>
      </c>
      <c r="C5754" s="1" t="str">
        <f t="array" ref="C5754">_xlfn.XLOOKUP($B5754, sales_teams!$A$2:$A$36, sales_teams!$B$2:$B$36)</f>
        <v>Celia Rouche</v>
      </c>
      <c r="D5754" s="1" t="str">
        <f t="array" ref="D5754">_xlfn.XLOOKUP($B5754, sales_teams!$A$2:$A$36, sales_teams!$C$2:$C$36)</f>
        <v>West</v>
      </c>
      <c r="E5754" s="1" t="s">
        <v>181</v>
      </c>
      <c r="F5754" s="1" t="s">
        <v>127</v>
      </c>
      <c r="G5754" s="1" t="str">
        <f t="array" ref="G5754">IF($F5754="", "", _xlfn.XLOOKUP($F5754,accounts!$A$2:$A$86,accounts!$B$2:$B$86, "Other"))</f>
        <v>technology</v>
      </c>
      <c r="H5754" s="1" t="str">
        <f t="array" ref="H5754">IF($F5754="", "", IFS(_xlfn.XLOOKUP($F5754, accounts!$A$2:$A$86, accounts!$E$2:$E$86, 0)&gt;=1000, "Enterprise", _xlfn.XLOOKUP($F5754, accounts!$A$2:$A$86, accounts!$E$2:$E$86, 0)&gt;=100, "Mid-Market", TRUE, "SMB"))</f>
        <v>Enterprise</v>
      </c>
      <c r="I5754" s="1" t="str">
        <f t="array" ref="I5754">IF($F5754="", "", _xlfn.XLOOKUP($F5754,accounts!$A$2:$A$86,accounts!$F$2:$F$86, "Other"))</f>
        <v>United States</v>
      </c>
      <c r="J5754" s="1" t="s">
        <v>192</v>
      </c>
      <c r="K5754" s="3">
        <v>42954.0</v>
      </c>
      <c r="L5754" s="3">
        <v>43056.0</v>
      </c>
      <c r="M5754" s="1">
        <v>0.0</v>
      </c>
    </row>
    <row r="5755">
      <c r="A5755" s="1" t="s">
        <v>5960</v>
      </c>
      <c r="B5755" s="1" t="s">
        <v>28</v>
      </c>
      <c r="C5755" s="1" t="str">
        <f t="array" ref="C5755">_xlfn.XLOOKUP($B5755, sales_teams!$A$2:$A$36, sales_teams!$B$2:$B$36)</f>
        <v>Melvin Marxen</v>
      </c>
      <c r="D5755" s="1" t="str">
        <f t="array" ref="D5755">_xlfn.XLOOKUP($B5755, sales_teams!$A$2:$A$36, sales_teams!$C$2:$C$36)</f>
        <v>Central</v>
      </c>
      <c r="E5755" s="1" t="s">
        <v>109</v>
      </c>
      <c r="F5755" s="1" t="s">
        <v>25</v>
      </c>
      <c r="G5755" s="1" t="str">
        <f t="array" ref="G5755">IF($F5755="", "", _xlfn.XLOOKUP($F5755,accounts!$A$2:$A$86,accounts!$B$2:$B$86, "Other"))</f>
        <v>medical</v>
      </c>
      <c r="H5755" s="1" t="str">
        <f t="array" ref="H5755">IF($F5755="", "", IFS(_xlfn.XLOOKUP($F5755, accounts!$A$2:$A$86, accounts!$E$2:$E$86, 0)&gt;=1000, "Enterprise", _xlfn.XLOOKUP($F5755, accounts!$A$2:$A$86, accounts!$E$2:$E$86, 0)&gt;=100, "Mid-Market", TRUE, "SMB"))</f>
        <v>Enterprise</v>
      </c>
      <c r="I5755" s="1" t="str">
        <f t="array" ref="I5755">IF($F5755="", "", _xlfn.XLOOKUP($F5755,accounts!$A$2:$A$86,accounts!$F$2:$F$86, "Other"))</f>
        <v>Kenya</v>
      </c>
      <c r="J5755" s="1" t="s">
        <v>189</v>
      </c>
      <c r="K5755" s="3">
        <v>42954.0</v>
      </c>
    </row>
    <row r="5756">
      <c r="A5756" s="1" t="s">
        <v>5961</v>
      </c>
      <c r="B5756" s="1" t="s">
        <v>28</v>
      </c>
      <c r="C5756" s="1" t="str">
        <f t="array" ref="C5756">_xlfn.XLOOKUP($B5756, sales_teams!$A$2:$A$36, sales_teams!$B$2:$B$36)</f>
        <v>Melvin Marxen</v>
      </c>
      <c r="D5756" s="1" t="str">
        <f t="array" ref="D5756">_xlfn.XLOOKUP($B5756, sales_teams!$A$2:$A$36, sales_teams!$C$2:$C$36)</f>
        <v>Central</v>
      </c>
      <c r="E5756" s="1" t="s">
        <v>148</v>
      </c>
      <c r="G5756" s="1" t="str">
        <f t="array" ref="G5756">IF($F5756="", "", _xlfn.XLOOKUP($F5756,accounts!$A$2:$A$86,accounts!$B$2:$B$86, "Other"))</f>
        <v/>
      </c>
      <c r="H5756" s="1" t="str">
        <f t="array" ref="H5756">IF($F5756="", "", IFS(_xlfn.XLOOKUP($F5756, accounts!$A$2:$A$86, accounts!$E$2:$E$86, 0)&gt;=1000, "Enterprise", _xlfn.XLOOKUP($F5756, accounts!$A$2:$A$86, accounts!$E$2:$E$86, 0)&gt;=100, "Mid-Market", TRUE, "SMB"))</f>
        <v/>
      </c>
      <c r="I5756" s="1" t="str">
        <f t="array" ref="I5756">IF($F5756="", "", _xlfn.XLOOKUP($F5756,accounts!$A$2:$A$86,accounts!$F$2:$F$86, "Other"))</f>
        <v/>
      </c>
      <c r="J5756" s="1" t="s">
        <v>189</v>
      </c>
      <c r="K5756" s="3">
        <v>42954.0</v>
      </c>
    </row>
    <row r="5757">
      <c r="A5757" s="1" t="s">
        <v>5962</v>
      </c>
      <c r="B5757" s="1" t="s">
        <v>60</v>
      </c>
      <c r="C5757" s="1" t="str">
        <f t="array" ref="C5757">_xlfn.XLOOKUP($B5757, sales_teams!$A$2:$A$36, sales_teams!$B$2:$B$36)</f>
        <v>Celia Rouche</v>
      </c>
      <c r="D5757" s="1" t="str">
        <f t="array" ref="D5757">_xlfn.XLOOKUP($B5757, sales_teams!$A$2:$A$36, sales_teams!$C$2:$C$36)</f>
        <v>West</v>
      </c>
      <c r="E5757" s="1" t="s">
        <v>181</v>
      </c>
      <c r="G5757" s="1" t="str">
        <f t="array" ref="G5757">IF($F5757="", "", _xlfn.XLOOKUP($F5757,accounts!$A$2:$A$86,accounts!$B$2:$B$86, "Other"))</f>
        <v/>
      </c>
      <c r="H5757" s="1" t="str">
        <f t="array" ref="H5757">IF($F5757="", "", IFS(_xlfn.XLOOKUP($F5757, accounts!$A$2:$A$86, accounts!$E$2:$E$86, 0)&gt;=1000, "Enterprise", _xlfn.XLOOKUP($F5757, accounts!$A$2:$A$86, accounts!$E$2:$E$86, 0)&gt;=100, "Mid-Market", TRUE, "SMB"))</f>
        <v/>
      </c>
      <c r="I5757" s="1" t="str">
        <f t="array" ref="I5757">IF($F5757="", "", _xlfn.XLOOKUP($F5757,accounts!$A$2:$A$86,accounts!$F$2:$F$86, "Other"))</f>
        <v/>
      </c>
      <c r="J5757" s="1" t="s">
        <v>189</v>
      </c>
      <c r="K5757" s="3">
        <v>42954.0</v>
      </c>
    </row>
    <row r="5758">
      <c r="A5758" s="1" t="s">
        <v>5963</v>
      </c>
      <c r="B5758" s="1" t="s">
        <v>60</v>
      </c>
      <c r="C5758" s="1" t="str">
        <f t="array" ref="C5758">_xlfn.XLOOKUP($B5758, sales_teams!$A$2:$A$36, sales_teams!$B$2:$B$36)</f>
        <v>Celia Rouche</v>
      </c>
      <c r="D5758" s="1" t="str">
        <f t="array" ref="D5758">_xlfn.XLOOKUP($B5758, sales_teams!$A$2:$A$36, sales_teams!$C$2:$C$36)</f>
        <v>West</v>
      </c>
      <c r="E5758" s="1" t="s">
        <v>179</v>
      </c>
      <c r="F5758" s="1" t="s">
        <v>124</v>
      </c>
      <c r="G5758" s="1" t="str">
        <f t="array" ref="G5758">IF($F5758="", "", _xlfn.XLOOKUP($F5758,accounts!$A$2:$A$86,accounts!$B$2:$B$86, "Other"))</f>
        <v>retail</v>
      </c>
      <c r="H5758" s="1" t="str">
        <f t="array" ref="H5758">IF($F5758="", "", IFS(_xlfn.XLOOKUP($F5758, accounts!$A$2:$A$86, accounts!$E$2:$E$86, 0)&gt;=1000, "Enterprise", _xlfn.XLOOKUP($F5758, accounts!$A$2:$A$86, accounts!$E$2:$E$86, 0)&gt;=100, "Mid-Market", TRUE, "SMB"))</f>
        <v>Enterprise</v>
      </c>
      <c r="I5758" s="1" t="str">
        <f t="array" ref="I5758">IF($F5758="", "", _xlfn.XLOOKUP($F5758,accounts!$A$2:$A$86,accounts!$F$2:$F$86, "Other"))</f>
        <v>United States</v>
      </c>
      <c r="J5758" s="1" t="s">
        <v>192</v>
      </c>
      <c r="K5758" s="3">
        <v>42954.0</v>
      </c>
      <c r="L5758" s="3">
        <v>42960.0</v>
      </c>
      <c r="M5758" s="1">
        <v>0.0</v>
      </c>
    </row>
    <row r="5759">
      <c r="A5759" s="1" t="s">
        <v>5964</v>
      </c>
      <c r="B5759" s="1" t="s">
        <v>34</v>
      </c>
      <c r="C5759" s="1" t="str">
        <f t="array" ref="C5759">_xlfn.XLOOKUP($B5759, sales_teams!$A$2:$A$36, sales_teams!$B$2:$B$36)</f>
        <v>Cara Losch</v>
      </c>
      <c r="D5759" s="1" t="str">
        <f t="array" ref="D5759">_xlfn.XLOOKUP($B5759, sales_teams!$A$2:$A$36, sales_teams!$C$2:$C$36)</f>
        <v>East</v>
      </c>
      <c r="E5759" s="1" t="s">
        <v>179</v>
      </c>
      <c r="F5759" s="1" t="s">
        <v>14</v>
      </c>
      <c r="G5759" s="1" t="str">
        <f t="array" ref="G5759">IF($F5759="", "", _xlfn.XLOOKUP($F5759,accounts!$A$2:$A$86,accounts!$B$2:$B$86, "Other"))</f>
        <v>technology</v>
      </c>
      <c r="H5759" s="1" t="str">
        <f t="array" ref="H5759">IF($F5759="", "", IFS(_xlfn.XLOOKUP($F5759, accounts!$A$2:$A$86, accounts!$E$2:$E$86, 0)&gt;=1000, "Enterprise", _xlfn.XLOOKUP($F5759, accounts!$A$2:$A$86, accounts!$E$2:$E$86, 0)&gt;=100, "Mid-Market", TRUE, "SMB"))</f>
        <v>Enterprise</v>
      </c>
      <c r="I5759" s="1" t="str">
        <f t="array" ref="I5759">IF($F5759="", "", _xlfn.XLOOKUP($F5759,accounts!$A$2:$A$86,accounts!$F$2:$F$86, "Other"))</f>
        <v>United States</v>
      </c>
      <c r="J5759" s="1" t="s">
        <v>131</v>
      </c>
      <c r="K5759" s="3">
        <v>42954.0</v>
      </c>
      <c r="L5759" s="3">
        <v>43043.0</v>
      </c>
      <c r="M5759" s="1">
        <v>52.0</v>
      </c>
    </row>
    <row r="5760">
      <c r="A5760" s="1" t="s">
        <v>5965</v>
      </c>
      <c r="B5760" s="1" t="s">
        <v>34</v>
      </c>
      <c r="C5760" s="1" t="str">
        <f t="array" ref="C5760">_xlfn.XLOOKUP($B5760, sales_teams!$A$2:$A$36, sales_teams!$B$2:$B$36)</f>
        <v>Cara Losch</v>
      </c>
      <c r="D5760" s="1" t="str">
        <f t="array" ref="D5760">_xlfn.XLOOKUP($B5760, sales_teams!$A$2:$A$36, sales_teams!$C$2:$C$36)</f>
        <v>East</v>
      </c>
      <c r="E5760" s="1" t="s">
        <v>179</v>
      </c>
      <c r="F5760" s="1" t="s">
        <v>40</v>
      </c>
      <c r="G5760" s="1" t="str">
        <f t="array" ref="G5760">IF($F5760="", "", _xlfn.XLOOKUP($F5760,accounts!$A$2:$A$86,accounts!$B$2:$B$86, "Other"))</f>
        <v>technology</v>
      </c>
      <c r="H5760" s="1" t="str">
        <f t="array" ref="H5760">IF($F5760="", "", IFS(_xlfn.XLOOKUP($F5760, accounts!$A$2:$A$86, accounts!$E$2:$E$86, 0)&gt;=1000, "Enterprise", _xlfn.XLOOKUP($F5760, accounts!$A$2:$A$86, accounts!$E$2:$E$86, 0)&gt;=100, "Mid-Market", TRUE, "SMB"))</f>
        <v>Enterprise</v>
      </c>
      <c r="I5760" s="1" t="str">
        <f t="array" ref="I5760">IF($F5760="", "", _xlfn.XLOOKUP($F5760,accounts!$A$2:$A$86,accounts!$F$2:$F$86, "Other"))</f>
        <v>United States</v>
      </c>
      <c r="J5760" s="1" t="s">
        <v>131</v>
      </c>
      <c r="K5760" s="3">
        <v>42954.0</v>
      </c>
      <c r="L5760" s="3">
        <v>43048.0</v>
      </c>
      <c r="M5760" s="1">
        <v>51.0</v>
      </c>
    </row>
    <row r="5761">
      <c r="A5761" s="1" t="s">
        <v>5966</v>
      </c>
      <c r="B5761" s="1" t="s">
        <v>105</v>
      </c>
      <c r="C5761" s="1" t="str">
        <f t="array" ref="C5761">_xlfn.XLOOKUP($B5761, sales_teams!$A$2:$A$36, sales_teams!$B$2:$B$36)</f>
        <v>Summer Sewald</v>
      </c>
      <c r="D5761" s="1" t="str">
        <f t="array" ref="D5761">_xlfn.XLOOKUP($B5761, sales_teams!$A$2:$A$36, sales_teams!$C$2:$C$36)</f>
        <v>West</v>
      </c>
      <c r="E5761" s="1" t="s">
        <v>148</v>
      </c>
      <c r="F5761" s="1" t="s">
        <v>59</v>
      </c>
      <c r="G5761" s="1" t="str">
        <f t="array" ref="G5761">IF($F5761="", "", _xlfn.XLOOKUP($F5761,accounts!$A$2:$A$86,accounts!$B$2:$B$86, "Other"))</f>
        <v>medical</v>
      </c>
      <c r="H5761" s="1" t="str">
        <f t="array" ref="H5761">IF($F5761="", "", IFS(_xlfn.XLOOKUP($F5761, accounts!$A$2:$A$86, accounts!$E$2:$E$86, 0)&gt;=1000, "Enterprise", _xlfn.XLOOKUP($F5761, accounts!$A$2:$A$86, accounts!$E$2:$E$86, 0)&gt;=100, "Mid-Market", TRUE, "SMB"))</f>
        <v>SMB</v>
      </c>
      <c r="I5761" s="1" t="str">
        <f t="array" ref="I5761">IF($F5761="", "", _xlfn.XLOOKUP($F5761,accounts!$A$2:$A$86,accounts!$F$2:$F$86, "Other"))</f>
        <v>United States</v>
      </c>
      <c r="J5761" s="1" t="s">
        <v>131</v>
      </c>
      <c r="K5761" s="3">
        <v>42954.0</v>
      </c>
      <c r="L5761" s="3">
        <v>43066.0</v>
      </c>
      <c r="M5761" s="1">
        <v>4480.0</v>
      </c>
    </row>
    <row r="5762">
      <c r="A5762" s="1" t="s">
        <v>5967</v>
      </c>
      <c r="B5762" s="1" t="s">
        <v>7</v>
      </c>
      <c r="C5762" s="1" t="str">
        <f t="array" ref="C5762">_xlfn.XLOOKUP($B5762, sales_teams!$A$2:$A$36, sales_teams!$B$2:$B$36)</f>
        <v>Dustin Brinkmann</v>
      </c>
      <c r="D5762" s="1" t="str">
        <f t="array" ref="D5762">_xlfn.XLOOKUP($B5762, sales_teams!$A$2:$A$36, sales_teams!$C$2:$C$36)</f>
        <v>Central</v>
      </c>
      <c r="E5762" s="1" t="s">
        <v>179</v>
      </c>
      <c r="F5762" s="1" t="s">
        <v>76</v>
      </c>
      <c r="G5762" s="1" t="str">
        <f t="array" ref="G5762">IF($F5762="", "", _xlfn.XLOOKUP($F5762,accounts!$A$2:$A$86,accounts!$B$2:$B$86, "Other"))</f>
        <v>marketing</v>
      </c>
      <c r="H5762" s="1" t="str">
        <f t="array" ref="H5762">IF($F5762="", "", IFS(_xlfn.XLOOKUP($F5762, accounts!$A$2:$A$86, accounts!$E$2:$E$86, 0)&gt;=1000, "Enterprise", _xlfn.XLOOKUP($F5762, accounts!$A$2:$A$86, accounts!$E$2:$E$86, 0)&gt;=100, "Mid-Market", TRUE, "SMB"))</f>
        <v>Enterprise</v>
      </c>
      <c r="I5762" s="1" t="str">
        <f t="array" ref="I5762">IF($F5762="", "", _xlfn.XLOOKUP($F5762,accounts!$A$2:$A$86,accounts!$F$2:$F$86, "Other"))</f>
        <v>United States</v>
      </c>
      <c r="J5762" s="1" t="s">
        <v>131</v>
      </c>
      <c r="K5762" s="3">
        <v>42955.0</v>
      </c>
      <c r="L5762" s="3">
        <v>42965.0</v>
      </c>
      <c r="M5762" s="1">
        <v>53.0</v>
      </c>
    </row>
    <row r="5763">
      <c r="A5763" s="1" t="s">
        <v>5968</v>
      </c>
      <c r="B5763" s="1" t="s">
        <v>52</v>
      </c>
      <c r="C5763" s="1" t="str">
        <f t="array" ref="C5763">_xlfn.XLOOKUP($B5763, sales_teams!$A$2:$A$36, sales_teams!$B$2:$B$36)</f>
        <v>Rocco Neubert</v>
      </c>
      <c r="D5763" s="1" t="str">
        <f t="array" ref="D5763">_xlfn.XLOOKUP($B5763, sales_teams!$A$2:$A$36, sales_teams!$C$2:$C$36)</f>
        <v>East</v>
      </c>
      <c r="E5763" s="1" t="s">
        <v>181</v>
      </c>
      <c r="F5763" s="1" t="s">
        <v>169</v>
      </c>
      <c r="G5763" s="1" t="str">
        <f t="array" ref="G5763">IF($F5763="", "", _xlfn.XLOOKUP($F5763,accounts!$A$2:$A$86,accounts!$B$2:$B$86, "Other"))</f>
        <v>entertainment</v>
      </c>
      <c r="H5763" s="1" t="str">
        <f t="array" ref="H5763">IF($F5763="", "", IFS(_xlfn.XLOOKUP($F5763, accounts!$A$2:$A$86, accounts!$E$2:$E$86, 0)&gt;=1000, "Enterprise", _xlfn.XLOOKUP($F5763, accounts!$A$2:$A$86, accounts!$E$2:$E$86, 0)&gt;=100, "Mid-Market", TRUE, "SMB"))</f>
        <v>Enterprise</v>
      </c>
      <c r="I5763" s="1" t="str">
        <f t="array" ref="I5763">IF($F5763="", "", _xlfn.XLOOKUP($F5763,accounts!$A$2:$A$86,accounts!$F$2:$F$86, "Other"))</f>
        <v>United States</v>
      </c>
      <c r="J5763" s="1" t="s">
        <v>131</v>
      </c>
      <c r="K5763" s="3">
        <v>42955.0</v>
      </c>
      <c r="L5763" s="3">
        <v>42974.0</v>
      </c>
      <c r="M5763" s="1">
        <v>582.0</v>
      </c>
    </row>
    <row r="5764">
      <c r="A5764" s="1" t="s">
        <v>5969</v>
      </c>
      <c r="B5764" s="1" t="s">
        <v>12</v>
      </c>
      <c r="C5764" s="1" t="str">
        <f t="array" ref="C5764">_xlfn.XLOOKUP($B5764, sales_teams!$A$2:$A$36, sales_teams!$B$2:$B$36)</f>
        <v>Dustin Brinkmann</v>
      </c>
      <c r="D5764" s="1" t="str">
        <f t="array" ref="D5764">_xlfn.XLOOKUP($B5764, sales_teams!$A$2:$A$36, sales_teams!$C$2:$C$36)</f>
        <v>Central</v>
      </c>
      <c r="E5764" s="1" t="s">
        <v>188</v>
      </c>
      <c r="G5764" s="1" t="str">
        <f t="array" ref="G5764">IF($F5764="", "", _xlfn.XLOOKUP($F5764,accounts!$A$2:$A$86,accounts!$B$2:$B$86, "Other"))</f>
        <v/>
      </c>
      <c r="H5764" s="1" t="str">
        <f t="array" ref="H5764">IF($F5764="", "", IFS(_xlfn.XLOOKUP($F5764, accounts!$A$2:$A$86, accounts!$E$2:$E$86, 0)&gt;=1000, "Enterprise", _xlfn.XLOOKUP($F5764, accounts!$A$2:$A$86, accounts!$E$2:$E$86, 0)&gt;=100, "Mid-Market", TRUE, "SMB"))</f>
        <v/>
      </c>
      <c r="I5764" s="1" t="str">
        <f t="array" ref="I5764">IF($F5764="", "", _xlfn.XLOOKUP($F5764,accounts!$A$2:$A$86,accounts!$F$2:$F$86, "Other"))</f>
        <v/>
      </c>
      <c r="J5764" s="1" t="s">
        <v>189</v>
      </c>
      <c r="K5764" s="3">
        <v>42955.0</v>
      </c>
    </row>
    <row r="5765">
      <c r="A5765" s="1" t="s">
        <v>5970</v>
      </c>
      <c r="B5765" s="1" t="s">
        <v>12</v>
      </c>
      <c r="C5765" s="1" t="str">
        <f t="array" ref="C5765">_xlfn.XLOOKUP($B5765, sales_teams!$A$2:$A$36, sales_teams!$B$2:$B$36)</f>
        <v>Dustin Brinkmann</v>
      </c>
      <c r="D5765" s="1" t="str">
        <f t="array" ref="D5765">_xlfn.XLOOKUP($B5765, sales_teams!$A$2:$A$36, sales_teams!$C$2:$C$36)</f>
        <v>Central</v>
      </c>
      <c r="E5765" s="1" t="s">
        <v>194</v>
      </c>
      <c r="F5765" s="1" t="s">
        <v>47</v>
      </c>
      <c r="G5765" s="1" t="str">
        <f t="array" ref="G5765">IF($F5765="", "", _xlfn.XLOOKUP($F5765,accounts!$A$2:$A$86,accounts!$B$2:$B$86, "Other"))</f>
        <v>retail</v>
      </c>
      <c r="H5765" s="1" t="str">
        <f t="array" ref="H5765">IF($F5765="", "", IFS(_xlfn.XLOOKUP($F5765, accounts!$A$2:$A$86, accounts!$E$2:$E$86, 0)&gt;=1000, "Enterprise", _xlfn.XLOOKUP($F5765, accounts!$A$2:$A$86, accounts!$E$2:$E$86, 0)&gt;=100, "Mid-Market", TRUE, "SMB"))</f>
        <v>Enterprise</v>
      </c>
      <c r="I5765" s="1" t="str">
        <f t="array" ref="I5765">IF($F5765="", "", _xlfn.XLOOKUP($F5765,accounts!$A$2:$A$86,accounts!$F$2:$F$86, "Other"))</f>
        <v>United States</v>
      </c>
      <c r="J5765" s="1" t="s">
        <v>192</v>
      </c>
      <c r="K5765" s="3">
        <v>42955.0</v>
      </c>
      <c r="L5765" s="3">
        <v>43040.0</v>
      </c>
      <c r="M5765" s="1">
        <v>0.0</v>
      </c>
    </row>
    <row r="5766">
      <c r="A5766" s="1" t="s">
        <v>5971</v>
      </c>
      <c r="B5766" s="1" t="s">
        <v>12</v>
      </c>
      <c r="C5766" s="1" t="str">
        <f t="array" ref="C5766">_xlfn.XLOOKUP($B5766, sales_teams!$A$2:$A$36, sales_teams!$B$2:$B$36)</f>
        <v>Dustin Brinkmann</v>
      </c>
      <c r="D5766" s="1" t="str">
        <f t="array" ref="D5766">_xlfn.XLOOKUP($B5766, sales_teams!$A$2:$A$36, sales_teams!$C$2:$C$36)</f>
        <v>Central</v>
      </c>
      <c r="E5766" s="1" t="s">
        <v>188</v>
      </c>
      <c r="F5766" s="1" t="s">
        <v>136</v>
      </c>
      <c r="G5766" s="1" t="str">
        <f t="array" ref="G5766">IF($F5766="", "", _xlfn.XLOOKUP($F5766,accounts!$A$2:$A$86,accounts!$B$2:$B$86, "Other"))</f>
        <v>services</v>
      </c>
      <c r="H5766" s="1" t="str">
        <f t="array" ref="H5766">IF($F5766="", "", IFS(_xlfn.XLOOKUP($F5766, accounts!$A$2:$A$86, accounts!$E$2:$E$86, 0)&gt;=1000, "Enterprise", _xlfn.XLOOKUP($F5766, accounts!$A$2:$A$86, accounts!$E$2:$E$86, 0)&gt;=100, "Mid-Market", TRUE, "SMB"))</f>
        <v>Enterprise</v>
      </c>
      <c r="I5766" s="1" t="str">
        <f t="array" ref="I5766">IF($F5766="", "", _xlfn.XLOOKUP($F5766,accounts!$A$2:$A$86,accounts!$F$2:$F$86, "Other"))</f>
        <v>United States</v>
      </c>
      <c r="J5766" s="1" t="s">
        <v>131</v>
      </c>
      <c r="K5766" s="3">
        <v>42955.0</v>
      </c>
      <c r="L5766" s="3">
        <v>43047.0</v>
      </c>
      <c r="M5766" s="1">
        <v>3354.0</v>
      </c>
    </row>
    <row r="5767">
      <c r="A5767" s="1" t="s">
        <v>5972</v>
      </c>
      <c r="B5767" s="1" t="s">
        <v>48</v>
      </c>
      <c r="C5767" s="1" t="str">
        <f t="array" ref="C5767">_xlfn.XLOOKUP($B5767, sales_teams!$A$2:$A$36, sales_teams!$B$2:$B$36)</f>
        <v>Rocco Neubert</v>
      </c>
      <c r="D5767" s="1" t="str">
        <f t="array" ref="D5767">_xlfn.XLOOKUP($B5767, sales_teams!$A$2:$A$36, sales_teams!$C$2:$C$36)</f>
        <v>East</v>
      </c>
      <c r="E5767" s="1" t="s">
        <v>188</v>
      </c>
      <c r="F5767" s="1" t="s">
        <v>83</v>
      </c>
      <c r="G5767" s="1" t="str">
        <f t="array" ref="G5767">IF($F5767="", "", _xlfn.XLOOKUP($F5767,accounts!$A$2:$A$86,accounts!$B$2:$B$86, "Other"))</f>
        <v>marketing</v>
      </c>
      <c r="H5767" s="1" t="str">
        <f t="array" ref="H5767">IF($F5767="", "", IFS(_xlfn.XLOOKUP($F5767, accounts!$A$2:$A$86, accounts!$E$2:$E$86, 0)&gt;=1000, "Enterprise", _xlfn.XLOOKUP($F5767, accounts!$A$2:$A$86, accounts!$E$2:$E$86, 0)&gt;=100, "Mid-Market", TRUE, "SMB"))</f>
        <v>Enterprise</v>
      </c>
      <c r="I5767" s="1" t="str">
        <f t="array" ref="I5767">IF($F5767="", "", _xlfn.XLOOKUP($F5767,accounts!$A$2:$A$86,accounts!$F$2:$F$86, "Other"))</f>
        <v>United States</v>
      </c>
      <c r="J5767" s="1" t="s">
        <v>192</v>
      </c>
      <c r="K5767" s="3">
        <v>42955.0</v>
      </c>
      <c r="L5767" s="3">
        <v>42956.0</v>
      </c>
      <c r="M5767" s="1">
        <v>0.0</v>
      </c>
    </row>
    <row r="5768">
      <c r="A5768" s="1" t="s">
        <v>5973</v>
      </c>
      <c r="B5768" s="1" t="s">
        <v>48</v>
      </c>
      <c r="C5768" s="1" t="str">
        <f t="array" ref="C5768">_xlfn.XLOOKUP($B5768, sales_teams!$A$2:$A$36, sales_teams!$B$2:$B$36)</f>
        <v>Rocco Neubert</v>
      </c>
      <c r="D5768" s="1" t="str">
        <f t="array" ref="D5768">_xlfn.XLOOKUP($B5768, sales_teams!$A$2:$A$36, sales_teams!$C$2:$C$36)</f>
        <v>East</v>
      </c>
      <c r="E5768" s="1" t="s">
        <v>109</v>
      </c>
      <c r="F5768" s="1" t="s">
        <v>127</v>
      </c>
      <c r="G5768" s="1" t="str">
        <f t="array" ref="G5768">IF($F5768="", "", _xlfn.XLOOKUP($F5768,accounts!$A$2:$A$86,accounts!$B$2:$B$86, "Other"))</f>
        <v>technology</v>
      </c>
      <c r="H5768" s="1" t="str">
        <f t="array" ref="H5768">IF($F5768="", "", IFS(_xlfn.XLOOKUP($F5768, accounts!$A$2:$A$86, accounts!$E$2:$E$86, 0)&gt;=1000, "Enterprise", _xlfn.XLOOKUP($F5768, accounts!$A$2:$A$86, accounts!$E$2:$E$86, 0)&gt;=100, "Mid-Market", TRUE, "SMB"))</f>
        <v>Enterprise</v>
      </c>
      <c r="I5768" s="1" t="str">
        <f t="array" ref="I5768">IF($F5768="", "", _xlfn.XLOOKUP($F5768,accounts!$A$2:$A$86,accounts!$F$2:$F$86, "Other"))</f>
        <v>United States</v>
      </c>
      <c r="J5768" s="1" t="s">
        <v>131</v>
      </c>
      <c r="K5768" s="3">
        <v>42955.0</v>
      </c>
      <c r="L5768" s="3">
        <v>43091.0</v>
      </c>
      <c r="M5768" s="1">
        <v>1135.0</v>
      </c>
    </row>
    <row r="5769">
      <c r="A5769" s="1" t="s">
        <v>5974</v>
      </c>
      <c r="B5769" s="1" t="s">
        <v>30</v>
      </c>
      <c r="C5769" s="1" t="str">
        <f t="array" ref="C5769">_xlfn.XLOOKUP($B5769, sales_teams!$A$2:$A$36, sales_teams!$B$2:$B$36)</f>
        <v>Melvin Marxen</v>
      </c>
      <c r="D5769" s="1" t="str">
        <f t="array" ref="D5769">_xlfn.XLOOKUP($B5769, sales_teams!$A$2:$A$36, sales_teams!$C$2:$C$36)</f>
        <v>Central</v>
      </c>
      <c r="E5769" s="1" t="s">
        <v>148</v>
      </c>
      <c r="G5769" s="1" t="str">
        <f t="array" ref="G5769">IF($F5769="", "", _xlfn.XLOOKUP($F5769,accounts!$A$2:$A$86,accounts!$B$2:$B$86, "Other"))</f>
        <v/>
      </c>
      <c r="H5769" s="1" t="str">
        <f t="array" ref="H5769">IF($F5769="", "", IFS(_xlfn.XLOOKUP($F5769, accounts!$A$2:$A$86, accounts!$E$2:$E$86, 0)&gt;=1000, "Enterprise", _xlfn.XLOOKUP($F5769, accounts!$A$2:$A$86, accounts!$E$2:$E$86, 0)&gt;=100, "Mid-Market", TRUE, "SMB"))</f>
        <v/>
      </c>
      <c r="I5769" s="1" t="str">
        <f t="array" ref="I5769">IF($F5769="", "", _xlfn.XLOOKUP($F5769,accounts!$A$2:$A$86,accounts!$F$2:$F$86, "Other"))</f>
        <v/>
      </c>
      <c r="J5769" s="1" t="s">
        <v>189</v>
      </c>
      <c r="K5769" s="3">
        <v>42955.0</v>
      </c>
    </row>
    <row r="5770">
      <c r="A5770" s="1" t="s">
        <v>5975</v>
      </c>
      <c r="B5770" s="1" t="s">
        <v>53</v>
      </c>
      <c r="C5770" s="1" t="str">
        <f t="array" ref="C5770">_xlfn.XLOOKUP($B5770, sales_teams!$A$2:$A$36, sales_teams!$B$2:$B$36)</f>
        <v>Rocco Neubert</v>
      </c>
      <c r="D5770" s="1" t="str">
        <f t="array" ref="D5770">_xlfn.XLOOKUP($B5770, sales_teams!$A$2:$A$36, sales_teams!$C$2:$C$36)</f>
        <v>East</v>
      </c>
      <c r="E5770" s="1" t="s">
        <v>148</v>
      </c>
      <c r="F5770" s="1" t="s">
        <v>121</v>
      </c>
      <c r="G5770" s="1" t="str">
        <f t="array" ref="G5770">IF($F5770="", "", _xlfn.XLOOKUP($F5770,accounts!$A$2:$A$86,accounts!$B$2:$B$86, "Other"))</f>
        <v>telecommunications</v>
      </c>
      <c r="H5770" s="1" t="str">
        <f t="array" ref="H5770">IF($F5770="", "", IFS(_xlfn.XLOOKUP($F5770, accounts!$A$2:$A$86, accounts!$E$2:$E$86, 0)&gt;=1000, "Enterprise", _xlfn.XLOOKUP($F5770, accounts!$A$2:$A$86, accounts!$E$2:$E$86, 0)&gt;=100, "Mid-Market", TRUE, "SMB"))</f>
        <v>Enterprise</v>
      </c>
      <c r="I5770" s="1" t="str">
        <f t="array" ref="I5770">IF($F5770="", "", _xlfn.XLOOKUP($F5770,accounts!$A$2:$A$86,accounts!$F$2:$F$86, "Other"))</f>
        <v>United States</v>
      </c>
      <c r="J5770" s="1" t="s">
        <v>131</v>
      </c>
      <c r="K5770" s="3">
        <v>42955.0</v>
      </c>
      <c r="L5770" s="3">
        <v>42958.0</v>
      </c>
      <c r="M5770" s="1">
        <v>4859.0</v>
      </c>
    </row>
    <row r="5771">
      <c r="A5771" s="1" t="s">
        <v>5976</v>
      </c>
      <c r="B5771" s="1" t="s">
        <v>19</v>
      </c>
      <c r="C5771" s="1" t="str">
        <f t="array" ref="C5771">_xlfn.XLOOKUP($B5771, sales_teams!$A$2:$A$36, sales_teams!$B$2:$B$36)</f>
        <v>Melvin Marxen</v>
      </c>
      <c r="D5771" s="1" t="str">
        <f t="array" ref="D5771">_xlfn.XLOOKUP($B5771, sales_teams!$A$2:$A$36, sales_teams!$C$2:$C$36)</f>
        <v>Central</v>
      </c>
      <c r="E5771" s="1" t="s">
        <v>109</v>
      </c>
      <c r="F5771" s="1" t="s">
        <v>164</v>
      </c>
      <c r="G5771" s="1" t="str">
        <f t="array" ref="G5771">IF($F5771="", "", _xlfn.XLOOKUP($F5771,accounts!$A$2:$A$86,accounts!$B$2:$B$86, "Other"))</f>
        <v>retail</v>
      </c>
      <c r="H5771" s="1" t="str">
        <f t="array" ref="H5771">IF($F5771="", "", IFS(_xlfn.XLOOKUP($F5771, accounts!$A$2:$A$86, accounts!$E$2:$E$86, 0)&gt;=1000, "Enterprise", _xlfn.XLOOKUP($F5771, accounts!$A$2:$A$86, accounts!$E$2:$E$86, 0)&gt;=100, "Mid-Market", TRUE, "SMB"))</f>
        <v>Mid-Market</v>
      </c>
      <c r="I5771" s="1" t="str">
        <f t="array" ref="I5771">IF($F5771="", "", _xlfn.XLOOKUP($F5771,accounts!$A$2:$A$86,accounts!$F$2:$F$86, "Other"))</f>
        <v>United States</v>
      </c>
      <c r="J5771" s="1" t="s">
        <v>131</v>
      </c>
      <c r="K5771" s="3">
        <v>42955.0</v>
      </c>
      <c r="L5771" s="3">
        <v>42964.0</v>
      </c>
      <c r="M5771" s="1">
        <v>1085.0</v>
      </c>
    </row>
    <row r="5772">
      <c r="A5772" s="1" t="s">
        <v>5977</v>
      </c>
      <c r="B5772" s="1" t="s">
        <v>104</v>
      </c>
      <c r="C5772" s="1" t="str">
        <f t="array" ref="C5772">_xlfn.XLOOKUP($B5772, sales_teams!$A$2:$A$36, sales_teams!$B$2:$B$36)</f>
        <v>Summer Sewald</v>
      </c>
      <c r="D5772" s="1" t="str">
        <f t="array" ref="D5772">_xlfn.XLOOKUP($B5772, sales_teams!$A$2:$A$36, sales_teams!$C$2:$C$36)</f>
        <v>West</v>
      </c>
      <c r="E5772" s="1" t="s">
        <v>181</v>
      </c>
      <c r="F5772" s="1" t="s">
        <v>47</v>
      </c>
      <c r="G5772" s="1" t="str">
        <f t="array" ref="G5772">IF($F5772="", "", _xlfn.XLOOKUP($F5772,accounts!$A$2:$A$86,accounts!$B$2:$B$86, "Other"))</f>
        <v>retail</v>
      </c>
      <c r="H5772" s="1" t="str">
        <f t="array" ref="H5772">IF($F5772="", "", IFS(_xlfn.XLOOKUP($F5772, accounts!$A$2:$A$86, accounts!$E$2:$E$86, 0)&gt;=1000, "Enterprise", _xlfn.XLOOKUP($F5772, accounts!$A$2:$A$86, accounts!$E$2:$E$86, 0)&gt;=100, "Mid-Market", TRUE, "SMB"))</f>
        <v>Enterprise</v>
      </c>
      <c r="I5772" s="1" t="str">
        <f t="array" ref="I5772">IF($F5772="", "", _xlfn.XLOOKUP($F5772,accounts!$A$2:$A$86,accounts!$F$2:$F$86, "Other"))</f>
        <v>United States</v>
      </c>
      <c r="J5772" s="1" t="s">
        <v>189</v>
      </c>
      <c r="K5772" s="3">
        <v>42955.0</v>
      </c>
    </row>
    <row r="5773">
      <c r="A5773" s="1" t="s">
        <v>5978</v>
      </c>
      <c r="B5773" s="1" t="s">
        <v>102</v>
      </c>
      <c r="C5773" s="1" t="str">
        <f t="array" ref="C5773">_xlfn.XLOOKUP($B5773, sales_teams!$A$2:$A$36, sales_teams!$B$2:$B$36)</f>
        <v>Summer Sewald</v>
      </c>
      <c r="D5773" s="1" t="str">
        <f t="array" ref="D5773">_xlfn.XLOOKUP($B5773, sales_teams!$A$2:$A$36, sales_teams!$C$2:$C$36)</f>
        <v>West</v>
      </c>
      <c r="E5773" s="1" t="s">
        <v>179</v>
      </c>
      <c r="F5773" s="1" t="s">
        <v>154</v>
      </c>
      <c r="G5773" s="1" t="str">
        <f t="array" ref="G5773">IF($F5773="", "", _xlfn.XLOOKUP($F5773,accounts!$A$2:$A$86,accounts!$B$2:$B$86, "Other"))</f>
        <v>retail</v>
      </c>
      <c r="H5773" s="1" t="str">
        <f t="array" ref="H5773">IF($F5773="", "", IFS(_xlfn.XLOOKUP($F5773, accounts!$A$2:$A$86, accounts!$E$2:$E$86, 0)&gt;=1000, "Enterprise", _xlfn.XLOOKUP($F5773, accounts!$A$2:$A$86, accounts!$E$2:$E$86, 0)&gt;=100, "Mid-Market", TRUE, "SMB"))</f>
        <v>Enterprise</v>
      </c>
      <c r="I5773" s="1" t="str">
        <f t="array" ref="I5773">IF($F5773="", "", _xlfn.XLOOKUP($F5773,accounts!$A$2:$A$86,accounts!$F$2:$F$86, "Other"))</f>
        <v>United States</v>
      </c>
      <c r="J5773" s="1" t="s">
        <v>192</v>
      </c>
      <c r="K5773" s="3">
        <v>42955.0</v>
      </c>
      <c r="L5773" s="3">
        <v>43002.0</v>
      </c>
      <c r="M5773" s="1">
        <v>0.0</v>
      </c>
    </row>
    <row r="5774">
      <c r="A5774" s="1" t="s">
        <v>5979</v>
      </c>
      <c r="B5774" s="1" t="s">
        <v>17</v>
      </c>
      <c r="C5774" s="1" t="str">
        <f t="array" ref="C5774">_xlfn.XLOOKUP($B5774, sales_teams!$A$2:$A$36, sales_teams!$B$2:$B$36)</f>
        <v>Dustin Brinkmann</v>
      </c>
      <c r="D5774" s="1" t="str">
        <f t="array" ref="D5774">_xlfn.XLOOKUP($B5774, sales_teams!$A$2:$A$36, sales_teams!$C$2:$C$36)</f>
        <v>Central</v>
      </c>
      <c r="E5774" s="1" t="s">
        <v>181</v>
      </c>
      <c r="G5774" s="1" t="str">
        <f t="array" ref="G5774">IF($F5774="", "", _xlfn.XLOOKUP($F5774,accounts!$A$2:$A$86,accounts!$B$2:$B$86, "Other"))</f>
        <v/>
      </c>
      <c r="H5774" s="1" t="str">
        <f t="array" ref="H5774">IF($F5774="", "", IFS(_xlfn.XLOOKUP($F5774, accounts!$A$2:$A$86, accounts!$E$2:$E$86, 0)&gt;=1000, "Enterprise", _xlfn.XLOOKUP($F5774, accounts!$A$2:$A$86, accounts!$E$2:$E$86, 0)&gt;=100, "Mid-Market", TRUE, "SMB"))</f>
        <v/>
      </c>
      <c r="I5774" s="1" t="str">
        <f t="array" ref="I5774">IF($F5774="", "", _xlfn.XLOOKUP($F5774,accounts!$A$2:$A$86,accounts!$F$2:$F$86, "Other"))</f>
        <v/>
      </c>
      <c r="J5774" s="1" t="s">
        <v>189</v>
      </c>
      <c r="K5774" s="3">
        <v>42955.0</v>
      </c>
    </row>
    <row r="5775">
      <c r="A5775" s="1" t="s">
        <v>5980</v>
      </c>
      <c r="B5775" s="1" t="s">
        <v>17</v>
      </c>
      <c r="C5775" s="1" t="str">
        <f t="array" ref="C5775">_xlfn.XLOOKUP($B5775, sales_teams!$A$2:$A$36, sales_teams!$B$2:$B$36)</f>
        <v>Dustin Brinkmann</v>
      </c>
      <c r="D5775" s="1" t="str">
        <f t="array" ref="D5775">_xlfn.XLOOKUP($B5775, sales_teams!$A$2:$A$36, sales_teams!$C$2:$C$36)</f>
        <v>Central</v>
      </c>
      <c r="E5775" s="1" t="s">
        <v>181</v>
      </c>
      <c r="F5775" s="1" t="s">
        <v>89</v>
      </c>
      <c r="G5775" s="1" t="str">
        <f t="array" ref="G5775">IF($F5775="", "", _xlfn.XLOOKUP($F5775,accounts!$A$2:$A$86,accounts!$B$2:$B$86, "Other"))</f>
        <v>finance</v>
      </c>
      <c r="H5775" s="1" t="str">
        <f t="array" ref="H5775">IF($F5775="", "", IFS(_xlfn.XLOOKUP($F5775, accounts!$A$2:$A$86, accounts!$E$2:$E$86, 0)&gt;=1000, "Enterprise", _xlfn.XLOOKUP($F5775, accounts!$A$2:$A$86, accounts!$E$2:$E$86, 0)&gt;=100, "Mid-Market", TRUE, "SMB"))</f>
        <v>Enterprise</v>
      </c>
      <c r="I5775" s="1" t="str">
        <f t="array" ref="I5775">IF($F5775="", "", _xlfn.XLOOKUP($F5775,accounts!$A$2:$A$86,accounts!$F$2:$F$86, "Other"))</f>
        <v>United States</v>
      </c>
      <c r="J5775" s="1" t="s">
        <v>192</v>
      </c>
      <c r="K5775" s="3">
        <v>42955.0</v>
      </c>
      <c r="L5775" s="3">
        <v>43052.0</v>
      </c>
      <c r="M5775" s="1">
        <v>0.0</v>
      </c>
    </row>
    <row r="5776">
      <c r="A5776" s="1" t="s">
        <v>5981</v>
      </c>
      <c r="B5776" s="1" t="s">
        <v>24</v>
      </c>
      <c r="C5776" s="1" t="str">
        <f t="array" ref="C5776">_xlfn.XLOOKUP($B5776, sales_teams!$A$2:$A$36, sales_teams!$B$2:$B$36)</f>
        <v>Melvin Marxen</v>
      </c>
      <c r="D5776" s="1" t="str">
        <f t="array" ref="D5776">_xlfn.XLOOKUP($B5776, sales_teams!$A$2:$A$36, sales_teams!$C$2:$C$36)</f>
        <v>Central</v>
      </c>
      <c r="E5776" s="1" t="s">
        <v>109</v>
      </c>
      <c r="F5776" s="1" t="s">
        <v>178</v>
      </c>
      <c r="G5776" s="1" t="str">
        <f t="array" ref="G5776">IF($F5776="", "", _xlfn.XLOOKUP($F5776,accounts!$A$2:$A$86,accounts!$B$2:$B$86, "Other"))</f>
        <v>medical</v>
      </c>
      <c r="H5776" s="1" t="str">
        <f t="array" ref="H5776">IF($F5776="", "", IFS(_xlfn.XLOOKUP($F5776, accounts!$A$2:$A$86, accounts!$E$2:$E$86, 0)&gt;=1000, "Enterprise", _xlfn.XLOOKUP($F5776, accounts!$A$2:$A$86, accounts!$E$2:$E$86, 0)&gt;=100, "Mid-Market", TRUE, "SMB"))</f>
        <v>Enterprise</v>
      </c>
      <c r="I5776" s="1" t="str">
        <f t="array" ref="I5776">IF($F5776="", "", _xlfn.XLOOKUP($F5776,accounts!$A$2:$A$86,accounts!$F$2:$F$86, "Other"))</f>
        <v>United States</v>
      </c>
      <c r="J5776" s="1" t="s">
        <v>131</v>
      </c>
      <c r="K5776" s="3">
        <v>42955.0</v>
      </c>
      <c r="L5776" s="3">
        <v>43046.0</v>
      </c>
      <c r="M5776" s="1">
        <v>1196.0</v>
      </c>
    </row>
    <row r="5777">
      <c r="A5777" s="1" t="s">
        <v>5982</v>
      </c>
      <c r="B5777" s="1" t="s">
        <v>24</v>
      </c>
      <c r="C5777" s="1" t="str">
        <f t="array" ref="C5777">_xlfn.XLOOKUP($B5777, sales_teams!$A$2:$A$36, sales_teams!$B$2:$B$36)</f>
        <v>Melvin Marxen</v>
      </c>
      <c r="D5777" s="1" t="str">
        <f t="array" ref="D5777">_xlfn.XLOOKUP($B5777, sales_teams!$A$2:$A$36, sales_teams!$C$2:$C$36)</f>
        <v>Central</v>
      </c>
      <c r="E5777" s="1" t="s">
        <v>194</v>
      </c>
      <c r="F5777" s="1" t="s">
        <v>136</v>
      </c>
      <c r="G5777" s="1" t="str">
        <f t="array" ref="G5777">IF($F5777="", "", _xlfn.XLOOKUP($F5777,accounts!$A$2:$A$86,accounts!$B$2:$B$86, "Other"))</f>
        <v>services</v>
      </c>
      <c r="H5777" s="1" t="str">
        <f t="array" ref="H5777">IF($F5777="", "", IFS(_xlfn.XLOOKUP($F5777, accounts!$A$2:$A$86, accounts!$E$2:$E$86, 0)&gt;=1000, "Enterprise", _xlfn.XLOOKUP($F5777, accounts!$A$2:$A$86, accounts!$E$2:$E$86, 0)&gt;=100, "Mid-Market", TRUE, "SMB"))</f>
        <v>Enterprise</v>
      </c>
      <c r="I5777" s="1" t="str">
        <f t="array" ref="I5777">IF($F5777="", "", _xlfn.XLOOKUP($F5777,accounts!$A$2:$A$86,accounts!$F$2:$F$86, "Other"))</f>
        <v>United States</v>
      </c>
      <c r="J5777" s="1" t="s">
        <v>131</v>
      </c>
      <c r="K5777" s="3">
        <v>42955.0</v>
      </c>
      <c r="L5777" s="3">
        <v>42966.0</v>
      </c>
      <c r="M5777" s="1">
        <v>5572.0</v>
      </c>
    </row>
    <row r="5778">
      <c r="A5778" s="1" t="s">
        <v>5983</v>
      </c>
      <c r="B5778" s="1" t="s">
        <v>107</v>
      </c>
      <c r="C5778" s="1" t="str">
        <f t="array" ref="C5778">_xlfn.XLOOKUP($B5778, sales_teams!$A$2:$A$36, sales_teams!$B$2:$B$36)</f>
        <v>Summer Sewald</v>
      </c>
      <c r="D5778" s="1" t="str">
        <f t="array" ref="D5778">_xlfn.XLOOKUP($B5778, sales_teams!$A$2:$A$36, sales_teams!$C$2:$C$36)</f>
        <v>West</v>
      </c>
      <c r="E5778" s="1" t="s">
        <v>188</v>
      </c>
      <c r="F5778" s="1" t="s">
        <v>124</v>
      </c>
      <c r="G5778" s="1" t="str">
        <f t="array" ref="G5778">IF($F5778="", "", _xlfn.XLOOKUP($F5778,accounts!$A$2:$A$86,accounts!$B$2:$B$86, "Other"))</f>
        <v>retail</v>
      </c>
      <c r="H5778" s="1" t="str">
        <f t="array" ref="H5778">IF($F5778="", "", IFS(_xlfn.XLOOKUP($F5778, accounts!$A$2:$A$86, accounts!$E$2:$E$86, 0)&gt;=1000, "Enterprise", _xlfn.XLOOKUP($F5778, accounts!$A$2:$A$86, accounts!$E$2:$E$86, 0)&gt;=100, "Mid-Market", TRUE, "SMB"))</f>
        <v>Enterprise</v>
      </c>
      <c r="I5778" s="1" t="str">
        <f t="array" ref="I5778">IF($F5778="", "", _xlfn.XLOOKUP($F5778,accounts!$A$2:$A$86,accounts!$F$2:$F$86, "Other"))</f>
        <v>United States</v>
      </c>
      <c r="J5778" s="1" t="s">
        <v>131</v>
      </c>
      <c r="K5778" s="3">
        <v>42955.0</v>
      </c>
      <c r="L5778" s="3">
        <v>43045.0</v>
      </c>
      <c r="M5778" s="1">
        <v>3415.0</v>
      </c>
    </row>
    <row r="5779">
      <c r="A5779" s="1" t="s">
        <v>5984</v>
      </c>
      <c r="B5779" s="1" t="s">
        <v>41</v>
      </c>
      <c r="C5779" s="1" t="str">
        <f t="array" ref="C5779">_xlfn.XLOOKUP($B5779, sales_teams!$A$2:$A$36, sales_teams!$B$2:$B$36)</f>
        <v>Cara Losch</v>
      </c>
      <c r="D5779" s="1" t="str">
        <f t="array" ref="D5779">_xlfn.XLOOKUP($B5779, sales_teams!$A$2:$A$36, sales_teams!$C$2:$C$36)</f>
        <v>East</v>
      </c>
      <c r="E5779" s="1" t="s">
        <v>188</v>
      </c>
      <c r="G5779" s="1" t="str">
        <f t="array" ref="G5779">IF($F5779="", "", _xlfn.XLOOKUP($F5779,accounts!$A$2:$A$86,accounts!$B$2:$B$86, "Other"))</f>
        <v/>
      </c>
      <c r="H5779" s="1" t="str">
        <f t="array" ref="H5779">IF($F5779="", "", IFS(_xlfn.XLOOKUP($F5779, accounts!$A$2:$A$86, accounts!$E$2:$E$86, 0)&gt;=1000, "Enterprise", _xlfn.XLOOKUP($F5779, accounts!$A$2:$A$86, accounts!$E$2:$E$86, 0)&gt;=100, "Mid-Market", TRUE, "SMB"))</f>
        <v/>
      </c>
      <c r="I5779" s="1" t="str">
        <f t="array" ref="I5779">IF($F5779="", "", _xlfn.XLOOKUP($F5779,accounts!$A$2:$A$86,accounts!$F$2:$F$86, "Other"))</f>
        <v/>
      </c>
      <c r="J5779" s="1" t="s">
        <v>189</v>
      </c>
      <c r="K5779" s="3">
        <v>42955.0</v>
      </c>
    </row>
    <row r="5780">
      <c r="A5780" s="1" t="s">
        <v>5985</v>
      </c>
      <c r="B5780" s="1" t="s">
        <v>15</v>
      </c>
      <c r="C5780" s="1" t="str">
        <f t="array" ref="C5780">_xlfn.XLOOKUP($B5780, sales_teams!$A$2:$A$36, sales_teams!$B$2:$B$36)</f>
        <v>Dustin Brinkmann</v>
      </c>
      <c r="D5780" s="1" t="str">
        <f t="array" ref="D5780">_xlfn.XLOOKUP($B5780, sales_teams!$A$2:$A$36, sales_teams!$C$2:$C$36)</f>
        <v>Central</v>
      </c>
      <c r="E5780" s="1" t="s">
        <v>179</v>
      </c>
      <c r="F5780" s="1" t="s">
        <v>152</v>
      </c>
      <c r="G5780" s="1" t="str">
        <f t="array" ref="G5780">IF($F5780="", "", _xlfn.XLOOKUP($F5780,accounts!$A$2:$A$86,accounts!$B$2:$B$86, "Other"))</f>
        <v>marketing</v>
      </c>
      <c r="H5780" s="1" t="str">
        <f t="array" ref="H5780">IF($F5780="", "", IFS(_xlfn.XLOOKUP($F5780, accounts!$A$2:$A$86, accounts!$E$2:$E$86, 0)&gt;=1000, "Enterprise", _xlfn.XLOOKUP($F5780, accounts!$A$2:$A$86, accounts!$E$2:$E$86, 0)&gt;=100, "Mid-Market", TRUE, "SMB"))</f>
        <v>Mid-Market</v>
      </c>
      <c r="I5780" s="1" t="str">
        <f t="array" ref="I5780">IF($F5780="", "", _xlfn.XLOOKUP($F5780,accounts!$A$2:$A$86,accounts!$F$2:$F$86, "Other"))</f>
        <v>United States</v>
      </c>
      <c r="J5780" s="1" t="s">
        <v>192</v>
      </c>
      <c r="K5780" s="3">
        <v>42955.0</v>
      </c>
      <c r="L5780" s="3">
        <v>42962.0</v>
      </c>
      <c r="M5780" s="1">
        <v>0.0</v>
      </c>
    </row>
    <row r="5781">
      <c r="A5781" s="1" t="s">
        <v>5986</v>
      </c>
      <c r="B5781" s="1" t="s">
        <v>7</v>
      </c>
      <c r="C5781" s="1" t="str">
        <f t="array" ref="C5781">_xlfn.XLOOKUP($B5781, sales_teams!$A$2:$A$36, sales_teams!$B$2:$B$36)</f>
        <v>Dustin Brinkmann</v>
      </c>
      <c r="D5781" s="1" t="str">
        <f t="array" ref="D5781">_xlfn.XLOOKUP($B5781, sales_teams!$A$2:$A$36, sales_teams!$C$2:$C$36)</f>
        <v>Central</v>
      </c>
      <c r="E5781" s="1" t="s">
        <v>194</v>
      </c>
      <c r="G5781" s="1" t="str">
        <f t="array" ref="G5781">IF($F5781="", "", _xlfn.XLOOKUP($F5781,accounts!$A$2:$A$86,accounts!$B$2:$B$86, "Other"))</f>
        <v/>
      </c>
      <c r="H5781" s="1" t="str">
        <f t="array" ref="H5781">IF($F5781="", "", IFS(_xlfn.XLOOKUP($F5781, accounts!$A$2:$A$86, accounts!$E$2:$E$86, 0)&gt;=1000, "Enterprise", _xlfn.XLOOKUP($F5781, accounts!$A$2:$A$86, accounts!$E$2:$E$86, 0)&gt;=100, "Mid-Market", TRUE, "SMB"))</f>
        <v/>
      </c>
      <c r="I5781" s="1" t="str">
        <f t="array" ref="I5781">IF($F5781="", "", _xlfn.XLOOKUP($F5781,accounts!$A$2:$A$86,accounts!$F$2:$F$86, "Other"))</f>
        <v/>
      </c>
      <c r="J5781" s="1" t="s">
        <v>189</v>
      </c>
      <c r="K5781" s="3">
        <v>42956.0</v>
      </c>
    </row>
    <row r="5782">
      <c r="A5782" s="1" t="s">
        <v>5987</v>
      </c>
      <c r="B5782" s="1" t="s">
        <v>52</v>
      </c>
      <c r="C5782" s="1" t="str">
        <f t="array" ref="C5782">_xlfn.XLOOKUP($B5782, sales_teams!$A$2:$A$36, sales_teams!$B$2:$B$36)</f>
        <v>Rocco Neubert</v>
      </c>
      <c r="D5782" s="1" t="str">
        <f t="array" ref="D5782">_xlfn.XLOOKUP($B5782, sales_teams!$A$2:$A$36, sales_teams!$C$2:$C$36)</f>
        <v>East</v>
      </c>
      <c r="E5782" s="1" t="s">
        <v>181</v>
      </c>
      <c r="G5782" s="1" t="str">
        <f t="array" ref="G5782">IF($F5782="", "", _xlfn.XLOOKUP($F5782,accounts!$A$2:$A$86,accounts!$B$2:$B$86, "Other"))</f>
        <v/>
      </c>
      <c r="H5782" s="1" t="str">
        <f t="array" ref="H5782">IF($F5782="", "", IFS(_xlfn.XLOOKUP($F5782, accounts!$A$2:$A$86, accounts!$E$2:$E$86, 0)&gt;=1000, "Enterprise", _xlfn.XLOOKUP($F5782, accounts!$A$2:$A$86, accounts!$E$2:$E$86, 0)&gt;=100, "Mid-Market", TRUE, "SMB"))</f>
        <v/>
      </c>
      <c r="I5782" s="1" t="str">
        <f t="array" ref="I5782">IF($F5782="", "", _xlfn.XLOOKUP($F5782,accounts!$A$2:$A$86,accounts!$F$2:$F$86, "Other"))</f>
        <v/>
      </c>
      <c r="J5782" s="1" t="s">
        <v>189</v>
      </c>
      <c r="K5782" s="3">
        <v>42956.0</v>
      </c>
    </row>
    <row r="5783">
      <c r="A5783" s="1" t="s">
        <v>5988</v>
      </c>
      <c r="B5783" s="1" t="s">
        <v>52</v>
      </c>
      <c r="C5783" s="1" t="str">
        <f t="array" ref="C5783">_xlfn.XLOOKUP($B5783, sales_teams!$A$2:$A$36, sales_teams!$B$2:$B$36)</f>
        <v>Rocco Neubert</v>
      </c>
      <c r="D5783" s="1" t="str">
        <f t="array" ref="D5783">_xlfn.XLOOKUP($B5783, sales_teams!$A$2:$A$36, sales_teams!$C$2:$C$36)</f>
        <v>East</v>
      </c>
      <c r="E5783" s="1" t="s">
        <v>181</v>
      </c>
      <c r="F5783" s="1" t="s">
        <v>126</v>
      </c>
      <c r="G5783" s="1" t="str">
        <f t="array" ref="G5783">IF($F5783="", "", _xlfn.XLOOKUP($F5783,accounts!$A$2:$A$86,accounts!$B$2:$B$86, "Other"))</f>
        <v>retail</v>
      </c>
      <c r="H5783" s="1" t="str">
        <f t="array" ref="H5783">IF($F5783="", "", IFS(_xlfn.XLOOKUP($F5783, accounts!$A$2:$A$86, accounts!$E$2:$E$86, 0)&gt;=1000, "Enterprise", _xlfn.XLOOKUP($F5783, accounts!$A$2:$A$86, accounts!$E$2:$E$86, 0)&gt;=100, "Mid-Market", TRUE, "SMB"))</f>
        <v>Enterprise</v>
      </c>
      <c r="I5783" s="1" t="str">
        <f t="array" ref="I5783">IF($F5783="", "", _xlfn.XLOOKUP($F5783,accounts!$A$2:$A$86,accounts!$F$2:$F$86, "Other"))</f>
        <v>United States</v>
      </c>
      <c r="J5783" s="1" t="s">
        <v>192</v>
      </c>
      <c r="K5783" s="3">
        <v>42956.0</v>
      </c>
      <c r="L5783" s="3">
        <v>43074.0</v>
      </c>
      <c r="M5783" s="1">
        <v>0.0</v>
      </c>
    </row>
    <row r="5784">
      <c r="A5784" s="1" t="s">
        <v>5989</v>
      </c>
      <c r="B5784" s="1" t="s">
        <v>48</v>
      </c>
      <c r="C5784" s="1" t="str">
        <f t="array" ref="C5784">_xlfn.XLOOKUP($B5784, sales_teams!$A$2:$A$36, sales_teams!$B$2:$B$36)</f>
        <v>Rocco Neubert</v>
      </c>
      <c r="D5784" s="1" t="str">
        <f t="array" ref="D5784">_xlfn.XLOOKUP($B5784, sales_teams!$A$2:$A$36, sales_teams!$C$2:$C$36)</f>
        <v>East</v>
      </c>
      <c r="E5784" s="1" t="s">
        <v>109</v>
      </c>
      <c r="F5784" s="1" t="s">
        <v>167</v>
      </c>
      <c r="G5784" s="1" t="str">
        <f t="array" ref="G5784">IF($F5784="", "", _xlfn.XLOOKUP($F5784,accounts!$A$2:$A$86,accounts!$B$2:$B$86, "Other"))</f>
        <v>finance</v>
      </c>
      <c r="H5784" s="1" t="str">
        <f t="array" ref="H5784">IF($F5784="", "", IFS(_xlfn.XLOOKUP($F5784, accounts!$A$2:$A$86, accounts!$E$2:$E$86, 0)&gt;=1000, "Enterprise", _xlfn.XLOOKUP($F5784, accounts!$A$2:$A$86, accounts!$E$2:$E$86, 0)&gt;=100, "Mid-Market", TRUE, "SMB"))</f>
        <v>Mid-Market</v>
      </c>
      <c r="I5784" s="1" t="str">
        <f t="array" ref="I5784">IF($F5784="", "", _xlfn.XLOOKUP($F5784,accounts!$A$2:$A$86,accounts!$F$2:$F$86, "Other"))</f>
        <v>United States</v>
      </c>
      <c r="J5784" s="1" t="s">
        <v>192</v>
      </c>
      <c r="K5784" s="3">
        <v>42956.0</v>
      </c>
      <c r="L5784" s="3">
        <v>43051.0</v>
      </c>
      <c r="M5784" s="1">
        <v>0.0</v>
      </c>
    </row>
    <row r="5785">
      <c r="A5785" s="1" t="s">
        <v>5990</v>
      </c>
      <c r="B5785" s="1" t="s">
        <v>48</v>
      </c>
      <c r="C5785" s="1" t="str">
        <f t="array" ref="C5785">_xlfn.XLOOKUP($B5785, sales_teams!$A$2:$A$36, sales_teams!$B$2:$B$36)</f>
        <v>Rocco Neubert</v>
      </c>
      <c r="D5785" s="1" t="str">
        <f t="array" ref="D5785">_xlfn.XLOOKUP($B5785, sales_teams!$A$2:$A$36, sales_teams!$C$2:$C$36)</f>
        <v>East</v>
      </c>
      <c r="E5785" s="1" t="s">
        <v>109</v>
      </c>
      <c r="F5785" s="1" t="s">
        <v>144</v>
      </c>
      <c r="G5785" s="1" t="str">
        <f t="array" ref="G5785">IF($F5785="", "", _xlfn.XLOOKUP($F5785,accounts!$A$2:$A$86,accounts!$B$2:$B$86, "Other"))</f>
        <v>retail</v>
      </c>
      <c r="H5785" s="1" t="str">
        <f t="array" ref="H5785">IF($F5785="", "", IFS(_xlfn.XLOOKUP($F5785, accounts!$A$2:$A$86, accounts!$E$2:$E$86, 0)&gt;=1000, "Enterprise", _xlfn.XLOOKUP($F5785, accounts!$A$2:$A$86, accounts!$E$2:$E$86, 0)&gt;=100, "Mid-Market", TRUE, "SMB"))</f>
        <v>Enterprise</v>
      </c>
      <c r="I5785" s="1" t="str">
        <f t="array" ref="I5785">IF($F5785="", "", _xlfn.XLOOKUP($F5785,accounts!$A$2:$A$86,accounts!$F$2:$F$86, "Other"))</f>
        <v>United States</v>
      </c>
      <c r="J5785" s="1" t="s">
        <v>131</v>
      </c>
      <c r="K5785" s="3">
        <v>42956.0</v>
      </c>
      <c r="L5785" s="3">
        <v>43002.0</v>
      </c>
      <c r="M5785" s="1">
        <v>1176.0</v>
      </c>
    </row>
    <row r="5786">
      <c r="A5786" s="1" t="s">
        <v>5991</v>
      </c>
      <c r="B5786" s="1" t="s">
        <v>30</v>
      </c>
      <c r="C5786" s="1" t="str">
        <f t="array" ref="C5786">_xlfn.XLOOKUP($B5786, sales_teams!$A$2:$A$36, sales_teams!$B$2:$B$36)</f>
        <v>Melvin Marxen</v>
      </c>
      <c r="D5786" s="1" t="str">
        <f t="array" ref="D5786">_xlfn.XLOOKUP($B5786, sales_teams!$A$2:$A$36, sales_teams!$C$2:$C$36)</f>
        <v>Central</v>
      </c>
      <c r="E5786" s="1" t="s">
        <v>109</v>
      </c>
      <c r="F5786" s="1" t="s">
        <v>114</v>
      </c>
      <c r="G5786" s="1" t="str">
        <f t="array" ref="G5786">IF($F5786="", "", _xlfn.XLOOKUP($F5786,accounts!$A$2:$A$86,accounts!$B$2:$B$86, "Other"))</f>
        <v>marketing</v>
      </c>
      <c r="H5786" s="1" t="str">
        <f t="array" ref="H5786">IF($F5786="", "", IFS(_xlfn.XLOOKUP($F5786, accounts!$A$2:$A$86, accounts!$E$2:$E$86, 0)&gt;=1000, "Enterprise", _xlfn.XLOOKUP($F5786, accounts!$A$2:$A$86, accounts!$E$2:$E$86, 0)&gt;=100, "Mid-Market", TRUE, "SMB"))</f>
        <v>Enterprise</v>
      </c>
      <c r="I5786" s="1" t="str">
        <f t="array" ref="I5786">IF($F5786="", "", _xlfn.XLOOKUP($F5786,accounts!$A$2:$A$86,accounts!$F$2:$F$86, "Other"))</f>
        <v>United States</v>
      </c>
      <c r="J5786" s="1" t="s">
        <v>189</v>
      </c>
      <c r="K5786" s="3">
        <v>42956.0</v>
      </c>
    </row>
    <row r="5787">
      <c r="A5787" s="1" t="s">
        <v>5992</v>
      </c>
      <c r="B5787" s="1" t="s">
        <v>30</v>
      </c>
      <c r="C5787" s="1" t="str">
        <f t="array" ref="C5787">_xlfn.XLOOKUP($B5787, sales_teams!$A$2:$A$36, sales_teams!$B$2:$B$36)</f>
        <v>Melvin Marxen</v>
      </c>
      <c r="D5787" s="1" t="str">
        <f t="array" ref="D5787">_xlfn.XLOOKUP($B5787, sales_teams!$A$2:$A$36, sales_teams!$C$2:$C$36)</f>
        <v>Central</v>
      </c>
      <c r="E5787" s="1" t="s">
        <v>148</v>
      </c>
      <c r="G5787" s="1" t="str">
        <f t="array" ref="G5787">IF($F5787="", "", _xlfn.XLOOKUP($F5787,accounts!$A$2:$A$86,accounts!$B$2:$B$86, "Other"))</f>
        <v/>
      </c>
      <c r="H5787" s="1" t="str">
        <f t="array" ref="H5787">IF($F5787="", "", IFS(_xlfn.XLOOKUP($F5787, accounts!$A$2:$A$86, accounts!$E$2:$E$86, 0)&gt;=1000, "Enterprise", _xlfn.XLOOKUP($F5787, accounts!$A$2:$A$86, accounts!$E$2:$E$86, 0)&gt;=100, "Mid-Market", TRUE, "SMB"))</f>
        <v/>
      </c>
      <c r="I5787" s="1" t="str">
        <f t="array" ref="I5787">IF($F5787="", "", _xlfn.XLOOKUP($F5787,accounts!$A$2:$A$86,accounts!$F$2:$F$86, "Other"))</f>
        <v/>
      </c>
      <c r="J5787" s="1" t="s">
        <v>189</v>
      </c>
      <c r="K5787" s="3">
        <v>42956.0</v>
      </c>
    </row>
    <row r="5788">
      <c r="A5788" s="1" t="s">
        <v>5993</v>
      </c>
      <c r="B5788" s="1" t="s">
        <v>30</v>
      </c>
      <c r="C5788" s="1" t="str">
        <f t="array" ref="C5788">_xlfn.XLOOKUP($B5788, sales_teams!$A$2:$A$36, sales_teams!$B$2:$B$36)</f>
        <v>Melvin Marxen</v>
      </c>
      <c r="D5788" s="1" t="str">
        <f t="array" ref="D5788">_xlfn.XLOOKUP($B5788, sales_teams!$A$2:$A$36, sales_teams!$C$2:$C$36)</f>
        <v>Central</v>
      </c>
      <c r="E5788" s="1" t="s">
        <v>148</v>
      </c>
      <c r="F5788" s="1" t="s">
        <v>157</v>
      </c>
      <c r="G5788" s="1" t="str">
        <f t="array" ref="G5788">IF($F5788="", "", _xlfn.XLOOKUP($F5788,accounts!$A$2:$A$86,accounts!$B$2:$B$86, "Other"))</f>
        <v>retail</v>
      </c>
      <c r="H5788" s="1" t="str">
        <f t="array" ref="H5788">IF($F5788="", "", IFS(_xlfn.XLOOKUP($F5788, accounts!$A$2:$A$86, accounts!$E$2:$E$86, 0)&gt;=1000, "Enterprise", _xlfn.XLOOKUP($F5788, accounts!$A$2:$A$86, accounts!$E$2:$E$86, 0)&gt;=100, "Mid-Market", TRUE, "SMB"))</f>
        <v>Enterprise</v>
      </c>
      <c r="I5788" s="1" t="str">
        <f t="array" ref="I5788">IF($F5788="", "", _xlfn.XLOOKUP($F5788,accounts!$A$2:$A$86,accounts!$F$2:$F$86, "Other"))</f>
        <v>Belgium</v>
      </c>
      <c r="J5788" s="1" t="s">
        <v>131</v>
      </c>
      <c r="K5788" s="3">
        <v>42956.0</v>
      </c>
      <c r="L5788" s="3">
        <v>43041.0</v>
      </c>
      <c r="M5788" s="1">
        <v>4313.0</v>
      </c>
    </row>
    <row r="5789">
      <c r="A5789" s="1" t="s">
        <v>5994</v>
      </c>
      <c r="B5789" s="1" t="s">
        <v>53</v>
      </c>
      <c r="C5789" s="1" t="str">
        <f t="array" ref="C5789">_xlfn.XLOOKUP($B5789, sales_teams!$A$2:$A$36, sales_teams!$B$2:$B$36)</f>
        <v>Rocco Neubert</v>
      </c>
      <c r="D5789" s="1" t="str">
        <f t="array" ref="D5789">_xlfn.XLOOKUP($B5789, sales_teams!$A$2:$A$36, sales_teams!$C$2:$C$36)</f>
        <v>East</v>
      </c>
      <c r="E5789" s="1" t="s">
        <v>148</v>
      </c>
      <c r="F5789" s="1" t="s">
        <v>127</v>
      </c>
      <c r="G5789" s="1" t="str">
        <f t="array" ref="G5789">IF($F5789="", "", _xlfn.XLOOKUP($F5789,accounts!$A$2:$A$86,accounts!$B$2:$B$86, "Other"))</f>
        <v>technology</v>
      </c>
      <c r="H5789" s="1" t="str">
        <f t="array" ref="H5789">IF($F5789="", "", IFS(_xlfn.XLOOKUP($F5789, accounts!$A$2:$A$86, accounts!$E$2:$E$86, 0)&gt;=1000, "Enterprise", _xlfn.XLOOKUP($F5789, accounts!$A$2:$A$86, accounts!$E$2:$E$86, 0)&gt;=100, "Mid-Market", TRUE, "SMB"))</f>
        <v>Enterprise</v>
      </c>
      <c r="I5789" s="1" t="str">
        <f t="array" ref="I5789">IF($F5789="", "", _xlfn.XLOOKUP($F5789,accounts!$A$2:$A$86,accounts!$F$2:$F$86, "Other"))</f>
        <v>United States</v>
      </c>
      <c r="J5789" s="1" t="s">
        <v>131</v>
      </c>
      <c r="K5789" s="3">
        <v>42956.0</v>
      </c>
      <c r="L5789" s="3">
        <v>42993.0</v>
      </c>
      <c r="M5789" s="1">
        <v>4662.0</v>
      </c>
    </row>
    <row r="5790">
      <c r="A5790" s="1" t="s">
        <v>5995</v>
      </c>
      <c r="B5790" s="1" t="s">
        <v>94</v>
      </c>
      <c r="C5790" s="1" t="str">
        <f t="array" ref="C5790">_xlfn.XLOOKUP($B5790, sales_teams!$A$2:$A$36, sales_teams!$B$2:$B$36)</f>
        <v>Celia Rouche</v>
      </c>
      <c r="D5790" s="1" t="str">
        <f t="array" ref="D5790">_xlfn.XLOOKUP($B5790, sales_teams!$A$2:$A$36, sales_teams!$C$2:$C$36)</f>
        <v>West</v>
      </c>
      <c r="E5790" s="1" t="s">
        <v>181</v>
      </c>
      <c r="F5790" s="1" t="s">
        <v>154</v>
      </c>
      <c r="G5790" s="1" t="str">
        <f t="array" ref="G5790">IF($F5790="", "", _xlfn.XLOOKUP($F5790,accounts!$A$2:$A$86,accounts!$B$2:$B$86, "Other"))</f>
        <v>retail</v>
      </c>
      <c r="H5790" s="1" t="str">
        <f t="array" ref="H5790">IF($F5790="", "", IFS(_xlfn.XLOOKUP($F5790, accounts!$A$2:$A$86, accounts!$E$2:$E$86, 0)&gt;=1000, "Enterprise", _xlfn.XLOOKUP($F5790, accounts!$A$2:$A$86, accounts!$E$2:$E$86, 0)&gt;=100, "Mid-Market", TRUE, "SMB"))</f>
        <v>Enterprise</v>
      </c>
      <c r="I5790" s="1" t="str">
        <f t="array" ref="I5790">IF($F5790="", "", _xlfn.XLOOKUP($F5790,accounts!$A$2:$A$86,accounts!$F$2:$F$86, "Other"))</f>
        <v>United States</v>
      </c>
      <c r="J5790" s="1" t="s">
        <v>192</v>
      </c>
      <c r="K5790" s="3">
        <v>42956.0</v>
      </c>
      <c r="L5790" s="3">
        <v>42959.0</v>
      </c>
      <c r="M5790" s="1">
        <v>0.0</v>
      </c>
    </row>
    <row r="5791">
      <c r="A5791" s="1" t="s">
        <v>5996</v>
      </c>
      <c r="B5791" s="1" t="s">
        <v>94</v>
      </c>
      <c r="C5791" s="1" t="str">
        <f t="array" ref="C5791">_xlfn.XLOOKUP($B5791, sales_teams!$A$2:$A$36, sales_teams!$B$2:$B$36)</f>
        <v>Celia Rouche</v>
      </c>
      <c r="D5791" s="1" t="str">
        <f t="array" ref="D5791">_xlfn.XLOOKUP($B5791, sales_teams!$A$2:$A$36, sales_teams!$C$2:$C$36)</f>
        <v>West</v>
      </c>
      <c r="E5791" s="1" t="s">
        <v>188</v>
      </c>
      <c r="F5791" s="1" t="s">
        <v>50</v>
      </c>
      <c r="G5791" s="1" t="str">
        <f t="array" ref="G5791">IF($F5791="", "", _xlfn.XLOOKUP($F5791,accounts!$A$2:$A$86,accounts!$B$2:$B$86, "Other"))</f>
        <v>entertainment</v>
      </c>
      <c r="H5791" s="1" t="str">
        <f t="array" ref="H5791">IF($F5791="", "", IFS(_xlfn.XLOOKUP($F5791, accounts!$A$2:$A$86, accounts!$E$2:$E$86, 0)&gt;=1000, "Enterprise", _xlfn.XLOOKUP($F5791, accounts!$A$2:$A$86, accounts!$E$2:$E$86, 0)&gt;=100, "Mid-Market", TRUE, "SMB"))</f>
        <v>Enterprise</v>
      </c>
      <c r="I5791" s="1" t="str">
        <f t="array" ref="I5791">IF($F5791="", "", _xlfn.XLOOKUP($F5791,accounts!$A$2:$A$86,accounts!$F$2:$F$86, "Other"))</f>
        <v>United States</v>
      </c>
      <c r="J5791" s="1" t="s">
        <v>192</v>
      </c>
      <c r="K5791" s="3">
        <v>42956.0</v>
      </c>
      <c r="L5791" s="3">
        <v>43057.0</v>
      </c>
      <c r="M5791" s="1">
        <v>0.0</v>
      </c>
    </row>
    <row r="5792">
      <c r="A5792" s="1" t="s">
        <v>5997</v>
      </c>
      <c r="B5792" s="1" t="s">
        <v>42</v>
      </c>
      <c r="C5792" s="1" t="str">
        <f t="array" ref="C5792">_xlfn.XLOOKUP($B5792, sales_teams!$A$2:$A$36, sales_teams!$B$2:$B$36)</f>
        <v>Cara Losch</v>
      </c>
      <c r="D5792" s="1" t="str">
        <f t="array" ref="D5792">_xlfn.XLOOKUP($B5792, sales_teams!$A$2:$A$36, sales_teams!$C$2:$C$36)</f>
        <v>East</v>
      </c>
      <c r="E5792" s="1" t="s">
        <v>148</v>
      </c>
      <c r="F5792" s="1" t="s">
        <v>169</v>
      </c>
      <c r="G5792" s="1" t="str">
        <f t="array" ref="G5792">IF($F5792="", "", _xlfn.XLOOKUP($F5792,accounts!$A$2:$A$86,accounts!$B$2:$B$86, "Other"))</f>
        <v>entertainment</v>
      </c>
      <c r="H5792" s="1" t="str">
        <f t="array" ref="H5792">IF($F5792="", "", IFS(_xlfn.XLOOKUP($F5792, accounts!$A$2:$A$86, accounts!$E$2:$E$86, 0)&gt;=1000, "Enterprise", _xlfn.XLOOKUP($F5792, accounts!$A$2:$A$86, accounts!$E$2:$E$86, 0)&gt;=100, "Mid-Market", TRUE, "SMB"))</f>
        <v>Enterprise</v>
      </c>
      <c r="I5792" s="1" t="str">
        <f t="array" ref="I5792">IF($F5792="", "", _xlfn.XLOOKUP($F5792,accounts!$A$2:$A$86,accounts!$F$2:$F$86, "Other"))</f>
        <v>United States</v>
      </c>
      <c r="J5792" s="1" t="s">
        <v>192</v>
      </c>
      <c r="K5792" s="3">
        <v>42956.0</v>
      </c>
      <c r="L5792" s="3">
        <v>43059.0</v>
      </c>
      <c r="M5792" s="1">
        <v>0.0</v>
      </c>
    </row>
    <row r="5793">
      <c r="A5793" s="1" t="s">
        <v>5998</v>
      </c>
      <c r="B5793" s="1" t="s">
        <v>42</v>
      </c>
      <c r="C5793" s="1" t="str">
        <f t="array" ref="C5793">_xlfn.XLOOKUP($B5793, sales_teams!$A$2:$A$36, sales_teams!$B$2:$B$36)</f>
        <v>Cara Losch</v>
      </c>
      <c r="D5793" s="1" t="str">
        <f t="array" ref="D5793">_xlfn.XLOOKUP($B5793, sales_teams!$A$2:$A$36, sales_teams!$C$2:$C$36)</f>
        <v>East</v>
      </c>
      <c r="E5793" s="1" t="s">
        <v>188</v>
      </c>
      <c r="F5793" s="1" t="s">
        <v>144</v>
      </c>
      <c r="G5793" s="1" t="str">
        <f t="array" ref="G5793">IF($F5793="", "", _xlfn.XLOOKUP($F5793,accounts!$A$2:$A$86,accounts!$B$2:$B$86, "Other"))</f>
        <v>retail</v>
      </c>
      <c r="H5793" s="1" t="str">
        <f t="array" ref="H5793">IF($F5793="", "", IFS(_xlfn.XLOOKUP($F5793, accounts!$A$2:$A$86, accounts!$E$2:$E$86, 0)&gt;=1000, "Enterprise", _xlfn.XLOOKUP($F5793, accounts!$A$2:$A$86, accounts!$E$2:$E$86, 0)&gt;=100, "Mid-Market", TRUE, "SMB"))</f>
        <v>Enterprise</v>
      </c>
      <c r="I5793" s="1" t="str">
        <f t="array" ref="I5793">IF($F5793="", "", _xlfn.XLOOKUP($F5793,accounts!$A$2:$A$86,accounts!$F$2:$F$86, "Other"))</f>
        <v>United States</v>
      </c>
      <c r="J5793" s="1" t="s">
        <v>131</v>
      </c>
      <c r="K5793" s="3">
        <v>42956.0</v>
      </c>
      <c r="L5793" s="3">
        <v>43046.0</v>
      </c>
      <c r="M5793" s="1">
        <v>2715.0</v>
      </c>
    </row>
    <row r="5794">
      <c r="A5794" s="1" t="s">
        <v>5999</v>
      </c>
      <c r="B5794" s="1" t="s">
        <v>88</v>
      </c>
      <c r="C5794" s="1" t="str">
        <f t="array" ref="C5794">_xlfn.XLOOKUP($B5794, sales_teams!$A$2:$A$36, sales_teams!$B$2:$B$36)</f>
        <v>Celia Rouche</v>
      </c>
      <c r="D5794" s="1" t="str">
        <f t="array" ref="D5794">_xlfn.XLOOKUP($B5794, sales_teams!$A$2:$A$36, sales_teams!$C$2:$C$36)</f>
        <v>West</v>
      </c>
      <c r="E5794" s="1" t="s">
        <v>109</v>
      </c>
      <c r="F5794" s="1" t="s">
        <v>118</v>
      </c>
      <c r="G5794" s="1" t="str">
        <f t="array" ref="G5794">IF($F5794="", "", _xlfn.XLOOKUP($F5794,accounts!$A$2:$A$86,accounts!$B$2:$B$86, "Other"))</f>
        <v>services</v>
      </c>
      <c r="H5794" s="1" t="str">
        <f t="array" ref="H5794">IF($F5794="", "", IFS(_xlfn.XLOOKUP($F5794, accounts!$A$2:$A$86, accounts!$E$2:$E$86, 0)&gt;=1000, "Enterprise", _xlfn.XLOOKUP($F5794, accounts!$A$2:$A$86, accounts!$E$2:$E$86, 0)&gt;=100, "Mid-Market", TRUE, "SMB"))</f>
        <v>Enterprise</v>
      </c>
      <c r="I5794" s="1" t="str">
        <f t="array" ref="I5794">IF($F5794="", "", _xlfn.XLOOKUP($F5794,accounts!$A$2:$A$86,accounts!$F$2:$F$86, "Other"))</f>
        <v>United States</v>
      </c>
      <c r="J5794" s="1" t="s">
        <v>192</v>
      </c>
      <c r="K5794" s="3">
        <v>42956.0</v>
      </c>
      <c r="L5794" s="3">
        <v>43058.0</v>
      </c>
      <c r="M5794" s="1">
        <v>0.0</v>
      </c>
    </row>
    <row r="5795">
      <c r="A5795" s="1" t="s">
        <v>6000</v>
      </c>
      <c r="B5795" s="1" t="s">
        <v>99</v>
      </c>
      <c r="C5795" s="1" t="str">
        <f t="array" ref="C5795">_xlfn.XLOOKUP($B5795, sales_teams!$A$2:$A$36, sales_teams!$B$2:$B$36)</f>
        <v>Summer Sewald</v>
      </c>
      <c r="D5795" s="1" t="str">
        <f t="array" ref="D5795">_xlfn.XLOOKUP($B5795, sales_teams!$A$2:$A$36, sales_teams!$C$2:$C$36)</f>
        <v>West</v>
      </c>
      <c r="E5795" s="1" t="s">
        <v>181</v>
      </c>
      <c r="F5795" s="1" t="s">
        <v>119</v>
      </c>
      <c r="G5795" s="1" t="str">
        <f t="array" ref="G5795">IF($F5795="", "", _xlfn.XLOOKUP($F5795,accounts!$A$2:$A$86,accounts!$B$2:$B$86, "Other"))</f>
        <v>technology</v>
      </c>
      <c r="H5795" s="1" t="str">
        <f t="array" ref="H5795">IF($F5795="", "", IFS(_xlfn.XLOOKUP($F5795, accounts!$A$2:$A$86, accounts!$E$2:$E$86, 0)&gt;=1000, "Enterprise", _xlfn.XLOOKUP($F5795, accounts!$A$2:$A$86, accounts!$E$2:$E$86, 0)&gt;=100, "Mid-Market", TRUE, "SMB"))</f>
        <v>Enterprise</v>
      </c>
      <c r="I5795" s="1" t="str">
        <f t="array" ref="I5795">IF($F5795="", "", _xlfn.XLOOKUP($F5795,accounts!$A$2:$A$86,accounts!$F$2:$F$86, "Other"))</f>
        <v>Korea</v>
      </c>
      <c r="J5795" s="1" t="s">
        <v>131</v>
      </c>
      <c r="K5795" s="3">
        <v>42956.0</v>
      </c>
      <c r="L5795" s="3">
        <v>43088.0</v>
      </c>
      <c r="M5795" s="1">
        <v>511.0</v>
      </c>
    </row>
    <row r="5796">
      <c r="A5796" s="1" t="s">
        <v>6001</v>
      </c>
      <c r="B5796" s="1" t="s">
        <v>19</v>
      </c>
      <c r="C5796" s="1" t="str">
        <f t="array" ref="C5796">_xlfn.XLOOKUP($B5796, sales_teams!$A$2:$A$36, sales_teams!$B$2:$B$36)</f>
        <v>Melvin Marxen</v>
      </c>
      <c r="D5796" s="1" t="str">
        <f t="array" ref="D5796">_xlfn.XLOOKUP($B5796, sales_teams!$A$2:$A$36, sales_teams!$C$2:$C$36)</f>
        <v>Central</v>
      </c>
      <c r="E5796" s="1" t="s">
        <v>181</v>
      </c>
      <c r="G5796" s="1" t="str">
        <f t="array" ref="G5796">IF($F5796="", "", _xlfn.XLOOKUP($F5796,accounts!$A$2:$A$86,accounts!$B$2:$B$86, "Other"))</f>
        <v/>
      </c>
      <c r="H5796" s="1" t="str">
        <f t="array" ref="H5796">IF($F5796="", "", IFS(_xlfn.XLOOKUP($F5796, accounts!$A$2:$A$86, accounts!$E$2:$E$86, 0)&gt;=1000, "Enterprise", _xlfn.XLOOKUP($F5796, accounts!$A$2:$A$86, accounts!$E$2:$E$86, 0)&gt;=100, "Mid-Market", TRUE, "SMB"))</f>
        <v/>
      </c>
      <c r="I5796" s="1" t="str">
        <f t="array" ref="I5796">IF($F5796="", "", _xlfn.XLOOKUP($F5796,accounts!$A$2:$A$86,accounts!$F$2:$F$86, "Other"))</f>
        <v/>
      </c>
      <c r="J5796" s="1" t="s">
        <v>189</v>
      </c>
      <c r="K5796" s="3">
        <v>42956.0</v>
      </c>
    </row>
    <row r="5797">
      <c r="A5797" s="1" t="s">
        <v>6002</v>
      </c>
      <c r="B5797" s="1" t="s">
        <v>17</v>
      </c>
      <c r="C5797" s="1" t="str">
        <f t="array" ref="C5797">_xlfn.XLOOKUP($B5797, sales_teams!$A$2:$A$36, sales_teams!$B$2:$B$36)</f>
        <v>Dustin Brinkmann</v>
      </c>
      <c r="D5797" s="1" t="str">
        <f t="array" ref="D5797">_xlfn.XLOOKUP($B5797, sales_teams!$A$2:$A$36, sales_teams!$C$2:$C$36)</f>
        <v>Central</v>
      </c>
      <c r="E5797" s="1" t="s">
        <v>181</v>
      </c>
      <c r="F5797" s="1" t="s">
        <v>163</v>
      </c>
      <c r="G5797" s="1" t="str">
        <f t="array" ref="G5797">IF($F5797="", "", _xlfn.XLOOKUP($F5797,accounts!$A$2:$A$86,accounts!$B$2:$B$86, "Other"))</f>
        <v>medical</v>
      </c>
      <c r="H5797" s="1" t="str">
        <f t="array" ref="H5797">IF($F5797="", "", IFS(_xlfn.XLOOKUP($F5797, accounts!$A$2:$A$86, accounts!$E$2:$E$86, 0)&gt;=1000, "Enterprise", _xlfn.XLOOKUP($F5797, accounts!$A$2:$A$86, accounts!$E$2:$E$86, 0)&gt;=100, "Mid-Market", TRUE, "SMB"))</f>
        <v>Mid-Market</v>
      </c>
      <c r="I5797" s="1" t="str">
        <f t="array" ref="I5797">IF($F5797="", "", _xlfn.XLOOKUP($F5797,accounts!$A$2:$A$86,accounts!$F$2:$F$86, "Other"))</f>
        <v>United States</v>
      </c>
      <c r="J5797" s="1" t="s">
        <v>189</v>
      </c>
      <c r="K5797" s="3">
        <v>42956.0</v>
      </c>
    </row>
    <row r="5798">
      <c r="A5798" s="1" t="s">
        <v>6003</v>
      </c>
      <c r="B5798" s="1" t="s">
        <v>92</v>
      </c>
      <c r="C5798" s="1" t="str">
        <f t="array" ref="C5798">_xlfn.XLOOKUP($B5798, sales_teams!$A$2:$A$36, sales_teams!$B$2:$B$36)</f>
        <v>Celia Rouche</v>
      </c>
      <c r="D5798" s="1" t="str">
        <f t="array" ref="D5798">_xlfn.XLOOKUP($B5798, sales_teams!$A$2:$A$36, sales_teams!$C$2:$C$36)</f>
        <v>West</v>
      </c>
      <c r="E5798" s="1" t="s">
        <v>109</v>
      </c>
      <c r="F5798" s="1" t="s">
        <v>114</v>
      </c>
      <c r="G5798" s="1" t="str">
        <f t="array" ref="G5798">IF($F5798="", "", _xlfn.XLOOKUP($F5798,accounts!$A$2:$A$86,accounts!$B$2:$B$86, "Other"))</f>
        <v>marketing</v>
      </c>
      <c r="H5798" s="1" t="str">
        <f t="array" ref="H5798">IF($F5798="", "", IFS(_xlfn.XLOOKUP($F5798, accounts!$A$2:$A$86, accounts!$E$2:$E$86, 0)&gt;=1000, "Enterprise", _xlfn.XLOOKUP($F5798, accounts!$A$2:$A$86, accounts!$E$2:$E$86, 0)&gt;=100, "Mid-Market", TRUE, "SMB"))</f>
        <v>Enterprise</v>
      </c>
      <c r="I5798" s="1" t="str">
        <f t="array" ref="I5798">IF($F5798="", "", _xlfn.XLOOKUP($F5798,accounts!$A$2:$A$86,accounts!$F$2:$F$86, "Other"))</f>
        <v>United States</v>
      </c>
      <c r="J5798" s="1" t="s">
        <v>131</v>
      </c>
      <c r="K5798" s="3">
        <v>42956.0</v>
      </c>
      <c r="L5798" s="3">
        <v>43077.0</v>
      </c>
      <c r="M5798" s="1">
        <v>1017.0</v>
      </c>
    </row>
    <row r="5799">
      <c r="A5799" s="1" t="s">
        <v>6004</v>
      </c>
      <c r="B5799" s="1" t="s">
        <v>24</v>
      </c>
      <c r="C5799" s="1" t="str">
        <f t="array" ref="C5799">_xlfn.XLOOKUP($B5799, sales_teams!$A$2:$A$36, sales_teams!$B$2:$B$36)</f>
        <v>Melvin Marxen</v>
      </c>
      <c r="D5799" s="1" t="str">
        <f t="array" ref="D5799">_xlfn.XLOOKUP($B5799, sales_teams!$A$2:$A$36, sales_teams!$C$2:$C$36)</f>
        <v>Central</v>
      </c>
      <c r="E5799" s="1" t="s">
        <v>194</v>
      </c>
      <c r="F5799" s="1" t="s">
        <v>118</v>
      </c>
      <c r="G5799" s="1" t="str">
        <f t="array" ref="G5799">IF($F5799="", "", _xlfn.XLOOKUP($F5799,accounts!$A$2:$A$86,accounts!$B$2:$B$86, "Other"))</f>
        <v>services</v>
      </c>
      <c r="H5799" s="1" t="str">
        <f t="array" ref="H5799">IF($F5799="", "", IFS(_xlfn.XLOOKUP($F5799, accounts!$A$2:$A$86, accounts!$E$2:$E$86, 0)&gt;=1000, "Enterprise", _xlfn.XLOOKUP($F5799, accounts!$A$2:$A$86, accounts!$E$2:$E$86, 0)&gt;=100, "Mid-Market", TRUE, "SMB"))</f>
        <v>Enterprise</v>
      </c>
      <c r="I5799" s="1" t="str">
        <f t="array" ref="I5799">IF($F5799="", "", _xlfn.XLOOKUP($F5799,accounts!$A$2:$A$86,accounts!$F$2:$F$86, "Other"))</f>
        <v>United States</v>
      </c>
      <c r="J5799" s="1" t="s">
        <v>189</v>
      </c>
      <c r="K5799" s="3">
        <v>42956.0</v>
      </c>
    </row>
    <row r="5800">
      <c r="A5800" s="1" t="s">
        <v>6005</v>
      </c>
      <c r="B5800" s="1" t="s">
        <v>24</v>
      </c>
      <c r="C5800" s="1" t="str">
        <f t="array" ref="C5800">_xlfn.XLOOKUP($B5800, sales_teams!$A$2:$A$36, sales_teams!$B$2:$B$36)</f>
        <v>Melvin Marxen</v>
      </c>
      <c r="D5800" s="1" t="str">
        <f t="array" ref="D5800">_xlfn.XLOOKUP($B5800, sales_teams!$A$2:$A$36, sales_teams!$C$2:$C$36)</f>
        <v>Central</v>
      </c>
      <c r="E5800" s="1" t="s">
        <v>188</v>
      </c>
      <c r="G5800" s="1" t="str">
        <f t="array" ref="G5800">IF($F5800="", "", _xlfn.XLOOKUP($F5800,accounts!$A$2:$A$86,accounts!$B$2:$B$86, "Other"))</f>
        <v/>
      </c>
      <c r="H5800" s="1" t="str">
        <f t="array" ref="H5800">IF($F5800="", "", IFS(_xlfn.XLOOKUP($F5800, accounts!$A$2:$A$86, accounts!$E$2:$E$86, 0)&gt;=1000, "Enterprise", _xlfn.XLOOKUP($F5800, accounts!$A$2:$A$86, accounts!$E$2:$E$86, 0)&gt;=100, "Mid-Market", TRUE, "SMB"))</f>
        <v/>
      </c>
      <c r="I5800" s="1" t="str">
        <f t="array" ref="I5800">IF($F5800="", "", _xlfn.XLOOKUP($F5800,accounts!$A$2:$A$86,accounts!$F$2:$F$86, "Other"))</f>
        <v/>
      </c>
      <c r="J5800" s="1" t="s">
        <v>189</v>
      </c>
      <c r="K5800" s="3">
        <v>42956.0</v>
      </c>
    </row>
    <row r="5801">
      <c r="A5801" s="1" t="s">
        <v>6006</v>
      </c>
      <c r="B5801" s="1" t="s">
        <v>107</v>
      </c>
      <c r="C5801" s="1" t="str">
        <f t="array" ref="C5801">_xlfn.XLOOKUP($B5801, sales_teams!$A$2:$A$36, sales_teams!$B$2:$B$36)</f>
        <v>Summer Sewald</v>
      </c>
      <c r="D5801" s="1" t="str">
        <f t="array" ref="D5801">_xlfn.XLOOKUP($B5801, sales_teams!$A$2:$A$36, sales_teams!$C$2:$C$36)</f>
        <v>West</v>
      </c>
      <c r="E5801" s="1" t="s">
        <v>109</v>
      </c>
      <c r="F5801" s="1" t="s">
        <v>129</v>
      </c>
      <c r="G5801" s="1" t="str">
        <f t="array" ref="G5801">IF($F5801="", "", _xlfn.XLOOKUP($F5801,accounts!$A$2:$A$86,accounts!$B$2:$B$86, "Other"))</f>
        <v>medical</v>
      </c>
      <c r="H5801" s="1" t="str">
        <f t="array" ref="H5801">IF($F5801="", "", IFS(_xlfn.XLOOKUP($F5801, accounts!$A$2:$A$86, accounts!$E$2:$E$86, 0)&gt;=1000, "Enterprise", _xlfn.XLOOKUP($F5801, accounts!$A$2:$A$86, accounts!$E$2:$E$86, 0)&gt;=100, "Mid-Market", TRUE, "SMB"))</f>
        <v>Enterprise</v>
      </c>
      <c r="I5801" s="1" t="str">
        <f t="array" ref="I5801">IF($F5801="", "", _xlfn.XLOOKUP($F5801,accounts!$A$2:$A$86,accounts!$F$2:$F$86, "Other"))</f>
        <v>United States</v>
      </c>
      <c r="J5801" s="1" t="s">
        <v>192</v>
      </c>
      <c r="K5801" s="3">
        <v>42956.0</v>
      </c>
      <c r="L5801" s="3">
        <v>42967.0</v>
      </c>
      <c r="M5801" s="1">
        <v>0.0</v>
      </c>
    </row>
    <row r="5802">
      <c r="A5802" s="1" t="s">
        <v>6007</v>
      </c>
      <c r="B5802" s="1" t="s">
        <v>107</v>
      </c>
      <c r="C5802" s="1" t="str">
        <f t="array" ref="C5802">_xlfn.XLOOKUP($B5802, sales_teams!$A$2:$A$36, sales_teams!$B$2:$B$36)</f>
        <v>Summer Sewald</v>
      </c>
      <c r="D5802" s="1" t="str">
        <f t="array" ref="D5802">_xlfn.XLOOKUP($B5802, sales_teams!$A$2:$A$36, sales_teams!$C$2:$C$36)</f>
        <v>West</v>
      </c>
      <c r="E5802" s="1" t="s">
        <v>109</v>
      </c>
      <c r="F5802" s="1" t="s">
        <v>127</v>
      </c>
      <c r="G5802" s="1" t="str">
        <f t="array" ref="G5802">IF($F5802="", "", _xlfn.XLOOKUP($F5802,accounts!$A$2:$A$86,accounts!$B$2:$B$86, "Other"))</f>
        <v>technology</v>
      </c>
      <c r="H5802" s="1" t="str">
        <f t="array" ref="H5802">IF($F5802="", "", IFS(_xlfn.XLOOKUP($F5802, accounts!$A$2:$A$86, accounts!$E$2:$E$86, 0)&gt;=1000, "Enterprise", _xlfn.XLOOKUP($F5802, accounts!$A$2:$A$86, accounts!$E$2:$E$86, 0)&gt;=100, "Mid-Market", TRUE, "SMB"))</f>
        <v>Enterprise</v>
      </c>
      <c r="I5802" s="1" t="str">
        <f t="array" ref="I5802">IF($F5802="", "", _xlfn.XLOOKUP($F5802,accounts!$A$2:$A$86,accounts!$F$2:$F$86, "Other"))</f>
        <v>United States</v>
      </c>
      <c r="J5802" s="1" t="s">
        <v>131</v>
      </c>
      <c r="K5802" s="3">
        <v>42956.0</v>
      </c>
      <c r="L5802" s="3">
        <v>42957.0</v>
      </c>
      <c r="M5802" s="1">
        <v>1102.0</v>
      </c>
    </row>
    <row r="5803">
      <c r="A5803" s="1" t="s">
        <v>6008</v>
      </c>
      <c r="B5803" s="1" t="s">
        <v>107</v>
      </c>
      <c r="C5803" s="1" t="str">
        <f t="array" ref="C5803">_xlfn.XLOOKUP($B5803, sales_teams!$A$2:$A$36, sales_teams!$B$2:$B$36)</f>
        <v>Summer Sewald</v>
      </c>
      <c r="D5803" s="1" t="str">
        <f t="array" ref="D5803">_xlfn.XLOOKUP($B5803, sales_teams!$A$2:$A$36, sales_teams!$C$2:$C$36)</f>
        <v>West</v>
      </c>
      <c r="E5803" s="1" t="s">
        <v>179</v>
      </c>
      <c r="F5803" s="1" t="s">
        <v>125</v>
      </c>
      <c r="G5803" s="1" t="str">
        <f t="array" ref="G5803">IF($F5803="", "", _xlfn.XLOOKUP($F5803,accounts!$A$2:$A$86,accounts!$B$2:$B$86, "Other"))</f>
        <v>software</v>
      </c>
      <c r="H5803" s="1" t="str">
        <f t="array" ref="H5803">IF($F5803="", "", IFS(_xlfn.XLOOKUP($F5803, accounts!$A$2:$A$86, accounts!$E$2:$E$86, 0)&gt;=1000, "Enterprise", _xlfn.XLOOKUP($F5803, accounts!$A$2:$A$86, accounts!$E$2:$E$86, 0)&gt;=100, "Mid-Market", TRUE, "SMB"))</f>
        <v>Enterprise</v>
      </c>
      <c r="I5803" s="1" t="str">
        <f t="array" ref="I5803">IF($F5803="", "", _xlfn.XLOOKUP($F5803,accounts!$A$2:$A$86,accounts!$F$2:$F$86, "Other"))</f>
        <v>United States</v>
      </c>
      <c r="J5803" s="1" t="s">
        <v>131</v>
      </c>
      <c r="K5803" s="3">
        <v>42956.0</v>
      </c>
      <c r="L5803" s="3">
        <v>43073.0</v>
      </c>
      <c r="M5803" s="1">
        <v>67.0</v>
      </c>
    </row>
    <row r="5804">
      <c r="A5804" s="1" t="s">
        <v>6009</v>
      </c>
      <c r="B5804" s="1" t="s">
        <v>18</v>
      </c>
      <c r="C5804" s="1" t="str">
        <f t="array" ref="C5804">_xlfn.XLOOKUP($B5804, sales_teams!$A$2:$A$36, sales_teams!$B$2:$B$36)</f>
        <v>Dustin Brinkmann</v>
      </c>
      <c r="D5804" s="1" t="str">
        <f t="array" ref="D5804">_xlfn.XLOOKUP($B5804, sales_teams!$A$2:$A$36, sales_teams!$C$2:$C$36)</f>
        <v>Central</v>
      </c>
      <c r="E5804" s="1" t="s">
        <v>179</v>
      </c>
      <c r="F5804" s="1" t="s">
        <v>106</v>
      </c>
      <c r="G5804" s="1" t="str">
        <f t="array" ref="G5804">IF($F5804="", "", _xlfn.XLOOKUP($F5804,accounts!$A$2:$A$86,accounts!$B$2:$B$86, "Other"))</f>
        <v>retail</v>
      </c>
      <c r="H5804" s="1" t="str">
        <f t="array" ref="H5804">IF($F5804="", "", IFS(_xlfn.XLOOKUP($F5804, accounts!$A$2:$A$86, accounts!$E$2:$E$86, 0)&gt;=1000, "Enterprise", _xlfn.XLOOKUP($F5804, accounts!$A$2:$A$86, accounts!$E$2:$E$86, 0)&gt;=100, "Mid-Market", TRUE, "SMB"))</f>
        <v>Enterprise</v>
      </c>
      <c r="I5804" s="1" t="str">
        <f t="array" ref="I5804">IF($F5804="", "", _xlfn.XLOOKUP($F5804,accounts!$A$2:$A$86,accounts!$F$2:$F$86, "Other"))</f>
        <v>Italy</v>
      </c>
      <c r="J5804" s="1" t="s">
        <v>131</v>
      </c>
      <c r="K5804" s="3">
        <v>42956.0</v>
      </c>
      <c r="L5804" s="3">
        <v>42987.0</v>
      </c>
      <c r="M5804" s="1">
        <v>59.0</v>
      </c>
    </row>
    <row r="5805">
      <c r="A5805" s="1" t="s">
        <v>6010</v>
      </c>
      <c r="B5805" s="1" t="s">
        <v>28</v>
      </c>
      <c r="C5805" s="1" t="str">
        <f t="array" ref="C5805">_xlfn.XLOOKUP($B5805, sales_teams!$A$2:$A$36, sales_teams!$B$2:$B$36)</f>
        <v>Melvin Marxen</v>
      </c>
      <c r="D5805" s="1" t="str">
        <f t="array" ref="D5805">_xlfn.XLOOKUP($B5805, sales_teams!$A$2:$A$36, sales_teams!$C$2:$C$36)</f>
        <v>Central</v>
      </c>
      <c r="E5805" s="1" t="s">
        <v>194</v>
      </c>
      <c r="F5805" s="1" t="s">
        <v>79</v>
      </c>
      <c r="G5805" s="1" t="str">
        <f t="array" ref="G5805">IF($F5805="", "", _xlfn.XLOOKUP($F5805,accounts!$A$2:$A$86,accounts!$B$2:$B$86, "Other"))</f>
        <v>entertainment</v>
      </c>
      <c r="H5805" s="1" t="str">
        <f t="array" ref="H5805">IF($F5805="", "", IFS(_xlfn.XLOOKUP($F5805, accounts!$A$2:$A$86, accounts!$E$2:$E$86, 0)&gt;=1000, "Enterprise", _xlfn.XLOOKUP($F5805, accounts!$A$2:$A$86, accounts!$E$2:$E$86, 0)&gt;=100, "Mid-Market", TRUE, "SMB"))</f>
        <v>Mid-Market</v>
      </c>
      <c r="I5805" s="1" t="str">
        <f t="array" ref="I5805">IF($F5805="", "", _xlfn.XLOOKUP($F5805,accounts!$A$2:$A$86,accounts!$F$2:$F$86, "Other"))</f>
        <v>United States</v>
      </c>
      <c r="J5805" s="1" t="s">
        <v>192</v>
      </c>
      <c r="K5805" s="3">
        <v>42956.0</v>
      </c>
      <c r="L5805" s="3">
        <v>43064.0</v>
      </c>
      <c r="M5805" s="1">
        <v>0.0</v>
      </c>
    </row>
    <row r="5806">
      <c r="A5806" s="1" t="s">
        <v>6011</v>
      </c>
      <c r="B5806" s="1" t="s">
        <v>28</v>
      </c>
      <c r="C5806" s="1" t="str">
        <f t="array" ref="C5806">_xlfn.XLOOKUP($B5806, sales_teams!$A$2:$A$36, sales_teams!$B$2:$B$36)</f>
        <v>Melvin Marxen</v>
      </c>
      <c r="D5806" s="1" t="str">
        <f t="array" ref="D5806">_xlfn.XLOOKUP($B5806, sales_teams!$A$2:$A$36, sales_teams!$C$2:$C$36)</f>
        <v>Central</v>
      </c>
      <c r="E5806" s="1" t="s">
        <v>181</v>
      </c>
      <c r="F5806" s="1" t="s">
        <v>119</v>
      </c>
      <c r="G5806" s="1" t="str">
        <f t="array" ref="G5806">IF($F5806="", "", _xlfn.XLOOKUP($F5806,accounts!$A$2:$A$86,accounts!$B$2:$B$86, "Other"))</f>
        <v>technology</v>
      </c>
      <c r="H5806" s="1" t="str">
        <f t="array" ref="H5806">IF($F5806="", "", IFS(_xlfn.XLOOKUP($F5806, accounts!$A$2:$A$86, accounts!$E$2:$E$86, 0)&gt;=1000, "Enterprise", _xlfn.XLOOKUP($F5806, accounts!$A$2:$A$86, accounts!$E$2:$E$86, 0)&gt;=100, "Mid-Market", TRUE, "SMB"))</f>
        <v>Enterprise</v>
      </c>
      <c r="I5806" s="1" t="str">
        <f t="array" ref="I5806">IF($F5806="", "", _xlfn.XLOOKUP($F5806,accounts!$A$2:$A$86,accounts!$F$2:$F$86, "Other"))</f>
        <v>Korea</v>
      </c>
      <c r="J5806" s="1" t="s">
        <v>131</v>
      </c>
      <c r="K5806" s="3">
        <v>42956.0</v>
      </c>
      <c r="L5806" s="3">
        <v>43078.0</v>
      </c>
      <c r="M5806" s="1">
        <v>569.0</v>
      </c>
    </row>
    <row r="5807">
      <c r="A5807" s="1" t="s">
        <v>6012</v>
      </c>
      <c r="B5807" s="1" t="s">
        <v>54</v>
      </c>
      <c r="C5807" s="1" t="str">
        <f t="array" ref="C5807">_xlfn.XLOOKUP($B5807, sales_teams!$A$2:$A$36, sales_teams!$B$2:$B$36)</f>
        <v>Rocco Neubert</v>
      </c>
      <c r="D5807" s="1" t="str">
        <f t="array" ref="D5807">_xlfn.XLOOKUP($B5807, sales_teams!$A$2:$A$36, sales_teams!$C$2:$C$36)</f>
        <v>East</v>
      </c>
      <c r="E5807" s="1" t="s">
        <v>181</v>
      </c>
      <c r="F5807" s="1" t="s">
        <v>169</v>
      </c>
      <c r="G5807" s="1" t="str">
        <f t="array" ref="G5807">IF($F5807="", "", _xlfn.XLOOKUP($F5807,accounts!$A$2:$A$86,accounts!$B$2:$B$86, "Other"))</f>
        <v>entertainment</v>
      </c>
      <c r="H5807" s="1" t="str">
        <f t="array" ref="H5807">IF($F5807="", "", IFS(_xlfn.XLOOKUP($F5807, accounts!$A$2:$A$86, accounts!$E$2:$E$86, 0)&gt;=1000, "Enterprise", _xlfn.XLOOKUP($F5807, accounts!$A$2:$A$86, accounts!$E$2:$E$86, 0)&gt;=100, "Mid-Market", TRUE, "SMB"))</f>
        <v>Enterprise</v>
      </c>
      <c r="I5807" s="1" t="str">
        <f t="array" ref="I5807">IF($F5807="", "", _xlfn.XLOOKUP($F5807,accounts!$A$2:$A$86,accounts!$F$2:$F$86, "Other"))</f>
        <v>United States</v>
      </c>
      <c r="J5807" s="1" t="s">
        <v>131</v>
      </c>
      <c r="K5807" s="3">
        <v>42956.0</v>
      </c>
      <c r="L5807" s="3">
        <v>43082.0</v>
      </c>
      <c r="M5807" s="1">
        <v>517.0</v>
      </c>
    </row>
    <row r="5808">
      <c r="A5808" s="1" t="s">
        <v>6013</v>
      </c>
      <c r="B5808" s="1" t="s">
        <v>60</v>
      </c>
      <c r="C5808" s="1" t="str">
        <f t="array" ref="C5808">_xlfn.XLOOKUP($B5808, sales_teams!$A$2:$A$36, sales_teams!$B$2:$B$36)</f>
        <v>Celia Rouche</v>
      </c>
      <c r="D5808" s="1" t="str">
        <f t="array" ref="D5808">_xlfn.XLOOKUP($B5808, sales_teams!$A$2:$A$36, sales_teams!$C$2:$C$36)</f>
        <v>West</v>
      </c>
      <c r="E5808" s="1" t="s">
        <v>181</v>
      </c>
      <c r="G5808" s="1" t="str">
        <f t="array" ref="G5808">IF($F5808="", "", _xlfn.XLOOKUP($F5808,accounts!$A$2:$A$86,accounts!$B$2:$B$86, "Other"))</f>
        <v/>
      </c>
      <c r="H5808" s="1" t="str">
        <f t="array" ref="H5808">IF($F5808="", "", IFS(_xlfn.XLOOKUP($F5808, accounts!$A$2:$A$86, accounts!$E$2:$E$86, 0)&gt;=1000, "Enterprise", _xlfn.XLOOKUP($F5808, accounts!$A$2:$A$86, accounts!$E$2:$E$86, 0)&gt;=100, "Mid-Market", TRUE, "SMB"))</f>
        <v/>
      </c>
      <c r="I5808" s="1" t="str">
        <f t="array" ref="I5808">IF($F5808="", "", _xlfn.XLOOKUP($F5808,accounts!$A$2:$A$86,accounts!$F$2:$F$86, "Other"))</f>
        <v/>
      </c>
      <c r="J5808" s="1" t="s">
        <v>189</v>
      </c>
      <c r="K5808" s="3">
        <v>42956.0</v>
      </c>
    </row>
    <row r="5809">
      <c r="A5809" s="1" t="s">
        <v>6014</v>
      </c>
      <c r="B5809" s="1" t="s">
        <v>45</v>
      </c>
      <c r="C5809" s="1" t="str">
        <f t="array" ref="C5809">_xlfn.XLOOKUP($B5809, sales_teams!$A$2:$A$36, sales_teams!$B$2:$B$36)</f>
        <v>Cara Losch</v>
      </c>
      <c r="D5809" s="1" t="str">
        <f t="array" ref="D5809">_xlfn.XLOOKUP($B5809, sales_teams!$A$2:$A$36, sales_teams!$C$2:$C$36)</f>
        <v>East</v>
      </c>
      <c r="E5809" s="1" t="s">
        <v>181</v>
      </c>
      <c r="F5809" s="1" t="s">
        <v>123</v>
      </c>
      <c r="G5809" s="1" t="str">
        <f t="array" ref="G5809">IF($F5809="", "", _xlfn.XLOOKUP($F5809,accounts!$A$2:$A$86,accounts!$B$2:$B$86, "Other"))</f>
        <v>technology</v>
      </c>
      <c r="H5809" s="1" t="str">
        <f t="array" ref="H5809">IF($F5809="", "", IFS(_xlfn.XLOOKUP($F5809, accounts!$A$2:$A$86, accounts!$E$2:$E$86, 0)&gt;=1000, "Enterprise", _xlfn.XLOOKUP($F5809, accounts!$A$2:$A$86, accounts!$E$2:$E$86, 0)&gt;=100, "Mid-Market", TRUE, "SMB"))</f>
        <v>Enterprise</v>
      </c>
      <c r="I5809" s="1" t="str">
        <f t="array" ref="I5809">IF($F5809="", "", _xlfn.XLOOKUP($F5809,accounts!$A$2:$A$86,accounts!$F$2:$F$86, "Other"))</f>
        <v>United States</v>
      </c>
      <c r="J5809" s="1" t="s">
        <v>192</v>
      </c>
      <c r="K5809" s="3">
        <v>42956.0</v>
      </c>
      <c r="L5809" s="3">
        <v>43042.0</v>
      </c>
      <c r="M5809" s="1">
        <v>0.0</v>
      </c>
    </row>
    <row r="5810">
      <c r="A5810" s="1" t="s">
        <v>6015</v>
      </c>
      <c r="B5810" s="1" t="s">
        <v>57</v>
      </c>
      <c r="C5810" s="1" t="str">
        <f t="array" ref="C5810">_xlfn.XLOOKUP($B5810, sales_teams!$A$2:$A$36, sales_teams!$B$2:$B$36)</f>
        <v>Rocco Neubert</v>
      </c>
      <c r="D5810" s="1" t="str">
        <f t="array" ref="D5810">_xlfn.XLOOKUP($B5810, sales_teams!$A$2:$A$36, sales_teams!$C$2:$C$36)</f>
        <v>East</v>
      </c>
      <c r="E5810" s="1" t="s">
        <v>109</v>
      </c>
      <c r="F5810" s="1" t="s">
        <v>83</v>
      </c>
      <c r="G5810" s="1" t="str">
        <f t="array" ref="G5810">IF($F5810="", "", _xlfn.XLOOKUP($F5810,accounts!$A$2:$A$86,accounts!$B$2:$B$86, "Other"))</f>
        <v>marketing</v>
      </c>
      <c r="H5810" s="1" t="str">
        <f t="array" ref="H5810">IF($F5810="", "", IFS(_xlfn.XLOOKUP($F5810, accounts!$A$2:$A$86, accounts!$E$2:$E$86, 0)&gt;=1000, "Enterprise", _xlfn.XLOOKUP($F5810, accounts!$A$2:$A$86, accounts!$E$2:$E$86, 0)&gt;=100, "Mid-Market", TRUE, "SMB"))</f>
        <v>Enterprise</v>
      </c>
      <c r="I5810" s="1" t="str">
        <f t="array" ref="I5810">IF($F5810="", "", _xlfn.XLOOKUP($F5810,accounts!$A$2:$A$86,accounts!$F$2:$F$86, "Other"))</f>
        <v>United States</v>
      </c>
      <c r="J5810" s="1" t="s">
        <v>131</v>
      </c>
      <c r="K5810" s="3">
        <v>42957.0</v>
      </c>
      <c r="L5810" s="3">
        <v>42969.0</v>
      </c>
      <c r="M5810" s="1">
        <v>1171.0</v>
      </c>
    </row>
    <row r="5811">
      <c r="A5811" s="1" t="s">
        <v>6016</v>
      </c>
      <c r="B5811" s="1" t="s">
        <v>39</v>
      </c>
      <c r="C5811" s="1" t="str">
        <f t="array" ref="C5811">_xlfn.XLOOKUP($B5811, sales_teams!$A$2:$A$36, sales_teams!$B$2:$B$36)</f>
        <v>Cara Losch</v>
      </c>
      <c r="D5811" s="1" t="str">
        <f t="array" ref="D5811">_xlfn.XLOOKUP($B5811, sales_teams!$A$2:$A$36, sales_teams!$C$2:$C$36)</f>
        <v>East</v>
      </c>
      <c r="E5811" s="1" t="s">
        <v>181</v>
      </c>
      <c r="F5811" s="1" t="s">
        <v>126</v>
      </c>
      <c r="G5811" s="1" t="str">
        <f t="array" ref="G5811">IF($F5811="", "", _xlfn.XLOOKUP($F5811,accounts!$A$2:$A$86,accounts!$B$2:$B$86, "Other"))</f>
        <v>retail</v>
      </c>
      <c r="H5811" s="1" t="str">
        <f t="array" ref="H5811">IF($F5811="", "", IFS(_xlfn.XLOOKUP($F5811, accounts!$A$2:$A$86, accounts!$E$2:$E$86, 0)&gt;=1000, "Enterprise", _xlfn.XLOOKUP($F5811, accounts!$A$2:$A$86, accounts!$E$2:$E$86, 0)&gt;=100, "Mid-Market", TRUE, "SMB"))</f>
        <v>Enterprise</v>
      </c>
      <c r="I5811" s="1" t="str">
        <f t="array" ref="I5811">IF($F5811="", "", _xlfn.XLOOKUP($F5811,accounts!$A$2:$A$86,accounts!$F$2:$F$86, "Other"))</f>
        <v>United States</v>
      </c>
      <c r="J5811" s="1" t="s">
        <v>192</v>
      </c>
      <c r="K5811" s="3">
        <v>42957.0</v>
      </c>
      <c r="L5811" s="3">
        <v>42969.0</v>
      </c>
      <c r="M5811" s="1">
        <v>0.0</v>
      </c>
    </row>
    <row r="5812">
      <c r="A5812" s="1" t="s">
        <v>6017</v>
      </c>
      <c r="B5812" s="1" t="s">
        <v>39</v>
      </c>
      <c r="C5812" s="1" t="str">
        <f t="array" ref="C5812">_xlfn.XLOOKUP($B5812, sales_teams!$A$2:$A$36, sales_teams!$B$2:$B$36)</f>
        <v>Cara Losch</v>
      </c>
      <c r="D5812" s="1" t="str">
        <f t="array" ref="D5812">_xlfn.XLOOKUP($B5812, sales_teams!$A$2:$A$36, sales_teams!$C$2:$C$36)</f>
        <v>East</v>
      </c>
      <c r="E5812" s="1" t="s">
        <v>109</v>
      </c>
      <c r="F5812" s="1" t="s">
        <v>81</v>
      </c>
      <c r="G5812" s="1" t="str">
        <f t="array" ref="G5812">IF($F5812="", "", _xlfn.XLOOKUP($F5812,accounts!$A$2:$A$86,accounts!$B$2:$B$86, "Other"))</f>
        <v>technology</v>
      </c>
      <c r="H5812" s="1" t="str">
        <f t="array" ref="H5812">IF($F5812="", "", IFS(_xlfn.XLOOKUP($F5812, accounts!$A$2:$A$86, accounts!$E$2:$E$86, 0)&gt;=1000, "Enterprise", _xlfn.XLOOKUP($F5812, accounts!$A$2:$A$86, accounts!$E$2:$E$86, 0)&gt;=100, "Mid-Market", TRUE, "SMB"))</f>
        <v>Enterprise</v>
      </c>
      <c r="I5812" s="1" t="str">
        <f t="array" ref="I5812">IF($F5812="", "", _xlfn.XLOOKUP($F5812,accounts!$A$2:$A$86,accounts!$F$2:$F$86, "Other"))</f>
        <v>United States</v>
      </c>
      <c r="J5812" s="1" t="s">
        <v>131</v>
      </c>
      <c r="K5812" s="3">
        <v>42957.0</v>
      </c>
      <c r="L5812" s="3">
        <v>42967.0</v>
      </c>
      <c r="M5812" s="1">
        <v>1143.0</v>
      </c>
    </row>
    <row r="5813">
      <c r="A5813" s="1" t="s">
        <v>6018</v>
      </c>
      <c r="B5813" s="1" t="s">
        <v>48</v>
      </c>
      <c r="C5813" s="1" t="str">
        <f t="array" ref="C5813">_xlfn.XLOOKUP($B5813, sales_teams!$A$2:$A$36, sales_teams!$B$2:$B$36)</f>
        <v>Rocco Neubert</v>
      </c>
      <c r="D5813" s="1" t="str">
        <f t="array" ref="D5813">_xlfn.XLOOKUP($B5813, sales_teams!$A$2:$A$36, sales_teams!$C$2:$C$36)</f>
        <v>East</v>
      </c>
      <c r="E5813" s="1" t="s">
        <v>148</v>
      </c>
      <c r="F5813" s="1" t="s">
        <v>125</v>
      </c>
      <c r="G5813" s="1" t="str">
        <f t="array" ref="G5813">IF($F5813="", "", _xlfn.XLOOKUP($F5813,accounts!$A$2:$A$86,accounts!$B$2:$B$86, "Other"))</f>
        <v>software</v>
      </c>
      <c r="H5813" s="1" t="str">
        <f t="array" ref="H5813">IF($F5813="", "", IFS(_xlfn.XLOOKUP($F5813, accounts!$A$2:$A$86, accounts!$E$2:$E$86, 0)&gt;=1000, "Enterprise", _xlfn.XLOOKUP($F5813, accounts!$A$2:$A$86, accounts!$E$2:$E$86, 0)&gt;=100, "Mid-Market", TRUE, "SMB"))</f>
        <v>Enterprise</v>
      </c>
      <c r="I5813" s="1" t="str">
        <f t="array" ref="I5813">IF($F5813="", "", _xlfn.XLOOKUP($F5813,accounts!$A$2:$A$86,accounts!$F$2:$F$86, "Other"))</f>
        <v>United States</v>
      </c>
      <c r="J5813" s="1" t="s">
        <v>131</v>
      </c>
      <c r="K5813" s="3">
        <v>42957.0</v>
      </c>
      <c r="L5813" s="3">
        <v>43076.0</v>
      </c>
      <c r="M5813" s="1">
        <v>5315.0</v>
      </c>
    </row>
    <row r="5814">
      <c r="A5814" s="1" t="s">
        <v>6019</v>
      </c>
      <c r="B5814" s="1" t="s">
        <v>30</v>
      </c>
      <c r="C5814" s="1" t="str">
        <f t="array" ref="C5814">_xlfn.XLOOKUP($B5814, sales_teams!$A$2:$A$36, sales_teams!$B$2:$B$36)</f>
        <v>Melvin Marxen</v>
      </c>
      <c r="D5814" s="1" t="str">
        <f t="array" ref="D5814">_xlfn.XLOOKUP($B5814, sales_teams!$A$2:$A$36, sales_teams!$C$2:$C$36)</f>
        <v>Central</v>
      </c>
      <c r="E5814" s="1" t="s">
        <v>194</v>
      </c>
      <c r="G5814" s="1" t="str">
        <f t="array" ref="G5814">IF($F5814="", "", _xlfn.XLOOKUP($F5814,accounts!$A$2:$A$86,accounts!$B$2:$B$86, "Other"))</f>
        <v/>
      </c>
      <c r="H5814" s="1" t="str">
        <f t="array" ref="H5814">IF($F5814="", "", IFS(_xlfn.XLOOKUP($F5814, accounts!$A$2:$A$86, accounts!$E$2:$E$86, 0)&gt;=1000, "Enterprise", _xlfn.XLOOKUP($F5814, accounts!$A$2:$A$86, accounts!$E$2:$E$86, 0)&gt;=100, "Mid-Market", TRUE, "SMB"))</f>
        <v/>
      </c>
      <c r="I5814" s="1" t="str">
        <f t="array" ref="I5814">IF($F5814="", "", _xlfn.XLOOKUP($F5814,accounts!$A$2:$A$86,accounts!$F$2:$F$86, "Other"))</f>
        <v/>
      </c>
      <c r="J5814" s="1" t="s">
        <v>189</v>
      </c>
      <c r="K5814" s="3">
        <v>42957.0</v>
      </c>
    </row>
    <row r="5815">
      <c r="A5815" s="1" t="s">
        <v>6020</v>
      </c>
      <c r="B5815" s="1" t="s">
        <v>30</v>
      </c>
      <c r="C5815" s="1" t="str">
        <f t="array" ref="C5815">_xlfn.XLOOKUP($B5815, sales_teams!$A$2:$A$36, sales_teams!$B$2:$B$36)</f>
        <v>Melvin Marxen</v>
      </c>
      <c r="D5815" s="1" t="str">
        <f t="array" ref="D5815">_xlfn.XLOOKUP($B5815, sales_teams!$A$2:$A$36, sales_teams!$C$2:$C$36)</f>
        <v>Central</v>
      </c>
      <c r="E5815" s="1" t="s">
        <v>188</v>
      </c>
      <c r="F5815" s="1" t="s">
        <v>56</v>
      </c>
      <c r="G5815" s="1" t="str">
        <f t="array" ref="G5815">IF($F5815="", "", _xlfn.XLOOKUP($F5815,accounts!$A$2:$A$86,accounts!$B$2:$B$86, "Other"))</f>
        <v>software</v>
      </c>
      <c r="H5815" s="1" t="str">
        <f t="array" ref="H5815">IF($F5815="", "", IFS(_xlfn.XLOOKUP($F5815, accounts!$A$2:$A$86, accounts!$E$2:$E$86, 0)&gt;=1000, "Enterprise", _xlfn.XLOOKUP($F5815, accounts!$A$2:$A$86, accounts!$E$2:$E$86, 0)&gt;=100, "Mid-Market", TRUE, "SMB"))</f>
        <v>Enterprise</v>
      </c>
      <c r="I5815" s="1" t="str">
        <f t="array" ref="I5815">IF($F5815="", "", _xlfn.XLOOKUP($F5815,accounts!$A$2:$A$86,accounts!$F$2:$F$86, "Other"))</f>
        <v>United States</v>
      </c>
      <c r="J5815" s="1" t="s">
        <v>192</v>
      </c>
      <c r="K5815" s="3">
        <v>42957.0</v>
      </c>
      <c r="L5815" s="3">
        <v>42959.0</v>
      </c>
      <c r="M5815" s="1">
        <v>0.0</v>
      </c>
    </row>
    <row r="5816">
      <c r="A5816" s="1" t="s">
        <v>6021</v>
      </c>
      <c r="B5816" s="1" t="s">
        <v>94</v>
      </c>
      <c r="C5816" s="1" t="str">
        <f t="array" ref="C5816">_xlfn.XLOOKUP($B5816, sales_teams!$A$2:$A$36, sales_teams!$B$2:$B$36)</f>
        <v>Celia Rouche</v>
      </c>
      <c r="D5816" s="1" t="str">
        <f t="array" ref="D5816">_xlfn.XLOOKUP($B5816, sales_teams!$A$2:$A$36, sales_teams!$C$2:$C$36)</f>
        <v>West</v>
      </c>
      <c r="E5816" s="1" t="s">
        <v>179</v>
      </c>
      <c r="F5816" s="1" t="s">
        <v>151</v>
      </c>
      <c r="G5816" s="1" t="str">
        <f t="array" ref="G5816">IF($F5816="", "", _xlfn.XLOOKUP($F5816,accounts!$A$2:$A$86,accounts!$B$2:$B$86, "Other"))</f>
        <v>software</v>
      </c>
      <c r="H5816" s="1" t="str">
        <f t="array" ref="H5816">IF($F5816="", "", IFS(_xlfn.XLOOKUP($F5816, accounts!$A$2:$A$86, accounts!$E$2:$E$86, 0)&gt;=1000, "Enterprise", _xlfn.XLOOKUP($F5816, accounts!$A$2:$A$86, accounts!$E$2:$E$86, 0)&gt;=100, "Mid-Market", TRUE, "SMB"))</f>
        <v>Enterprise</v>
      </c>
      <c r="I5816" s="1" t="str">
        <f t="array" ref="I5816">IF($F5816="", "", _xlfn.XLOOKUP($F5816,accounts!$A$2:$A$86,accounts!$F$2:$F$86, "Other"))</f>
        <v>United States</v>
      </c>
      <c r="J5816" s="1" t="s">
        <v>131</v>
      </c>
      <c r="K5816" s="3">
        <v>42957.0</v>
      </c>
      <c r="L5816" s="3">
        <v>42963.0</v>
      </c>
      <c r="M5816" s="1">
        <v>49.0</v>
      </c>
    </row>
    <row r="5817">
      <c r="A5817" s="1" t="s">
        <v>6022</v>
      </c>
      <c r="B5817" s="1" t="s">
        <v>42</v>
      </c>
      <c r="C5817" s="1" t="str">
        <f t="array" ref="C5817">_xlfn.XLOOKUP($B5817, sales_teams!$A$2:$A$36, sales_teams!$B$2:$B$36)</f>
        <v>Cara Losch</v>
      </c>
      <c r="D5817" s="1" t="str">
        <f t="array" ref="D5817">_xlfn.XLOOKUP($B5817, sales_teams!$A$2:$A$36, sales_teams!$C$2:$C$36)</f>
        <v>East</v>
      </c>
      <c r="E5817" s="1" t="s">
        <v>194</v>
      </c>
      <c r="F5817" s="1" t="s">
        <v>43</v>
      </c>
      <c r="G5817" s="1" t="str">
        <f t="array" ref="G5817">IF($F5817="", "", _xlfn.XLOOKUP($F5817,accounts!$A$2:$A$86,accounts!$B$2:$B$86, "Other"))</f>
        <v>software</v>
      </c>
      <c r="H5817" s="1" t="str">
        <f t="array" ref="H5817">IF($F5817="", "", IFS(_xlfn.XLOOKUP($F5817, accounts!$A$2:$A$86, accounts!$E$2:$E$86, 0)&gt;=1000, "Enterprise", _xlfn.XLOOKUP($F5817, accounts!$A$2:$A$86, accounts!$E$2:$E$86, 0)&gt;=100, "Mid-Market", TRUE, "SMB"))</f>
        <v>Enterprise</v>
      </c>
      <c r="I5817" s="1" t="str">
        <f t="array" ref="I5817">IF($F5817="", "", _xlfn.XLOOKUP($F5817,accounts!$A$2:$A$86,accounts!$F$2:$F$86, "Other"))</f>
        <v>United States</v>
      </c>
      <c r="J5817" s="1" t="s">
        <v>192</v>
      </c>
      <c r="K5817" s="3">
        <v>42957.0</v>
      </c>
      <c r="L5817" s="3">
        <v>43045.0</v>
      </c>
      <c r="M5817" s="1">
        <v>0.0</v>
      </c>
    </row>
    <row r="5818">
      <c r="A5818" s="1" t="s">
        <v>6023</v>
      </c>
      <c r="B5818" s="1" t="s">
        <v>88</v>
      </c>
      <c r="C5818" s="1" t="str">
        <f t="array" ref="C5818">_xlfn.XLOOKUP($B5818, sales_teams!$A$2:$A$36, sales_teams!$B$2:$B$36)</f>
        <v>Celia Rouche</v>
      </c>
      <c r="D5818" s="1" t="str">
        <f t="array" ref="D5818">_xlfn.XLOOKUP($B5818, sales_teams!$A$2:$A$36, sales_teams!$C$2:$C$36)</f>
        <v>West</v>
      </c>
      <c r="E5818" s="1" t="s">
        <v>109</v>
      </c>
      <c r="G5818" s="1" t="str">
        <f t="array" ref="G5818">IF($F5818="", "", _xlfn.XLOOKUP($F5818,accounts!$A$2:$A$86,accounts!$B$2:$B$86, "Other"))</f>
        <v/>
      </c>
      <c r="H5818" s="1" t="str">
        <f t="array" ref="H5818">IF($F5818="", "", IFS(_xlfn.XLOOKUP($F5818, accounts!$A$2:$A$86, accounts!$E$2:$E$86, 0)&gt;=1000, "Enterprise", _xlfn.XLOOKUP($F5818, accounts!$A$2:$A$86, accounts!$E$2:$E$86, 0)&gt;=100, "Mid-Market", TRUE, "SMB"))</f>
        <v/>
      </c>
      <c r="I5818" s="1" t="str">
        <f t="array" ref="I5818">IF($F5818="", "", _xlfn.XLOOKUP($F5818,accounts!$A$2:$A$86,accounts!$F$2:$F$86, "Other"))</f>
        <v/>
      </c>
      <c r="J5818" s="1" t="s">
        <v>189</v>
      </c>
      <c r="K5818" s="3">
        <v>42957.0</v>
      </c>
    </row>
    <row r="5819">
      <c r="A5819" s="1" t="s">
        <v>6024</v>
      </c>
      <c r="B5819" s="1" t="s">
        <v>88</v>
      </c>
      <c r="C5819" s="1" t="str">
        <f t="array" ref="C5819">_xlfn.XLOOKUP($B5819, sales_teams!$A$2:$A$36, sales_teams!$B$2:$B$36)</f>
        <v>Celia Rouche</v>
      </c>
      <c r="D5819" s="1" t="str">
        <f t="array" ref="D5819">_xlfn.XLOOKUP($B5819, sales_teams!$A$2:$A$36, sales_teams!$C$2:$C$36)</f>
        <v>West</v>
      </c>
      <c r="E5819" s="1" t="s">
        <v>188</v>
      </c>
      <c r="F5819" s="1" t="s">
        <v>124</v>
      </c>
      <c r="G5819" s="1" t="str">
        <f t="array" ref="G5819">IF($F5819="", "", _xlfn.XLOOKUP($F5819,accounts!$A$2:$A$86,accounts!$B$2:$B$86, "Other"))</f>
        <v>retail</v>
      </c>
      <c r="H5819" s="1" t="str">
        <f t="array" ref="H5819">IF($F5819="", "", IFS(_xlfn.XLOOKUP($F5819, accounts!$A$2:$A$86, accounts!$E$2:$E$86, 0)&gt;=1000, "Enterprise", _xlfn.XLOOKUP($F5819, accounts!$A$2:$A$86, accounts!$E$2:$E$86, 0)&gt;=100, "Mid-Market", TRUE, "SMB"))</f>
        <v>Enterprise</v>
      </c>
      <c r="I5819" s="1" t="str">
        <f t="array" ref="I5819">IF($F5819="", "", _xlfn.XLOOKUP($F5819,accounts!$A$2:$A$86,accounts!$F$2:$F$86, "Other"))</f>
        <v>United States</v>
      </c>
      <c r="J5819" s="1" t="s">
        <v>131</v>
      </c>
      <c r="K5819" s="3">
        <v>42957.0</v>
      </c>
      <c r="L5819" s="3">
        <v>42960.0</v>
      </c>
      <c r="M5819" s="1">
        <v>3511.0</v>
      </c>
    </row>
    <row r="5820">
      <c r="A5820" s="1" t="s">
        <v>6025</v>
      </c>
      <c r="B5820" s="1" t="s">
        <v>19</v>
      </c>
      <c r="C5820" s="1" t="str">
        <f t="array" ref="C5820">_xlfn.XLOOKUP($B5820, sales_teams!$A$2:$A$36, sales_teams!$B$2:$B$36)</f>
        <v>Melvin Marxen</v>
      </c>
      <c r="D5820" s="1" t="str">
        <f t="array" ref="D5820">_xlfn.XLOOKUP($B5820, sales_teams!$A$2:$A$36, sales_teams!$C$2:$C$36)</f>
        <v>Central</v>
      </c>
      <c r="E5820" s="1" t="s">
        <v>181</v>
      </c>
      <c r="F5820" s="1" t="s">
        <v>142</v>
      </c>
      <c r="G5820" s="1" t="str">
        <f t="array" ref="G5820">IF($F5820="", "", _xlfn.XLOOKUP($F5820,accounts!$A$2:$A$86,accounts!$B$2:$B$86, "Other"))</f>
        <v>retail</v>
      </c>
      <c r="H5820" s="1" t="str">
        <f t="array" ref="H5820">IF($F5820="", "", IFS(_xlfn.XLOOKUP($F5820, accounts!$A$2:$A$86, accounts!$E$2:$E$86, 0)&gt;=1000, "Enterprise", _xlfn.XLOOKUP($F5820, accounts!$A$2:$A$86, accounts!$E$2:$E$86, 0)&gt;=100, "Mid-Market", TRUE, "SMB"))</f>
        <v>Enterprise</v>
      </c>
      <c r="I5820" s="1" t="str">
        <f t="array" ref="I5820">IF($F5820="", "", _xlfn.XLOOKUP($F5820,accounts!$A$2:$A$86,accounts!$F$2:$F$86, "Other"))</f>
        <v>United States</v>
      </c>
      <c r="J5820" s="1" t="s">
        <v>189</v>
      </c>
      <c r="K5820" s="3">
        <v>42957.0</v>
      </c>
    </row>
    <row r="5821">
      <c r="A5821" s="1" t="s">
        <v>6026</v>
      </c>
      <c r="B5821" s="1" t="s">
        <v>19</v>
      </c>
      <c r="C5821" s="1" t="str">
        <f t="array" ref="C5821">_xlfn.XLOOKUP($B5821, sales_teams!$A$2:$A$36, sales_teams!$B$2:$B$36)</f>
        <v>Melvin Marxen</v>
      </c>
      <c r="D5821" s="1" t="str">
        <f t="array" ref="D5821">_xlfn.XLOOKUP($B5821, sales_teams!$A$2:$A$36, sales_teams!$C$2:$C$36)</f>
        <v>Central</v>
      </c>
      <c r="E5821" s="1" t="s">
        <v>148</v>
      </c>
      <c r="F5821" s="1" t="s">
        <v>56</v>
      </c>
      <c r="G5821" s="1" t="str">
        <f t="array" ref="G5821">IF($F5821="", "", _xlfn.XLOOKUP($F5821,accounts!$A$2:$A$86,accounts!$B$2:$B$86, "Other"))</f>
        <v>software</v>
      </c>
      <c r="H5821" s="1" t="str">
        <f t="array" ref="H5821">IF($F5821="", "", IFS(_xlfn.XLOOKUP($F5821, accounts!$A$2:$A$86, accounts!$E$2:$E$86, 0)&gt;=1000, "Enterprise", _xlfn.XLOOKUP($F5821, accounts!$A$2:$A$86, accounts!$E$2:$E$86, 0)&gt;=100, "Mid-Market", TRUE, "SMB"))</f>
        <v>Enterprise</v>
      </c>
      <c r="I5821" s="1" t="str">
        <f t="array" ref="I5821">IF($F5821="", "", _xlfn.XLOOKUP($F5821,accounts!$A$2:$A$86,accounts!$F$2:$F$86, "Other"))</f>
        <v>United States</v>
      </c>
      <c r="J5821" s="1" t="s">
        <v>192</v>
      </c>
      <c r="K5821" s="3">
        <v>42957.0</v>
      </c>
      <c r="L5821" s="3">
        <v>43062.0</v>
      </c>
      <c r="M5821" s="1">
        <v>0.0</v>
      </c>
    </row>
    <row r="5822">
      <c r="A5822" s="1" t="s">
        <v>6027</v>
      </c>
      <c r="B5822" s="1" t="s">
        <v>102</v>
      </c>
      <c r="C5822" s="1" t="str">
        <f t="array" ref="C5822">_xlfn.XLOOKUP($B5822, sales_teams!$A$2:$A$36, sales_teams!$B$2:$B$36)</f>
        <v>Summer Sewald</v>
      </c>
      <c r="D5822" s="1" t="str">
        <f t="array" ref="D5822">_xlfn.XLOOKUP($B5822, sales_teams!$A$2:$A$36, sales_teams!$C$2:$C$36)</f>
        <v>West</v>
      </c>
      <c r="E5822" s="1" t="s">
        <v>148</v>
      </c>
      <c r="F5822" s="1" t="s">
        <v>170</v>
      </c>
      <c r="G5822" s="1" t="str">
        <f t="array" ref="G5822">IF($F5822="", "", _xlfn.XLOOKUP($F5822,accounts!$A$2:$A$86,accounts!$B$2:$B$86, "Other"))</f>
        <v>employment</v>
      </c>
      <c r="H5822" s="1" t="str">
        <f t="array" ref="H5822">IF($F5822="", "", IFS(_xlfn.XLOOKUP($F5822, accounts!$A$2:$A$86, accounts!$E$2:$E$86, 0)&gt;=1000, "Enterprise", _xlfn.XLOOKUP($F5822, accounts!$A$2:$A$86, accounts!$E$2:$E$86, 0)&gt;=100, "Mid-Market", TRUE, "SMB"))</f>
        <v>Enterprise</v>
      </c>
      <c r="I5822" s="1" t="str">
        <f t="array" ref="I5822">IF($F5822="", "", _xlfn.XLOOKUP($F5822,accounts!$A$2:$A$86,accounts!$F$2:$F$86, "Other"))</f>
        <v>United States</v>
      </c>
      <c r="J5822" s="1" t="s">
        <v>192</v>
      </c>
      <c r="K5822" s="3">
        <v>42957.0</v>
      </c>
      <c r="L5822" s="3">
        <v>43059.0</v>
      </c>
      <c r="M5822" s="1">
        <v>0.0</v>
      </c>
    </row>
    <row r="5823">
      <c r="A5823" s="1" t="s">
        <v>6028</v>
      </c>
      <c r="B5823" s="1" t="s">
        <v>17</v>
      </c>
      <c r="C5823" s="1" t="str">
        <f t="array" ref="C5823">_xlfn.XLOOKUP($B5823, sales_teams!$A$2:$A$36, sales_teams!$B$2:$B$36)</f>
        <v>Dustin Brinkmann</v>
      </c>
      <c r="D5823" s="1" t="str">
        <f t="array" ref="D5823">_xlfn.XLOOKUP($B5823, sales_teams!$A$2:$A$36, sales_teams!$C$2:$C$36)</f>
        <v>Central</v>
      </c>
      <c r="E5823" s="1" t="s">
        <v>109</v>
      </c>
      <c r="G5823" s="1" t="str">
        <f t="array" ref="G5823">IF($F5823="", "", _xlfn.XLOOKUP($F5823,accounts!$A$2:$A$86,accounts!$B$2:$B$86, "Other"))</f>
        <v/>
      </c>
      <c r="H5823" s="1" t="str">
        <f t="array" ref="H5823">IF($F5823="", "", IFS(_xlfn.XLOOKUP($F5823, accounts!$A$2:$A$86, accounts!$E$2:$E$86, 0)&gt;=1000, "Enterprise", _xlfn.XLOOKUP($F5823, accounts!$A$2:$A$86, accounts!$E$2:$E$86, 0)&gt;=100, "Mid-Market", TRUE, "SMB"))</f>
        <v/>
      </c>
      <c r="I5823" s="1" t="str">
        <f t="array" ref="I5823">IF($F5823="", "", _xlfn.XLOOKUP($F5823,accounts!$A$2:$A$86,accounts!$F$2:$F$86, "Other"))</f>
        <v/>
      </c>
      <c r="J5823" s="1" t="s">
        <v>189</v>
      </c>
      <c r="K5823" s="3">
        <v>42957.0</v>
      </c>
    </row>
    <row r="5824">
      <c r="A5824" s="1" t="s">
        <v>6029</v>
      </c>
      <c r="B5824" s="1" t="s">
        <v>92</v>
      </c>
      <c r="C5824" s="1" t="str">
        <f t="array" ref="C5824">_xlfn.XLOOKUP($B5824, sales_teams!$A$2:$A$36, sales_teams!$B$2:$B$36)</f>
        <v>Celia Rouche</v>
      </c>
      <c r="D5824" s="1" t="str">
        <f t="array" ref="D5824">_xlfn.XLOOKUP($B5824, sales_teams!$A$2:$A$36, sales_teams!$C$2:$C$36)</f>
        <v>West</v>
      </c>
      <c r="E5824" s="1" t="s">
        <v>181</v>
      </c>
      <c r="G5824" s="1" t="str">
        <f t="array" ref="G5824">IF($F5824="", "", _xlfn.XLOOKUP($F5824,accounts!$A$2:$A$86,accounts!$B$2:$B$86, "Other"))</f>
        <v/>
      </c>
      <c r="H5824" s="1" t="str">
        <f t="array" ref="H5824">IF($F5824="", "", IFS(_xlfn.XLOOKUP($F5824, accounts!$A$2:$A$86, accounts!$E$2:$E$86, 0)&gt;=1000, "Enterprise", _xlfn.XLOOKUP($F5824, accounts!$A$2:$A$86, accounts!$E$2:$E$86, 0)&gt;=100, "Mid-Market", TRUE, "SMB"))</f>
        <v/>
      </c>
      <c r="I5824" s="1" t="str">
        <f t="array" ref="I5824">IF($F5824="", "", _xlfn.XLOOKUP($F5824,accounts!$A$2:$A$86,accounts!$F$2:$F$86, "Other"))</f>
        <v/>
      </c>
      <c r="J5824" s="1" t="s">
        <v>189</v>
      </c>
      <c r="K5824" s="3">
        <v>42957.0</v>
      </c>
    </row>
    <row r="5825">
      <c r="A5825" s="1" t="s">
        <v>6030</v>
      </c>
      <c r="B5825" s="1" t="s">
        <v>24</v>
      </c>
      <c r="C5825" s="1" t="str">
        <f t="array" ref="C5825">_xlfn.XLOOKUP($B5825, sales_teams!$A$2:$A$36, sales_teams!$B$2:$B$36)</f>
        <v>Melvin Marxen</v>
      </c>
      <c r="D5825" s="1" t="str">
        <f t="array" ref="D5825">_xlfn.XLOOKUP($B5825, sales_teams!$A$2:$A$36, sales_teams!$C$2:$C$36)</f>
        <v>Central</v>
      </c>
      <c r="E5825" s="1" t="s">
        <v>194</v>
      </c>
      <c r="F5825" s="1" t="s">
        <v>159</v>
      </c>
      <c r="G5825" s="1" t="str">
        <f t="array" ref="G5825">IF($F5825="", "", _xlfn.XLOOKUP($F5825,accounts!$A$2:$A$86,accounts!$B$2:$B$86, "Other"))</f>
        <v>retail</v>
      </c>
      <c r="H5825" s="1" t="str">
        <f t="array" ref="H5825">IF($F5825="", "", IFS(_xlfn.XLOOKUP($F5825, accounts!$A$2:$A$86, accounts!$E$2:$E$86, 0)&gt;=1000, "Enterprise", _xlfn.XLOOKUP($F5825, accounts!$A$2:$A$86, accounts!$E$2:$E$86, 0)&gt;=100, "Mid-Market", TRUE, "SMB"))</f>
        <v>Mid-Market</v>
      </c>
      <c r="I5825" s="1" t="str">
        <f t="array" ref="I5825">IF($F5825="", "", _xlfn.XLOOKUP($F5825,accounts!$A$2:$A$86,accounts!$F$2:$F$86, "Other"))</f>
        <v>Romania</v>
      </c>
      <c r="J5825" s="1" t="s">
        <v>189</v>
      </c>
      <c r="K5825" s="3">
        <v>42957.0</v>
      </c>
    </row>
    <row r="5826">
      <c r="A5826" s="1" t="s">
        <v>6031</v>
      </c>
      <c r="B5826" s="1" t="s">
        <v>24</v>
      </c>
      <c r="C5826" s="1" t="str">
        <f t="array" ref="C5826">_xlfn.XLOOKUP($B5826, sales_teams!$A$2:$A$36, sales_teams!$B$2:$B$36)</f>
        <v>Melvin Marxen</v>
      </c>
      <c r="D5826" s="1" t="str">
        <f t="array" ref="D5826">_xlfn.XLOOKUP($B5826, sales_teams!$A$2:$A$36, sales_teams!$C$2:$C$36)</f>
        <v>Central</v>
      </c>
      <c r="E5826" s="1" t="s">
        <v>179</v>
      </c>
      <c r="G5826" s="1" t="str">
        <f t="array" ref="G5826">IF($F5826="", "", _xlfn.XLOOKUP($F5826,accounts!$A$2:$A$86,accounts!$B$2:$B$86, "Other"))</f>
        <v/>
      </c>
      <c r="H5826" s="1" t="str">
        <f t="array" ref="H5826">IF($F5826="", "", IFS(_xlfn.XLOOKUP($F5826, accounts!$A$2:$A$86, accounts!$E$2:$E$86, 0)&gt;=1000, "Enterprise", _xlfn.XLOOKUP($F5826, accounts!$A$2:$A$86, accounts!$E$2:$E$86, 0)&gt;=100, "Mid-Market", TRUE, "SMB"))</f>
        <v/>
      </c>
      <c r="I5826" s="1" t="str">
        <f t="array" ref="I5826">IF($F5826="", "", _xlfn.XLOOKUP($F5826,accounts!$A$2:$A$86,accounts!$F$2:$F$86, "Other"))</f>
        <v/>
      </c>
      <c r="J5826" s="1" t="s">
        <v>189</v>
      </c>
      <c r="K5826" s="3">
        <v>42957.0</v>
      </c>
    </row>
    <row r="5827">
      <c r="A5827" s="1" t="s">
        <v>6032</v>
      </c>
      <c r="B5827" s="1" t="s">
        <v>24</v>
      </c>
      <c r="C5827" s="1" t="str">
        <f t="array" ref="C5827">_xlfn.XLOOKUP($B5827, sales_teams!$A$2:$A$36, sales_teams!$B$2:$B$36)</f>
        <v>Melvin Marxen</v>
      </c>
      <c r="D5827" s="1" t="str">
        <f t="array" ref="D5827">_xlfn.XLOOKUP($B5827, sales_teams!$A$2:$A$36, sales_teams!$C$2:$C$36)</f>
        <v>Central</v>
      </c>
      <c r="E5827" s="1" t="s">
        <v>109</v>
      </c>
      <c r="F5827" s="1" t="s">
        <v>56</v>
      </c>
      <c r="G5827" s="1" t="str">
        <f t="array" ref="G5827">IF($F5827="", "", _xlfn.XLOOKUP($F5827,accounts!$A$2:$A$86,accounts!$B$2:$B$86, "Other"))</f>
        <v>software</v>
      </c>
      <c r="H5827" s="1" t="str">
        <f t="array" ref="H5827">IF($F5827="", "", IFS(_xlfn.XLOOKUP($F5827, accounts!$A$2:$A$86, accounts!$E$2:$E$86, 0)&gt;=1000, "Enterprise", _xlfn.XLOOKUP($F5827, accounts!$A$2:$A$86, accounts!$E$2:$E$86, 0)&gt;=100, "Mid-Market", TRUE, "SMB"))</f>
        <v>Enterprise</v>
      </c>
      <c r="I5827" s="1" t="str">
        <f t="array" ref="I5827">IF($F5827="", "", _xlfn.XLOOKUP($F5827,accounts!$A$2:$A$86,accounts!$F$2:$F$86, "Other"))</f>
        <v>United States</v>
      </c>
      <c r="J5827" s="1" t="s">
        <v>131</v>
      </c>
      <c r="K5827" s="3">
        <v>42957.0</v>
      </c>
      <c r="L5827" s="3">
        <v>42974.0</v>
      </c>
      <c r="M5827" s="1">
        <v>1108.0</v>
      </c>
    </row>
    <row r="5828">
      <c r="A5828" s="1" t="s">
        <v>6033</v>
      </c>
      <c r="B5828" s="1" t="s">
        <v>107</v>
      </c>
      <c r="C5828" s="1" t="str">
        <f t="array" ref="C5828">_xlfn.XLOOKUP($B5828, sales_teams!$A$2:$A$36, sales_teams!$B$2:$B$36)</f>
        <v>Summer Sewald</v>
      </c>
      <c r="D5828" s="1" t="str">
        <f t="array" ref="D5828">_xlfn.XLOOKUP($B5828, sales_teams!$A$2:$A$36, sales_teams!$C$2:$C$36)</f>
        <v>West</v>
      </c>
      <c r="E5828" s="1" t="s">
        <v>179</v>
      </c>
      <c r="F5828" s="1" t="s">
        <v>97</v>
      </c>
      <c r="G5828" s="1" t="str">
        <f t="array" ref="G5828">IF($F5828="", "", _xlfn.XLOOKUP($F5828,accounts!$A$2:$A$86,accounts!$B$2:$B$86, "Other"))</f>
        <v>finance</v>
      </c>
      <c r="H5828" s="1" t="str">
        <f t="array" ref="H5828">IF($F5828="", "", IFS(_xlfn.XLOOKUP($F5828, accounts!$A$2:$A$86, accounts!$E$2:$E$86, 0)&gt;=1000, "Enterprise", _xlfn.XLOOKUP($F5828, accounts!$A$2:$A$86, accounts!$E$2:$E$86, 0)&gt;=100, "Mid-Market", TRUE, "SMB"))</f>
        <v>Mid-Market</v>
      </c>
      <c r="I5828" s="1" t="str">
        <f t="array" ref="I5828">IF($F5828="", "", _xlfn.XLOOKUP($F5828,accounts!$A$2:$A$86,accounts!$F$2:$F$86, "Other"))</f>
        <v>United States</v>
      </c>
      <c r="J5828" s="1" t="s">
        <v>192</v>
      </c>
      <c r="K5828" s="3">
        <v>42957.0</v>
      </c>
      <c r="L5828" s="3">
        <v>43046.0</v>
      </c>
      <c r="M5828" s="1">
        <v>0.0</v>
      </c>
    </row>
    <row r="5829">
      <c r="A5829" s="1" t="s">
        <v>6034</v>
      </c>
      <c r="B5829" s="1" t="s">
        <v>107</v>
      </c>
      <c r="C5829" s="1" t="str">
        <f t="array" ref="C5829">_xlfn.XLOOKUP($B5829, sales_teams!$A$2:$A$36, sales_teams!$B$2:$B$36)</f>
        <v>Summer Sewald</v>
      </c>
      <c r="D5829" s="1" t="str">
        <f t="array" ref="D5829">_xlfn.XLOOKUP($B5829, sales_teams!$A$2:$A$36, sales_teams!$C$2:$C$36)</f>
        <v>West</v>
      </c>
      <c r="E5829" s="1" t="s">
        <v>179</v>
      </c>
      <c r="F5829" s="1" t="s">
        <v>117</v>
      </c>
      <c r="G5829" s="1" t="str">
        <f t="array" ref="G5829">IF($F5829="", "", _xlfn.XLOOKUP($F5829,accounts!$A$2:$A$86,accounts!$B$2:$B$86, "Other"))</f>
        <v>retail</v>
      </c>
      <c r="H5829" s="1" t="str">
        <f t="array" ref="H5829">IF($F5829="", "", IFS(_xlfn.XLOOKUP($F5829, accounts!$A$2:$A$86, accounts!$E$2:$E$86, 0)&gt;=1000, "Enterprise", _xlfn.XLOOKUP($F5829, accounts!$A$2:$A$86, accounts!$E$2:$E$86, 0)&gt;=100, "Mid-Market", TRUE, "SMB"))</f>
        <v>Mid-Market</v>
      </c>
      <c r="I5829" s="1" t="str">
        <f t="array" ref="I5829">IF($F5829="", "", _xlfn.XLOOKUP($F5829,accounts!$A$2:$A$86,accounts!$F$2:$F$86, "Other"))</f>
        <v>United States</v>
      </c>
      <c r="J5829" s="1" t="s">
        <v>192</v>
      </c>
      <c r="K5829" s="3">
        <v>42957.0</v>
      </c>
      <c r="L5829" s="3">
        <v>43042.0</v>
      </c>
      <c r="M5829" s="1">
        <v>0.0</v>
      </c>
    </row>
    <row r="5830">
      <c r="A5830" s="1" t="s">
        <v>6035</v>
      </c>
      <c r="B5830" s="1" t="s">
        <v>28</v>
      </c>
      <c r="C5830" s="1" t="str">
        <f t="array" ref="C5830">_xlfn.XLOOKUP($B5830, sales_teams!$A$2:$A$36, sales_teams!$B$2:$B$36)</f>
        <v>Melvin Marxen</v>
      </c>
      <c r="D5830" s="1" t="str">
        <f t="array" ref="D5830">_xlfn.XLOOKUP($B5830, sales_teams!$A$2:$A$36, sales_teams!$C$2:$C$36)</f>
        <v>Central</v>
      </c>
      <c r="E5830" s="1" t="s">
        <v>109</v>
      </c>
      <c r="G5830" s="1" t="str">
        <f t="array" ref="G5830">IF($F5830="", "", _xlfn.XLOOKUP($F5830,accounts!$A$2:$A$86,accounts!$B$2:$B$86, "Other"))</f>
        <v/>
      </c>
      <c r="H5830" s="1" t="str">
        <f t="array" ref="H5830">IF($F5830="", "", IFS(_xlfn.XLOOKUP($F5830, accounts!$A$2:$A$86, accounts!$E$2:$E$86, 0)&gt;=1000, "Enterprise", _xlfn.XLOOKUP($F5830, accounts!$A$2:$A$86, accounts!$E$2:$E$86, 0)&gt;=100, "Mid-Market", TRUE, "SMB"))</f>
        <v/>
      </c>
      <c r="I5830" s="1" t="str">
        <f t="array" ref="I5830">IF($F5830="", "", _xlfn.XLOOKUP($F5830,accounts!$A$2:$A$86,accounts!$F$2:$F$86, "Other"))</f>
        <v/>
      </c>
      <c r="J5830" s="1" t="s">
        <v>189</v>
      </c>
      <c r="K5830" s="3">
        <v>42957.0</v>
      </c>
    </row>
    <row r="5831">
      <c r="A5831" s="1" t="s">
        <v>6036</v>
      </c>
      <c r="B5831" s="1" t="s">
        <v>28</v>
      </c>
      <c r="C5831" s="1" t="str">
        <f t="array" ref="C5831">_xlfn.XLOOKUP($B5831, sales_teams!$A$2:$A$36, sales_teams!$B$2:$B$36)</f>
        <v>Melvin Marxen</v>
      </c>
      <c r="D5831" s="1" t="str">
        <f t="array" ref="D5831">_xlfn.XLOOKUP($B5831, sales_teams!$A$2:$A$36, sales_teams!$C$2:$C$36)</f>
        <v>Central</v>
      </c>
      <c r="E5831" s="1" t="s">
        <v>181</v>
      </c>
      <c r="F5831" s="1" t="s">
        <v>155</v>
      </c>
      <c r="G5831" s="1" t="str">
        <f t="array" ref="G5831">IF($F5831="", "", _xlfn.XLOOKUP($F5831,accounts!$A$2:$A$86,accounts!$B$2:$B$86, "Other"))</f>
        <v>finance</v>
      </c>
      <c r="H5831" s="1" t="str">
        <f t="array" ref="H5831">IF($F5831="", "", IFS(_xlfn.XLOOKUP($F5831, accounts!$A$2:$A$86, accounts!$E$2:$E$86, 0)&gt;=1000, "Enterprise", _xlfn.XLOOKUP($F5831, accounts!$A$2:$A$86, accounts!$E$2:$E$86, 0)&gt;=100, "Mid-Market", TRUE, "SMB"))</f>
        <v>Enterprise</v>
      </c>
      <c r="I5831" s="1" t="str">
        <f t="array" ref="I5831">IF($F5831="", "", _xlfn.XLOOKUP($F5831,accounts!$A$2:$A$86,accounts!$F$2:$F$86, "Other"))</f>
        <v>United States</v>
      </c>
      <c r="J5831" s="1" t="s">
        <v>192</v>
      </c>
      <c r="K5831" s="3">
        <v>42957.0</v>
      </c>
      <c r="L5831" s="3">
        <v>42994.0</v>
      </c>
      <c r="M5831" s="1">
        <v>0.0</v>
      </c>
    </row>
    <row r="5832">
      <c r="A5832" s="1" t="s">
        <v>6037</v>
      </c>
      <c r="B5832" s="1" t="s">
        <v>28</v>
      </c>
      <c r="C5832" s="1" t="str">
        <f t="array" ref="C5832">_xlfn.XLOOKUP($B5832, sales_teams!$A$2:$A$36, sales_teams!$B$2:$B$36)</f>
        <v>Melvin Marxen</v>
      </c>
      <c r="D5832" s="1" t="str">
        <f t="array" ref="D5832">_xlfn.XLOOKUP($B5832, sales_teams!$A$2:$A$36, sales_teams!$C$2:$C$36)</f>
        <v>Central</v>
      </c>
      <c r="E5832" s="1" t="s">
        <v>194</v>
      </c>
      <c r="F5832" s="1" t="s">
        <v>78</v>
      </c>
      <c r="G5832" s="1" t="str">
        <f t="array" ref="G5832">IF($F5832="", "", _xlfn.XLOOKUP($F5832,accounts!$A$2:$A$86,accounts!$B$2:$B$86, "Other"))</f>
        <v>marketing</v>
      </c>
      <c r="H5832" s="1" t="str">
        <f t="array" ref="H5832">IF($F5832="", "", IFS(_xlfn.XLOOKUP($F5832, accounts!$A$2:$A$86, accounts!$E$2:$E$86, 0)&gt;=1000, "Enterprise", _xlfn.XLOOKUP($F5832, accounts!$A$2:$A$86, accounts!$E$2:$E$86, 0)&gt;=100, "Mid-Market", TRUE, "SMB"))</f>
        <v>Enterprise</v>
      </c>
      <c r="I5832" s="1" t="str">
        <f t="array" ref="I5832">IF($F5832="", "", _xlfn.XLOOKUP($F5832,accounts!$A$2:$A$86,accounts!$F$2:$F$86, "Other"))</f>
        <v>United States</v>
      </c>
      <c r="J5832" s="1" t="s">
        <v>131</v>
      </c>
      <c r="K5832" s="3">
        <v>42957.0</v>
      </c>
      <c r="L5832" s="3">
        <v>42972.0</v>
      </c>
      <c r="M5832" s="1">
        <v>5671.0</v>
      </c>
    </row>
    <row r="5833">
      <c r="A5833" s="1" t="s">
        <v>6038</v>
      </c>
      <c r="B5833" s="1" t="s">
        <v>41</v>
      </c>
      <c r="C5833" s="1" t="str">
        <f t="array" ref="C5833">_xlfn.XLOOKUP($B5833, sales_teams!$A$2:$A$36, sales_teams!$B$2:$B$36)</f>
        <v>Cara Losch</v>
      </c>
      <c r="D5833" s="1" t="str">
        <f t="array" ref="D5833">_xlfn.XLOOKUP($B5833, sales_teams!$A$2:$A$36, sales_teams!$C$2:$C$36)</f>
        <v>East</v>
      </c>
      <c r="E5833" s="1" t="s">
        <v>148</v>
      </c>
      <c r="F5833" s="1" t="s">
        <v>85</v>
      </c>
      <c r="G5833" s="1" t="str">
        <f t="array" ref="G5833">IF($F5833="", "", _xlfn.XLOOKUP($F5833,accounts!$A$2:$A$86,accounts!$B$2:$B$86, "Other"))</f>
        <v>telecommunications</v>
      </c>
      <c r="H5833" s="1" t="str">
        <f t="array" ref="H5833">IF($F5833="", "", IFS(_xlfn.XLOOKUP($F5833, accounts!$A$2:$A$86, accounts!$E$2:$E$86, 0)&gt;=1000, "Enterprise", _xlfn.XLOOKUP($F5833, accounts!$A$2:$A$86, accounts!$E$2:$E$86, 0)&gt;=100, "Mid-Market", TRUE, "SMB"))</f>
        <v>Enterprise</v>
      </c>
      <c r="I5833" s="1" t="str">
        <f t="array" ref="I5833">IF($F5833="", "", _xlfn.XLOOKUP($F5833,accounts!$A$2:$A$86,accounts!$F$2:$F$86, "Other"))</f>
        <v>United States</v>
      </c>
      <c r="J5833" s="1" t="s">
        <v>189</v>
      </c>
      <c r="K5833" s="3">
        <v>42957.0</v>
      </c>
    </row>
    <row r="5834">
      <c r="A5834" s="1" t="s">
        <v>6039</v>
      </c>
      <c r="B5834" s="1" t="s">
        <v>41</v>
      </c>
      <c r="C5834" s="1" t="str">
        <f t="array" ref="C5834">_xlfn.XLOOKUP($B5834, sales_teams!$A$2:$A$36, sales_teams!$B$2:$B$36)</f>
        <v>Cara Losch</v>
      </c>
      <c r="D5834" s="1" t="str">
        <f t="array" ref="D5834">_xlfn.XLOOKUP($B5834, sales_teams!$A$2:$A$36, sales_teams!$C$2:$C$36)</f>
        <v>East</v>
      </c>
      <c r="E5834" s="1" t="s">
        <v>181</v>
      </c>
      <c r="F5834" s="1" t="s">
        <v>43</v>
      </c>
      <c r="G5834" s="1" t="str">
        <f t="array" ref="G5834">IF($F5834="", "", _xlfn.XLOOKUP($F5834,accounts!$A$2:$A$86,accounts!$B$2:$B$86, "Other"))</f>
        <v>software</v>
      </c>
      <c r="H5834" s="1" t="str">
        <f t="array" ref="H5834">IF($F5834="", "", IFS(_xlfn.XLOOKUP($F5834, accounts!$A$2:$A$86, accounts!$E$2:$E$86, 0)&gt;=1000, "Enterprise", _xlfn.XLOOKUP($F5834, accounts!$A$2:$A$86, accounts!$E$2:$E$86, 0)&gt;=100, "Mid-Market", TRUE, "SMB"))</f>
        <v>Enterprise</v>
      </c>
      <c r="I5834" s="1" t="str">
        <f t="array" ref="I5834">IF($F5834="", "", _xlfn.XLOOKUP($F5834,accounts!$A$2:$A$86,accounts!$F$2:$F$86, "Other"))</f>
        <v>United States</v>
      </c>
      <c r="J5834" s="1" t="s">
        <v>192</v>
      </c>
      <c r="K5834" s="3">
        <v>42957.0</v>
      </c>
      <c r="L5834" s="3">
        <v>42987.0</v>
      </c>
      <c r="M5834" s="1">
        <v>0.0</v>
      </c>
    </row>
    <row r="5835">
      <c r="A5835" s="1" t="s">
        <v>6040</v>
      </c>
      <c r="B5835" s="1" t="s">
        <v>15</v>
      </c>
      <c r="C5835" s="1" t="str">
        <f t="array" ref="C5835">_xlfn.XLOOKUP($B5835, sales_teams!$A$2:$A$36, sales_teams!$B$2:$B$36)</f>
        <v>Dustin Brinkmann</v>
      </c>
      <c r="D5835" s="1" t="str">
        <f t="array" ref="D5835">_xlfn.XLOOKUP($B5835, sales_teams!$A$2:$A$36, sales_teams!$C$2:$C$36)</f>
        <v>Central</v>
      </c>
      <c r="E5835" s="1" t="s">
        <v>181</v>
      </c>
      <c r="F5835" s="1" t="s">
        <v>29</v>
      </c>
      <c r="G5835" s="1" t="str">
        <f t="array" ref="G5835">IF($F5835="", "", _xlfn.XLOOKUP($F5835,accounts!$A$2:$A$86,accounts!$B$2:$B$86, "Other"))</f>
        <v>medical</v>
      </c>
      <c r="H5835" s="1" t="str">
        <f t="array" ref="H5835">IF($F5835="", "", IFS(_xlfn.XLOOKUP($F5835, accounts!$A$2:$A$86, accounts!$E$2:$E$86, 0)&gt;=1000, "Enterprise", _xlfn.XLOOKUP($F5835, accounts!$A$2:$A$86, accounts!$E$2:$E$86, 0)&gt;=100, "Mid-Market", TRUE, "SMB"))</f>
        <v>Enterprise</v>
      </c>
      <c r="I5835" s="1" t="str">
        <f t="array" ref="I5835">IF($F5835="", "", _xlfn.XLOOKUP($F5835,accounts!$A$2:$A$86,accounts!$F$2:$F$86, "Other"))</f>
        <v>Philipines</v>
      </c>
      <c r="J5835" s="1" t="s">
        <v>131</v>
      </c>
      <c r="K5835" s="3">
        <v>42957.0</v>
      </c>
      <c r="L5835" s="3">
        <v>43002.0</v>
      </c>
      <c r="M5835" s="1">
        <v>546.0</v>
      </c>
    </row>
    <row r="5836">
      <c r="A5836" s="1" t="s">
        <v>6041</v>
      </c>
      <c r="B5836" s="1" t="s">
        <v>60</v>
      </c>
      <c r="C5836" s="1" t="str">
        <f t="array" ref="C5836">_xlfn.XLOOKUP($B5836, sales_teams!$A$2:$A$36, sales_teams!$B$2:$B$36)</f>
        <v>Celia Rouche</v>
      </c>
      <c r="D5836" s="1" t="str">
        <f t="array" ref="D5836">_xlfn.XLOOKUP($B5836, sales_teams!$A$2:$A$36, sales_teams!$C$2:$C$36)</f>
        <v>West</v>
      </c>
      <c r="E5836" s="1" t="s">
        <v>179</v>
      </c>
      <c r="F5836" s="1" t="s">
        <v>97</v>
      </c>
      <c r="G5836" s="1" t="str">
        <f t="array" ref="G5836">IF($F5836="", "", _xlfn.XLOOKUP($F5836,accounts!$A$2:$A$86,accounts!$B$2:$B$86, "Other"))</f>
        <v>finance</v>
      </c>
      <c r="H5836" s="1" t="str">
        <f t="array" ref="H5836">IF($F5836="", "", IFS(_xlfn.XLOOKUP($F5836, accounts!$A$2:$A$86, accounts!$E$2:$E$86, 0)&gt;=1000, "Enterprise", _xlfn.XLOOKUP($F5836, accounts!$A$2:$A$86, accounts!$E$2:$E$86, 0)&gt;=100, "Mid-Market", TRUE, "SMB"))</f>
        <v>Mid-Market</v>
      </c>
      <c r="I5836" s="1" t="str">
        <f t="array" ref="I5836">IF($F5836="", "", _xlfn.XLOOKUP($F5836,accounts!$A$2:$A$86,accounts!$F$2:$F$86, "Other"))</f>
        <v>United States</v>
      </c>
      <c r="J5836" s="1" t="s">
        <v>131</v>
      </c>
      <c r="K5836" s="3">
        <v>42957.0</v>
      </c>
      <c r="L5836" s="3">
        <v>43075.0</v>
      </c>
      <c r="M5836" s="1">
        <v>57.0</v>
      </c>
    </row>
    <row r="5837">
      <c r="A5837" s="1" t="s">
        <v>6042</v>
      </c>
      <c r="B5837" s="1" t="s">
        <v>60</v>
      </c>
      <c r="C5837" s="1" t="str">
        <f t="array" ref="C5837">_xlfn.XLOOKUP($B5837, sales_teams!$A$2:$A$36, sales_teams!$B$2:$B$36)</f>
        <v>Celia Rouche</v>
      </c>
      <c r="D5837" s="1" t="str">
        <f t="array" ref="D5837">_xlfn.XLOOKUP($B5837, sales_teams!$A$2:$A$36, sales_teams!$C$2:$C$36)</f>
        <v>West</v>
      </c>
      <c r="E5837" s="1" t="s">
        <v>188</v>
      </c>
      <c r="F5837" s="1" t="s">
        <v>80</v>
      </c>
      <c r="G5837" s="1" t="str">
        <f t="array" ref="G5837">IF($F5837="", "", _xlfn.XLOOKUP($F5837,accounts!$A$2:$A$86,accounts!$B$2:$B$86, "Other"))</f>
        <v>technology</v>
      </c>
      <c r="H5837" s="1" t="str">
        <f t="array" ref="H5837">IF($F5837="", "", IFS(_xlfn.XLOOKUP($F5837, accounts!$A$2:$A$86, accounts!$E$2:$E$86, 0)&gt;=1000, "Enterprise", _xlfn.XLOOKUP($F5837, accounts!$A$2:$A$86, accounts!$E$2:$E$86, 0)&gt;=100, "Mid-Market", TRUE, "SMB"))</f>
        <v>Enterprise</v>
      </c>
      <c r="I5837" s="1" t="str">
        <f t="array" ref="I5837">IF($F5837="", "", _xlfn.XLOOKUP($F5837,accounts!$A$2:$A$86,accounts!$F$2:$F$86, "Other"))</f>
        <v>United States</v>
      </c>
      <c r="J5837" s="1" t="s">
        <v>131</v>
      </c>
      <c r="K5837" s="3">
        <v>42957.0</v>
      </c>
      <c r="L5837" s="3">
        <v>43006.0</v>
      </c>
      <c r="M5837" s="1">
        <v>3195.0</v>
      </c>
    </row>
    <row r="5838">
      <c r="A5838" s="1" t="s">
        <v>6043</v>
      </c>
      <c r="B5838" s="1" t="s">
        <v>34</v>
      </c>
      <c r="C5838" s="1" t="str">
        <f t="array" ref="C5838">_xlfn.XLOOKUP($B5838, sales_teams!$A$2:$A$36, sales_teams!$B$2:$B$36)</f>
        <v>Cara Losch</v>
      </c>
      <c r="D5838" s="1" t="str">
        <f t="array" ref="D5838">_xlfn.XLOOKUP($B5838, sales_teams!$A$2:$A$36, sales_teams!$C$2:$C$36)</f>
        <v>East</v>
      </c>
      <c r="E5838" s="1" t="s">
        <v>181</v>
      </c>
      <c r="F5838" s="1" t="s">
        <v>177</v>
      </c>
      <c r="G5838" s="1" t="str">
        <f t="array" ref="G5838">IF($F5838="", "", _xlfn.XLOOKUP($F5838,accounts!$A$2:$A$86,accounts!$B$2:$B$86, "Other"))</f>
        <v>software</v>
      </c>
      <c r="H5838" s="1" t="str">
        <f t="array" ref="H5838">IF($F5838="", "", IFS(_xlfn.XLOOKUP($F5838, accounts!$A$2:$A$86, accounts!$E$2:$E$86, 0)&gt;=1000, "Enterprise", _xlfn.XLOOKUP($F5838, accounts!$A$2:$A$86, accounts!$E$2:$E$86, 0)&gt;=100, "Mid-Market", TRUE, "SMB"))</f>
        <v>Enterprise</v>
      </c>
      <c r="I5838" s="1" t="str">
        <f t="array" ref="I5838">IF($F5838="", "", _xlfn.XLOOKUP($F5838,accounts!$A$2:$A$86,accounts!$F$2:$F$86, "Other"))</f>
        <v>United States</v>
      </c>
      <c r="J5838" s="1" t="s">
        <v>192</v>
      </c>
      <c r="K5838" s="3">
        <v>42957.0</v>
      </c>
      <c r="L5838" s="3">
        <v>43045.0</v>
      </c>
      <c r="M5838" s="1">
        <v>0.0</v>
      </c>
    </row>
    <row r="5839">
      <c r="A5839" s="1" t="s">
        <v>6044</v>
      </c>
      <c r="B5839" s="1" t="s">
        <v>7</v>
      </c>
      <c r="C5839" s="1" t="str">
        <f t="array" ref="C5839">_xlfn.XLOOKUP($B5839, sales_teams!$A$2:$A$36, sales_teams!$B$2:$B$36)</f>
        <v>Dustin Brinkmann</v>
      </c>
      <c r="D5839" s="1" t="str">
        <f t="array" ref="D5839">_xlfn.XLOOKUP($B5839, sales_teams!$A$2:$A$36, sales_teams!$C$2:$C$36)</f>
        <v>Central</v>
      </c>
      <c r="E5839" s="1" t="s">
        <v>179</v>
      </c>
      <c r="F5839" s="1" t="s">
        <v>110</v>
      </c>
      <c r="G5839" s="1" t="str">
        <f t="array" ref="G5839">IF($F5839="", "", _xlfn.XLOOKUP($F5839,accounts!$A$2:$A$86,accounts!$B$2:$B$86, "Other"))</f>
        <v>technology</v>
      </c>
      <c r="H5839" s="1" t="str">
        <f t="array" ref="H5839">IF($F5839="", "", IFS(_xlfn.XLOOKUP($F5839, accounts!$A$2:$A$86, accounts!$E$2:$E$86, 0)&gt;=1000, "Enterprise", _xlfn.XLOOKUP($F5839, accounts!$A$2:$A$86, accounts!$E$2:$E$86, 0)&gt;=100, "Mid-Market", TRUE, "SMB"))</f>
        <v>Enterprise</v>
      </c>
      <c r="I5839" s="1" t="str">
        <f t="array" ref="I5839">IF($F5839="", "", _xlfn.XLOOKUP($F5839,accounts!$A$2:$A$86,accounts!$F$2:$F$86, "Other"))</f>
        <v>Norway</v>
      </c>
      <c r="J5839" s="1" t="s">
        <v>192</v>
      </c>
      <c r="K5839" s="3">
        <v>42958.0</v>
      </c>
      <c r="L5839" s="3">
        <v>43045.0</v>
      </c>
      <c r="M5839" s="1">
        <v>0.0</v>
      </c>
    </row>
    <row r="5840">
      <c r="A5840" s="1" t="s">
        <v>6045</v>
      </c>
      <c r="B5840" s="1" t="s">
        <v>7</v>
      </c>
      <c r="C5840" s="1" t="str">
        <f t="array" ref="C5840">_xlfn.XLOOKUP($B5840, sales_teams!$A$2:$A$36, sales_teams!$B$2:$B$36)</f>
        <v>Dustin Brinkmann</v>
      </c>
      <c r="D5840" s="1" t="str">
        <f t="array" ref="D5840">_xlfn.XLOOKUP($B5840, sales_teams!$A$2:$A$36, sales_teams!$C$2:$C$36)</f>
        <v>Central</v>
      </c>
      <c r="E5840" s="1" t="s">
        <v>179</v>
      </c>
      <c r="F5840" s="1" t="s">
        <v>110</v>
      </c>
      <c r="G5840" s="1" t="str">
        <f t="array" ref="G5840">IF($F5840="", "", _xlfn.XLOOKUP($F5840,accounts!$A$2:$A$86,accounts!$B$2:$B$86, "Other"))</f>
        <v>technology</v>
      </c>
      <c r="H5840" s="1" t="str">
        <f t="array" ref="H5840">IF($F5840="", "", IFS(_xlfn.XLOOKUP($F5840, accounts!$A$2:$A$86, accounts!$E$2:$E$86, 0)&gt;=1000, "Enterprise", _xlfn.XLOOKUP($F5840, accounts!$A$2:$A$86, accounts!$E$2:$E$86, 0)&gt;=100, "Mid-Market", TRUE, "SMB"))</f>
        <v>Enterprise</v>
      </c>
      <c r="I5840" s="1" t="str">
        <f t="array" ref="I5840">IF($F5840="", "", _xlfn.XLOOKUP($F5840,accounts!$A$2:$A$86,accounts!$F$2:$F$86, "Other"))</f>
        <v>Norway</v>
      </c>
      <c r="J5840" s="1" t="s">
        <v>192</v>
      </c>
      <c r="K5840" s="3">
        <v>42958.0</v>
      </c>
      <c r="L5840" s="3">
        <v>42970.0</v>
      </c>
      <c r="M5840" s="1">
        <v>0.0</v>
      </c>
    </row>
    <row r="5841">
      <c r="A5841" s="1" t="s">
        <v>6046</v>
      </c>
      <c r="B5841" s="1" t="s">
        <v>7</v>
      </c>
      <c r="C5841" s="1" t="str">
        <f t="array" ref="C5841">_xlfn.XLOOKUP($B5841, sales_teams!$A$2:$A$36, sales_teams!$B$2:$B$36)</f>
        <v>Dustin Brinkmann</v>
      </c>
      <c r="D5841" s="1" t="str">
        <f t="array" ref="D5841">_xlfn.XLOOKUP($B5841, sales_teams!$A$2:$A$36, sales_teams!$C$2:$C$36)</f>
        <v>Central</v>
      </c>
      <c r="E5841" s="1" t="s">
        <v>179</v>
      </c>
      <c r="F5841" s="1" t="s">
        <v>82</v>
      </c>
      <c r="G5841" s="1" t="str">
        <f t="array" ref="G5841">IF($F5841="", "", _xlfn.XLOOKUP($F5841,accounts!$A$2:$A$86,accounts!$B$2:$B$86, "Other"))</f>
        <v>software</v>
      </c>
      <c r="H5841" s="1" t="str">
        <f t="array" ref="H5841">IF($F5841="", "", IFS(_xlfn.XLOOKUP($F5841, accounts!$A$2:$A$86, accounts!$E$2:$E$86, 0)&gt;=1000, "Enterprise", _xlfn.XLOOKUP($F5841, accounts!$A$2:$A$86, accounts!$E$2:$E$86, 0)&gt;=100, "Mid-Market", TRUE, "SMB"))</f>
        <v>Enterprise</v>
      </c>
      <c r="I5841" s="1" t="str">
        <f t="array" ref="I5841">IF($F5841="", "", _xlfn.XLOOKUP($F5841,accounts!$A$2:$A$86,accounts!$F$2:$F$86, "Other"))</f>
        <v>United States</v>
      </c>
      <c r="J5841" s="1" t="s">
        <v>131</v>
      </c>
      <c r="K5841" s="3">
        <v>42958.0</v>
      </c>
      <c r="L5841" s="3">
        <v>42965.0</v>
      </c>
      <c r="M5841" s="1">
        <v>46.0</v>
      </c>
    </row>
    <row r="5842">
      <c r="A5842" s="1" t="s">
        <v>6047</v>
      </c>
      <c r="B5842" s="1" t="s">
        <v>7</v>
      </c>
      <c r="C5842" s="1" t="str">
        <f t="array" ref="C5842">_xlfn.XLOOKUP($B5842, sales_teams!$A$2:$A$36, sales_teams!$B$2:$B$36)</f>
        <v>Dustin Brinkmann</v>
      </c>
      <c r="D5842" s="1" t="str">
        <f t="array" ref="D5842">_xlfn.XLOOKUP($B5842, sales_teams!$A$2:$A$36, sales_teams!$C$2:$C$36)</f>
        <v>Central</v>
      </c>
      <c r="E5842" s="1" t="s">
        <v>179</v>
      </c>
      <c r="F5842" s="1" t="s">
        <v>157</v>
      </c>
      <c r="G5842" s="1" t="str">
        <f t="array" ref="G5842">IF($F5842="", "", _xlfn.XLOOKUP($F5842,accounts!$A$2:$A$86,accounts!$B$2:$B$86, "Other"))</f>
        <v>retail</v>
      </c>
      <c r="H5842" s="1" t="str">
        <f t="array" ref="H5842">IF($F5842="", "", IFS(_xlfn.XLOOKUP($F5842, accounts!$A$2:$A$86, accounts!$E$2:$E$86, 0)&gt;=1000, "Enterprise", _xlfn.XLOOKUP($F5842, accounts!$A$2:$A$86, accounts!$E$2:$E$86, 0)&gt;=100, "Mid-Market", TRUE, "SMB"))</f>
        <v>Enterprise</v>
      </c>
      <c r="I5842" s="1" t="str">
        <f t="array" ref="I5842">IF($F5842="", "", _xlfn.XLOOKUP($F5842,accounts!$A$2:$A$86,accounts!$F$2:$F$86, "Other"))</f>
        <v>Belgium</v>
      </c>
      <c r="J5842" s="1" t="s">
        <v>131</v>
      </c>
      <c r="K5842" s="3">
        <v>42958.0</v>
      </c>
      <c r="L5842" s="3">
        <v>43046.0</v>
      </c>
      <c r="M5842" s="1">
        <v>65.0</v>
      </c>
    </row>
    <row r="5843">
      <c r="A5843" s="1" t="s">
        <v>6048</v>
      </c>
      <c r="B5843" s="1" t="s">
        <v>94</v>
      </c>
      <c r="C5843" s="1" t="str">
        <f t="array" ref="C5843">_xlfn.XLOOKUP($B5843, sales_teams!$A$2:$A$36, sales_teams!$B$2:$B$36)</f>
        <v>Celia Rouche</v>
      </c>
      <c r="D5843" s="1" t="str">
        <f t="array" ref="D5843">_xlfn.XLOOKUP($B5843, sales_teams!$A$2:$A$36, sales_teams!$C$2:$C$36)</f>
        <v>West</v>
      </c>
      <c r="E5843" s="1" t="s">
        <v>181</v>
      </c>
      <c r="G5843" s="1" t="str">
        <f t="array" ref="G5843">IF($F5843="", "", _xlfn.XLOOKUP($F5843,accounts!$A$2:$A$86,accounts!$B$2:$B$86, "Other"))</f>
        <v/>
      </c>
      <c r="H5843" s="1" t="str">
        <f t="array" ref="H5843">IF($F5843="", "", IFS(_xlfn.XLOOKUP($F5843, accounts!$A$2:$A$86, accounts!$E$2:$E$86, 0)&gt;=1000, "Enterprise", _xlfn.XLOOKUP($F5843, accounts!$A$2:$A$86, accounts!$E$2:$E$86, 0)&gt;=100, "Mid-Market", TRUE, "SMB"))</f>
        <v/>
      </c>
      <c r="I5843" s="1" t="str">
        <f t="array" ref="I5843">IF($F5843="", "", _xlfn.XLOOKUP($F5843,accounts!$A$2:$A$86,accounts!$F$2:$F$86, "Other"))</f>
        <v/>
      </c>
      <c r="J5843" s="1" t="s">
        <v>189</v>
      </c>
      <c r="K5843" s="3">
        <v>42958.0</v>
      </c>
    </row>
    <row r="5844">
      <c r="A5844" s="1" t="s">
        <v>6049</v>
      </c>
      <c r="B5844" s="1" t="s">
        <v>26</v>
      </c>
      <c r="C5844" s="1" t="str">
        <f t="array" ref="C5844">_xlfn.XLOOKUP($B5844, sales_teams!$A$2:$A$36, sales_teams!$B$2:$B$36)</f>
        <v>Melvin Marxen</v>
      </c>
      <c r="D5844" s="1" t="str">
        <f t="array" ref="D5844">_xlfn.XLOOKUP($B5844, sales_teams!$A$2:$A$36, sales_teams!$C$2:$C$36)</f>
        <v>Central</v>
      </c>
      <c r="E5844" s="1" t="s">
        <v>194</v>
      </c>
      <c r="F5844" s="1" t="s">
        <v>163</v>
      </c>
      <c r="G5844" s="1" t="str">
        <f t="array" ref="G5844">IF($F5844="", "", _xlfn.XLOOKUP($F5844,accounts!$A$2:$A$86,accounts!$B$2:$B$86, "Other"))</f>
        <v>medical</v>
      </c>
      <c r="H5844" s="1" t="str">
        <f t="array" ref="H5844">IF($F5844="", "", IFS(_xlfn.XLOOKUP($F5844, accounts!$A$2:$A$86, accounts!$E$2:$E$86, 0)&gt;=1000, "Enterprise", _xlfn.XLOOKUP($F5844, accounts!$A$2:$A$86, accounts!$E$2:$E$86, 0)&gt;=100, "Mid-Market", TRUE, "SMB"))</f>
        <v>Mid-Market</v>
      </c>
      <c r="I5844" s="1" t="str">
        <f t="array" ref="I5844">IF($F5844="", "", _xlfn.XLOOKUP($F5844,accounts!$A$2:$A$86,accounts!$F$2:$F$86, "Other"))</f>
        <v>United States</v>
      </c>
      <c r="J5844" s="1" t="s">
        <v>189</v>
      </c>
      <c r="K5844" s="3">
        <v>42958.0</v>
      </c>
    </row>
    <row r="5845">
      <c r="A5845" s="1" t="s">
        <v>6050</v>
      </c>
      <c r="B5845" s="1" t="s">
        <v>99</v>
      </c>
      <c r="C5845" s="1" t="str">
        <f t="array" ref="C5845">_xlfn.XLOOKUP($B5845, sales_teams!$A$2:$A$36, sales_teams!$B$2:$B$36)</f>
        <v>Summer Sewald</v>
      </c>
      <c r="D5845" s="1" t="str">
        <f t="array" ref="D5845">_xlfn.XLOOKUP($B5845, sales_teams!$A$2:$A$36, sales_teams!$C$2:$C$36)</f>
        <v>West</v>
      </c>
      <c r="E5845" s="1" t="s">
        <v>148</v>
      </c>
      <c r="F5845" s="1" t="s">
        <v>50</v>
      </c>
      <c r="G5845" s="1" t="str">
        <f t="array" ref="G5845">IF($F5845="", "", _xlfn.XLOOKUP($F5845,accounts!$A$2:$A$86,accounts!$B$2:$B$86, "Other"))</f>
        <v>entertainment</v>
      </c>
      <c r="H5845" s="1" t="str">
        <f t="array" ref="H5845">IF($F5845="", "", IFS(_xlfn.XLOOKUP($F5845, accounts!$A$2:$A$86, accounts!$E$2:$E$86, 0)&gt;=1000, "Enterprise", _xlfn.XLOOKUP($F5845, accounts!$A$2:$A$86, accounts!$E$2:$E$86, 0)&gt;=100, "Mid-Market", TRUE, "SMB"))</f>
        <v>Enterprise</v>
      </c>
      <c r="I5845" s="1" t="str">
        <f t="array" ref="I5845">IF($F5845="", "", _xlfn.XLOOKUP($F5845,accounts!$A$2:$A$86,accounts!$F$2:$F$86, "Other"))</f>
        <v>United States</v>
      </c>
      <c r="J5845" s="1" t="s">
        <v>192</v>
      </c>
      <c r="K5845" s="3">
        <v>42958.0</v>
      </c>
      <c r="L5845" s="3">
        <v>42971.0</v>
      </c>
      <c r="M5845" s="1">
        <v>0.0</v>
      </c>
    </row>
    <row r="5846">
      <c r="A5846" s="1" t="s">
        <v>6051</v>
      </c>
      <c r="B5846" s="1" t="s">
        <v>19</v>
      </c>
      <c r="C5846" s="1" t="str">
        <f t="array" ref="C5846">_xlfn.XLOOKUP($B5846, sales_teams!$A$2:$A$36, sales_teams!$B$2:$B$36)</f>
        <v>Melvin Marxen</v>
      </c>
      <c r="D5846" s="1" t="str">
        <f t="array" ref="D5846">_xlfn.XLOOKUP($B5846, sales_teams!$A$2:$A$36, sales_teams!$C$2:$C$36)</f>
        <v>Central</v>
      </c>
      <c r="E5846" s="1" t="s">
        <v>181</v>
      </c>
      <c r="F5846" s="1" t="s">
        <v>145</v>
      </c>
      <c r="G5846" s="1" t="str">
        <f t="array" ref="G5846">IF($F5846="", "", _xlfn.XLOOKUP($F5846,accounts!$A$2:$A$86,accounts!$B$2:$B$86, "Other"))</f>
        <v>technology</v>
      </c>
      <c r="H5846" s="1" t="str">
        <f t="array" ref="H5846">IF($F5846="", "", IFS(_xlfn.XLOOKUP($F5846, accounts!$A$2:$A$86, accounts!$E$2:$E$86, 0)&gt;=1000, "Enterprise", _xlfn.XLOOKUP($F5846, accounts!$A$2:$A$86, accounts!$E$2:$E$86, 0)&gt;=100, "Mid-Market", TRUE, "SMB"))</f>
        <v>Enterprise</v>
      </c>
      <c r="I5846" s="1" t="str">
        <f t="array" ref="I5846">IF($F5846="", "", _xlfn.XLOOKUP($F5846,accounts!$A$2:$A$86,accounts!$F$2:$F$86, "Other"))</f>
        <v>Panama</v>
      </c>
      <c r="J5846" s="1" t="s">
        <v>131</v>
      </c>
      <c r="K5846" s="3">
        <v>42958.0</v>
      </c>
      <c r="L5846" s="3">
        <v>43050.0</v>
      </c>
      <c r="M5846" s="1">
        <v>526.0</v>
      </c>
    </row>
    <row r="5847">
      <c r="A5847" s="1" t="s">
        <v>6052</v>
      </c>
      <c r="B5847" s="1" t="s">
        <v>19</v>
      </c>
      <c r="C5847" s="1" t="str">
        <f t="array" ref="C5847">_xlfn.XLOOKUP($B5847, sales_teams!$A$2:$A$36, sales_teams!$B$2:$B$36)</f>
        <v>Melvin Marxen</v>
      </c>
      <c r="D5847" s="1" t="str">
        <f t="array" ref="D5847">_xlfn.XLOOKUP($B5847, sales_teams!$A$2:$A$36, sales_teams!$C$2:$C$36)</f>
        <v>Central</v>
      </c>
      <c r="E5847" s="1" t="s">
        <v>148</v>
      </c>
      <c r="F5847" s="1" t="s">
        <v>106</v>
      </c>
      <c r="G5847" s="1" t="str">
        <f t="array" ref="G5847">IF($F5847="", "", _xlfn.XLOOKUP($F5847,accounts!$A$2:$A$86,accounts!$B$2:$B$86, "Other"))</f>
        <v>retail</v>
      </c>
      <c r="H5847" s="1" t="str">
        <f t="array" ref="H5847">IF($F5847="", "", IFS(_xlfn.XLOOKUP($F5847, accounts!$A$2:$A$86, accounts!$E$2:$E$86, 0)&gt;=1000, "Enterprise", _xlfn.XLOOKUP($F5847, accounts!$A$2:$A$86, accounts!$E$2:$E$86, 0)&gt;=100, "Mid-Market", TRUE, "SMB"))</f>
        <v>Enterprise</v>
      </c>
      <c r="I5847" s="1" t="str">
        <f t="array" ref="I5847">IF($F5847="", "", _xlfn.XLOOKUP($F5847,accounts!$A$2:$A$86,accounts!$F$2:$F$86, "Other"))</f>
        <v>Italy</v>
      </c>
      <c r="J5847" s="1" t="s">
        <v>131</v>
      </c>
      <c r="K5847" s="3">
        <v>42958.0</v>
      </c>
      <c r="L5847" s="3">
        <v>43049.0</v>
      </c>
      <c r="M5847" s="1">
        <v>4809.0</v>
      </c>
    </row>
    <row r="5848">
      <c r="A5848" s="1" t="s">
        <v>6053</v>
      </c>
      <c r="B5848" s="1" t="s">
        <v>92</v>
      </c>
      <c r="C5848" s="1" t="str">
        <f t="array" ref="C5848">_xlfn.XLOOKUP($B5848, sales_teams!$A$2:$A$36, sales_teams!$B$2:$B$36)</f>
        <v>Celia Rouche</v>
      </c>
      <c r="D5848" s="1" t="str">
        <f t="array" ref="D5848">_xlfn.XLOOKUP($B5848, sales_teams!$A$2:$A$36, sales_teams!$C$2:$C$36)</f>
        <v>West</v>
      </c>
      <c r="E5848" s="1" t="s">
        <v>179</v>
      </c>
      <c r="G5848" s="1" t="str">
        <f t="array" ref="G5848">IF($F5848="", "", _xlfn.XLOOKUP($F5848,accounts!$A$2:$A$86,accounts!$B$2:$B$86, "Other"))</f>
        <v/>
      </c>
      <c r="H5848" s="1" t="str">
        <f t="array" ref="H5848">IF($F5848="", "", IFS(_xlfn.XLOOKUP($F5848, accounts!$A$2:$A$86, accounts!$E$2:$E$86, 0)&gt;=1000, "Enterprise", _xlfn.XLOOKUP($F5848, accounts!$A$2:$A$86, accounts!$E$2:$E$86, 0)&gt;=100, "Mid-Market", TRUE, "SMB"))</f>
        <v/>
      </c>
      <c r="I5848" s="1" t="str">
        <f t="array" ref="I5848">IF($F5848="", "", _xlfn.XLOOKUP($F5848,accounts!$A$2:$A$86,accounts!$F$2:$F$86, "Other"))</f>
        <v/>
      </c>
      <c r="J5848" s="1" t="s">
        <v>189</v>
      </c>
      <c r="K5848" s="3">
        <v>42958.0</v>
      </c>
    </row>
    <row r="5849">
      <c r="A5849" s="1" t="s">
        <v>6054</v>
      </c>
      <c r="B5849" s="1" t="s">
        <v>92</v>
      </c>
      <c r="C5849" s="1" t="str">
        <f t="array" ref="C5849">_xlfn.XLOOKUP($B5849, sales_teams!$A$2:$A$36, sales_teams!$B$2:$B$36)</f>
        <v>Celia Rouche</v>
      </c>
      <c r="D5849" s="1" t="str">
        <f t="array" ref="D5849">_xlfn.XLOOKUP($B5849, sales_teams!$A$2:$A$36, sales_teams!$C$2:$C$36)</f>
        <v>West</v>
      </c>
      <c r="E5849" s="1" t="s">
        <v>109</v>
      </c>
      <c r="F5849" s="1" t="s">
        <v>115</v>
      </c>
      <c r="G5849" s="1" t="str">
        <f t="array" ref="G5849">IF($F5849="", "", _xlfn.XLOOKUP($F5849,accounts!$A$2:$A$86,accounts!$B$2:$B$86, "Other"))</f>
        <v>services</v>
      </c>
      <c r="H5849" s="1" t="str">
        <f t="array" ref="H5849">IF($F5849="", "", IFS(_xlfn.XLOOKUP($F5849, accounts!$A$2:$A$86, accounts!$E$2:$E$86, 0)&gt;=1000, "Enterprise", _xlfn.XLOOKUP($F5849, accounts!$A$2:$A$86, accounts!$E$2:$E$86, 0)&gt;=100, "Mid-Market", TRUE, "SMB"))</f>
        <v>Enterprise</v>
      </c>
      <c r="I5849" s="1" t="str">
        <f t="array" ref="I5849">IF($F5849="", "", _xlfn.XLOOKUP($F5849,accounts!$A$2:$A$86,accounts!$F$2:$F$86, "Other"))</f>
        <v>United States</v>
      </c>
      <c r="J5849" s="1" t="s">
        <v>131</v>
      </c>
      <c r="K5849" s="3">
        <v>42958.0</v>
      </c>
      <c r="L5849" s="3">
        <v>42961.0</v>
      </c>
      <c r="M5849" s="1">
        <v>1105.0</v>
      </c>
    </row>
    <row r="5850">
      <c r="A5850" s="1" t="s">
        <v>6055</v>
      </c>
      <c r="B5850" s="1" t="s">
        <v>24</v>
      </c>
      <c r="C5850" s="1" t="str">
        <f t="array" ref="C5850">_xlfn.XLOOKUP($B5850, sales_teams!$A$2:$A$36, sales_teams!$B$2:$B$36)</f>
        <v>Melvin Marxen</v>
      </c>
      <c r="D5850" s="1" t="str">
        <f t="array" ref="D5850">_xlfn.XLOOKUP($B5850, sales_teams!$A$2:$A$36, sales_teams!$C$2:$C$36)</f>
        <v>Central</v>
      </c>
      <c r="E5850" s="1" t="s">
        <v>188</v>
      </c>
      <c r="F5850" s="1" t="s">
        <v>157</v>
      </c>
      <c r="G5850" s="1" t="str">
        <f t="array" ref="G5850">IF($F5850="", "", _xlfn.XLOOKUP($F5850,accounts!$A$2:$A$86,accounts!$B$2:$B$86, "Other"))</f>
        <v>retail</v>
      </c>
      <c r="H5850" s="1" t="str">
        <f t="array" ref="H5850">IF($F5850="", "", IFS(_xlfn.XLOOKUP($F5850, accounts!$A$2:$A$86, accounts!$E$2:$E$86, 0)&gt;=1000, "Enterprise", _xlfn.XLOOKUP($F5850, accounts!$A$2:$A$86, accounts!$E$2:$E$86, 0)&gt;=100, "Mid-Market", TRUE, "SMB"))</f>
        <v>Enterprise</v>
      </c>
      <c r="I5850" s="1" t="str">
        <f t="array" ref="I5850">IF($F5850="", "", _xlfn.XLOOKUP($F5850,accounts!$A$2:$A$86,accounts!$F$2:$F$86, "Other"))</f>
        <v>Belgium</v>
      </c>
      <c r="J5850" s="1" t="s">
        <v>189</v>
      </c>
      <c r="K5850" s="3">
        <v>42958.0</v>
      </c>
    </row>
    <row r="5851">
      <c r="A5851" s="1" t="s">
        <v>6056</v>
      </c>
      <c r="B5851" s="1" t="s">
        <v>107</v>
      </c>
      <c r="C5851" s="1" t="str">
        <f t="array" ref="C5851">_xlfn.XLOOKUP($B5851, sales_teams!$A$2:$A$36, sales_teams!$B$2:$B$36)</f>
        <v>Summer Sewald</v>
      </c>
      <c r="D5851" s="1" t="str">
        <f t="array" ref="D5851">_xlfn.XLOOKUP($B5851, sales_teams!$A$2:$A$36, sales_teams!$C$2:$C$36)</f>
        <v>West</v>
      </c>
      <c r="E5851" s="1" t="s">
        <v>181</v>
      </c>
      <c r="G5851" s="1" t="str">
        <f t="array" ref="G5851">IF($F5851="", "", _xlfn.XLOOKUP($F5851,accounts!$A$2:$A$86,accounts!$B$2:$B$86, "Other"))</f>
        <v/>
      </c>
      <c r="H5851" s="1" t="str">
        <f t="array" ref="H5851">IF($F5851="", "", IFS(_xlfn.XLOOKUP($F5851, accounts!$A$2:$A$86, accounts!$E$2:$E$86, 0)&gt;=1000, "Enterprise", _xlfn.XLOOKUP($F5851, accounts!$A$2:$A$86, accounts!$E$2:$E$86, 0)&gt;=100, "Mid-Market", TRUE, "SMB"))</f>
        <v/>
      </c>
      <c r="I5851" s="1" t="str">
        <f t="array" ref="I5851">IF($F5851="", "", _xlfn.XLOOKUP($F5851,accounts!$A$2:$A$86,accounts!$F$2:$F$86, "Other"))</f>
        <v/>
      </c>
      <c r="J5851" s="1" t="s">
        <v>189</v>
      </c>
      <c r="K5851" s="3">
        <v>42958.0</v>
      </c>
    </row>
    <row r="5852">
      <c r="A5852" s="1" t="s">
        <v>6057</v>
      </c>
      <c r="B5852" s="1" t="s">
        <v>15</v>
      </c>
      <c r="C5852" s="1" t="str">
        <f t="array" ref="C5852">_xlfn.XLOOKUP($B5852, sales_teams!$A$2:$A$36, sales_teams!$B$2:$B$36)</f>
        <v>Dustin Brinkmann</v>
      </c>
      <c r="D5852" s="1" t="str">
        <f t="array" ref="D5852">_xlfn.XLOOKUP($B5852, sales_teams!$A$2:$A$36, sales_teams!$C$2:$C$36)</f>
        <v>Central</v>
      </c>
      <c r="E5852" s="1" t="s">
        <v>179</v>
      </c>
      <c r="G5852" s="1" t="str">
        <f t="array" ref="G5852">IF($F5852="", "", _xlfn.XLOOKUP($F5852,accounts!$A$2:$A$86,accounts!$B$2:$B$86, "Other"))</f>
        <v/>
      </c>
      <c r="H5852" s="1" t="str">
        <f t="array" ref="H5852">IF($F5852="", "", IFS(_xlfn.XLOOKUP($F5852, accounts!$A$2:$A$86, accounts!$E$2:$E$86, 0)&gt;=1000, "Enterprise", _xlfn.XLOOKUP($F5852, accounts!$A$2:$A$86, accounts!$E$2:$E$86, 0)&gt;=100, "Mid-Market", TRUE, "SMB"))</f>
        <v/>
      </c>
      <c r="I5852" s="1" t="str">
        <f t="array" ref="I5852">IF($F5852="", "", _xlfn.XLOOKUP($F5852,accounts!$A$2:$A$86,accounts!$F$2:$F$86, "Other"))</f>
        <v/>
      </c>
      <c r="J5852" s="1" t="s">
        <v>189</v>
      </c>
      <c r="K5852" s="3">
        <v>42958.0</v>
      </c>
    </row>
    <row r="5853">
      <c r="A5853" s="1" t="s">
        <v>6058</v>
      </c>
      <c r="B5853" s="1" t="s">
        <v>15</v>
      </c>
      <c r="C5853" s="1" t="str">
        <f t="array" ref="C5853">_xlfn.XLOOKUP($B5853, sales_teams!$A$2:$A$36, sales_teams!$B$2:$B$36)</f>
        <v>Dustin Brinkmann</v>
      </c>
      <c r="D5853" s="1" t="str">
        <f t="array" ref="D5853">_xlfn.XLOOKUP($B5853, sales_teams!$A$2:$A$36, sales_teams!$C$2:$C$36)</f>
        <v>Central</v>
      </c>
      <c r="E5853" s="1" t="s">
        <v>179</v>
      </c>
      <c r="F5853" s="1" t="s">
        <v>29</v>
      </c>
      <c r="G5853" s="1" t="str">
        <f t="array" ref="G5853">IF($F5853="", "", _xlfn.XLOOKUP($F5853,accounts!$A$2:$A$86,accounts!$B$2:$B$86, "Other"))</f>
        <v>medical</v>
      </c>
      <c r="H5853" s="1" t="str">
        <f t="array" ref="H5853">IF($F5853="", "", IFS(_xlfn.XLOOKUP($F5853, accounts!$A$2:$A$86, accounts!$E$2:$E$86, 0)&gt;=1000, "Enterprise", _xlfn.XLOOKUP($F5853, accounts!$A$2:$A$86, accounts!$E$2:$E$86, 0)&gt;=100, "Mid-Market", TRUE, "SMB"))</f>
        <v>Enterprise</v>
      </c>
      <c r="I5853" s="1" t="str">
        <f t="array" ref="I5853">IF($F5853="", "", _xlfn.XLOOKUP($F5853,accounts!$A$2:$A$86,accounts!$F$2:$F$86, "Other"))</f>
        <v>Philipines</v>
      </c>
      <c r="J5853" s="1" t="s">
        <v>192</v>
      </c>
      <c r="K5853" s="3">
        <v>42958.0</v>
      </c>
      <c r="L5853" s="3">
        <v>42964.0</v>
      </c>
      <c r="M5853" s="1">
        <v>0.0</v>
      </c>
    </row>
    <row r="5854">
      <c r="A5854" s="1" t="s">
        <v>6059</v>
      </c>
      <c r="B5854" s="1" t="s">
        <v>60</v>
      </c>
      <c r="C5854" s="1" t="str">
        <f t="array" ref="C5854">_xlfn.XLOOKUP($B5854, sales_teams!$A$2:$A$36, sales_teams!$B$2:$B$36)</f>
        <v>Celia Rouche</v>
      </c>
      <c r="D5854" s="1" t="str">
        <f t="array" ref="D5854">_xlfn.XLOOKUP($B5854, sales_teams!$A$2:$A$36, sales_teams!$C$2:$C$36)</f>
        <v>West</v>
      </c>
      <c r="E5854" s="1" t="s">
        <v>179</v>
      </c>
      <c r="F5854" s="1" t="s">
        <v>161</v>
      </c>
      <c r="G5854" s="1" t="str">
        <f t="array" ref="G5854">IF($F5854="", "", _xlfn.XLOOKUP($F5854,accounts!$A$2:$A$86,accounts!$B$2:$B$86, "Other"))</f>
        <v>marketing</v>
      </c>
      <c r="H5854" s="1" t="str">
        <f t="array" ref="H5854">IF($F5854="", "", IFS(_xlfn.XLOOKUP($F5854, accounts!$A$2:$A$86, accounts!$E$2:$E$86, 0)&gt;=1000, "Enterprise", _xlfn.XLOOKUP($F5854, accounts!$A$2:$A$86, accounts!$E$2:$E$86, 0)&gt;=100, "Mid-Market", TRUE, "SMB"))</f>
        <v>Enterprise</v>
      </c>
      <c r="I5854" s="1" t="str">
        <f t="array" ref="I5854">IF($F5854="", "", _xlfn.XLOOKUP($F5854,accounts!$A$2:$A$86,accounts!$F$2:$F$86, "Other"))</f>
        <v>Poland</v>
      </c>
      <c r="J5854" s="1" t="s">
        <v>131</v>
      </c>
      <c r="K5854" s="3">
        <v>42958.0</v>
      </c>
      <c r="L5854" s="3">
        <v>42963.0</v>
      </c>
      <c r="M5854" s="1">
        <v>56.0</v>
      </c>
    </row>
    <row r="5855">
      <c r="A5855" s="1" t="s">
        <v>6060</v>
      </c>
      <c r="B5855" s="1" t="s">
        <v>34</v>
      </c>
      <c r="C5855" s="1" t="str">
        <f t="array" ref="C5855">_xlfn.XLOOKUP($B5855, sales_teams!$A$2:$A$36, sales_teams!$B$2:$B$36)</f>
        <v>Cara Losch</v>
      </c>
      <c r="D5855" s="1" t="str">
        <f t="array" ref="D5855">_xlfn.XLOOKUP($B5855, sales_teams!$A$2:$A$36, sales_teams!$C$2:$C$36)</f>
        <v>East</v>
      </c>
      <c r="E5855" s="1" t="s">
        <v>109</v>
      </c>
      <c r="F5855" s="1" t="s">
        <v>123</v>
      </c>
      <c r="G5855" s="1" t="str">
        <f t="array" ref="G5855">IF($F5855="", "", _xlfn.XLOOKUP($F5855,accounts!$A$2:$A$86,accounts!$B$2:$B$86, "Other"))</f>
        <v>technology</v>
      </c>
      <c r="H5855" s="1" t="str">
        <f t="array" ref="H5855">IF($F5855="", "", IFS(_xlfn.XLOOKUP($F5855, accounts!$A$2:$A$86, accounts!$E$2:$E$86, 0)&gt;=1000, "Enterprise", _xlfn.XLOOKUP($F5855, accounts!$A$2:$A$86, accounts!$E$2:$E$86, 0)&gt;=100, "Mid-Market", TRUE, "SMB"))</f>
        <v>Enterprise</v>
      </c>
      <c r="I5855" s="1" t="str">
        <f t="array" ref="I5855">IF($F5855="", "", _xlfn.XLOOKUP($F5855,accounts!$A$2:$A$86,accounts!$F$2:$F$86, "Other"))</f>
        <v>United States</v>
      </c>
      <c r="J5855" s="1" t="s">
        <v>192</v>
      </c>
      <c r="K5855" s="3">
        <v>42958.0</v>
      </c>
      <c r="L5855" s="3">
        <v>43048.0</v>
      </c>
      <c r="M5855" s="1">
        <v>0.0</v>
      </c>
    </row>
    <row r="5856">
      <c r="A5856" s="1" t="s">
        <v>6061</v>
      </c>
      <c r="B5856" s="1" t="s">
        <v>105</v>
      </c>
      <c r="C5856" s="1" t="str">
        <f t="array" ref="C5856">_xlfn.XLOOKUP($B5856, sales_teams!$A$2:$A$36, sales_teams!$B$2:$B$36)</f>
        <v>Summer Sewald</v>
      </c>
      <c r="D5856" s="1" t="str">
        <f t="array" ref="D5856">_xlfn.XLOOKUP($B5856, sales_teams!$A$2:$A$36, sales_teams!$C$2:$C$36)</f>
        <v>West</v>
      </c>
      <c r="E5856" s="1" t="s">
        <v>148</v>
      </c>
      <c r="F5856" s="1" t="s">
        <v>118</v>
      </c>
      <c r="G5856" s="1" t="str">
        <f t="array" ref="G5856">IF($F5856="", "", _xlfn.XLOOKUP($F5856,accounts!$A$2:$A$86,accounts!$B$2:$B$86, "Other"))</f>
        <v>services</v>
      </c>
      <c r="H5856" s="1" t="str">
        <f t="array" ref="H5856">IF($F5856="", "", IFS(_xlfn.XLOOKUP($F5856, accounts!$A$2:$A$86, accounts!$E$2:$E$86, 0)&gt;=1000, "Enterprise", _xlfn.XLOOKUP($F5856, accounts!$A$2:$A$86, accounts!$E$2:$E$86, 0)&gt;=100, "Mid-Market", TRUE, "SMB"))</f>
        <v>Enterprise</v>
      </c>
      <c r="I5856" s="1" t="str">
        <f t="array" ref="I5856">IF($F5856="", "", _xlfn.XLOOKUP($F5856,accounts!$A$2:$A$86,accounts!$F$2:$F$86, "Other"))</f>
        <v>United States</v>
      </c>
      <c r="J5856" s="1" t="s">
        <v>192</v>
      </c>
      <c r="K5856" s="3">
        <v>42958.0</v>
      </c>
      <c r="L5856" s="3">
        <v>43068.0</v>
      </c>
      <c r="M5856" s="1">
        <v>0.0</v>
      </c>
    </row>
    <row r="5857">
      <c r="A5857" s="1" t="s">
        <v>6062</v>
      </c>
      <c r="B5857" s="1" t="s">
        <v>52</v>
      </c>
      <c r="C5857" s="1" t="str">
        <f t="array" ref="C5857">_xlfn.XLOOKUP($B5857, sales_teams!$A$2:$A$36, sales_teams!$B$2:$B$36)</f>
        <v>Rocco Neubert</v>
      </c>
      <c r="D5857" s="1" t="str">
        <f t="array" ref="D5857">_xlfn.XLOOKUP($B5857, sales_teams!$A$2:$A$36, sales_teams!$C$2:$C$36)</f>
        <v>East</v>
      </c>
      <c r="E5857" s="1" t="s">
        <v>148</v>
      </c>
      <c r="G5857" s="1" t="str">
        <f t="array" ref="G5857">IF($F5857="", "", _xlfn.XLOOKUP($F5857,accounts!$A$2:$A$86,accounts!$B$2:$B$86, "Other"))</f>
        <v/>
      </c>
      <c r="H5857" s="1" t="str">
        <f t="array" ref="H5857">IF($F5857="", "", IFS(_xlfn.XLOOKUP($F5857, accounts!$A$2:$A$86, accounts!$E$2:$E$86, 0)&gt;=1000, "Enterprise", _xlfn.XLOOKUP($F5857, accounts!$A$2:$A$86, accounts!$E$2:$E$86, 0)&gt;=100, "Mid-Market", TRUE, "SMB"))</f>
        <v/>
      </c>
      <c r="I5857" s="1" t="str">
        <f t="array" ref="I5857">IF($F5857="", "", _xlfn.XLOOKUP($F5857,accounts!$A$2:$A$86,accounts!$F$2:$F$86, "Other"))</f>
        <v/>
      </c>
      <c r="J5857" s="1" t="s">
        <v>189</v>
      </c>
      <c r="K5857" s="3">
        <v>42959.0</v>
      </c>
    </row>
    <row r="5858">
      <c r="A5858" s="1" t="s">
        <v>6063</v>
      </c>
      <c r="B5858" s="1" t="s">
        <v>52</v>
      </c>
      <c r="C5858" s="1" t="str">
        <f t="array" ref="C5858">_xlfn.XLOOKUP($B5858, sales_teams!$A$2:$A$36, sales_teams!$B$2:$B$36)</f>
        <v>Rocco Neubert</v>
      </c>
      <c r="D5858" s="1" t="str">
        <f t="array" ref="D5858">_xlfn.XLOOKUP($B5858, sales_teams!$A$2:$A$36, sales_teams!$C$2:$C$36)</f>
        <v>East</v>
      </c>
      <c r="E5858" s="1" t="s">
        <v>181</v>
      </c>
      <c r="F5858" s="1" t="s">
        <v>172</v>
      </c>
      <c r="G5858" s="1" t="str">
        <f t="array" ref="G5858">IF($F5858="", "", _xlfn.XLOOKUP($F5858,accounts!$A$2:$A$86,accounts!$B$2:$B$86, "Other"))</f>
        <v>retail</v>
      </c>
      <c r="H5858" s="1" t="str">
        <f t="array" ref="H5858">IF($F5858="", "", IFS(_xlfn.XLOOKUP($F5858, accounts!$A$2:$A$86, accounts!$E$2:$E$86, 0)&gt;=1000, "Enterprise", _xlfn.XLOOKUP($F5858, accounts!$A$2:$A$86, accounts!$E$2:$E$86, 0)&gt;=100, "Mid-Market", TRUE, "SMB"))</f>
        <v>Mid-Market</v>
      </c>
      <c r="I5858" s="1" t="str">
        <f t="array" ref="I5858">IF($F5858="", "", _xlfn.XLOOKUP($F5858,accounts!$A$2:$A$86,accounts!$F$2:$F$86, "Other"))</f>
        <v>United States</v>
      </c>
      <c r="J5858" s="1" t="s">
        <v>192</v>
      </c>
      <c r="K5858" s="3">
        <v>42959.0</v>
      </c>
      <c r="L5858" s="3">
        <v>42971.0</v>
      </c>
      <c r="M5858" s="1">
        <v>0.0</v>
      </c>
    </row>
    <row r="5859">
      <c r="A5859" s="1" t="s">
        <v>6064</v>
      </c>
      <c r="B5859" s="1" t="s">
        <v>52</v>
      </c>
      <c r="C5859" s="1" t="str">
        <f t="array" ref="C5859">_xlfn.XLOOKUP($B5859, sales_teams!$A$2:$A$36, sales_teams!$B$2:$B$36)</f>
        <v>Rocco Neubert</v>
      </c>
      <c r="D5859" s="1" t="str">
        <f t="array" ref="D5859">_xlfn.XLOOKUP($B5859, sales_teams!$A$2:$A$36, sales_teams!$C$2:$C$36)</f>
        <v>East</v>
      </c>
      <c r="E5859" s="1" t="s">
        <v>148</v>
      </c>
      <c r="F5859" s="1" t="s">
        <v>98</v>
      </c>
      <c r="G5859" s="1" t="str">
        <f t="array" ref="G5859">IF($F5859="", "", _xlfn.XLOOKUP($F5859,accounts!$A$2:$A$86,accounts!$B$2:$B$86, "Other"))</f>
        <v>retail</v>
      </c>
      <c r="H5859" s="1" t="str">
        <f t="array" ref="H5859">IF($F5859="", "", IFS(_xlfn.XLOOKUP($F5859, accounts!$A$2:$A$86, accounts!$E$2:$E$86, 0)&gt;=1000, "Enterprise", _xlfn.XLOOKUP($F5859, accounts!$A$2:$A$86, accounts!$E$2:$E$86, 0)&gt;=100, "Mid-Market", TRUE, "SMB"))</f>
        <v>Enterprise</v>
      </c>
      <c r="I5859" s="1" t="str">
        <f t="array" ref="I5859">IF($F5859="", "", _xlfn.XLOOKUP($F5859,accounts!$A$2:$A$86,accounts!$F$2:$F$86, "Other"))</f>
        <v>Japan</v>
      </c>
      <c r="J5859" s="1" t="s">
        <v>131</v>
      </c>
      <c r="K5859" s="3">
        <v>42959.0</v>
      </c>
      <c r="L5859" s="3">
        <v>43049.0</v>
      </c>
      <c r="M5859" s="1">
        <v>4161.0</v>
      </c>
    </row>
    <row r="5860">
      <c r="A5860" s="1" t="s">
        <v>6065</v>
      </c>
      <c r="B5860" s="1" t="s">
        <v>12</v>
      </c>
      <c r="C5860" s="1" t="str">
        <f t="array" ref="C5860">_xlfn.XLOOKUP($B5860, sales_teams!$A$2:$A$36, sales_teams!$B$2:$B$36)</f>
        <v>Dustin Brinkmann</v>
      </c>
      <c r="D5860" s="1" t="str">
        <f t="array" ref="D5860">_xlfn.XLOOKUP($B5860, sales_teams!$A$2:$A$36, sales_teams!$C$2:$C$36)</f>
        <v>Central</v>
      </c>
      <c r="E5860" s="1" t="s">
        <v>179</v>
      </c>
      <c r="G5860" s="1" t="str">
        <f t="array" ref="G5860">IF($F5860="", "", _xlfn.XLOOKUP($F5860,accounts!$A$2:$A$86,accounts!$B$2:$B$86, "Other"))</f>
        <v/>
      </c>
      <c r="H5860" s="1" t="str">
        <f t="array" ref="H5860">IF($F5860="", "", IFS(_xlfn.XLOOKUP($F5860, accounts!$A$2:$A$86, accounts!$E$2:$E$86, 0)&gt;=1000, "Enterprise", _xlfn.XLOOKUP($F5860, accounts!$A$2:$A$86, accounts!$E$2:$E$86, 0)&gt;=100, "Mid-Market", TRUE, "SMB"))</f>
        <v/>
      </c>
      <c r="I5860" s="1" t="str">
        <f t="array" ref="I5860">IF($F5860="", "", _xlfn.XLOOKUP($F5860,accounts!$A$2:$A$86,accounts!$F$2:$F$86, "Other"))</f>
        <v/>
      </c>
      <c r="J5860" s="1" t="s">
        <v>189</v>
      </c>
      <c r="K5860" s="3">
        <v>42959.0</v>
      </c>
    </row>
    <row r="5861">
      <c r="A5861" s="1" t="s">
        <v>6066</v>
      </c>
      <c r="B5861" s="1" t="s">
        <v>12</v>
      </c>
      <c r="C5861" s="1" t="str">
        <f t="array" ref="C5861">_xlfn.XLOOKUP($B5861, sales_teams!$A$2:$A$36, sales_teams!$B$2:$B$36)</f>
        <v>Dustin Brinkmann</v>
      </c>
      <c r="D5861" s="1" t="str">
        <f t="array" ref="D5861">_xlfn.XLOOKUP($B5861, sales_teams!$A$2:$A$36, sales_teams!$C$2:$C$36)</f>
        <v>Central</v>
      </c>
      <c r="E5861" s="1" t="s">
        <v>188</v>
      </c>
      <c r="G5861" s="1" t="str">
        <f t="array" ref="G5861">IF($F5861="", "", _xlfn.XLOOKUP($F5861,accounts!$A$2:$A$86,accounts!$B$2:$B$86, "Other"))</f>
        <v/>
      </c>
      <c r="H5861" s="1" t="str">
        <f t="array" ref="H5861">IF($F5861="", "", IFS(_xlfn.XLOOKUP($F5861, accounts!$A$2:$A$86, accounts!$E$2:$E$86, 0)&gt;=1000, "Enterprise", _xlfn.XLOOKUP($F5861, accounts!$A$2:$A$86, accounts!$E$2:$E$86, 0)&gt;=100, "Mid-Market", TRUE, "SMB"))</f>
        <v/>
      </c>
      <c r="I5861" s="1" t="str">
        <f t="array" ref="I5861">IF($F5861="", "", _xlfn.XLOOKUP($F5861,accounts!$A$2:$A$86,accounts!$F$2:$F$86, "Other"))</f>
        <v/>
      </c>
      <c r="J5861" s="1" t="s">
        <v>189</v>
      </c>
      <c r="K5861" s="3">
        <v>42959.0</v>
      </c>
    </row>
    <row r="5862">
      <c r="A5862" s="1" t="s">
        <v>6067</v>
      </c>
      <c r="B5862" s="1" t="s">
        <v>12</v>
      </c>
      <c r="C5862" s="1" t="str">
        <f t="array" ref="C5862">_xlfn.XLOOKUP($B5862, sales_teams!$A$2:$A$36, sales_teams!$B$2:$B$36)</f>
        <v>Dustin Brinkmann</v>
      </c>
      <c r="D5862" s="1" t="str">
        <f t="array" ref="D5862">_xlfn.XLOOKUP($B5862, sales_teams!$A$2:$A$36, sales_teams!$C$2:$C$36)</f>
        <v>Central</v>
      </c>
      <c r="E5862" s="1" t="s">
        <v>179</v>
      </c>
      <c r="F5862" s="1" t="s">
        <v>56</v>
      </c>
      <c r="G5862" s="1" t="str">
        <f t="array" ref="G5862">IF($F5862="", "", _xlfn.XLOOKUP($F5862,accounts!$A$2:$A$86,accounts!$B$2:$B$86, "Other"))</f>
        <v>software</v>
      </c>
      <c r="H5862" s="1" t="str">
        <f t="array" ref="H5862">IF($F5862="", "", IFS(_xlfn.XLOOKUP($F5862, accounts!$A$2:$A$86, accounts!$E$2:$E$86, 0)&gt;=1000, "Enterprise", _xlfn.XLOOKUP($F5862, accounts!$A$2:$A$86, accounts!$E$2:$E$86, 0)&gt;=100, "Mid-Market", TRUE, "SMB"))</f>
        <v>Enterprise</v>
      </c>
      <c r="I5862" s="1" t="str">
        <f t="array" ref="I5862">IF($F5862="", "", _xlfn.XLOOKUP($F5862,accounts!$A$2:$A$86,accounts!$F$2:$F$86, "Other"))</f>
        <v>United States</v>
      </c>
      <c r="J5862" s="1" t="s">
        <v>131</v>
      </c>
      <c r="K5862" s="3">
        <v>42959.0</v>
      </c>
      <c r="L5862" s="3">
        <v>43062.0</v>
      </c>
      <c r="M5862" s="1">
        <v>65.0</v>
      </c>
    </row>
    <row r="5863">
      <c r="A5863" s="1" t="s">
        <v>6068</v>
      </c>
      <c r="B5863" s="1" t="s">
        <v>39</v>
      </c>
      <c r="C5863" s="1" t="str">
        <f t="array" ref="C5863">_xlfn.XLOOKUP($B5863, sales_teams!$A$2:$A$36, sales_teams!$B$2:$B$36)</f>
        <v>Cara Losch</v>
      </c>
      <c r="D5863" s="1" t="str">
        <f t="array" ref="D5863">_xlfn.XLOOKUP($B5863, sales_teams!$A$2:$A$36, sales_teams!$C$2:$C$36)</f>
        <v>East</v>
      </c>
      <c r="E5863" s="1" t="s">
        <v>148</v>
      </c>
      <c r="F5863" s="1" t="s">
        <v>166</v>
      </c>
      <c r="G5863" s="1" t="str">
        <f t="array" ref="G5863">IF($F5863="", "", _xlfn.XLOOKUP($F5863,accounts!$A$2:$A$86,accounts!$B$2:$B$86, "Other"))</f>
        <v>finance</v>
      </c>
      <c r="H5863" s="1" t="str">
        <f t="array" ref="H5863">IF($F5863="", "", IFS(_xlfn.XLOOKUP($F5863, accounts!$A$2:$A$86, accounts!$E$2:$E$86, 0)&gt;=1000, "Enterprise", _xlfn.XLOOKUP($F5863, accounts!$A$2:$A$86, accounts!$E$2:$E$86, 0)&gt;=100, "Mid-Market", TRUE, "SMB"))</f>
        <v>Enterprise</v>
      </c>
      <c r="I5863" s="1" t="str">
        <f t="array" ref="I5863">IF($F5863="", "", _xlfn.XLOOKUP($F5863,accounts!$A$2:$A$86,accounts!$F$2:$F$86, "Other"))</f>
        <v>United States</v>
      </c>
      <c r="J5863" s="1" t="s">
        <v>192</v>
      </c>
      <c r="K5863" s="3">
        <v>42959.0</v>
      </c>
      <c r="L5863" s="3">
        <v>42960.0</v>
      </c>
      <c r="M5863" s="1">
        <v>0.0</v>
      </c>
    </row>
    <row r="5864">
      <c r="A5864" s="1" t="s">
        <v>6069</v>
      </c>
      <c r="B5864" s="1" t="s">
        <v>39</v>
      </c>
      <c r="C5864" s="1" t="str">
        <f t="array" ref="C5864">_xlfn.XLOOKUP($B5864, sales_teams!$A$2:$A$36, sales_teams!$B$2:$B$36)</f>
        <v>Cara Losch</v>
      </c>
      <c r="D5864" s="1" t="str">
        <f t="array" ref="D5864">_xlfn.XLOOKUP($B5864, sales_teams!$A$2:$A$36, sales_teams!$C$2:$C$36)</f>
        <v>East</v>
      </c>
      <c r="E5864" s="1" t="s">
        <v>181</v>
      </c>
      <c r="F5864" s="1" t="s">
        <v>172</v>
      </c>
      <c r="G5864" s="1" t="str">
        <f t="array" ref="G5864">IF($F5864="", "", _xlfn.XLOOKUP($F5864,accounts!$A$2:$A$86,accounts!$B$2:$B$86, "Other"))</f>
        <v>retail</v>
      </c>
      <c r="H5864" s="1" t="str">
        <f t="array" ref="H5864">IF($F5864="", "", IFS(_xlfn.XLOOKUP($F5864, accounts!$A$2:$A$86, accounts!$E$2:$E$86, 0)&gt;=1000, "Enterprise", _xlfn.XLOOKUP($F5864, accounts!$A$2:$A$86, accounts!$E$2:$E$86, 0)&gt;=100, "Mid-Market", TRUE, "SMB"))</f>
        <v>Mid-Market</v>
      </c>
      <c r="I5864" s="1" t="str">
        <f t="array" ref="I5864">IF($F5864="", "", _xlfn.XLOOKUP($F5864,accounts!$A$2:$A$86,accounts!$F$2:$F$86, "Other"))</f>
        <v>United States</v>
      </c>
      <c r="J5864" s="1" t="s">
        <v>131</v>
      </c>
      <c r="K5864" s="3">
        <v>42959.0</v>
      </c>
      <c r="L5864" s="3">
        <v>42981.0</v>
      </c>
      <c r="M5864" s="1">
        <v>524.0</v>
      </c>
    </row>
    <row r="5865">
      <c r="A5865" s="1" t="s">
        <v>6070</v>
      </c>
      <c r="B5865" s="1" t="s">
        <v>30</v>
      </c>
      <c r="C5865" s="1" t="str">
        <f t="array" ref="C5865">_xlfn.XLOOKUP($B5865, sales_teams!$A$2:$A$36, sales_teams!$B$2:$B$36)</f>
        <v>Melvin Marxen</v>
      </c>
      <c r="D5865" s="1" t="str">
        <f t="array" ref="D5865">_xlfn.XLOOKUP($B5865, sales_teams!$A$2:$A$36, sales_teams!$C$2:$C$36)</f>
        <v>Central</v>
      </c>
      <c r="E5865" s="1" t="s">
        <v>179</v>
      </c>
      <c r="F5865" s="1" t="s">
        <v>91</v>
      </c>
      <c r="G5865" s="1" t="str">
        <f t="array" ref="G5865">IF($F5865="", "", _xlfn.XLOOKUP($F5865,accounts!$A$2:$A$86,accounts!$B$2:$B$86, "Other"))</f>
        <v>employment</v>
      </c>
      <c r="H5865" s="1" t="str">
        <f t="array" ref="H5865">IF($F5865="", "", IFS(_xlfn.XLOOKUP($F5865, accounts!$A$2:$A$86, accounts!$E$2:$E$86, 0)&gt;=1000, "Enterprise", _xlfn.XLOOKUP($F5865, accounts!$A$2:$A$86, accounts!$E$2:$E$86, 0)&gt;=100, "Mid-Market", TRUE, "SMB"))</f>
        <v>Enterprise</v>
      </c>
      <c r="I5865" s="1" t="str">
        <f t="array" ref="I5865">IF($F5865="", "", _xlfn.XLOOKUP($F5865,accounts!$A$2:$A$86,accounts!$F$2:$F$86, "Other"))</f>
        <v>United States</v>
      </c>
      <c r="J5865" s="1" t="s">
        <v>189</v>
      </c>
      <c r="K5865" s="3">
        <v>42959.0</v>
      </c>
    </row>
    <row r="5866">
      <c r="A5866" s="1" t="s">
        <v>6071</v>
      </c>
      <c r="B5866" s="1" t="s">
        <v>30</v>
      </c>
      <c r="C5866" s="1" t="str">
        <f t="array" ref="C5866">_xlfn.XLOOKUP($B5866, sales_teams!$A$2:$A$36, sales_teams!$B$2:$B$36)</f>
        <v>Melvin Marxen</v>
      </c>
      <c r="D5866" s="1" t="str">
        <f t="array" ref="D5866">_xlfn.XLOOKUP($B5866, sales_teams!$A$2:$A$36, sales_teams!$C$2:$C$36)</f>
        <v>Central</v>
      </c>
      <c r="E5866" s="1" t="s">
        <v>148</v>
      </c>
      <c r="F5866" s="1" t="s">
        <v>149</v>
      </c>
      <c r="G5866" s="1" t="str">
        <f t="array" ref="G5866">IF($F5866="", "", _xlfn.XLOOKUP($F5866,accounts!$A$2:$A$86,accounts!$B$2:$B$86, "Other"))</f>
        <v>medical</v>
      </c>
      <c r="H5866" s="1" t="str">
        <f t="array" ref="H5866">IF($F5866="", "", IFS(_xlfn.XLOOKUP($F5866, accounts!$A$2:$A$86, accounts!$E$2:$E$86, 0)&gt;=1000, "Enterprise", _xlfn.XLOOKUP($F5866, accounts!$A$2:$A$86, accounts!$E$2:$E$86, 0)&gt;=100, "Mid-Market", TRUE, "SMB"))</f>
        <v>Enterprise</v>
      </c>
      <c r="I5866" s="1" t="str">
        <f t="array" ref="I5866">IF($F5866="", "", _xlfn.XLOOKUP($F5866,accounts!$A$2:$A$86,accounts!$F$2:$F$86, "Other"))</f>
        <v>United States</v>
      </c>
      <c r="J5866" s="1" t="s">
        <v>192</v>
      </c>
      <c r="K5866" s="3">
        <v>42959.0</v>
      </c>
      <c r="L5866" s="3">
        <v>43040.0</v>
      </c>
      <c r="M5866" s="1">
        <v>0.0</v>
      </c>
    </row>
    <row r="5867">
      <c r="A5867" s="1" t="s">
        <v>6072</v>
      </c>
      <c r="B5867" s="1" t="s">
        <v>30</v>
      </c>
      <c r="C5867" s="1" t="str">
        <f t="array" ref="C5867">_xlfn.XLOOKUP($B5867, sales_teams!$A$2:$A$36, sales_teams!$B$2:$B$36)</f>
        <v>Melvin Marxen</v>
      </c>
      <c r="D5867" s="1" t="str">
        <f t="array" ref="D5867">_xlfn.XLOOKUP($B5867, sales_teams!$A$2:$A$36, sales_teams!$C$2:$C$36)</f>
        <v>Central</v>
      </c>
      <c r="E5867" s="1" t="s">
        <v>181</v>
      </c>
      <c r="F5867" s="1" t="s">
        <v>78</v>
      </c>
      <c r="G5867" s="1" t="str">
        <f t="array" ref="G5867">IF($F5867="", "", _xlfn.XLOOKUP($F5867,accounts!$A$2:$A$86,accounts!$B$2:$B$86, "Other"))</f>
        <v>marketing</v>
      </c>
      <c r="H5867" s="1" t="str">
        <f t="array" ref="H5867">IF($F5867="", "", IFS(_xlfn.XLOOKUP($F5867, accounts!$A$2:$A$86, accounts!$E$2:$E$86, 0)&gt;=1000, "Enterprise", _xlfn.XLOOKUP($F5867, accounts!$A$2:$A$86, accounts!$E$2:$E$86, 0)&gt;=100, "Mid-Market", TRUE, "SMB"))</f>
        <v>Enterprise</v>
      </c>
      <c r="I5867" s="1" t="str">
        <f t="array" ref="I5867">IF($F5867="", "", _xlfn.XLOOKUP($F5867,accounts!$A$2:$A$86,accounts!$F$2:$F$86, "Other"))</f>
        <v>United States</v>
      </c>
      <c r="J5867" s="1" t="s">
        <v>131</v>
      </c>
      <c r="K5867" s="3">
        <v>42959.0</v>
      </c>
      <c r="L5867" s="3">
        <v>43059.0</v>
      </c>
      <c r="M5867" s="1">
        <v>481.0</v>
      </c>
    </row>
    <row r="5868">
      <c r="A5868" s="1" t="s">
        <v>6073</v>
      </c>
      <c r="B5868" s="1" t="s">
        <v>30</v>
      </c>
      <c r="C5868" s="1" t="str">
        <f t="array" ref="C5868">_xlfn.XLOOKUP($B5868, sales_teams!$A$2:$A$36, sales_teams!$B$2:$B$36)</f>
        <v>Melvin Marxen</v>
      </c>
      <c r="D5868" s="1" t="str">
        <f t="array" ref="D5868">_xlfn.XLOOKUP($B5868, sales_teams!$A$2:$A$36, sales_teams!$C$2:$C$36)</f>
        <v>Central</v>
      </c>
      <c r="E5868" s="1" t="s">
        <v>181</v>
      </c>
      <c r="F5868" s="1" t="s">
        <v>165</v>
      </c>
      <c r="G5868" s="1" t="str">
        <f t="array" ref="G5868">IF($F5868="", "", _xlfn.XLOOKUP($F5868,accounts!$A$2:$A$86,accounts!$B$2:$B$86, "Other"))</f>
        <v>telecommunications</v>
      </c>
      <c r="H5868" s="1" t="str">
        <f t="array" ref="H5868">IF($F5868="", "", IFS(_xlfn.XLOOKUP($F5868, accounts!$A$2:$A$86, accounts!$E$2:$E$86, 0)&gt;=1000, "Enterprise", _xlfn.XLOOKUP($F5868, accounts!$A$2:$A$86, accounts!$E$2:$E$86, 0)&gt;=100, "Mid-Market", TRUE, "SMB"))</f>
        <v>Enterprise</v>
      </c>
      <c r="I5868" s="1" t="str">
        <f t="array" ref="I5868">IF($F5868="", "", _xlfn.XLOOKUP($F5868,accounts!$A$2:$A$86,accounts!$F$2:$F$86, "Other"))</f>
        <v>United States</v>
      </c>
      <c r="J5868" s="1" t="s">
        <v>131</v>
      </c>
      <c r="K5868" s="3">
        <v>42959.0</v>
      </c>
      <c r="L5868" s="3">
        <v>43050.0</v>
      </c>
      <c r="M5868" s="1">
        <v>520.0</v>
      </c>
    </row>
    <row r="5869">
      <c r="A5869" s="1" t="s">
        <v>6074</v>
      </c>
      <c r="B5869" s="1" t="s">
        <v>30</v>
      </c>
      <c r="C5869" s="1" t="str">
        <f t="array" ref="C5869">_xlfn.XLOOKUP($B5869, sales_teams!$A$2:$A$36, sales_teams!$B$2:$B$36)</f>
        <v>Melvin Marxen</v>
      </c>
      <c r="D5869" s="1" t="str">
        <f t="array" ref="D5869">_xlfn.XLOOKUP($B5869, sales_teams!$A$2:$A$36, sales_teams!$C$2:$C$36)</f>
        <v>Central</v>
      </c>
      <c r="E5869" s="1" t="s">
        <v>148</v>
      </c>
      <c r="F5869" s="1" t="s">
        <v>56</v>
      </c>
      <c r="G5869" s="1" t="str">
        <f t="array" ref="G5869">IF($F5869="", "", _xlfn.XLOOKUP($F5869,accounts!$A$2:$A$86,accounts!$B$2:$B$86, "Other"))</f>
        <v>software</v>
      </c>
      <c r="H5869" s="1" t="str">
        <f t="array" ref="H5869">IF($F5869="", "", IFS(_xlfn.XLOOKUP($F5869, accounts!$A$2:$A$86, accounts!$E$2:$E$86, 0)&gt;=1000, "Enterprise", _xlfn.XLOOKUP($F5869, accounts!$A$2:$A$86, accounts!$E$2:$E$86, 0)&gt;=100, "Mid-Market", TRUE, "SMB"))</f>
        <v>Enterprise</v>
      </c>
      <c r="I5869" s="1" t="str">
        <f t="array" ref="I5869">IF($F5869="", "", _xlfn.XLOOKUP($F5869,accounts!$A$2:$A$86,accounts!$F$2:$F$86, "Other"))</f>
        <v>United States</v>
      </c>
      <c r="J5869" s="1" t="s">
        <v>131</v>
      </c>
      <c r="K5869" s="3">
        <v>42959.0</v>
      </c>
      <c r="L5869" s="3">
        <v>43043.0</v>
      </c>
      <c r="M5869" s="1">
        <v>4582.0</v>
      </c>
    </row>
    <row r="5870">
      <c r="A5870" s="1" t="s">
        <v>6075</v>
      </c>
      <c r="B5870" s="1" t="s">
        <v>94</v>
      </c>
      <c r="C5870" s="1" t="str">
        <f t="array" ref="C5870">_xlfn.XLOOKUP($B5870, sales_teams!$A$2:$A$36, sales_teams!$B$2:$B$36)</f>
        <v>Celia Rouche</v>
      </c>
      <c r="D5870" s="1" t="str">
        <f t="array" ref="D5870">_xlfn.XLOOKUP($B5870, sales_teams!$A$2:$A$36, sales_teams!$C$2:$C$36)</f>
        <v>West</v>
      </c>
      <c r="E5870" s="1" t="s">
        <v>179</v>
      </c>
      <c r="F5870" s="1" t="s">
        <v>84</v>
      </c>
      <c r="G5870" s="1" t="str">
        <f t="array" ref="G5870">IF($F5870="", "", _xlfn.XLOOKUP($F5870,accounts!$A$2:$A$86,accounts!$B$2:$B$86, "Other"))</f>
        <v>retail</v>
      </c>
      <c r="H5870" s="1" t="str">
        <f t="array" ref="H5870">IF($F5870="", "", IFS(_xlfn.XLOOKUP($F5870, accounts!$A$2:$A$86, accounts!$E$2:$E$86, 0)&gt;=1000, "Enterprise", _xlfn.XLOOKUP($F5870, accounts!$A$2:$A$86, accounts!$E$2:$E$86, 0)&gt;=100, "Mid-Market", TRUE, "SMB"))</f>
        <v>Enterprise</v>
      </c>
      <c r="I5870" s="1" t="str">
        <f t="array" ref="I5870">IF($F5870="", "", _xlfn.XLOOKUP($F5870,accounts!$A$2:$A$86,accounts!$F$2:$F$86, "Other"))</f>
        <v>United States</v>
      </c>
      <c r="J5870" s="1" t="s">
        <v>131</v>
      </c>
      <c r="K5870" s="3">
        <v>42959.0</v>
      </c>
      <c r="L5870" s="3">
        <v>42968.0</v>
      </c>
      <c r="M5870" s="1">
        <v>53.0</v>
      </c>
    </row>
    <row r="5871">
      <c r="A5871" s="1" t="s">
        <v>6076</v>
      </c>
      <c r="B5871" s="1" t="s">
        <v>99</v>
      </c>
      <c r="C5871" s="1" t="str">
        <f t="array" ref="C5871">_xlfn.XLOOKUP($B5871, sales_teams!$A$2:$A$36, sales_teams!$B$2:$B$36)</f>
        <v>Summer Sewald</v>
      </c>
      <c r="D5871" s="1" t="str">
        <f t="array" ref="D5871">_xlfn.XLOOKUP($B5871, sales_teams!$A$2:$A$36, sales_teams!$C$2:$C$36)</f>
        <v>West</v>
      </c>
      <c r="E5871" s="1" t="s">
        <v>181</v>
      </c>
      <c r="G5871" s="1" t="str">
        <f t="array" ref="G5871">IF($F5871="", "", _xlfn.XLOOKUP($F5871,accounts!$A$2:$A$86,accounts!$B$2:$B$86, "Other"))</f>
        <v/>
      </c>
      <c r="H5871" s="1" t="str">
        <f t="array" ref="H5871">IF($F5871="", "", IFS(_xlfn.XLOOKUP($F5871, accounts!$A$2:$A$86, accounts!$E$2:$E$86, 0)&gt;=1000, "Enterprise", _xlfn.XLOOKUP($F5871, accounts!$A$2:$A$86, accounts!$E$2:$E$86, 0)&gt;=100, "Mid-Market", TRUE, "SMB"))</f>
        <v/>
      </c>
      <c r="I5871" s="1" t="str">
        <f t="array" ref="I5871">IF($F5871="", "", _xlfn.XLOOKUP($F5871,accounts!$A$2:$A$86,accounts!$F$2:$F$86, "Other"))</f>
        <v/>
      </c>
      <c r="J5871" s="1" t="s">
        <v>189</v>
      </c>
      <c r="K5871" s="3">
        <v>42959.0</v>
      </c>
    </row>
    <row r="5872">
      <c r="A5872" s="1" t="s">
        <v>6077</v>
      </c>
      <c r="B5872" s="1" t="s">
        <v>102</v>
      </c>
      <c r="C5872" s="1" t="str">
        <f t="array" ref="C5872">_xlfn.XLOOKUP($B5872, sales_teams!$A$2:$A$36, sales_teams!$B$2:$B$36)</f>
        <v>Summer Sewald</v>
      </c>
      <c r="D5872" s="1" t="str">
        <f t="array" ref="D5872">_xlfn.XLOOKUP($B5872, sales_teams!$A$2:$A$36, sales_teams!$C$2:$C$36)</f>
        <v>West</v>
      </c>
      <c r="E5872" s="1" t="s">
        <v>109</v>
      </c>
      <c r="F5872" s="1" t="s">
        <v>129</v>
      </c>
      <c r="G5872" s="1" t="str">
        <f t="array" ref="G5872">IF($F5872="", "", _xlfn.XLOOKUP($F5872,accounts!$A$2:$A$86,accounts!$B$2:$B$86, "Other"))</f>
        <v>medical</v>
      </c>
      <c r="H5872" s="1" t="str">
        <f t="array" ref="H5872">IF($F5872="", "", IFS(_xlfn.XLOOKUP($F5872, accounts!$A$2:$A$86, accounts!$E$2:$E$86, 0)&gt;=1000, "Enterprise", _xlfn.XLOOKUP($F5872, accounts!$A$2:$A$86, accounts!$E$2:$E$86, 0)&gt;=100, "Mid-Market", TRUE, "SMB"))</f>
        <v>Enterprise</v>
      </c>
      <c r="I5872" s="1" t="str">
        <f t="array" ref="I5872">IF($F5872="", "", _xlfn.XLOOKUP($F5872,accounts!$A$2:$A$86,accounts!$F$2:$F$86, "Other"))</f>
        <v>United States</v>
      </c>
      <c r="J5872" s="1" t="s">
        <v>192</v>
      </c>
      <c r="K5872" s="3">
        <v>42959.0</v>
      </c>
      <c r="L5872" s="3">
        <v>43072.0</v>
      </c>
      <c r="M5872" s="1">
        <v>0.0</v>
      </c>
    </row>
    <row r="5873">
      <c r="A5873" s="1" t="s">
        <v>6078</v>
      </c>
      <c r="B5873" s="1" t="s">
        <v>17</v>
      </c>
      <c r="C5873" s="1" t="str">
        <f t="array" ref="C5873">_xlfn.XLOOKUP($B5873, sales_teams!$A$2:$A$36, sales_teams!$B$2:$B$36)</f>
        <v>Dustin Brinkmann</v>
      </c>
      <c r="D5873" s="1" t="str">
        <f t="array" ref="D5873">_xlfn.XLOOKUP($B5873, sales_teams!$A$2:$A$36, sales_teams!$C$2:$C$36)</f>
        <v>Central</v>
      </c>
      <c r="E5873" s="1" t="s">
        <v>181</v>
      </c>
      <c r="F5873" s="1" t="s">
        <v>155</v>
      </c>
      <c r="G5873" s="1" t="str">
        <f t="array" ref="G5873">IF($F5873="", "", _xlfn.XLOOKUP($F5873,accounts!$A$2:$A$86,accounts!$B$2:$B$86, "Other"))</f>
        <v>finance</v>
      </c>
      <c r="H5873" s="1" t="str">
        <f t="array" ref="H5873">IF($F5873="", "", IFS(_xlfn.XLOOKUP($F5873, accounts!$A$2:$A$86, accounts!$E$2:$E$86, 0)&gt;=1000, "Enterprise", _xlfn.XLOOKUP($F5873, accounts!$A$2:$A$86, accounts!$E$2:$E$86, 0)&gt;=100, "Mid-Market", TRUE, "SMB"))</f>
        <v>Enterprise</v>
      </c>
      <c r="I5873" s="1" t="str">
        <f t="array" ref="I5873">IF($F5873="", "", _xlfn.XLOOKUP($F5873,accounts!$A$2:$A$86,accounts!$F$2:$F$86, "Other"))</f>
        <v>United States</v>
      </c>
      <c r="J5873" s="1" t="s">
        <v>192</v>
      </c>
      <c r="K5873" s="3">
        <v>42959.0</v>
      </c>
      <c r="L5873" s="3">
        <v>42990.0</v>
      </c>
      <c r="M5873" s="1">
        <v>0.0</v>
      </c>
    </row>
    <row r="5874">
      <c r="A5874" s="1" t="s">
        <v>6079</v>
      </c>
      <c r="B5874" s="1" t="s">
        <v>24</v>
      </c>
      <c r="C5874" s="1" t="str">
        <f t="array" ref="C5874">_xlfn.XLOOKUP($B5874, sales_teams!$A$2:$A$36, sales_teams!$B$2:$B$36)</f>
        <v>Melvin Marxen</v>
      </c>
      <c r="D5874" s="1" t="str">
        <f t="array" ref="D5874">_xlfn.XLOOKUP($B5874, sales_teams!$A$2:$A$36, sales_teams!$C$2:$C$36)</f>
        <v>Central</v>
      </c>
      <c r="E5874" s="1" t="s">
        <v>181</v>
      </c>
      <c r="F5874" s="1" t="s">
        <v>40</v>
      </c>
      <c r="G5874" s="1" t="str">
        <f t="array" ref="G5874">IF($F5874="", "", _xlfn.XLOOKUP($F5874,accounts!$A$2:$A$86,accounts!$B$2:$B$86, "Other"))</f>
        <v>technology</v>
      </c>
      <c r="H5874" s="1" t="str">
        <f t="array" ref="H5874">IF($F5874="", "", IFS(_xlfn.XLOOKUP($F5874, accounts!$A$2:$A$86, accounts!$E$2:$E$86, 0)&gt;=1000, "Enterprise", _xlfn.XLOOKUP($F5874, accounts!$A$2:$A$86, accounts!$E$2:$E$86, 0)&gt;=100, "Mid-Market", TRUE, "SMB"))</f>
        <v>Enterprise</v>
      </c>
      <c r="I5874" s="1" t="str">
        <f t="array" ref="I5874">IF($F5874="", "", _xlfn.XLOOKUP($F5874,accounts!$A$2:$A$86,accounts!$F$2:$F$86, "Other"))</f>
        <v>United States</v>
      </c>
      <c r="J5874" s="1" t="s">
        <v>189</v>
      </c>
      <c r="K5874" s="3">
        <v>42959.0</v>
      </c>
    </row>
    <row r="5875">
      <c r="A5875" s="1" t="s">
        <v>6080</v>
      </c>
      <c r="B5875" s="1" t="s">
        <v>107</v>
      </c>
      <c r="C5875" s="1" t="str">
        <f t="array" ref="C5875">_xlfn.XLOOKUP($B5875, sales_teams!$A$2:$A$36, sales_teams!$B$2:$B$36)</f>
        <v>Summer Sewald</v>
      </c>
      <c r="D5875" s="1" t="str">
        <f t="array" ref="D5875">_xlfn.XLOOKUP($B5875, sales_teams!$A$2:$A$36, sales_teams!$C$2:$C$36)</f>
        <v>West</v>
      </c>
      <c r="E5875" s="1" t="s">
        <v>109</v>
      </c>
      <c r="G5875" s="1" t="str">
        <f t="array" ref="G5875">IF($F5875="", "", _xlfn.XLOOKUP($F5875,accounts!$A$2:$A$86,accounts!$B$2:$B$86, "Other"))</f>
        <v/>
      </c>
      <c r="H5875" s="1" t="str">
        <f t="array" ref="H5875">IF($F5875="", "", IFS(_xlfn.XLOOKUP($F5875, accounts!$A$2:$A$86, accounts!$E$2:$E$86, 0)&gt;=1000, "Enterprise", _xlfn.XLOOKUP($F5875, accounts!$A$2:$A$86, accounts!$E$2:$E$86, 0)&gt;=100, "Mid-Market", TRUE, "SMB"))</f>
        <v/>
      </c>
      <c r="I5875" s="1" t="str">
        <f t="array" ref="I5875">IF($F5875="", "", _xlfn.XLOOKUP($F5875,accounts!$A$2:$A$86,accounts!$F$2:$F$86, "Other"))</f>
        <v/>
      </c>
      <c r="J5875" s="1" t="s">
        <v>189</v>
      </c>
      <c r="K5875" s="3">
        <v>42959.0</v>
      </c>
    </row>
    <row r="5876">
      <c r="A5876" s="1" t="s">
        <v>6081</v>
      </c>
      <c r="B5876" s="1" t="s">
        <v>107</v>
      </c>
      <c r="C5876" s="1" t="str">
        <f t="array" ref="C5876">_xlfn.XLOOKUP($B5876, sales_teams!$A$2:$A$36, sales_teams!$B$2:$B$36)</f>
        <v>Summer Sewald</v>
      </c>
      <c r="D5876" s="1" t="str">
        <f t="array" ref="D5876">_xlfn.XLOOKUP($B5876, sales_teams!$A$2:$A$36, sales_teams!$C$2:$C$36)</f>
        <v>West</v>
      </c>
      <c r="E5876" s="1" t="s">
        <v>181</v>
      </c>
      <c r="F5876" s="1" t="s">
        <v>119</v>
      </c>
      <c r="G5876" s="1" t="str">
        <f t="array" ref="G5876">IF($F5876="", "", _xlfn.XLOOKUP($F5876,accounts!$A$2:$A$86,accounts!$B$2:$B$86, "Other"))</f>
        <v>technology</v>
      </c>
      <c r="H5876" s="1" t="str">
        <f t="array" ref="H5876">IF($F5876="", "", IFS(_xlfn.XLOOKUP($F5876, accounts!$A$2:$A$86, accounts!$E$2:$E$86, 0)&gt;=1000, "Enterprise", _xlfn.XLOOKUP($F5876, accounts!$A$2:$A$86, accounts!$E$2:$E$86, 0)&gt;=100, "Mid-Market", TRUE, "SMB"))</f>
        <v>Enterprise</v>
      </c>
      <c r="I5876" s="1" t="str">
        <f t="array" ref="I5876">IF($F5876="", "", _xlfn.XLOOKUP($F5876,accounts!$A$2:$A$86,accounts!$F$2:$F$86, "Other"))</f>
        <v>Korea</v>
      </c>
      <c r="J5876" s="1" t="s">
        <v>131</v>
      </c>
      <c r="K5876" s="3">
        <v>42959.0</v>
      </c>
      <c r="L5876" s="3">
        <v>43000.0</v>
      </c>
      <c r="M5876" s="1">
        <v>559.0</v>
      </c>
    </row>
    <row r="5877">
      <c r="A5877" s="1" t="s">
        <v>6082</v>
      </c>
      <c r="B5877" s="1" t="s">
        <v>18</v>
      </c>
      <c r="C5877" s="1" t="str">
        <f t="array" ref="C5877">_xlfn.XLOOKUP($B5877, sales_teams!$A$2:$A$36, sales_teams!$B$2:$B$36)</f>
        <v>Dustin Brinkmann</v>
      </c>
      <c r="D5877" s="1" t="str">
        <f t="array" ref="D5877">_xlfn.XLOOKUP($B5877, sales_teams!$A$2:$A$36, sales_teams!$C$2:$C$36)</f>
        <v>Central</v>
      </c>
      <c r="E5877" s="1" t="s">
        <v>179</v>
      </c>
      <c r="F5877" s="1" t="s">
        <v>176</v>
      </c>
      <c r="G5877" s="1" t="str">
        <f t="array" ref="G5877">IF($F5877="", "", _xlfn.XLOOKUP($F5877,accounts!$A$2:$A$86,accounts!$B$2:$B$86, "Other"))</f>
        <v>entertainment</v>
      </c>
      <c r="H5877" s="1" t="str">
        <f t="array" ref="H5877">IF($F5877="", "", IFS(_xlfn.XLOOKUP($F5877, accounts!$A$2:$A$86, accounts!$E$2:$E$86, 0)&gt;=1000, "Enterprise", _xlfn.XLOOKUP($F5877, accounts!$A$2:$A$86, accounts!$E$2:$E$86, 0)&gt;=100, "Mid-Market", TRUE, "SMB"))</f>
        <v>Mid-Market</v>
      </c>
      <c r="I5877" s="1" t="str">
        <f t="array" ref="I5877">IF($F5877="", "", _xlfn.XLOOKUP($F5877,accounts!$A$2:$A$86,accounts!$F$2:$F$86, "Other"))</f>
        <v>United States</v>
      </c>
      <c r="J5877" s="1" t="s">
        <v>189</v>
      </c>
      <c r="K5877" s="3">
        <v>42959.0</v>
      </c>
    </row>
    <row r="5878">
      <c r="A5878" s="1" t="s">
        <v>6083</v>
      </c>
      <c r="B5878" s="1" t="s">
        <v>18</v>
      </c>
      <c r="C5878" s="1" t="str">
        <f t="array" ref="C5878">_xlfn.XLOOKUP($B5878, sales_teams!$A$2:$A$36, sales_teams!$B$2:$B$36)</f>
        <v>Dustin Brinkmann</v>
      </c>
      <c r="D5878" s="1" t="str">
        <f t="array" ref="D5878">_xlfn.XLOOKUP($B5878, sales_teams!$A$2:$A$36, sales_teams!$C$2:$C$36)</f>
        <v>Central</v>
      </c>
      <c r="E5878" s="1" t="s">
        <v>179</v>
      </c>
      <c r="G5878" s="1" t="str">
        <f t="array" ref="G5878">IF($F5878="", "", _xlfn.XLOOKUP($F5878,accounts!$A$2:$A$86,accounts!$B$2:$B$86, "Other"))</f>
        <v/>
      </c>
      <c r="H5878" s="1" t="str">
        <f t="array" ref="H5878">IF($F5878="", "", IFS(_xlfn.XLOOKUP($F5878, accounts!$A$2:$A$86, accounts!$E$2:$E$86, 0)&gt;=1000, "Enterprise", _xlfn.XLOOKUP($F5878, accounts!$A$2:$A$86, accounts!$E$2:$E$86, 0)&gt;=100, "Mid-Market", TRUE, "SMB"))</f>
        <v/>
      </c>
      <c r="I5878" s="1" t="str">
        <f t="array" ref="I5878">IF($F5878="", "", _xlfn.XLOOKUP($F5878,accounts!$A$2:$A$86,accounts!$F$2:$F$86, "Other"))</f>
        <v/>
      </c>
      <c r="J5878" s="1" t="s">
        <v>189</v>
      </c>
      <c r="K5878" s="3">
        <v>42959.0</v>
      </c>
    </row>
    <row r="5879">
      <c r="A5879" s="1" t="s">
        <v>6084</v>
      </c>
      <c r="B5879" s="1" t="s">
        <v>18</v>
      </c>
      <c r="C5879" s="1" t="str">
        <f t="array" ref="C5879">_xlfn.XLOOKUP($B5879, sales_teams!$A$2:$A$36, sales_teams!$B$2:$B$36)</f>
        <v>Dustin Brinkmann</v>
      </c>
      <c r="D5879" s="1" t="str">
        <f t="array" ref="D5879">_xlfn.XLOOKUP($B5879, sales_teams!$A$2:$A$36, sales_teams!$C$2:$C$36)</f>
        <v>Central</v>
      </c>
      <c r="E5879" s="1" t="s">
        <v>179</v>
      </c>
      <c r="G5879" s="1" t="str">
        <f t="array" ref="G5879">IF($F5879="", "", _xlfn.XLOOKUP($F5879,accounts!$A$2:$A$86,accounts!$B$2:$B$86, "Other"))</f>
        <v/>
      </c>
      <c r="H5879" s="1" t="str">
        <f t="array" ref="H5879">IF($F5879="", "", IFS(_xlfn.XLOOKUP($F5879, accounts!$A$2:$A$86, accounts!$E$2:$E$86, 0)&gt;=1000, "Enterprise", _xlfn.XLOOKUP($F5879, accounts!$A$2:$A$86, accounts!$E$2:$E$86, 0)&gt;=100, "Mid-Market", TRUE, "SMB"))</f>
        <v/>
      </c>
      <c r="I5879" s="1" t="str">
        <f t="array" ref="I5879">IF($F5879="", "", _xlfn.XLOOKUP($F5879,accounts!$A$2:$A$86,accounts!$F$2:$F$86, "Other"))</f>
        <v/>
      </c>
      <c r="J5879" s="1" t="s">
        <v>189</v>
      </c>
      <c r="K5879" s="3">
        <v>42959.0</v>
      </c>
    </row>
    <row r="5880">
      <c r="A5880" s="1" t="s">
        <v>6085</v>
      </c>
      <c r="B5880" s="1" t="s">
        <v>18</v>
      </c>
      <c r="C5880" s="1" t="str">
        <f t="array" ref="C5880">_xlfn.XLOOKUP($B5880, sales_teams!$A$2:$A$36, sales_teams!$B$2:$B$36)</f>
        <v>Dustin Brinkmann</v>
      </c>
      <c r="D5880" s="1" t="str">
        <f t="array" ref="D5880">_xlfn.XLOOKUP($B5880, sales_teams!$A$2:$A$36, sales_teams!$C$2:$C$36)</f>
        <v>Central</v>
      </c>
      <c r="E5880" s="1" t="s">
        <v>188</v>
      </c>
      <c r="F5880" s="1" t="s">
        <v>122</v>
      </c>
      <c r="G5880" s="1" t="str">
        <f t="array" ref="G5880">IF($F5880="", "", _xlfn.XLOOKUP($F5880,accounts!$A$2:$A$86,accounts!$B$2:$B$86, "Other"))</f>
        <v>medical</v>
      </c>
      <c r="H5880" s="1" t="str">
        <f t="array" ref="H5880">IF($F5880="", "", IFS(_xlfn.XLOOKUP($F5880, accounts!$A$2:$A$86, accounts!$E$2:$E$86, 0)&gt;=1000, "Enterprise", _xlfn.XLOOKUP($F5880, accounts!$A$2:$A$86, accounts!$E$2:$E$86, 0)&gt;=100, "Mid-Market", TRUE, "SMB"))</f>
        <v>Enterprise</v>
      </c>
      <c r="I5880" s="1" t="str">
        <f t="array" ref="I5880">IF($F5880="", "", _xlfn.XLOOKUP($F5880,accounts!$A$2:$A$86,accounts!$F$2:$F$86, "Other"))</f>
        <v>United States</v>
      </c>
      <c r="J5880" s="1" t="s">
        <v>192</v>
      </c>
      <c r="K5880" s="3">
        <v>42959.0</v>
      </c>
      <c r="L5880" s="3">
        <v>42964.0</v>
      </c>
      <c r="M5880" s="1">
        <v>0.0</v>
      </c>
    </row>
    <row r="5881">
      <c r="A5881" s="1" t="s">
        <v>6086</v>
      </c>
      <c r="B5881" s="1" t="s">
        <v>15</v>
      </c>
      <c r="C5881" s="1" t="str">
        <f t="array" ref="C5881">_xlfn.XLOOKUP($B5881, sales_teams!$A$2:$A$36, sales_teams!$B$2:$B$36)</f>
        <v>Dustin Brinkmann</v>
      </c>
      <c r="D5881" s="1" t="str">
        <f t="array" ref="D5881">_xlfn.XLOOKUP($B5881, sales_teams!$A$2:$A$36, sales_teams!$C$2:$C$36)</f>
        <v>Central</v>
      </c>
      <c r="E5881" s="1" t="s">
        <v>179</v>
      </c>
      <c r="F5881" s="1" t="s">
        <v>103</v>
      </c>
      <c r="G5881" s="1" t="str">
        <f t="array" ref="G5881">IF($F5881="", "", _xlfn.XLOOKUP($F5881,accounts!$A$2:$A$86,accounts!$B$2:$B$86, "Other"))</f>
        <v>retail</v>
      </c>
      <c r="H5881" s="1" t="str">
        <f t="array" ref="H5881">IF($F5881="", "", IFS(_xlfn.XLOOKUP($F5881, accounts!$A$2:$A$86, accounts!$E$2:$E$86, 0)&gt;=1000, "Enterprise", _xlfn.XLOOKUP($F5881, accounts!$A$2:$A$86, accounts!$E$2:$E$86, 0)&gt;=100, "Mid-Market", TRUE, "SMB"))</f>
        <v>Enterprise</v>
      </c>
      <c r="I5881" s="1" t="str">
        <f t="array" ref="I5881">IF($F5881="", "", _xlfn.XLOOKUP($F5881,accounts!$A$2:$A$86,accounts!$F$2:$F$86, "Other"))</f>
        <v>United States</v>
      </c>
      <c r="J5881" s="1" t="s">
        <v>189</v>
      </c>
      <c r="K5881" s="3">
        <v>42959.0</v>
      </c>
    </row>
    <row r="5882">
      <c r="A5882" s="1" t="s">
        <v>6087</v>
      </c>
      <c r="B5882" s="1" t="s">
        <v>15</v>
      </c>
      <c r="C5882" s="1" t="str">
        <f t="array" ref="C5882">_xlfn.XLOOKUP($B5882, sales_teams!$A$2:$A$36, sales_teams!$B$2:$B$36)</f>
        <v>Dustin Brinkmann</v>
      </c>
      <c r="D5882" s="1" t="str">
        <f t="array" ref="D5882">_xlfn.XLOOKUP($B5882, sales_teams!$A$2:$A$36, sales_teams!$C$2:$C$36)</f>
        <v>Central</v>
      </c>
      <c r="E5882" s="1" t="s">
        <v>188</v>
      </c>
      <c r="F5882" s="1" t="s">
        <v>165</v>
      </c>
      <c r="G5882" s="1" t="str">
        <f t="array" ref="G5882">IF($F5882="", "", _xlfn.XLOOKUP($F5882,accounts!$A$2:$A$86,accounts!$B$2:$B$86, "Other"))</f>
        <v>telecommunications</v>
      </c>
      <c r="H5882" s="1" t="str">
        <f t="array" ref="H5882">IF($F5882="", "", IFS(_xlfn.XLOOKUP($F5882, accounts!$A$2:$A$86, accounts!$E$2:$E$86, 0)&gt;=1000, "Enterprise", _xlfn.XLOOKUP($F5882, accounts!$A$2:$A$86, accounts!$E$2:$E$86, 0)&gt;=100, "Mid-Market", TRUE, "SMB"))</f>
        <v>Enterprise</v>
      </c>
      <c r="I5882" s="1" t="str">
        <f t="array" ref="I5882">IF($F5882="", "", _xlfn.XLOOKUP($F5882,accounts!$A$2:$A$86,accounts!$F$2:$F$86, "Other"))</f>
        <v>United States</v>
      </c>
      <c r="J5882" s="1" t="s">
        <v>131</v>
      </c>
      <c r="K5882" s="3">
        <v>42959.0</v>
      </c>
      <c r="L5882" s="3">
        <v>43068.0</v>
      </c>
      <c r="M5882" s="1">
        <v>3165.0</v>
      </c>
    </row>
    <row r="5883">
      <c r="A5883" s="1" t="s">
        <v>6088</v>
      </c>
      <c r="B5883" s="1" t="s">
        <v>60</v>
      </c>
      <c r="C5883" s="1" t="str">
        <f t="array" ref="C5883">_xlfn.XLOOKUP($B5883, sales_teams!$A$2:$A$36, sales_teams!$B$2:$B$36)</f>
        <v>Celia Rouche</v>
      </c>
      <c r="D5883" s="1" t="str">
        <f t="array" ref="D5883">_xlfn.XLOOKUP($B5883, sales_teams!$A$2:$A$36, sales_teams!$C$2:$C$36)</f>
        <v>West</v>
      </c>
      <c r="E5883" s="1" t="s">
        <v>181</v>
      </c>
      <c r="G5883" s="1" t="str">
        <f t="array" ref="G5883">IF($F5883="", "", _xlfn.XLOOKUP($F5883,accounts!$A$2:$A$86,accounts!$B$2:$B$86, "Other"))</f>
        <v/>
      </c>
      <c r="H5883" s="1" t="str">
        <f t="array" ref="H5883">IF($F5883="", "", IFS(_xlfn.XLOOKUP($F5883, accounts!$A$2:$A$86, accounts!$E$2:$E$86, 0)&gt;=1000, "Enterprise", _xlfn.XLOOKUP($F5883, accounts!$A$2:$A$86, accounts!$E$2:$E$86, 0)&gt;=100, "Mid-Market", TRUE, "SMB"))</f>
        <v/>
      </c>
      <c r="I5883" s="1" t="str">
        <f t="array" ref="I5883">IF($F5883="", "", _xlfn.XLOOKUP($F5883,accounts!$A$2:$A$86,accounts!$F$2:$F$86, "Other"))</f>
        <v/>
      </c>
      <c r="J5883" s="1" t="s">
        <v>189</v>
      </c>
      <c r="K5883" s="3">
        <v>42959.0</v>
      </c>
    </row>
    <row r="5884">
      <c r="A5884" s="1" t="s">
        <v>6089</v>
      </c>
      <c r="B5884" s="1" t="s">
        <v>60</v>
      </c>
      <c r="C5884" s="1" t="str">
        <f t="array" ref="C5884">_xlfn.XLOOKUP($B5884, sales_teams!$A$2:$A$36, sales_teams!$B$2:$B$36)</f>
        <v>Celia Rouche</v>
      </c>
      <c r="D5884" s="1" t="str">
        <f t="array" ref="D5884">_xlfn.XLOOKUP($B5884, sales_teams!$A$2:$A$36, sales_teams!$C$2:$C$36)</f>
        <v>West</v>
      </c>
      <c r="E5884" s="1" t="s">
        <v>181</v>
      </c>
      <c r="G5884" s="1" t="str">
        <f t="array" ref="G5884">IF($F5884="", "", _xlfn.XLOOKUP($F5884,accounts!$A$2:$A$86,accounts!$B$2:$B$86, "Other"))</f>
        <v/>
      </c>
      <c r="H5884" s="1" t="str">
        <f t="array" ref="H5884">IF($F5884="", "", IFS(_xlfn.XLOOKUP($F5884, accounts!$A$2:$A$86, accounts!$E$2:$E$86, 0)&gt;=1000, "Enterprise", _xlfn.XLOOKUP($F5884, accounts!$A$2:$A$86, accounts!$E$2:$E$86, 0)&gt;=100, "Mid-Market", TRUE, "SMB"))</f>
        <v/>
      </c>
      <c r="I5884" s="1" t="str">
        <f t="array" ref="I5884">IF($F5884="", "", _xlfn.XLOOKUP($F5884,accounts!$A$2:$A$86,accounts!$F$2:$F$86, "Other"))</f>
        <v/>
      </c>
      <c r="J5884" s="1" t="s">
        <v>189</v>
      </c>
      <c r="K5884" s="3">
        <v>42959.0</v>
      </c>
    </row>
    <row r="5885">
      <c r="A5885" s="1" t="s">
        <v>6090</v>
      </c>
      <c r="B5885" s="1" t="s">
        <v>60</v>
      </c>
      <c r="C5885" s="1" t="str">
        <f t="array" ref="C5885">_xlfn.XLOOKUP($B5885, sales_teams!$A$2:$A$36, sales_teams!$B$2:$B$36)</f>
        <v>Celia Rouche</v>
      </c>
      <c r="D5885" s="1" t="str">
        <f t="array" ref="D5885">_xlfn.XLOOKUP($B5885, sales_teams!$A$2:$A$36, sales_teams!$C$2:$C$36)</f>
        <v>West</v>
      </c>
      <c r="E5885" s="1" t="s">
        <v>194</v>
      </c>
      <c r="G5885" s="1" t="str">
        <f t="array" ref="G5885">IF($F5885="", "", _xlfn.XLOOKUP($F5885,accounts!$A$2:$A$86,accounts!$B$2:$B$86, "Other"))</f>
        <v/>
      </c>
      <c r="H5885" s="1" t="str">
        <f t="array" ref="H5885">IF($F5885="", "", IFS(_xlfn.XLOOKUP($F5885, accounts!$A$2:$A$86, accounts!$E$2:$E$86, 0)&gt;=1000, "Enterprise", _xlfn.XLOOKUP($F5885, accounts!$A$2:$A$86, accounts!$E$2:$E$86, 0)&gt;=100, "Mid-Market", TRUE, "SMB"))</f>
        <v/>
      </c>
      <c r="I5885" s="1" t="str">
        <f t="array" ref="I5885">IF($F5885="", "", _xlfn.XLOOKUP($F5885,accounts!$A$2:$A$86,accounts!$F$2:$F$86, "Other"))</f>
        <v/>
      </c>
      <c r="J5885" s="1" t="s">
        <v>189</v>
      </c>
      <c r="K5885" s="3">
        <v>42959.0</v>
      </c>
    </row>
    <row r="5886">
      <c r="A5886" s="1" t="s">
        <v>6091</v>
      </c>
      <c r="B5886" s="1" t="s">
        <v>60</v>
      </c>
      <c r="C5886" s="1" t="str">
        <f t="array" ref="C5886">_xlfn.XLOOKUP($B5886, sales_teams!$A$2:$A$36, sales_teams!$B$2:$B$36)</f>
        <v>Celia Rouche</v>
      </c>
      <c r="D5886" s="1" t="str">
        <f t="array" ref="D5886">_xlfn.XLOOKUP($B5886, sales_teams!$A$2:$A$36, sales_teams!$C$2:$C$36)</f>
        <v>West</v>
      </c>
      <c r="E5886" s="1" t="s">
        <v>148</v>
      </c>
      <c r="F5886" s="1" t="s">
        <v>47</v>
      </c>
      <c r="G5886" s="1" t="str">
        <f t="array" ref="G5886">IF($F5886="", "", _xlfn.XLOOKUP($F5886,accounts!$A$2:$A$86,accounts!$B$2:$B$86, "Other"))</f>
        <v>retail</v>
      </c>
      <c r="H5886" s="1" t="str">
        <f t="array" ref="H5886">IF($F5886="", "", IFS(_xlfn.XLOOKUP($F5886, accounts!$A$2:$A$86, accounts!$E$2:$E$86, 0)&gt;=1000, "Enterprise", _xlfn.XLOOKUP($F5886, accounts!$A$2:$A$86, accounts!$E$2:$E$86, 0)&gt;=100, "Mid-Market", TRUE, "SMB"))</f>
        <v>Enterprise</v>
      </c>
      <c r="I5886" s="1" t="str">
        <f t="array" ref="I5886">IF($F5886="", "", _xlfn.XLOOKUP($F5886,accounts!$A$2:$A$86,accounts!$F$2:$F$86, "Other"))</f>
        <v>United States</v>
      </c>
      <c r="J5886" s="1" t="s">
        <v>189</v>
      </c>
      <c r="K5886" s="3">
        <v>42959.0</v>
      </c>
    </row>
    <row r="5887">
      <c r="A5887" s="1" t="s">
        <v>6092</v>
      </c>
      <c r="B5887" s="1" t="s">
        <v>60</v>
      </c>
      <c r="C5887" s="1" t="str">
        <f t="array" ref="C5887">_xlfn.XLOOKUP($B5887, sales_teams!$A$2:$A$36, sales_teams!$B$2:$B$36)</f>
        <v>Celia Rouche</v>
      </c>
      <c r="D5887" s="1" t="str">
        <f t="array" ref="D5887">_xlfn.XLOOKUP($B5887, sales_teams!$A$2:$A$36, sales_teams!$C$2:$C$36)</f>
        <v>West</v>
      </c>
      <c r="E5887" s="1" t="s">
        <v>188</v>
      </c>
      <c r="F5887" s="1" t="s">
        <v>36</v>
      </c>
      <c r="G5887" s="1" t="str">
        <f t="array" ref="G5887">IF($F5887="", "", _xlfn.XLOOKUP($F5887,accounts!$A$2:$A$86,accounts!$B$2:$B$86, "Other"))</f>
        <v>retail</v>
      </c>
      <c r="H5887" s="1" t="str">
        <f t="array" ref="H5887">IF($F5887="", "", IFS(_xlfn.XLOOKUP($F5887, accounts!$A$2:$A$86, accounts!$E$2:$E$86, 0)&gt;=1000, "Enterprise", _xlfn.XLOOKUP($F5887, accounts!$A$2:$A$86, accounts!$E$2:$E$86, 0)&gt;=100, "Mid-Market", TRUE, "SMB"))</f>
        <v>Enterprise</v>
      </c>
      <c r="I5887" s="1" t="str">
        <f t="array" ref="I5887">IF($F5887="", "", _xlfn.XLOOKUP($F5887,accounts!$A$2:$A$86,accounts!$F$2:$F$86, "Other"))</f>
        <v>United States</v>
      </c>
      <c r="J5887" s="1" t="s">
        <v>131</v>
      </c>
      <c r="K5887" s="3">
        <v>42959.0</v>
      </c>
      <c r="L5887" s="3">
        <v>43053.0</v>
      </c>
      <c r="M5887" s="1">
        <v>3779.0</v>
      </c>
    </row>
    <row r="5888">
      <c r="A5888" s="1" t="s">
        <v>6093</v>
      </c>
      <c r="B5888" s="1" t="s">
        <v>34</v>
      </c>
      <c r="C5888" s="1" t="str">
        <f t="array" ref="C5888">_xlfn.XLOOKUP($B5888, sales_teams!$A$2:$A$36, sales_teams!$B$2:$B$36)</f>
        <v>Cara Losch</v>
      </c>
      <c r="D5888" s="1" t="str">
        <f t="array" ref="D5888">_xlfn.XLOOKUP($B5888, sales_teams!$A$2:$A$36, sales_teams!$C$2:$C$36)</f>
        <v>East</v>
      </c>
      <c r="E5888" s="1" t="s">
        <v>181</v>
      </c>
      <c r="G5888" s="1" t="str">
        <f t="array" ref="G5888">IF($F5888="", "", _xlfn.XLOOKUP($F5888,accounts!$A$2:$A$86,accounts!$B$2:$B$86, "Other"))</f>
        <v/>
      </c>
      <c r="H5888" s="1" t="str">
        <f t="array" ref="H5888">IF($F5888="", "", IFS(_xlfn.XLOOKUP($F5888, accounts!$A$2:$A$86, accounts!$E$2:$E$86, 0)&gt;=1000, "Enterprise", _xlfn.XLOOKUP($F5888, accounts!$A$2:$A$86, accounts!$E$2:$E$86, 0)&gt;=100, "Mid-Market", TRUE, "SMB"))</f>
        <v/>
      </c>
      <c r="I5888" s="1" t="str">
        <f t="array" ref="I5888">IF($F5888="", "", _xlfn.XLOOKUP($F5888,accounts!$A$2:$A$86,accounts!$F$2:$F$86, "Other"))</f>
        <v/>
      </c>
      <c r="J5888" s="1" t="s">
        <v>189</v>
      </c>
      <c r="K5888" s="3">
        <v>42959.0</v>
      </c>
    </row>
    <row r="5889">
      <c r="A5889" s="1" t="s">
        <v>6094</v>
      </c>
      <c r="B5889" s="1" t="s">
        <v>34</v>
      </c>
      <c r="C5889" s="1" t="str">
        <f t="array" ref="C5889">_xlfn.XLOOKUP($B5889, sales_teams!$A$2:$A$36, sales_teams!$B$2:$B$36)</f>
        <v>Cara Losch</v>
      </c>
      <c r="D5889" s="1" t="str">
        <f t="array" ref="D5889">_xlfn.XLOOKUP($B5889, sales_teams!$A$2:$A$36, sales_teams!$C$2:$C$36)</f>
        <v>East</v>
      </c>
      <c r="E5889" s="1" t="s">
        <v>179</v>
      </c>
      <c r="F5889" s="1" t="s">
        <v>81</v>
      </c>
      <c r="G5889" s="1" t="str">
        <f t="array" ref="G5889">IF($F5889="", "", _xlfn.XLOOKUP($F5889,accounts!$A$2:$A$86,accounts!$B$2:$B$86, "Other"))</f>
        <v>technology</v>
      </c>
      <c r="H5889" s="1" t="str">
        <f t="array" ref="H5889">IF($F5889="", "", IFS(_xlfn.XLOOKUP($F5889, accounts!$A$2:$A$86, accounts!$E$2:$E$86, 0)&gt;=1000, "Enterprise", _xlfn.XLOOKUP($F5889, accounts!$A$2:$A$86, accounts!$E$2:$E$86, 0)&gt;=100, "Mid-Market", TRUE, "SMB"))</f>
        <v>Enterprise</v>
      </c>
      <c r="I5889" s="1" t="str">
        <f t="array" ref="I5889">IF($F5889="", "", _xlfn.XLOOKUP($F5889,accounts!$A$2:$A$86,accounts!$F$2:$F$86, "Other"))</f>
        <v>United States</v>
      </c>
      <c r="J5889" s="1" t="s">
        <v>131</v>
      </c>
      <c r="K5889" s="3">
        <v>42959.0</v>
      </c>
      <c r="L5889" s="3">
        <v>43051.0</v>
      </c>
      <c r="M5889" s="1">
        <v>48.0</v>
      </c>
    </row>
    <row r="5890">
      <c r="A5890" s="1" t="s">
        <v>6095</v>
      </c>
      <c r="B5890" s="1" t="s">
        <v>7</v>
      </c>
      <c r="C5890" s="1" t="str">
        <f t="array" ref="C5890">_xlfn.XLOOKUP($B5890, sales_teams!$A$2:$A$36, sales_teams!$B$2:$B$36)</f>
        <v>Dustin Brinkmann</v>
      </c>
      <c r="D5890" s="1" t="str">
        <f t="array" ref="D5890">_xlfn.XLOOKUP($B5890, sales_teams!$A$2:$A$36, sales_teams!$C$2:$C$36)</f>
        <v>Central</v>
      </c>
      <c r="E5890" s="1" t="s">
        <v>179</v>
      </c>
      <c r="F5890" s="1" t="s">
        <v>157</v>
      </c>
      <c r="G5890" s="1" t="str">
        <f t="array" ref="G5890">IF($F5890="", "", _xlfn.XLOOKUP($F5890,accounts!$A$2:$A$86,accounts!$B$2:$B$86, "Other"))</f>
        <v>retail</v>
      </c>
      <c r="H5890" s="1" t="str">
        <f t="array" ref="H5890">IF($F5890="", "", IFS(_xlfn.XLOOKUP($F5890, accounts!$A$2:$A$86, accounts!$E$2:$E$86, 0)&gt;=1000, "Enterprise", _xlfn.XLOOKUP($F5890, accounts!$A$2:$A$86, accounts!$E$2:$E$86, 0)&gt;=100, "Mid-Market", TRUE, "SMB"))</f>
        <v>Enterprise</v>
      </c>
      <c r="I5890" s="1" t="str">
        <f t="array" ref="I5890">IF($F5890="", "", _xlfn.XLOOKUP($F5890,accounts!$A$2:$A$86,accounts!$F$2:$F$86, "Other"))</f>
        <v>Belgium</v>
      </c>
      <c r="J5890" s="1" t="s">
        <v>131</v>
      </c>
      <c r="K5890" s="3">
        <v>42960.0</v>
      </c>
      <c r="L5890" s="3">
        <v>43041.0</v>
      </c>
      <c r="M5890" s="1">
        <v>50.0</v>
      </c>
    </row>
    <row r="5891">
      <c r="A5891" s="1" t="s">
        <v>6096</v>
      </c>
      <c r="B5891" s="1" t="s">
        <v>57</v>
      </c>
      <c r="C5891" s="1" t="str">
        <f t="array" ref="C5891">_xlfn.XLOOKUP($B5891, sales_teams!$A$2:$A$36, sales_teams!$B$2:$B$36)</f>
        <v>Rocco Neubert</v>
      </c>
      <c r="D5891" s="1" t="str">
        <f t="array" ref="D5891">_xlfn.XLOOKUP($B5891, sales_teams!$A$2:$A$36, sales_teams!$C$2:$C$36)</f>
        <v>East</v>
      </c>
      <c r="E5891" s="1" t="s">
        <v>179</v>
      </c>
      <c r="F5891" s="1" t="s">
        <v>166</v>
      </c>
      <c r="G5891" s="1" t="str">
        <f t="array" ref="G5891">IF($F5891="", "", _xlfn.XLOOKUP($F5891,accounts!$A$2:$A$86,accounts!$B$2:$B$86, "Other"))</f>
        <v>finance</v>
      </c>
      <c r="H5891" s="1" t="str">
        <f t="array" ref="H5891">IF($F5891="", "", IFS(_xlfn.XLOOKUP($F5891, accounts!$A$2:$A$86, accounts!$E$2:$E$86, 0)&gt;=1000, "Enterprise", _xlfn.XLOOKUP($F5891, accounts!$A$2:$A$86, accounts!$E$2:$E$86, 0)&gt;=100, "Mid-Market", TRUE, "SMB"))</f>
        <v>Enterprise</v>
      </c>
      <c r="I5891" s="1" t="str">
        <f t="array" ref="I5891">IF($F5891="", "", _xlfn.XLOOKUP($F5891,accounts!$A$2:$A$86,accounts!$F$2:$F$86, "Other"))</f>
        <v>United States</v>
      </c>
      <c r="J5891" s="1" t="s">
        <v>192</v>
      </c>
      <c r="K5891" s="3">
        <v>42960.0</v>
      </c>
      <c r="L5891" s="3">
        <v>43061.0</v>
      </c>
      <c r="M5891" s="1">
        <v>0.0</v>
      </c>
    </row>
    <row r="5892">
      <c r="A5892" s="1" t="s">
        <v>6097</v>
      </c>
      <c r="B5892" s="1" t="s">
        <v>52</v>
      </c>
      <c r="C5892" s="1" t="str">
        <f t="array" ref="C5892">_xlfn.XLOOKUP($B5892, sales_teams!$A$2:$A$36, sales_teams!$B$2:$B$36)</f>
        <v>Rocco Neubert</v>
      </c>
      <c r="D5892" s="1" t="str">
        <f t="array" ref="D5892">_xlfn.XLOOKUP($B5892, sales_teams!$A$2:$A$36, sales_teams!$C$2:$C$36)</f>
        <v>East</v>
      </c>
      <c r="E5892" s="1" t="s">
        <v>188</v>
      </c>
      <c r="F5892" s="1" t="s">
        <v>169</v>
      </c>
      <c r="G5892" s="1" t="str">
        <f t="array" ref="G5892">IF($F5892="", "", _xlfn.XLOOKUP($F5892,accounts!$A$2:$A$86,accounts!$B$2:$B$86, "Other"))</f>
        <v>entertainment</v>
      </c>
      <c r="H5892" s="1" t="str">
        <f t="array" ref="H5892">IF($F5892="", "", IFS(_xlfn.XLOOKUP($F5892, accounts!$A$2:$A$86, accounts!$E$2:$E$86, 0)&gt;=1000, "Enterprise", _xlfn.XLOOKUP($F5892, accounts!$A$2:$A$86, accounts!$E$2:$E$86, 0)&gt;=100, "Mid-Market", TRUE, "SMB"))</f>
        <v>Enterprise</v>
      </c>
      <c r="I5892" s="1" t="str">
        <f t="array" ref="I5892">IF($F5892="", "", _xlfn.XLOOKUP($F5892,accounts!$A$2:$A$86,accounts!$F$2:$F$86, "Other"))</f>
        <v>United States</v>
      </c>
      <c r="J5892" s="1" t="s">
        <v>192</v>
      </c>
      <c r="K5892" s="3">
        <v>42960.0</v>
      </c>
      <c r="L5892" s="3">
        <v>43063.0</v>
      </c>
      <c r="M5892" s="1">
        <v>0.0</v>
      </c>
    </row>
    <row r="5893">
      <c r="A5893" s="1" t="s">
        <v>6098</v>
      </c>
      <c r="B5893" s="1" t="s">
        <v>39</v>
      </c>
      <c r="C5893" s="1" t="str">
        <f t="array" ref="C5893">_xlfn.XLOOKUP($B5893, sales_teams!$A$2:$A$36, sales_teams!$B$2:$B$36)</f>
        <v>Cara Losch</v>
      </c>
      <c r="D5893" s="1" t="str">
        <f t="array" ref="D5893">_xlfn.XLOOKUP($B5893, sales_teams!$A$2:$A$36, sales_teams!$C$2:$C$36)</f>
        <v>East</v>
      </c>
      <c r="E5893" s="1" t="s">
        <v>188</v>
      </c>
      <c r="G5893" s="1" t="str">
        <f t="array" ref="G5893">IF($F5893="", "", _xlfn.XLOOKUP($F5893,accounts!$A$2:$A$86,accounts!$B$2:$B$86, "Other"))</f>
        <v/>
      </c>
      <c r="H5893" s="1" t="str">
        <f t="array" ref="H5893">IF($F5893="", "", IFS(_xlfn.XLOOKUP($F5893, accounts!$A$2:$A$86, accounts!$E$2:$E$86, 0)&gt;=1000, "Enterprise", _xlfn.XLOOKUP($F5893, accounts!$A$2:$A$86, accounts!$E$2:$E$86, 0)&gt;=100, "Mid-Market", TRUE, "SMB"))</f>
        <v/>
      </c>
      <c r="I5893" s="1" t="str">
        <f t="array" ref="I5893">IF($F5893="", "", _xlfn.XLOOKUP($F5893,accounts!$A$2:$A$86,accounts!$F$2:$F$86, "Other"))</f>
        <v/>
      </c>
      <c r="J5893" s="1" t="s">
        <v>189</v>
      </c>
      <c r="K5893" s="3">
        <v>42960.0</v>
      </c>
    </row>
    <row r="5894">
      <c r="A5894" s="1" t="s">
        <v>6099</v>
      </c>
      <c r="B5894" s="1" t="s">
        <v>39</v>
      </c>
      <c r="C5894" s="1" t="str">
        <f t="array" ref="C5894">_xlfn.XLOOKUP($B5894, sales_teams!$A$2:$A$36, sales_teams!$B$2:$B$36)</f>
        <v>Cara Losch</v>
      </c>
      <c r="D5894" s="1" t="str">
        <f t="array" ref="D5894">_xlfn.XLOOKUP($B5894, sales_teams!$A$2:$A$36, sales_teams!$C$2:$C$36)</f>
        <v>East</v>
      </c>
      <c r="E5894" s="1" t="s">
        <v>148</v>
      </c>
      <c r="F5894" s="1" t="s">
        <v>177</v>
      </c>
      <c r="G5894" s="1" t="str">
        <f t="array" ref="G5894">IF($F5894="", "", _xlfn.XLOOKUP($F5894,accounts!$A$2:$A$86,accounts!$B$2:$B$86, "Other"))</f>
        <v>software</v>
      </c>
      <c r="H5894" s="1" t="str">
        <f t="array" ref="H5894">IF($F5894="", "", IFS(_xlfn.XLOOKUP($F5894, accounts!$A$2:$A$86, accounts!$E$2:$E$86, 0)&gt;=1000, "Enterprise", _xlfn.XLOOKUP($F5894, accounts!$A$2:$A$86, accounts!$E$2:$E$86, 0)&gt;=100, "Mid-Market", TRUE, "SMB"))</f>
        <v>Enterprise</v>
      </c>
      <c r="I5894" s="1" t="str">
        <f t="array" ref="I5894">IF($F5894="", "", _xlfn.XLOOKUP($F5894,accounts!$A$2:$A$86,accounts!$F$2:$F$86, "Other"))</f>
        <v>United States</v>
      </c>
      <c r="J5894" s="1" t="s">
        <v>131</v>
      </c>
      <c r="K5894" s="3">
        <v>42960.0</v>
      </c>
      <c r="L5894" s="3">
        <v>42969.0</v>
      </c>
      <c r="M5894" s="1">
        <v>4498.0</v>
      </c>
    </row>
    <row r="5895">
      <c r="A5895" s="1" t="s">
        <v>6100</v>
      </c>
      <c r="B5895" s="1" t="s">
        <v>39</v>
      </c>
      <c r="C5895" s="1" t="str">
        <f t="array" ref="C5895">_xlfn.XLOOKUP($B5895, sales_teams!$A$2:$A$36, sales_teams!$B$2:$B$36)</f>
        <v>Cara Losch</v>
      </c>
      <c r="D5895" s="1" t="str">
        <f t="array" ref="D5895">_xlfn.XLOOKUP($B5895, sales_teams!$A$2:$A$36, sales_teams!$C$2:$C$36)</f>
        <v>East</v>
      </c>
      <c r="E5895" s="1" t="s">
        <v>179</v>
      </c>
      <c r="F5895" s="1" t="s">
        <v>173</v>
      </c>
      <c r="G5895" s="1" t="str">
        <f t="array" ref="G5895">IF($F5895="", "", _xlfn.XLOOKUP($F5895,accounts!$A$2:$A$86,accounts!$B$2:$B$86, "Other"))</f>
        <v>technology</v>
      </c>
      <c r="H5895" s="1" t="str">
        <f t="array" ref="H5895">IF($F5895="", "", IFS(_xlfn.XLOOKUP($F5895, accounts!$A$2:$A$86, accounts!$E$2:$E$86, 0)&gt;=1000, "Enterprise", _xlfn.XLOOKUP($F5895, accounts!$A$2:$A$86, accounts!$E$2:$E$86, 0)&gt;=100, "Mid-Market", TRUE, "SMB"))</f>
        <v>Mid-Market</v>
      </c>
      <c r="I5895" s="1" t="str">
        <f t="array" ref="I5895">IF($F5895="", "", _xlfn.XLOOKUP($F5895,accounts!$A$2:$A$86,accounts!$F$2:$F$86, "Other"))</f>
        <v>China</v>
      </c>
      <c r="J5895" s="1" t="s">
        <v>131</v>
      </c>
      <c r="K5895" s="3">
        <v>42960.0</v>
      </c>
      <c r="L5895" s="3">
        <v>42979.0</v>
      </c>
      <c r="M5895" s="1">
        <v>59.0</v>
      </c>
    </row>
    <row r="5896">
      <c r="A5896" s="1" t="s">
        <v>6101</v>
      </c>
      <c r="B5896" s="1" t="s">
        <v>48</v>
      </c>
      <c r="C5896" s="1" t="str">
        <f t="array" ref="C5896">_xlfn.XLOOKUP($B5896, sales_teams!$A$2:$A$36, sales_teams!$B$2:$B$36)</f>
        <v>Rocco Neubert</v>
      </c>
      <c r="D5896" s="1" t="str">
        <f t="array" ref="D5896">_xlfn.XLOOKUP($B5896, sales_teams!$A$2:$A$36, sales_teams!$C$2:$C$36)</f>
        <v>East</v>
      </c>
      <c r="E5896" s="1" t="s">
        <v>148</v>
      </c>
      <c r="F5896" s="1" t="s">
        <v>163</v>
      </c>
      <c r="G5896" s="1" t="str">
        <f t="array" ref="G5896">IF($F5896="", "", _xlfn.XLOOKUP($F5896,accounts!$A$2:$A$86,accounts!$B$2:$B$86, "Other"))</f>
        <v>medical</v>
      </c>
      <c r="H5896" s="1" t="str">
        <f t="array" ref="H5896">IF($F5896="", "", IFS(_xlfn.XLOOKUP($F5896, accounts!$A$2:$A$86, accounts!$E$2:$E$86, 0)&gt;=1000, "Enterprise", _xlfn.XLOOKUP($F5896, accounts!$A$2:$A$86, accounts!$E$2:$E$86, 0)&gt;=100, "Mid-Market", TRUE, "SMB"))</f>
        <v>Mid-Market</v>
      </c>
      <c r="I5896" s="1" t="str">
        <f t="array" ref="I5896">IF($F5896="", "", _xlfn.XLOOKUP($F5896,accounts!$A$2:$A$86,accounts!$F$2:$F$86, "Other"))</f>
        <v>United States</v>
      </c>
      <c r="J5896" s="1" t="s">
        <v>192</v>
      </c>
      <c r="K5896" s="3">
        <v>42960.0</v>
      </c>
      <c r="L5896" s="3">
        <v>42964.0</v>
      </c>
      <c r="M5896" s="1">
        <v>0.0</v>
      </c>
    </row>
    <row r="5897">
      <c r="A5897" s="1" t="s">
        <v>6102</v>
      </c>
      <c r="B5897" s="1" t="s">
        <v>30</v>
      </c>
      <c r="C5897" s="1" t="str">
        <f t="array" ref="C5897">_xlfn.XLOOKUP($B5897, sales_teams!$A$2:$A$36, sales_teams!$B$2:$B$36)</f>
        <v>Melvin Marxen</v>
      </c>
      <c r="D5897" s="1" t="str">
        <f t="array" ref="D5897">_xlfn.XLOOKUP($B5897, sales_teams!$A$2:$A$36, sales_teams!$C$2:$C$36)</f>
        <v>Central</v>
      </c>
      <c r="E5897" s="1" t="s">
        <v>109</v>
      </c>
      <c r="G5897" s="1" t="str">
        <f t="array" ref="G5897">IF($F5897="", "", _xlfn.XLOOKUP($F5897,accounts!$A$2:$A$86,accounts!$B$2:$B$86, "Other"))</f>
        <v/>
      </c>
      <c r="H5897" s="1" t="str">
        <f t="array" ref="H5897">IF($F5897="", "", IFS(_xlfn.XLOOKUP($F5897, accounts!$A$2:$A$86, accounts!$E$2:$E$86, 0)&gt;=1000, "Enterprise", _xlfn.XLOOKUP($F5897, accounts!$A$2:$A$86, accounts!$E$2:$E$86, 0)&gt;=100, "Mid-Market", TRUE, "SMB"))</f>
        <v/>
      </c>
      <c r="I5897" s="1" t="str">
        <f t="array" ref="I5897">IF($F5897="", "", _xlfn.XLOOKUP($F5897,accounts!$A$2:$A$86,accounts!$F$2:$F$86, "Other"))</f>
        <v/>
      </c>
      <c r="J5897" s="1" t="s">
        <v>189</v>
      </c>
      <c r="K5897" s="3">
        <v>42960.0</v>
      </c>
    </row>
    <row r="5898">
      <c r="A5898" s="1" t="s">
        <v>6103</v>
      </c>
      <c r="B5898" s="1" t="s">
        <v>30</v>
      </c>
      <c r="C5898" s="1" t="str">
        <f t="array" ref="C5898">_xlfn.XLOOKUP($B5898, sales_teams!$A$2:$A$36, sales_teams!$B$2:$B$36)</f>
        <v>Melvin Marxen</v>
      </c>
      <c r="D5898" s="1" t="str">
        <f t="array" ref="D5898">_xlfn.XLOOKUP($B5898, sales_teams!$A$2:$A$36, sales_teams!$C$2:$C$36)</f>
        <v>Central</v>
      </c>
      <c r="E5898" s="1" t="s">
        <v>148</v>
      </c>
      <c r="F5898" s="1" t="s">
        <v>82</v>
      </c>
      <c r="G5898" s="1" t="str">
        <f t="array" ref="G5898">IF($F5898="", "", _xlfn.XLOOKUP($F5898,accounts!$A$2:$A$86,accounts!$B$2:$B$86, "Other"))</f>
        <v>software</v>
      </c>
      <c r="H5898" s="1" t="str">
        <f t="array" ref="H5898">IF($F5898="", "", IFS(_xlfn.XLOOKUP($F5898, accounts!$A$2:$A$86, accounts!$E$2:$E$86, 0)&gt;=1000, "Enterprise", _xlfn.XLOOKUP($F5898, accounts!$A$2:$A$86, accounts!$E$2:$E$86, 0)&gt;=100, "Mid-Market", TRUE, "SMB"))</f>
        <v>Enterprise</v>
      </c>
      <c r="I5898" s="1" t="str">
        <f t="array" ref="I5898">IF($F5898="", "", _xlfn.XLOOKUP($F5898,accounts!$A$2:$A$86,accounts!$F$2:$F$86, "Other"))</f>
        <v>United States</v>
      </c>
      <c r="J5898" s="1" t="s">
        <v>131</v>
      </c>
      <c r="K5898" s="3">
        <v>42960.0</v>
      </c>
      <c r="L5898" s="3">
        <v>43044.0</v>
      </c>
      <c r="M5898" s="1">
        <v>4810.0</v>
      </c>
    </row>
    <row r="5899">
      <c r="A5899" s="1" t="s">
        <v>6104</v>
      </c>
      <c r="B5899" s="1" t="s">
        <v>26</v>
      </c>
      <c r="C5899" s="1" t="str">
        <f t="array" ref="C5899">_xlfn.XLOOKUP($B5899, sales_teams!$A$2:$A$36, sales_teams!$B$2:$B$36)</f>
        <v>Melvin Marxen</v>
      </c>
      <c r="D5899" s="1" t="str">
        <f t="array" ref="D5899">_xlfn.XLOOKUP($B5899, sales_teams!$A$2:$A$36, sales_teams!$C$2:$C$36)</f>
        <v>Central</v>
      </c>
      <c r="E5899" s="1" t="s">
        <v>181</v>
      </c>
      <c r="G5899" s="1" t="str">
        <f t="array" ref="G5899">IF($F5899="", "", _xlfn.XLOOKUP($F5899,accounts!$A$2:$A$86,accounts!$B$2:$B$86, "Other"))</f>
        <v/>
      </c>
      <c r="H5899" s="1" t="str">
        <f t="array" ref="H5899">IF($F5899="", "", IFS(_xlfn.XLOOKUP($F5899, accounts!$A$2:$A$86, accounts!$E$2:$E$86, 0)&gt;=1000, "Enterprise", _xlfn.XLOOKUP($F5899, accounts!$A$2:$A$86, accounts!$E$2:$E$86, 0)&gt;=100, "Mid-Market", TRUE, "SMB"))</f>
        <v/>
      </c>
      <c r="I5899" s="1" t="str">
        <f t="array" ref="I5899">IF($F5899="", "", _xlfn.XLOOKUP($F5899,accounts!$A$2:$A$86,accounts!$F$2:$F$86, "Other"))</f>
        <v/>
      </c>
      <c r="J5899" s="1" t="s">
        <v>189</v>
      </c>
      <c r="K5899" s="3">
        <v>42960.0</v>
      </c>
    </row>
    <row r="5900">
      <c r="A5900" s="1" t="s">
        <v>6105</v>
      </c>
      <c r="B5900" s="1" t="s">
        <v>88</v>
      </c>
      <c r="C5900" s="1" t="str">
        <f t="array" ref="C5900">_xlfn.XLOOKUP($B5900, sales_teams!$A$2:$A$36, sales_teams!$B$2:$B$36)</f>
        <v>Celia Rouche</v>
      </c>
      <c r="D5900" s="1" t="str">
        <f t="array" ref="D5900">_xlfn.XLOOKUP($B5900, sales_teams!$A$2:$A$36, sales_teams!$C$2:$C$36)</f>
        <v>West</v>
      </c>
      <c r="E5900" s="1" t="s">
        <v>109</v>
      </c>
      <c r="G5900" s="1" t="str">
        <f t="array" ref="G5900">IF($F5900="", "", _xlfn.XLOOKUP($F5900,accounts!$A$2:$A$86,accounts!$B$2:$B$86, "Other"))</f>
        <v/>
      </c>
      <c r="H5900" s="1" t="str">
        <f t="array" ref="H5900">IF($F5900="", "", IFS(_xlfn.XLOOKUP($F5900, accounts!$A$2:$A$86, accounts!$E$2:$E$86, 0)&gt;=1000, "Enterprise", _xlfn.XLOOKUP($F5900, accounts!$A$2:$A$86, accounts!$E$2:$E$86, 0)&gt;=100, "Mid-Market", TRUE, "SMB"))</f>
        <v/>
      </c>
      <c r="I5900" s="1" t="str">
        <f t="array" ref="I5900">IF($F5900="", "", _xlfn.XLOOKUP($F5900,accounts!$A$2:$A$86,accounts!$F$2:$F$86, "Other"))</f>
        <v/>
      </c>
      <c r="J5900" s="1" t="s">
        <v>189</v>
      </c>
      <c r="K5900" s="3">
        <v>42960.0</v>
      </c>
    </row>
    <row r="5901">
      <c r="A5901" s="1" t="s">
        <v>6106</v>
      </c>
      <c r="B5901" s="1" t="s">
        <v>88</v>
      </c>
      <c r="C5901" s="1" t="str">
        <f t="array" ref="C5901">_xlfn.XLOOKUP($B5901, sales_teams!$A$2:$A$36, sales_teams!$B$2:$B$36)</f>
        <v>Celia Rouche</v>
      </c>
      <c r="D5901" s="1" t="str">
        <f t="array" ref="D5901">_xlfn.XLOOKUP($B5901, sales_teams!$A$2:$A$36, sales_teams!$C$2:$C$36)</f>
        <v>West</v>
      </c>
      <c r="E5901" s="1" t="s">
        <v>194</v>
      </c>
      <c r="G5901" s="1" t="str">
        <f t="array" ref="G5901">IF($F5901="", "", _xlfn.XLOOKUP($F5901,accounts!$A$2:$A$86,accounts!$B$2:$B$86, "Other"))</f>
        <v/>
      </c>
      <c r="H5901" s="1" t="str">
        <f t="array" ref="H5901">IF($F5901="", "", IFS(_xlfn.XLOOKUP($F5901, accounts!$A$2:$A$86, accounts!$E$2:$E$86, 0)&gt;=1000, "Enterprise", _xlfn.XLOOKUP($F5901, accounts!$A$2:$A$86, accounts!$E$2:$E$86, 0)&gt;=100, "Mid-Market", TRUE, "SMB"))</f>
        <v/>
      </c>
      <c r="I5901" s="1" t="str">
        <f t="array" ref="I5901">IF($F5901="", "", _xlfn.XLOOKUP($F5901,accounts!$A$2:$A$86,accounts!$F$2:$F$86, "Other"))</f>
        <v/>
      </c>
      <c r="J5901" s="1" t="s">
        <v>189</v>
      </c>
      <c r="K5901" s="3">
        <v>42960.0</v>
      </c>
    </row>
    <row r="5902">
      <c r="A5902" s="1" t="s">
        <v>6107</v>
      </c>
      <c r="B5902" s="1" t="s">
        <v>99</v>
      </c>
      <c r="C5902" s="1" t="str">
        <f t="array" ref="C5902">_xlfn.XLOOKUP($B5902, sales_teams!$A$2:$A$36, sales_teams!$B$2:$B$36)</f>
        <v>Summer Sewald</v>
      </c>
      <c r="D5902" s="1" t="str">
        <f t="array" ref="D5902">_xlfn.XLOOKUP($B5902, sales_teams!$A$2:$A$36, sales_teams!$C$2:$C$36)</f>
        <v>West</v>
      </c>
      <c r="E5902" s="1" t="s">
        <v>188</v>
      </c>
      <c r="F5902" s="1" t="s">
        <v>125</v>
      </c>
      <c r="G5902" s="1" t="str">
        <f t="array" ref="G5902">IF($F5902="", "", _xlfn.XLOOKUP($F5902,accounts!$A$2:$A$86,accounts!$B$2:$B$86, "Other"))</f>
        <v>software</v>
      </c>
      <c r="H5902" s="1" t="str">
        <f t="array" ref="H5902">IF($F5902="", "", IFS(_xlfn.XLOOKUP($F5902, accounts!$A$2:$A$86, accounts!$E$2:$E$86, 0)&gt;=1000, "Enterprise", _xlfn.XLOOKUP($F5902, accounts!$A$2:$A$86, accounts!$E$2:$E$86, 0)&gt;=100, "Mid-Market", TRUE, "SMB"))</f>
        <v>Enterprise</v>
      </c>
      <c r="I5902" s="1" t="str">
        <f t="array" ref="I5902">IF($F5902="", "", _xlfn.XLOOKUP($F5902,accounts!$A$2:$A$86,accounts!$F$2:$F$86, "Other"))</f>
        <v>United States</v>
      </c>
      <c r="J5902" s="1" t="s">
        <v>131</v>
      </c>
      <c r="K5902" s="3">
        <v>42960.0</v>
      </c>
      <c r="L5902" s="3">
        <v>43046.0</v>
      </c>
      <c r="M5902" s="1">
        <v>3972.0</v>
      </c>
    </row>
    <row r="5903">
      <c r="A5903" s="1" t="s">
        <v>6108</v>
      </c>
      <c r="B5903" s="1" t="s">
        <v>102</v>
      </c>
      <c r="C5903" s="1" t="str">
        <f t="array" ref="C5903">_xlfn.XLOOKUP($B5903, sales_teams!$A$2:$A$36, sales_teams!$B$2:$B$36)</f>
        <v>Summer Sewald</v>
      </c>
      <c r="D5903" s="1" t="str">
        <f t="array" ref="D5903">_xlfn.XLOOKUP($B5903, sales_teams!$A$2:$A$36, sales_teams!$C$2:$C$36)</f>
        <v>West</v>
      </c>
      <c r="E5903" s="1" t="s">
        <v>194</v>
      </c>
      <c r="F5903" s="1" t="s">
        <v>125</v>
      </c>
      <c r="G5903" s="1" t="str">
        <f t="array" ref="G5903">IF($F5903="", "", _xlfn.XLOOKUP($F5903,accounts!$A$2:$A$86,accounts!$B$2:$B$86, "Other"))</f>
        <v>software</v>
      </c>
      <c r="H5903" s="1" t="str">
        <f t="array" ref="H5903">IF($F5903="", "", IFS(_xlfn.XLOOKUP($F5903, accounts!$A$2:$A$86, accounts!$E$2:$E$86, 0)&gt;=1000, "Enterprise", _xlfn.XLOOKUP($F5903, accounts!$A$2:$A$86, accounts!$E$2:$E$86, 0)&gt;=100, "Mid-Market", TRUE, "SMB"))</f>
        <v>Enterprise</v>
      </c>
      <c r="I5903" s="1" t="str">
        <f t="array" ref="I5903">IF($F5903="", "", _xlfn.XLOOKUP($F5903,accounts!$A$2:$A$86,accounts!$F$2:$F$86, "Other"))</f>
        <v>United States</v>
      </c>
      <c r="J5903" s="1" t="s">
        <v>189</v>
      </c>
      <c r="K5903" s="3">
        <v>42960.0</v>
      </c>
    </row>
    <row r="5904">
      <c r="A5904" s="1" t="s">
        <v>6109</v>
      </c>
      <c r="B5904" s="1" t="s">
        <v>102</v>
      </c>
      <c r="C5904" s="1" t="str">
        <f t="array" ref="C5904">_xlfn.XLOOKUP($B5904, sales_teams!$A$2:$A$36, sales_teams!$B$2:$B$36)</f>
        <v>Summer Sewald</v>
      </c>
      <c r="D5904" s="1" t="str">
        <f t="array" ref="D5904">_xlfn.XLOOKUP($B5904, sales_teams!$A$2:$A$36, sales_teams!$C$2:$C$36)</f>
        <v>West</v>
      </c>
      <c r="E5904" s="1" t="s">
        <v>179</v>
      </c>
      <c r="F5904" s="1" t="s">
        <v>124</v>
      </c>
      <c r="G5904" s="1" t="str">
        <f t="array" ref="G5904">IF($F5904="", "", _xlfn.XLOOKUP($F5904,accounts!$A$2:$A$86,accounts!$B$2:$B$86, "Other"))</f>
        <v>retail</v>
      </c>
      <c r="H5904" s="1" t="str">
        <f t="array" ref="H5904">IF($F5904="", "", IFS(_xlfn.XLOOKUP($F5904, accounts!$A$2:$A$86, accounts!$E$2:$E$86, 0)&gt;=1000, "Enterprise", _xlfn.XLOOKUP($F5904, accounts!$A$2:$A$86, accounts!$E$2:$E$86, 0)&gt;=100, "Mid-Market", TRUE, "SMB"))</f>
        <v>Enterprise</v>
      </c>
      <c r="I5904" s="1" t="str">
        <f t="array" ref="I5904">IF($F5904="", "", _xlfn.XLOOKUP($F5904,accounts!$A$2:$A$86,accounts!$F$2:$F$86, "Other"))</f>
        <v>United States</v>
      </c>
      <c r="J5904" s="1" t="s">
        <v>192</v>
      </c>
      <c r="K5904" s="3">
        <v>42960.0</v>
      </c>
      <c r="L5904" s="3">
        <v>42971.0</v>
      </c>
      <c r="M5904" s="1">
        <v>0.0</v>
      </c>
    </row>
    <row r="5905">
      <c r="A5905" s="1" t="s">
        <v>6110</v>
      </c>
      <c r="B5905" s="1" t="s">
        <v>102</v>
      </c>
      <c r="C5905" s="1" t="str">
        <f t="array" ref="C5905">_xlfn.XLOOKUP($B5905, sales_teams!$A$2:$A$36, sales_teams!$B$2:$B$36)</f>
        <v>Summer Sewald</v>
      </c>
      <c r="D5905" s="1" t="str">
        <f t="array" ref="D5905">_xlfn.XLOOKUP($B5905, sales_teams!$A$2:$A$36, sales_teams!$C$2:$C$36)</f>
        <v>West</v>
      </c>
      <c r="E5905" s="1" t="s">
        <v>181</v>
      </c>
      <c r="F5905" s="1" t="s">
        <v>127</v>
      </c>
      <c r="G5905" s="1" t="str">
        <f t="array" ref="G5905">IF($F5905="", "", _xlfn.XLOOKUP($F5905,accounts!$A$2:$A$86,accounts!$B$2:$B$86, "Other"))</f>
        <v>technology</v>
      </c>
      <c r="H5905" s="1" t="str">
        <f t="array" ref="H5905">IF($F5905="", "", IFS(_xlfn.XLOOKUP($F5905, accounts!$A$2:$A$86, accounts!$E$2:$E$86, 0)&gt;=1000, "Enterprise", _xlfn.XLOOKUP($F5905, accounts!$A$2:$A$86, accounts!$E$2:$E$86, 0)&gt;=100, "Mid-Market", TRUE, "SMB"))</f>
        <v>Enterprise</v>
      </c>
      <c r="I5905" s="1" t="str">
        <f t="array" ref="I5905">IF($F5905="", "", _xlfn.XLOOKUP($F5905,accounts!$A$2:$A$86,accounts!$F$2:$F$86, "Other"))</f>
        <v>United States</v>
      </c>
      <c r="J5905" s="1" t="s">
        <v>131</v>
      </c>
      <c r="K5905" s="3">
        <v>42960.0</v>
      </c>
      <c r="L5905" s="3">
        <v>42965.0</v>
      </c>
      <c r="M5905" s="1">
        <v>573.0</v>
      </c>
    </row>
    <row r="5906">
      <c r="A5906" s="1" t="s">
        <v>6111</v>
      </c>
      <c r="B5906" s="1" t="s">
        <v>17</v>
      </c>
      <c r="C5906" s="1" t="str">
        <f t="array" ref="C5906">_xlfn.XLOOKUP($B5906, sales_teams!$A$2:$A$36, sales_teams!$B$2:$B$36)</f>
        <v>Dustin Brinkmann</v>
      </c>
      <c r="D5906" s="1" t="str">
        <f t="array" ref="D5906">_xlfn.XLOOKUP($B5906, sales_teams!$A$2:$A$36, sales_teams!$C$2:$C$36)</f>
        <v>Central</v>
      </c>
      <c r="E5906" s="1" t="s">
        <v>181</v>
      </c>
      <c r="G5906" s="1" t="str">
        <f t="array" ref="G5906">IF($F5906="", "", _xlfn.XLOOKUP($F5906,accounts!$A$2:$A$86,accounts!$B$2:$B$86, "Other"))</f>
        <v/>
      </c>
      <c r="H5906" s="1" t="str">
        <f t="array" ref="H5906">IF($F5906="", "", IFS(_xlfn.XLOOKUP($F5906, accounts!$A$2:$A$86, accounts!$E$2:$E$86, 0)&gt;=1000, "Enterprise", _xlfn.XLOOKUP($F5906, accounts!$A$2:$A$86, accounts!$E$2:$E$86, 0)&gt;=100, "Mid-Market", TRUE, "SMB"))</f>
        <v/>
      </c>
      <c r="I5906" s="1" t="str">
        <f t="array" ref="I5906">IF($F5906="", "", _xlfn.XLOOKUP($F5906,accounts!$A$2:$A$86,accounts!$F$2:$F$86, "Other"))</f>
        <v/>
      </c>
      <c r="J5906" s="1" t="s">
        <v>189</v>
      </c>
      <c r="K5906" s="3">
        <v>42960.0</v>
      </c>
    </row>
    <row r="5907">
      <c r="A5907" s="1" t="s">
        <v>6112</v>
      </c>
      <c r="B5907" s="1" t="s">
        <v>17</v>
      </c>
      <c r="C5907" s="1" t="str">
        <f t="array" ref="C5907">_xlfn.XLOOKUP($B5907, sales_teams!$A$2:$A$36, sales_teams!$B$2:$B$36)</f>
        <v>Dustin Brinkmann</v>
      </c>
      <c r="D5907" s="1" t="str">
        <f t="array" ref="D5907">_xlfn.XLOOKUP($B5907, sales_teams!$A$2:$A$36, sales_teams!$C$2:$C$36)</f>
        <v>Central</v>
      </c>
      <c r="E5907" s="1" t="s">
        <v>179</v>
      </c>
      <c r="F5907" s="1" t="s">
        <v>121</v>
      </c>
      <c r="G5907" s="1" t="str">
        <f t="array" ref="G5907">IF($F5907="", "", _xlfn.XLOOKUP($F5907,accounts!$A$2:$A$86,accounts!$B$2:$B$86, "Other"))</f>
        <v>telecommunications</v>
      </c>
      <c r="H5907" s="1" t="str">
        <f t="array" ref="H5907">IF($F5907="", "", IFS(_xlfn.XLOOKUP($F5907, accounts!$A$2:$A$86, accounts!$E$2:$E$86, 0)&gt;=1000, "Enterprise", _xlfn.XLOOKUP($F5907, accounts!$A$2:$A$86, accounts!$E$2:$E$86, 0)&gt;=100, "Mid-Market", TRUE, "SMB"))</f>
        <v>Enterprise</v>
      </c>
      <c r="I5907" s="1" t="str">
        <f t="array" ref="I5907">IF($F5907="", "", _xlfn.XLOOKUP($F5907,accounts!$A$2:$A$86,accounts!$F$2:$F$86, "Other"))</f>
        <v>United States</v>
      </c>
      <c r="J5907" s="1" t="s">
        <v>189</v>
      </c>
      <c r="K5907" s="3">
        <v>42960.0</v>
      </c>
    </row>
    <row r="5908">
      <c r="A5908" s="1" t="s">
        <v>6113</v>
      </c>
      <c r="B5908" s="1" t="s">
        <v>92</v>
      </c>
      <c r="C5908" s="1" t="str">
        <f t="array" ref="C5908">_xlfn.XLOOKUP($B5908, sales_teams!$A$2:$A$36, sales_teams!$B$2:$B$36)</f>
        <v>Celia Rouche</v>
      </c>
      <c r="D5908" s="1" t="str">
        <f t="array" ref="D5908">_xlfn.XLOOKUP($B5908, sales_teams!$A$2:$A$36, sales_teams!$C$2:$C$36)</f>
        <v>West</v>
      </c>
      <c r="E5908" s="1" t="s">
        <v>188</v>
      </c>
      <c r="G5908" s="1" t="str">
        <f t="array" ref="G5908">IF($F5908="", "", _xlfn.XLOOKUP($F5908,accounts!$A$2:$A$86,accounts!$B$2:$B$86, "Other"))</f>
        <v/>
      </c>
      <c r="H5908" s="1" t="str">
        <f t="array" ref="H5908">IF($F5908="", "", IFS(_xlfn.XLOOKUP($F5908, accounts!$A$2:$A$86, accounts!$E$2:$E$86, 0)&gt;=1000, "Enterprise", _xlfn.XLOOKUP($F5908, accounts!$A$2:$A$86, accounts!$E$2:$E$86, 0)&gt;=100, "Mid-Market", TRUE, "SMB"))</f>
        <v/>
      </c>
      <c r="I5908" s="1" t="str">
        <f t="array" ref="I5908">IF($F5908="", "", _xlfn.XLOOKUP($F5908,accounts!$A$2:$A$86,accounts!$F$2:$F$86, "Other"))</f>
        <v/>
      </c>
      <c r="J5908" s="1" t="s">
        <v>189</v>
      </c>
      <c r="K5908" s="3">
        <v>42960.0</v>
      </c>
    </row>
    <row r="5909">
      <c r="A5909" s="1" t="s">
        <v>6114</v>
      </c>
      <c r="B5909" s="1" t="s">
        <v>92</v>
      </c>
      <c r="C5909" s="1" t="str">
        <f t="array" ref="C5909">_xlfn.XLOOKUP($B5909, sales_teams!$A$2:$A$36, sales_teams!$B$2:$B$36)</f>
        <v>Celia Rouche</v>
      </c>
      <c r="D5909" s="1" t="str">
        <f t="array" ref="D5909">_xlfn.XLOOKUP($B5909, sales_teams!$A$2:$A$36, sales_teams!$C$2:$C$36)</f>
        <v>West</v>
      </c>
      <c r="E5909" s="1" t="s">
        <v>194</v>
      </c>
      <c r="F5909" s="1" t="s">
        <v>84</v>
      </c>
      <c r="G5909" s="1" t="str">
        <f t="array" ref="G5909">IF($F5909="", "", _xlfn.XLOOKUP($F5909,accounts!$A$2:$A$86,accounts!$B$2:$B$86, "Other"))</f>
        <v>retail</v>
      </c>
      <c r="H5909" s="1" t="str">
        <f t="array" ref="H5909">IF($F5909="", "", IFS(_xlfn.XLOOKUP($F5909, accounts!$A$2:$A$86, accounts!$E$2:$E$86, 0)&gt;=1000, "Enterprise", _xlfn.XLOOKUP($F5909, accounts!$A$2:$A$86, accounts!$E$2:$E$86, 0)&gt;=100, "Mid-Market", TRUE, "SMB"))</f>
        <v>Enterprise</v>
      </c>
      <c r="I5909" s="1" t="str">
        <f t="array" ref="I5909">IF($F5909="", "", _xlfn.XLOOKUP($F5909,accounts!$A$2:$A$86,accounts!$F$2:$F$86, "Other"))</f>
        <v>United States</v>
      </c>
      <c r="J5909" s="1" t="s">
        <v>192</v>
      </c>
      <c r="K5909" s="3">
        <v>42960.0</v>
      </c>
      <c r="L5909" s="3">
        <v>43057.0</v>
      </c>
      <c r="M5909" s="1">
        <v>0.0</v>
      </c>
    </row>
    <row r="5910">
      <c r="A5910" s="1" t="s">
        <v>6115</v>
      </c>
      <c r="B5910" s="1" t="s">
        <v>92</v>
      </c>
      <c r="C5910" s="1" t="str">
        <f t="array" ref="C5910">_xlfn.XLOOKUP($B5910, sales_teams!$A$2:$A$36, sales_teams!$B$2:$B$36)</f>
        <v>Celia Rouche</v>
      </c>
      <c r="D5910" s="1" t="str">
        <f t="array" ref="D5910">_xlfn.XLOOKUP($B5910, sales_teams!$A$2:$A$36, sales_teams!$C$2:$C$36)</f>
        <v>West</v>
      </c>
      <c r="E5910" s="1" t="s">
        <v>148</v>
      </c>
      <c r="F5910" s="1" t="s">
        <v>114</v>
      </c>
      <c r="G5910" s="1" t="str">
        <f t="array" ref="G5910">IF($F5910="", "", _xlfn.XLOOKUP($F5910,accounts!$A$2:$A$86,accounts!$B$2:$B$86, "Other"))</f>
        <v>marketing</v>
      </c>
      <c r="H5910" s="1" t="str">
        <f t="array" ref="H5910">IF($F5910="", "", IFS(_xlfn.XLOOKUP($F5910, accounts!$A$2:$A$86, accounts!$E$2:$E$86, 0)&gt;=1000, "Enterprise", _xlfn.XLOOKUP($F5910, accounts!$A$2:$A$86, accounts!$E$2:$E$86, 0)&gt;=100, "Mid-Market", TRUE, "SMB"))</f>
        <v>Enterprise</v>
      </c>
      <c r="I5910" s="1" t="str">
        <f t="array" ref="I5910">IF($F5910="", "", _xlfn.XLOOKUP($F5910,accounts!$A$2:$A$86,accounts!$F$2:$F$86, "Other"))</f>
        <v>United States</v>
      </c>
      <c r="J5910" s="1" t="s">
        <v>192</v>
      </c>
      <c r="K5910" s="3">
        <v>42960.0</v>
      </c>
      <c r="L5910" s="3">
        <v>42968.0</v>
      </c>
      <c r="M5910" s="1">
        <v>0.0</v>
      </c>
    </row>
    <row r="5911">
      <c r="A5911" s="1" t="s">
        <v>6116</v>
      </c>
      <c r="B5911" s="1" t="s">
        <v>92</v>
      </c>
      <c r="C5911" s="1" t="str">
        <f t="array" ref="C5911">_xlfn.XLOOKUP($B5911, sales_teams!$A$2:$A$36, sales_teams!$B$2:$B$36)</f>
        <v>Celia Rouche</v>
      </c>
      <c r="D5911" s="1" t="str">
        <f t="array" ref="D5911">_xlfn.XLOOKUP($B5911, sales_teams!$A$2:$A$36, sales_teams!$C$2:$C$36)</f>
        <v>West</v>
      </c>
      <c r="E5911" s="1" t="s">
        <v>148</v>
      </c>
      <c r="F5911" s="1" t="s">
        <v>176</v>
      </c>
      <c r="G5911" s="1" t="str">
        <f t="array" ref="G5911">IF($F5911="", "", _xlfn.XLOOKUP($F5911,accounts!$A$2:$A$86,accounts!$B$2:$B$86, "Other"))</f>
        <v>entertainment</v>
      </c>
      <c r="H5911" s="1" t="str">
        <f t="array" ref="H5911">IF($F5911="", "", IFS(_xlfn.XLOOKUP($F5911, accounts!$A$2:$A$86, accounts!$E$2:$E$86, 0)&gt;=1000, "Enterprise", _xlfn.XLOOKUP($F5911, accounts!$A$2:$A$86, accounts!$E$2:$E$86, 0)&gt;=100, "Mid-Market", TRUE, "SMB"))</f>
        <v>Mid-Market</v>
      </c>
      <c r="I5911" s="1" t="str">
        <f t="array" ref="I5911">IF($F5911="", "", _xlfn.XLOOKUP($F5911,accounts!$A$2:$A$86,accounts!$F$2:$F$86, "Other"))</f>
        <v>United States</v>
      </c>
      <c r="J5911" s="1" t="s">
        <v>131</v>
      </c>
      <c r="K5911" s="3">
        <v>42960.0</v>
      </c>
      <c r="L5911" s="3">
        <v>43067.0</v>
      </c>
      <c r="M5911" s="1">
        <v>5540.0</v>
      </c>
    </row>
    <row r="5912">
      <c r="A5912" s="1" t="s">
        <v>6117</v>
      </c>
      <c r="B5912" s="1" t="s">
        <v>24</v>
      </c>
      <c r="C5912" s="1" t="str">
        <f t="array" ref="C5912">_xlfn.XLOOKUP($B5912, sales_teams!$A$2:$A$36, sales_teams!$B$2:$B$36)</f>
        <v>Melvin Marxen</v>
      </c>
      <c r="D5912" s="1" t="str">
        <f t="array" ref="D5912">_xlfn.XLOOKUP($B5912, sales_teams!$A$2:$A$36, sales_teams!$C$2:$C$36)</f>
        <v>Central</v>
      </c>
      <c r="E5912" s="1" t="s">
        <v>109</v>
      </c>
      <c r="G5912" s="1" t="str">
        <f t="array" ref="G5912">IF($F5912="", "", _xlfn.XLOOKUP($F5912,accounts!$A$2:$A$86,accounts!$B$2:$B$86, "Other"))</f>
        <v/>
      </c>
      <c r="H5912" s="1" t="str">
        <f t="array" ref="H5912">IF($F5912="", "", IFS(_xlfn.XLOOKUP($F5912, accounts!$A$2:$A$86, accounts!$E$2:$E$86, 0)&gt;=1000, "Enterprise", _xlfn.XLOOKUP($F5912, accounts!$A$2:$A$86, accounts!$E$2:$E$86, 0)&gt;=100, "Mid-Market", TRUE, "SMB"))</f>
        <v/>
      </c>
      <c r="I5912" s="1" t="str">
        <f t="array" ref="I5912">IF($F5912="", "", _xlfn.XLOOKUP($F5912,accounts!$A$2:$A$86,accounts!$F$2:$F$86, "Other"))</f>
        <v/>
      </c>
      <c r="J5912" s="1" t="s">
        <v>189</v>
      </c>
      <c r="K5912" s="3">
        <v>42960.0</v>
      </c>
    </row>
    <row r="5913">
      <c r="A5913" s="1" t="s">
        <v>6118</v>
      </c>
      <c r="B5913" s="1" t="s">
        <v>24</v>
      </c>
      <c r="C5913" s="1" t="str">
        <f t="array" ref="C5913">_xlfn.XLOOKUP($B5913, sales_teams!$A$2:$A$36, sales_teams!$B$2:$B$36)</f>
        <v>Melvin Marxen</v>
      </c>
      <c r="D5913" s="1" t="str">
        <f t="array" ref="D5913">_xlfn.XLOOKUP($B5913, sales_teams!$A$2:$A$36, sales_teams!$C$2:$C$36)</f>
        <v>Central</v>
      </c>
      <c r="E5913" s="1" t="s">
        <v>148</v>
      </c>
      <c r="G5913" s="1" t="str">
        <f t="array" ref="G5913">IF($F5913="", "", _xlfn.XLOOKUP($F5913,accounts!$A$2:$A$86,accounts!$B$2:$B$86, "Other"))</f>
        <v/>
      </c>
      <c r="H5913" s="1" t="str">
        <f t="array" ref="H5913">IF($F5913="", "", IFS(_xlfn.XLOOKUP($F5913, accounts!$A$2:$A$86, accounts!$E$2:$E$86, 0)&gt;=1000, "Enterprise", _xlfn.XLOOKUP($F5913, accounts!$A$2:$A$86, accounts!$E$2:$E$86, 0)&gt;=100, "Mid-Market", TRUE, "SMB"))</f>
        <v/>
      </c>
      <c r="I5913" s="1" t="str">
        <f t="array" ref="I5913">IF($F5913="", "", _xlfn.XLOOKUP($F5913,accounts!$A$2:$A$86,accounts!$F$2:$F$86, "Other"))</f>
        <v/>
      </c>
      <c r="J5913" s="1" t="s">
        <v>189</v>
      </c>
      <c r="K5913" s="3">
        <v>42960.0</v>
      </c>
    </row>
    <row r="5914">
      <c r="A5914" s="1" t="s">
        <v>6119</v>
      </c>
      <c r="B5914" s="1" t="s">
        <v>24</v>
      </c>
      <c r="C5914" s="1" t="str">
        <f t="array" ref="C5914">_xlfn.XLOOKUP($B5914, sales_teams!$A$2:$A$36, sales_teams!$B$2:$B$36)</f>
        <v>Melvin Marxen</v>
      </c>
      <c r="D5914" s="1" t="str">
        <f t="array" ref="D5914">_xlfn.XLOOKUP($B5914, sales_teams!$A$2:$A$36, sales_teams!$C$2:$C$36)</f>
        <v>Central</v>
      </c>
      <c r="E5914" s="1" t="s">
        <v>179</v>
      </c>
      <c r="F5914" s="1" t="s">
        <v>128</v>
      </c>
      <c r="G5914" s="1" t="str">
        <f t="array" ref="G5914">IF($F5914="", "", _xlfn.XLOOKUP($F5914,accounts!$A$2:$A$86,accounts!$B$2:$B$86, "Other"))</f>
        <v>marketing</v>
      </c>
      <c r="H5914" s="1" t="str">
        <f t="array" ref="H5914">IF($F5914="", "", IFS(_xlfn.XLOOKUP($F5914, accounts!$A$2:$A$86, accounts!$E$2:$E$86, 0)&gt;=1000, "Enterprise", _xlfn.XLOOKUP($F5914, accounts!$A$2:$A$86, accounts!$E$2:$E$86, 0)&gt;=100, "Mid-Market", TRUE, "SMB"))</f>
        <v>Enterprise</v>
      </c>
      <c r="I5914" s="1" t="str">
        <f t="array" ref="I5914">IF($F5914="", "", _xlfn.XLOOKUP($F5914,accounts!$A$2:$A$86,accounts!$F$2:$F$86, "Other"))</f>
        <v>United States</v>
      </c>
      <c r="J5914" s="1" t="s">
        <v>192</v>
      </c>
      <c r="K5914" s="3">
        <v>42960.0</v>
      </c>
      <c r="L5914" s="3">
        <v>43064.0</v>
      </c>
      <c r="M5914" s="1">
        <v>0.0</v>
      </c>
    </row>
    <row r="5915">
      <c r="A5915" s="1" t="s">
        <v>6120</v>
      </c>
      <c r="B5915" s="1" t="s">
        <v>107</v>
      </c>
      <c r="C5915" s="1" t="str">
        <f t="array" ref="C5915">_xlfn.XLOOKUP($B5915, sales_teams!$A$2:$A$36, sales_teams!$B$2:$B$36)</f>
        <v>Summer Sewald</v>
      </c>
      <c r="D5915" s="1" t="str">
        <f t="array" ref="D5915">_xlfn.XLOOKUP($B5915, sales_teams!$A$2:$A$36, sales_teams!$C$2:$C$36)</f>
        <v>West</v>
      </c>
      <c r="E5915" s="1" t="s">
        <v>179</v>
      </c>
      <c r="G5915" s="1" t="str">
        <f t="array" ref="G5915">IF($F5915="", "", _xlfn.XLOOKUP($F5915,accounts!$A$2:$A$86,accounts!$B$2:$B$86, "Other"))</f>
        <v/>
      </c>
      <c r="H5915" s="1" t="str">
        <f t="array" ref="H5915">IF($F5915="", "", IFS(_xlfn.XLOOKUP($F5915, accounts!$A$2:$A$86, accounts!$E$2:$E$86, 0)&gt;=1000, "Enterprise", _xlfn.XLOOKUP($F5915, accounts!$A$2:$A$86, accounts!$E$2:$E$86, 0)&gt;=100, "Mid-Market", TRUE, "SMB"))</f>
        <v/>
      </c>
      <c r="I5915" s="1" t="str">
        <f t="array" ref="I5915">IF($F5915="", "", _xlfn.XLOOKUP($F5915,accounts!$A$2:$A$86,accounts!$F$2:$F$86, "Other"))</f>
        <v/>
      </c>
      <c r="J5915" s="1" t="s">
        <v>189</v>
      </c>
      <c r="K5915" s="3">
        <v>42960.0</v>
      </c>
    </row>
    <row r="5916">
      <c r="A5916" s="1" t="s">
        <v>6121</v>
      </c>
      <c r="B5916" s="1" t="s">
        <v>107</v>
      </c>
      <c r="C5916" s="1" t="str">
        <f t="array" ref="C5916">_xlfn.XLOOKUP($B5916, sales_teams!$A$2:$A$36, sales_teams!$B$2:$B$36)</f>
        <v>Summer Sewald</v>
      </c>
      <c r="D5916" s="1" t="str">
        <f t="array" ref="D5916">_xlfn.XLOOKUP($B5916, sales_teams!$A$2:$A$36, sales_teams!$C$2:$C$36)</f>
        <v>West</v>
      </c>
      <c r="E5916" s="1" t="s">
        <v>109</v>
      </c>
      <c r="F5916" s="1" t="s">
        <v>50</v>
      </c>
      <c r="G5916" s="1" t="str">
        <f t="array" ref="G5916">IF($F5916="", "", _xlfn.XLOOKUP($F5916,accounts!$A$2:$A$86,accounts!$B$2:$B$86, "Other"))</f>
        <v>entertainment</v>
      </c>
      <c r="H5916" s="1" t="str">
        <f t="array" ref="H5916">IF($F5916="", "", IFS(_xlfn.XLOOKUP($F5916, accounts!$A$2:$A$86, accounts!$E$2:$E$86, 0)&gt;=1000, "Enterprise", _xlfn.XLOOKUP($F5916, accounts!$A$2:$A$86, accounts!$E$2:$E$86, 0)&gt;=100, "Mid-Market", TRUE, "SMB"))</f>
        <v>Enterprise</v>
      </c>
      <c r="I5916" s="1" t="str">
        <f t="array" ref="I5916">IF($F5916="", "", _xlfn.XLOOKUP($F5916,accounts!$A$2:$A$86,accounts!$F$2:$F$86, "Other"))</f>
        <v>United States</v>
      </c>
      <c r="J5916" s="1" t="s">
        <v>131</v>
      </c>
      <c r="K5916" s="3">
        <v>42960.0</v>
      </c>
      <c r="L5916" s="3">
        <v>42971.0</v>
      </c>
      <c r="M5916" s="1">
        <v>1130.0</v>
      </c>
    </row>
    <row r="5917">
      <c r="A5917" s="1" t="s">
        <v>6122</v>
      </c>
      <c r="B5917" s="1" t="s">
        <v>18</v>
      </c>
      <c r="C5917" s="1" t="str">
        <f t="array" ref="C5917">_xlfn.XLOOKUP($B5917, sales_teams!$A$2:$A$36, sales_teams!$B$2:$B$36)</f>
        <v>Dustin Brinkmann</v>
      </c>
      <c r="D5917" s="1" t="str">
        <f t="array" ref="D5917">_xlfn.XLOOKUP($B5917, sales_teams!$A$2:$A$36, sales_teams!$C$2:$C$36)</f>
        <v>Central</v>
      </c>
      <c r="E5917" s="1" t="s">
        <v>188</v>
      </c>
      <c r="G5917" s="1" t="str">
        <f t="array" ref="G5917">IF($F5917="", "", _xlfn.XLOOKUP($F5917,accounts!$A$2:$A$86,accounts!$B$2:$B$86, "Other"))</f>
        <v/>
      </c>
      <c r="H5917" s="1" t="str">
        <f t="array" ref="H5917">IF($F5917="", "", IFS(_xlfn.XLOOKUP($F5917, accounts!$A$2:$A$86, accounts!$E$2:$E$86, 0)&gt;=1000, "Enterprise", _xlfn.XLOOKUP($F5917, accounts!$A$2:$A$86, accounts!$E$2:$E$86, 0)&gt;=100, "Mid-Market", TRUE, "SMB"))</f>
        <v/>
      </c>
      <c r="I5917" s="1" t="str">
        <f t="array" ref="I5917">IF($F5917="", "", _xlfn.XLOOKUP($F5917,accounts!$A$2:$A$86,accounts!$F$2:$F$86, "Other"))</f>
        <v/>
      </c>
      <c r="J5917" s="1" t="s">
        <v>189</v>
      </c>
      <c r="K5917" s="3">
        <v>42960.0</v>
      </c>
    </row>
    <row r="5918">
      <c r="A5918" s="1" t="s">
        <v>6123</v>
      </c>
      <c r="B5918" s="1" t="s">
        <v>54</v>
      </c>
      <c r="C5918" s="1" t="str">
        <f t="array" ref="C5918">_xlfn.XLOOKUP($B5918, sales_teams!$A$2:$A$36, sales_teams!$B$2:$B$36)</f>
        <v>Rocco Neubert</v>
      </c>
      <c r="D5918" s="1" t="str">
        <f t="array" ref="D5918">_xlfn.XLOOKUP($B5918, sales_teams!$A$2:$A$36, sales_teams!$C$2:$C$36)</f>
        <v>East</v>
      </c>
      <c r="E5918" s="1" t="s">
        <v>148</v>
      </c>
      <c r="F5918" s="1" t="s">
        <v>177</v>
      </c>
      <c r="G5918" s="1" t="str">
        <f t="array" ref="G5918">IF($F5918="", "", _xlfn.XLOOKUP($F5918,accounts!$A$2:$A$86,accounts!$B$2:$B$86, "Other"))</f>
        <v>software</v>
      </c>
      <c r="H5918" s="1" t="str">
        <f t="array" ref="H5918">IF($F5918="", "", IFS(_xlfn.XLOOKUP($F5918, accounts!$A$2:$A$86, accounts!$E$2:$E$86, 0)&gt;=1000, "Enterprise", _xlfn.XLOOKUP($F5918, accounts!$A$2:$A$86, accounts!$E$2:$E$86, 0)&gt;=100, "Mid-Market", TRUE, "SMB"))</f>
        <v>Enterprise</v>
      </c>
      <c r="I5918" s="1" t="str">
        <f t="array" ref="I5918">IF($F5918="", "", _xlfn.XLOOKUP($F5918,accounts!$A$2:$A$86,accounts!$F$2:$F$86, "Other"))</f>
        <v>United States</v>
      </c>
      <c r="J5918" s="1" t="s">
        <v>131</v>
      </c>
      <c r="K5918" s="3">
        <v>42960.0</v>
      </c>
      <c r="L5918" s="3">
        <v>43041.0</v>
      </c>
      <c r="M5918" s="1">
        <v>4743.0</v>
      </c>
    </row>
    <row r="5919">
      <c r="A5919" s="1" t="s">
        <v>6124</v>
      </c>
      <c r="B5919" s="1" t="s">
        <v>54</v>
      </c>
      <c r="C5919" s="1" t="str">
        <f t="array" ref="C5919">_xlfn.XLOOKUP($B5919, sales_teams!$A$2:$A$36, sales_teams!$B$2:$B$36)</f>
        <v>Rocco Neubert</v>
      </c>
      <c r="D5919" s="1" t="str">
        <f t="array" ref="D5919">_xlfn.XLOOKUP($B5919, sales_teams!$A$2:$A$36, sales_teams!$C$2:$C$36)</f>
        <v>East</v>
      </c>
      <c r="E5919" s="1" t="s">
        <v>188</v>
      </c>
      <c r="F5919" s="1" t="s">
        <v>144</v>
      </c>
      <c r="G5919" s="1" t="str">
        <f t="array" ref="G5919">IF($F5919="", "", _xlfn.XLOOKUP($F5919,accounts!$A$2:$A$86,accounts!$B$2:$B$86, "Other"))</f>
        <v>retail</v>
      </c>
      <c r="H5919" s="1" t="str">
        <f t="array" ref="H5919">IF($F5919="", "", IFS(_xlfn.XLOOKUP($F5919, accounts!$A$2:$A$86, accounts!$E$2:$E$86, 0)&gt;=1000, "Enterprise", _xlfn.XLOOKUP($F5919, accounts!$A$2:$A$86, accounts!$E$2:$E$86, 0)&gt;=100, "Mid-Market", TRUE, "SMB"))</f>
        <v>Enterprise</v>
      </c>
      <c r="I5919" s="1" t="str">
        <f t="array" ref="I5919">IF($F5919="", "", _xlfn.XLOOKUP($F5919,accounts!$A$2:$A$86,accounts!$F$2:$F$86, "Other"))</f>
        <v>United States</v>
      </c>
      <c r="J5919" s="1" t="s">
        <v>131</v>
      </c>
      <c r="K5919" s="3">
        <v>42960.0</v>
      </c>
      <c r="L5919" s="3">
        <v>42976.0</v>
      </c>
      <c r="M5919" s="1">
        <v>3732.0</v>
      </c>
    </row>
    <row r="5920">
      <c r="A5920" s="1" t="s">
        <v>6125</v>
      </c>
      <c r="B5920" s="1" t="s">
        <v>60</v>
      </c>
      <c r="C5920" s="1" t="str">
        <f t="array" ref="C5920">_xlfn.XLOOKUP($B5920, sales_teams!$A$2:$A$36, sales_teams!$B$2:$B$36)</f>
        <v>Celia Rouche</v>
      </c>
      <c r="D5920" s="1" t="str">
        <f t="array" ref="D5920">_xlfn.XLOOKUP($B5920, sales_teams!$A$2:$A$36, sales_teams!$C$2:$C$36)</f>
        <v>West</v>
      </c>
      <c r="E5920" s="1" t="s">
        <v>179</v>
      </c>
      <c r="F5920" s="1" t="s">
        <v>91</v>
      </c>
      <c r="G5920" s="1" t="str">
        <f t="array" ref="G5920">IF($F5920="", "", _xlfn.XLOOKUP($F5920,accounts!$A$2:$A$86,accounts!$B$2:$B$86, "Other"))</f>
        <v>employment</v>
      </c>
      <c r="H5920" s="1" t="str">
        <f t="array" ref="H5920">IF($F5920="", "", IFS(_xlfn.XLOOKUP($F5920, accounts!$A$2:$A$86, accounts!$E$2:$E$86, 0)&gt;=1000, "Enterprise", _xlfn.XLOOKUP($F5920, accounts!$A$2:$A$86, accounts!$E$2:$E$86, 0)&gt;=100, "Mid-Market", TRUE, "SMB"))</f>
        <v>Enterprise</v>
      </c>
      <c r="I5920" s="1" t="str">
        <f t="array" ref="I5920">IF($F5920="", "", _xlfn.XLOOKUP($F5920,accounts!$A$2:$A$86,accounts!$F$2:$F$86, "Other"))</f>
        <v>United States</v>
      </c>
      <c r="J5920" s="1" t="s">
        <v>131</v>
      </c>
      <c r="K5920" s="3">
        <v>42960.0</v>
      </c>
      <c r="L5920" s="3">
        <v>43065.0</v>
      </c>
      <c r="M5920" s="1">
        <v>59.0</v>
      </c>
    </row>
    <row r="5921">
      <c r="A5921" s="1" t="s">
        <v>6126</v>
      </c>
      <c r="B5921" s="1" t="s">
        <v>105</v>
      </c>
      <c r="C5921" s="1" t="str">
        <f t="array" ref="C5921">_xlfn.XLOOKUP($B5921, sales_teams!$A$2:$A$36, sales_teams!$B$2:$B$36)</f>
        <v>Summer Sewald</v>
      </c>
      <c r="D5921" s="1" t="str">
        <f t="array" ref="D5921">_xlfn.XLOOKUP($B5921, sales_teams!$A$2:$A$36, sales_teams!$C$2:$C$36)</f>
        <v>West</v>
      </c>
      <c r="E5921" s="1" t="s">
        <v>148</v>
      </c>
      <c r="F5921" s="1" t="s">
        <v>114</v>
      </c>
      <c r="G5921" s="1" t="str">
        <f t="array" ref="G5921">IF($F5921="", "", _xlfn.XLOOKUP($F5921,accounts!$A$2:$A$86,accounts!$B$2:$B$86, "Other"))</f>
        <v>marketing</v>
      </c>
      <c r="H5921" s="1" t="str">
        <f t="array" ref="H5921">IF($F5921="", "", IFS(_xlfn.XLOOKUP($F5921, accounts!$A$2:$A$86, accounts!$E$2:$E$86, 0)&gt;=1000, "Enterprise", _xlfn.XLOOKUP($F5921, accounts!$A$2:$A$86, accounts!$E$2:$E$86, 0)&gt;=100, "Mid-Market", TRUE, "SMB"))</f>
        <v>Enterprise</v>
      </c>
      <c r="I5921" s="1" t="str">
        <f t="array" ref="I5921">IF($F5921="", "", _xlfn.XLOOKUP($F5921,accounts!$A$2:$A$86,accounts!$F$2:$F$86, "Other"))</f>
        <v>United States</v>
      </c>
      <c r="J5921" s="1" t="s">
        <v>192</v>
      </c>
      <c r="K5921" s="3">
        <v>42960.0</v>
      </c>
      <c r="L5921" s="3">
        <v>43046.0</v>
      </c>
      <c r="M5921" s="1">
        <v>0.0</v>
      </c>
    </row>
    <row r="5922">
      <c r="A5922" s="1" t="s">
        <v>6127</v>
      </c>
      <c r="B5922" s="1" t="s">
        <v>105</v>
      </c>
      <c r="C5922" s="1" t="str">
        <f t="array" ref="C5922">_xlfn.XLOOKUP($B5922, sales_teams!$A$2:$A$36, sales_teams!$B$2:$B$36)</f>
        <v>Summer Sewald</v>
      </c>
      <c r="D5922" s="1" t="str">
        <f t="array" ref="D5922">_xlfn.XLOOKUP($B5922, sales_teams!$A$2:$A$36, sales_teams!$C$2:$C$36)</f>
        <v>West</v>
      </c>
      <c r="E5922" s="1" t="s">
        <v>181</v>
      </c>
      <c r="F5922" s="1" t="s">
        <v>127</v>
      </c>
      <c r="G5922" s="1" t="str">
        <f t="array" ref="G5922">IF($F5922="", "", _xlfn.XLOOKUP($F5922,accounts!$A$2:$A$86,accounts!$B$2:$B$86, "Other"))</f>
        <v>technology</v>
      </c>
      <c r="H5922" s="1" t="str">
        <f t="array" ref="H5922">IF($F5922="", "", IFS(_xlfn.XLOOKUP($F5922, accounts!$A$2:$A$86, accounts!$E$2:$E$86, 0)&gt;=1000, "Enterprise", _xlfn.XLOOKUP($F5922, accounts!$A$2:$A$86, accounts!$E$2:$E$86, 0)&gt;=100, "Mid-Market", TRUE, "SMB"))</f>
        <v>Enterprise</v>
      </c>
      <c r="I5922" s="1" t="str">
        <f t="array" ref="I5922">IF($F5922="", "", _xlfn.XLOOKUP($F5922,accounts!$A$2:$A$86,accounts!$F$2:$F$86, "Other"))</f>
        <v>United States</v>
      </c>
      <c r="J5922" s="1" t="s">
        <v>131</v>
      </c>
      <c r="K5922" s="3">
        <v>42960.0</v>
      </c>
      <c r="L5922" s="3">
        <v>43054.0</v>
      </c>
      <c r="M5922" s="1">
        <v>510.0</v>
      </c>
    </row>
    <row r="5923">
      <c r="A5923" s="1" t="s">
        <v>6128</v>
      </c>
      <c r="B5923" s="1" t="s">
        <v>7</v>
      </c>
      <c r="C5923" s="1" t="str">
        <f t="array" ref="C5923">_xlfn.XLOOKUP($B5923, sales_teams!$A$2:$A$36, sales_teams!$B$2:$B$36)</f>
        <v>Dustin Brinkmann</v>
      </c>
      <c r="D5923" s="1" t="str">
        <f t="array" ref="D5923">_xlfn.XLOOKUP($B5923, sales_teams!$A$2:$A$36, sales_teams!$C$2:$C$36)</f>
        <v>Central</v>
      </c>
      <c r="E5923" s="1" t="s">
        <v>109</v>
      </c>
      <c r="G5923" s="1" t="str">
        <f t="array" ref="G5923">IF($F5923="", "", _xlfn.XLOOKUP($F5923,accounts!$A$2:$A$86,accounts!$B$2:$B$86, "Other"))</f>
        <v/>
      </c>
      <c r="H5923" s="1" t="str">
        <f t="array" ref="H5923">IF($F5923="", "", IFS(_xlfn.XLOOKUP($F5923, accounts!$A$2:$A$86, accounts!$E$2:$E$86, 0)&gt;=1000, "Enterprise", _xlfn.XLOOKUP($F5923, accounts!$A$2:$A$86, accounts!$E$2:$E$86, 0)&gt;=100, "Mid-Market", TRUE, "SMB"))</f>
        <v/>
      </c>
      <c r="I5923" s="1" t="str">
        <f t="array" ref="I5923">IF($F5923="", "", _xlfn.XLOOKUP($F5923,accounts!$A$2:$A$86,accounts!$F$2:$F$86, "Other"))</f>
        <v/>
      </c>
      <c r="J5923" s="1" t="s">
        <v>189</v>
      </c>
      <c r="K5923" s="3">
        <v>42961.0</v>
      </c>
    </row>
    <row r="5924">
      <c r="A5924" s="1" t="s">
        <v>6129</v>
      </c>
      <c r="B5924" s="1" t="s">
        <v>7</v>
      </c>
      <c r="C5924" s="1" t="str">
        <f t="array" ref="C5924">_xlfn.XLOOKUP($B5924, sales_teams!$A$2:$A$36, sales_teams!$B$2:$B$36)</f>
        <v>Dustin Brinkmann</v>
      </c>
      <c r="D5924" s="1" t="str">
        <f t="array" ref="D5924">_xlfn.XLOOKUP($B5924, sales_teams!$A$2:$A$36, sales_teams!$C$2:$C$36)</f>
        <v>Central</v>
      </c>
      <c r="E5924" s="1" t="s">
        <v>194</v>
      </c>
      <c r="F5924" s="1" t="s">
        <v>29</v>
      </c>
      <c r="G5924" s="1" t="str">
        <f t="array" ref="G5924">IF($F5924="", "", _xlfn.XLOOKUP($F5924,accounts!$A$2:$A$86,accounts!$B$2:$B$86, "Other"))</f>
        <v>medical</v>
      </c>
      <c r="H5924" s="1" t="str">
        <f t="array" ref="H5924">IF($F5924="", "", IFS(_xlfn.XLOOKUP($F5924, accounts!$A$2:$A$86, accounts!$E$2:$E$86, 0)&gt;=1000, "Enterprise", _xlfn.XLOOKUP($F5924, accounts!$A$2:$A$86, accounts!$E$2:$E$86, 0)&gt;=100, "Mid-Market", TRUE, "SMB"))</f>
        <v>Enterprise</v>
      </c>
      <c r="I5924" s="1" t="str">
        <f t="array" ref="I5924">IF($F5924="", "", _xlfn.XLOOKUP($F5924,accounts!$A$2:$A$86,accounts!$F$2:$F$86, "Other"))</f>
        <v>Philipines</v>
      </c>
      <c r="J5924" s="1" t="s">
        <v>189</v>
      </c>
      <c r="K5924" s="3">
        <v>42961.0</v>
      </c>
    </row>
    <row r="5925">
      <c r="A5925" s="1" t="s">
        <v>6130</v>
      </c>
      <c r="B5925" s="1" t="s">
        <v>7</v>
      </c>
      <c r="C5925" s="1" t="str">
        <f t="array" ref="C5925">_xlfn.XLOOKUP($B5925, sales_teams!$A$2:$A$36, sales_teams!$B$2:$B$36)</f>
        <v>Dustin Brinkmann</v>
      </c>
      <c r="D5925" s="1" t="str">
        <f t="array" ref="D5925">_xlfn.XLOOKUP($B5925, sales_teams!$A$2:$A$36, sales_teams!$C$2:$C$36)</f>
        <v>Central</v>
      </c>
      <c r="E5925" s="1" t="s">
        <v>179</v>
      </c>
      <c r="G5925" s="1" t="str">
        <f t="array" ref="G5925">IF($F5925="", "", _xlfn.XLOOKUP($F5925,accounts!$A$2:$A$86,accounts!$B$2:$B$86, "Other"))</f>
        <v/>
      </c>
      <c r="H5925" s="1" t="str">
        <f t="array" ref="H5925">IF($F5925="", "", IFS(_xlfn.XLOOKUP($F5925, accounts!$A$2:$A$86, accounts!$E$2:$E$86, 0)&gt;=1000, "Enterprise", _xlfn.XLOOKUP($F5925, accounts!$A$2:$A$86, accounts!$E$2:$E$86, 0)&gt;=100, "Mid-Market", TRUE, "SMB"))</f>
        <v/>
      </c>
      <c r="I5925" s="1" t="str">
        <f t="array" ref="I5925">IF($F5925="", "", _xlfn.XLOOKUP($F5925,accounts!$A$2:$A$86,accounts!$F$2:$F$86, "Other"))</f>
        <v/>
      </c>
      <c r="J5925" s="1" t="s">
        <v>189</v>
      </c>
      <c r="K5925" s="3">
        <v>42961.0</v>
      </c>
    </row>
    <row r="5926">
      <c r="A5926" s="1" t="s">
        <v>6131</v>
      </c>
      <c r="B5926" s="1" t="s">
        <v>7</v>
      </c>
      <c r="C5926" s="1" t="str">
        <f t="array" ref="C5926">_xlfn.XLOOKUP($B5926, sales_teams!$A$2:$A$36, sales_teams!$B$2:$B$36)</f>
        <v>Dustin Brinkmann</v>
      </c>
      <c r="D5926" s="1" t="str">
        <f t="array" ref="D5926">_xlfn.XLOOKUP($B5926, sales_teams!$A$2:$A$36, sales_teams!$C$2:$C$36)</f>
        <v>Central</v>
      </c>
      <c r="E5926" s="1" t="s">
        <v>179</v>
      </c>
      <c r="G5926" s="1" t="str">
        <f t="array" ref="G5926">IF($F5926="", "", _xlfn.XLOOKUP($F5926,accounts!$A$2:$A$86,accounts!$B$2:$B$86, "Other"))</f>
        <v/>
      </c>
      <c r="H5926" s="1" t="str">
        <f t="array" ref="H5926">IF($F5926="", "", IFS(_xlfn.XLOOKUP($F5926, accounts!$A$2:$A$86, accounts!$E$2:$E$86, 0)&gt;=1000, "Enterprise", _xlfn.XLOOKUP($F5926, accounts!$A$2:$A$86, accounts!$E$2:$E$86, 0)&gt;=100, "Mid-Market", TRUE, "SMB"))</f>
        <v/>
      </c>
      <c r="I5926" s="1" t="str">
        <f t="array" ref="I5926">IF($F5926="", "", _xlfn.XLOOKUP($F5926,accounts!$A$2:$A$86,accounts!$F$2:$F$86, "Other"))</f>
        <v/>
      </c>
      <c r="J5926" s="1" t="s">
        <v>189</v>
      </c>
      <c r="K5926" s="3">
        <v>42961.0</v>
      </c>
    </row>
    <row r="5927">
      <c r="A5927" s="1" t="s">
        <v>6132</v>
      </c>
      <c r="B5927" s="1" t="s">
        <v>7</v>
      </c>
      <c r="C5927" s="1" t="str">
        <f t="array" ref="C5927">_xlfn.XLOOKUP($B5927, sales_teams!$A$2:$A$36, sales_teams!$B$2:$B$36)</f>
        <v>Dustin Brinkmann</v>
      </c>
      <c r="D5927" s="1" t="str">
        <f t="array" ref="D5927">_xlfn.XLOOKUP($B5927, sales_teams!$A$2:$A$36, sales_teams!$C$2:$C$36)</f>
        <v>Central</v>
      </c>
      <c r="E5927" s="1" t="s">
        <v>194</v>
      </c>
      <c r="F5927" s="1" t="s">
        <v>78</v>
      </c>
      <c r="G5927" s="1" t="str">
        <f t="array" ref="G5927">IF($F5927="", "", _xlfn.XLOOKUP($F5927,accounts!$A$2:$A$86,accounts!$B$2:$B$86, "Other"))</f>
        <v>marketing</v>
      </c>
      <c r="H5927" s="1" t="str">
        <f t="array" ref="H5927">IF($F5927="", "", IFS(_xlfn.XLOOKUP($F5927, accounts!$A$2:$A$86, accounts!$E$2:$E$86, 0)&gt;=1000, "Enterprise", _xlfn.XLOOKUP($F5927, accounts!$A$2:$A$86, accounts!$E$2:$E$86, 0)&gt;=100, "Mid-Market", TRUE, "SMB"))</f>
        <v>Enterprise</v>
      </c>
      <c r="I5927" s="1" t="str">
        <f t="array" ref="I5927">IF($F5927="", "", _xlfn.XLOOKUP($F5927,accounts!$A$2:$A$86,accounts!$F$2:$F$86, "Other"))</f>
        <v>United States</v>
      </c>
      <c r="J5927" s="1" t="s">
        <v>192</v>
      </c>
      <c r="K5927" s="3">
        <v>42961.0</v>
      </c>
      <c r="L5927" s="3">
        <v>42967.0</v>
      </c>
      <c r="M5927" s="1">
        <v>0.0</v>
      </c>
    </row>
    <row r="5928">
      <c r="A5928" s="1" t="s">
        <v>6133</v>
      </c>
      <c r="B5928" s="1" t="s">
        <v>52</v>
      </c>
      <c r="C5928" s="1" t="str">
        <f t="array" ref="C5928">_xlfn.XLOOKUP($B5928, sales_teams!$A$2:$A$36, sales_teams!$B$2:$B$36)</f>
        <v>Rocco Neubert</v>
      </c>
      <c r="D5928" s="1" t="str">
        <f t="array" ref="D5928">_xlfn.XLOOKUP($B5928, sales_teams!$A$2:$A$36, sales_teams!$C$2:$C$36)</f>
        <v>East</v>
      </c>
      <c r="E5928" s="1" t="s">
        <v>148</v>
      </c>
      <c r="G5928" s="1" t="str">
        <f t="array" ref="G5928">IF($F5928="", "", _xlfn.XLOOKUP($F5928,accounts!$A$2:$A$86,accounts!$B$2:$B$86, "Other"))</f>
        <v/>
      </c>
      <c r="H5928" s="1" t="str">
        <f t="array" ref="H5928">IF($F5928="", "", IFS(_xlfn.XLOOKUP($F5928, accounts!$A$2:$A$86, accounts!$E$2:$E$86, 0)&gt;=1000, "Enterprise", _xlfn.XLOOKUP($F5928, accounts!$A$2:$A$86, accounts!$E$2:$E$86, 0)&gt;=100, "Mid-Market", TRUE, "SMB"))</f>
        <v/>
      </c>
      <c r="I5928" s="1" t="str">
        <f t="array" ref="I5928">IF($F5928="", "", _xlfn.XLOOKUP($F5928,accounts!$A$2:$A$86,accounts!$F$2:$F$86, "Other"))</f>
        <v/>
      </c>
      <c r="J5928" s="1" t="s">
        <v>189</v>
      </c>
      <c r="K5928" s="3">
        <v>42961.0</v>
      </c>
    </row>
    <row r="5929">
      <c r="A5929" s="1" t="s">
        <v>6134</v>
      </c>
      <c r="B5929" s="1" t="s">
        <v>52</v>
      </c>
      <c r="C5929" s="1" t="str">
        <f t="array" ref="C5929">_xlfn.XLOOKUP($B5929, sales_teams!$A$2:$A$36, sales_teams!$B$2:$B$36)</f>
        <v>Rocco Neubert</v>
      </c>
      <c r="D5929" s="1" t="str">
        <f t="array" ref="D5929">_xlfn.XLOOKUP($B5929, sales_teams!$A$2:$A$36, sales_teams!$C$2:$C$36)</f>
        <v>East</v>
      </c>
      <c r="E5929" s="1" t="s">
        <v>188</v>
      </c>
      <c r="F5929" s="1" t="s">
        <v>98</v>
      </c>
      <c r="G5929" s="1" t="str">
        <f t="array" ref="G5929">IF($F5929="", "", _xlfn.XLOOKUP($F5929,accounts!$A$2:$A$86,accounts!$B$2:$B$86, "Other"))</f>
        <v>retail</v>
      </c>
      <c r="H5929" s="1" t="str">
        <f t="array" ref="H5929">IF($F5929="", "", IFS(_xlfn.XLOOKUP($F5929, accounts!$A$2:$A$86, accounts!$E$2:$E$86, 0)&gt;=1000, "Enterprise", _xlfn.XLOOKUP($F5929, accounts!$A$2:$A$86, accounts!$E$2:$E$86, 0)&gt;=100, "Mid-Market", TRUE, "SMB"))</f>
        <v>Enterprise</v>
      </c>
      <c r="I5929" s="1" t="str">
        <f t="array" ref="I5929">IF($F5929="", "", _xlfn.XLOOKUP($F5929,accounts!$A$2:$A$86,accounts!$F$2:$F$86, "Other"))</f>
        <v>Japan</v>
      </c>
      <c r="J5929" s="1" t="s">
        <v>192</v>
      </c>
      <c r="K5929" s="3">
        <v>42961.0</v>
      </c>
      <c r="L5929" s="3">
        <v>42969.0</v>
      </c>
      <c r="M5929" s="1">
        <v>0.0</v>
      </c>
    </row>
    <row r="5930">
      <c r="A5930" s="1" t="s">
        <v>6135</v>
      </c>
      <c r="B5930" s="1" t="s">
        <v>52</v>
      </c>
      <c r="C5930" s="1" t="str">
        <f t="array" ref="C5930">_xlfn.XLOOKUP($B5930, sales_teams!$A$2:$A$36, sales_teams!$B$2:$B$36)</f>
        <v>Rocco Neubert</v>
      </c>
      <c r="D5930" s="1" t="str">
        <f t="array" ref="D5930">_xlfn.XLOOKUP($B5930, sales_teams!$A$2:$A$36, sales_teams!$C$2:$C$36)</f>
        <v>East</v>
      </c>
      <c r="E5930" s="1" t="s">
        <v>109</v>
      </c>
      <c r="F5930" s="1" t="s">
        <v>125</v>
      </c>
      <c r="G5930" s="1" t="str">
        <f t="array" ref="G5930">IF($F5930="", "", _xlfn.XLOOKUP($F5930,accounts!$A$2:$A$86,accounts!$B$2:$B$86, "Other"))</f>
        <v>software</v>
      </c>
      <c r="H5930" s="1" t="str">
        <f t="array" ref="H5930">IF($F5930="", "", IFS(_xlfn.XLOOKUP($F5930, accounts!$A$2:$A$86, accounts!$E$2:$E$86, 0)&gt;=1000, "Enterprise", _xlfn.XLOOKUP($F5930, accounts!$A$2:$A$86, accounts!$E$2:$E$86, 0)&gt;=100, "Mid-Market", TRUE, "SMB"))</f>
        <v>Enterprise</v>
      </c>
      <c r="I5930" s="1" t="str">
        <f t="array" ref="I5930">IF($F5930="", "", _xlfn.XLOOKUP($F5930,accounts!$A$2:$A$86,accounts!$F$2:$F$86, "Other"))</f>
        <v>United States</v>
      </c>
      <c r="J5930" s="1" t="s">
        <v>131</v>
      </c>
      <c r="K5930" s="3">
        <v>42961.0</v>
      </c>
      <c r="L5930" s="3">
        <v>42977.0</v>
      </c>
      <c r="M5930" s="1">
        <v>907.0</v>
      </c>
    </row>
    <row r="5931">
      <c r="A5931" s="1" t="s">
        <v>6136</v>
      </c>
      <c r="B5931" s="1" t="s">
        <v>52</v>
      </c>
      <c r="C5931" s="1" t="str">
        <f t="array" ref="C5931">_xlfn.XLOOKUP($B5931, sales_teams!$A$2:$A$36, sales_teams!$B$2:$B$36)</f>
        <v>Rocco Neubert</v>
      </c>
      <c r="D5931" s="1" t="str">
        <f t="array" ref="D5931">_xlfn.XLOOKUP($B5931, sales_teams!$A$2:$A$36, sales_teams!$C$2:$C$36)</f>
        <v>East</v>
      </c>
      <c r="E5931" s="1" t="s">
        <v>194</v>
      </c>
      <c r="F5931" s="1" t="s">
        <v>14</v>
      </c>
      <c r="G5931" s="1" t="str">
        <f t="array" ref="G5931">IF($F5931="", "", _xlfn.XLOOKUP($F5931,accounts!$A$2:$A$86,accounts!$B$2:$B$86, "Other"))</f>
        <v>technology</v>
      </c>
      <c r="H5931" s="1" t="str">
        <f t="array" ref="H5931">IF($F5931="", "", IFS(_xlfn.XLOOKUP($F5931, accounts!$A$2:$A$86, accounts!$E$2:$E$86, 0)&gt;=1000, "Enterprise", _xlfn.XLOOKUP($F5931, accounts!$A$2:$A$86, accounts!$E$2:$E$86, 0)&gt;=100, "Mid-Market", TRUE, "SMB"))</f>
        <v>Enterprise</v>
      </c>
      <c r="I5931" s="1" t="str">
        <f t="array" ref="I5931">IF($F5931="", "", _xlfn.XLOOKUP($F5931,accounts!$A$2:$A$86,accounts!$F$2:$F$86, "Other"))</f>
        <v>United States</v>
      </c>
      <c r="J5931" s="1" t="s">
        <v>131</v>
      </c>
      <c r="K5931" s="3">
        <v>42961.0</v>
      </c>
      <c r="L5931" s="3">
        <v>43090.0</v>
      </c>
      <c r="M5931" s="1">
        <v>5881.0</v>
      </c>
    </row>
    <row r="5932">
      <c r="A5932" s="1" t="s">
        <v>6137</v>
      </c>
      <c r="B5932" s="1" t="s">
        <v>12</v>
      </c>
      <c r="C5932" s="1" t="str">
        <f t="array" ref="C5932">_xlfn.XLOOKUP($B5932, sales_teams!$A$2:$A$36, sales_teams!$B$2:$B$36)</f>
        <v>Dustin Brinkmann</v>
      </c>
      <c r="D5932" s="1" t="str">
        <f t="array" ref="D5932">_xlfn.XLOOKUP($B5932, sales_teams!$A$2:$A$36, sales_teams!$C$2:$C$36)</f>
        <v>Central</v>
      </c>
      <c r="E5932" s="1" t="s">
        <v>194</v>
      </c>
      <c r="F5932" s="1" t="s">
        <v>25</v>
      </c>
      <c r="G5932" s="1" t="str">
        <f t="array" ref="G5932">IF($F5932="", "", _xlfn.XLOOKUP($F5932,accounts!$A$2:$A$86,accounts!$B$2:$B$86, "Other"))</f>
        <v>medical</v>
      </c>
      <c r="H5932" s="1" t="str">
        <f t="array" ref="H5932">IF($F5932="", "", IFS(_xlfn.XLOOKUP($F5932, accounts!$A$2:$A$86, accounts!$E$2:$E$86, 0)&gt;=1000, "Enterprise", _xlfn.XLOOKUP($F5932, accounts!$A$2:$A$86, accounts!$E$2:$E$86, 0)&gt;=100, "Mid-Market", TRUE, "SMB"))</f>
        <v>Enterprise</v>
      </c>
      <c r="I5932" s="1" t="str">
        <f t="array" ref="I5932">IF($F5932="", "", _xlfn.XLOOKUP($F5932,accounts!$A$2:$A$86,accounts!$F$2:$F$86, "Other"))</f>
        <v>Kenya</v>
      </c>
      <c r="J5932" s="1" t="s">
        <v>192</v>
      </c>
      <c r="K5932" s="3">
        <v>42961.0</v>
      </c>
      <c r="L5932" s="3">
        <v>43048.0</v>
      </c>
      <c r="M5932" s="1">
        <v>0.0</v>
      </c>
    </row>
    <row r="5933">
      <c r="A5933" s="1" t="s">
        <v>6138</v>
      </c>
      <c r="B5933" s="1" t="s">
        <v>30</v>
      </c>
      <c r="C5933" s="1" t="str">
        <f t="array" ref="C5933">_xlfn.XLOOKUP($B5933, sales_teams!$A$2:$A$36, sales_teams!$B$2:$B$36)</f>
        <v>Melvin Marxen</v>
      </c>
      <c r="D5933" s="1" t="str">
        <f t="array" ref="D5933">_xlfn.XLOOKUP($B5933, sales_teams!$A$2:$A$36, sales_teams!$C$2:$C$36)</f>
        <v>Central</v>
      </c>
      <c r="E5933" s="1" t="s">
        <v>148</v>
      </c>
      <c r="G5933" s="1" t="str">
        <f t="array" ref="G5933">IF($F5933="", "", _xlfn.XLOOKUP($F5933,accounts!$A$2:$A$86,accounts!$B$2:$B$86, "Other"))</f>
        <v/>
      </c>
      <c r="H5933" s="1" t="str">
        <f t="array" ref="H5933">IF($F5933="", "", IFS(_xlfn.XLOOKUP($F5933, accounts!$A$2:$A$86, accounts!$E$2:$E$86, 0)&gt;=1000, "Enterprise", _xlfn.XLOOKUP($F5933, accounts!$A$2:$A$86, accounts!$E$2:$E$86, 0)&gt;=100, "Mid-Market", TRUE, "SMB"))</f>
        <v/>
      </c>
      <c r="I5933" s="1" t="str">
        <f t="array" ref="I5933">IF($F5933="", "", _xlfn.XLOOKUP($F5933,accounts!$A$2:$A$86,accounts!$F$2:$F$86, "Other"))</f>
        <v/>
      </c>
      <c r="J5933" s="1" t="s">
        <v>189</v>
      </c>
      <c r="K5933" s="3">
        <v>42961.0</v>
      </c>
    </row>
    <row r="5934">
      <c r="A5934" s="1" t="s">
        <v>6139</v>
      </c>
      <c r="B5934" s="1" t="s">
        <v>30</v>
      </c>
      <c r="C5934" s="1" t="str">
        <f t="array" ref="C5934">_xlfn.XLOOKUP($B5934, sales_teams!$A$2:$A$36, sales_teams!$B$2:$B$36)</f>
        <v>Melvin Marxen</v>
      </c>
      <c r="D5934" s="1" t="str">
        <f t="array" ref="D5934">_xlfn.XLOOKUP($B5934, sales_teams!$A$2:$A$36, sales_teams!$C$2:$C$36)</f>
        <v>Central</v>
      </c>
      <c r="E5934" s="1" t="s">
        <v>148</v>
      </c>
      <c r="G5934" s="1" t="str">
        <f t="array" ref="G5934">IF($F5934="", "", _xlfn.XLOOKUP($F5934,accounts!$A$2:$A$86,accounts!$B$2:$B$86, "Other"))</f>
        <v/>
      </c>
      <c r="H5934" s="1" t="str">
        <f t="array" ref="H5934">IF($F5934="", "", IFS(_xlfn.XLOOKUP($F5934, accounts!$A$2:$A$86, accounts!$E$2:$E$86, 0)&gt;=1000, "Enterprise", _xlfn.XLOOKUP($F5934, accounts!$A$2:$A$86, accounts!$E$2:$E$86, 0)&gt;=100, "Mid-Market", TRUE, "SMB"))</f>
        <v/>
      </c>
      <c r="I5934" s="1" t="str">
        <f t="array" ref="I5934">IF($F5934="", "", _xlfn.XLOOKUP($F5934,accounts!$A$2:$A$86,accounts!$F$2:$F$86, "Other"))</f>
        <v/>
      </c>
      <c r="J5934" s="1" t="s">
        <v>189</v>
      </c>
      <c r="K5934" s="3">
        <v>42961.0</v>
      </c>
    </row>
    <row r="5935">
      <c r="A5935" s="1" t="s">
        <v>6140</v>
      </c>
      <c r="B5935" s="1" t="s">
        <v>30</v>
      </c>
      <c r="C5935" s="1" t="str">
        <f t="array" ref="C5935">_xlfn.XLOOKUP($B5935, sales_teams!$A$2:$A$36, sales_teams!$B$2:$B$36)</f>
        <v>Melvin Marxen</v>
      </c>
      <c r="D5935" s="1" t="str">
        <f t="array" ref="D5935">_xlfn.XLOOKUP($B5935, sales_teams!$A$2:$A$36, sales_teams!$C$2:$C$36)</f>
        <v>Central</v>
      </c>
      <c r="E5935" s="1" t="s">
        <v>148</v>
      </c>
      <c r="F5935" s="1" t="s">
        <v>150</v>
      </c>
      <c r="G5935" s="1" t="str">
        <f t="array" ref="G5935">IF($F5935="", "", _xlfn.XLOOKUP($F5935,accounts!$A$2:$A$86,accounts!$B$2:$B$86, "Other"))</f>
        <v>technology</v>
      </c>
      <c r="H5935" s="1" t="str">
        <f t="array" ref="H5935">IF($F5935="", "", IFS(_xlfn.XLOOKUP($F5935, accounts!$A$2:$A$86, accounts!$E$2:$E$86, 0)&gt;=1000, "Enterprise", _xlfn.XLOOKUP($F5935, accounts!$A$2:$A$86, accounts!$E$2:$E$86, 0)&gt;=100, "Mid-Market", TRUE, "SMB"))</f>
        <v>Enterprise</v>
      </c>
      <c r="I5935" s="1" t="str">
        <f t="array" ref="I5935">IF($F5935="", "", _xlfn.XLOOKUP($F5935,accounts!$A$2:$A$86,accounts!$F$2:$F$86, "Other"))</f>
        <v>United States</v>
      </c>
      <c r="J5935" s="1" t="s">
        <v>131</v>
      </c>
      <c r="K5935" s="3">
        <v>42961.0</v>
      </c>
      <c r="L5935" s="3">
        <v>43043.0</v>
      </c>
      <c r="M5935" s="1">
        <v>3902.0</v>
      </c>
    </row>
    <row r="5936">
      <c r="A5936" s="1" t="s">
        <v>6141</v>
      </c>
      <c r="B5936" s="1" t="s">
        <v>94</v>
      </c>
      <c r="C5936" s="1" t="str">
        <f t="array" ref="C5936">_xlfn.XLOOKUP($B5936, sales_teams!$A$2:$A$36, sales_teams!$B$2:$B$36)</f>
        <v>Celia Rouche</v>
      </c>
      <c r="D5936" s="1" t="str">
        <f t="array" ref="D5936">_xlfn.XLOOKUP($B5936, sales_teams!$A$2:$A$36, sales_teams!$C$2:$C$36)</f>
        <v>West</v>
      </c>
      <c r="E5936" s="1" t="s">
        <v>179</v>
      </c>
      <c r="G5936" s="1" t="str">
        <f t="array" ref="G5936">IF($F5936="", "", _xlfn.XLOOKUP($F5936,accounts!$A$2:$A$86,accounts!$B$2:$B$86, "Other"))</f>
        <v/>
      </c>
      <c r="H5936" s="1" t="str">
        <f t="array" ref="H5936">IF($F5936="", "", IFS(_xlfn.XLOOKUP($F5936, accounts!$A$2:$A$86, accounts!$E$2:$E$86, 0)&gt;=1000, "Enterprise", _xlfn.XLOOKUP($F5936, accounts!$A$2:$A$86, accounts!$E$2:$E$86, 0)&gt;=100, "Mid-Market", TRUE, "SMB"))</f>
        <v/>
      </c>
      <c r="I5936" s="1" t="str">
        <f t="array" ref="I5936">IF($F5936="", "", _xlfn.XLOOKUP($F5936,accounts!$A$2:$A$86,accounts!$F$2:$F$86, "Other"))</f>
        <v/>
      </c>
      <c r="J5936" s="1" t="s">
        <v>189</v>
      </c>
      <c r="K5936" s="3">
        <v>42961.0</v>
      </c>
    </row>
    <row r="5937">
      <c r="A5937" s="1" t="s">
        <v>6142</v>
      </c>
      <c r="B5937" s="1" t="s">
        <v>88</v>
      </c>
      <c r="C5937" s="1" t="str">
        <f t="array" ref="C5937">_xlfn.XLOOKUP($B5937, sales_teams!$A$2:$A$36, sales_teams!$B$2:$B$36)</f>
        <v>Celia Rouche</v>
      </c>
      <c r="D5937" s="1" t="str">
        <f t="array" ref="D5937">_xlfn.XLOOKUP($B5937, sales_teams!$A$2:$A$36, sales_teams!$C$2:$C$36)</f>
        <v>West</v>
      </c>
      <c r="E5937" s="1" t="s">
        <v>188</v>
      </c>
      <c r="G5937" s="1" t="str">
        <f t="array" ref="G5937">IF($F5937="", "", _xlfn.XLOOKUP($F5937,accounts!$A$2:$A$86,accounts!$B$2:$B$86, "Other"))</f>
        <v/>
      </c>
      <c r="H5937" s="1" t="str">
        <f t="array" ref="H5937">IF($F5937="", "", IFS(_xlfn.XLOOKUP($F5937, accounts!$A$2:$A$86, accounts!$E$2:$E$86, 0)&gt;=1000, "Enterprise", _xlfn.XLOOKUP($F5937, accounts!$A$2:$A$86, accounts!$E$2:$E$86, 0)&gt;=100, "Mid-Market", TRUE, "SMB"))</f>
        <v/>
      </c>
      <c r="I5937" s="1" t="str">
        <f t="array" ref="I5937">IF($F5937="", "", _xlfn.XLOOKUP($F5937,accounts!$A$2:$A$86,accounts!$F$2:$F$86, "Other"))</f>
        <v/>
      </c>
      <c r="J5937" s="1" t="s">
        <v>189</v>
      </c>
      <c r="K5937" s="3">
        <v>42961.0</v>
      </c>
    </row>
    <row r="5938">
      <c r="A5938" s="1" t="s">
        <v>6143</v>
      </c>
      <c r="B5938" s="1" t="s">
        <v>88</v>
      </c>
      <c r="C5938" s="1" t="str">
        <f t="array" ref="C5938">_xlfn.XLOOKUP($B5938, sales_teams!$A$2:$A$36, sales_teams!$B$2:$B$36)</f>
        <v>Celia Rouche</v>
      </c>
      <c r="D5938" s="1" t="str">
        <f t="array" ref="D5938">_xlfn.XLOOKUP($B5938, sales_teams!$A$2:$A$36, sales_teams!$C$2:$C$36)</f>
        <v>West</v>
      </c>
      <c r="E5938" s="1" t="s">
        <v>188</v>
      </c>
      <c r="F5938" s="1" t="s">
        <v>170</v>
      </c>
      <c r="G5938" s="1" t="str">
        <f t="array" ref="G5938">IF($F5938="", "", _xlfn.XLOOKUP($F5938,accounts!$A$2:$A$86,accounts!$B$2:$B$86, "Other"))</f>
        <v>employment</v>
      </c>
      <c r="H5938" s="1" t="str">
        <f t="array" ref="H5938">IF($F5938="", "", IFS(_xlfn.XLOOKUP($F5938, accounts!$A$2:$A$86, accounts!$E$2:$E$86, 0)&gt;=1000, "Enterprise", _xlfn.XLOOKUP($F5938, accounts!$A$2:$A$86, accounts!$E$2:$E$86, 0)&gt;=100, "Mid-Market", TRUE, "SMB"))</f>
        <v>Enterprise</v>
      </c>
      <c r="I5938" s="1" t="str">
        <f t="array" ref="I5938">IF($F5938="", "", _xlfn.XLOOKUP($F5938,accounts!$A$2:$A$86,accounts!$F$2:$F$86, "Other"))</f>
        <v>United States</v>
      </c>
      <c r="J5938" s="1" t="s">
        <v>192</v>
      </c>
      <c r="K5938" s="3">
        <v>42961.0</v>
      </c>
      <c r="L5938" s="3">
        <v>43068.0</v>
      </c>
      <c r="M5938" s="1">
        <v>0.0</v>
      </c>
    </row>
    <row r="5939">
      <c r="A5939" s="1" t="s">
        <v>6144</v>
      </c>
      <c r="B5939" s="1" t="s">
        <v>19</v>
      </c>
      <c r="C5939" s="1" t="str">
        <f t="array" ref="C5939">_xlfn.XLOOKUP($B5939, sales_teams!$A$2:$A$36, sales_teams!$B$2:$B$36)</f>
        <v>Melvin Marxen</v>
      </c>
      <c r="D5939" s="1" t="str">
        <f t="array" ref="D5939">_xlfn.XLOOKUP($B5939, sales_teams!$A$2:$A$36, sales_teams!$C$2:$C$36)</f>
        <v>Central</v>
      </c>
      <c r="E5939" s="1" t="s">
        <v>181</v>
      </c>
      <c r="G5939" s="1" t="str">
        <f t="array" ref="G5939">IF($F5939="", "", _xlfn.XLOOKUP($F5939,accounts!$A$2:$A$86,accounts!$B$2:$B$86, "Other"))</f>
        <v/>
      </c>
      <c r="H5939" s="1" t="str">
        <f t="array" ref="H5939">IF($F5939="", "", IFS(_xlfn.XLOOKUP($F5939, accounts!$A$2:$A$86, accounts!$E$2:$E$86, 0)&gt;=1000, "Enterprise", _xlfn.XLOOKUP($F5939, accounts!$A$2:$A$86, accounts!$E$2:$E$86, 0)&gt;=100, "Mid-Market", TRUE, "SMB"))</f>
        <v/>
      </c>
      <c r="I5939" s="1" t="str">
        <f t="array" ref="I5939">IF($F5939="", "", _xlfn.XLOOKUP($F5939,accounts!$A$2:$A$86,accounts!$F$2:$F$86, "Other"))</f>
        <v/>
      </c>
      <c r="J5939" s="1" t="s">
        <v>189</v>
      </c>
      <c r="K5939" s="3">
        <v>42961.0</v>
      </c>
    </row>
    <row r="5940">
      <c r="A5940" s="1" t="s">
        <v>6145</v>
      </c>
      <c r="B5940" s="1" t="s">
        <v>19</v>
      </c>
      <c r="C5940" s="1" t="str">
        <f t="array" ref="C5940">_xlfn.XLOOKUP($B5940, sales_teams!$A$2:$A$36, sales_teams!$B$2:$B$36)</f>
        <v>Melvin Marxen</v>
      </c>
      <c r="D5940" s="1" t="str">
        <f t="array" ref="D5940">_xlfn.XLOOKUP($B5940, sales_teams!$A$2:$A$36, sales_teams!$C$2:$C$36)</f>
        <v>Central</v>
      </c>
      <c r="E5940" s="1" t="s">
        <v>109</v>
      </c>
      <c r="G5940" s="1" t="str">
        <f t="array" ref="G5940">IF($F5940="", "", _xlfn.XLOOKUP($F5940,accounts!$A$2:$A$86,accounts!$B$2:$B$86, "Other"))</f>
        <v/>
      </c>
      <c r="H5940" s="1" t="str">
        <f t="array" ref="H5940">IF($F5940="", "", IFS(_xlfn.XLOOKUP($F5940, accounts!$A$2:$A$86, accounts!$E$2:$E$86, 0)&gt;=1000, "Enterprise", _xlfn.XLOOKUP($F5940, accounts!$A$2:$A$86, accounts!$E$2:$E$86, 0)&gt;=100, "Mid-Market", TRUE, "SMB"))</f>
        <v/>
      </c>
      <c r="I5940" s="1" t="str">
        <f t="array" ref="I5940">IF($F5940="", "", _xlfn.XLOOKUP($F5940,accounts!$A$2:$A$86,accounts!$F$2:$F$86, "Other"))</f>
        <v/>
      </c>
      <c r="J5940" s="1" t="s">
        <v>189</v>
      </c>
      <c r="K5940" s="3">
        <v>42961.0</v>
      </c>
    </row>
    <row r="5941">
      <c r="A5941" s="1" t="s">
        <v>6146</v>
      </c>
      <c r="B5941" s="1" t="s">
        <v>19</v>
      </c>
      <c r="C5941" s="1" t="str">
        <f t="array" ref="C5941">_xlfn.XLOOKUP($B5941, sales_teams!$A$2:$A$36, sales_teams!$B$2:$B$36)</f>
        <v>Melvin Marxen</v>
      </c>
      <c r="D5941" s="1" t="str">
        <f t="array" ref="D5941">_xlfn.XLOOKUP($B5941, sales_teams!$A$2:$A$36, sales_teams!$C$2:$C$36)</f>
        <v>Central</v>
      </c>
      <c r="E5941" s="1" t="s">
        <v>148</v>
      </c>
      <c r="G5941" s="1" t="str">
        <f t="array" ref="G5941">IF($F5941="", "", _xlfn.XLOOKUP($F5941,accounts!$A$2:$A$86,accounts!$B$2:$B$86, "Other"))</f>
        <v/>
      </c>
      <c r="H5941" s="1" t="str">
        <f t="array" ref="H5941">IF($F5941="", "", IFS(_xlfn.XLOOKUP($F5941, accounts!$A$2:$A$86, accounts!$E$2:$E$86, 0)&gt;=1000, "Enterprise", _xlfn.XLOOKUP($F5941, accounts!$A$2:$A$86, accounts!$E$2:$E$86, 0)&gt;=100, "Mid-Market", TRUE, "SMB"))</f>
        <v/>
      </c>
      <c r="I5941" s="1" t="str">
        <f t="array" ref="I5941">IF($F5941="", "", _xlfn.XLOOKUP($F5941,accounts!$A$2:$A$86,accounts!$F$2:$F$86, "Other"))</f>
        <v/>
      </c>
      <c r="J5941" s="1" t="s">
        <v>189</v>
      </c>
      <c r="K5941" s="3">
        <v>42961.0</v>
      </c>
    </row>
    <row r="5942">
      <c r="A5942" s="1" t="s">
        <v>6147</v>
      </c>
      <c r="B5942" s="1" t="s">
        <v>104</v>
      </c>
      <c r="C5942" s="1" t="str">
        <f t="array" ref="C5942">_xlfn.XLOOKUP($B5942, sales_teams!$A$2:$A$36, sales_teams!$B$2:$B$36)</f>
        <v>Summer Sewald</v>
      </c>
      <c r="D5942" s="1" t="str">
        <f t="array" ref="D5942">_xlfn.XLOOKUP($B5942, sales_teams!$A$2:$A$36, sales_teams!$C$2:$C$36)</f>
        <v>West</v>
      </c>
      <c r="E5942" s="1" t="s">
        <v>194</v>
      </c>
      <c r="F5942" s="1" t="s">
        <v>114</v>
      </c>
      <c r="G5942" s="1" t="str">
        <f t="array" ref="G5942">IF($F5942="", "", _xlfn.XLOOKUP($F5942,accounts!$A$2:$A$86,accounts!$B$2:$B$86, "Other"))</f>
        <v>marketing</v>
      </c>
      <c r="H5942" s="1" t="str">
        <f t="array" ref="H5942">IF($F5942="", "", IFS(_xlfn.XLOOKUP($F5942, accounts!$A$2:$A$86, accounts!$E$2:$E$86, 0)&gt;=1000, "Enterprise", _xlfn.XLOOKUP($F5942, accounts!$A$2:$A$86, accounts!$E$2:$E$86, 0)&gt;=100, "Mid-Market", TRUE, "SMB"))</f>
        <v>Enterprise</v>
      </c>
      <c r="I5942" s="1" t="str">
        <f t="array" ref="I5942">IF($F5942="", "", _xlfn.XLOOKUP($F5942,accounts!$A$2:$A$86,accounts!$F$2:$F$86, "Other"))</f>
        <v>United States</v>
      </c>
      <c r="J5942" s="1" t="s">
        <v>131</v>
      </c>
      <c r="K5942" s="3">
        <v>42961.0</v>
      </c>
      <c r="L5942" s="3">
        <v>43049.0</v>
      </c>
      <c r="M5942" s="1">
        <v>6186.0</v>
      </c>
    </row>
    <row r="5943">
      <c r="A5943" s="1" t="s">
        <v>6148</v>
      </c>
      <c r="B5943" s="1" t="s">
        <v>102</v>
      </c>
      <c r="C5943" s="1" t="str">
        <f t="array" ref="C5943">_xlfn.XLOOKUP($B5943, sales_teams!$A$2:$A$36, sales_teams!$B$2:$B$36)</f>
        <v>Summer Sewald</v>
      </c>
      <c r="D5943" s="1" t="str">
        <f t="array" ref="D5943">_xlfn.XLOOKUP($B5943, sales_teams!$A$2:$A$36, sales_teams!$C$2:$C$36)</f>
        <v>West</v>
      </c>
      <c r="E5943" s="1" t="s">
        <v>109</v>
      </c>
      <c r="F5943" s="1" t="s">
        <v>142</v>
      </c>
      <c r="G5943" s="1" t="str">
        <f t="array" ref="G5943">IF($F5943="", "", _xlfn.XLOOKUP($F5943,accounts!$A$2:$A$86,accounts!$B$2:$B$86, "Other"))</f>
        <v>retail</v>
      </c>
      <c r="H5943" s="1" t="str">
        <f t="array" ref="H5943">IF($F5943="", "", IFS(_xlfn.XLOOKUP($F5943, accounts!$A$2:$A$86, accounts!$E$2:$E$86, 0)&gt;=1000, "Enterprise", _xlfn.XLOOKUP($F5943, accounts!$A$2:$A$86, accounts!$E$2:$E$86, 0)&gt;=100, "Mid-Market", TRUE, "SMB"))</f>
        <v>Enterprise</v>
      </c>
      <c r="I5943" s="1" t="str">
        <f t="array" ref="I5943">IF($F5943="", "", _xlfn.XLOOKUP($F5943,accounts!$A$2:$A$86,accounts!$F$2:$F$86, "Other"))</f>
        <v>United States</v>
      </c>
      <c r="J5943" s="1" t="s">
        <v>131</v>
      </c>
      <c r="K5943" s="3">
        <v>42961.0</v>
      </c>
      <c r="L5943" s="3">
        <v>42971.0</v>
      </c>
      <c r="M5943" s="1">
        <v>1094.0</v>
      </c>
    </row>
    <row r="5944">
      <c r="A5944" s="1" t="s">
        <v>6149</v>
      </c>
      <c r="B5944" s="1" t="s">
        <v>17</v>
      </c>
      <c r="C5944" s="1" t="str">
        <f t="array" ref="C5944">_xlfn.XLOOKUP($B5944, sales_teams!$A$2:$A$36, sales_teams!$B$2:$B$36)</f>
        <v>Dustin Brinkmann</v>
      </c>
      <c r="D5944" s="1" t="str">
        <f t="array" ref="D5944">_xlfn.XLOOKUP($B5944, sales_teams!$A$2:$A$36, sales_teams!$C$2:$C$36)</f>
        <v>Central</v>
      </c>
      <c r="E5944" s="1" t="s">
        <v>188</v>
      </c>
      <c r="F5944" s="1" t="s">
        <v>144</v>
      </c>
      <c r="G5944" s="1" t="str">
        <f t="array" ref="G5944">IF($F5944="", "", _xlfn.XLOOKUP($F5944,accounts!$A$2:$A$86,accounts!$B$2:$B$86, "Other"))</f>
        <v>retail</v>
      </c>
      <c r="H5944" s="1" t="str">
        <f t="array" ref="H5944">IF($F5944="", "", IFS(_xlfn.XLOOKUP($F5944, accounts!$A$2:$A$86, accounts!$E$2:$E$86, 0)&gt;=1000, "Enterprise", _xlfn.XLOOKUP($F5944, accounts!$A$2:$A$86, accounts!$E$2:$E$86, 0)&gt;=100, "Mid-Market", TRUE, "SMB"))</f>
        <v>Enterprise</v>
      </c>
      <c r="I5944" s="1" t="str">
        <f t="array" ref="I5944">IF($F5944="", "", _xlfn.XLOOKUP($F5944,accounts!$A$2:$A$86,accounts!$F$2:$F$86, "Other"))</f>
        <v>United States</v>
      </c>
      <c r="J5944" s="1" t="s">
        <v>189</v>
      </c>
      <c r="K5944" s="3">
        <v>42961.0</v>
      </c>
    </row>
    <row r="5945">
      <c r="A5945" s="1" t="s">
        <v>6150</v>
      </c>
      <c r="B5945" s="1" t="s">
        <v>24</v>
      </c>
      <c r="C5945" s="1" t="str">
        <f t="array" ref="C5945">_xlfn.XLOOKUP($B5945, sales_teams!$A$2:$A$36, sales_teams!$B$2:$B$36)</f>
        <v>Melvin Marxen</v>
      </c>
      <c r="D5945" s="1" t="str">
        <f t="array" ref="D5945">_xlfn.XLOOKUP($B5945, sales_teams!$A$2:$A$36, sales_teams!$C$2:$C$36)</f>
        <v>Central</v>
      </c>
      <c r="E5945" s="1" t="s">
        <v>188</v>
      </c>
      <c r="F5945" s="1" t="s">
        <v>154</v>
      </c>
      <c r="G5945" s="1" t="str">
        <f t="array" ref="G5945">IF($F5945="", "", _xlfn.XLOOKUP($F5945,accounts!$A$2:$A$86,accounts!$B$2:$B$86, "Other"))</f>
        <v>retail</v>
      </c>
      <c r="H5945" s="1" t="str">
        <f t="array" ref="H5945">IF($F5945="", "", IFS(_xlfn.XLOOKUP($F5945, accounts!$A$2:$A$86, accounts!$E$2:$E$86, 0)&gt;=1000, "Enterprise", _xlfn.XLOOKUP($F5945, accounts!$A$2:$A$86, accounts!$E$2:$E$86, 0)&gt;=100, "Mid-Market", TRUE, "SMB"))</f>
        <v>Enterprise</v>
      </c>
      <c r="I5945" s="1" t="str">
        <f t="array" ref="I5945">IF($F5945="", "", _xlfn.XLOOKUP($F5945,accounts!$A$2:$A$86,accounts!$F$2:$F$86, "Other"))</f>
        <v>United States</v>
      </c>
      <c r="J5945" s="1" t="s">
        <v>189</v>
      </c>
      <c r="K5945" s="3">
        <v>42961.0</v>
      </c>
    </row>
    <row r="5946">
      <c r="A5946" s="1" t="s">
        <v>6151</v>
      </c>
      <c r="B5946" s="1" t="s">
        <v>107</v>
      </c>
      <c r="C5946" s="1" t="str">
        <f t="array" ref="C5946">_xlfn.XLOOKUP($B5946, sales_teams!$A$2:$A$36, sales_teams!$B$2:$B$36)</f>
        <v>Summer Sewald</v>
      </c>
      <c r="D5946" s="1" t="str">
        <f t="array" ref="D5946">_xlfn.XLOOKUP($B5946, sales_teams!$A$2:$A$36, sales_teams!$C$2:$C$36)</f>
        <v>West</v>
      </c>
      <c r="E5946" s="1" t="s">
        <v>148</v>
      </c>
      <c r="G5946" s="1" t="str">
        <f t="array" ref="G5946">IF($F5946="", "", _xlfn.XLOOKUP($F5946,accounts!$A$2:$A$86,accounts!$B$2:$B$86, "Other"))</f>
        <v/>
      </c>
      <c r="H5946" s="1" t="str">
        <f t="array" ref="H5946">IF($F5946="", "", IFS(_xlfn.XLOOKUP($F5946, accounts!$A$2:$A$86, accounts!$E$2:$E$86, 0)&gt;=1000, "Enterprise", _xlfn.XLOOKUP($F5946, accounts!$A$2:$A$86, accounts!$E$2:$E$86, 0)&gt;=100, "Mid-Market", TRUE, "SMB"))</f>
        <v/>
      </c>
      <c r="I5946" s="1" t="str">
        <f t="array" ref="I5946">IF($F5946="", "", _xlfn.XLOOKUP($F5946,accounts!$A$2:$A$86,accounts!$F$2:$F$86, "Other"))</f>
        <v/>
      </c>
      <c r="J5946" s="1" t="s">
        <v>189</v>
      </c>
      <c r="K5946" s="3">
        <v>42961.0</v>
      </c>
    </row>
    <row r="5947">
      <c r="A5947" s="1" t="s">
        <v>6152</v>
      </c>
      <c r="B5947" s="1" t="s">
        <v>107</v>
      </c>
      <c r="C5947" s="1" t="str">
        <f t="array" ref="C5947">_xlfn.XLOOKUP($B5947, sales_teams!$A$2:$A$36, sales_teams!$B$2:$B$36)</f>
        <v>Summer Sewald</v>
      </c>
      <c r="D5947" s="1" t="str">
        <f t="array" ref="D5947">_xlfn.XLOOKUP($B5947, sales_teams!$A$2:$A$36, sales_teams!$C$2:$C$36)</f>
        <v>West</v>
      </c>
      <c r="E5947" s="1" t="s">
        <v>109</v>
      </c>
      <c r="F5947" s="1" t="s">
        <v>97</v>
      </c>
      <c r="G5947" s="1" t="str">
        <f t="array" ref="G5947">IF($F5947="", "", _xlfn.XLOOKUP($F5947,accounts!$A$2:$A$86,accounts!$B$2:$B$86, "Other"))</f>
        <v>finance</v>
      </c>
      <c r="H5947" s="1" t="str">
        <f t="array" ref="H5947">IF($F5947="", "", IFS(_xlfn.XLOOKUP($F5947, accounts!$A$2:$A$86, accounts!$E$2:$E$86, 0)&gt;=1000, "Enterprise", _xlfn.XLOOKUP($F5947, accounts!$A$2:$A$86, accounts!$E$2:$E$86, 0)&gt;=100, "Mid-Market", TRUE, "SMB"))</f>
        <v>Mid-Market</v>
      </c>
      <c r="I5947" s="1" t="str">
        <f t="array" ref="I5947">IF($F5947="", "", _xlfn.XLOOKUP($F5947,accounts!$A$2:$A$86,accounts!$F$2:$F$86, "Other"))</f>
        <v>United States</v>
      </c>
      <c r="J5947" s="1" t="s">
        <v>192</v>
      </c>
      <c r="K5947" s="3">
        <v>42961.0</v>
      </c>
      <c r="L5947" s="3">
        <v>42975.0</v>
      </c>
      <c r="M5947" s="1">
        <v>0.0</v>
      </c>
    </row>
    <row r="5948">
      <c r="A5948" s="1" t="s">
        <v>6153</v>
      </c>
      <c r="B5948" s="1" t="s">
        <v>41</v>
      </c>
      <c r="C5948" s="1" t="str">
        <f t="array" ref="C5948">_xlfn.XLOOKUP($B5948, sales_teams!$A$2:$A$36, sales_teams!$B$2:$B$36)</f>
        <v>Cara Losch</v>
      </c>
      <c r="D5948" s="1" t="str">
        <f t="array" ref="D5948">_xlfn.XLOOKUP($B5948, sales_teams!$A$2:$A$36, sales_teams!$C$2:$C$36)</f>
        <v>East</v>
      </c>
      <c r="E5948" s="1" t="s">
        <v>148</v>
      </c>
      <c r="G5948" s="1" t="str">
        <f t="array" ref="G5948">IF($F5948="", "", _xlfn.XLOOKUP($F5948,accounts!$A$2:$A$86,accounts!$B$2:$B$86, "Other"))</f>
        <v/>
      </c>
      <c r="H5948" s="1" t="str">
        <f t="array" ref="H5948">IF($F5948="", "", IFS(_xlfn.XLOOKUP($F5948, accounts!$A$2:$A$86, accounts!$E$2:$E$86, 0)&gt;=1000, "Enterprise", _xlfn.XLOOKUP($F5948, accounts!$A$2:$A$86, accounts!$E$2:$E$86, 0)&gt;=100, "Mid-Market", TRUE, "SMB"))</f>
        <v/>
      </c>
      <c r="I5948" s="1" t="str">
        <f t="array" ref="I5948">IF($F5948="", "", _xlfn.XLOOKUP($F5948,accounts!$A$2:$A$86,accounts!$F$2:$F$86, "Other"))</f>
        <v/>
      </c>
      <c r="J5948" s="1" t="s">
        <v>189</v>
      </c>
      <c r="K5948" s="3">
        <v>42961.0</v>
      </c>
    </row>
    <row r="5949">
      <c r="A5949" s="1" t="s">
        <v>6154</v>
      </c>
      <c r="B5949" s="1" t="s">
        <v>15</v>
      </c>
      <c r="C5949" s="1" t="str">
        <f t="array" ref="C5949">_xlfn.XLOOKUP($B5949, sales_teams!$A$2:$A$36, sales_teams!$B$2:$B$36)</f>
        <v>Dustin Brinkmann</v>
      </c>
      <c r="D5949" s="1" t="str">
        <f t="array" ref="D5949">_xlfn.XLOOKUP($B5949, sales_teams!$A$2:$A$36, sales_teams!$C$2:$C$36)</f>
        <v>Central</v>
      </c>
      <c r="E5949" s="1" t="s">
        <v>179</v>
      </c>
      <c r="F5949" s="1" t="s">
        <v>145</v>
      </c>
      <c r="G5949" s="1" t="str">
        <f t="array" ref="G5949">IF($F5949="", "", _xlfn.XLOOKUP($F5949,accounts!$A$2:$A$86,accounts!$B$2:$B$86, "Other"))</f>
        <v>technology</v>
      </c>
      <c r="H5949" s="1" t="str">
        <f t="array" ref="H5949">IF($F5949="", "", IFS(_xlfn.XLOOKUP($F5949, accounts!$A$2:$A$86, accounts!$E$2:$E$86, 0)&gt;=1000, "Enterprise", _xlfn.XLOOKUP($F5949, accounts!$A$2:$A$86, accounts!$E$2:$E$86, 0)&gt;=100, "Mid-Market", TRUE, "SMB"))</f>
        <v>Enterprise</v>
      </c>
      <c r="I5949" s="1" t="str">
        <f t="array" ref="I5949">IF($F5949="", "", _xlfn.XLOOKUP($F5949,accounts!$A$2:$A$86,accounts!$F$2:$F$86, "Other"))</f>
        <v>Panama</v>
      </c>
      <c r="J5949" s="1" t="s">
        <v>131</v>
      </c>
      <c r="K5949" s="3">
        <v>42961.0</v>
      </c>
      <c r="L5949" s="3">
        <v>43069.0</v>
      </c>
      <c r="M5949" s="1">
        <v>53.0</v>
      </c>
    </row>
    <row r="5950">
      <c r="A5950" s="1" t="s">
        <v>6155</v>
      </c>
      <c r="B5950" s="1" t="s">
        <v>60</v>
      </c>
      <c r="C5950" s="1" t="str">
        <f t="array" ref="C5950">_xlfn.XLOOKUP($B5950, sales_teams!$A$2:$A$36, sales_teams!$B$2:$B$36)</f>
        <v>Celia Rouche</v>
      </c>
      <c r="D5950" s="1" t="str">
        <f t="array" ref="D5950">_xlfn.XLOOKUP($B5950, sales_teams!$A$2:$A$36, sales_teams!$C$2:$C$36)</f>
        <v>West</v>
      </c>
      <c r="E5950" s="1" t="s">
        <v>188</v>
      </c>
      <c r="F5950" s="1" t="s">
        <v>123</v>
      </c>
      <c r="G5950" s="1" t="str">
        <f t="array" ref="G5950">IF($F5950="", "", _xlfn.XLOOKUP($F5950,accounts!$A$2:$A$86,accounts!$B$2:$B$86, "Other"))</f>
        <v>technology</v>
      </c>
      <c r="H5950" s="1" t="str">
        <f t="array" ref="H5950">IF($F5950="", "", IFS(_xlfn.XLOOKUP($F5950, accounts!$A$2:$A$86, accounts!$E$2:$E$86, 0)&gt;=1000, "Enterprise", _xlfn.XLOOKUP($F5950, accounts!$A$2:$A$86, accounts!$E$2:$E$86, 0)&gt;=100, "Mid-Market", TRUE, "SMB"))</f>
        <v>Enterprise</v>
      </c>
      <c r="I5950" s="1" t="str">
        <f t="array" ref="I5950">IF($F5950="", "", _xlfn.XLOOKUP($F5950,accounts!$A$2:$A$86,accounts!$F$2:$F$86, "Other"))</f>
        <v>United States</v>
      </c>
      <c r="J5950" s="1" t="s">
        <v>189</v>
      </c>
      <c r="K5950" s="3">
        <v>42961.0</v>
      </c>
    </row>
    <row r="5951">
      <c r="A5951" s="1" t="s">
        <v>6156</v>
      </c>
      <c r="B5951" s="1" t="s">
        <v>60</v>
      </c>
      <c r="C5951" s="1" t="str">
        <f t="array" ref="C5951">_xlfn.XLOOKUP($B5951, sales_teams!$A$2:$A$36, sales_teams!$B$2:$B$36)</f>
        <v>Celia Rouche</v>
      </c>
      <c r="D5951" s="1" t="str">
        <f t="array" ref="D5951">_xlfn.XLOOKUP($B5951, sales_teams!$A$2:$A$36, sales_teams!$C$2:$C$36)</f>
        <v>West</v>
      </c>
      <c r="E5951" s="1" t="s">
        <v>181</v>
      </c>
      <c r="F5951" s="1" t="s">
        <v>142</v>
      </c>
      <c r="G5951" s="1" t="str">
        <f t="array" ref="G5951">IF($F5951="", "", _xlfn.XLOOKUP($F5951,accounts!$A$2:$A$86,accounts!$B$2:$B$86, "Other"))</f>
        <v>retail</v>
      </c>
      <c r="H5951" s="1" t="str">
        <f t="array" ref="H5951">IF($F5951="", "", IFS(_xlfn.XLOOKUP($F5951, accounts!$A$2:$A$86, accounts!$E$2:$E$86, 0)&gt;=1000, "Enterprise", _xlfn.XLOOKUP($F5951, accounts!$A$2:$A$86, accounts!$E$2:$E$86, 0)&gt;=100, "Mid-Market", TRUE, "SMB"))</f>
        <v>Enterprise</v>
      </c>
      <c r="I5951" s="1" t="str">
        <f t="array" ref="I5951">IF($F5951="", "", _xlfn.XLOOKUP($F5951,accounts!$A$2:$A$86,accounts!$F$2:$F$86, "Other"))</f>
        <v>United States</v>
      </c>
      <c r="J5951" s="1" t="s">
        <v>131</v>
      </c>
      <c r="K5951" s="3">
        <v>42961.0</v>
      </c>
      <c r="L5951" s="3">
        <v>42966.0</v>
      </c>
      <c r="M5951" s="1">
        <v>551.0</v>
      </c>
    </row>
    <row r="5952">
      <c r="A5952" s="1" t="s">
        <v>6157</v>
      </c>
      <c r="B5952" s="1" t="s">
        <v>45</v>
      </c>
      <c r="C5952" s="1" t="str">
        <f t="array" ref="C5952">_xlfn.XLOOKUP($B5952, sales_teams!$A$2:$A$36, sales_teams!$B$2:$B$36)</f>
        <v>Cara Losch</v>
      </c>
      <c r="D5952" s="1" t="str">
        <f t="array" ref="D5952">_xlfn.XLOOKUP($B5952, sales_teams!$A$2:$A$36, sales_teams!$C$2:$C$36)</f>
        <v>East</v>
      </c>
      <c r="E5952" s="1" t="s">
        <v>188</v>
      </c>
      <c r="G5952" s="1" t="str">
        <f t="array" ref="G5952">IF($F5952="", "", _xlfn.XLOOKUP($F5952,accounts!$A$2:$A$86,accounts!$B$2:$B$86, "Other"))</f>
        <v/>
      </c>
      <c r="H5952" s="1" t="str">
        <f t="array" ref="H5952">IF($F5952="", "", IFS(_xlfn.XLOOKUP($F5952, accounts!$A$2:$A$86, accounts!$E$2:$E$86, 0)&gt;=1000, "Enterprise", _xlfn.XLOOKUP($F5952, accounts!$A$2:$A$86, accounts!$E$2:$E$86, 0)&gt;=100, "Mid-Market", TRUE, "SMB"))</f>
        <v/>
      </c>
      <c r="I5952" s="1" t="str">
        <f t="array" ref="I5952">IF($F5952="", "", _xlfn.XLOOKUP($F5952,accounts!$A$2:$A$86,accounts!$F$2:$F$86, "Other"))</f>
        <v/>
      </c>
      <c r="J5952" s="1" t="s">
        <v>189</v>
      </c>
      <c r="K5952" s="3">
        <v>42961.0</v>
      </c>
    </row>
    <row r="5953">
      <c r="A5953" s="1" t="s">
        <v>6158</v>
      </c>
      <c r="B5953" s="1" t="s">
        <v>105</v>
      </c>
      <c r="C5953" s="1" t="str">
        <f t="array" ref="C5953">_xlfn.XLOOKUP($B5953, sales_teams!$A$2:$A$36, sales_teams!$B$2:$B$36)</f>
        <v>Summer Sewald</v>
      </c>
      <c r="D5953" s="1" t="str">
        <f t="array" ref="D5953">_xlfn.XLOOKUP($B5953, sales_teams!$A$2:$A$36, sales_teams!$C$2:$C$36)</f>
        <v>West</v>
      </c>
      <c r="E5953" s="1" t="s">
        <v>179</v>
      </c>
      <c r="F5953" s="1" t="s">
        <v>36</v>
      </c>
      <c r="G5953" s="1" t="str">
        <f t="array" ref="G5953">IF($F5953="", "", _xlfn.XLOOKUP($F5953,accounts!$A$2:$A$86,accounts!$B$2:$B$86, "Other"))</f>
        <v>retail</v>
      </c>
      <c r="H5953" s="1" t="str">
        <f t="array" ref="H5953">IF($F5953="", "", IFS(_xlfn.XLOOKUP($F5953, accounts!$A$2:$A$86, accounts!$E$2:$E$86, 0)&gt;=1000, "Enterprise", _xlfn.XLOOKUP($F5953, accounts!$A$2:$A$86, accounts!$E$2:$E$86, 0)&gt;=100, "Mid-Market", TRUE, "SMB"))</f>
        <v>Enterprise</v>
      </c>
      <c r="I5953" s="1" t="str">
        <f t="array" ref="I5953">IF($F5953="", "", _xlfn.XLOOKUP($F5953,accounts!$A$2:$A$86,accounts!$F$2:$F$86, "Other"))</f>
        <v>United States</v>
      </c>
      <c r="J5953" s="1" t="s">
        <v>192</v>
      </c>
      <c r="K5953" s="3">
        <v>42961.0</v>
      </c>
      <c r="L5953" s="3">
        <v>42965.0</v>
      </c>
      <c r="M5953" s="1">
        <v>0.0</v>
      </c>
    </row>
    <row r="5954">
      <c r="A5954" s="1" t="s">
        <v>6159</v>
      </c>
      <c r="B5954" s="1" t="s">
        <v>7</v>
      </c>
      <c r="C5954" s="1" t="str">
        <f t="array" ref="C5954">_xlfn.XLOOKUP($B5954, sales_teams!$A$2:$A$36, sales_teams!$B$2:$B$36)</f>
        <v>Dustin Brinkmann</v>
      </c>
      <c r="D5954" s="1" t="str">
        <f t="array" ref="D5954">_xlfn.XLOOKUP($B5954, sales_teams!$A$2:$A$36, sales_teams!$C$2:$C$36)</f>
        <v>Central</v>
      </c>
      <c r="E5954" s="1" t="s">
        <v>179</v>
      </c>
      <c r="G5954" s="1" t="str">
        <f t="array" ref="G5954">IF($F5954="", "", _xlfn.XLOOKUP($F5954,accounts!$A$2:$A$86,accounts!$B$2:$B$86, "Other"))</f>
        <v/>
      </c>
      <c r="H5954" s="1" t="str">
        <f t="array" ref="H5954">IF($F5954="", "", IFS(_xlfn.XLOOKUP($F5954, accounts!$A$2:$A$86, accounts!$E$2:$E$86, 0)&gt;=1000, "Enterprise", _xlfn.XLOOKUP($F5954, accounts!$A$2:$A$86, accounts!$E$2:$E$86, 0)&gt;=100, "Mid-Market", TRUE, "SMB"))</f>
        <v/>
      </c>
      <c r="I5954" s="1" t="str">
        <f t="array" ref="I5954">IF($F5954="", "", _xlfn.XLOOKUP($F5954,accounts!$A$2:$A$86,accounts!$F$2:$F$86, "Other"))</f>
        <v/>
      </c>
      <c r="J5954" s="1" t="s">
        <v>189</v>
      </c>
      <c r="K5954" s="3">
        <v>42962.0</v>
      </c>
    </row>
    <row r="5955">
      <c r="A5955" s="1" t="s">
        <v>6160</v>
      </c>
      <c r="B5955" s="1" t="s">
        <v>7</v>
      </c>
      <c r="C5955" s="1" t="str">
        <f t="array" ref="C5955">_xlfn.XLOOKUP($B5955, sales_teams!$A$2:$A$36, sales_teams!$B$2:$B$36)</f>
        <v>Dustin Brinkmann</v>
      </c>
      <c r="D5955" s="1" t="str">
        <f t="array" ref="D5955">_xlfn.XLOOKUP($B5955, sales_teams!$A$2:$A$36, sales_teams!$C$2:$C$36)</f>
        <v>Central</v>
      </c>
      <c r="E5955" s="1" t="s">
        <v>109</v>
      </c>
      <c r="F5955" s="1" t="s">
        <v>25</v>
      </c>
      <c r="G5955" s="1" t="str">
        <f t="array" ref="G5955">IF($F5955="", "", _xlfn.XLOOKUP($F5955,accounts!$A$2:$A$86,accounts!$B$2:$B$86, "Other"))</f>
        <v>medical</v>
      </c>
      <c r="H5955" s="1" t="str">
        <f t="array" ref="H5955">IF($F5955="", "", IFS(_xlfn.XLOOKUP($F5955, accounts!$A$2:$A$86, accounts!$E$2:$E$86, 0)&gt;=1000, "Enterprise", _xlfn.XLOOKUP($F5955, accounts!$A$2:$A$86, accounts!$E$2:$E$86, 0)&gt;=100, "Mid-Market", TRUE, "SMB"))</f>
        <v>Enterprise</v>
      </c>
      <c r="I5955" s="1" t="str">
        <f t="array" ref="I5955">IF($F5955="", "", _xlfn.XLOOKUP($F5955,accounts!$A$2:$A$86,accounts!$F$2:$F$86, "Other"))</f>
        <v>Kenya</v>
      </c>
      <c r="J5955" s="1" t="s">
        <v>192</v>
      </c>
      <c r="K5955" s="3">
        <v>42962.0</v>
      </c>
      <c r="L5955" s="3">
        <v>43005.0</v>
      </c>
      <c r="M5955" s="1">
        <v>0.0</v>
      </c>
    </row>
    <row r="5956">
      <c r="A5956" s="1" t="s">
        <v>6161</v>
      </c>
      <c r="B5956" s="1" t="s">
        <v>7</v>
      </c>
      <c r="C5956" s="1" t="str">
        <f t="array" ref="C5956">_xlfn.XLOOKUP($B5956, sales_teams!$A$2:$A$36, sales_teams!$B$2:$B$36)</f>
        <v>Dustin Brinkmann</v>
      </c>
      <c r="D5956" s="1" t="str">
        <f t="array" ref="D5956">_xlfn.XLOOKUP($B5956, sales_teams!$A$2:$A$36, sales_teams!$C$2:$C$36)</f>
        <v>Central</v>
      </c>
      <c r="E5956" s="1" t="s">
        <v>194</v>
      </c>
      <c r="F5956" s="1" t="s">
        <v>78</v>
      </c>
      <c r="G5956" s="1" t="str">
        <f t="array" ref="G5956">IF($F5956="", "", _xlfn.XLOOKUP($F5956,accounts!$A$2:$A$86,accounts!$B$2:$B$86, "Other"))</f>
        <v>marketing</v>
      </c>
      <c r="H5956" s="1" t="str">
        <f t="array" ref="H5956">IF($F5956="", "", IFS(_xlfn.XLOOKUP($F5956, accounts!$A$2:$A$86, accounts!$E$2:$E$86, 0)&gt;=1000, "Enterprise", _xlfn.XLOOKUP($F5956, accounts!$A$2:$A$86, accounts!$E$2:$E$86, 0)&gt;=100, "Mid-Market", TRUE, "SMB"))</f>
        <v>Enterprise</v>
      </c>
      <c r="I5956" s="1" t="str">
        <f t="array" ref="I5956">IF($F5956="", "", _xlfn.XLOOKUP($F5956,accounts!$A$2:$A$86,accounts!$F$2:$F$86, "Other"))</f>
        <v>United States</v>
      </c>
      <c r="J5956" s="1" t="s">
        <v>192</v>
      </c>
      <c r="K5956" s="3">
        <v>42962.0</v>
      </c>
      <c r="L5956" s="3">
        <v>43054.0</v>
      </c>
      <c r="M5956" s="1">
        <v>0.0</v>
      </c>
    </row>
    <row r="5957">
      <c r="A5957" s="1" t="s">
        <v>6162</v>
      </c>
      <c r="B5957" s="1" t="s">
        <v>7</v>
      </c>
      <c r="C5957" s="1" t="str">
        <f t="array" ref="C5957">_xlfn.XLOOKUP($B5957, sales_teams!$A$2:$A$36, sales_teams!$B$2:$B$36)</f>
        <v>Dustin Brinkmann</v>
      </c>
      <c r="D5957" s="1" t="str">
        <f t="array" ref="D5957">_xlfn.XLOOKUP($B5957, sales_teams!$A$2:$A$36, sales_teams!$C$2:$C$36)</f>
        <v>Central</v>
      </c>
      <c r="E5957" s="1" t="s">
        <v>179</v>
      </c>
      <c r="F5957" s="1" t="s">
        <v>110</v>
      </c>
      <c r="G5957" s="1" t="str">
        <f t="array" ref="G5957">IF($F5957="", "", _xlfn.XLOOKUP($F5957,accounts!$A$2:$A$86,accounts!$B$2:$B$86, "Other"))</f>
        <v>technology</v>
      </c>
      <c r="H5957" s="1" t="str">
        <f t="array" ref="H5957">IF($F5957="", "", IFS(_xlfn.XLOOKUP($F5957, accounts!$A$2:$A$86, accounts!$E$2:$E$86, 0)&gt;=1000, "Enterprise", _xlfn.XLOOKUP($F5957, accounts!$A$2:$A$86, accounts!$E$2:$E$86, 0)&gt;=100, "Mid-Market", TRUE, "SMB"))</f>
        <v>Enterprise</v>
      </c>
      <c r="I5957" s="1" t="str">
        <f t="array" ref="I5957">IF($F5957="", "", _xlfn.XLOOKUP($F5957,accounts!$A$2:$A$86,accounts!$F$2:$F$86, "Other"))</f>
        <v>Norway</v>
      </c>
      <c r="J5957" s="1" t="s">
        <v>131</v>
      </c>
      <c r="K5957" s="3">
        <v>42962.0</v>
      </c>
      <c r="L5957" s="3">
        <v>43044.0</v>
      </c>
      <c r="M5957" s="1">
        <v>57.0</v>
      </c>
    </row>
    <row r="5958">
      <c r="A5958" s="1" t="s">
        <v>6163</v>
      </c>
      <c r="B5958" s="1" t="s">
        <v>52</v>
      </c>
      <c r="C5958" s="1" t="str">
        <f t="array" ref="C5958">_xlfn.XLOOKUP($B5958, sales_teams!$A$2:$A$36, sales_teams!$B$2:$B$36)</f>
        <v>Rocco Neubert</v>
      </c>
      <c r="D5958" s="1" t="str">
        <f t="array" ref="D5958">_xlfn.XLOOKUP($B5958, sales_teams!$A$2:$A$36, sales_teams!$C$2:$C$36)</f>
        <v>East</v>
      </c>
      <c r="E5958" s="1" t="s">
        <v>188</v>
      </c>
      <c r="G5958" s="1" t="str">
        <f t="array" ref="G5958">IF($F5958="", "", _xlfn.XLOOKUP($F5958,accounts!$A$2:$A$86,accounts!$B$2:$B$86, "Other"))</f>
        <v/>
      </c>
      <c r="H5958" s="1" t="str">
        <f t="array" ref="H5958">IF($F5958="", "", IFS(_xlfn.XLOOKUP($F5958, accounts!$A$2:$A$86, accounts!$E$2:$E$86, 0)&gt;=1000, "Enterprise", _xlfn.XLOOKUP($F5958, accounts!$A$2:$A$86, accounts!$E$2:$E$86, 0)&gt;=100, "Mid-Market", TRUE, "SMB"))</f>
        <v/>
      </c>
      <c r="I5958" s="1" t="str">
        <f t="array" ref="I5958">IF($F5958="", "", _xlfn.XLOOKUP($F5958,accounts!$A$2:$A$86,accounts!$F$2:$F$86, "Other"))</f>
        <v/>
      </c>
      <c r="J5958" s="1" t="s">
        <v>189</v>
      </c>
      <c r="K5958" s="3">
        <v>42962.0</v>
      </c>
    </row>
    <row r="5959">
      <c r="A5959" s="1" t="s">
        <v>6164</v>
      </c>
      <c r="B5959" s="1" t="s">
        <v>52</v>
      </c>
      <c r="C5959" s="1" t="str">
        <f t="array" ref="C5959">_xlfn.XLOOKUP($B5959, sales_teams!$A$2:$A$36, sales_teams!$B$2:$B$36)</f>
        <v>Rocco Neubert</v>
      </c>
      <c r="D5959" s="1" t="str">
        <f t="array" ref="D5959">_xlfn.XLOOKUP($B5959, sales_teams!$A$2:$A$36, sales_teams!$C$2:$C$36)</f>
        <v>East</v>
      </c>
      <c r="E5959" s="1" t="s">
        <v>181</v>
      </c>
      <c r="F5959" s="1" t="s">
        <v>103</v>
      </c>
      <c r="G5959" s="1" t="str">
        <f t="array" ref="G5959">IF($F5959="", "", _xlfn.XLOOKUP($F5959,accounts!$A$2:$A$86,accounts!$B$2:$B$86, "Other"))</f>
        <v>retail</v>
      </c>
      <c r="H5959" s="1" t="str">
        <f t="array" ref="H5959">IF($F5959="", "", IFS(_xlfn.XLOOKUP($F5959, accounts!$A$2:$A$86, accounts!$E$2:$E$86, 0)&gt;=1000, "Enterprise", _xlfn.XLOOKUP($F5959, accounts!$A$2:$A$86, accounts!$E$2:$E$86, 0)&gt;=100, "Mid-Market", TRUE, "SMB"))</f>
        <v>Enterprise</v>
      </c>
      <c r="I5959" s="1" t="str">
        <f t="array" ref="I5959">IF($F5959="", "", _xlfn.XLOOKUP($F5959,accounts!$A$2:$A$86,accounts!$F$2:$F$86, "Other"))</f>
        <v>United States</v>
      </c>
      <c r="J5959" s="1" t="s">
        <v>131</v>
      </c>
      <c r="K5959" s="3">
        <v>42962.0</v>
      </c>
      <c r="L5959" s="3">
        <v>42972.0</v>
      </c>
      <c r="M5959" s="1">
        <v>552.0</v>
      </c>
    </row>
    <row r="5960">
      <c r="A5960" s="1" t="s">
        <v>6165</v>
      </c>
      <c r="B5960" s="1" t="s">
        <v>39</v>
      </c>
      <c r="C5960" s="1" t="str">
        <f t="array" ref="C5960">_xlfn.XLOOKUP($B5960, sales_teams!$A$2:$A$36, sales_teams!$B$2:$B$36)</f>
        <v>Cara Losch</v>
      </c>
      <c r="D5960" s="1" t="str">
        <f t="array" ref="D5960">_xlfn.XLOOKUP($B5960, sales_teams!$A$2:$A$36, sales_teams!$C$2:$C$36)</f>
        <v>East</v>
      </c>
      <c r="E5960" s="1" t="s">
        <v>188</v>
      </c>
      <c r="F5960" s="1" t="s">
        <v>59</v>
      </c>
      <c r="G5960" s="1" t="str">
        <f t="array" ref="G5960">IF($F5960="", "", _xlfn.XLOOKUP($F5960,accounts!$A$2:$A$86,accounts!$B$2:$B$86, "Other"))</f>
        <v>medical</v>
      </c>
      <c r="H5960" s="1" t="str">
        <f t="array" ref="H5960">IF($F5960="", "", IFS(_xlfn.XLOOKUP($F5960, accounts!$A$2:$A$86, accounts!$E$2:$E$86, 0)&gt;=1000, "Enterprise", _xlfn.XLOOKUP($F5960, accounts!$A$2:$A$86, accounts!$E$2:$E$86, 0)&gt;=100, "Mid-Market", TRUE, "SMB"))</f>
        <v>SMB</v>
      </c>
      <c r="I5960" s="1" t="str">
        <f t="array" ref="I5960">IF($F5960="", "", _xlfn.XLOOKUP($F5960,accounts!$A$2:$A$86,accounts!$F$2:$F$86, "Other"))</f>
        <v>United States</v>
      </c>
      <c r="J5960" s="1" t="s">
        <v>192</v>
      </c>
      <c r="K5960" s="3">
        <v>42962.0</v>
      </c>
      <c r="L5960" s="3">
        <v>42975.0</v>
      </c>
      <c r="M5960" s="1">
        <v>0.0</v>
      </c>
    </row>
    <row r="5961">
      <c r="A5961" s="1" t="s">
        <v>6166</v>
      </c>
      <c r="B5961" s="1" t="s">
        <v>39</v>
      </c>
      <c r="C5961" s="1" t="str">
        <f t="array" ref="C5961">_xlfn.XLOOKUP($B5961, sales_teams!$A$2:$A$36, sales_teams!$B$2:$B$36)</f>
        <v>Cara Losch</v>
      </c>
      <c r="D5961" s="1" t="str">
        <f t="array" ref="D5961">_xlfn.XLOOKUP($B5961, sales_teams!$A$2:$A$36, sales_teams!$C$2:$C$36)</f>
        <v>East</v>
      </c>
      <c r="E5961" s="1" t="s">
        <v>194</v>
      </c>
      <c r="F5961" s="1" t="s">
        <v>163</v>
      </c>
      <c r="G5961" s="1" t="str">
        <f t="array" ref="G5961">IF($F5961="", "", _xlfn.XLOOKUP($F5961,accounts!$A$2:$A$86,accounts!$B$2:$B$86, "Other"))</f>
        <v>medical</v>
      </c>
      <c r="H5961" s="1" t="str">
        <f t="array" ref="H5961">IF($F5961="", "", IFS(_xlfn.XLOOKUP($F5961, accounts!$A$2:$A$86, accounts!$E$2:$E$86, 0)&gt;=1000, "Enterprise", _xlfn.XLOOKUP($F5961, accounts!$A$2:$A$86, accounts!$E$2:$E$86, 0)&gt;=100, "Mid-Market", TRUE, "SMB"))</f>
        <v>Mid-Market</v>
      </c>
      <c r="I5961" s="1" t="str">
        <f t="array" ref="I5961">IF($F5961="", "", _xlfn.XLOOKUP($F5961,accounts!$A$2:$A$86,accounts!$F$2:$F$86, "Other"))</f>
        <v>United States</v>
      </c>
      <c r="J5961" s="1" t="s">
        <v>131</v>
      </c>
      <c r="K5961" s="3">
        <v>42962.0</v>
      </c>
      <c r="L5961" s="3">
        <v>42979.0</v>
      </c>
      <c r="M5961" s="1">
        <v>4520.0</v>
      </c>
    </row>
    <row r="5962">
      <c r="A5962" s="1" t="s">
        <v>6167</v>
      </c>
      <c r="B5962" s="1" t="s">
        <v>39</v>
      </c>
      <c r="C5962" s="1" t="str">
        <f t="array" ref="C5962">_xlfn.XLOOKUP($B5962, sales_teams!$A$2:$A$36, sales_teams!$B$2:$B$36)</f>
        <v>Cara Losch</v>
      </c>
      <c r="D5962" s="1" t="str">
        <f t="array" ref="D5962">_xlfn.XLOOKUP($B5962, sales_teams!$A$2:$A$36, sales_teams!$C$2:$C$36)</f>
        <v>East</v>
      </c>
      <c r="E5962" s="1" t="s">
        <v>148</v>
      </c>
      <c r="F5962" s="1" t="s">
        <v>166</v>
      </c>
      <c r="G5962" s="1" t="str">
        <f t="array" ref="G5962">IF($F5962="", "", _xlfn.XLOOKUP($F5962,accounts!$A$2:$A$86,accounts!$B$2:$B$86, "Other"))</f>
        <v>finance</v>
      </c>
      <c r="H5962" s="1" t="str">
        <f t="array" ref="H5962">IF($F5962="", "", IFS(_xlfn.XLOOKUP($F5962, accounts!$A$2:$A$86, accounts!$E$2:$E$86, 0)&gt;=1000, "Enterprise", _xlfn.XLOOKUP($F5962, accounts!$A$2:$A$86, accounts!$E$2:$E$86, 0)&gt;=100, "Mid-Market", TRUE, "SMB"))</f>
        <v>Enterprise</v>
      </c>
      <c r="I5962" s="1" t="str">
        <f t="array" ref="I5962">IF($F5962="", "", _xlfn.XLOOKUP($F5962,accounts!$A$2:$A$86,accounts!$F$2:$F$86, "Other"))</f>
        <v>United States</v>
      </c>
      <c r="J5962" s="1" t="s">
        <v>131</v>
      </c>
      <c r="K5962" s="3">
        <v>42962.0</v>
      </c>
      <c r="L5962" s="3">
        <v>43048.0</v>
      </c>
      <c r="M5962" s="1">
        <v>5868.0</v>
      </c>
    </row>
    <row r="5963">
      <c r="A5963" s="1" t="s">
        <v>6168</v>
      </c>
      <c r="B5963" s="1" t="s">
        <v>48</v>
      </c>
      <c r="C5963" s="1" t="str">
        <f t="array" ref="C5963">_xlfn.XLOOKUP($B5963, sales_teams!$A$2:$A$36, sales_teams!$B$2:$B$36)</f>
        <v>Rocco Neubert</v>
      </c>
      <c r="D5963" s="1" t="str">
        <f t="array" ref="D5963">_xlfn.XLOOKUP($B5963, sales_teams!$A$2:$A$36, sales_teams!$C$2:$C$36)</f>
        <v>East</v>
      </c>
      <c r="E5963" s="1" t="s">
        <v>188</v>
      </c>
      <c r="F5963" s="1" t="s">
        <v>32</v>
      </c>
      <c r="G5963" s="1" t="str">
        <f t="array" ref="G5963">IF($F5963="", "", _xlfn.XLOOKUP($F5963,accounts!$A$2:$A$86,accounts!$B$2:$B$86, "Other"))</f>
        <v>medical</v>
      </c>
      <c r="H5963" s="1" t="str">
        <f t="array" ref="H5963">IF($F5963="", "", IFS(_xlfn.XLOOKUP($F5963, accounts!$A$2:$A$86, accounts!$E$2:$E$86, 0)&gt;=1000, "Enterprise", _xlfn.XLOOKUP($F5963, accounts!$A$2:$A$86, accounts!$E$2:$E$86, 0)&gt;=100, "Mid-Market", TRUE, "SMB"))</f>
        <v>Enterprise</v>
      </c>
      <c r="I5963" s="1" t="str">
        <f t="array" ref="I5963">IF($F5963="", "", _xlfn.XLOOKUP($F5963,accounts!$A$2:$A$86,accounts!$F$2:$F$86, "Other"))</f>
        <v>United States</v>
      </c>
      <c r="J5963" s="1" t="s">
        <v>131</v>
      </c>
      <c r="K5963" s="3">
        <v>42962.0</v>
      </c>
      <c r="L5963" s="3">
        <v>42969.0</v>
      </c>
      <c r="M5963" s="1">
        <v>2682.0</v>
      </c>
    </row>
    <row r="5964">
      <c r="A5964" s="1" t="s">
        <v>6169</v>
      </c>
      <c r="B5964" s="1" t="s">
        <v>30</v>
      </c>
      <c r="C5964" s="1" t="str">
        <f t="array" ref="C5964">_xlfn.XLOOKUP($B5964, sales_teams!$A$2:$A$36, sales_teams!$B$2:$B$36)</f>
        <v>Melvin Marxen</v>
      </c>
      <c r="D5964" s="1" t="str">
        <f t="array" ref="D5964">_xlfn.XLOOKUP($B5964, sales_teams!$A$2:$A$36, sales_teams!$C$2:$C$36)</f>
        <v>Central</v>
      </c>
      <c r="E5964" s="1" t="s">
        <v>109</v>
      </c>
      <c r="F5964" s="1" t="s">
        <v>82</v>
      </c>
      <c r="G5964" s="1" t="str">
        <f t="array" ref="G5964">IF($F5964="", "", _xlfn.XLOOKUP($F5964,accounts!$A$2:$A$86,accounts!$B$2:$B$86, "Other"))</f>
        <v>software</v>
      </c>
      <c r="H5964" s="1" t="str">
        <f t="array" ref="H5964">IF($F5964="", "", IFS(_xlfn.XLOOKUP($F5964, accounts!$A$2:$A$86, accounts!$E$2:$E$86, 0)&gt;=1000, "Enterprise", _xlfn.XLOOKUP($F5964, accounts!$A$2:$A$86, accounts!$E$2:$E$86, 0)&gt;=100, "Mid-Market", TRUE, "SMB"))</f>
        <v>Enterprise</v>
      </c>
      <c r="I5964" s="1" t="str">
        <f t="array" ref="I5964">IF($F5964="", "", _xlfn.XLOOKUP($F5964,accounts!$A$2:$A$86,accounts!$F$2:$F$86, "Other"))</f>
        <v>United States</v>
      </c>
      <c r="J5964" s="1" t="s">
        <v>192</v>
      </c>
      <c r="K5964" s="3">
        <v>42962.0</v>
      </c>
      <c r="L5964" s="3">
        <v>43072.0</v>
      </c>
      <c r="M5964" s="1">
        <v>0.0</v>
      </c>
    </row>
    <row r="5965">
      <c r="A5965" s="1" t="s">
        <v>6170</v>
      </c>
      <c r="B5965" s="1" t="s">
        <v>30</v>
      </c>
      <c r="C5965" s="1" t="str">
        <f t="array" ref="C5965">_xlfn.XLOOKUP($B5965, sales_teams!$A$2:$A$36, sales_teams!$B$2:$B$36)</f>
        <v>Melvin Marxen</v>
      </c>
      <c r="D5965" s="1" t="str">
        <f t="array" ref="D5965">_xlfn.XLOOKUP($B5965, sales_teams!$A$2:$A$36, sales_teams!$C$2:$C$36)</f>
        <v>Central</v>
      </c>
      <c r="E5965" s="1" t="s">
        <v>148</v>
      </c>
      <c r="F5965" s="1" t="s">
        <v>149</v>
      </c>
      <c r="G5965" s="1" t="str">
        <f t="array" ref="G5965">IF($F5965="", "", _xlfn.XLOOKUP($F5965,accounts!$A$2:$A$86,accounts!$B$2:$B$86, "Other"))</f>
        <v>medical</v>
      </c>
      <c r="H5965" s="1" t="str">
        <f t="array" ref="H5965">IF($F5965="", "", IFS(_xlfn.XLOOKUP($F5965, accounts!$A$2:$A$86, accounts!$E$2:$E$86, 0)&gt;=1000, "Enterprise", _xlfn.XLOOKUP($F5965, accounts!$A$2:$A$86, accounts!$E$2:$E$86, 0)&gt;=100, "Mid-Market", TRUE, "SMB"))</f>
        <v>Enterprise</v>
      </c>
      <c r="I5965" s="1" t="str">
        <f t="array" ref="I5965">IF($F5965="", "", _xlfn.XLOOKUP($F5965,accounts!$A$2:$A$86,accounts!$F$2:$F$86, "Other"))</f>
        <v>United States</v>
      </c>
      <c r="J5965" s="1" t="s">
        <v>192</v>
      </c>
      <c r="K5965" s="3">
        <v>42962.0</v>
      </c>
      <c r="L5965" s="3">
        <v>43059.0</v>
      </c>
      <c r="M5965" s="1">
        <v>0.0</v>
      </c>
    </row>
    <row r="5966">
      <c r="A5966" s="1" t="s">
        <v>6171</v>
      </c>
      <c r="B5966" s="1" t="s">
        <v>30</v>
      </c>
      <c r="C5966" s="1" t="str">
        <f t="array" ref="C5966">_xlfn.XLOOKUP($B5966, sales_teams!$A$2:$A$36, sales_teams!$B$2:$B$36)</f>
        <v>Melvin Marxen</v>
      </c>
      <c r="D5966" s="1" t="str">
        <f t="array" ref="D5966">_xlfn.XLOOKUP($B5966, sales_teams!$A$2:$A$36, sales_teams!$C$2:$C$36)</f>
        <v>Central</v>
      </c>
      <c r="E5966" s="1" t="s">
        <v>109</v>
      </c>
      <c r="F5966" s="1" t="s">
        <v>150</v>
      </c>
      <c r="G5966" s="1" t="str">
        <f t="array" ref="G5966">IF($F5966="", "", _xlfn.XLOOKUP($F5966,accounts!$A$2:$A$86,accounts!$B$2:$B$86, "Other"))</f>
        <v>technology</v>
      </c>
      <c r="H5966" s="1" t="str">
        <f t="array" ref="H5966">IF($F5966="", "", IFS(_xlfn.XLOOKUP($F5966, accounts!$A$2:$A$86, accounts!$E$2:$E$86, 0)&gt;=1000, "Enterprise", _xlfn.XLOOKUP($F5966, accounts!$A$2:$A$86, accounts!$E$2:$E$86, 0)&gt;=100, "Mid-Market", TRUE, "SMB"))</f>
        <v>Enterprise</v>
      </c>
      <c r="I5966" s="1" t="str">
        <f t="array" ref="I5966">IF($F5966="", "", _xlfn.XLOOKUP($F5966,accounts!$A$2:$A$86,accounts!$F$2:$F$86, "Other"))</f>
        <v>United States</v>
      </c>
      <c r="J5966" s="1" t="s">
        <v>131</v>
      </c>
      <c r="K5966" s="3">
        <v>42962.0</v>
      </c>
      <c r="L5966" s="3">
        <v>42972.0</v>
      </c>
      <c r="M5966" s="1">
        <v>1104.0</v>
      </c>
    </row>
    <row r="5967">
      <c r="A5967" s="1" t="s">
        <v>6172</v>
      </c>
      <c r="B5967" s="1" t="s">
        <v>30</v>
      </c>
      <c r="C5967" s="1" t="str">
        <f t="array" ref="C5967">_xlfn.XLOOKUP($B5967, sales_teams!$A$2:$A$36, sales_teams!$B$2:$B$36)</f>
        <v>Melvin Marxen</v>
      </c>
      <c r="D5967" s="1" t="str">
        <f t="array" ref="D5967">_xlfn.XLOOKUP($B5967, sales_teams!$A$2:$A$36, sales_teams!$C$2:$C$36)</f>
        <v>Central</v>
      </c>
      <c r="E5967" s="1" t="s">
        <v>148</v>
      </c>
      <c r="F5967" s="1" t="s">
        <v>110</v>
      </c>
      <c r="G5967" s="1" t="str">
        <f t="array" ref="G5967">IF($F5967="", "", _xlfn.XLOOKUP($F5967,accounts!$A$2:$A$86,accounts!$B$2:$B$86, "Other"))</f>
        <v>technology</v>
      </c>
      <c r="H5967" s="1" t="str">
        <f t="array" ref="H5967">IF($F5967="", "", IFS(_xlfn.XLOOKUP($F5967, accounts!$A$2:$A$86, accounts!$E$2:$E$86, 0)&gt;=1000, "Enterprise", _xlfn.XLOOKUP($F5967, accounts!$A$2:$A$86, accounts!$E$2:$E$86, 0)&gt;=100, "Mid-Market", TRUE, "SMB"))</f>
        <v>Enterprise</v>
      </c>
      <c r="I5967" s="1" t="str">
        <f t="array" ref="I5967">IF($F5967="", "", _xlfn.XLOOKUP($F5967,accounts!$A$2:$A$86,accounts!$F$2:$F$86, "Other"))</f>
        <v>Norway</v>
      </c>
      <c r="J5967" s="1" t="s">
        <v>131</v>
      </c>
      <c r="K5967" s="3">
        <v>42962.0</v>
      </c>
      <c r="L5967" s="3">
        <v>43048.0</v>
      </c>
      <c r="M5967" s="1">
        <v>5107.0</v>
      </c>
    </row>
    <row r="5968">
      <c r="A5968" s="1" t="s">
        <v>6173</v>
      </c>
      <c r="B5968" s="1" t="s">
        <v>53</v>
      </c>
      <c r="C5968" s="1" t="str">
        <f t="array" ref="C5968">_xlfn.XLOOKUP($B5968, sales_teams!$A$2:$A$36, sales_teams!$B$2:$B$36)</f>
        <v>Rocco Neubert</v>
      </c>
      <c r="D5968" s="1" t="str">
        <f t="array" ref="D5968">_xlfn.XLOOKUP($B5968, sales_teams!$A$2:$A$36, sales_teams!$C$2:$C$36)</f>
        <v>East</v>
      </c>
      <c r="E5968" s="1" t="s">
        <v>181</v>
      </c>
      <c r="F5968" s="1" t="s">
        <v>140</v>
      </c>
      <c r="G5968" s="1" t="str">
        <f t="array" ref="G5968">IF($F5968="", "", _xlfn.XLOOKUP($F5968,accounts!$A$2:$A$86,accounts!$B$2:$B$86, "Other"))</f>
        <v>employment</v>
      </c>
      <c r="H5968" s="1" t="str">
        <f t="array" ref="H5968">IF($F5968="", "", IFS(_xlfn.XLOOKUP($F5968, accounts!$A$2:$A$86, accounts!$E$2:$E$86, 0)&gt;=1000, "Enterprise", _xlfn.XLOOKUP($F5968, accounts!$A$2:$A$86, accounts!$E$2:$E$86, 0)&gt;=100, "Mid-Market", TRUE, "SMB"))</f>
        <v>Enterprise</v>
      </c>
      <c r="I5968" s="1" t="str">
        <f t="array" ref="I5968">IF($F5968="", "", _xlfn.XLOOKUP($F5968,accounts!$A$2:$A$86,accounts!$F$2:$F$86, "Other"))</f>
        <v>United States</v>
      </c>
      <c r="J5968" s="1" t="s">
        <v>131</v>
      </c>
      <c r="K5968" s="3">
        <v>42962.0</v>
      </c>
      <c r="L5968" s="3">
        <v>43064.0</v>
      </c>
      <c r="M5968" s="1">
        <v>533.0</v>
      </c>
    </row>
    <row r="5969">
      <c r="A5969" s="1" t="s">
        <v>6174</v>
      </c>
      <c r="B5969" s="1" t="s">
        <v>53</v>
      </c>
      <c r="C5969" s="1" t="str">
        <f t="array" ref="C5969">_xlfn.XLOOKUP($B5969, sales_teams!$A$2:$A$36, sales_teams!$B$2:$B$36)</f>
        <v>Rocco Neubert</v>
      </c>
      <c r="D5969" s="1" t="str">
        <f t="array" ref="D5969">_xlfn.XLOOKUP($B5969, sales_teams!$A$2:$A$36, sales_teams!$C$2:$C$36)</f>
        <v>East</v>
      </c>
      <c r="E5969" s="1" t="s">
        <v>194</v>
      </c>
      <c r="F5969" s="1" t="s">
        <v>144</v>
      </c>
      <c r="G5969" s="1" t="str">
        <f t="array" ref="G5969">IF($F5969="", "", _xlfn.XLOOKUP($F5969,accounts!$A$2:$A$86,accounts!$B$2:$B$86, "Other"))</f>
        <v>retail</v>
      </c>
      <c r="H5969" s="1" t="str">
        <f t="array" ref="H5969">IF($F5969="", "", IFS(_xlfn.XLOOKUP($F5969, accounts!$A$2:$A$86, accounts!$E$2:$E$86, 0)&gt;=1000, "Enterprise", _xlfn.XLOOKUP($F5969, accounts!$A$2:$A$86, accounts!$E$2:$E$86, 0)&gt;=100, "Mid-Market", TRUE, "SMB"))</f>
        <v>Enterprise</v>
      </c>
      <c r="I5969" s="1" t="str">
        <f t="array" ref="I5969">IF($F5969="", "", _xlfn.XLOOKUP($F5969,accounts!$A$2:$A$86,accounts!$F$2:$F$86, "Other"))</f>
        <v>United States</v>
      </c>
      <c r="J5969" s="1" t="s">
        <v>131</v>
      </c>
      <c r="K5969" s="3">
        <v>42962.0</v>
      </c>
      <c r="L5969" s="3">
        <v>43080.0</v>
      </c>
      <c r="M5969" s="1">
        <v>5454.0</v>
      </c>
    </row>
    <row r="5970">
      <c r="A5970" s="1" t="s">
        <v>6175</v>
      </c>
      <c r="B5970" s="1" t="s">
        <v>26</v>
      </c>
      <c r="C5970" s="1" t="str">
        <f t="array" ref="C5970">_xlfn.XLOOKUP($B5970, sales_teams!$A$2:$A$36, sales_teams!$B$2:$B$36)</f>
        <v>Melvin Marxen</v>
      </c>
      <c r="D5970" s="1" t="str">
        <f t="array" ref="D5970">_xlfn.XLOOKUP($B5970, sales_teams!$A$2:$A$36, sales_teams!$C$2:$C$36)</f>
        <v>Central</v>
      </c>
      <c r="E5970" s="1" t="s">
        <v>194</v>
      </c>
      <c r="F5970" s="1" t="s">
        <v>136</v>
      </c>
      <c r="G5970" s="1" t="str">
        <f t="array" ref="G5970">IF($F5970="", "", _xlfn.XLOOKUP($F5970,accounts!$A$2:$A$86,accounts!$B$2:$B$86, "Other"))</f>
        <v>services</v>
      </c>
      <c r="H5970" s="1" t="str">
        <f t="array" ref="H5970">IF($F5970="", "", IFS(_xlfn.XLOOKUP($F5970, accounts!$A$2:$A$86, accounts!$E$2:$E$86, 0)&gt;=1000, "Enterprise", _xlfn.XLOOKUP($F5970, accounts!$A$2:$A$86, accounts!$E$2:$E$86, 0)&gt;=100, "Mid-Market", TRUE, "SMB"))</f>
        <v>Enterprise</v>
      </c>
      <c r="I5970" s="1" t="str">
        <f t="array" ref="I5970">IF($F5970="", "", _xlfn.XLOOKUP($F5970,accounts!$A$2:$A$86,accounts!$F$2:$F$86, "Other"))</f>
        <v>United States</v>
      </c>
      <c r="J5970" s="1" t="s">
        <v>192</v>
      </c>
      <c r="K5970" s="3">
        <v>42962.0</v>
      </c>
      <c r="L5970" s="3">
        <v>42983.0</v>
      </c>
      <c r="M5970" s="1">
        <v>0.0</v>
      </c>
    </row>
    <row r="5971">
      <c r="A5971" s="1" t="s">
        <v>6176</v>
      </c>
      <c r="B5971" s="1" t="s">
        <v>26</v>
      </c>
      <c r="C5971" s="1" t="str">
        <f t="array" ref="C5971">_xlfn.XLOOKUP($B5971, sales_teams!$A$2:$A$36, sales_teams!$B$2:$B$36)</f>
        <v>Melvin Marxen</v>
      </c>
      <c r="D5971" s="1" t="str">
        <f t="array" ref="D5971">_xlfn.XLOOKUP($B5971, sales_teams!$A$2:$A$36, sales_teams!$C$2:$C$36)</f>
        <v>Central</v>
      </c>
      <c r="E5971" s="1" t="s">
        <v>148</v>
      </c>
      <c r="F5971" s="1" t="s">
        <v>76</v>
      </c>
      <c r="G5971" s="1" t="str">
        <f t="array" ref="G5971">IF($F5971="", "", _xlfn.XLOOKUP($F5971,accounts!$A$2:$A$86,accounts!$B$2:$B$86, "Other"))</f>
        <v>marketing</v>
      </c>
      <c r="H5971" s="1" t="str">
        <f t="array" ref="H5971">IF($F5971="", "", IFS(_xlfn.XLOOKUP($F5971, accounts!$A$2:$A$86, accounts!$E$2:$E$86, 0)&gt;=1000, "Enterprise", _xlfn.XLOOKUP($F5971, accounts!$A$2:$A$86, accounts!$E$2:$E$86, 0)&gt;=100, "Mid-Market", TRUE, "SMB"))</f>
        <v>Enterprise</v>
      </c>
      <c r="I5971" s="1" t="str">
        <f t="array" ref="I5971">IF($F5971="", "", _xlfn.XLOOKUP($F5971,accounts!$A$2:$A$86,accounts!$F$2:$F$86, "Other"))</f>
        <v>United States</v>
      </c>
      <c r="J5971" s="1" t="s">
        <v>192</v>
      </c>
      <c r="K5971" s="3">
        <v>42962.0</v>
      </c>
      <c r="L5971" s="3">
        <v>43040.0</v>
      </c>
      <c r="M5971" s="1">
        <v>0.0</v>
      </c>
    </row>
    <row r="5972">
      <c r="A5972" s="1" t="s">
        <v>6177</v>
      </c>
      <c r="B5972" s="1" t="s">
        <v>99</v>
      </c>
      <c r="C5972" s="1" t="str">
        <f t="array" ref="C5972">_xlfn.XLOOKUP($B5972, sales_teams!$A$2:$A$36, sales_teams!$B$2:$B$36)</f>
        <v>Summer Sewald</v>
      </c>
      <c r="D5972" s="1" t="str">
        <f t="array" ref="D5972">_xlfn.XLOOKUP($B5972, sales_teams!$A$2:$A$36, sales_teams!$C$2:$C$36)</f>
        <v>West</v>
      </c>
      <c r="E5972" s="1" t="s">
        <v>188</v>
      </c>
      <c r="G5972" s="1" t="str">
        <f t="array" ref="G5972">IF($F5972="", "", _xlfn.XLOOKUP($F5972,accounts!$A$2:$A$86,accounts!$B$2:$B$86, "Other"))</f>
        <v/>
      </c>
      <c r="H5972" s="1" t="str">
        <f t="array" ref="H5972">IF($F5972="", "", IFS(_xlfn.XLOOKUP($F5972, accounts!$A$2:$A$86, accounts!$E$2:$E$86, 0)&gt;=1000, "Enterprise", _xlfn.XLOOKUP($F5972, accounts!$A$2:$A$86, accounts!$E$2:$E$86, 0)&gt;=100, "Mid-Market", TRUE, "SMB"))</f>
        <v/>
      </c>
      <c r="I5972" s="1" t="str">
        <f t="array" ref="I5972">IF($F5972="", "", _xlfn.XLOOKUP($F5972,accounts!$A$2:$A$86,accounts!$F$2:$F$86, "Other"))</f>
        <v/>
      </c>
      <c r="J5972" s="1" t="s">
        <v>189</v>
      </c>
      <c r="K5972" s="3">
        <v>42962.0</v>
      </c>
    </row>
    <row r="5973">
      <c r="A5973" s="1" t="s">
        <v>6178</v>
      </c>
      <c r="B5973" s="1" t="s">
        <v>99</v>
      </c>
      <c r="C5973" s="1" t="str">
        <f t="array" ref="C5973">_xlfn.XLOOKUP($B5973, sales_teams!$A$2:$A$36, sales_teams!$B$2:$B$36)</f>
        <v>Summer Sewald</v>
      </c>
      <c r="D5973" s="1" t="str">
        <f t="array" ref="D5973">_xlfn.XLOOKUP($B5973, sales_teams!$A$2:$A$36, sales_teams!$C$2:$C$36)</f>
        <v>West</v>
      </c>
      <c r="E5973" s="1" t="s">
        <v>194</v>
      </c>
      <c r="F5973" s="1" t="s">
        <v>143</v>
      </c>
      <c r="G5973" s="1" t="str">
        <f t="array" ref="G5973">IF($F5973="", "", _xlfn.XLOOKUP($F5973,accounts!$A$2:$A$86,accounts!$B$2:$B$86, "Other"))</f>
        <v>entertainment</v>
      </c>
      <c r="H5973" s="1" t="str">
        <f t="array" ref="H5973">IF($F5973="", "", IFS(_xlfn.XLOOKUP($F5973, accounts!$A$2:$A$86, accounts!$E$2:$E$86, 0)&gt;=1000, "Enterprise", _xlfn.XLOOKUP($F5973, accounts!$A$2:$A$86, accounts!$E$2:$E$86, 0)&gt;=100, "Mid-Market", TRUE, "SMB"))</f>
        <v>Mid-Market</v>
      </c>
      <c r="I5973" s="1" t="str">
        <f t="array" ref="I5973">IF($F5973="", "", _xlfn.XLOOKUP($F5973,accounts!$A$2:$A$86,accounts!$F$2:$F$86, "Other"))</f>
        <v>United States</v>
      </c>
      <c r="J5973" s="1" t="s">
        <v>131</v>
      </c>
      <c r="K5973" s="3">
        <v>42962.0</v>
      </c>
      <c r="L5973" s="3">
        <v>42981.0</v>
      </c>
      <c r="M5973" s="1">
        <v>5533.0</v>
      </c>
    </row>
    <row r="5974">
      <c r="A5974" s="1" t="s">
        <v>6179</v>
      </c>
      <c r="B5974" s="1" t="s">
        <v>19</v>
      </c>
      <c r="C5974" s="1" t="str">
        <f t="array" ref="C5974">_xlfn.XLOOKUP($B5974, sales_teams!$A$2:$A$36, sales_teams!$B$2:$B$36)</f>
        <v>Melvin Marxen</v>
      </c>
      <c r="D5974" s="1" t="str">
        <f t="array" ref="D5974">_xlfn.XLOOKUP($B5974, sales_teams!$A$2:$A$36, sales_teams!$C$2:$C$36)</f>
        <v>Central</v>
      </c>
      <c r="E5974" s="1" t="s">
        <v>179</v>
      </c>
      <c r="F5974" s="1" t="s">
        <v>156</v>
      </c>
      <c r="G5974" s="1" t="str">
        <f t="array" ref="G5974">IF($F5974="", "", _xlfn.XLOOKUP($F5974,accounts!$A$2:$A$86,accounts!$B$2:$B$86, "Other"))</f>
        <v>employment</v>
      </c>
      <c r="H5974" s="1" t="str">
        <f t="array" ref="H5974">IF($F5974="", "", IFS(_xlfn.XLOOKUP($F5974, accounts!$A$2:$A$86, accounts!$E$2:$E$86, 0)&gt;=1000, "Enterprise", _xlfn.XLOOKUP($F5974, accounts!$A$2:$A$86, accounts!$E$2:$E$86, 0)&gt;=100, "Mid-Market", TRUE, "SMB"))</f>
        <v>Mid-Market</v>
      </c>
      <c r="I5974" s="1" t="str">
        <f t="array" ref="I5974">IF($F5974="", "", _xlfn.XLOOKUP($F5974,accounts!$A$2:$A$86,accounts!$F$2:$F$86, "Other"))</f>
        <v>United States</v>
      </c>
      <c r="J5974" s="1" t="s">
        <v>131</v>
      </c>
      <c r="K5974" s="3">
        <v>42962.0</v>
      </c>
      <c r="L5974" s="3">
        <v>43051.0</v>
      </c>
      <c r="M5974" s="1">
        <v>57.0</v>
      </c>
    </row>
    <row r="5975">
      <c r="A5975" s="1" t="s">
        <v>6180</v>
      </c>
      <c r="B5975" s="1" t="s">
        <v>104</v>
      </c>
      <c r="C5975" s="1" t="str">
        <f t="array" ref="C5975">_xlfn.XLOOKUP($B5975, sales_teams!$A$2:$A$36, sales_teams!$B$2:$B$36)</f>
        <v>Summer Sewald</v>
      </c>
      <c r="D5975" s="1" t="str">
        <f t="array" ref="D5975">_xlfn.XLOOKUP($B5975, sales_teams!$A$2:$A$36, sales_teams!$C$2:$C$36)</f>
        <v>West</v>
      </c>
      <c r="E5975" s="1" t="s">
        <v>181</v>
      </c>
      <c r="F5975" s="1" t="s">
        <v>151</v>
      </c>
      <c r="G5975" s="1" t="str">
        <f t="array" ref="G5975">IF($F5975="", "", _xlfn.XLOOKUP($F5975,accounts!$A$2:$A$86,accounts!$B$2:$B$86, "Other"))</f>
        <v>software</v>
      </c>
      <c r="H5975" s="1" t="str">
        <f t="array" ref="H5975">IF($F5975="", "", IFS(_xlfn.XLOOKUP($F5975, accounts!$A$2:$A$86, accounts!$E$2:$E$86, 0)&gt;=1000, "Enterprise", _xlfn.XLOOKUP($F5975, accounts!$A$2:$A$86, accounts!$E$2:$E$86, 0)&gt;=100, "Mid-Market", TRUE, "SMB"))</f>
        <v>Enterprise</v>
      </c>
      <c r="I5975" s="1" t="str">
        <f t="array" ref="I5975">IF($F5975="", "", _xlfn.XLOOKUP($F5975,accounts!$A$2:$A$86,accounts!$F$2:$F$86, "Other"))</f>
        <v>United States</v>
      </c>
      <c r="J5975" s="1" t="s">
        <v>131</v>
      </c>
      <c r="K5975" s="3">
        <v>42962.0</v>
      </c>
      <c r="L5975" s="3">
        <v>42970.0</v>
      </c>
      <c r="M5975" s="1">
        <v>557.0</v>
      </c>
    </row>
    <row r="5976">
      <c r="A5976" s="1" t="s">
        <v>6181</v>
      </c>
      <c r="B5976" s="1" t="s">
        <v>17</v>
      </c>
      <c r="C5976" s="1" t="str">
        <f t="array" ref="C5976">_xlfn.XLOOKUP($B5976, sales_teams!$A$2:$A$36, sales_teams!$B$2:$B$36)</f>
        <v>Dustin Brinkmann</v>
      </c>
      <c r="D5976" s="1" t="str">
        <f t="array" ref="D5976">_xlfn.XLOOKUP($B5976, sales_teams!$A$2:$A$36, sales_teams!$C$2:$C$36)</f>
        <v>Central</v>
      </c>
      <c r="E5976" s="1" t="s">
        <v>181</v>
      </c>
      <c r="G5976" s="1" t="str">
        <f t="array" ref="G5976">IF($F5976="", "", _xlfn.XLOOKUP($F5976,accounts!$A$2:$A$86,accounts!$B$2:$B$86, "Other"))</f>
        <v/>
      </c>
      <c r="H5976" s="1" t="str">
        <f t="array" ref="H5976">IF($F5976="", "", IFS(_xlfn.XLOOKUP($F5976, accounts!$A$2:$A$86, accounts!$E$2:$E$86, 0)&gt;=1000, "Enterprise", _xlfn.XLOOKUP($F5976, accounts!$A$2:$A$86, accounts!$E$2:$E$86, 0)&gt;=100, "Mid-Market", TRUE, "SMB"))</f>
        <v/>
      </c>
      <c r="I5976" s="1" t="str">
        <f t="array" ref="I5976">IF($F5976="", "", _xlfn.XLOOKUP($F5976,accounts!$A$2:$A$86,accounts!$F$2:$F$86, "Other"))</f>
        <v/>
      </c>
      <c r="J5976" s="1" t="s">
        <v>189</v>
      </c>
      <c r="K5976" s="3">
        <v>42962.0</v>
      </c>
    </row>
    <row r="5977">
      <c r="A5977" s="1" t="s">
        <v>6182</v>
      </c>
      <c r="B5977" s="1" t="s">
        <v>92</v>
      </c>
      <c r="C5977" s="1" t="str">
        <f t="array" ref="C5977">_xlfn.XLOOKUP($B5977, sales_teams!$A$2:$A$36, sales_teams!$B$2:$B$36)</f>
        <v>Celia Rouche</v>
      </c>
      <c r="D5977" s="1" t="str">
        <f t="array" ref="D5977">_xlfn.XLOOKUP($B5977, sales_teams!$A$2:$A$36, sales_teams!$C$2:$C$36)</f>
        <v>West</v>
      </c>
      <c r="E5977" s="1" t="s">
        <v>194</v>
      </c>
      <c r="G5977" s="1" t="str">
        <f t="array" ref="G5977">IF($F5977="", "", _xlfn.XLOOKUP($F5977,accounts!$A$2:$A$86,accounts!$B$2:$B$86, "Other"))</f>
        <v/>
      </c>
      <c r="H5977" s="1" t="str">
        <f t="array" ref="H5977">IF($F5977="", "", IFS(_xlfn.XLOOKUP($F5977, accounts!$A$2:$A$86, accounts!$E$2:$E$86, 0)&gt;=1000, "Enterprise", _xlfn.XLOOKUP($F5977, accounts!$A$2:$A$86, accounts!$E$2:$E$86, 0)&gt;=100, "Mid-Market", TRUE, "SMB"))</f>
        <v/>
      </c>
      <c r="I5977" s="1" t="str">
        <f t="array" ref="I5977">IF($F5977="", "", _xlfn.XLOOKUP($F5977,accounts!$A$2:$A$86,accounts!$F$2:$F$86, "Other"))</f>
        <v/>
      </c>
      <c r="J5977" s="1" t="s">
        <v>189</v>
      </c>
      <c r="K5977" s="3">
        <v>42962.0</v>
      </c>
    </row>
    <row r="5978">
      <c r="A5978" s="1" t="s">
        <v>6183</v>
      </c>
      <c r="B5978" s="1" t="s">
        <v>92</v>
      </c>
      <c r="C5978" s="1" t="str">
        <f t="array" ref="C5978">_xlfn.XLOOKUP($B5978, sales_teams!$A$2:$A$36, sales_teams!$B$2:$B$36)</f>
        <v>Celia Rouche</v>
      </c>
      <c r="D5978" s="1" t="str">
        <f t="array" ref="D5978">_xlfn.XLOOKUP($B5978, sales_teams!$A$2:$A$36, sales_teams!$C$2:$C$36)</f>
        <v>West</v>
      </c>
      <c r="E5978" s="1" t="s">
        <v>109</v>
      </c>
      <c r="F5978" s="1" t="s">
        <v>151</v>
      </c>
      <c r="G5978" s="1" t="str">
        <f t="array" ref="G5978">IF($F5978="", "", _xlfn.XLOOKUP($F5978,accounts!$A$2:$A$86,accounts!$B$2:$B$86, "Other"))</f>
        <v>software</v>
      </c>
      <c r="H5978" s="1" t="str">
        <f t="array" ref="H5978">IF($F5978="", "", IFS(_xlfn.XLOOKUP($F5978, accounts!$A$2:$A$86, accounts!$E$2:$E$86, 0)&gt;=1000, "Enterprise", _xlfn.XLOOKUP($F5978, accounts!$A$2:$A$86, accounts!$E$2:$E$86, 0)&gt;=100, "Mid-Market", TRUE, "SMB"))</f>
        <v>Enterprise</v>
      </c>
      <c r="I5978" s="1" t="str">
        <f t="array" ref="I5978">IF($F5978="", "", _xlfn.XLOOKUP($F5978,accounts!$A$2:$A$86,accounts!$F$2:$F$86, "Other"))</f>
        <v>United States</v>
      </c>
      <c r="J5978" s="1" t="s">
        <v>192</v>
      </c>
      <c r="K5978" s="3">
        <v>42962.0</v>
      </c>
      <c r="L5978" s="3">
        <v>43051.0</v>
      </c>
      <c r="M5978" s="1">
        <v>0.0</v>
      </c>
    </row>
    <row r="5979">
      <c r="A5979" s="1" t="s">
        <v>6184</v>
      </c>
      <c r="B5979" s="1" t="s">
        <v>92</v>
      </c>
      <c r="C5979" s="1" t="str">
        <f t="array" ref="C5979">_xlfn.XLOOKUP($B5979, sales_teams!$A$2:$A$36, sales_teams!$B$2:$B$36)</f>
        <v>Celia Rouche</v>
      </c>
      <c r="D5979" s="1" t="str">
        <f t="array" ref="D5979">_xlfn.XLOOKUP($B5979, sales_teams!$A$2:$A$36, sales_teams!$C$2:$C$36)</f>
        <v>West</v>
      </c>
      <c r="E5979" s="1" t="s">
        <v>188</v>
      </c>
      <c r="F5979" s="1" t="s">
        <v>84</v>
      </c>
      <c r="G5979" s="1" t="str">
        <f t="array" ref="G5979">IF($F5979="", "", _xlfn.XLOOKUP($F5979,accounts!$A$2:$A$86,accounts!$B$2:$B$86, "Other"))</f>
        <v>retail</v>
      </c>
      <c r="H5979" s="1" t="str">
        <f t="array" ref="H5979">IF($F5979="", "", IFS(_xlfn.XLOOKUP($F5979, accounts!$A$2:$A$86, accounts!$E$2:$E$86, 0)&gt;=1000, "Enterprise", _xlfn.XLOOKUP($F5979, accounts!$A$2:$A$86, accounts!$E$2:$E$86, 0)&gt;=100, "Mid-Market", TRUE, "SMB"))</f>
        <v>Enterprise</v>
      </c>
      <c r="I5979" s="1" t="str">
        <f t="array" ref="I5979">IF($F5979="", "", _xlfn.XLOOKUP($F5979,accounts!$A$2:$A$86,accounts!$F$2:$F$86, "Other"))</f>
        <v>United States</v>
      </c>
      <c r="J5979" s="1" t="s">
        <v>131</v>
      </c>
      <c r="K5979" s="3">
        <v>42962.0</v>
      </c>
      <c r="L5979" s="3">
        <v>42973.0</v>
      </c>
      <c r="M5979" s="1">
        <v>3271.0</v>
      </c>
    </row>
    <row r="5980">
      <c r="A5980" s="1" t="s">
        <v>6185</v>
      </c>
      <c r="B5980" s="1" t="s">
        <v>24</v>
      </c>
      <c r="C5980" s="1" t="str">
        <f t="array" ref="C5980">_xlfn.XLOOKUP($B5980, sales_teams!$A$2:$A$36, sales_teams!$B$2:$B$36)</f>
        <v>Melvin Marxen</v>
      </c>
      <c r="D5980" s="1" t="str">
        <f t="array" ref="D5980">_xlfn.XLOOKUP($B5980, sales_teams!$A$2:$A$36, sales_teams!$C$2:$C$36)</f>
        <v>Central</v>
      </c>
      <c r="E5980" s="1" t="s">
        <v>194</v>
      </c>
      <c r="F5980" s="1" t="s">
        <v>122</v>
      </c>
      <c r="G5980" s="1" t="str">
        <f t="array" ref="G5980">IF($F5980="", "", _xlfn.XLOOKUP($F5980,accounts!$A$2:$A$86,accounts!$B$2:$B$86, "Other"))</f>
        <v>medical</v>
      </c>
      <c r="H5980" s="1" t="str">
        <f t="array" ref="H5980">IF($F5980="", "", IFS(_xlfn.XLOOKUP($F5980, accounts!$A$2:$A$86, accounts!$E$2:$E$86, 0)&gt;=1000, "Enterprise", _xlfn.XLOOKUP($F5980, accounts!$A$2:$A$86, accounts!$E$2:$E$86, 0)&gt;=100, "Mid-Market", TRUE, "SMB"))</f>
        <v>Enterprise</v>
      </c>
      <c r="I5980" s="1" t="str">
        <f t="array" ref="I5980">IF($F5980="", "", _xlfn.XLOOKUP($F5980,accounts!$A$2:$A$86,accounts!$F$2:$F$86, "Other"))</f>
        <v>United States</v>
      </c>
      <c r="J5980" s="1" t="s">
        <v>192</v>
      </c>
      <c r="K5980" s="3">
        <v>42962.0</v>
      </c>
      <c r="L5980" s="3">
        <v>42974.0</v>
      </c>
      <c r="M5980" s="1">
        <v>0.0</v>
      </c>
    </row>
    <row r="5981">
      <c r="A5981" s="1" t="s">
        <v>6186</v>
      </c>
      <c r="B5981" s="1" t="s">
        <v>18</v>
      </c>
      <c r="C5981" s="1" t="str">
        <f t="array" ref="C5981">_xlfn.XLOOKUP($B5981, sales_teams!$A$2:$A$36, sales_teams!$B$2:$B$36)</f>
        <v>Dustin Brinkmann</v>
      </c>
      <c r="D5981" s="1" t="str">
        <f t="array" ref="D5981">_xlfn.XLOOKUP($B5981, sales_teams!$A$2:$A$36, sales_teams!$C$2:$C$36)</f>
        <v>Central</v>
      </c>
      <c r="E5981" s="1" t="s">
        <v>179</v>
      </c>
      <c r="F5981" s="1" t="s">
        <v>56</v>
      </c>
      <c r="G5981" s="1" t="str">
        <f t="array" ref="G5981">IF($F5981="", "", _xlfn.XLOOKUP($F5981,accounts!$A$2:$A$86,accounts!$B$2:$B$86, "Other"))</f>
        <v>software</v>
      </c>
      <c r="H5981" s="1" t="str">
        <f t="array" ref="H5981">IF($F5981="", "", IFS(_xlfn.XLOOKUP($F5981, accounts!$A$2:$A$86, accounts!$E$2:$E$86, 0)&gt;=1000, "Enterprise", _xlfn.XLOOKUP($F5981, accounts!$A$2:$A$86, accounts!$E$2:$E$86, 0)&gt;=100, "Mid-Market", TRUE, "SMB"))</f>
        <v>Enterprise</v>
      </c>
      <c r="I5981" s="1" t="str">
        <f t="array" ref="I5981">IF($F5981="", "", _xlfn.XLOOKUP($F5981,accounts!$A$2:$A$86,accounts!$F$2:$F$86, "Other"))</f>
        <v>United States</v>
      </c>
      <c r="J5981" s="1" t="s">
        <v>192</v>
      </c>
      <c r="K5981" s="3">
        <v>42962.0</v>
      </c>
      <c r="L5981" s="3">
        <v>43049.0</v>
      </c>
      <c r="M5981" s="1">
        <v>0.0</v>
      </c>
    </row>
    <row r="5982">
      <c r="A5982" s="1" t="s">
        <v>6187</v>
      </c>
      <c r="B5982" s="1" t="s">
        <v>18</v>
      </c>
      <c r="C5982" s="1" t="str">
        <f t="array" ref="C5982">_xlfn.XLOOKUP($B5982, sales_teams!$A$2:$A$36, sales_teams!$B$2:$B$36)</f>
        <v>Dustin Brinkmann</v>
      </c>
      <c r="D5982" s="1" t="str">
        <f t="array" ref="D5982">_xlfn.XLOOKUP($B5982, sales_teams!$A$2:$A$36, sales_teams!$C$2:$C$36)</f>
        <v>Central</v>
      </c>
      <c r="E5982" s="1" t="s">
        <v>181</v>
      </c>
      <c r="F5982" s="1" t="s">
        <v>152</v>
      </c>
      <c r="G5982" s="1" t="str">
        <f t="array" ref="G5982">IF($F5982="", "", _xlfn.XLOOKUP($F5982,accounts!$A$2:$A$86,accounts!$B$2:$B$86, "Other"))</f>
        <v>marketing</v>
      </c>
      <c r="H5982" s="1" t="str">
        <f t="array" ref="H5982">IF($F5982="", "", IFS(_xlfn.XLOOKUP($F5982, accounts!$A$2:$A$86, accounts!$E$2:$E$86, 0)&gt;=1000, "Enterprise", _xlfn.XLOOKUP($F5982, accounts!$A$2:$A$86, accounts!$E$2:$E$86, 0)&gt;=100, "Mid-Market", TRUE, "SMB"))</f>
        <v>Mid-Market</v>
      </c>
      <c r="I5982" s="1" t="str">
        <f t="array" ref="I5982">IF($F5982="", "", _xlfn.XLOOKUP($F5982,accounts!$A$2:$A$86,accounts!$F$2:$F$86, "Other"))</f>
        <v>United States</v>
      </c>
      <c r="J5982" s="1" t="s">
        <v>131</v>
      </c>
      <c r="K5982" s="3">
        <v>42962.0</v>
      </c>
      <c r="L5982" s="3">
        <v>43087.0</v>
      </c>
      <c r="M5982" s="1">
        <v>716.0</v>
      </c>
    </row>
    <row r="5983">
      <c r="A5983" s="1" t="s">
        <v>6188</v>
      </c>
      <c r="B5983" s="1" t="s">
        <v>28</v>
      </c>
      <c r="C5983" s="1" t="str">
        <f t="array" ref="C5983">_xlfn.XLOOKUP($B5983, sales_teams!$A$2:$A$36, sales_teams!$B$2:$B$36)</f>
        <v>Melvin Marxen</v>
      </c>
      <c r="D5983" s="1" t="str">
        <f t="array" ref="D5983">_xlfn.XLOOKUP($B5983, sales_teams!$A$2:$A$36, sales_teams!$C$2:$C$36)</f>
        <v>Central</v>
      </c>
      <c r="E5983" s="1" t="s">
        <v>109</v>
      </c>
      <c r="G5983" s="1" t="str">
        <f t="array" ref="G5983">IF($F5983="", "", _xlfn.XLOOKUP($F5983,accounts!$A$2:$A$86,accounts!$B$2:$B$86, "Other"))</f>
        <v/>
      </c>
      <c r="H5983" s="1" t="str">
        <f t="array" ref="H5983">IF($F5983="", "", IFS(_xlfn.XLOOKUP($F5983, accounts!$A$2:$A$86, accounts!$E$2:$E$86, 0)&gt;=1000, "Enterprise", _xlfn.XLOOKUP($F5983, accounts!$A$2:$A$86, accounts!$E$2:$E$86, 0)&gt;=100, "Mid-Market", TRUE, "SMB"))</f>
        <v/>
      </c>
      <c r="I5983" s="1" t="str">
        <f t="array" ref="I5983">IF($F5983="", "", _xlfn.XLOOKUP($F5983,accounts!$A$2:$A$86,accounts!$F$2:$F$86, "Other"))</f>
        <v/>
      </c>
      <c r="J5983" s="1" t="s">
        <v>189</v>
      </c>
      <c r="K5983" s="3">
        <v>42962.0</v>
      </c>
    </row>
    <row r="5984">
      <c r="A5984" s="1" t="s">
        <v>6189</v>
      </c>
      <c r="B5984" s="1" t="s">
        <v>28</v>
      </c>
      <c r="C5984" s="1" t="str">
        <f t="array" ref="C5984">_xlfn.XLOOKUP($B5984, sales_teams!$A$2:$A$36, sales_teams!$B$2:$B$36)</f>
        <v>Melvin Marxen</v>
      </c>
      <c r="D5984" s="1" t="str">
        <f t="array" ref="D5984">_xlfn.XLOOKUP($B5984, sales_teams!$A$2:$A$36, sales_teams!$C$2:$C$36)</f>
        <v>Central</v>
      </c>
      <c r="E5984" s="1" t="s">
        <v>148</v>
      </c>
      <c r="G5984" s="1" t="str">
        <f t="array" ref="G5984">IF($F5984="", "", _xlfn.XLOOKUP($F5984,accounts!$A$2:$A$86,accounts!$B$2:$B$86, "Other"))</f>
        <v/>
      </c>
      <c r="H5984" s="1" t="str">
        <f t="array" ref="H5984">IF($F5984="", "", IFS(_xlfn.XLOOKUP($F5984, accounts!$A$2:$A$86, accounts!$E$2:$E$86, 0)&gt;=1000, "Enterprise", _xlfn.XLOOKUP($F5984, accounts!$A$2:$A$86, accounts!$E$2:$E$86, 0)&gt;=100, "Mid-Market", TRUE, "SMB"))</f>
        <v/>
      </c>
      <c r="I5984" s="1" t="str">
        <f t="array" ref="I5984">IF($F5984="", "", _xlfn.XLOOKUP($F5984,accounts!$A$2:$A$86,accounts!$F$2:$F$86, "Other"))</f>
        <v/>
      </c>
      <c r="J5984" s="1" t="s">
        <v>189</v>
      </c>
      <c r="K5984" s="3">
        <v>42962.0</v>
      </c>
    </row>
    <row r="5985">
      <c r="A5985" s="1" t="s">
        <v>6190</v>
      </c>
      <c r="B5985" s="1" t="s">
        <v>54</v>
      </c>
      <c r="C5985" s="1" t="str">
        <f t="array" ref="C5985">_xlfn.XLOOKUP($B5985, sales_teams!$A$2:$A$36, sales_teams!$B$2:$B$36)</f>
        <v>Rocco Neubert</v>
      </c>
      <c r="D5985" s="1" t="str">
        <f t="array" ref="D5985">_xlfn.XLOOKUP($B5985, sales_teams!$A$2:$A$36, sales_teams!$C$2:$C$36)</f>
        <v>East</v>
      </c>
      <c r="E5985" s="1" t="s">
        <v>109</v>
      </c>
      <c r="F5985" s="1" t="s">
        <v>173</v>
      </c>
      <c r="G5985" s="1" t="str">
        <f t="array" ref="G5985">IF($F5985="", "", _xlfn.XLOOKUP($F5985,accounts!$A$2:$A$86,accounts!$B$2:$B$86, "Other"))</f>
        <v>technology</v>
      </c>
      <c r="H5985" s="1" t="str">
        <f t="array" ref="H5985">IF($F5985="", "", IFS(_xlfn.XLOOKUP($F5985, accounts!$A$2:$A$86, accounts!$E$2:$E$86, 0)&gt;=1000, "Enterprise", _xlfn.XLOOKUP($F5985, accounts!$A$2:$A$86, accounts!$E$2:$E$86, 0)&gt;=100, "Mid-Market", TRUE, "SMB"))</f>
        <v>Mid-Market</v>
      </c>
      <c r="I5985" s="1" t="str">
        <f t="array" ref="I5985">IF($F5985="", "", _xlfn.XLOOKUP($F5985,accounts!$A$2:$A$86,accounts!$F$2:$F$86, "Other"))</f>
        <v>China</v>
      </c>
      <c r="J5985" s="1" t="s">
        <v>131</v>
      </c>
      <c r="K5985" s="3">
        <v>42962.0</v>
      </c>
      <c r="L5985" s="3">
        <v>42981.0</v>
      </c>
      <c r="M5985" s="1">
        <v>1024.0</v>
      </c>
    </row>
    <row r="5986">
      <c r="A5986" s="1" t="s">
        <v>6191</v>
      </c>
      <c r="B5986" s="1" t="s">
        <v>54</v>
      </c>
      <c r="C5986" s="1" t="str">
        <f t="array" ref="C5986">_xlfn.XLOOKUP($B5986, sales_teams!$A$2:$A$36, sales_teams!$B$2:$B$36)</f>
        <v>Rocco Neubert</v>
      </c>
      <c r="D5986" s="1" t="str">
        <f t="array" ref="D5986">_xlfn.XLOOKUP($B5986, sales_teams!$A$2:$A$36, sales_teams!$C$2:$C$36)</f>
        <v>East</v>
      </c>
      <c r="E5986" s="1" t="s">
        <v>148</v>
      </c>
      <c r="F5986" s="1" t="s">
        <v>132</v>
      </c>
      <c r="G5986" s="1" t="str">
        <f t="array" ref="G5986">IF($F5986="", "", _xlfn.XLOOKUP($F5986,accounts!$A$2:$A$86,accounts!$B$2:$B$86, "Other"))</f>
        <v>marketing</v>
      </c>
      <c r="H5986" s="1" t="str">
        <f t="array" ref="H5986">IF($F5986="", "", IFS(_xlfn.XLOOKUP($F5986, accounts!$A$2:$A$86, accounts!$E$2:$E$86, 0)&gt;=1000, "Enterprise", _xlfn.XLOOKUP($F5986, accounts!$A$2:$A$86, accounts!$E$2:$E$86, 0)&gt;=100, "Mid-Market", TRUE, "SMB"))</f>
        <v>Enterprise</v>
      </c>
      <c r="I5986" s="1" t="str">
        <f t="array" ref="I5986">IF($F5986="", "", _xlfn.XLOOKUP($F5986,accounts!$A$2:$A$86,accounts!$F$2:$F$86, "Other"))</f>
        <v>Jordan</v>
      </c>
      <c r="J5986" s="1" t="s">
        <v>131</v>
      </c>
      <c r="K5986" s="3">
        <v>42962.0</v>
      </c>
      <c r="L5986" s="3">
        <v>42970.0</v>
      </c>
      <c r="M5986" s="1">
        <v>4545.0</v>
      </c>
    </row>
    <row r="5987">
      <c r="A5987" s="1" t="s">
        <v>6192</v>
      </c>
      <c r="B5987" s="1" t="s">
        <v>41</v>
      </c>
      <c r="C5987" s="1" t="str">
        <f t="array" ref="C5987">_xlfn.XLOOKUP($B5987, sales_teams!$A$2:$A$36, sales_teams!$B$2:$B$36)</f>
        <v>Cara Losch</v>
      </c>
      <c r="D5987" s="1" t="str">
        <f t="array" ref="D5987">_xlfn.XLOOKUP($B5987, sales_teams!$A$2:$A$36, sales_teams!$C$2:$C$36)</f>
        <v>East</v>
      </c>
      <c r="E5987" s="1" t="s">
        <v>179</v>
      </c>
      <c r="F5987" s="1" t="s">
        <v>14</v>
      </c>
      <c r="G5987" s="1" t="str">
        <f t="array" ref="G5987">IF($F5987="", "", _xlfn.XLOOKUP($F5987,accounts!$A$2:$A$86,accounts!$B$2:$B$86, "Other"))</f>
        <v>technology</v>
      </c>
      <c r="H5987" s="1" t="str">
        <f t="array" ref="H5987">IF($F5987="", "", IFS(_xlfn.XLOOKUP($F5987, accounts!$A$2:$A$86, accounts!$E$2:$E$86, 0)&gt;=1000, "Enterprise", _xlfn.XLOOKUP($F5987, accounts!$A$2:$A$86, accounts!$E$2:$E$86, 0)&gt;=100, "Mid-Market", TRUE, "SMB"))</f>
        <v>Enterprise</v>
      </c>
      <c r="I5987" s="1" t="str">
        <f t="array" ref="I5987">IF($F5987="", "", _xlfn.XLOOKUP($F5987,accounts!$A$2:$A$86,accounts!$F$2:$F$86, "Other"))</f>
        <v>United States</v>
      </c>
      <c r="J5987" s="1" t="s">
        <v>192</v>
      </c>
      <c r="K5987" s="3">
        <v>42962.0</v>
      </c>
      <c r="L5987" s="3">
        <v>43056.0</v>
      </c>
      <c r="M5987" s="1">
        <v>0.0</v>
      </c>
    </row>
    <row r="5988">
      <c r="A5988" s="1" t="s">
        <v>6193</v>
      </c>
      <c r="B5988" s="1" t="s">
        <v>15</v>
      </c>
      <c r="C5988" s="1" t="str">
        <f t="array" ref="C5988">_xlfn.XLOOKUP($B5988, sales_teams!$A$2:$A$36, sales_teams!$B$2:$B$36)</f>
        <v>Dustin Brinkmann</v>
      </c>
      <c r="D5988" s="1" t="str">
        <f t="array" ref="D5988">_xlfn.XLOOKUP($B5988, sales_teams!$A$2:$A$36, sales_teams!$C$2:$C$36)</f>
        <v>Central</v>
      </c>
      <c r="E5988" s="1" t="s">
        <v>179</v>
      </c>
      <c r="F5988" s="1" t="s">
        <v>89</v>
      </c>
      <c r="G5988" s="1" t="str">
        <f t="array" ref="G5988">IF($F5988="", "", _xlfn.XLOOKUP($F5988,accounts!$A$2:$A$86,accounts!$B$2:$B$86, "Other"))</f>
        <v>finance</v>
      </c>
      <c r="H5988" s="1" t="str">
        <f t="array" ref="H5988">IF($F5988="", "", IFS(_xlfn.XLOOKUP($F5988, accounts!$A$2:$A$86, accounts!$E$2:$E$86, 0)&gt;=1000, "Enterprise", _xlfn.XLOOKUP($F5988, accounts!$A$2:$A$86, accounts!$E$2:$E$86, 0)&gt;=100, "Mid-Market", TRUE, "SMB"))</f>
        <v>Enterprise</v>
      </c>
      <c r="I5988" s="1" t="str">
        <f t="array" ref="I5988">IF($F5988="", "", _xlfn.XLOOKUP($F5988,accounts!$A$2:$A$86,accounts!$F$2:$F$86, "Other"))</f>
        <v>United States</v>
      </c>
      <c r="J5988" s="1" t="s">
        <v>189</v>
      </c>
      <c r="K5988" s="3">
        <v>42962.0</v>
      </c>
    </row>
    <row r="5989">
      <c r="A5989" s="1" t="s">
        <v>6194</v>
      </c>
      <c r="B5989" s="1" t="s">
        <v>60</v>
      </c>
      <c r="C5989" s="1" t="str">
        <f t="array" ref="C5989">_xlfn.XLOOKUP($B5989, sales_teams!$A$2:$A$36, sales_teams!$B$2:$B$36)</f>
        <v>Celia Rouche</v>
      </c>
      <c r="D5989" s="1" t="str">
        <f t="array" ref="D5989">_xlfn.XLOOKUP($B5989, sales_teams!$A$2:$A$36, sales_teams!$C$2:$C$36)</f>
        <v>West</v>
      </c>
      <c r="E5989" s="1" t="s">
        <v>148</v>
      </c>
      <c r="G5989" s="1" t="str">
        <f t="array" ref="G5989">IF($F5989="", "", _xlfn.XLOOKUP($F5989,accounts!$A$2:$A$86,accounts!$B$2:$B$86, "Other"))</f>
        <v/>
      </c>
      <c r="H5989" s="1" t="str">
        <f t="array" ref="H5989">IF($F5989="", "", IFS(_xlfn.XLOOKUP($F5989, accounts!$A$2:$A$86, accounts!$E$2:$E$86, 0)&gt;=1000, "Enterprise", _xlfn.XLOOKUP($F5989, accounts!$A$2:$A$86, accounts!$E$2:$E$86, 0)&gt;=100, "Mid-Market", TRUE, "SMB"))</f>
        <v/>
      </c>
      <c r="I5989" s="1" t="str">
        <f t="array" ref="I5989">IF($F5989="", "", _xlfn.XLOOKUP($F5989,accounts!$A$2:$A$86,accounts!$F$2:$F$86, "Other"))</f>
        <v/>
      </c>
      <c r="J5989" s="1" t="s">
        <v>189</v>
      </c>
      <c r="K5989" s="3">
        <v>42962.0</v>
      </c>
    </row>
    <row r="5990">
      <c r="A5990" s="1" t="s">
        <v>6195</v>
      </c>
      <c r="B5990" s="1" t="s">
        <v>60</v>
      </c>
      <c r="C5990" s="1" t="str">
        <f t="array" ref="C5990">_xlfn.XLOOKUP($B5990, sales_teams!$A$2:$A$36, sales_teams!$B$2:$B$36)</f>
        <v>Celia Rouche</v>
      </c>
      <c r="D5990" s="1" t="str">
        <f t="array" ref="D5990">_xlfn.XLOOKUP($B5990, sales_teams!$A$2:$A$36, sales_teams!$C$2:$C$36)</f>
        <v>West</v>
      </c>
      <c r="E5990" s="1" t="s">
        <v>148</v>
      </c>
      <c r="F5990" s="1" t="s">
        <v>85</v>
      </c>
      <c r="G5990" s="1" t="str">
        <f t="array" ref="G5990">IF($F5990="", "", _xlfn.XLOOKUP($F5990,accounts!$A$2:$A$86,accounts!$B$2:$B$86, "Other"))</f>
        <v>telecommunications</v>
      </c>
      <c r="H5990" s="1" t="str">
        <f t="array" ref="H5990">IF($F5990="", "", IFS(_xlfn.XLOOKUP($F5990, accounts!$A$2:$A$86, accounts!$E$2:$E$86, 0)&gt;=1000, "Enterprise", _xlfn.XLOOKUP($F5990, accounts!$A$2:$A$86, accounts!$E$2:$E$86, 0)&gt;=100, "Mid-Market", TRUE, "SMB"))</f>
        <v>Enterprise</v>
      </c>
      <c r="I5990" s="1" t="str">
        <f t="array" ref="I5990">IF($F5990="", "", _xlfn.XLOOKUP($F5990,accounts!$A$2:$A$86,accounts!$F$2:$F$86, "Other"))</f>
        <v>United States</v>
      </c>
      <c r="J5990" s="1" t="s">
        <v>192</v>
      </c>
      <c r="K5990" s="3">
        <v>42962.0</v>
      </c>
      <c r="L5990" s="3">
        <v>42970.0</v>
      </c>
      <c r="M5990" s="1">
        <v>0.0</v>
      </c>
    </row>
    <row r="5991">
      <c r="A5991" s="1" t="s">
        <v>6196</v>
      </c>
      <c r="B5991" s="1" t="s">
        <v>34</v>
      </c>
      <c r="C5991" s="1" t="str">
        <f t="array" ref="C5991">_xlfn.XLOOKUP($B5991, sales_teams!$A$2:$A$36, sales_teams!$B$2:$B$36)</f>
        <v>Cara Losch</v>
      </c>
      <c r="D5991" s="1" t="str">
        <f t="array" ref="D5991">_xlfn.XLOOKUP($B5991, sales_teams!$A$2:$A$36, sales_teams!$C$2:$C$36)</f>
        <v>East</v>
      </c>
      <c r="E5991" s="1" t="s">
        <v>179</v>
      </c>
      <c r="F5991" s="1" t="s">
        <v>81</v>
      </c>
      <c r="G5991" s="1" t="str">
        <f t="array" ref="G5991">IF($F5991="", "", _xlfn.XLOOKUP($F5991,accounts!$A$2:$A$86,accounts!$B$2:$B$86, "Other"))</f>
        <v>technology</v>
      </c>
      <c r="H5991" s="1" t="str">
        <f t="array" ref="H5991">IF($F5991="", "", IFS(_xlfn.XLOOKUP($F5991, accounts!$A$2:$A$86, accounts!$E$2:$E$86, 0)&gt;=1000, "Enterprise", _xlfn.XLOOKUP($F5991, accounts!$A$2:$A$86, accounts!$E$2:$E$86, 0)&gt;=100, "Mid-Market", TRUE, "SMB"))</f>
        <v>Enterprise</v>
      </c>
      <c r="I5991" s="1" t="str">
        <f t="array" ref="I5991">IF($F5991="", "", _xlfn.XLOOKUP($F5991,accounts!$A$2:$A$86,accounts!$F$2:$F$86, "Other"))</f>
        <v>United States</v>
      </c>
      <c r="J5991" s="1" t="s">
        <v>131</v>
      </c>
      <c r="K5991" s="3">
        <v>42962.0</v>
      </c>
      <c r="L5991" s="3">
        <v>43062.0</v>
      </c>
      <c r="M5991" s="1">
        <v>55.0</v>
      </c>
    </row>
    <row r="5992">
      <c r="A5992" s="1" t="s">
        <v>6197</v>
      </c>
      <c r="B5992" s="1" t="s">
        <v>105</v>
      </c>
      <c r="C5992" s="1" t="str">
        <f t="array" ref="C5992">_xlfn.XLOOKUP($B5992, sales_teams!$A$2:$A$36, sales_teams!$B$2:$B$36)</f>
        <v>Summer Sewald</v>
      </c>
      <c r="D5992" s="1" t="str">
        <f t="array" ref="D5992">_xlfn.XLOOKUP($B5992, sales_teams!$A$2:$A$36, sales_teams!$C$2:$C$36)</f>
        <v>West</v>
      </c>
      <c r="E5992" s="1" t="s">
        <v>148</v>
      </c>
      <c r="F5992" s="1" t="s">
        <v>115</v>
      </c>
      <c r="G5992" s="1" t="str">
        <f t="array" ref="G5992">IF($F5992="", "", _xlfn.XLOOKUP($F5992,accounts!$A$2:$A$86,accounts!$B$2:$B$86, "Other"))</f>
        <v>services</v>
      </c>
      <c r="H5992" s="1" t="str">
        <f t="array" ref="H5992">IF($F5992="", "", IFS(_xlfn.XLOOKUP($F5992, accounts!$A$2:$A$86, accounts!$E$2:$E$86, 0)&gt;=1000, "Enterprise", _xlfn.XLOOKUP($F5992, accounts!$A$2:$A$86, accounts!$E$2:$E$86, 0)&gt;=100, "Mid-Market", TRUE, "SMB"))</f>
        <v>Enterprise</v>
      </c>
      <c r="I5992" s="1" t="str">
        <f t="array" ref="I5992">IF($F5992="", "", _xlfn.XLOOKUP($F5992,accounts!$A$2:$A$86,accounts!$F$2:$F$86, "Other"))</f>
        <v>United States</v>
      </c>
      <c r="J5992" s="1" t="s">
        <v>189</v>
      </c>
      <c r="K5992" s="3">
        <v>42962.0</v>
      </c>
    </row>
    <row r="5993">
      <c r="A5993" s="1" t="s">
        <v>6198</v>
      </c>
      <c r="B5993" s="1" t="s">
        <v>7</v>
      </c>
      <c r="C5993" s="1" t="str">
        <f t="array" ref="C5993">_xlfn.XLOOKUP($B5993, sales_teams!$A$2:$A$36, sales_teams!$B$2:$B$36)</f>
        <v>Dustin Brinkmann</v>
      </c>
      <c r="D5993" s="1" t="str">
        <f t="array" ref="D5993">_xlfn.XLOOKUP($B5993, sales_teams!$A$2:$A$36, sales_teams!$C$2:$C$36)</f>
        <v>Central</v>
      </c>
      <c r="E5993" s="1" t="s">
        <v>179</v>
      </c>
      <c r="F5993" s="1" t="s">
        <v>165</v>
      </c>
      <c r="G5993" s="1" t="str">
        <f t="array" ref="G5993">IF($F5993="", "", _xlfn.XLOOKUP($F5993,accounts!$A$2:$A$86,accounts!$B$2:$B$86, "Other"))</f>
        <v>telecommunications</v>
      </c>
      <c r="H5993" s="1" t="str">
        <f t="array" ref="H5993">IF($F5993="", "", IFS(_xlfn.XLOOKUP($F5993, accounts!$A$2:$A$86, accounts!$E$2:$E$86, 0)&gt;=1000, "Enterprise", _xlfn.XLOOKUP($F5993, accounts!$A$2:$A$86, accounts!$E$2:$E$86, 0)&gt;=100, "Mid-Market", TRUE, "SMB"))</f>
        <v>Enterprise</v>
      </c>
      <c r="I5993" s="1" t="str">
        <f t="array" ref="I5993">IF($F5993="", "", _xlfn.XLOOKUP($F5993,accounts!$A$2:$A$86,accounts!$F$2:$F$86, "Other"))</f>
        <v>United States</v>
      </c>
      <c r="J5993" s="1" t="s">
        <v>131</v>
      </c>
      <c r="K5993" s="3">
        <v>42963.0</v>
      </c>
      <c r="L5993" s="3">
        <v>42976.0</v>
      </c>
      <c r="M5993" s="1">
        <v>53.0</v>
      </c>
    </row>
    <row r="5994">
      <c r="A5994" s="1" t="s">
        <v>6199</v>
      </c>
      <c r="B5994" s="1" t="s">
        <v>57</v>
      </c>
      <c r="C5994" s="1" t="str">
        <f t="array" ref="C5994">_xlfn.XLOOKUP($B5994, sales_teams!$A$2:$A$36, sales_teams!$B$2:$B$36)</f>
        <v>Rocco Neubert</v>
      </c>
      <c r="D5994" s="1" t="str">
        <f t="array" ref="D5994">_xlfn.XLOOKUP($B5994, sales_teams!$A$2:$A$36, sales_teams!$C$2:$C$36)</f>
        <v>East</v>
      </c>
      <c r="E5994" s="1" t="s">
        <v>109</v>
      </c>
      <c r="F5994" s="1" t="s">
        <v>155</v>
      </c>
      <c r="G5994" s="1" t="str">
        <f t="array" ref="G5994">IF($F5994="", "", _xlfn.XLOOKUP($F5994,accounts!$A$2:$A$86,accounts!$B$2:$B$86, "Other"))</f>
        <v>finance</v>
      </c>
      <c r="H5994" s="1" t="str">
        <f t="array" ref="H5994">IF($F5994="", "", IFS(_xlfn.XLOOKUP($F5994, accounts!$A$2:$A$86, accounts!$E$2:$E$86, 0)&gt;=1000, "Enterprise", _xlfn.XLOOKUP($F5994, accounts!$A$2:$A$86, accounts!$E$2:$E$86, 0)&gt;=100, "Mid-Market", TRUE, "SMB"))</f>
        <v>Enterprise</v>
      </c>
      <c r="I5994" s="1" t="str">
        <f t="array" ref="I5994">IF($F5994="", "", _xlfn.XLOOKUP($F5994,accounts!$A$2:$A$86,accounts!$F$2:$F$86, "Other"))</f>
        <v>United States</v>
      </c>
      <c r="J5994" s="1" t="s">
        <v>189</v>
      </c>
      <c r="K5994" s="3">
        <v>42963.0</v>
      </c>
    </row>
    <row r="5995">
      <c r="A5995" s="1" t="s">
        <v>6200</v>
      </c>
      <c r="B5995" s="1" t="s">
        <v>57</v>
      </c>
      <c r="C5995" s="1" t="str">
        <f t="array" ref="C5995">_xlfn.XLOOKUP($B5995, sales_teams!$A$2:$A$36, sales_teams!$B$2:$B$36)</f>
        <v>Rocco Neubert</v>
      </c>
      <c r="D5995" s="1" t="str">
        <f t="array" ref="D5995">_xlfn.XLOOKUP($B5995, sales_teams!$A$2:$A$36, sales_teams!$C$2:$C$36)</f>
        <v>East</v>
      </c>
      <c r="E5995" s="1" t="s">
        <v>148</v>
      </c>
      <c r="F5995" s="1" t="s">
        <v>125</v>
      </c>
      <c r="G5995" s="1" t="str">
        <f t="array" ref="G5995">IF($F5995="", "", _xlfn.XLOOKUP($F5995,accounts!$A$2:$A$86,accounts!$B$2:$B$86, "Other"))</f>
        <v>software</v>
      </c>
      <c r="H5995" s="1" t="str">
        <f t="array" ref="H5995">IF($F5995="", "", IFS(_xlfn.XLOOKUP($F5995, accounts!$A$2:$A$86, accounts!$E$2:$E$86, 0)&gt;=1000, "Enterprise", _xlfn.XLOOKUP($F5995, accounts!$A$2:$A$86, accounts!$E$2:$E$86, 0)&gt;=100, "Mid-Market", TRUE, "SMB"))</f>
        <v>Enterprise</v>
      </c>
      <c r="I5995" s="1" t="str">
        <f t="array" ref="I5995">IF($F5995="", "", _xlfn.XLOOKUP($F5995,accounts!$A$2:$A$86,accounts!$F$2:$F$86, "Other"))</f>
        <v>United States</v>
      </c>
      <c r="J5995" s="1" t="s">
        <v>131</v>
      </c>
      <c r="K5995" s="3">
        <v>42963.0</v>
      </c>
      <c r="L5995" s="3">
        <v>43065.0</v>
      </c>
      <c r="M5995" s="1">
        <v>4732.0</v>
      </c>
    </row>
    <row r="5996">
      <c r="A5996" s="1" t="s">
        <v>6201</v>
      </c>
      <c r="B5996" s="1" t="s">
        <v>52</v>
      </c>
      <c r="C5996" s="1" t="str">
        <f t="array" ref="C5996">_xlfn.XLOOKUP($B5996, sales_teams!$A$2:$A$36, sales_teams!$B$2:$B$36)</f>
        <v>Rocco Neubert</v>
      </c>
      <c r="D5996" s="1" t="str">
        <f t="array" ref="D5996">_xlfn.XLOOKUP($B5996, sales_teams!$A$2:$A$36, sales_teams!$C$2:$C$36)</f>
        <v>East</v>
      </c>
      <c r="E5996" s="1" t="s">
        <v>181</v>
      </c>
      <c r="F5996" s="1" t="s">
        <v>173</v>
      </c>
      <c r="G5996" s="1" t="str">
        <f t="array" ref="G5996">IF($F5996="", "", _xlfn.XLOOKUP($F5996,accounts!$A$2:$A$86,accounts!$B$2:$B$86, "Other"))</f>
        <v>technology</v>
      </c>
      <c r="H5996" s="1" t="str">
        <f t="array" ref="H5996">IF($F5996="", "", IFS(_xlfn.XLOOKUP($F5996, accounts!$A$2:$A$86, accounts!$E$2:$E$86, 0)&gt;=1000, "Enterprise", _xlfn.XLOOKUP($F5996, accounts!$A$2:$A$86, accounts!$E$2:$E$86, 0)&gt;=100, "Mid-Market", TRUE, "SMB"))</f>
        <v>Mid-Market</v>
      </c>
      <c r="I5996" s="1" t="str">
        <f t="array" ref="I5996">IF($F5996="", "", _xlfn.XLOOKUP($F5996,accounts!$A$2:$A$86,accounts!$F$2:$F$86, "Other"))</f>
        <v>China</v>
      </c>
      <c r="J5996" s="1" t="s">
        <v>131</v>
      </c>
      <c r="K5996" s="3">
        <v>42963.0</v>
      </c>
      <c r="L5996" s="3">
        <v>43055.0</v>
      </c>
      <c r="M5996" s="1">
        <v>578.0</v>
      </c>
    </row>
    <row r="5997">
      <c r="A5997" s="1" t="s">
        <v>6202</v>
      </c>
      <c r="B5997" s="1" t="s">
        <v>104</v>
      </c>
      <c r="C5997" s="1" t="str">
        <f t="array" ref="C5997">_xlfn.XLOOKUP($B5997, sales_teams!$A$2:$A$36, sales_teams!$B$2:$B$36)</f>
        <v>Summer Sewald</v>
      </c>
      <c r="D5997" s="1" t="str">
        <f t="array" ref="D5997">_xlfn.XLOOKUP($B5997, sales_teams!$A$2:$A$36, sales_teams!$C$2:$C$36)</f>
        <v>West</v>
      </c>
      <c r="E5997" s="1" t="s">
        <v>181</v>
      </c>
      <c r="F5997" s="1" t="s">
        <v>36</v>
      </c>
      <c r="G5997" s="1" t="str">
        <f t="array" ref="G5997">IF($F5997="", "", _xlfn.XLOOKUP($F5997,accounts!$A$2:$A$86,accounts!$B$2:$B$86, "Other"))</f>
        <v>retail</v>
      </c>
      <c r="H5997" s="1" t="str">
        <f t="array" ref="H5997">IF($F5997="", "", IFS(_xlfn.XLOOKUP($F5997, accounts!$A$2:$A$86, accounts!$E$2:$E$86, 0)&gt;=1000, "Enterprise", _xlfn.XLOOKUP($F5997, accounts!$A$2:$A$86, accounts!$E$2:$E$86, 0)&gt;=100, "Mid-Market", TRUE, "SMB"))</f>
        <v>Enterprise</v>
      </c>
      <c r="I5997" s="1" t="str">
        <f t="array" ref="I5997">IF($F5997="", "", _xlfn.XLOOKUP($F5997,accounts!$A$2:$A$86,accounts!$F$2:$F$86, "Other"))</f>
        <v>United States</v>
      </c>
      <c r="J5997" s="1" t="s">
        <v>131</v>
      </c>
      <c r="K5997" s="3">
        <v>42963.0</v>
      </c>
      <c r="L5997" s="3">
        <v>42970.0</v>
      </c>
      <c r="M5997" s="1">
        <v>557.0</v>
      </c>
    </row>
    <row r="5998">
      <c r="A5998" s="1" t="s">
        <v>6203</v>
      </c>
      <c r="B5998" s="1" t="s">
        <v>104</v>
      </c>
      <c r="C5998" s="1" t="str">
        <f t="array" ref="C5998">_xlfn.XLOOKUP($B5998, sales_teams!$A$2:$A$36, sales_teams!$B$2:$B$36)</f>
        <v>Summer Sewald</v>
      </c>
      <c r="D5998" s="1" t="str">
        <f t="array" ref="D5998">_xlfn.XLOOKUP($B5998, sales_teams!$A$2:$A$36, sales_teams!$C$2:$C$36)</f>
        <v>West</v>
      </c>
      <c r="E5998" s="1" t="s">
        <v>179</v>
      </c>
      <c r="F5998" s="1" t="s">
        <v>91</v>
      </c>
      <c r="G5998" s="1" t="str">
        <f t="array" ref="G5998">IF($F5998="", "", _xlfn.XLOOKUP($F5998,accounts!$A$2:$A$86,accounts!$B$2:$B$86, "Other"))</f>
        <v>employment</v>
      </c>
      <c r="H5998" s="1" t="str">
        <f t="array" ref="H5998">IF($F5998="", "", IFS(_xlfn.XLOOKUP($F5998, accounts!$A$2:$A$86, accounts!$E$2:$E$86, 0)&gt;=1000, "Enterprise", _xlfn.XLOOKUP($F5998, accounts!$A$2:$A$86, accounts!$E$2:$E$86, 0)&gt;=100, "Mid-Market", TRUE, "SMB"))</f>
        <v>Enterprise</v>
      </c>
      <c r="I5998" s="1" t="str">
        <f t="array" ref="I5998">IF($F5998="", "", _xlfn.XLOOKUP($F5998,accounts!$A$2:$A$86,accounts!$F$2:$F$86, "Other"))</f>
        <v>United States</v>
      </c>
      <c r="J5998" s="1" t="s">
        <v>131</v>
      </c>
      <c r="K5998" s="3">
        <v>42963.0</v>
      </c>
      <c r="L5998" s="3">
        <v>42982.0</v>
      </c>
      <c r="M5998" s="1">
        <v>57.0</v>
      </c>
    </row>
    <row r="5999">
      <c r="A5999" s="1" t="s">
        <v>6204</v>
      </c>
      <c r="B5999" s="1" t="s">
        <v>92</v>
      </c>
      <c r="C5999" s="1" t="str">
        <f t="array" ref="C5999">_xlfn.XLOOKUP($B5999, sales_teams!$A$2:$A$36, sales_teams!$B$2:$B$36)</f>
        <v>Celia Rouche</v>
      </c>
      <c r="D5999" s="1" t="str">
        <f t="array" ref="D5999">_xlfn.XLOOKUP($B5999, sales_teams!$A$2:$A$36, sales_teams!$C$2:$C$36)</f>
        <v>West</v>
      </c>
      <c r="E5999" s="1" t="s">
        <v>181</v>
      </c>
      <c r="F5999" s="1" t="s">
        <v>125</v>
      </c>
      <c r="G5999" s="1" t="str">
        <f t="array" ref="G5999">IF($F5999="", "", _xlfn.XLOOKUP($F5999,accounts!$A$2:$A$86,accounts!$B$2:$B$86, "Other"))</f>
        <v>software</v>
      </c>
      <c r="H5999" s="1" t="str">
        <f t="array" ref="H5999">IF($F5999="", "", IFS(_xlfn.XLOOKUP($F5999, accounts!$A$2:$A$86, accounts!$E$2:$E$86, 0)&gt;=1000, "Enterprise", _xlfn.XLOOKUP($F5999, accounts!$A$2:$A$86, accounts!$E$2:$E$86, 0)&gt;=100, "Mid-Market", TRUE, "SMB"))</f>
        <v>Enterprise</v>
      </c>
      <c r="I5999" s="1" t="str">
        <f t="array" ref="I5999">IF($F5999="", "", _xlfn.XLOOKUP($F5999,accounts!$A$2:$A$86,accounts!$F$2:$F$86, "Other"))</f>
        <v>United States</v>
      </c>
      <c r="J5999" s="1" t="s">
        <v>192</v>
      </c>
      <c r="K5999" s="3">
        <v>42963.0</v>
      </c>
      <c r="L5999" s="3">
        <v>42973.0</v>
      </c>
      <c r="M5999" s="1">
        <v>0.0</v>
      </c>
    </row>
    <row r="6000">
      <c r="A6000" s="1" t="s">
        <v>6205</v>
      </c>
      <c r="B6000" s="1" t="s">
        <v>41</v>
      </c>
      <c r="C6000" s="1" t="str">
        <f t="array" ref="C6000">_xlfn.XLOOKUP($B6000, sales_teams!$A$2:$A$36, sales_teams!$B$2:$B$36)</f>
        <v>Cara Losch</v>
      </c>
      <c r="D6000" s="1" t="str">
        <f t="array" ref="D6000">_xlfn.XLOOKUP($B6000, sales_teams!$A$2:$A$36, sales_teams!$C$2:$C$36)</f>
        <v>East</v>
      </c>
      <c r="E6000" s="1" t="s">
        <v>181</v>
      </c>
      <c r="F6000" s="1" t="s">
        <v>125</v>
      </c>
      <c r="G6000" s="1" t="str">
        <f t="array" ref="G6000">IF($F6000="", "", _xlfn.XLOOKUP($F6000,accounts!$A$2:$A$86,accounts!$B$2:$B$86, "Other"))</f>
        <v>software</v>
      </c>
      <c r="H6000" s="1" t="str">
        <f t="array" ref="H6000">IF($F6000="", "", IFS(_xlfn.XLOOKUP($F6000, accounts!$A$2:$A$86, accounts!$E$2:$E$86, 0)&gt;=1000, "Enterprise", _xlfn.XLOOKUP($F6000, accounts!$A$2:$A$86, accounts!$E$2:$E$86, 0)&gt;=100, "Mid-Market", TRUE, "SMB"))</f>
        <v>Enterprise</v>
      </c>
      <c r="I6000" s="1" t="str">
        <f t="array" ref="I6000">IF($F6000="", "", _xlfn.XLOOKUP($F6000,accounts!$A$2:$A$86,accounts!$F$2:$F$86, "Other"))</f>
        <v>United States</v>
      </c>
      <c r="J6000" s="1" t="s">
        <v>131</v>
      </c>
      <c r="K6000" s="3">
        <v>42963.0</v>
      </c>
      <c r="L6000" s="3">
        <v>43002.0</v>
      </c>
      <c r="M6000" s="1">
        <v>501.0</v>
      </c>
    </row>
    <row r="6001">
      <c r="A6001" s="1" t="s">
        <v>6206</v>
      </c>
      <c r="B6001" s="1" t="s">
        <v>15</v>
      </c>
      <c r="C6001" s="1" t="str">
        <f t="array" ref="C6001">_xlfn.XLOOKUP($B6001, sales_teams!$A$2:$A$36, sales_teams!$B$2:$B$36)</f>
        <v>Dustin Brinkmann</v>
      </c>
      <c r="D6001" s="1" t="str">
        <f t="array" ref="D6001">_xlfn.XLOOKUP($B6001, sales_teams!$A$2:$A$36, sales_teams!$C$2:$C$36)</f>
        <v>Central</v>
      </c>
      <c r="E6001" s="1" t="s">
        <v>109</v>
      </c>
      <c r="F6001" s="1" t="s">
        <v>145</v>
      </c>
      <c r="G6001" s="1" t="str">
        <f t="array" ref="G6001">IF($F6001="", "", _xlfn.XLOOKUP($F6001,accounts!$A$2:$A$86,accounts!$B$2:$B$86, "Other"))</f>
        <v>technology</v>
      </c>
      <c r="H6001" s="1" t="str">
        <f t="array" ref="H6001">IF($F6001="", "", IFS(_xlfn.XLOOKUP($F6001, accounts!$A$2:$A$86, accounts!$E$2:$E$86, 0)&gt;=1000, "Enterprise", _xlfn.XLOOKUP($F6001, accounts!$A$2:$A$86, accounts!$E$2:$E$86, 0)&gt;=100, "Mid-Market", TRUE, "SMB"))</f>
        <v>Enterprise</v>
      </c>
      <c r="I6001" s="1" t="str">
        <f t="array" ref="I6001">IF($F6001="", "", _xlfn.XLOOKUP($F6001,accounts!$A$2:$A$86,accounts!$F$2:$F$86, "Other"))</f>
        <v>Panama</v>
      </c>
      <c r="J6001" s="1" t="s">
        <v>131</v>
      </c>
      <c r="K6001" s="3">
        <v>42963.0</v>
      </c>
      <c r="L6001" s="3">
        <v>42976.0</v>
      </c>
      <c r="M6001" s="1">
        <v>1084.0</v>
      </c>
    </row>
    <row r="6002">
      <c r="A6002" s="1" t="s">
        <v>6207</v>
      </c>
      <c r="B6002" s="1" t="s">
        <v>15</v>
      </c>
      <c r="C6002" s="1" t="str">
        <f t="array" ref="C6002">_xlfn.XLOOKUP($B6002, sales_teams!$A$2:$A$36, sales_teams!$B$2:$B$36)</f>
        <v>Dustin Brinkmann</v>
      </c>
      <c r="D6002" s="1" t="str">
        <f t="array" ref="D6002">_xlfn.XLOOKUP($B6002, sales_teams!$A$2:$A$36, sales_teams!$C$2:$C$36)</f>
        <v>Central</v>
      </c>
      <c r="E6002" s="1" t="s">
        <v>179</v>
      </c>
      <c r="F6002" s="1" t="s">
        <v>82</v>
      </c>
      <c r="G6002" s="1" t="str">
        <f t="array" ref="G6002">IF($F6002="", "", _xlfn.XLOOKUP($F6002,accounts!$A$2:$A$86,accounts!$B$2:$B$86, "Other"))</f>
        <v>software</v>
      </c>
      <c r="H6002" s="1" t="str">
        <f t="array" ref="H6002">IF($F6002="", "", IFS(_xlfn.XLOOKUP($F6002, accounts!$A$2:$A$86, accounts!$E$2:$E$86, 0)&gt;=1000, "Enterprise", _xlfn.XLOOKUP($F6002, accounts!$A$2:$A$86, accounts!$E$2:$E$86, 0)&gt;=100, "Mid-Market", TRUE, "SMB"))</f>
        <v>Enterprise</v>
      </c>
      <c r="I6002" s="1" t="str">
        <f t="array" ref="I6002">IF($F6002="", "", _xlfn.XLOOKUP($F6002,accounts!$A$2:$A$86,accounts!$F$2:$F$86, "Other"))</f>
        <v>United States</v>
      </c>
      <c r="J6002" s="1" t="s">
        <v>131</v>
      </c>
      <c r="K6002" s="3">
        <v>42963.0</v>
      </c>
      <c r="L6002" s="3">
        <v>42980.0</v>
      </c>
      <c r="M6002" s="1">
        <v>56.0</v>
      </c>
    </row>
    <row r="6003">
      <c r="A6003" s="1" t="s">
        <v>6208</v>
      </c>
      <c r="B6003" s="1" t="s">
        <v>60</v>
      </c>
      <c r="C6003" s="1" t="str">
        <f t="array" ref="C6003">_xlfn.XLOOKUP($B6003, sales_teams!$A$2:$A$36, sales_teams!$B$2:$B$36)</f>
        <v>Celia Rouche</v>
      </c>
      <c r="D6003" s="1" t="str">
        <f t="array" ref="D6003">_xlfn.XLOOKUP($B6003, sales_teams!$A$2:$A$36, sales_teams!$C$2:$C$36)</f>
        <v>West</v>
      </c>
      <c r="E6003" s="1" t="s">
        <v>179</v>
      </c>
      <c r="G6003" s="1" t="str">
        <f t="array" ref="G6003">IF($F6003="", "", _xlfn.XLOOKUP($F6003,accounts!$A$2:$A$86,accounts!$B$2:$B$86, "Other"))</f>
        <v/>
      </c>
      <c r="H6003" s="1" t="str">
        <f t="array" ref="H6003">IF($F6003="", "", IFS(_xlfn.XLOOKUP($F6003, accounts!$A$2:$A$86, accounts!$E$2:$E$86, 0)&gt;=1000, "Enterprise", _xlfn.XLOOKUP($F6003, accounts!$A$2:$A$86, accounts!$E$2:$E$86, 0)&gt;=100, "Mid-Market", TRUE, "SMB"))</f>
        <v/>
      </c>
      <c r="I6003" s="1" t="str">
        <f t="array" ref="I6003">IF($F6003="", "", _xlfn.XLOOKUP($F6003,accounts!$A$2:$A$86,accounts!$F$2:$F$86, "Other"))</f>
        <v/>
      </c>
      <c r="J6003" s="1" t="s">
        <v>189</v>
      </c>
      <c r="K6003" s="3">
        <v>42963.0</v>
      </c>
    </row>
    <row r="6004">
      <c r="A6004" s="1" t="s">
        <v>6209</v>
      </c>
      <c r="B6004" s="1" t="s">
        <v>105</v>
      </c>
      <c r="C6004" s="1" t="str">
        <f t="array" ref="C6004">_xlfn.XLOOKUP($B6004, sales_teams!$A$2:$A$36, sales_teams!$B$2:$B$36)</f>
        <v>Summer Sewald</v>
      </c>
      <c r="D6004" s="1" t="str">
        <f t="array" ref="D6004">_xlfn.XLOOKUP($B6004, sales_teams!$A$2:$A$36, sales_teams!$C$2:$C$36)</f>
        <v>West</v>
      </c>
      <c r="E6004" s="1" t="s">
        <v>181</v>
      </c>
      <c r="F6004" s="1" t="s">
        <v>154</v>
      </c>
      <c r="G6004" s="1" t="str">
        <f t="array" ref="G6004">IF($F6004="", "", _xlfn.XLOOKUP($F6004,accounts!$A$2:$A$86,accounts!$B$2:$B$86, "Other"))</f>
        <v>retail</v>
      </c>
      <c r="H6004" s="1" t="str">
        <f t="array" ref="H6004">IF($F6004="", "", IFS(_xlfn.XLOOKUP($F6004, accounts!$A$2:$A$86, accounts!$E$2:$E$86, 0)&gt;=1000, "Enterprise", _xlfn.XLOOKUP($F6004, accounts!$A$2:$A$86, accounts!$E$2:$E$86, 0)&gt;=100, "Mid-Market", TRUE, "SMB"))</f>
        <v>Enterprise</v>
      </c>
      <c r="I6004" s="1" t="str">
        <f t="array" ref="I6004">IF($F6004="", "", _xlfn.XLOOKUP($F6004,accounts!$A$2:$A$86,accounts!$F$2:$F$86, "Other"))</f>
        <v>United States</v>
      </c>
      <c r="J6004" s="1" t="s">
        <v>192</v>
      </c>
      <c r="K6004" s="3">
        <v>42963.0</v>
      </c>
      <c r="L6004" s="3">
        <v>43052.0</v>
      </c>
      <c r="M6004" s="1">
        <v>0.0</v>
      </c>
    </row>
    <row r="6005">
      <c r="A6005" s="1" t="s">
        <v>6210</v>
      </c>
      <c r="B6005" s="1" t="s">
        <v>7</v>
      </c>
      <c r="C6005" s="1" t="str">
        <f t="array" ref="C6005">_xlfn.XLOOKUP($B6005, sales_teams!$A$2:$A$36, sales_teams!$B$2:$B$36)</f>
        <v>Dustin Brinkmann</v>
      </c>
      <c r="D6005" s="1" t="str">
        <f t="array" ref="D6005">_xlfn.XLOOKUP($B6005, sales_teams!$A$2:$A$36, sales_teams!$C$2:$C$36)</f>
        <v>Central</v>
      </c>
      <c r="E6005" s="1" t="s">
        <v>194</v>
      </c>
      <c r="F6005" s="1" t="s">
        <v>119</v>
      </c>
      <c r="G6005" s="1" t="str">
        <f t="array" ref="G6005">IF($F6005="", "", _xlfn.XLOOKUP($F6005,accounts!$A$2:$A$86,accounts!$B$2:$B$86, "Other"))</f>
        <v>technology</v>
      </c>
      <c r="H6005" s="1" t="str">
        <f t="array" ref="H6005">IF($F6005="", "", IFS(_xlfn.XLOOKUP($F6005, accounts!$A$2:$A$86, accounts!$E$2:$E$86, 0)&gt;=1000, "Enterprise", _xlfn.XLOOKUP($F6005, accounts!$A$2:$A$86, accounts!$E$2:$E$86, 0)&gt;=100, "Mid-Market", TRUE, "SMB"))</f>
        <v>Enterprise</v>
      </c>
      <c r="I6005" s="1" t="str">
        <f t="array" ref="I6005">IF($F6005="", "", _xlfn.XLOOKUP($F6005,accounts!$A$2:$A$86,accounts!$F$2:$F$86, "Other"))</f>
        <v>Korea</v>
      </c>
      <c r="J6005" s="1" t="s">
        <v>131</v>
      </c>
      <c r="K6005" s="3">
        <v>42964.0</v>
      </c>
      <c r="L6005" s="3">
        <v>43061.0</v>
      </c>
      <c r="M6005" s="1">
        <v>5468.0</v>
      </c>
    </row>
    <row r="6006">
      <c r="A6006" s="1" t="s">
        <v>6211</v>
      </c>
      <c r="B6006" s="1" t="s">
        <v>52</v>
      </c>
      <c r="C6006" s="1" t="str">
        <f t="array" ref="C6006">_xlfn.XLOOKUP($B6006, sales_teams!$A$2:$A$36, sales_teams!$B$2:$B$36)</f>
        <v>Rocco Neubert</v>
      </c>
      <c r="D6006" s="1" t="str">
        <f t="array" ref="D6006">_xlfn.XLOOKUP($B6006, sales_teams!$A$2:$A$36, sales_teams!$C$2:$C$36)</f>
        <v>East</v>
      </c>
      <c r="E6006" s="1" t="s">
        <v>181</v>
      </c>
      <c r="G6006" s="1" t="str">
        <f t="array" ref="G6006">IF($F6006="", "", _xlfn.XLOOKUP($F6006,accounts!$A$2:$A$86,accounts!$B$2:$B$86, "Other"))</f>
        <v/>
      </c>
      <c r="H6006" s="1" t="str">
        <f t="array" ref="H6006">IF($F6006="", "", IFS(_xlfn.XLOOKUP($F6006, accounts!$A$2:$A$86, accounts!$E$2:$E$86, 0)&gt;=1000, "Enterprise", _xlfn.XLOOKUP($F6006, accounts!$A$2:$A$86, accounts!$E$2:$E$86, 0)&gt;=100, "Mid-Market", TRUE, "SMB"))</f>
        <v/>
      </c>
      <c r="I6006" s="1" t="str">
        <f t="array" ref="I6006">IF($F6006="", "", _xlfn.XLOOKUP($F6006,accounts!$A$2:$A$86,accounts!$F$2:$F$86, "Other"))</f>
        <v/>
      </c>
      <c r="J6006" s="1" t="s">
        <v>189</v>
      </c>
      <c r="K6006" s="3">
        <v>42964.0</v>
      </c>
    </row>
    <row r="6007">
      <c r="A6007" s="1" t="s">
        <v>6212</v>
      </c>
      <c r="B6007" s="1" t="s">
        <v>52</v>
      </c>
      <c r="C6007" s="1" t="str">
        <f t="array" ref="C6007">_xlfn.XLOOKUP($B6007, sales_teams!$A$2:$A$36, sales_teams!$B$2:$B$36)</f>
        <v>Rocco Neubert</v>
      </c>
      <c r="D6007" s="1" t="str">
        <f t="array" ref="D6007">_xlfn.XLOOKUP($B6007, sales_teams!$A$2:$A$36, sales_teams!$C$2:$C$36)</f>
        <v>East</v>
      </c>
      <c r="E6007" s="1" t="s">
        <v>109</v>
      </c>
      <c r="F6007" s="1" t="s">
        <v>147</v>
      </c>
      <c r="G6007" s="1" t="str">
        <f t="array" ref="G6007">IF($F6007="", "", _xlfn.XLOOKUP($F6007,accounts!$A$2:$A$86,accounts!$B$2:$B$86, "Other"))</f>
        <v>telecommunications</v>
      </c>
      <c r="H6007" s="1" t="str">
        <f t="array" ref="H6007">IF($F6007="", "", IFS(_xlfn.XLOOKUP($F6007, accounts!$A$2:$A$86, accounts!$E$2:$E$86, 0)&gt;=1000, "Enterprise", _xlfn.XLOOKUP($F6007, accounts!$A$2:$A$86, accounts!$E$2:$E$86, 0)&gt;=100, "Mid-Market", TRUE, "SMB"))</f>
        <v>Enterprise</v>
      </c>
      <c r="I6007" s="1" t="str">
        <f t="array" ref="I6007">IF($F6007="", "", _xlfn.XLOOKUP($F6007,accounts!$A$2:$A$86,accounts!$F$2:$F$86, "Other"))</f>
        <v>United States</v>
      </c>
      <c r="J6007" s="1" t="s">
        <v>189</v>
      </c>
      <c r="K6007" s="3">
        <v>42964.0</v>
      </c>
    </row>
    <row r="6008">
      <c r="A6008" s="1" t="s">
        <v>6213</v>
      </c>
      <c r="B6008" s="1" t="s">
        <v>52</v>
      </c>
      <c r="C6008" s="1" t="str">
        <f t="array" ref="C6008">_xlfn.XLOOKUP($B6008, sales_teams!$A$2:$A$36, sales_teams!$B$2:$B$36)</f>
        <v>Rocco Neubert</v>
      </c>
      <c r="D6008" s="1" t="str">
        <f t="array" ref="D6008">_xlfn.XLOOKUP($B6008, sales_teams!$A$2:$A$36, sales_teams!$C$2:$C$36)</f>
        <v>East</v>
      </c>
      <c r="E6008" s="1" t="s">
        <v>181</v>
      </c>
      <c r="F6008" s="1" t="s">
        <v>173</v>
      </c>
      <c r="G6008" s="1" t="str">
        <f t="array" ref="G6008">IF($F6008="", "", _xlfn.XLOOKUP($F6008,accounts!$A$2:$A$86,accounts!$B$2:$B$86, "Other"))</f>
        <v>technology</v>
      </c>
      <c r="H6008" s="1" t="str">
        <f t="array" ref="H6008">IF($F6008="", "", IFS(_xlfn.XLOOKUP($F6008, accounts!$A$2:$A$86, accounts!$E$2:$E$86, 0)&gt;=1000, "Enterprise", _xlfn.XLOOKUP($F6008, accounts!$A$2:$A$86, accounts!$E$2:$E$86, 0)&gt;=100, "Mid-Market", TRUE, "SMB"))</f>
        <v>Mid-Market</v>
      </c>
      <c r="I6008" s="1" t="str">
        <f t="array" ref="I6008">IF($F6008="", "", _xlfn.XLOOKUP($F6008,accounts!$A$2:$A$86,accounts!$F$2:$F$86, "Other"))</f>
        <v>China</v>
      </c>
      <c r="J6008" s="1" t="s">
        <v>131</v>
      </c>
      <c r="K6008" s="3">
        <v>42964.0</v>
      </c>
      <c r="L6008" s="3">
        <v>43058.0</v>
      </c>
      <c r="M6008" s="1">
        <v>567.0</v>
      </c>
    </row>
    <row r="6009">
      <c r="A6009" s="1" t="s">
        <v>6214</v>
      </c>
      <c r="B6009" s="1" t="s">
        <v>39</v>
      </c>
      <c r="C6009" s="1" t="str">
        <f t="array" ref="C6009">_xlfn.XLOOKUP($B6009, sales_teams!$A$2:$A$36, sales_teams!$B$2:$B$36)</f>
        <v>Cara Losch</v>
      </c>
      <c r="D6009" s="1" t="str">
        <f t="array" ref="D6009">_xlfn.XLOOKUP($B6009, sales_teams!$A$2:$A$36, sales_teams!$C$2:$C$36)</f>
        <v>East</v>
      </c>
      <c r="E6009" s="1" t="s">
        <v>109</v>
      </c>
      <c r="F6009" s="1" t="s">
        <v>103</v>
      </c>
      <c r="G6009" s="1" t="str">
        <f t="array" ref="G6009">IF($F6009="", "", _xlfn.XLOOKUP($F6009,accounts!$A$2:$A$86,accounts!$B$2:$B$86, "Other"))</f>
        <v>retail</v>
      </c>
      <c r="H6009" s="1" t="str">
        <f t="array" ref="H6009">IF($F6009="", "", IFS(_xlfn.XLOOKUP($F6009, accounts!$A$2:$A$86, accounts!$E$2:$E$86, 0)&gt;=1000, "Enterprise", _xlfn.XLOOKUP($F6009, accounts!$A$2:$A$86, accounts!$E$2:$E$86, 0)&gt;=100, "Mid-Market", TRUE, "SMB"))</f>
        <v>Enterprise</v>
      </c>
      <c r="I6009" s="1" t="str">
        <f t="array" ref="I6009">IF($F6009="", "", _xlfn.XLOOKUP($F6009,accounts!$A$2:$A$86,accounts!$F$2:$F$86, "Other"))</f>
        <v>United States</v>
      </c>
      <c r="J6009" s="1" t="s">
        <v>192</v>
      </c>
      <c r="K6009" s="3">
        <v>42964.0</v>
      </c>
      <c r="L6009" s="3">
        <v>43044.0</v>
      </c>
      <c r="M6009" s="1">
        <v>0.0</v>
      </c>
    </row>
    <row r="6010">
      <c r="A6010" s="1" t="s">
        <v>6215</v>
      </c>
      <c r="B6010" s="1" t="s">
        <v>48</v>
      </c>
      <c r="C6010" s="1" t="str">
        <f t="array" ref="C6010">_xlfn.XLOOKUP($B6010, sales_teams!$A$2:$A$36, sales_teams!$B$2:$B$36)</f>
        <v>Rocco Neubert</v>
      </c>
      <c r="D6010" s="1" t="str">
        <f t="array" ref="D6010">_xlfn.XLOOKUP($B6010, sales_teams!$A$2:$A$36, sales_teams!$C$2:$C$36)</f>
        <v>East</v>
      </c>
      <c r="E6010" s="1" t="s">
        <v>148</v>
      </c>
      <c r="G6010" s="1" t="str">
        <f t="array" ref="G6010">IF($F6010="", "", _xlfn.XLOOKUP($F6010,accounts!$A$2:$A$86,accounts!$B$2:$B$86, "Other"))</f>
        <v/>
      </c>
      <c r="H6010" s="1" t="str">
        <f t="array" ref="H6010">IF($F6010="", "", IFS(_xlfn.XLOOKUP($F6010, accounts!$A$2:$A$86, accounts!$E$2:$E$86, 0)&gt;=1000, "Enterprise", _xlfn.XLOOKUP($F6010, accounts!$A$2:$A$86, accounts!$E$2:$E$86, 0)&gt;=100, "Mid-Market", TRUE, "SMB"))</f>
        <v/>
      </c>
      <c r="I6010" s="1" t="str">
        <f t="array" ref="I6010">IF($F6010="", "", _xlfn.XLOOKUP($F6010,accounts!$A$2:$A$86,accounts!$F$2:$F$86, "Other"))</f>
        <v/>
      </c>
      <c r="J6010" s="1" t="s">
        <v>189</v>
      </c>
      <c r="K6010" s="3">
        <v>42964.0</v>
      </c>
    </row>
    <row r="6011">
      <c r="A6011" s="1" t="s">
        <v>6216</v>
      </c>
      <c r="B6011" s="1" t="s">
        <v>48</v>
      </c>
      <c r="C6011" s="1" t="str">
        <f t="array" ref="C6011">_xlfn.XLOOKUP($B6011, sales_teams!$A$2:$A$36, sales_teams!$B$2:$B$36)</f>
        <v>Rocco Neubert</v>
      </c>
      <c r="D6011" s="1" t="str">
        <f t="array" ref="D6011">_xlfn.XLOOKUP($B6011, sales_teams!$A$2:$A$36, sales_teams!$C$2:$C$36)</f>
        <v>East</v>
      </c>
      <c r="E6011" s="1" t="s">
        <v>148</v>
      </c>
      <c r="G6011" s="1" t="str">
        <f t="array" ref="G6011">IF($F6011="", "", _xlfn.XLOOKUP($F6011,accounts!$A$2:$A$86,accounts!$B$2:$B$86, "Other"))</f>
        <v/>
      </c>
      <c r="H6011" s="1" t="str">
        <f t="array" ref="H6011">IF($F6011="", "", IFS(_xlfn.XLOOKUP($F6011, accounts!$A$2:$A$86, accounts!$E$2:$E$86, 0)&gt;=1000, "Enterprise", _xlfn.XLOOKUP($F6011, accounts!$A$2:$A$86, accounts!$E$2:$E$86, 0)&gt;=100, "Mid-Market", TRUE, "SMB"))</f>
        <v/>
      </c>
      <c r="I6011" s="1" t="str">
        <f t="array" ref="I6011">IF($F6011="", "", _xlfn.XLOOKUP($F6011,accounts!$A$2:$A$86,accounts!$F$2:$F$86, "Other"))</f>
        <v/>
      </c>
      <c r="J6011" s="1" t="s">
        <v>189</v>
      </c>
      <c r="K6011" s="3">
        <v>42964.0</v>
      </c>
    </row>
    <row r="6012">
      <c r="A6012" s="1" t="s">
        <v>6217</v>
      </c>
      <c r="B6012" s="1" t="s">
        <v>30</v>
      </c>
      <c r="C6012" s="1" t="str">
        <f t="array" ref="C6012">_xlfn.XLOOKUP($B6012, sales_teams!$A$2:$A$36, sales_teams!$B$2:$B$36)</f>
        <v>Melvin Marxen</v>
      </c>
      <c r="D6012" s="1" t="str">
        <f t="array" ref="D6012">_xlfn.XLOOKUP($B6012, sales_teams!$A$2:$A$36, sales_teams!$C$2:$C$36)</f>
        <v>Central</v>
      </c>
      <c r="E6012" s="1" t="s">
        <v>109</v>
      </c>
      <c r="F6012" s="1" t="s">
        <v>82</v>
      </c>
      <c r="G6012" s="1" t="str">
        <f t="array" ref="G6012">IF($F6012="", "", _xlfn.XLOOKUP($F6012,accounts!$A$2:$A$86,accounts!$B$2:$B$86, "Other"))</f>
        <v>software</v>
      </c>
      <c r="H6012" s="1" t="str">
        <f t="array" ref="H6012">IF($F6012="", "", IFS(_xlfn.XLOOKUP($F6012, accounts!$A$2:$A$86, accounts!$E$2:$E$86, 0)&gt;=1000, "Enterprise", _xlfn.XLOOKUP($F6012, accounts!$A$2:$A$86, accounts!$E$2:$E$86, 0)&gt;=100, "Mid-Market", TRUE, "SMB"))</f>
        <v>Enterprise</v>
      </c>
      <c r="I6012" s="1" t="str">
        <f t="array" ref="I6012">IF($F6012="", "", _xlfn.XLOOKUP($F6012,accounts!$A$2:$A$86,accounts!$F$2:$F$86, "Other"))</f>
        <v>United States</v>
      </c>
      <c r="J6012" s="1" t="s">
        <v>131</v>
      </c>
      <c r="K6012" s="3">
        <v>42964.0</v>
      </c>
      <c r="L6012" s="3">
        <v>43058.0</v>
      </c>
      <c r="M6012" s="1">
        <v>1029.0</v>
      </c>
    </row>
    <row r="6013">
      <c r="A6013" s="1" t="s">
        <v>6218</v>
      </c>
      <c r="B6013" s="1" t="s">
        <v>102</v>
      </c>
      <c r="C6013" s="1" t="str">
        <f t="array" ref="C6013">_xlfn.XLOOKUP($B6013, sales_teams!$A$2:$A$36, sales_teams!$B$2:$B$36)</f>
        <v>Summer Sewald</v>
      </c>
      <c r="D6013" s="1" t="str">
        <f t="array" ref="D6013">_xlfn.XLOOKUP($B6013, sales_teams!$A$2:$A$36, sales_teams!$C$2:$C$36)</f>
        <v>West</v>
      </c>
      <c r="E6013" s="1" t="s">
        <v>181</v>
      </c>
      <c r="F6013" s="1" t="s">
        <v>84</v>
      </c>
      <c r="G6013" s="1" t="str">
        <f t="array" ref="G6013">IF($F6013="", "", _xlfn.XLOOKUP($F6013,accounts!$A$2:$A$86,accounts!$B$2:$B$86, "Other"))</f>
        <v>retail</v>
      </c>
      <c r="H6013" s="1" t="str">
        <f t="array" ref="H6013">IF($F6013="", "", IFS(_xlfn.XLOOKUP($F6013, accounts!$A$2:$A$86, accounts!$E$2:$E$86, 0)&gt;=1000, "Enterprise", _xlfn.XLOOKUP($F6013, accounts!$A$2:$A$86, accounts!$E$2:$E$86, 0)&gt;=100, "Mid-Market", TRUE, "SMB"))</f>
        <v>Enterprise</v>
      </c>
      <c r="I6013" s="1" t="str">
        <f t="array" ref="I6013">IF($F6013="", "", _xlfn.XLOOKUP($F6013,accounts!$A$2:$A$86,accounts!$F$2:$F$86, "Other"))</f>
        <v>United States</v>
      </c>
      <c r="J6013" s="1" t="s">
        <v>131</v>
      </c>
      <c r="K6013" s="3">
        <v>42964.0</v>
      </c>
      <c r="L6013" s="3">
        <v>43047.0</v>
      </c>
      <c r="M6013" s="1">
        <v>430.0</v>
      </c>
    </row>
    <row r="6014">
      <c r="A6014" s="1" t="s">
        <v>6219</v>
      </c>
      <c r="B6014" s="1" t="s">
        <v>107</v>
      </c>
      <c r="C6014" s="1" t="str">
        <f t="array" ref="C6014">_xlfn.XLOOKUP($B6014, sales_teams!$A$2:$A$36, sales_teams!$B$2:$B$36)</f>
        <v>Summer Sewald</v>
      </c>
      <c r="D6014" s="1" t="str">
        <f t="array" ref="D6014">_xlfn.XLOOKUP($B6014, sales_teams!$A$2:$A$36, sales_teams!$C$2:$C$36)</f>
        <v>West</v>
      </c>
      <c r="E6014" s="1" t="s">
        <v>148</v>
      </c>
      <c r="F6014" s="1" t="s">
        <v>125</v>
      </c>
      <c r="G6014" s="1" t="str">
        <f t="array" ref="G6014">IF($F6014="", "", _xlfn.XLOOKUP($F6014,accounts!$A$2:$A$86,accounts!$B$2:$B$86, "Other"))</f>
        <v>software</v>
      </c>
      <c r="H6014" s="1" t="str">
        <f t="array" ref="H6014">IF($F6014="", "", IFS(_xlfn.XLOOKUP($F6014, accounts!$A$2:$A$86, accounts!$E$2:$E$86, 0)&gt;=1000, "Enterprise", _xlfn.XLOOKUP($F6014, accounts!$A$2:$A$86, accounts!$E$2:$E$86, 0)&gt;=100, "Mid-Market", TRUE, "SMB"))</f>
        <v>Enterprise</v>
      </c>
      <c r="I6014" s="1" t="str">
        <f t="array" ref="I6014">IF($F6014="", "", _xlfn.XLOOKUP($F6014,accounts!$A$2:$A$86,accounts!$F$2:$F$86, "Other"))</f>
        <v>United States</v>
      </c>
      <c r="J6014" s="1" t="s">
        <v>131</v>
      </c>
      <c r="K6014" s="3">
        <v>42964.0</v>
      </c>
      <c r="L6014" s="3">
        <v>43056.0</v>
      </c>
      <c r="M6014" s="1">
        <v>5316.0</v>
      </c>
    </row>
    <row r="6015">
      <c r="A6015" s="1" t="s">
        <v>6220</v>
      </c>
      <c r="B6015" s="1" t="s">
        <v>18</v>
      </c>
      <c r="C6015" s="1" t="str">
        <f t="array" ref="C6015">_xlfn.XLOOKUP($B6015, sales_teams!$A$2:$A$36, sales_teams!$B$2:$B$36)</f>
        <v>Dustin Brinkmann</v>
      </c>
      <c r="D6015" s="1" t="str">
        <f t="array" ref="D6015">_xlfn.XLOOKUP($B6015, sales_teams!$A$2:$A$36, sales_teams!$C$2:$C$36)</f>
        <v>Central</v>
      </c>
      <c r="E6015" s="1" t="s">
        <v>188</v>
      </c>
      <c r="F6015" s="1" t="s">
        <v>149</v>
      </c>
      <c r="G6015" s="1" t="str">
        <f t="array" ref="G6015">IF($F6015="", "", _xlfn.XLOOKUP($F6015,accounts!$A$2:$A$86,accounts!$B$2:$B$86, "Other"))</f>
        <v>medical</v>
      </c>
      <c r="H6015" s="1" t="str">
        <f t="array" ref="H6015">IF($F6015="", "", IFS(_xlfn.XLOOKUP($F6015, accounts!$A$2:$A$86, accounts!$E$2:$E$86, 0)&gt;=1000, "Enterprise", _xlfn.XLOOKUP($F6015, accounts!$A$2:$A$86, accounts!$E$2:$E$86, 0)&gt;=100, "Mid-Market", TRUE, "SMB"))</f>
        <v>Enterprise</v>
      </c>
      <c r="I6015" s="1" t="str">
        <f t="array" ref="I6015">IF($F6015="", "", _xlfn.XLOOKUP($F6015,accounts!$A$2:$A$86,accounts!$F$2:$F$86, "Other"))</f>
        <v>United States</v>
      </c>
      <c r="J6015" s="1" t="s">
        <v>192</v>
      </c>
      <c r="K6015" s="3">
        <v>42964.0</v>
      </c>
      <c r="L6015" s="3">
        <v>42975.0</v>
      </c>
      <c r="M6015" s="1">
        <v>0.0</v>
      </c>
    </row>
    <row r="6016">
      <c r="A6016" s="1" t="s">
        <v>6221</v>
      </c>
      <c r="B6016" s="1" t="s">
        <v>65</v>
      </c>
      <c r="C6016" s="1" t="str">
        <f t="array" ref="C6016">_xlfn.XLOOKUP($B6016, sales_teams!$A$2:$A$36, sales_teams!$B$2:$B$36)</f>
        <v>Celia Rouche</v>
      </c>
      <c r="D6016" s="1" t="str">
        <f t="array" ref="D6016">_xlfn.XLOOKUP($B6016, sales_teams!$A$2:$A$36, sales_teams!$C$2:$C$36)</f>
        <v>West</v>
      </c>
      <c r="E6016" s="1" t="s">
        <v>179</v>
      </c>
      <c r="F6016" s="1" t="s">
        <v>98</v>
      </c>
      <c r="G6016" s="1" t="str">
        <f t="array" ref="G6016">IF($F6016="", "", _xlfn.XLOOKUP($F6016,accounts!$A$2:$A$86,accounts!$B$2:$B$86, "Other"))</f>
        <v>retail</v>
      </c>
      <c r="H6016" s="1" t="str">
        <f t="array" ref="H6016">IF($F6016="", "", IFS(_xlfn.XLOOKUP($F6016, accounts!$A$2:$A$86, accounts!$E$2:$E$86, 0)&gt;=1000, "Enterprise", _xlfn.XLOOKUP($F6016, accounts!$A$2:$A$86, accounts!$E$2:$E$86, 0)&gt;=100, "Mid-Market", TRUE, "SMB"))</f>
        <v>Enterprise</v>
      </c>
      <c r="I6016" s="1" t="str">
        <f t="array" ref="I6016">IF($F6016="", "", _xlfn.XLOOKUP($F6016,accounts!$A$2:$A$86,accounts!$F$2:$F$86, "Other"))</f>
        <v>Japan</v>
      </c>
      <c r="J6016" s="1" t="s">
        <v>189</v>
      </c>
      <c r="K6016" s="3">
        <v>42964.0</v>
      </c>
    </row>
    <row r="6017">
      <c r="A6017" s="1" t="s">
        <v>6222</v>
      </c>
      <c r="B6017" s="1" t="s">
        <v>41</v>
      </c>
      <c r="C6017" s="1" t="str">
        <f t="array" ref="C6017">_xlfn.XLOOKUP($B6017, sales_teams!$A$2:$A$36, sales_teams!$B$2:$B$36)</f>
        <v>Cara Losch</v>
      </c>
      <c r="D6017" s="1" t="str">
        <f t="array" ref="D6017">_xlfn.XLOOKUP($B6017, sales_teams!$A$2:$A$36, sales_teams!$C$2:$C$36)</f>
        <v>East</v>
      </c>
      <c r="E6017" s="1" t="s">
        <v>188</v>
      </c>
      <c r="F6017" s="1" t="s">
        <v>125</v>
      </c>
      <c r="G6017" s="1" t="str">
        <f t="array" ref="G6017">IF($F6017="", "", _xlfn.XLOOKUP($F6017,accounts!$A$2:$A$86,accounts!$B$2:$B$86, "Other"))</f>
        <v>software</v>
      </c>
      <c r="H6017" s="1" t="str">
        <f t="array" ref="H6017">IF($F6017="", "", IFS(_xlfn.XLOOKUP($F6017, accounts!$A$2:$A$86, accounts!$E$2:$E$86, 0)&gt;=1000, "Enterprise", _xlfn.XLOOKUP($F6017, accounts!$A$2:$A$86, accounts!$E$2:$E$86, 0)&gt;=100, "Mid-Market", TRUE, "SMB"))</f>
        <v>Enterprise</v>
      </c>
      <c r="I6017" s="1" t="str">
        <f t="array" ref="I6017">IF($F6017="", "", _xlfn.XLOOKUP($F6017,accounts!$A$2:$A$86,accounts!$F$2:$F$86, "Other"))</f>
        <v>United States</v>
      </c>
      <c r="J6017" s="1" t="s">
        <v>131</v>
      </c>
      <c r="K6017" s="3">
        <v>42964.0</v>
      </c>
      <c r="L6017" s="3">
        <v>42982.0</v>
      </c>
      <c r="M6017" s="1">
        <v>3913.0</v>
      </c>
    </row>
    <row r="6018">
      <c r="A6018" s="1" t="s">
        <v>6223</v>
      </c>
      <c r="B6018" s="1" t="s">
        <v>15</v>
      </c>
      <c r="C6018" s="1" t="str">
        <f t="array" ref="C6018">_xlfn.XLOOKUP($B6018, sales_teams!$A$2:$A$36, sales_teams!$B$2:$B$36)</f>
        <v>Dustin Brinkmann</v>
      </c>
      <c r="D6018" s="1" t="str">
        <f t="array" ref="D6018">_xlfn.XLOOKUP($B6018, sales_teams!$A$2:$A$36, sales_teams!$C$2:$C$36)</f>
        <v>Central</v>
      </c>
      <c r="E6018" s="1" t="s">
        <v>181</v>
      </c>
      <c r="F6018" s="1" t="s">
        <v>178</v>
      </c>
      <c r="G6018" s="1" t="str">
        <f t="array" ref="G6018">IF($F6018="", "", _xlfn.XLOOKUP($F6018,accounts!$A$2:$A$86,accounts!$B$2:$B$86, "Other"))</f>
        <v>medical</v>
      </c>
      <c r="H6018" s="1" t="str">
        <f t="array" ref="H6018">IF($F6018="", "", IFS(_xlfn.XLOOKUP($F6018, accounts!$A$2:$A$86, accounts!$E$2:$E$86, 0)&gt;=1000, "Enterprise", _xlfn.XLOOKUP($F6018, accounts!$A$2:$A$86, accounts!$E$2:$E$86, 0)&gt;=100, "Mid-Market", TRUE, "SMB"))</f>
        <v>Enterprise</v>
      </c>
      <c r="I6018" s="1" t="str">
        <f t="array" ref="I6018">IF($F6018="", "", _xlfn.XLOOKUP($F6018,accounts!$A$2:$A$86,accounts!$F$2:$F$86, "Other"))</f>
        <v>United States</v>
      </c>
      <c r="J6018" s="1" t="s">
        <v>192</v>
      </c>
      <c r="K6018" s="3">
        <v>42964.0</v>
      </c>
      <c r="L6018" s="3">
        <v>42971.0</v>
      </c>
      <c r="M6018" s="1">
        <v>0.0</v>
      </c>
    </row>
    <row r="6019">
      <c r="A6019" s="1" t="s">
        <v>6224</v>
      </c>
      <c r="B6019" s="1" t="s">
        <v>15</v>
      </c>
      <c r="C6019" s="1" t="str">
        <f t="array" ref="C6019">_xlfn.XLOOKUP($B6019, sales_teams!$A$2:$A$36, sales_teams!$B$2:$B$36)</f>
        <v>Dustin Brinkmann</v>
      </c>
      <c r="D6019" s="1" t="str">
        <f t="array" ref="D6019">_xlfn.XLOOKUP($B6019, sales_teams!$A$2:$A$36, sales_teams!$C$2:$C$36)</f>
        <v>Central</v>
      </c>
      <c r="E6019" s="1" t="s">
        <v>179</v>
      </c>
      <c r="F6019" s="1" t="s">
        <v>164</v>
      </c>
      <c r="G6019" s="1" t="str">
        <f t="array" ref="G6019">IF($F6019="", "", _xlfn.XLOOKUP($F6019,accounts!$A$2:$A$86,accounts!$B$2:$B$86, "Other"))</f>
        <v>retail</v>
      </c>
      <c r="H6019" s="1" t="str">
        <f t="array" ref="H6019">IF($F6019="", "", IFS(_xlfn.XLOOKUP($F6019, accounts!$A$2:$A$86, accounts!$E$2:$E$86, 0)&gt;=1000, "Enterprise", _xlfn.XLOOKUP($F6019, accounts!$A$2:$A$86, accounts!$E$2:$E$86, 0)&gt;=100, "Mid-Market", TRUE, "SMB"))</f>
        <v>Mid-Market</v>
      </c>
      <c r="I6019" s="1" t="str">
        <f t="array" ref="I6019">IF($F6019="", "", _xlfn.XLOOKUP($F6019,accounts!$A$2:$A$86,accounts!$F$2:$F$86, "Other"))</f>
        <v>United States</v>
      </c>
      <c r="J6019" s="1" t="s">
        <v>192</v>
      </c>
      <c r="K6019" s="3">
        <v>42964.0</v>
      </c>
      <c r="L6019" s="3">
        <v>42967.0</v>
      </c>
      <c r="M6019" s="1">
        <v>0.0</v>
      </c>
    </row>
    <row r="6020">
      <c r="A6020" s="1" t="s">
        <v>6225</v>
      </c>
      <c r="B6020" s="1" t="s">
        <v>60</v>
      </c>
      <c r="C6020" s="1" t="str">
        <f t="array" ref="C6020">_xlfn.XLOOKUP($B6020, sales_teams!$A$2:$A$36, sales_teams!$B$2:$B$36)</f>
        <v>Celia Rouche</v>
      </c>
      <c r="D6020" s="1" t="str">
        <f t="array" ref="D6020">_xlfn.XLOOKUP($B6020, sales_teams!$A$2:$A$36, sales_teams!$C$2:$C$36)</f>
        <v>West</v>
      </c>
      <c r="E6020" s="1" t="s">
        <v>188</v>
      </c>
      <c r="F6020" s="1" t="s">
        <v>59</v>
      </c>
      <c r="G6020" s="1" t="str">
        <f t="array" ref="G6020">IF($F6020="", "", _xlfn.XLOOKUP($F6020,accounts!$A$2:$A$86,accounts!$B$2:$B$86, "Other"))</f>
        <v>medical</v>
      </c>
      <c r="H6020" s="1" t="str">
        <f t="array" ref="H6020">IF($F6020="", "", IFS(_xlfn.XLOOKUP($F6020, accounts!$A$2:$A$86, accounts!$E$2:$E$86, 0)&gt;=1000, "Enterprise", _xlfn.XLOOKUP($F6020, accounts!$A$2:$A$86, accounts!$E$2:$E$86, 0)&gt;=100, "Mid-Market", TRUE, "SMB"))</f>
        <v>SMB</v>
      </c>
      <c r="I6020" s="1" t="str">
        <f t="array" ref="I6020">IF($F6020="", "", _xlfn.XLOOKUP($F6020,accounts!$A$2:$A$86,accounts!$F$2:$F$86, "Other"))</f>
        <v>United States</v>
      </c>
      <c r="J6020" s="1" t="s">
        <v>192</v>
      </c>
      <c r="K6020" s="3">
        <v>42964.0</v>
      </c>
      <c r="L6020" s="3">
        <v>42965.0</v>
      </c>
      <c r="M6020" s="1">
        <v>0.0</v>
      </c>
    </row>
    <row r="6021">
      <c r="A6021" s="1" t="s">
        <v>6226</v>
      </c>
      <c r="B6021" s="1" t="s">
        <v>60</v>
      </c>
      <c r="C6021" s="1" t="str">
        <f t="array" ref="C6021">_xlfn.XLOOKUP($B6021, sales_teams!$A$2:$A$36, sales_teams!$B$2:$B$36)</f>
        <v>Celia Rouche</v>
      </c>
      <c r="D6021" s="1" t="str">
        <f t="array" ref="D6021">_xlfn.XLOOKUP($B6021, sales_teams!$A$2:$A$36, sales_teams!$C$2:$C$36)</f>
        <v>West</v>
      </c>
      <c r="E6021" s="1" t="s">
        <v>188</v>
      </c>
      <c r="F6021" s="1" t="s">
        <v>142</v>
      </c>
      <c r="G6021" s="1" t="str">
        <f t="array" ref="G6021">IF($F6021="", "", _xlfn.XLOOKUP($F6021,accounts!$A$2:$A$86,accounts!$B$2:$B$86, "Other"))</f>
        <v>retail</v>
      </c>
      <c r="H6021" s="1" t="str">
        <f t="array" ref="H6021">IF($F6021="", "", IFS(_xlfn.XLOOKUP($F6021, accounts!$A$2:$A$86, accounts!$E$2:$E$86, 0)&gt;=1000, "Enterprise", _xlfn.XLOOKUP($F6021, accounts!$A$2:$A$86, accounts!$E$2:$E$86, 0)&gt;=100, "Mid-Market", TRUE, "SMB"))</f>
        <v>Enterprise</v>
      </c>
      <c r="I6021" s="1" t="str">
        <f t="array" ref="I6021">IF($F6021="", "", _xlfn.XLOOKUP($F6021,accounts!$A$2:$A$86,accounts!$F$2:$F$86, "Other"))</f>
        <v>United States</v>
      </c>
      <c r="J6021" s="1" t="s">
        <v>192</v>
      </c>
      <c r="K6021" s="3">
        <v>42964.0</v>
      </c>
      <c r="L6021" s="3">
        <v>43050.0</v>
      </c>
      <c r="M6021" s="1">
        <v>0.0</v>
      </c>
    </row>
    <row r="6022">
      <c r="A6022" s="1" t="s">
        <v>6227</v>
      </c>
      <c r="B6022" s="1" t="s">
        <v>34</v>
      </c>
      <c r="C6022" s="1" t="str">
        <f t="array" ref="C6022">_xlfn.XLOOKUP($B6022, sales_teams!$A$2:$A$36, sales_teams!$B$2:$B$36)</f>
        <v>Cara Losch</v>
      </c>
      <c r="D6022" s="1" t="str">
        <f t="array" ref="D6022">_xlfn.XLOOKUP($B6022, sales_teams!$A$2:$A$36, sales_teams!$C$2:$C$36)</f>
        <v>East</v>
      </c>
      <c r="E6022" s="1" t="s">
        <v>179</v>
      </c>
      <c r="F6022" s="1" t="s">
        <v>118</v>
      </c>
      <c r="G6022" s="1" t="str">
        <f t="array" ref="G6022">IF($F6022="", "", _xlfn.XLOOKUP($F6022,accounts!$A$2:$A$86,accounts!$B$2:$B$86, "Other"))</f>
        <v>services</v>
      </c>
      <c r="H6022" s="1" t="str">
        <f t="array" ref="H6022">IF($F6022="", "", IFS(_xlfn.XLOOKUP($F6022, accounts!$A$2:$A$86, accounts!$E$2:$E$86, 0)&gt;=1000, "Enterprise", _xlfn.XLOOKUP($F6022, accounts!$A$2:$A$86, accounts!$E$2:$E$86, 0)&gt;=100, "Mid-Market", TRUE, "SMB"))</f>
        <v>Enterprise</v>
      </c>
      <c r="I6022" s="1" t="str">
        <f t="array" ref="I6022">IF($F6022="", "", _xlfn.XLOOKUP($F6022,accounts!$A$2:$A$86,accounts!$F$2:$F$86, "Other"))</f>
        <v>United States</v>
      </c>
      <c r="J6022" s="1" t="s">
        <v>189</v>
      </c>
      <c r="K6022" s="3">
        <v>42964.0</v>
      </c>
    </row>
    <row r="6023">
      <c r="A6023" s="1" t="s">
        <v>6228</v>
      </c>
      <c r="B6023" s="1" t="s">
        <v>105</v>
      </c>
      <c r="C6023" s="1" t="str">
        <f t="array" ref="C6023">_xlfn.XLOOKUP($B6023, sales_teams!$A$2:$A$36, sales_teams!$B$2:$B$36)</f>
        <v>Summer Sewald</v>
      </c>
      <c r="D6023" s="1" t="str">
        <f t="array" ref="D6023">_xlfn.XLOOKUP($B6023, sales_teams!$A$2:$A$36, sales_teams!$C$2:$C$36)</f>
        <v>West</v>
      </c>
      <c r="E6023" s="1" t="s">
        <v>181</v>
      </c>
      <c r="F6023" s="1" t="s">
        <v>119</v>
      </c>
      <c r="G6023" s="1" t="str">
        <f t="array" ref="G6023">IF($F6023="", "", _xlfn.XLOOKUP($F6023,accounts!$A$2:$A$86,accounts!$B$2:$B$86, "Other"))</f>
        <v>technology</v>
      </c>
      <c r="H6023" s="1" t="str">
        <f t="array" ref="H6023">IF($F6023="", "", IFS(_xlfn.XLOOKUP($F6023, accounts!$A$2:$A$86, accounts!$E$2:$E$86, 0)&gt;=1000, "Enterprise", _xlfn.XLOOKUP($F6023, accounts!$A$2:$A$86, accounts!$E$2:$E$86, 0)&gt;=100, "Mid-Market", TRUE, "SMB"))</f>
        <v>Enterprise</v>
      </c>
      <c r="I6023" s="1" t="str">
        <f t="array" ref="I6023">IF($F6023="", "", _xlfn.XLOOKUP($F6023,accounts!$A$2:$A$86,accounts!$F$2:$F$86, "Other"))</f>
        <v>Korea</v>
      </c>
      <c r="J6023" s="1" t="s">
        <v>131</v>
      </c>
      <c r="K6023" s="3">
        <v>42964.0</v>
      </c>
      <c r="L6023" s="3">
        <v>42981.0</v>
      </c>
      <c r="M6023" s="1">
        <v>655.0</v>
      </c>
    </row>
    <row r="6024">
      <c r="A6024" s="1" t="s">
        <v>6229</v>
      </c>
      <c r="B6024" s="1" t="s">
        <v>105</v>
      </c>
      <c r="C6024" s="1" t="str">
        <f t="array" ref="C6024">_xlfn.XLOOKUP($B6024, sales_teams!$A$2:$A$36, sales_teams!$B$2:$B$36)</f>
        <v>Summer Sewald</v>
      </c>
      <c r="D6024" s="1" t="str">
        <f t="array" ref="D6024">_xlfn.XLOOKUP($B6024, sales_teams!$A$2:$A$36, sales_teams!$C$2:$C$36)</f>
        <v>West</v>
      </c>
      <c r="E6024" s="1" t="s">
        <v>179</v>
      </c>
      <c r="F6024" s="1" t="s">
        <v>117</v>
      </c>
      <c r="G6024" s="1" t="str">
        <f t="array" ref="G6024">IF($F6024="", "", _xlfn.XLOOKUP($F6024,accounts!$A$2:$A$86,accounts!$B$2:$B$86, "Other"))</f>
        <v>retail</v>
      </c>
      <c r="H6024" s="1" t="str">
        <f t="array" ref="H6024">IF($F6024="", "", IFS(_xlfn.XLOOKUP($F6024, accounts!$A$2:$A$86, accounts!$E$2:$E$86, 0)&gt;=1000, "Enterprise", _xlfn.XLOOKUP($F6024, accounts!$A$2:$A$86, accounts!$E$2:$E$86, 0)&gt;=100, "Mid-Market", TRUE, "SMB"))</f>
        <v>Mid-Market</v>
      </c>
      <c r="I6024" s="1" t="str">
        <f t="array" ref="I6024">IF($F6024="", "", _xlfn.XLOOKUP($F6024,accounts!$A$2:$A$86,accounts!$F$2:$F$86, "Other"))</f>
        <v>United States</v>
      </c>
      <c r="J6024" s="1" t="s">
        <v>131</v>
      </c>
      <c r="K6024" s="3">
        <v>42964.0</v>
      </c>
      <c r="L6024" s="3">
        <v>42978.0</v>
      </c>
      <c r="M6024" s="1">
        <v>46.0</v>
      </c>
    </row>
    <row r="6025">
      <c r="A6025" s="1" t="s">
        <v>6230</v>
      </c>
      <c r="B6025" s="1" t="s">
        <v>57</v>
      </c>
      <c r="C6025" s="1" t="str">
        <f t="array" ref="C6025">_xlfn.XLOOKUP($B6025, sales_teams!$A$2:$A$36, sales_teams!$B$2:$B$36)</f>
        <v>Rocco Neubert</v>
      </c>
      <c r="D6025" s="1" t="str">
        <f t="array" ref="D6025">_xlfn.XLOOKUP($B6025, sales_teams!$A$2:$A$36, sales_teams!$C$2:$C$36)</f>
        <v>East</v>
      </c>
      <c r="E6025" s="1" t="s">
        <v>194</v>
      </c>
      <c r="F6025" s="1" t="s">
        <v>14</v>
      </c>
      <c r="G6025" s="1" t="str">
        <f t="array" ref="G6025">IF($F6025="", "", _xlfn.XLOOKUP($F6025,accounts!$A$2:$A$86,accounts!$B$2:$B$86, "Other"))</f>
        <v>technology</v>
      </c>
      <c r="H6025" s="1" t="str">
        <f t="array" ref="H6025">IF($F6025="", "", IFS(_xlfn.XLOOKUP($F6025, accounts!$A$2:$A$86, accounts!$E$2:$E$86, 0)&gt;=1000, "Enterprise", _xlfn.XLOOKUP($F6025, accounts!$A$2:$A$86, accounts!$E$2:$E$86, 0)&gt;=100, "Mid-Market", TRUE, "SMB"))</f>
        <v>Enterprise</v>
      </c>
      <c r="I6025" s="1" t="str">
        <f t="array" ref="I6025">IF($F6025="", "", _xlfn.XLOOKUP($F6025,accounts!$A$2:$A$86,accounts!$F$2:$F$86, "Other"))</f>
        <v>United States</v>
      </c>
      <c r="J6025" s="1" t="s">
        <v>192</v>
      </c>
      <c r="K6025" s="3">
        <v>42965.0</v>
      </c>
      <c r="L6025" s="3">
        <v>42973.0</v>
      </c>
      <c r="M6025" s="1">
        <v>0.0</v>
      </c>
    </row>
    <row r="6026">
      <c r="A6026" s="1" t="s">
        <v>6231</v>
      </c>
      <c r="B6026" s="1" t="s">
        <v>12</v>
      </c>
      <c r="C6026" s="1" t="str">
        <f t="array" ref="C6026">_xlfn.XLOOKUP($B6026, sales_teams!$A$2:$A$36, sales_teams!$B$2:$B$36)</f>
        <v>Dustin Brinkmann</v>
      </c>
      <c r="D6026" s="1" t="str">
        <f t="array" ref="D6026">_xlfn.XLOOKUP($B6026, sales_teams!$A$2:$A$36, sales_teams!$C$2:$C$36)</f>
        <v>Central</v>
      </c>
      <c r="E6026" s="1" t="s">
        <v>188</v>
      </c>
      <c r="F6026" s="1" t="s">
        <v>76</v>
      </c>
      <c r="G6026" s="1" t="str">
        <f t="array" ref="G6026">IF($F6026="", "", _xlfn.XLOOKUP($F6026,accounts!$A$2:$A$86,accounts!$B$2:$B$86, "Other"))</f>
        <v>marketing</v>
      </c>
      <c r="H6026" s="1" t="str">
        <f t="array" ref="H6026">IF($F6026="", "", IFS(_xlfn.XLOOKUP($F6026, accounts!$A$2:$A$86, accounts!$E$2:$E$86, 0)&gt;=1000, "Enterprise", _xlfn.XLOOKUP($F6026, accounts!$A$2:$A$86, accounts!$E$2:$E$86, 0)&gt;=100, "Mid-Market", TRUE, "SMB"))</f>
        <v>Enterprise</v>
      </c>
      <c r="I6026" s="1" t="str">
        <f t="array" ref="I6026">IF($F6026="", "", _xlfn.XLOOKUP($F6026,accounts!$A$2:$A$86,accounts!$F$2:$F$86, "Other"))</f>
        <v>United States</v>
      </c>
      <c r="J6026" s="1" t="s">
        <v>192</v>
      </c>
      <c r="K6026" s="3">
        <v>42965.0</v>
      </c>
      <c r="L6026" s="3">
        <v>42971.0</v>
      </c>
      <c r="M6026" s="1">
        <v>0.0</v>
      </c>
    </row>
    <row r="6027">
      <c r="A6027" s="1" t="s">
        <v>6232</v>
      </c>
      <c r="B6027" s="1" t="s">
        <v>39</v>
      </c>
      <c r="C6027" s="1" t="str">
        <f t="array" ref="C6027">_xlfn.XLOOKUP($B6027, sales_teams!$A$2:$A$36, sales_teams!$B$2:$B$36)</f>
        <v>Cara Losch</v>
      </c>
      <c r="D6027" s="1" t="str">
        <f t="array" ref="D6027">_xlfn.XLOOKUP($B6027, sales_teams!$A$2:$A$36, sales_teams!$C$2:$C$36)</f>
        <v>East</v>
      </c>
      <c r="E6027" s="1" t="s">
        <v>188</v>
      </c>
      <c r="G6027" s="1" t="str">
        <f t="array" ref="G6027">IF($F6027="", "", _xlfn.XLOOKUP($F6027,accounts!$A$2:$A$86,accounts!$B$2:$B$86, "Other"))</f>
        <v/>
      </c>
      <c r="H6027" s="1" t="str">
        <f t="array" ref="H6027">IF($F6027="", "", IFS(_xlfn.XLOOKUP($F6027, accounts!$A$2:$A$86, accounts!$E$2:$E$86, 0)&gt;=1000, "Enterprise", _xlfn.XLOOKUP($F6027, accounts!$A$2:$A$86, accounts!$E$2:$E$86, 0)&gt;=100, "Mid-Market", TRUE, "SMB"))</f>
        <v/>
      </c>
      <c r="I6027" s="1" t="str">
        <f t="array" ref="I6027">IF($F6027="", "", _xlfn.XLOOKUP($F6027,accounts!$A$2:$A$86,accounts!$F$2:$F$86, "Other"))</f>
        <v/>
      </c>
      <c r="J6027" s="1" t="s">
        <v>189</v>
      </c>
      <c r="K6027" s="3">
        <v>42965.0</v>
      </c>
    </row>
    <row r="6028">
      <c r="A6028" s="1" t="s">
        <v>6233</v>
      </c>
      <c r="B6028" s="1" t="s">
        <v>39</v>
      </c>
      <c r="C6028" s="1" t="str">
        <f t="array" ref="C6028">_xlfn.XLOOKUP($B6028, sales_teams!$A$2:$A$36, sales_teams!$B$2:$B$36)</f>
        <v>Cara Losch</v>
      </c>
      <c r="D6028" s="1" t="str">
        <f t="array" ref="D6028">_xlfn.XLOOKUP($B6028, sales_teams!$A$2:$A$36, sales_teams!$C$2:$C$36)</f>
        <v>East</v>
      </c>
      <c r="E6028" s="1" t="s">
        <v>188</v>
      </c>
      <c r="F6028" s="1" t="s">
        <v>22</v>
      </c>
      <c r="G6028" s="1" t="str">
        <f t="array" ref="G6028">IF($F6028="", "", _xlfn.XLOOKUP($F6028,accounts!$A$2:$A$86,accounts!$B$2:$B$86, "Other"))</f>
        <v>medical</v>
      </c>
      <c r="H6028" s="1" t="str">
        <f t="array" ref="H6028">IF($F6028="", "", IFS(_xlfn.XLOOKUP($F6028, accounts!$A$2:$A$86, accounts!$E$2:$E$86, 0)&gt;=1000, "Enterprise", _xlfn.XLOOKUP($F6028, accounts!$A$2:$A$86, accounts!$E$2:$E$86, 0)&gt;=100, "Mid-Market", TRUE, "SMB"))</f>
        <v>Mid-Market</v>
      </c>
      <c r="I6028" s="1" t="str">
        <f t="array" ref="I6028">IF($F6028="", "", _xlfn.XLOOKUP($F6028,accounts!$A$2:$A$86,accounts!$F$2:$F$86, "Other"))</f>
        <v>United States</v>
      </c>
      <c r="J6028" s="1" t="s">
        <v>192</v>
      </c>
      <c r="K6028" s="3">
        <v>42965.0</v>
      </c>
      <c r="L6028" s="3">
        <v>42978.0</v>
      </c>
      <c r="M6028" s="1">
        <v>0.0</v>
      </c>
    </row>
    <row r="6029">
      <c r="A6029" s="1" t="s">
        <v>6234</v>
      </c>
      <c r="B6029" s="1" t="s">
        <v>39</v>
      </c>
      <c r="C6029" s="1" t="str">
        <f t="array" ref="C6029">_xlfn.XLOOKUP($B6029, sales_teams!$A$2:$A$36, sales_teams!$B$2:$B$36)</f>
        <v>Cara Losch</v>
      </c>
      <c r="D6029" s="1" t="str">
        <f t="array" ref="D6029">_xlfn.XLOOKUP($B6029, sales_teams!$A$2:$A$36, sales_teams!$C$2:$C$36)</f>
        <v>East</v>
      </c>
      <c r="E6029" s="1" t="s">
        <v>194</v>
      </c>
      <c r="F6029" s="1" t="s">
        <v>153</v>
      </c>
      <c r="G6029" s="1" t="str">
        <f t="array" ref="G6029">IF($F6029="", "", _xlfn.XLOOKUP($F6029,accounts!$A$2:$A$86,accounts!$B$2:$B$86, "Other"))</f>
        <v>medical</v>
      </c>
      <c r="H6029" s="1" t="str">
        <f t="array" ref="H6029">IF($F6029="", "", IFS(_xlfn.XLOOKUP($F6029, accounts!$A$2:$A$86, accounts!$E$2:$E$86, 0)&gt;=1000, "Enterprise", _xlfn.XLOOKUP($F6029, accounts!$A$2:$A$86, accounts!$E$2:$E$86, 0)&gt;=100, "Mid-Market", TRUE, "SMB"))</f>
        <v>Enterprise</v>
      </c>
      <c r="I6029" s="1" t="str">
        <f t="array" ref="I6029">IF($F6029="", "", _xlfn.XLOOKUP($F6029,accounts!$A$2:$A$86,accounts!$F$2:$F$86, "Other"))</f>
        <v>United States</v>
      </c>
      <c r="J6029" s="1" t="s">
        <v>131</v>
      </c>
      <c r="K6029" s="3">
        <v>42965.0</v>
      </c>
      <c r="L6029" s="3">
        <v>43043.0</v>
      </c>
      <c r="M6029" s="1">
        <v>6372.0</v>
      </c>
    </row>
    <row r="6030">
      <c r="A6030" s="1" t="s">
        <v>6235</v>
      </c>
      <c r="B6030" s="1" t="s">
        <v>30</v>
      </c>
      <c r="C6030" s="1" t="str">
        <f t="array" ref="C6030">_xlfn.XLOOKUP($B6030, sales_teams!$A$2:$A$36, sales_teams!$B$2:$B$36)</f>
        <v>Melvin Marxen</v>
      </c>
      <c r="D6030" s="1" t="str">
        <f t="array" ref="D6030">_xlfn.XLOOKUP($B6030, sales_teams!$A$2:$A$36, sales_teams!$C$2:$C$36)</f>
        <v>Central</v>
      </c>
      <c r="E6030" s="1" t="s">
        <v>109</v>
      </c>
      <c r="F6030" s="1" t="s">
        <v>136</v>
      </c>
      <c r="G6030" s="1" t="str">
        <f t="array" ref="G6030">IF($F6030="", "", _xlfn.XLOOKUP($F6030,accounts!$A$2:$A$86,accounts!$B$2:$B$86, "Other"))</f>
        <v>services</v>
      </c>
      <c r="H6030" s="1" t="str">
        <f t="array" ref="H6030">IF($F6030="", "", IFS(_xlfn.XLOOKUP($F6030, accounts!$A$2:$A$86, accounts!$E$2:$E$86, 0)&gt;=1000, "Enterprise", _xlfn.XLOOKUP($F6030, accounts!$A$2:$A$86, accounts!$E$2:$E$86, 0)&gt;=100, "Mid-Market", TRUE, "SMB"))</f>
        <v>Enterprise</v>
      </c>
      <c r="I6030" s="1" t="str">
        <f t="array" ref="I6030">IF($F6030="", "", _xlfn.XLOOKUP($F6030,accounts!$A$2:$A$86,accounts!$F$2:$F$86, "Other"))</f>
        <v>United States</v>
      </c>
      <c r="J6030" s="1" t="s">
        <v>131</v>
      </c>
      <c r="K6030" s="3">
        <v>42965.0</v>
      </c>
      <c r="L6030" s="3">
        <v>43052.0</v>
      </c>
      <c r="M6030" s="1">
        <v>986.0</v>
      </c>
    </row>
    <row r="6031">
      <c r="A6031" s="1" t="s">
        <v>6236</v>
      </c>
      <c r="B6031" s="1" t="s">
        <v>30</v>
      </c>
      <c r="C6031" s="1" t="str">
        <f t="array" ref="C6031">_xlfn.XLOOKUP($B6031, sales_teams!$A$2:$A$36, sales_teams!$B$2:$B$36)</f>
        <v>Melvin Marxen</v>
      </c>
      <c r="D6031" s="1" t="str">
        <f t="array" ref="D6031">_xlfn.XLOOKUP($B6031, sales_teams!$A$2:$A$36, sales_teams!$C$2:$C$36)</f>
        <v>Central</v>
      </c>
      <c r="E6031" s="1" t="s">
        <v>148</v>
      </c>
      <c r="F6031" s="1" t="s">
        <v>25</v>
      </c>
      <c r="G6031" s="1" t="str">
        <f t="array" ref="G6031">IF($F6031="", "", _xlfn.XLOOKUP($F6031,accounts!$A$2:$A$86,accounts!$B$2:$B$86, "Other"))</f>
        <v>medical</v>
      </c>
      <c r="H6031" s="1" t="str">
        <f t="array" ref="H6031">IF($F6031="", "", IFS(_xlfn.XLOOKUP($F6031, accounts!$A$2:$A$86, accounts!$E$2:$E$86, 0)&gt;=1000, "Enterprise", _xlfn.XLOOKUP($F6031, accounts!$A$2:$A$86, accounts!$E$2:$E$86, 0)&gt;=100, "Mid-Market", TRUE, "SMB"))</f>
        <v>Enterprise</v>
      </c>
      <c r="I6031" s="1" t="str">
        <f t="array" ref="I6031">IF($F6031="", "", _xlfn.XLOOKUP($F6031,accounts!$A$2:$A$86,accounts!$F$2:$F$86, "Other"))</f>
        <v>Kenya</v>
      </c>
      <c r="J6031" s="1" t="s">
        <v>131</v>
      </c>
      <c r="K6031" s="3">
        <v>42965.0</v>
      </c>
      <c r="L6031" s="3">
        <v>42979.0</v>
      </c>
      <c r="M6031" s="1">
        <v>4817.0</v>
      </c>
    </row>
    <row r="6032">
      <c r="A6032" s="1" t="s">
        <v>6237</v>
      </c>
      <c r="B6032" s="1" t="s">
        <v>26</v>
      </c>
      <c r="C6032" s="1" t="str">
        <f t="array" ref="C6032">_xlfn.XLOOKUP($B6032, sales_teams!$A$2:$A$36, sales_teams!$B$2:$B$36)</f>
        <v>Melvin Marxen</v>
      </c>
      <c r="D6032" s="1" t="str">
        <f t="array" ref="D6032">_xlfn.XLOOKUP($B6032, sales_teams!$A$2:$A$36, sales_teams!$C$2:$C$36)</f>
        <v>Central</v>
      </c>
      <c r="E6032" s="1" t="s">
        <v>148</v>
      </c>
      <c r="F6032" s="1" t="s">
        <v>155</v>
      </c>
      <c r="G6032" s="1" t="str">
        <f t="array" ref="G6032">IF($F6032="", "", _xlfn.XLOOKUP($F6032,accounts!$A$2:$A$86,accounts!$B$2:$B$86, "Other"))</f>
        <v>finance</v>
      </c>
      <c r="H6032" s="1" t="str">
        <f t="array" ref="H6032">IF($F6032="", "", IFS(_xlfn.XLOOKUP($F6032, accounts!$A$2:$A$86, accounts!$E$2:$E$86, 0)&gt;=1000, "Enterprise", _xlfn.XLOOKUP($F6032, accounts!$A$2:$A$86, accounts!$E$2:$E$86, 0)&gt;=100, "Mid-Market", TRUE, "SMB"))</f>
        <v>Enterprise</v>
      </c>
      <c r="I6032" s="1" t="str">
        <f t="array" ref="I6032">IF($F6032="", "", _xlfn.XLOOKUP($F6032,accounts!$A$2:$A$86,accounts!$F$2:$F$86, "Other"))</f>
        <v>United States</v>
      </c>
      <c r="J6032" s="1" t="s">
        <v>192</v>
      </c>
      <c r="K6032" s="3">
        <v>42965.0</v>
      </c>
      <c r="L6032" s="3">
        <v>42978.0</v>
      </c>
      <c r="M6032" s="1">
        <v>0.0</v>
      </c>
    </row>
    <row r="6033">
      <c r="A6033" s="1" t="s">
        <v>6238</v>
      </c>
      <c r="B6033" s="1" t="s">
        <v>88</v>
      </c>
      <c r="C6033" s="1" t="str">
        <f t="array" ref="C6033">_xlfn.XLOOKUP($B6033, sales_teams!$A$2:$A$36, sales_teams!$B$2:$B$36)</f>
        <v>Celia Rouche</v>
      </c>
      <c r="D6033" s="1" t="str">
        <f t="array" ref="D6033">_xlfn.XLOOKUP($B6033, sales_teams!$A$2:$A$36, sales_teams!$C$2:$C$36)</f>
        <v>West</v>
      </c>
      <c r="E6033" s="1" t="s">
        <v>194</v>
      </c>
      <c r="F6033" s="1" t="s">
        <v>115</v>
      </c>
      <c r="G6033" s="1" t="str">
        <f t="array" ref="G6033">IF($F6033="", "", _xlfn.XLOOKUP($F6033,accounts!$A$2:$A$86,accounts!$B$2:$B$86, "Other"))</f>
        <v>services</v>
      </c>
      <c r="H6033" s="1" t="str">
        <f t="array" ref="H6033">IF($F6033="", "", IFS(_xlfn.XLOOKUP($F6033, accounts!$A$2:$A$86, accounts!$E$2:$E$86, 0)&gt;=1000, "Enterprise", _xlfn.XLOOKUP($F6033, accounts!$A$2:$A$86, accounts!$E$2:$E$86, 0)&gt;=100, "Mid-Market", TRUE, "SMB"))</f>
        <v>Enterprise</v>
      </c>
      <c r="I6033" s="1" t="str">
        <f t="array" ref="I6033">IF($F6033="", "", _xlfn.XLOOKUP($F6033,accounts!$A$2:$A$86,accounts!$F$2:$F$86, "Other"))</f>
        <v>United States</v>
      </c>
      <c r="J6033" s="1" t="s">
        <v>131</v>
      </c>
      <c r="K6033" s="3">
        <v>42965.0</v>
      </c>
      <c r="L6033" s="3">
        <v>42967.0</v>
      </c>
      <c r="M6033" s="1">
        <v>6529.0</v>
      </c>
    </row>
    <row r="6034">
      <c r="A6034" s="1" t="s">
        <v>6239</v>
      </c>
      <c r="B6034" s="1" t="s">
        <v>19</v>
      </c>
      <c r="C6034" s="1" t="str">
        <f t="array" ref="C6034">_xlfn.XLOOKUP($B6034, sales_teams!$A$2:$A$36, sales_teams!$B$2:$B$36)</f>
        <v>Melvin Marxen</v>
      </c>
      <c r="D6034" s="1" t="str">
        <f t="array" ref="D6034">_xlfn.XLOOKUP($B6034, sales_teams!$A$2:$A$36, sales_teams!$C$2:$C$36)</f>
        <v>Central</v>
      </c>
      <c r="E6034" s="1" t="s">
        <v>148</v>
      </c>
      <c r="F6034" s="1" t="s">
        <v>152</v>
      </c>
      <c r="G6034" s="1" t="str">
        <f t="array" ref="G6034">IF($F6034="", "", _xlfn.XLOOKUP($F6034,accounts!$A$2:$A$86,accounts!$B$2:$B$86, "Other"))</f>
        <v>marketing</v>
      </c>
      <c r="H6034" s="1" t="str">
        <f t="array" ref="H6034">IF($F6034="", "", IFS(_xlfn.XLOOKUP($F6034, accounts!$A$2:$A$86, accounts!$E$2:$E$86, 0)&gt;=1000, "Enterprise", _xlfn.XLOOKUP($F6034, accounts!$A$2:$A$86, accounts!$E$2:$E$86, 0)&gt;=100, "Mid-Market", TRUE, "SMB"))</f>
        <v>Mid-Market</v>
      </c>
      <c r="I6034" s="1" t="str">
        <f t="array" ref="I6034">IF($F6034="", "", _xlfn.XLOOKUP($F6034,accounts!$A$2:$A$86,accounts!$F$2:$F$86, "Other"))</f>
        <v>United States</v>
      </c>
      <c r="J6034" s="1" t="s">
        <v>192</v>
      </c>
      <c r="K6034" s="3">
        <v>42965.0</v>
      </c>
      <c r="L6034" s="3">
        <v>42972.0</v>
      </c>
      <c r="M6034" s="1">
        <v>0.0</v>
      </c>
    </row>
    <row r="6035">
      <c r="A6035" s="1" t="s">
        <v>6240</v>
      </c>
      <c r="B6035" s="1" t="s">
        <v>104</v>
      </c>
      <c r="C6035" s="1" t="str">
        <f t="array" ref="C6035">_xlfn.XLOOKUP($B6035, sales_teams!$A$2:$A$36, sales_teams!$B$2:$B$36)</f>
        <v>Summer Sewald</v>
      </c>
      <c r="D6035" s="1" t="str">
        <f t="array" ref="D6035">_xlfn.XLOOKUP($B6035, sales_teams!$A$2:$A$36, sales_teams!$C$2:$C$36)</f>
        <v>West</v>
      </c>
      <c r="E6035" s="1" t="s">
        <v>148</v>
      </c>
      <c r="G6035" s="1" t="str">
        <f t="array" ref="G6035">IF($F6035="", "", _xlfn.XLOOKUP($F6035,accounts!$A$2:$A$86,accounts!$B$2:$B$86, "Other"))</f>
        <v/>
      </c>
      <c r="H6035" s="1" t="str">
        <f t="array" ref="H6035">IF($F6035="", "", IFS(_xlfn.XLOOKUP($F6035, accounts!$A$2:$A$86, accounts!$E$2:$E$86, 0)&gt;=1000, "Enterprise", _xlfn.XLOOKUP($F6035, accounts!$A$2:$A$86, accounts!$E$2:$E$86, 0)&gt;=100, "Mid-Market", TRUE, "SMB"))</f>
        <v/>
      </c>
      <c r="I6035" s="1" t="str">
        <f t="array" ref="I6035">IF($F6035="", "", _xlfn.XLOOKUP($F6035,accounts!$A$2:$A$86,accounts!$F$2:$F$86, "Other"))</f>
        <v/>
      </c>
      <c r="J6035" s="1" t="s">
        <v>189</v>
      </c>
      <c r="K6035" s="3">
        <v>42965.0</v>
      </c>
    </row>
    <row r="6036">
      <c r="A6036" s="1" t="s">
        <v>6241</v>
      </c>
      <c r="B6036" s="1" t="s">
        <v>102</v>
      </c>
      <c r="C6036" s="1" t="str">
        <f t="array" ref="C6036">_xlfn.XLOOKUP($B6036, sales_teams!$A$2:$A$36, sales_teams!$B$2:$B$36)</f>
        <v>Summer Sewald</v>
      </c>
      <c r="D6036" s="1" t="str">
        <f t="array" ref="D6036">_xlfn.XLOOKUP($B6036, sales_teams!$A$2:$A$36, sales_teams!$C$2:$C$36)</f>
        <v>West</v>
      </c>
      <c r="E6036" s="1" t="s">
        <v>181</v>
      </c>
      <c r="G6036" s="1" t="str">
        <f t="array" ref="G6036">IF($F6036="", "", _xlfn.XLOOKUP($F6036,accounts!$A$2:$A$86,accounts!$B$2:$B$86, "Other"))</f>
        <v/>
      </c>
      <c r="H6036" s="1" t="str">
        <f t="array" ref="H6036">IF($F6036="", "", IFS(_xlfn.XLOOKUP($F6036, accounts!$A$2:$A$86, accounts!$E$2:$E$86, 0)&gt;=1000, "Enterprise", _xlfn.XLOOKUP($F6036, accounts!$A$2:$A$86, accounts!$E$2:$E$86, 0)&gt;=100, "Mid-Market", TRUE, "SMB"))</f>
        <v/>
      </c>
      <c r="I6036" s="1" t="str">
        <f t="array" ref="I6036">IF($F6036="", "", _xlfn.XLOOKUP($F6036,accounts!$A$2:$A$86,accounts!$F$2:$F$86, "Other"))</f>
        <v/>
      </c>
      <c r="J6036" s="1" t="s">
        <v>189</v>
      </c>
      <c r="K6036" s="3">
        <v>42965.0</v>
      </c>
    </row>
    <row r="6037">
      <c r="A6037" s="1" t="s">
        <v>6242</v>
      </c>
      <c r="B6037" s="1" t="s">
        <v>102</v>
      </c>
      <c r="C6037" s="1" t="str">
        <f t="array" ref="C6037">_xlfn.XLOOKUP($B6037, sales_teams!$A$2:$A$36, sales_teams!$B$2:$B$36)</f>
        <v>Summer Sewald</v>
      </c>
      <c r="D6037" s="1" t="str">
        <f t="array" ref="D6037">_xlfn.XLOOKUP($B6037, sales_teams!$A$2:$A$36, sales_teams!$C$2:$C$36)</f>
        <v>West</v>
      </c>
      <c r="E6037" s="1" t="s">
        <v>181</v>
      </c>
      <c r="F6037" s="1" t="s">
        <v>119</v>
      </c>
      <c r="G6037" s="1" t="str">
        <f t="array" ref="G6037">IF($F6037="", "", _xlfn.XLOOKUP($F6037,accounts!$A$2:$A$86,accounts!$B$2:$B$86, "Other"))</f>
        <v>technology</v>
      </c>
      <c r="H6037" s="1" t="str">
        <f t="array" ref="H6037">IF($F6037="", "", IFS(_xlfn.XLOOKUP($F6037, accounts!$A$2:$A$86, accounts!$E$2:$E$86, 0)&gt;=1000, "Enterprise", _xlfn.XLOOKUP($F6037, accounts!$A$2:$A$86, accounts!$E$2:$E$86, 0)&gt;=100, "Mid-Market", TRUE, "SMB"))</f>
        <v>Enterprise</v>
      </c>
      <c r="I6037" s="1" t="str">
        <f t="array" ref="I6037">IF($F6037="", "", _xlfn.XLOOKUP($F6037,accounts!$A$2:$A$86,accounts!$F$2:$F$86, "Other"))</f>
        <v>Korea</v>
      </c>
      <c r="J6037" s="1" t="s">
        <v>192</v>
      </c>
      <c r="K6037" s="3">
        <v>42965.0</v>
      </c>
      <c r="L6037" s="3">
        <v>43053.0</v>
      </c>
      <c r="M6037" s="1">
        <v>0.0</v>
      </c>
    </row>
    <row r="6038">
      <c r="A6038" s="1" t="s">
        <v>6243</v>
      </c>
      <c r="B6038" s="1" t="s">
        <v>102</v>
      </c>
      <c r="C6038" s="1" t="str">
        <f t="array" ref="C6038">_xlfn.XLOOKUP($B6038, sales_teams!$A$2:$A$36, sales_teams!$B$2:$B$36)</f>
        <v>Summer Sewald</v>
      </c>
      <c r="D6038" s="1" t="str">
        <f t="array" ref="D6038">_xlfn.XLOOKUP($B6038, sales_teams!$A$2:$A$36, sales_teams!$C$2:$C$36)</f>
        <v>West</v>
      </c>
      <c r="E6038" s="1" t="s">
        <v>194</v>
      </c>
      <c r="F6038" s="1" t="s">
        <v>59</v>
      </c>
      <c r="G6038" s="1" t="str">
        <f t="array" ref="G6038">IF($F6038="", "", _xlfn.XLOOKUP($F6038,accounts!$A$2:$A$86,accounts!$B$2:$B$86, "Other"))</f>
        <v>medical</v>
      </c>
      <c r="H6038" s="1" t="str">
        <f t="array" ref="H6038">IF($F6038="", "", IFS(_xlfn.XLOOKUP($F6038, accounts!$A$2:$A$86, accounts!$E$2:$E$86, 0)&gt;=1000, "Enterprise", _xlfn.XLOOKUP($F6038, accounts!$A$2:$A$86, accounts!$E$2:$E$86, 0)&gt;=100, "Mid-Market", TRUE, "SMB"))</f>
        <v>SMB</v>
      </c>
      <c r="I6038" s="1" t="str">
        <f t="array" ref="I6038">IF($F6038="", "", _xlfn.XLOOKUP($F6038,accounts!$A$2:$A$86,accounts!$F$2:$F$86, "Other"))</f>
        <v>United States</v>
      </c>
      <c r="J6038" s="1" t="s">
        <v>131</v>
      </c>
      <c r="K6038" s="3">
        <v>42965.0</v>
      </c>
      <c r="L6038" s="3">
        <v>43053.0</v>
      </c>
      <c r="M6038" s="1">
        <v>4454.0</v>
      </c>
    </row>
    <row r="6039">
      <c r="A6039" s="1" t="s">
        <v>6244</v>
      </c>
      <c r="B6039" s="1" t="s">
        <v>92</v>
      </c>
      <c r="C6039" s="1" t="str">
        <f t="array" ref="C6039">_xlfn.XLOOKUP($B6039, sales_teams!$A$2:$A$36, sales_teams!$B$2:$B$36)</f>
        <v>Celia Rouche</v>
      </c>
      <c r="D6039" s="1" t="str">
        <f t="array" ref="D6039">_xlfn.XLOOKUP($B6039, sales_teams!$A$2:$A$36, sales_teams!$C$2:$C$36)</f>
        <v>West</v>
      </c>
      <c r="E6039" s="1" t="s">
        <v>109</v>
      </c>
      <c r="F6039" s="1" t="s">
        <v>50</v>
      </c>
      <c r="G6039" s="1" t="str">
        <f t="array" ref="G6039">IF($F6039="", "", _xlfn.XLOOKUP($F6039,accounts!$A$2:$A$86,accounts!$B$2:$B$86, "Other"))</f>
        <v>entertainment</v>
      </c>
      <c r="H6039" s="1" t="str">
        <f t="array" ref="H6039">IF($F6039="", "", IFS(_xlfn.XLOOKUP($F6039, accounts!$A$2:$A$86, accounts!$E$2:$E$86, 0)&gt;=1000, "Enterprise", _xlfn.XLOOKUP($F6039, accounts!$A$2:$A$86, accounts!$E$2:$E$86, 0)&gt;=100, "Mid-Market", TRUE, "SMB"))</f>
        <v>Enterprise</v>
      </c>
      <c r="I6039" s="1" t="str">
        <f t="array" ref="I6039">IF($F6039="", "", _xlfn.XLOOKUP($F6039,accounts!$A$2:$A$86,accounts!$F$2:$F$86, "Other"))</f>
        <v>United States</v>
      </c>
      <c r="J6039" s="1" t="s">
        <v>131</v>
      </c>
      <c r="K6039" s="3">
        <v>42965.0</v>
      </c>
      <c r="L6039" s="3">
        <v>42992.0</v>
      </c>
      <c r="M6039" s="1">
        <v>1002.0</v>
      </c>
    </row>
    <row r="6040">
      <c r="A6040" s="1" t="s">
        <v>6245</v>
      </c>
      <c r="B6040" s="1" t="s">
        <v>92</v>
      </c>
      <c r="C6040" s="1" t="str">
        <f t="array" ref="C6040">_xlfn.XLOOKUP($B6040, sales_teams!$A$2:$A$36, sales_teams!$B$2:$B$36)</f>
        <v>Celia Rouche</v>
      </c>
      <c r="D6040" s="1" t="str">
        <f t="array" ref="D6040">_xlfn.XLOOKUP($B6040, sales_teams!$A$2:$A$36, sales_teams!$C$2:$C$36)</f>
        <v>West</v>
      </c>
      <c r="E6040" s="1" t="s">
        <v>179</v>
      </c>
      <c r="F6040" s="1" t="s">
        <v>115</v>
      </c>
      <c r="G6040" s="1" t="str">
        <f t="array" ref="G6040">IF($F6040="", "", _xlfn.XLOOKUP($F6040,accounts!$A$2:$A$86,accounts!$B$2:$B$86, "Other"))</f>
        <v>services</v>
      </c>
      <c r="H6040" s="1" t="str">
        <f t="array" ref="H6040">IF($F6040="", "", IFS(_xlfn.XLOOKUP($F6040, accounts!$A$2:$A$86, accounts!$E$2:$E$86, 0)&gt;=1000, "Enterprise", _xlfn.XLOOKUP($F6040, accounts!$A$2:$A$86, accounts!$E$2:$E$86, 0)&gt;=100, "Mid-Market", TRUE, "SMB"))</f>
        <v>Enterprise</v>
      </c>
      <c r="I6040" s="1" t="str">
        <f t="array" ref="I6040">IF($F6040="", "", _xlfn.XLOOKUP($F6040,accounts!$A$2:$A$86,accounts!$F$2:$F$86, "Other"))</f>
        <v>United States</v>
      </c>
      <c r="J6040" s="1" t="s">
        <v>131</v>
      </c>
      <c r="K6040" s="3">
        <v>42965.0</v>
      </c>
      <c r="L6040" s="3">
        <v>43043.0</v>
      </c>
      <c r="M6040" s="1">
        <v>63.0</v>
      </c>
    </row>
    <row r="6041">
      <c r="A6041" s="1" t="s">
        <v>6246</v>
      </c>
      <c r="B6041" s="1" t="s">
        <v>24</v>
      </c>
      <c r="C6041" s="1" t="str">
        <f t="array" ref="C6041">_xlfn.XLOOKUP($B6041, sales_teams!$A$2:$A$36, sales_teams!$B$2:$B$36)</f>
        <v>Melvin Marxen</v>
      </c>
      <c r="D6041" s="1" t="str">
        <f t="array" ref="D6041">_xlfn.XLOOKUP($B6041, sales_teams!$A$2:$A$36, sales_teams!$C$2:$C$36)</f>
        <v>Central</v>
      </c>
      <c r="E6041" s="1" t="s">
        <v>181</v>
      </c>
      <c r="F6041" s="1" t="s">
        <v>149</v>
      </c>
      <c r="G6041" s="1" t="str">
        <f t="array" ref="G6041">IF($F6041="", "", _xlfn.XLOOKUP($F6041,accounts!$A$2:$A$86,accounts!$B$2:$B$86, "Other"))</f>
        <v>medical</v>
      </c>
      <c r="H6041" s="1" t="str">
        <f t="array" ref="H6041">IF($F6041="", "", IFS(_xlfn.XLOOKUP($F6041, accounts!$A$2:$A$86, accounts!$E$2:$E$86, 0)&gt;=1000, "Enterprise", _xlfn.XLOOKUP($F6041, accounts!$A$2:$A$86, accounts!$E$2:$E$86, 0)&gt;=100, "Mid-Market", TRUE, "SMB"))</f>
        <v>Enterprise</v>
      </c>
      <c r="I6041" s="1" t="str">
        <f t="array" ref="I6041">IF($F6041="", "", _xlfn.XLOOKUP($F6041,accounts!$A$2:$A$86,accounts!$F$2:$F$86, "Other"))</f>
        <v>United States</v>
      </c>
      <c r="J6041" s="1" t="s">
        <v>131</v>
      </c>
      <c r="K6041" s="3">
        <v>42965.0</v>
      </c>
      <c r="L6041" s="3">
        <v>43099.0</v>
      </c>
      <c r="M6041" s="1">
        <v>580.0</v>
      </c>
    </row>
    <row r="6042">
      <c r="A6042" s="1" t="s">
        <v>6247</v>
      </c>
      <c r="B6042" s="1" t="s">
        <v>107</v>
      </c>
      <c r="C6042" s="1" t="str">
        <f t="array" ref="C6042">_xlfn.XLOOKUP($B6042, sales_teams!$A$2:$A$36, sales_teams!$B$2:$B$36)</f>
        <v>Summer Sewald</v>
      </c>
      <c r="D6042" s="1" t="str">
        <f t="array" ref="D6042">_xlfn.XLOOKUP($B6042, sales_teams!$A$2:$A$36, sales_teams!$C$2:$C$36)</f>
        <v>West</v>
      </c>
      <c r="E6042" s="1" t="s">
        <v>181</v>
      </c>
      <c r="F6042" s="1" t="s">
        <v>81</v>
      </c>
      <c r="G6042" s="1" t="str">
        <f t="array" ref="G6042">IF($F6042="", "", _xlfn.XLOOKUP($F6042,accounts!$A$2:$A$86,accounts!$B$2:$B$86, "Other"))</f>
        <v>technology</v>
      </c>
      <c r="H6042" s="1" t="str">
        <f t="array" ref="H6042">IF($F6042="", "", IFS(_xlfn.XLOOKUP($F6042, accounts!$A$2:$A$86, accounts!$E$2:$E$86, 0)&gt;=1000, "Enterprise", _xlfn.XLOOKUP($F6042, accounts!$A$2:$A$86, accounts!$E$2:$E$86, 0)&gt;=100, "Mid-Market", TRUE, "SMB"))</f>
        <v>Enterprise</v>
      </c>
      <c r="I6042" s="1" t="str">
        <f t="array" ref="I6042">IF($F6042="", "", _xlfn.XLOOKUP($F6042,accounts!$A$2:$A$86,accounts!$F$2:$F$86, "Other"))</f>
        <v>United States</v>
      </c>
      <c r="J6042" s="1" t="s">
        <v>189</v>
      </c>
      <c r="K6042" s="3">
        <v>42965.0</v>
      </c>
    </row>
    <row r="6043">
      <c r="A6043" s="1" t="s">
        <v>6248</v>
      </c>
      <c r="B6043" s="1" t="s">
        <v>60</v>
      </c>
      <c r="C6043" s="1" t="str">
        <f t="array" ref="C6043">_xlfn.XLOOKUP($B6043, sales_teams!$A$2:$A$36, sales_teams!$B$2:$B$36)</f>
        <v>Celia Rouche</v>
      </c>
      <c r="D6043" s="1" t="str">
        <f t="array" ref="D6043">_xlfn.XLOOKUP($B6043, sales_teams!$A$2:$A$36, sales_teams!$C$2:$C$36)</f>
        <v>West</v>
      </c>
      <c r="E6043" s="1" t="s">
        <v>188</v>
      </c>
      <c r="G6043" s="1" t="str">
        <f t="array" ref="G6043">IF($F6043="", "", _xlfn.XLOOKUP($F6043,accounts!$A$2:$A$86,accounts!$B$2:$B$86, "Other"))</f>
        <v/>
      </c>
      <c r="H6043" s="1" t="str">
        <f t="array" ref="H6043">IF($F6043="", "", IFS(_xlfn.XLOOKUP($F6043, accounts!$A$2:$A$86, accounts!$E$2:$E$86, 0)&gt;=1000, "Enterprise", _xlfn.XLOOKUP($F6043, accounts!$A$2:$A$86, accounts!$E$2:$E$86, 0)&gt;=100, "Mid-Market", TRUE, "SMB"))</f>
        <v/>
      </c>
      <c r="I6043" s="1" t="str">
        <f t="array" ref="I6043">IF($F6043="", "", _xlfn.XLOOKUP($F6043,accounts!$A$2:$A$86,accounts!$F$2:$F$86, "Other"))</f>
        <v/>
      </c>
      <c r="J6043" s="1" t="s">
        <v>189</v>
      </c>
      <c r="K6043" s="3">
        <v>42965.0</v>
      </c>
    </row>
    <row r="6044">
      <c r="A6044" s="1" t="s">
        <v>6249</v>
      </c>
      <c r="B6044" s="1" t="s">
        <v>34</v>
      </c>
      <c r="C6044" s="1" t="str">
        <f t="array" ref="C6044">_xlfn.XLOOKUP($B6044, sales_teams!$A$2:$A$36, sales_teams!$B$2:$B$36)</f>
        <v>Cara Losch</v>
      </c>
      <c r="D6044" s="1" t="str">
        <f t="array" ref="D6044">_xlfn.XLOOKUP($B6044, sales_teams!$A$2:$A$36, sales_teams!$C$2:$C$36)</f>
        <v>East</v>
      </c>
      <c r="E6044" s="1" t="s">
        <v>179</v>
      </c>
      <c r="F6044" s="1" t="s">
        <v>167</v>
      </c>
      <c r="G6044" s="1" t="str">
        <f t="array" ref="G6044">IF($F6044="", "", _xlfn.XLOOKUP($F6044,accounts!$A$2:$A$86,accounts!$B$2:$B$86, "Other"))</f>
        <v>finance</v>
      </c>
      <c r="H6044" s="1" t="str">
        <f t="array" ref="H6044">IF($F6044="", "", IFS(_xlfn.XLOOKUP($F6044, accounts!$A$2:$A$86, accounts!$E$2:$E$86, 0)&gt;=1000, "Enterprise", _xlfn.XLOOKUP($F6044, accounts!$A$2:$A$86, accounts!$E$2:$E$86, 0)&gt;=100, "Mid-Market", TRUE, "SMB"))</f>
        <v>Mid-Market</v>
      </c>
      <c r="I6044" s="1" t="str">
        <f t="array" ref="I6044">IF($F6044="", "", _xlfn.XLOOKUP($F6044,accounts!$A$2:$A$86,accounts!$F$2:$F$86, "Other"))</f>
        <v>United States</v>
      </c>
      <c r="J6044" s="1" t="s">
        <v>131</v>
      </c>
      <c r="K6044" s="3">
        <v>42965.0</v>
      </c>
      <c r="L6044" s="3">
        <v>43076.0</v>
      </c>
      <c r="M6044" s="1">
        <v>49.0</v>
      </c>
    </row>
    <row r="6045">
      <c r="A6045" s="1" t="s">
        <v>6250</v>
      </c>
      <c r="B6045" s="1" t="s">
        <v>57</v>
      </c>
      <c r="C6045" s="1" t="str">
        <f t="array" ref="C6045">_xlfn.XLOOKUP($B6045, sales_teams!$A$2:$A$36, sales_teams!$B$2:$B$36)</f>
        <v>Rocco Neubert</v>
      </c>
      <c r="D6045" s="1" t="str">
        <f t="array" ref="D6045">_xlfn.XLOOKUP($B6045, sales_teams!$A$2:$A$36, sales_teams!$C$2:$C$36)</f>
        <v>East</v>
      </c>
      <c r="E6045" s="1" t="s">
        <v>194</v>
      </c>
      <c r="F6045" s="1" t="s">
        <v>132</v>
      </c>
      <c r="G6045" s="1" t="str">
        <f t="array" ref="G6045">IF($F6045="", "", _xlfn.XLOOKUP($F6045,accounts!$A$2:$A$86,accounts!$B$2:$B$86, "Other"))</f>
        <v>marketing</v>
      </c>
      <c r="H6045" s="1" t="str">
        <f t="array" ref="H6045">IF($F6045="", "", IFS(_xlfn.XLOOKUP($F6045, accounts!$A$2:$A$86, accounts!$E$2:$E$86, 0)&gt;=1000, "Enterprise", _xlfn.XLOOKUP($F6045, accounts!$A$2:$A$86, accounts!$E$2:$E$86, 0)&gt;=100, "Mid-Market", TRUE, "SMB"))</f>
        <v>Enterprise</v>
      </c>
      <c r="I6045" s="1" t="str">
        <f t="array" ref="I6045">IF($F6045="", "", _xlfn.XLOOKUP($F6045,accounts!$A$2:$A$86,accounts!$F$2:$F$86, "Other"))</f>
        <v>Jordan</v>
      </c>
      <c r="J6045" s="1" t="s">
        <v>131</v>
      </c>
      <c r="K6045" s="3">
        <v>42966.0</v>
      </c>
      <c r="L6045" s="3">
        <v>43072.0</v>
      </c>
      <c r="M6045" s="1">
        <v>5703.0</v>
      </c>
    </row>
    <row r="6046">
      <c r="A6046" s="1" t="s">
        <v>6251</v>
      </c>
      <c r="B6046" s="1" t="s">
        <v>52</v>
      </c>
      <c r="C6046" s="1" t="str">
        <f t="array" ref="C6046">_xlfn.XLOOKUP($B6046, sales_teams!$A$2:$A$36, sales_teams!$B$2:$B$36)</f>
        <v>Rocco Neubert</v>
      </c>
      <c r="D6046" s="1" t="str">
        <f t="array" ref="D6046">_xlfn.XLOOKUP($B6046, sales_teams!$A$2:$A$36, sales_teams!$C$2:$C$36)</f>
        <v>East</v>
      </c>
      <c r="E6046" s="1" t="s">
        <v>179</v>
      </c>
      <c r="F6046" s="1" t="s">
        <v>141</v>
      </c>
      <c r="G6046" s="1" t="str">
        <f t="array" ref="G6046">IF($F6046="", "", _xlfn.XLOOKUP($F6046,accounts!$A$2:$A$86,accounts!$B$2:$B$86, "Other"))</f>
        <v>finance</v>
      </c>
      <c r="H6046" s="1" t="str">
        <f t="array" ref="H6046">IF($F6046="", "", IFS(_xlfn.XLOOKUP($F6046, accounts!$A$2:$A$86, accounts!$E$2:$E$86, 0)&gt;=1000, "Enterprise", _xlfn.XLOOKUP($F6046, accounts!$A$2:$A$86, accounts!$E$2:$E$86, 0)&gt;=100, "Mid-Market", TRUE, "SMB"))</f>
        <v>Mid-Market</v>
      </c>
      <c r="I6046" s="1" t="str">
        <f t="array" ref="I6046">IF($F6046="", "", _xlfn.XLOOKUP($F6046,accounts!$A$2:$A$86,accounts!$F$2:$F$86, "Other"))</f>
        <v>United States</v>
      </c>
      <c r="J6046" s="1" t="s">
        <v>192</v>
      </c>
      <c r="K6046" s="3">
        <v>42966.0</v>
      </c>
      <c r="L6046" s="3">
        <v>42973.0</v>
      </c>
      <c r="M6046" s="1">
        <v>0.0</v>
      </c>
    </row>
    <row r="6047">
      <c r="A6047" s="1" t="s">
        <v>6252</v>
      </c>
      <c r="B6047" s="1" t="s">
        <v>48</v>
      </c>
      <c r="C6047" s="1" t="str">
        <f t="array" ref="C6047">_xlfn.XLOOKUP($B6047, sales_teams!$A$2:$A$36, sales_teams!$B$2:$B$36)</f>
        <v>Rocco Neubert</v>
      </c>
      <c r="D6047" s="1" t="str">
        <f t="array" ref="D6047">_xlfn.XLOOKUP($B6047, sales_teams!$A$2:$A$36, sales_teams!$C$2:$C$36)</f>
        <v>East</v>
      </c>
      <c r="E6047" s="1" t="s">
        <v>179</v>
      </c>
      <c r="G6047" s="1" t="str">
        <f t="array" ref="G6047">IF($F6047="", "", _xlfn.XLOOKUP($F6047,accounts!$A$2:$A$86,accounts!$B$2:$B$86, "Other"))</f>
        <v/>
      </c>
      <c r="H6047" s="1" t="str">
        <f t="array" ref="H6047">IF($F6047="", "", IFS(_xlfn.XLOOKUP($F6047, accounts!$A$2:$A$86, accounts!$E$2:$E$86, 0)&gt;=1000, "Enterprise", _xlfn.XLOOKUP($F6047, accounts!$A$2:$A$86, accounts!$E$2:$E$86, 0)&gt;=100, "Mid-Market", TRUE, "SMB"))</f>
        <v/>
      </c>
      <c r="I6047" s="1" t="str">
        <f t="array" ref="I6047">IF($F6047="", "", _xlfn.XLOOKUP($F6047,accounts!$A$2:$A$86,accounts!$F$2:$F$86, "Other"))</f>
        <v/>
      </c>
      <c r="J6047" s="1" t="s">
        <v>189</v>
      </c>
      <c r="K6047" s="3">
        <v>42966.0</v>
      </c>
    </row>
    <row r="6048">
      <c r="A6048" s="1" t="s">
        <v>6253</v>
      </c>
      <c r="B6048" s="1" t="s">
        <v>30</v>
      </c>
      <c r="C6048" s="1" t="str">
        <f t="array" ref="C6048">_xlfn.XLOOKUP($B6048, sales_teams!$A$2:$A$36, sales_teams!$B$2:$B$36)</f>
        <v>Melvin Marxen</v>
      </c>
      <c r="D6048" s="1" t="str">
        <f t="array" ref="D6048">_xlfn.XLOOKUP($B6048, sales_teams!$A$2:$A$36, sales_teams!$C$2:$C$36)</f>
        <v>Central</v>
      </c>
      <c r="E6048" s="1" t="s">
        <v>181</v>
      </c>
      <c r="F6048" s="1" t="s">
        <v>89</v>
      </c>
      <c r="G6048" s="1" t="str">
        <f t="array" ref="G6048">IF($F6048="", "", _xlfn.XLOOKUP($F6048,accounts!$A$2:$A$86,accounts!$B$2:$B$86, "Other"))</f>
        <v>finance</v>
      </c>
      <c r="H6048" s="1" t="str">
        <f t="array" ref="H6048">IF($F6048="", "", IFS(_xlfn.XLOOKUP($F6048, accounts!$A$2:$A$86, accounts!$E$2:$E$86, 0)&gt;=1000, "Enterprise", _xlfn.XLOOKUP($F6048, accounts!$A$2:$A$86, accounts!$E$2:$E$86, 0)&gt;=100, "Mid-Market", TRUE, "SMB"))</f>
        <v>Enterprise</v>
      </c>
      <c r="I6048" s="1" t="str">
        <f t="array" ref="I6048">IF($F6048="", "", _xlfn.XLOOKUP($F6048,accounts!$A$2:$A$86,accounts!$F$2:$F$86, "Other"))</f>
        <v>United States</v>
      </c>
      <c r="J6048" s="1" t="s">
        <v>192</v>
      </c>
      <c r="K6048" s="3">
        <v>42966.0</v>
      </c>
      <c r="L6048" s="3">
        <v>42969.0</v>
      </c>
      <c r="M6048" s="1">
        <v>0.0</v>
      </c>
    </row>
    <row r="6049">
      <c r="A6049" s="1" t="s">
        <v>6254</v>
      </c>
      <c r="B6049" s="1" t="s">
        <v>30</v>
      </c>
      <c r="C6049" s="1" t="str">
        <f t="array" ref="C6049">_xlfn.XLOOKUP($B6049, sales_teams!$A$2:$A$36, sales_teams!$B$2:$B$36)</f>
        <v>Melvin Marxen</v>
      </c>
      <c r="D6049" s="1" t="str">
        <f t="array" ref="D6049">_xlfn.XLOOKUP($B6049, sales_teams!$A$2:$A$36, sales_teams!$C$2:$C$36)</f>
        <v>Central</v>
      </c>
      <c r="E6049" s="1" t="s">
        <v>188</v>
      </c>
      <c r="F6049" s="1" t="s">
        <v>82</v>
      </c>
      <c r="G6049" s="1" t="str">
        <f t="array" ref="G6049">IF($F6049="", "", _xlfn.XLOOKUP($F6049,accounts!$A$2:$A$86,accounts!$B$2:$B$86, "Other"))</f>
        <v>software</v>
      </c>
      <c r="H6049" s="1" t="str">
        <f t="array" ref="H6049">IF($F6049="", "", IFS(_xlfn.XLOOKUP($F6049, accounts!$A$2:$A$86, accounts!$E$2:$E$86, 0)&gt;=1000, "Enterprise", _xlfn.XLOOKUP($F6049, accounts!$A$2:$A$86, accounts!$E$2:$E$86, 0)&gt;=100, "Mid-Market", TRUE, "SMB"))</f>
        <v>Enterprise</v>
      </c>
      <c r="I6049" s="1" t="str">
        <f t="array" ref="I6049">IF($F6049="", "", _xlfn.XLOOKUP($F6049,accounts!$A$2:$A$86,accounts!$F$2:$F$86, "Other"))</f>
        <v>United States</v>
      </c>
      <c r="J6049" s="1" t="s">
        <v>192</v>
      </c>
      <c r="K6049" s="3">
        <v>42966.0</v>
      </c>
      <c r="L6049" s="3">
        <v>42973.0</v>
      </c>
      <c r="M6049" s="1">
        <v>0.0</v>
      </c>
    </row>
    <row r="6050">
      <c r="A6050" s="1" t="s">
        <v>6255</v>
      </c>
      <c r="B6050" s="1" t="s">
        <v>53</v>
      </c>
      <c r="C6050" s="1" t="str">
        <f t="array" ref="C6050">_xlfn.XLOOKUP($B6050, sales_teams!$A$2:$A$36, sales_teams!$B$2:$B$36)</f>
        <v>Rocco Neubert</v>
      </c>
      <c r="D6050" s="1" t="str">
        <f t="array" ref="D6050">_xlfn.XLOOKUP($B6050, sales_teams!$A$2:$A$36, sales_teams!$C$2:$C$36)</f>
        <v>East</v>
      </c>
      <c r="E6050" s="1" t="s">
        <v>148</v>
      </c>
      <c r="F6050" s="1" t="s">
        <v>125</v>
      </c>
      <c r="G6050" s="1" t="str">
        <f t="array" ref="G6050">IF($F6050="", "", _xlfn.XLOOKUP($F6050,accounts!$A$2:$A$86,accounts!$B$2:$B$86, "Other"))</f>
        <v>software</v>
      </c>
      <c r="H6050" s="1" t="str">
        <f t="array" ref="H6050">IF($F6050="", "", IFS(_xlfn.XLOOKUP($F6050, accounts!$A$2:$A$86, accounts!$E$2:$E$86, 0)&gt;=1000, "Enterprise", _xlfn.XLOOKUP($F6050, accounts!$A$2:$A$86, accounts!$E$2:$E$86, 0)&gt;=100, "Mid-Market", TRUE, "SMB"))</f>
        <v>Enterprise</v>
      </c>
      <c r="I6050" s="1" t="str">
        <f t="array" ref="I6050">IF($F6050="", "", _xlfn.XLOOKUP($F6050,accounts!$A$2:$A$86,accounts!$F$2:$F$86, "Other"))</f>
        <v>United States</v>
      </c>
      <c r="J6050" s="1" t="s">
        <v>192</v>
      </c>
      <c r="K6050" s="3">
        <v>42966.0</v>
      </c>
      <c r="L6050" s="3">
        <v>43050.0</v>
      </c>
      <c r="M6050" s="1">
        <v>0.0</v>
      </c>
    </row>
    <row r="6051">
      <c r="A6051" s="1" t="s">
        <v>6256</v>
      </c>
      <c r="B6051" s="1" t="s">
        <v>19</v>
      </c>
      <c r="C6051" s="1" t="str">
        <f t="array" ref="C6051">_xlfn.XLOOKUP($B6051, sales_teams!$A$2:$A$36, sales_teams!$B$2:$B$36)</f>
        <v>Melvin Marxen</v>
      </c>
      <c r="D6051" s="1" t="str">
        <f t="array" ref="D6051">_xlfn.XLOOKUP($B6051, sales_teams!$A$2:$A$36, sales_teams!$C$2:$C$36)</f>
        <v>Central</v>
      </c>
      <c r="E6051" s="1" t="s">
        <v>109</v>
      </c>
      <c r="F6051" s="1" t="s">
        <v>95</v>
      </c>
      <c r="G6051" s="1" t="str">
        <f t="array" ref="G6051">IF($F6051="", "", _xlfn.XLOOKUP($F6051,accounts!$A$2:$A$86,accounts!$B$2:$B$86, "Other"))</f>
        <v>finance</v>
      </c>
      <c r="H6051" s="1" t="str">
        <f t="array" ref="H6051">IF($F6051="", "", IFS(_xlfn.XLOOKUP($F6051, accounts!$A$2:$A$86, accounts!$E$2:$E$86, 0)&gt;=1000, "Enterprise", _xlfn.XLOOKUP($F6051, accounts!$A$2:$A$86, accounts!$E$2:$E$86, 0)&gt;=100, "Mid-Market", TRUE, "SMB"))</f>
        <v>Enterprise</v>
      </c>
      <c r="I6051" s="1" t="str">
        <f t="array" ref="I6051">IF($F6051="", "", _xlfn.XLOOKUP($F6051,accounts!$A$2:$A$86,accounts!$F$2:$F$86, "Other"))</f>
        <v>United States</v>
      </c>
      <c r="J6051" s="1" t="s">
        <v>131</v>
      </c>
      <c r="K6051" s="3">
        <v>42966.0</v>
      </c>
      <c r="L6051" s="3">
        <v>43070.0</v>
      </c>
      <c r="M6051" s="1">
        <v>1148.0</v>
      </c>
    </row>
    <row r="6052">
      <c r="A6052" s="1" t="s">
        <v>6257</v>
      </c>
      <c r="B6052" s="1" t="s">
        <v>104</v>
      </c>
      <c r="C6052" s="1" t="str">
        <f t="array" ref="C6052">_xlfn.XLOOKUP($B6052, sales_teams!$A$2:$A$36, sales_teams!$B$2:$B$36)</f>
        <v>Summer Sewald</v>
      </c>
      <c r="D6052" s="1" t="str">
        <f t="array" ref="D6052">_xlfn.XLOOKUP($B6052, sales_teams!$A$2:$A$36, sales_teams!$C$2:$C$36)</f>
        <v>West</v>
      </c>
      <c r="E6052" s="1" t="s">
        <v>181</v>
      </c>
      <c r="F6052" s="1" t="s">
        <v>154</v>
      </c>
      <c r="G6052" s="1" t="str">
        <f t="array" ref="G6052">IF($F6052="", "", _xlfn.XLOOKUP($F6052,accounts!$A$2:$A$86,accounts!$B$2:$B$86, "Other"))</f>
        <v>retail</v>
      </c>
      <c r="H6052" s="1" t="str">
        <f t="array" ref="H6052">IF($F6052="", "", IFS(_xlfn.XLOOKUP($F6052, accounts!$A$2:$A$86, accounts!$E$2:$E$86, 0)&gt;=1000, "Enterprise", _xlfn.XLOOKUP($F6052, accounts!$A$2:$A$86, accounts!$E$2:$E$86, 0)&gt;=100, "Mid-Market", TRUE, "SMB"))</f>
        <v>Enterprise</v>
      </c>
      <c r="I6052" s="1" t="str">
        <f t="array" ref="I6052">IF($F6052="", "", _xlfn.XLOOKUP($F6052,accounts!$A$2:$A$86,accounts!$F$2:$F$86, "Other"))</f>
        <v>United States</v>
      </c>
      <c r="J6052" s="1" t="s">
        <v>192</v>
      </c>
      <c r="K6052" s="3">
        <v>42966.0</v>
      </c>
      <c r="L6052" s="3">
        <v>42972.0</v>
      </c>
      <c r="M6052" s="1">
        <v>0.0</v>
      </c>
    </row>
    <row r="6053">
      <c r="A6053" s="1" t="s">
        <v>6258</v>
      </c>
      <c r="B6053" s="1" t="s">
        <v>102</v>
      </c>
      <c r="C6053" s="1" t="str">
        <f t="array" ref="C6053">_xlfn.XLOOKUP($B6053, sales_teams!$A$2:$A$36, sales_teams!$B$2:$B$36)</f>
        <v>Summer Sewald</v>
      </c>
      <c r="D6053" s="1" t="str">
        <f t="array" ref="D6053">_xlfn.XLOOKUP($B6053, sales_teams!$A$2:$A$36, sales_teams!$C$2:$C$36)</f>
        <v>West</v>
      </c>
      <c r="E6053" s="1" t="s">
        <v>181</v>
      </c>
      <c r="F6053" s="1" t="s">
        <v>124</v>
      </c>
      <c r="G6053" s="1" t="str">
        <f t="array" ref="G6053">IF($F6053="", "", _xlfn.XLOOKUP($F6053,accounts!$A$2:$A$86,accounts!$B$2:$B$86, "Other"))</f>
        <v>retail</v>
      </c>
      <c r="H6053" s="1" t="str">
        <f t="array" ref="H6053">IF($F6053="", "", IFS(_xlfn.XLOOKUP($F6053, accounts!$A$2:$A$86, accounts!$E$2:$E$86, 0)&gt;=1000, "Enterprise", _xlfn.XLOOKUP($F6053, accounts!$A$2:$A$86, accounts!$E$2:$E$86, 0)&gt;=100, "Mid-Market", TRUE, "SMB"))</f>
        <v>Enterprise</v>
      </c>
      <c r="I6053" s="1" t="str">
        <f t="array" ref="I6053">IF($F6053="", "", _xlfn.XLOOKUP($F6053,accounts!$A$2:$A$86,accounts!$F$2:$F$86, "Other"))</f>
        <v>United States</v>
      </c>
      <c r="J6053" s="1" t="s">
        <v>192</v>
      </c>
      <c r="K6053" s="3">
        <v>42966.0</v>
      </c>
      <c r="L6053" s="3">
        <v>42975.0</v>
      </c>
      <c r="M6053" s="1">
        <v>0.0</v>
      </c>
    </row>
    <row r="6054">
      <c r="A6054" s="1" t="s">
        <v>6259</v>
      </c>
      <c r="B6054" s="1" t="s">
        <v>102</v>
      </c>
      <c r="C6054" s="1" t="str">
        <f t="array" ref="C6054">_xlfn.XLOOKUP($B6054, sales_teams!$A$2:$A$36, sales_teams!$B$2:$B$36)</f>
        <v>Summer Sewald</v>
      </c>
      <c r="D6054" s="1" t="str">
        <f t="array" ref="D6054">_xlfn.XLOOKUP($B6054, sales_teams!$A$2:$A$36, sales_teams!$C$2:$C$36)</f>
        <v>West</v>
      </c>
      <c r="E6054" s="1" t="s">
        <v>109</v>
      </c>
      <c r="F6054" s="1" t="s">
        <v>117</v>
      </c>
      <c r="G6054" s="1" t="str">
        <f t="array" ref="G6054">IF($F6054="", "", _xlfn.XLOOKUP($F6054,accounts!$A$2:$A$86,accounts!$B$2:$B$86, "Other"))</f>
        <v>retail</v>
      </c>
      <c r="H6054" s="1" t="str">
        <f t="array" ref="H6054">IF($F6054="", "", IFS(_xlfn.XLOOKUP($F6054, accounts!$A$2:$A$86, accounts!$E$2:$E$86, 0)&gt;=1000, "Enterprise", _xlfn.XLOOKUP($F6054, accounts!$A$2:$A$86, accounts!$E$2:$E$86, 0)&gt;=100, "Mid-Market", TRUE, "SMB"))</f>
        <v>Mid-Market</v>
      </c>
      <c r="I6054" s="1" t="str">
        <f t="array" ref="I6054">IF($F6054="", "", _xlfn.XLOOKUP($F6054,accounts!$A$2:$A$86,accounts!$F$2:$F$86, "Other"))</f>
        <v>United States</v>
      </c>
      <c r="J6054" s="1" t="s">
        <v>192</v>
      </c>
      <c r="K6054" s="3">
        <v>42966.0</v>
      </c>
      <c r="L6054" s="3">
        <v>43065.0</v>
      </c>
      <c r="M6054" s="1">
        <v>0.0</v>
      </c>
    </row>
    <row r="6055">
      <c r="A6055" s="1" t="s">
        <v>6260</v>
      </c>
      <c r="B6055" s="1" t="s">
        <v>102</v>
      </c>
      <c r="C6055" s="1" t="str">
        <f t="array" ref="C6055">_xlfn.XLOOKUP($B6055, sales_teams!$A$2:$A$36, sales_teams!$B$2:$B$36)</f>
        <v>Summer Sewald</v>
      </c>
      <c r="D6055" s="1" t="str">
        <f t="array" ref="D6055">_xlfn.XLOOKUP($B6055, sales_teams!$A$2:$A$36, sales_teams!$C$2:$C$36)</f>
        <v>West</v>
      </c>
      <c r="E6055" s="1" t="s">
        <v>148</v>
      </c>
      <c r="F6055" s="1" t="s">
        <v>119</v>
      </c>
      <c r="G6055" s="1" t="str">
        <f t="array" ref="G6055">IF($F6055="", "", _xlfn.XLOOKUP($F6055,accounts!$A$2:$A$86,accounts!$B$2:$B$86, "Other"))</f>
        <v>technology</v>
      </c>
      <c r="H6055" s="1" t="str">
        <f t="array" ref="H6055">IF($F6055="", "", IFS(_xlfn.XLOOKUP($F6055, accounts!$A$2:$A$86, accounts!$E$2:$E$86, 0)&gt;=1000, "Enterprise", _xlfn.XLOOKUP($F6055, accounts!$A$2:$A$86, accounts!$E$2:$E$86, 0)&gt;=100, "Mid-Market", TRUE, "SMB"))</f>
        <v>Enterprise</v>
      </c>
      <c r="I6055" s="1" t="str">
        <f t="array" ref="I6055">IF($F6055="", "", _xlfn.XLOOKUP($F6055,accounts!$A$2:$A$86,accounts!$F$2:$F$86, "Other"))</f>
        <v>Korea</v>
      </c>
      <c r="J6055" s="1" t="s">
        <v>131</v>
      </c>
      <c r="K6055" s="3">
        <v>42966.0</v>
      </c>
      <c r="L6055" s="3">
        <v>43093.0</v>
      </c>
      <c r="M6055" s="1">
        <v>4009.0</v>
      </c>
    </row>
    <row r="6056">
      <c r="A6056" s="1" t="s">
        <v>6261</v>
      </c>
      <c r="B6056" s="1" t="s">
        <v>17</v>
      </c>
      <c r="C6056" s="1" t="str">
        <f t="array" ref="C6056">_xlfn.XLOOKUP($B6056, sales_teams!$A$2:$A$36, sales_teams!$B$2:$B$36)</f>
        <v>Dustin Brinkmann</v>
      </c>
      <c r="D6056" s="1" t="str">
        <f t="array" ref="D6056">_xlfn.XLOOKUP($B6056, sales_teams!$A$2:$A$36, sales_teams!$C$2:$C$36)</f>
        <v>Central</v>
      </c>
      <c r="E6056" s="1" t="s">
        <v>188</v>
      </c>
      <c r="F6056" s="1" t="s">
        <v>145</v>
      </c>
      <c r="G6056" s="1" t="str">
        <f t="array" ref="G6056">IF($F6056="", "", _xlfn.XLOOKUP($F6056,accounts!$A$2:$A$86,accounts!$B$2:$B$86, "Other"))</f>
        <v>technology</v>
      </c>
      <c r="H6056" s="1" t="str">
        <f t="array" ref="H6056">IF($F6056="", "", IFS(_xlfn.XLOOKUP($F6056, accounts!$A$2:$A$86, accounts!$E$2:$E$86, 0)&gt;=1000, "Enterprise", _xlfn.XLOOKUP($F6056, accounts!$A$2:$A$86, accounts!$E$2:$E$86, 0)&gt;=100, "Mid-Market", TRUE, "SMB"))</f>
        <v>Enterprise</v>
      </c>
      <c r="I6056" s="1" t="str">
        <f t="array" ref="I6056">IF($F6056="", "", _xlfn.XLOOKUP($F6056,accounts!$A$2:$A$86,accounts!$F$2:$F$86, "Other"))</f>
        <v>Panama</v>
      </c>
      <c r="J6056" s="1" t="s">
        <v>131</v>
      </c>
      <c r="K6056" s="3">
        <v>42966.0</v>
      </c>
      <c r="L6056" s="3">
        <v>43041.0</v>
      </c>
      <c r="M6056" s="1">
        <v>3024.0</v>
      </c>
    </row>
    <row r="6057">
      <c r="A6057" s="1" t="s">
        <v>6262</v>
      </c>
      <c r="B6057" s="1" t="s">
        <v>107</v>
      </c>
      <c r="C6057" s="1" t="str">
        <f t="array" ref="C6057">_xlfn.XLOOKUP($B6057, sales_teams!$A$2:$A$36, sales_teams!$B$2:$B$36)</f>
        <v>Summer Sewald</v>
      </c>
      <c r="D6057" s="1" t="str">
        <f t="array" ref="D6057">_xlfn.XLOOKUP($B6057, sales_teams!$A$2:$A$36, sales_teams!$C$2:$C$36)</f>
        <v>West</v>
      </c>
      <c r="E6057" s="1" t="s">
        <v>109</v>
      </c>
      <c r="F6057" s="1" t="s">
        <v>125</v>
      </c>
      <c r="G6057" s="1" t="str">
        <f t="array" ref="G6057">IF($F6057="", "", _xlfn.XLOOKUP($F6057,accounts!$A$2:$A$86,accounts!$B$2:$B$86, "Other"))</f>
        <v>software</v>
      </c>
      <c r="H6057" s="1" t="str">
        <f t="array" ref="H6057">IF($F6057="", "", IFS(_xlfn.XLOOKUP($F6057, accounts!$A$2:$A$86, accounts!$E$2:$E$86, 0)&gt;=1000, "Enterprise", _xlfn.XLOOKUP($F6057, accounts!$A$2:$A$86, accounts!$E$2:$E$86, 0)&gt;=100, "Mid-Market", TRUE, "SMB"))</f>
        <v>Enterprise</v>
      </c>
      <c r="I6057" s="1" t="str">
        <f t="array" ref="I6057">IF($F6057="", "", _xlfn.XLOOKUP($F6057,accounts!$A$2:$A$86,accounts!$F$2:$F$86, "Other"))</f>
        <v>United States</v>
      </c>
      <c r="J6057" s="1" t="s">
        <v>189</v>
      </c>
      <c r="K6057" s="3">
        <v>42966.0</v>
      </c>
    </row>
    <row r="6058">
      <c r="A6058" s="1" t="s">
        <v>6263</v>
      </c>
      <c r="B6058" s="1" t="s">
        <v>18</v>
      </c>
      <c r="C6058" s="1" t="str">
        <f t="array" ref="C6058">_xlfn.XLOOKUP($B6058, sales_teams!$A$2:$A$36, sales_teams!$B$2:$B$36)</f>
        <v>Dustin Brinkmann</v>
      </c>
      <c r="D6058" s="1" t="str">
        <f t="array" ref="D6058">_xlfn.XLOOKUP($B6058, sales_teams!$A$2:$A$36, sales_teams!$C$2:$C$36)</f>
        <v>Central</v>
      </c>
      <c r="E6058" s="1" t="s">
        <v>188</v>
      </c>
      <c r="F6058" s="1" t="s">
        <v>95</v>
      </c>
      <c r="G6058" s="1" t="str">
        <f t="array" ref="G6058">IF($F6058="", "", _xlfn.XLOOKUP($F6058,accounts!$A$2:$A$86,accounts!$B$2:$B$86, "Other"))</f>
        <v>finance</v>
      </c>
      <c r="H6058" s="1" t="str">
        <f t="array" ref="H6058">IF($F6058="", "", IFS(_xlfn.XLOOKUP($F6058, accounts!$A$2:$A$86, accounts!$E$2:$E$86, 0)&gt;=1000, "Enterprise", _xlfn.XLOOKUP($F6058, accounts!$A$2:$A$86, accounts!$E$2:$E$86, 0)&gt;=100, "Mid-Market", TRUE, "SMB"))</f>
        <v>Enterprise</v>
      </c>
      <c r="I6058" s="1" t="str">
        <f t="array" ref="I6058">IF($F6058="", "", _xlfn.XLOOKUP($F6058,accounts!$A$2:$A$86,accounts!$F$2:$F$86, "Other"))</f>
        <v>United States</v>
      </c>
      <c r="J6058" s="1" t="s">
        <v>192</v>
      </c>
      <c r="K6058" s="3">
        <v>42966.0</v>
      </c>
      <c r="L6058" s="3">
        <v>43059.0</v>
      </c>
      <c r="M6058" s="1">
        <v>0.0</v>
      </c>
    </row>
    <row r="6059">
      <c r="A6059" s="1" t="s">
        <v>6264</v>
      </c>
      <c r="B6059" s="1" t="s">
        <v>41</v>
      </c>
      <c r="C6059" s="1" t="str">
        <f t="array" ref="C6059">_xlfn.XLOOKUP($B6059, sales_teams!$A$2:$A$36, sales_teams!$B$2:$B$36)</f>
        <v>Cara Losch</v>
      </c>
      <c r="D6059" s="1" t="str">
        <f t="array" ref="D6059">_xlfn.XLOOKUP($B6059, sales_teams!$A$2:$A$36, sales_teams!$C$2:$C$36)</f>
        <v>East</v>
      </c>
      <c r="E6059" s="1" t="s">
        <v>179</v>
      </c>
      <c r="F6059" s="1" t="s">
        <v>169</v>
      </c>
      <c r="G6059" s="1" t="str">
        <f t="array" ref="G6059">IF($F6059="", "", _xlfn.XLOOKUP($F6059,accounts!$A$2:$A$86,accounts!$B$2:$B$86, "Other"))</f>
        <v>entertainment</v>
      </c>
      <c r="H6059" s="1" t="str">
        <f t="array" ref="H6059">IF($F6059="", "", IFS(_xlfn.XLOOKUP($F6059, accounts!$A$2:$A$86, accounts!$E$2:$E$86, 0)&gt;=1000, "Enterprise", _xlfn.XLOOKUP($F6059, accounts!$A$2:$A$86, accounts!$E$2:$E$86, 0)&gt;=100, "Mid-Market", TRUE, "SMB"))</f>
        <v>Enterprise</v>
      </c>
      <c r="I6059" s="1" t="str">
        <f t="array" ref="I6059">IF($F6059="", "", _xlfn.XLOOKUP($F6059,accounts!$A$2:$A$86,accounts!$F$2:$F$86, "Other"))</f>
        <v>United States</v>
      </c>
      <c r="J6059" s="1" t="s">
        <v>192</v>
      </c>
      <c r="K6059" s="3">
        <v>42966.0</v>
      </c>
      <c r="L6059" s="3">
        <v>43050.0</v>
      </c>
      <c r="M6059" s="1">
        <v>0.0</v>
      </c>
    </row>
    <row r="6060">
      <c r="A6060" s="1" t="s">
        <v>6265</v>
      </c>
      <c r="B6060" s="1" t="s">
        <v>60</v>
      </c>
      <c r="C6060" s="1" t="str">
        <f t="array" ref="C6060">_xlfn.XLOOKUP($B6060, sales_teams!$A$2:$A$36, sales_teams!$B$2:$B$36)</f>
        <v>Celia Rouche</v>
      </c>
      <c r="D6060" s="1" t="str">
        <f t="array" ref="D6060">_xlfn.XLOOKUP($B6060, sales_teams!$A$2:$A$36, sales_teams!$C$2:$C$36)</f>
        <v>West</v>
      </c>
      <c r="E6060" s="1" t="s">
        <v>148</v>
      </c>
      <c r="F6060" s="1" t="s">
        <v>80</v>
      </c>
      <c r="G6060" s="1" t="str">
        <f t="array" ref="G6060">IF($F6060="", "", _xlfn.XLOOKUP($F6060,accounts!$A$2:$A$86,accounts!$B$2:$B$86, "Other"))</f>
        <v>technology</v>
      </c>
      <c r="H6060" s="1" t="str">
        <f t="array" ref="H6060">IF($F6060="", "", IFS(_xlfn.XLOOKUP($F6060, accounts!$A$2:$A$86, accounts!$E$2:$E$86, 0)&gt;=1000, "Enterprise", _xlfn.XLOOKUP($F6060, accounts!$A$2:$A$86, accounts!$E$2:$E$86, 0)&gt;=100, "Mid-Market", TRUE, "SMB"))</f>
        <v>Enterprise</v>
      </c>
      <c r="I6060" s="1" t="str">
        <f t="array" ref="I6060">IF($F6060="", "", _xlfn.XLOOKUP($F6060,accounts!$A$2:$A$86,accounts!$F$2:$F$86, "Other"))</f>
        <v>United States</v>
      </c>
      <c r="J6060" s="1" t="s">
        <v>131</v>
      </c>
      <c r="K6060" s="3">
        <v>42966.0</v>
      </c>
      <c r="L6060" s="3">
        <v>43066.0</v>
      </c>
      <c r="M6060" s="1">
        <v>5058.0</v>
      </c>
    </row>
    <row r="6061">
      <c r="A6061" s="1" t="s">
        <v>6266</v>
      </c>
      <c r="B6061" s="1" t="s">
        <v>105</v>
      </c>
      <c r="C6061" s="1" t="str">
        <f t="array" ref="C6061">_xlfn.XLOOKUP($B6061, sales_teams!$A$2:$A$36, sales_teams!$B$2:$B$36)</f>
        <v>Summer Sewald</v>
      </c>
      <c r="D6061" s="1" t="str">
        <f t="array" ref="D6061">_xlfn.XLOOKUP($B6061, sales_teams!$A$2:$A$36, sales_teams!$C$2:$C$36)</f>
        <v>West</v>
      </c>
      <c r="E6061" s="1" t="s">
        <v>181</v>
      </c>
      <c r="F6061" s="1" t="s">
        <v>50</v>
      </c>
      <c r="G6061" s="1" t="str">
        <f t="array" ref="G6061">IF($F6061="", "", _xlfn.XLOOKUP($F6061,accounts!$A$2:$A$86,accounts!$B$2:$B$86, "Other"))</f>
        <v>entertainment</v>
      </c>
      <c r="H6061" s="1" t="str">
        <f t="array" ref="H6061">IF($F6061="", "", IFS(_xlfn.XLOOKUP($F6061, accounts!$A$2:$A$86, accounts!$E$2:$E$86, 0)&gt;=1000, "Enterprise", _xlfn.XLOOKUP($F6061, accounts!$A$2:$A$86, accounts!$E$2:$E$86, 0)&gt;=100, "Mid-Market", TRUE, "SMB"))</f>
        <v>Enterprise</v>
      </c>
      <c r="I6061" s="1" t="str">
        <f t="array" ref="I6061">IF($F6061="", "", _xlfn.XLOOKUP($F6061,accounts!$A$2:$A$86,accounts!$F$2:$F$86, "Other"))</f>
        <v>United States</v>
      </c>
      <c r="J6061" s="1" t="s">
        <v>192</v>
      </c>
      <c r="K6061" s="3">
        <v>42966.0</v>
      </c>
      <c r="L6061" s="3">
        <v>43064.0</v>
      </c>
      <c r="M6061" s="1">
        <v>0.0</v>
      </c>
    </row>
    <row r="6062">
      <c r="A6062" s="1" t="s">
        <v>6267</v>
      </c>
      <c r="B6062" s="1" t="s">
        <v>57</v>
      </c>
      <c r="C6062" s="1" t="str">
        <f t="array" ref="C6062">_xlfn.XLOOKUP($B6062, sales_teams!$A$2:$A$36, sales_teams!$B$2:$B$36)</f>
        <v>Rocco Neubert</v>
      </c>
      <c r="D6062" s="1" t="str">
        <f t="array" ref="D6062">_xlfn.XLOOKUP($B6062, sales_teams!$A$2:$A$36, sales_teams!$C$2:$C$36)</f>
        <v>East</v>
      </c>
      <c r="E6062" s="1" t="s">
        <v>148</v>
      </c>
      <c r="F6062" s="1" t="s">
        <v>140</v>
      </c>
      <c r="G6062" s="1" t="str">
        <f t="array" ref="G6062">IF($F6062="", "", _xlfn.XLOOKUP($F6062,accounts!$A$2:$A$86,accounts!$B$2:$B$86, "Other"))</f>
        <v>employment</v>
      </c>
      <c r="H6062" s="1" t="str">
        <f t="array" ref="H6062">IF($F6062="", "", IFS(_xlfn.XLOOKUP($F6062, accounts!$A$2:$A$86, accounts!$E$2:$E$86, 0)&gt;=1000, "Enterprise", _xlfn.XLOOKUP($F6062, accounts!$A$2:$A$86, accounts!$E$2:$E$86, 0)&gt;=100, "Mid-Market", TRUE, "SMB"))</f>
        <v>Enterprise</v>
      </c>
      <c r="I6062" s="1" t="str">
        <f t="array" ref="I6062">IF($F6062="", "", _xlfn.XLOOKUP($F6062,accounts!$A$2:$A$86,accounts!$F$2:$F$86, "Other"))</f>
        <v>United States</v>
      </c>
      <c r="J6062" s="1" t="s">
        <v>192</v>
      </c>
      <c r="K6062" s="3">
        <v>42967.0</v>
      </c>
      <c r="L6062" s="3">
        <v>42980.0</v>
      </c>
      <c r="M6062" s="1">
        <v>0.0</v>
      </c>
    </row>
    <row r="6063">
      <c r="A6063" s="1" t="s">
        <v>6268</v>
      </c>
      <c r="B6063" s="1" t="s">
        <v>52</v>
      </c>
      <c r="C6063" s="1" t="str">
        <f t="array" ref="C6063">_xlfn.XLOOKUP($B6063, sales_teams!$A$2:$A$36, sales_teams!$B$2:$B$36)</f>
        <v>Rocco Neubert</v>
      </c>
      <c r="D6063" s="1" t="str">
        <f t="array" ref="D6063">_xlfn.XLOOKUP($B6063, sales_teams!$A$2:$A$36, sales_teams!$C$2:$C$36)</f>
        <v>East</v>
      </c>
      <c r="E6063" s="1" t="s">
        <v>181</v>
      </c>
      <c r="F6063" s="1" t="s">
        <v>40</v>
      </c>
      <c r="G6063" s="1" t="str">
        <f t="array" ref="G6063">IF($F6063="", "", _xlfn.XLOOKUP($F6063,accounts!$A$2:$A$86,accounts!$B$2:$B$86, "Other"))</f>
        <v>technology</v>
      </c>
      <c r="H6063" s="1" t="str">
        <f t="array" ref="H6063">IF($F6063="", "", IFS(_xlfn.XLOOKUP($F6063, accounts!$A$2:$A$86, accounts!$E$2:$E$86, 0)&gt;=1000, "Enterprise", _xlfn.XLOOKUP($F6063, accounts!$A$2:$A$86, accounts!$E$2:$E$86, 0)&gt;=100, "Mid-Market", TRUE, "SMB"))</f>
        <v>Enterprise</v>
      </c>
      <c r="I6063" s="1" t="str">
        <f t="array" ref="I6063">IF($F6063="", "", _xlfn.XLOOKUP($F6063,accounts!$A$2:$A$86,accounts!$F$2:$F$86, "Other"))</f>
        <v>United States</v>
      </c>
      <c r="J6063" s="1" t="s">
        <v>131</v>
      </c>
      <c r="K6063" s="3">
        <v>42967.0</v>
      </c>
      <c r="L6063" s="3">
        <v>42989.0</v>
      </c>
      <c r="M6063" s="1">
        <v>566.0</v>
      </c>
    </row>
    <row r="6064">
      <c r="A6064" s="1" t="s">
        <v>6269</v>
      </c>
      <c r="B6064" s="1" t="s">
        <v>52</v>
      </c>
      <c r="C6064" s="1" t="str">
        <f t="array" ref="C6064">_xlfn.XLOOKUP($B6064, sales_teams!$A$2:$A$36, sales_teams!$B$2:$B$36)</f>
        <v>Rocco Neubert</v>
      </c>
      <c r="D6064" s="1" t="str">
        <f t="array" ref="D6064">_xlfn.XLOOKUP($B6064, sales_teams!$A$2:$A$36, sales_teams!$C$2:$C$36)</f>
        <v>East</v>
      </c>
      <c r="E6064" s="1" t="s">
        <v>181</v>
      </c>
      <c r="F6064" s="1" t="s">
        <v>81</v>
      </c>
      <c r="G6064" s="1" t="str">
        <f t="array" ref="G6064">IF($F6064="", "", _xlfn.XLOOKUP($F6064,accounts!$A$2:$A$86,accounts!$B$2:$B$86, "Other"))</f>
        <v>technology</v>
      </c>
      <c r="H6064" s="1" t="str">
        <f t="array" ref="H6064">IF($F6064="", "", IFS(_xlfn.XLOOKUP($F6064, accounts!$A$2:$A$86, accounts!$E$2:$E$86, 0)&gt;=1000, "Enterprise", _xlfn.XLOOKUP($F6064, accounts!$A$2:$A$86, accounts!$E$2:$E$86, 0)&gt;=100, "Mid-Market", TRUE, "SMB"))</f>
        <v>Enterprise</v>
      </c>
      <c r="I6064" s="1" t="str">
        <f t="array" ref="I6064">IF($F6064="", "", _xlfn.XLOOKUP($F6064,accounts!$A$2:$A$86,accounts!$F$2:$F$86, "Other"))</f>
        <v>United States</v>
      </c>
      <c r="J6064" s="1" t="s">
        <v>131</v>
      </c>
      <c r="K6064" s="3">
        <v>42967.0</v>
      </c>
      <c r="L6064" s="3">
        <v>43041.0</v>
      </c>
      <c r="M6064" s="1">
        <v>578.0</v>
      </c>
    </row>
    <row r="6065">
      <c r="A6065" s="1" t="s">
        <v>6270</v>
      </c>
      <c r="B6065" s="1" t="s">
        <v>30</v>
      </c>
      <c r="C6065" s="1" t="str">
        <f t="array" ref="C6065">_xlfn.XLOOKUP($B6065, sales_teams!$A$2:$A$36, sales_teams!$B$2:$B$36)</f>
        <v>Melvin Marxen</v>
      </c>
      <c r="D6065" s="1" t="str">
        <f t="array" ref="D6065">_xlfn.XLOOKUP($B6065, sales_teams!$A$2:$A$36, sales_teams!$C$2:$C$36)</f>
        <v>Central</v>
      </c>
      <c r="E6065" s="1" t="s">
        <v>181</v>
      </c>
      <c r="F6065" s="1" t="s">
        <v>164</v>
      </c>
      <c r="G6065" s="1" t="str">
        <f t="array" ref="G6065">IF($F6065="", "", _xlfn.XLOOKUP($F6065,accounts!$A$2:$A$86,accounts!$B$2:$B$86, "Other"))</f>
        <v>retail</v>
      </c>
      <c r="H6065" s="1" t="str">
        <f t="array" ref="H6065">IF($F6065="", "", IFS(_xlfn.XLOOKUP($F6065, accounts!$A$2:$A$86, accounts!$E$2:$E$86, 0)&gt;=1000, "Enterprise", _xlfn.XLOOKUP($F6065, accounts!$A$2:$A$86, accounts!$E$2:$E$86, 0)&gt;=100, "Mid-Market", TRUE, "SMB"))</f>
        <v>Mid-Market</v>
      </c>
      <c r="I6065" s="1" t="str">
        <f t="array" ref="I6065">IF($F6065="", "", _xlfn.XLOOKUP($F6065,accounts!$A$2:$A$86,accounts!$F$2:$F$86, "Other"))</f>
        <v>United States</v>
      </c>
      <c r="J6065" s="1" t="s">
        <v>131</v>
      </c>
      <c r="K6065" s="3">
        <v>42967.0</v>
      </c>
      <c r="L6065" s="3">
        <v>42977.0</v>
      </c>
      <c r="M6065" s="1">
        <v>620.0</v>
      </c>
    </row>
    <row r="6066">
      <c r="A6066" s="1" t="s">
        <v>6271</v>
      </c>
      <c r="B6066" s="1" t="s">
        <v>30</v>
      </c>
      <c r="C6066" s="1" t="str">
        <f t="array" ref="C6066">_xlfn.XLOOKUP($B6066, sales_teams!$A$2:$A$36, sales_teams!$B$2:$B$36)</f>
        <v>Melvin Marxen</v>
      </c>
      <c r="D6066" s="1" t="str">
        <f t="array" ref="D6066">_xlfn.XLOOKUP($B6066, sales_teams!$A$2:$A$36, sales_teams!$C$2:$C$36)</f>
        <v>Central</v>
      </c>
      <c r="E6066" s="1" t="s">
        <v>148</v>
      </c>
      <c r="F6066" s="1" t="s">
        <v>89</v>
      </c>
      <c r="G6066" s="1" t="str">
        <f t="array" ref="G6066">IF($F6066="", "", _xlfn.XLOOKUP($F6066,accounts!$A$2:$A$86,accounts!$B$2:$B$86, "Other"))</f>
        <v>finance</v>
      </c>
      <c r="H6066" s="1" t="str">
        <f t="array" ref="H6066">IF($F6066="", "", IFS(_xlfn.XLOOKUP($F6066, accounts!$A$2:$A$86, accounts!$E$2:$E$86, 0)&gt;=1000, "Enterprise", _xlfn.XLOOKUP($F6066, accounts!$A$2:$A$86, accounts!$E$2:$E$86, 0)&gt;=100, "Mid-Market", TRUE, "SMB"))</f>
        <v>Enterprise</v>
      </c>
      <c r="I6066" s="1" t="str">
        <f t="array" ref="I6066">IF($F6066="", "", _xlfn.XLOOKUP($F6066,accounts!$A$2:$A$86,accounts!$F$2:$F$86, "Other"))</f>
        <v>United States</v>
      </c>
      <c r="J6066" s="1" t="s">
        <v>131</v>
      </c>
      <c r="K6066" s="3">
        <v>42967.0</v>
      </c>
      <c r="L6066" s="3">
        <v>42981.0</v>
      </c>
      <c r="M6066" s="1">
        <v>4310.0</v>
      </c>
    </row>
    <row r="6067">
      <c r="A6067" s="1" t="s">
        <v>6272</v>
      </c>
      <c r="B6067" s="1" t="s">
        <v>88</v>
      </c>
      <c r="C6067" s="1" t="str">
        <f t="array" ref="C6067">_xlfn.XLOOKUP($B6067, sales_teams!$A$2:$A$36, sales_teams!$B$2:$B$36)</f>
        <v>Celia Rouche</v>
      </c>
      <c r="D6067" s="1" t="str">
        <f t="array" ref="D6067">_xlfn.XLOOKUP($B6067, sales_teams!$A$2:$A$36, sales_teams!$C$2:$C$36)</f>
        <v>West</v>
      </c>
      <c r="E6067" s="1" t="s">
        <v>188</v>
      </c>
      <c r="F6067" s="1" t="s">
        <v>151</v>
      </c>
      <c r="G6067" s="1" t="str">
        <f t="array" ref="G6067">IF($F6067="", "", _xlfn.XLOOKUP($F6067,accounts!$A$2:$A$86,accounts!$B$2:$B$86, "Other"))</f>
        <v>software</v>
      </c>
      <c r="H6067" s="1" t="str">
        <f t="array" ref="H6067">IF($F6067="", "", IFS(_xlfn.XLOOKUP($F6067, accounts!$A$2:$A$86, accounts!$E$2:$E$86, 0)&gt;=1000, "Enterprise", _xlfn.XLOOKUP($F6067, accounts!$A$2:$A$86, accounts!$E$2:$E$86, 0)&gt;=100, "Mid-Market", TRUE, "SMB"))</f>
        <v>Enterprise</v>
      </c>
      <c r="I6067" s="1" t="str">
        <f t="array" ref="I6067">IF($F6067="", "", _xlfn.XLOOKUP($F6067,accounts!$A$2:$A$86,accounts!$F$2:$F$86, "Other"))</f>
        <v>United States</v>
      </c>
      <c r="J6067" s="1" t="s">
        <v>131</v>
      </c>
      <c r="K6067" s="3">
        <v>42967.0</v>
      </c>
      <c r="L6067" s="3">
        <v>42968.0</v>
      </c>
      <c r="M6067" s="1">
        <v>3448.0</v>
      </c>
    </row>
    <row r="6068">
      <c r="A6068" s="1" t="s">
        <v>6273</v>
      </c>
      <c r="B6068" s="1" t="s">
        <v>99</v>
      </c>
      <c r="C6068" s="1" t="str">
        <f t="array" ref="C6068">_xlfn.XLOOKUP($B6068, sales_teams!$A$2:$A$36, sales_teams!$B$2:$B$36)</f>
        <v>Summer Sewald</v>
      </c>
      <c r="D6068" s="1" t="str">
        <f t="array" ref="D6068">_xlfn.XLOOKUP($B6068, sales_teams!$A$2:$A$36, sales_teams!$C$2:$C$36)</f>
        <v>West</v>
      </c>
      <c r="E6068" s="1" t="s">
        <v>181</v>
      </c>
      <c r="F6068" s="1" t="s">
        <v>118</v>
      </c>
      <c r="G6068" s="1" t="str">
        <f t="array" ref="G6068">IF($F6068="", "", _xlfn.XLOOKUP($F6068,accounts!$A$2:$A$86,accounts!$B$2:$B$86, "Other"))</f>
        <v>services</v>
      </c>
      <c r="H6068" s="1" t="str">
        <f t="array" ref="H6068">IF($F6068="", "", IFS(_xlfn.XLOOKUP($F6068, accounts!$A$2:$A$86, accounts!$E$2:$E$86, 0)&gt;=1000, "Enterprise", _xlfn.XLOOKUP($F6068, accounts!$A$2:$A$86, accounts!$E$2:$E$86, 0)&gt;=100, "Mid-Market", TRUE, "SMB"))</f>
        <v>Enterprise</v>
      </c>
      <c r="I6068" s="1" t="str">
        <f t="array" ref="I6068">IF($F6068="", "", _xlfn.XLOOKUP($F6068,accounts!$A$2:$A$86,accounts!$F$2:$F$86, "Other"))</f>
        <v>United States</v>
      </c>
      <c r="J6068" s="1" t="s">
        <v>192</v>
      </c>
      <c r="K6068" s="3">
        <v>42967.0</v>
      </c>
      <c r="L6068" s="3">
        <v>43067.0</v>
      </c>
      <c r="M6068" s="1">
        <v>0.0</v>
      </c>
    </row>
    <row r="6069">
      <c r="A6069" s="1" t="s">
        <v>6274</v>
      </c>
      <c r="B6069" s="1" t="s">
        <v>104</v>
      </c>
      <c r="C6069" s="1" t="str">
        <f t="array" ref="C6069">_xlfn.XLOOKUP($B6069, sales_teams!$A$2:$A$36, sales_teams!$B$2:$B$36)</f>
        <v>Summer Sewald</v>
      </c>
      <c r="D6069" s="1" t="str">
        <f t="array" ref="D6069">_xlfn.XLOOKUP($B6069, sales_teams!$A$2:$A$36, sales_teams!$C$2:$C$36)</f>
        <v>West</v>
      </c>
      <c r="E6069" s="1" t="s">
        <v>188</v>
      </c>
      <c r="F6069" s="1" t="s">
        <v>168</v>
      </c>
      <c r="G6069" s="1" t="str">
        <f t="array" ref="G6069">IF($F6069="", "", _xlfn.XLOOKUP($F6069,accounts!$A$2:$A$86,accounts!$B$2:$B$86, "Other"))</f>
        <v>finance</v>
      </c>
      <c r="H6069" s="1" t="str">
        <f t="array" ref="H6069">IF($F6069="", "", IFS(_xlfn.XLOOKUP($F6069, accounts!$A$2:$A$86, accounts!$E$2:$E$86, 0)&gt;=1000, "Enterprise", _xlfn.XLOOKUP($F6069, accounts!$A$2:$A$86, accounts!$E$2:$E$86, 0)&gt;=100, "Mid-Market", TRUE, "SMB"))</f>
        <v>Enterprise</v>
      </c>
      <c r="I6069" s="1" t="str">
        <f t="array" ref="I6069">IF($F6069="", "", _xlfn.XLOOKUP($F6069,accounts!$A$2:$A$86,accounts!$F$2:$F$86, "Other"))</f>
        <v>United States</v>
      </c>
      <c r="J6069" s="1" t="s">
        <v>131</v>
      </c>
      <c r="K6069" s="3">
        <v>42967.0</v>
      </c>
      <c r="L6069" s="3">
        <v>43058.0</v>
      </c>
      <c r="M6069" s="1">
        <v>3517.0</v>
      </c>
    </row>
    <row r="6070">
      <c r="A6070" s="1" t="s">
        <v>6275</v>
      </c>
      <c r="B6070" s="1" t="s">
        <v>102</v>
      </c>
      <c r="C6070" s="1" t="str">
        <f t="array" ref="C6070">_xlfn.XLOOKUP($B6070, sales_teams!$A$2:$A$36, sales_teams!$B$2:$B$36)</f>
        <v>Summer Sewald</v>
      </c>
      <c r="D6070" s="1" t="str">
        <f t="array" ref="D6070">_xlfn.XLOOKUP($B6070, sales_teams!$A$2:$A$36, sales_teams!$C$2:$C$36)</f>
        <v>West</v>
      </c>
      <c r="E6070" s="1" t="s">
        <v>181</v>
      </c>
      <c r="G6070" s="1" t="str">
        <f t="array" ref="G6070">IF($F6070="", "", _xlfn.XLOOKUP($F6070,accounts!$A$2:$A$86,accounts!$B$2:$B$86, "Other"))</f>
        <v/>
      </c>
      <c r="H6070" s="1" t="str">
        <f t="array" ref="H6070">IF($F6070="", "", IFS(_xlfn.XLOOKUP($F6070, accounts!$A$2:$A$86, accounts!$E$2:$E$86, 0)&gt;=1000, "Enterprise", _xlfn.XLOOKUP($F6070, accounts!$A$2:$A$86, accounts!$E$2:$E$86, 0)&gt;=100, "Mid-Market", TRUE, "SMB"))</f>
        <v/>
      </c>
      <c r="I6070" s="1" t="str">
        <f t="array" ref="I6070">IF($F6070="", "", _xlfn.XLOOKUP($F6070,accounts!$A$2:$A$86,accounts!$F$2:$F$86, "Other"))</f>
        <v/>
      </c>
      <c r="J6070" s="1" t="s">
        <v>189</v>
      </c>
      <c r="K6070" s="3">
        <v>42967.0</v>
      </c>
    </row>
    <row r="6071">
      <c r="A6071" s="1" t="s">
        <v>6276</v>
      </c>
      <c r="B6071" s="1" t="s">
        <v>102</v>
      </c>
      <c r="C6071" s="1" t="str">
        <f t="array" ref="C6071">_xlfn.XLOOKUP($B6071, sales_teams!$A$2:$A$36, sales_teams!$B$2:$B$36)</f>
        <v>Summer Sewald</v>
      </c>
      <c r="D6071" s="1" t="str">
        <f t="array" ref="D6071">_xlfn.XLOOKUP($B6071, sales_teams!$A$2:$A$36, sales_teams!$C$2:$C$36)</f>
        <v>West</v>
      </c>
      <c r="E6071" s="1" t="s">
        <v>109</v>
      </c>
      <c r="F6071" s="1" t="s">
        <v>129</v>
      </c>
      <c r="G6071" s="1" t="str">
        <f t="array" ref="G6071">IF($F6071="", "", _xlfn.XLOOKUP($F6071,accounts!$A$2:$A$86,accounts!$B$2:$B$86, "Other"))</f>
        <v>medical</v>
      </c>
      <c r="H6071" s="1" t="str">
        <f t="array" ref="H6071">IF($F6071="", "", IFS(_xlfn.XLOOKUP($F6071, accounts!$A$2:$A$86, accounts!$E$2:$E$86, 0)&gt;=1000, "Enterprise", _xlfn.XLOOKUP($F6071, accounts!$A$2:$A$86, accounts!$E$2:$E$86, 0)&gt;=100, "Mid-Market", TRUE, "SMB"))</f>
        <v>Enterprise</v>
      </c>
      <c r="I6071" s="1" t="str">
        <f t="array" ref="I6071">IF($F6071="", "", _xlfn.XLOOKUP($F6071,accounts!$A$2:$A$86,accounts!$F$2:$F$86, "Other"))</f>
        <v>United States</v>
      </c>
      <c r="J6071" s="1" t="s">
        <v>189</v>
      </c>
      <c r="K6071" s="3">
        <v>42967.0</v>
      </c>
    </row>
    <row r="6072">
      <c r="A6072" s="1" t="s">
        <v>6277</v>
      </c>
      <c r="B6072" s="1" t="s">
        <v>107</v>
      </c>
      <c r="C6072" s="1" t="str">
        <f t="array" ref="C6072">_xlfn.XLOOKUP($B6072, sales_teams!$A$2:$A$36, sales_teams!$B$2:$B$36)</f>
        <v>Summer Sewald</v>
      </c>
      <c r="D6072" s="1" t="str">
        <f t="array" ref="D6072">_xlfn.XLOOKUP($B6072, sales_teams!$A$2:$A$36, sales_teams!$C$2:$C$36)</f>
        <v>West</v>
      </c>
      <c r="E6072" s="1" t="s">
        <v>148</v>
      </c>
      <c r="G6072" s="1" t="str">
        <f t="array" ref="G6072">IF($F6072="", "", _xlfn.XLOOKUP($F6072,accounts!$A$2:$A$86,accounts!$B$2:$B$86, "Other"))</f>
        <v/>
      </c>
      <c r="H6072" s="1" t="str">
        <f t="array" ref="H6072">IF($F6072="", "", IFS(_xlfn.XLOOKUP($F6072, accounts!$A$2:$A$86, accounts!$E$2:$E$86, 0)&gt;=1000, "Enterprise", _xlfn.XLOOKUP($F6072, accounts!$A$2:$A$86, accounts!$E$2:$E$86, 0)&gt;=100, "Mid-Market", TRUE, "SMB"))</f>
        <v/>
      </c>
      <c r="I6072" s="1" t="str">
        <f t="array" ref="I6072">IF($F6072="", "", _xlfn.XLOOKUP($F6072,accounts!$A$2:$A$86,accounts!$F$2:$F$86, "Other"))</f>
        <v/>
      </c>
      <c r="J6072" s="1" t="s">
        <v>189</v>
      </c>
      <c r="K6072" s="3">
        <v>42967.0</v>
      </c>
    </row>
    <row r="6073">
      <c r="A6073" s="1" t="s">
        <v>6278</v>
      </c>
      <c r="B6073" s="1" t="s">
        <v>107</v>
      </c>
      <c r="C6073" s="1" t="str">
        <f t="array" ref="C6073">_xlfn.XLOOKUP($B6073, sales_teams!$A$2:$A$36, sales_teams!$B$2:$B$36)</f>
        <v>Summer Sewald</v>
      </c>
      <c r="D6073" s="1" t="str">
        <f t="array" ref="D6073">_xlfn.XLOOKUP($B6073, sales_teams!$A$2:$A$36, sales_teams!$C$2:$C$36)</f>
        <v>West</v>
      </c>
      <c r="E6073" s="1" t="s">
        <v>148</v>
      </c>
      <c r="F6073" s="1" t="s">
        <v>125</v>
      </c>
      <c r="G6073" s="1" t="str">
        <f t="array" ref="G6073">IF($F6073="", "", _xlfn.XLOOKUP($F6073,accounts!$A$2:$A$86,accounts!$B$2:$B$86, "Other"))</f>
        <v>software</v>
      </c>
      <c r="H6073" s="1" t="str">
        <f t="array" ref="H6073">IF($F6073="", "", IFS(_xlfn.XLOOKUP($F6073, accounts!$A$2:$A$86, accounts!$E$2:$E$86, 0)&gt;=1000, "Enterprise", _xlfn.XLOOKUP($F6073, accounts!$A$2:$A$86, accounts!$E$2:$E$86, 0)&gt;=100, "Mid-Market", TRUE, "SMB"))</f>
        <v>Enterprise</v>
      </c>
      <c r="I6073" s="1" t="str">
        <f t="array" ref="I6073">IF($F6073="", "", _xlfn.XLOOKUP($F6073,accounts!$A$2:$A$86,accounts!$F$2:$F$86, "Other"))</f>
        <v>United States</v>
      </c>
      <c r="J6073" s="1" t="s">
        <v>131</v>
      </c>
      <c r="K6073" s="3">
        <v>42967.0</v>
      </c>
      <c r="L6073" s="3">
        <v>43094.0</v>
      </c>
      <c r="M6073" s="1">
        <v>3854.0</v>
      </c>
    </row>
    <row r="6074">
      <c r="A6074" s="1" t="s">
        <v>6279</v>
      </c>
      <c r="B6074" s="1" t="s">
        <v>18</v>
      </c>
      <c r="C6074" s="1" t="str">
        <f t="array" ref="C6074">_xlfn.XLOOKUP($B6074, sales_teams!$A$2:$A$36, sales_teams!$B$2:$B$36)</f>
        <v>Dustin Brinkmann</v>
      </c>
      <c r="D6074" s="1" t="str">
        <f t="array" ref="D6074">_xlfn.XLOOKUP($B6074, sales_teams!$A$2:$A$36, sales_teams!$C$2:$C$36)</f>
        <v>Central</v>
      </c>
      <c r="E6074" s="1" t="s">
        <v>188</v>
      </c>
      <c r="F6074" s="1" t="s">
        <v>155</v>
      </c>
      <c r="G6074" s="1" t="str">
        <f t="array" ref="G6074">IF($F6074="", "", _xlfn.XLOOKUP($F6074,accounts!$A$2:$A$86,accounts!$B$2:$B$86, "Other"))</f>
        <v>finance</v>
      </c>
      <c r="H6074" s="1" t="str">
        <f t="array" ref="H6074">IF($F6074="", "", IFS(_xlfn.XLOOKUP($F6074, accounts!$A$2:$A$86, accounts!$E$2:$E$86, 0)&gt;=1000, "Enterprise", _xlfn.XLOOKUP($F6074, accounts!$A$2:$A$86, accounts!$E$2:$E$86, 0)&gt;=100, "Mid-Market", TRUE, "SMB"))</f>
        <v>Enterprise</v>
      </c>
      <c r="I6074" s="1" t="str">
        <f t="array" ref="I6074">IF($F6074="", "", _xlfn.XLOOKUP($F6074,accounts!$A$2:$A$86,accounts!$F$2:$F$86, "Other"))</f>
        <v>United States</v>
      </c>
      <c r="J6074" s="1" t="s">
        <v>131</v>
      </c>
      <c r="K6074" s="3">
        <v>42967.0</v>
      </c>
      <c r="L6074" s="3">
        <v>43086.0</v>
      </c>
      <c r="M6074" s="1">
        <v>3894.0</v>
      </c>
    </row>
    <row r="6075">
      <c r="A6075" s="1" t="s">
        <v>6280</v>
      </c>
      <c r="B6075" s="1" t="s">
        <v>60</v>
      </c>
      <c r="C6075" s="1" t="str">
        <f t="array" ref="C6075">_xlfn.XLOOKUP($B6075, sales_teams!$A$2:$A$36, sales_teams!$B$2:$B$36)</f>
        <v>Celia Rouche</v>
      </c>
      <c r="D6075" s="1" t="str">
        <f t="array" ref="D6075">_xlfn.XLOOKUP($B6075, sales_teams!$A$2:$A$36, sales_teams!$C$2:$C$36)</f>
        <v>West</v>
      </c>
      <c r="E6075" s="1" t="s">
        <v>179</v>
      </c>
      <c r="F6075" s="1" t="s">
        <v>132</v>
      </c>
      <c r="G6075" s="1" t="str">
        <f t="array" ref="G6075">IF($F6075="", "", _xlfn.XLOOKUP($F6075,accounts!$A$2:$A$86,accounts!$B$2:$B$86, "Other"))</f>
        <v>marketing</v>
      </c>
      <c r="H6075" s="1" t="str">
        <f t="array" ref="H6075">IF($F6075="", "", IFS(_xlfn.XLOOKUP($F6075, accounts!$A$2:$A$86, accounts!$E$2:$E$86, 0)&gt;=1000, "Enterprise", _xlfn.XLOOKUP($F6075, accounts!$A$2:$A$86, accounts!$E$2:$E$86, 0)&gt;=100, "Mid-Market", TRUE, "SMB"))</f>
        <v>Enterprise</v>
      </c>
      <c r="I6075" s="1" t="str">
        <f t="array" ref="I6075">IF($F6075="", "", _xlfn.XLOOKUP($F6075,accounts!$A$2:$A$86,accounts!$F$2:$F$86, "Other"))</f>
        <v>Jordan</v>
      </c>
      <c r="J6075" s="1" t="s">
        <v>189</v>
      </c>
      <c r="K6075" s="3">
        <v>42967.0</v>
      </c>
    </row>
    <row r="6076">
      <c r="A6076" s="1" t="s">
        <v>6281</v>
      </c>
      <c r="B6076" s="1" t="s">
        <v>60</v>
      </c>
      <c r="C6076" s="1" t="str">
        <f t="array" ref="C6076">_xlfn.XLOOKUP($B6076, sales_teams!$A$2:$A$36, sales_teams!$B$2:$B$36)</f>
        <v>Celia Rouche</v>
      </c>
      <c r="D6076" s="1" t="str">
        <f t="array" ref="D6076">_xlfn.XLOOKUP($B6076, sales_teams!$A$2:$A$36, sales_teams!$C$2:$C$36)</f>
        <v>West</v>
      </c>
      <c r="E6076" s="1" t="s">
        <v>188</v>
      </c>
      <c r="F6076" s="1" t="s">
        <v>147</v>
      </c>
      <c r="G6076" s="1" t="str">
        <f t="array" ref="G6076">IF($F6076="", "", _xlfn.XLOOKUP($F6076,accounts!$A$2:$A$86,accounts!$B$2:$B$86, "Other"))</f>
        <v>telecommunications</v>
      </c>
      <c r="H6076" s="1" t="str">
        <f t="array" ref="H6076">IF($F6076="", "", IFS(_xlfn.XLOOKUP($F6076, accounts!$A$2:$A$86, accounts!$E$2:$E$86, 0)&gt;=1000, "Enterprise", _xlfn.XLOOKUP($F6076, accounts!$A$2:$A$86, accounts!$E$2:$E$86, 0)&gt;=100, "Mid-Market", TRUE, "SMB"))</f>
        <v>Enterprise</v>
      </c>
      <c r="I6076" s="1" t="str">
        <f t="array" ref="I6076">IF($F6076="", "", _xlfn.XLOOKUP($F6076,accounts!$A$2:$A$86,accounts!$F$2:$F$86, "Other"))</f>
        <v>United States</v>
      </c>
      <c r="J6076" s="1" t="s">
        <v>131</v>
      </c>
      <c r="K6076" s="3">
        <v>42967.0</v>
      </c>
      <c r="L6076" s="3">
        <v>43091.0</v>
      </c>
      <c r="M6076" s="1">
        <v>2833.0</v>
      </c>
    </row>
    <row r="6077">
      <c r="A6077" s="1" t="s">
        <v>6282</v>
      </c>
      <c r="B6077" s="1" t="s">
        <v>34</v>
      </c>
      <c r="C6077" s="1" t="str">
        <f t="array" ref="C6077">_xlfn.XLOOKUP($B6077, sales_teams!$A$2:$A$36, sales_teams!$B$2:$B$36)</f>
        <v>Cara Losch</v>
      </c>
      <c r="D6077" s="1" t="str">
        <f t="array" ref="D6077">_xlfn.XLOOKUP($B6077, sales_teams!$A$2:$A$36, sales_teams!$C$2:$C$36)</f>
        <v>East</v>
      </c>
      <c r="E6077" s="1" t="s">
        <v>188</v>
      </c>
      <c r="F6077" s="1" t="s">
        <v>167</v>
      </c>
      <c r="G6077" s="1" t="str">
        <f t="array" ref="G6077">IF($F6077="", "", _xlfn.XLOOKUP($F6077,accounts!$A$2:$A$86,accounts!$B$2:$B$86, "Other"))</f>
        <v>finance</v>
      </c>
      <c r="H6077" s="1" t="str">
        <f t="array" ref="H6077">IF($F6077="", "", IFS(_xlfn.XLOOKUP($F6077, accounts!$A$2:$A$86, accounts!$E$2:$E$86, 0)&gt;=1000, "Enterprise", _xlfn.XLOOKUP($F6077, accounts!$A$2:$A$86, accounts!$E$2:$E$86, 0)&gt;=100, "Mid-Market", TRUE, "SMB"))</f>
        <v>Mid-Market</v>
      </c>
      <c r="I6077" s="1" t="str">
        <f t="array" ref="I6077">IF($F6077="", "", _xlfn.XLOOKUP($F6077,accounts!$A$2:$A$86,accounts!$F$2:$F$86, "Other"))</f>
        <v>United States</v>
      </c>
      <c r="J6077" s="1" t="s">
        <v>192</v>
      </c>
      <c r="K6077" s="3">
        <v>42967.0</v>
      </c>
      <c r="L6077" s="3">
        <v>42984.0</v>
      </c>
      <c r="M6077" s="1">
        <v>0.0</v>
      </c>
    </row>
    <row r="6078">
      <c r="A6078" s="1" t="s">
        <v>6283</v>
      </c>
      <c r="B6078" s="1" t="s">
        <v>7</v>
      </c>
      <c r="C6078" s="1" t="str">
        <f t="array" ref="C6078">_xlfn.XLOOKUP($B6078, sales_teams!$A$2:$A$36, sales_teams!$B$2:$B$36)</f>
        <v>Dustin Brinkmann</v>
      </c>
      <c r="D6078" s="1" t="str">
        <f t="array" ref="D6078">_xlfn.XLOOKUP($B6078, sales_teams!$A$2:$A$36, sales_teams!$C$2:$C$36)</f>
        <v>Central</v>
      </c>
      <c r="E6078" s="1" t="s">
        <v>179</v>
      </c>
      <c r="F6078" s="1" t="s">
        <v>79</v>
      </c>
      <c r="G6078" s="1" t="str">
        <f t="array" ref="G6078">IF($F6078="", "", _xlfn.XLOOKUP($F6078,accounts!$A$2:$A$86,accounts!$B$2:$B$86, "Other"))</f>
        <v>entertainment</v>
      </c>
      <c r="H6078" s="1" t="str">
        <f t="array" ref="H6078">IF($F6078="", "", IFS(_xlfn.XLOOKUP($F6078, accounts!$A$2:$A$86, accounts!$E$2:$E$86, 0)&gt;=1000, "Enterprise", _xlfn.XLOOKUP($F6078, accounts!$A$2:$A$86, accounts!$E$2:$E$86, 0)&gt;=100, "Mid-Market", TRUE, "SMB"))</f>
        <v>Mid-Market</v>
      </c>
      <c r="I6078" s="1" t="str">
        <f t="array" ref="I6078">IF($F6078="", "", _xlfn.XLOOKUP($F6078,accounts!$A$2:$A$86,accounts!$F$2:$F$86, "Other"))</f>
        <v>United States</v>
      </c>
      <c r="J6078" s="1" t="s">
        <v>131</v>
      </c>
      <c r="K6078" s="3">
        <v>42968.0</v>
      </c>
      <c r="L6078" s="3">
        <v>43042.0</v>
      </c>
      <c r="M6078" s="1">
        <v>54.0</v>
      </c>
    </row>
    <row r="6079">
      <c r="A6079" s="1" t="s">
        <v>6284</v>
      </c>
      <c r="B6079" s="1" t="s">
        <v>57</v>
      </c>
      <c r="C6079" s="1" t="str">
        <f t="array" ref="C6079">_xlfn.XLOOKUP($B6079, sales_teams!$A$2:$A$36, sales_teams!$B$2:$B$36)</f>
        <v>Rocco Neubert</v>
      </c>
      <c r="D6079" s="1" t="str">
        <f t="array" ref="D6079">_xlfn.XLOOKUP($B6079, sales_teams!$A$2:$A$36, sales_teams!$C$2:$C$36)</f>
        <v>East</v>
      </c>
      <c r="E6079" s="1" t="s">
        <v>109</v>
      </c>
      <c r="F6079" s="1" t="s">
        <v>59</v>
      </c>
      <c r="G6079" s="1" t="str">
        <f t="array" ref="G6079">IF($F6079="", "", _xlfn.XLOOKUP($F6079,accounts!$A$2:$A$86,accounts!$B$2:$B$86, "Other"))</f>
        <v>medical</v>
      </c>
      <c r="H6079" s="1" t="str">
        <f t="array" ref="H6079">IF($F6079="", "", IFS(_xlfn.XLOOKUP($F6079, accounts!$A$2:$A$86, accounts!$E$2:$E$86, 0)&gt;=1000, "Enterprise", _xlfn.XLOOKUP($F6079, accounts!$A$2:$A$86, accounts!$E$2:$E$86, 0)&gt;=100, "Mid-Market", TRUE, "SMB"))</f>
        <v>SMB</v>
      </c>
      <c r="I6079" s="1" t="str">
        <f t="array" ref="I6079">IF($F6079="", "", _xlfn.XLOOKUP($F6079,accounts!$A$2:$A$86,accounts!$F$2:$F$86, "Other"))</f>
        <v>United States</v>
      </c>
      <c r="J6079" s="1" t="s">
        <v>189</v>
      </c>
      <c r="K6079" s="3">
        <v>42968.0</v>
      </c>
    </row>
    <row r="6080">
      <c r="A6080" s="1" t="s">
        <v>6285</v>
      </c>
      <c r="B6080" s="1" t="s">
        <v>30</v>
      </c>
      <c r="C6080" s="1" t="str">
        <f t="array" ref="C6080">_xlfn.XLOOKUP($B6080, sales_teams!$A$2:$A$36, sales_teams!$B$2:$B$36)</f>
        <v>Melvin Marxen</v>
      </c>
      <c r="D6080" s="1" t="str">
        <f t="array" ref="D6080">_xlfn.XLOOKUP($B6080, sales_teams!$A$2:$A$36, sales_teams!$C$2:$C$36)</f>
        <v>Central</v>
      </c>
      <c r="E6080" s="1" t="s">
        <v>109</v>
      </c>
      <c r="F6080" s="1" t="s">
        <v>56</v>
      </c>
      <c r="G6080" s="1" t="str">
        <f t="array" ref="G6080">IF($F6080="", "", _xlfn.XLOOKUP($F6080,accounts!$A$2:$A$86,accounts!$B$2:$B$86, "Other"))</f>
        <v>software</v>
      </c>
      <c r="H6080" s="1" t="str">
        <f t="array" ref="H6080">IF($F6080="", "", IFS(_xlfn.XLOOKUP($F6080, accounts!$A$2:$A$86, accounts!$E$2:$E$86, 0)&gt;=1000, "Enterprise", _xlfn.XLOOKUP($F6080, accounts!$A$2:$A$86, accounts!$E$2:$E$86, 0)&gt;=100, "Mid-Market", TRUE, "SMB"))</f>
        <v>Enterprise</v>
      </c>
      <c r="I6080" s="1" t="str">
        <f t="array" ref="I6080">IF($F6080="", "", _xlfn.XLOOKUP($F6080,accounts!$A$2:$A$86,accounts!$F$2:$F$86, "Other"))</f>
        <v>United States</v>
      </c>
      <c r="J6080" s="1" t="s">
        <v>192</v>
      </c>
      <c r="K6080" s="3">
        <v>42968.0</v>
      </c>
      <c r="L6080" s="3">
        <v>43066.0</v>
      </c>
      <c r="M6080" s="1">
        <v>0.0</v>
      </c>
    </row>
    <row r="6081">
      <c r="A6081" s="1" t="s">
        <v>6286</v>
      </c>
      <c r="B6081" s="1" t="s">
        <v>30</v>
      </c>
      <c r="C6081" s="1" t="str">
        <f t="array" ref="C6081">_xlfn.XLOOKUP($B6081, sales_teams!$A$2:$A$36, sales_teams!$B$2:$B$36)</f>
        <v>Melvin Marxen</v>
      </c>
      <c r="D6081" s="1" t="str">
        <f t="array" ref="D6081">_xlfn.XLOOKUP($B6081, sales_teams!$A$2:$A$36, sales_teams!$C$2:$C$36)</f>
        <v>Central</v>
      </c>
      <c r="E6081" s="1" t="s">
        <v>181</v>
      </c>
      <c r="F6081" s="1" t="s">
        <v>95</v>
      </c>
      <c r="G6081" s="1" t="str">
        <f t="array" ref="G6081">IF($F6081="", "", _xlfn.XLOOKUP($F6081,accounts!$A$2:$A$86,accounts!$B$2:$B$86, "Other"))</f>
        <v>finance</v>
      </c>
      <c r="H6081" s="1" t="str">
        <f t="array" ref="H6081">IF($F6081="", "", IFS(_xlfn.XLOOKUP($F6081, accounts!$A$2:$A$86, accounts!$E$2:$E$86, 0)&gt;=1000, "Enterprise", _xlfn.XLOOKUP($F6081, accounts!$A$2:$A$86, accounts!$E$2:$E$86, 0)&gt;=100, "Mid-Market", TRUE, "SMB"))</f>
        <v>Enterprise</v>
      </c>
      <c r="I6081" s="1" t="str">
        <f t="array" ref="I6081">IF($F6081="", "", _xlfn.XLOOKUP($F6081,accounts!$A$2:$A$86,accounts!$F$2:$F$86, "Other"))</f>
        <v>United States</v>
      </c>
      <c r="J6081" s="1" t="s">
        <v>131</v>
      </c>
      <c r="K6081" s="3">
        <v>42968.0</v>
      </c>
      <c r="L6081" s="3">
        <v>43051.0</v>
      </c>
      <c r="M6081" s="1">
        <v>509.0</v>
      </c>
    </row>
    <row r="6082">
      <c r="A6082" s="1" t="s">
        <v>6287</v>
      </c>
      <c r="B6082" s="1" t="s">
        <v>26</v>
      </c>
      <c r="C6082" s="1" t="str">
        <f t="array" ref="C6082">_xlfn.XLOOKUP($B6082, sales_teams!$A$2:$A$36, sales_teams!$B$2:$B$36)</f>
        <v>Melvin Marxen</v>
      </c>
      <c r="D6082" s="1" t="str">
        <f t="array" ref="D6082">_xlfn.XLOOKUP($B6082, sales_teams!$A$2:$A$36, sales_teams!$C$2:$C$36)</f>
        <v>Central</v>
      </c>
      <c r="E6082" s="1" t="s">
        <v>188</v>
      </c>
      <c r="F6082" s="1" t="s">
        <v>165</v>
      </c>
      <c r="G6082" s="1" t="str">
        <f t="array" ref="G6082">IF($F6082="", "", _xlfn.XLOOKUP($F6082,accounts!$A$2:$A$86,accounts!$B$2:$B$86, "Other"))</f>
        <v>telecommunications</v>
      </c>
      <c r="H6082" s="1" t="str">
        <f t="array" ref="H6082">IF($F6082="", "", IFS(_xlfn.XLOOKUP($F6082, accounts!$A$2:$A$86, accounts!$E$2:$E$86, 0)&gt;=1000, "Enterprise", _xlfn.XLOOKUP($F6082, accounts!$A$2:$A$86, accounts!$E$2:$E$86, 0)&gt;=100, "Mid-Market", TRUE, "SMB"))</f>
        <v>Enterprise</v>
      </c>
      <c r="I6082" s="1" t="str">
        <f t="array" ref="I6082">IF($F6082="", "", _xlfn.XLOOKUP($F6082,accounts!$A$2:$A$86,accounts!$F$2:$F$86, "Other"))</f>
        <v>United States</v>
      </c>
      <c r="J6082" s="1" t="s">
        <v>131</v>
      </c>
      <c r="K6082" s="3">
        <v>42968.0</v>
      </c>
      <c r="L6082" s="3">
        <v>43075.0</v>
      </c>
      <c r="M6082" s="1">
        <v>3436.0</v>
      </c>
    </row>
    <row r="6083">
      <c r="A6083" s="1" t="s">
        <v>6288</v>
      </c>
      <c r="B6083" s="1" t="s">
        <v>88</v>
      </c>
      <c r="C6083" s="1" t="str">
        <f t="array" ref="C6083">_xlfn.XLOOKUP($B6083, sales_teams!$A$2:$A$36, sales_teams!$B$2:$B$36)</f>
        <v>Celia Rouche</v>
      </c>
      <c r="D6083" s="1" t="str">
        <f t="array" ref="D6083">_xlfn.XLOOKUP($B6083, sales_teams!$A$2:$A$36, sales_teams!$C$2:$C$36)</f>
        <v>West</v>
      </c>
      <c r="E6083" s="1" t="s">
        <v>188</v>
      </c>
      <c r="F6083" s="1" t="s">
        <v>143</v>
      </c>
      <c r="G6083" s="1" t="str">
        <f t="array" ref="G6083">IF($F6083="", "", _xlfn.XLOOKUP($F6083,accounts!$A$2:$A$86,accounts!$B$2:$B$86, "Other"))</f>
        <v>entertainment</v>
      </c>
      <c r="H6083" s="1" t="str">
        <f t="array" ref="H6083">IF($F6083="", "", IFS(_xlfn.XLOOKUP($F6083, accounts!$A$2:$A$86, accounts!$E$2:$E$86, 0)&gt;=1000, "Enterprise", _xlfn.XLOOKUP($F6083, accounts!$A$2:$A$86, accounts!$E$2:$E$86, 0)&gt;=100, "Mid-Market", TRUE, "SMB"))</f>
        <v>Mid-Market</v>
      </c>
      <c r="I6083" s="1" t="str">
        <f t="array" ref="I6083">IF($F6083="", "", _xlfn.XLOOKUP($F6083,accounts!$A$2:$A$86,accounts!$F$2:$F$86, "Other"))</f>
        <v>United States</v>
      </c>
      <c r="J6083" s="1" t="s">
        <v>131</v>
      </c>
      <c r="K6083" s="3">
        <v>42968.0</v>
      </c>
      <c r="L6083" s="3">
        <v>43066.0</v>
      </c>
      <c r="M6083" s="1">
        <v>3514.0</v>
      </c>
    </row>
    <row r="6084">
      <c r="A6084" s="1" t="s">
        <v>6289</v>
      </c>
      <c r="B6084" s="1" t="s">
        <v>19</v>
      </c>
      <c r="C6084" s="1" t="str">
        <f t="array" ref="C6084">_xlfn.XLOOKUP($B6084, sales_teams!$A$2:$A$36, sales_teams!$B$2:$B$36)</f>
        <v>Melvin Marxen</v>
      </c>
      <c r="D6084" s="1" t="str">
        <f t="array" ref="D6084">_xlfn.XLOOKUP($B6084, sales_teams!$A$2:$A$36, sales_teams!$C$2:$C$36)</f>
        <v>Central</v>
      </c>
      <c r="E6084" s="1" t="s">
        <v>181</v>
      </c>
      <c r="F6084" s="1" t="s">
        <v>145</v>
      </c>
      <c r="G6084" s="1" t="str">
        <f t="array" ref="G6084">IF($F6084="", "", _xlfn.XLOOKUP($F6084,accounts!$A$2:$A$86,accounts!$B$2:$B$86, "Other"))</f>
        <v>technology</v>
      </c>
      <c r="H6084" s="1" t="str">
        <f t="array" ref="H6084">IF($F6084="", "", IFS(_xlfn.XLOOKUP($F6084, accounts!$A$2:$A$86, accounts!$E$2:$E$86, 0)&gt;=1000, "Enterprise", _xlfn.XLOOKUP($F6084, accounts!$A$2:$A$86, accounts!$E$2:$E$86, 0)&gt;=100, "Mid-Market", TRUE, "SMB"))</f>
        <v>Enterprise</v>
      </c>
      <c r="I6084" s="1" t="str">
        <f t="array" ref="I6084">IF($F6084="", "", _xlfn.XLOOKUP($F6084,accounts!$A$2:$A$86,accounts!$F$2:$F$86, "Other"))</f>
        <v>Panama</v>
      </c>
      <c r="J6084" s="1" t="s">
        <v>131</v>
      </c>
      <c r="K6084" s="3">
        <v>42968.0</v>
      </c>
      <c r="L6084" s="3">
        <v>43099.0</v>
      </c>
      <c r="M6084" s="1">
        <v>611.0</v>
      </c>
    </row>
    <row r="6085">
      <c r="A6085" s="1" t="s">
        <v>6290</v>
      </c>
      <c r="B6085" s="1" t="s">
        <v>104</v>
      </c>
      <c r="C6085" s="1" t="str">
        <f t="array" ref="C6085">_xlfn.XLOOKUP($B6085, sales_teams!$A$2:$A$36, sales_teams!$B$2:$B$36)</f>
        <v>Summer Sewald</v>
      </c>
      <c r="D6085" s="1" t="str">
        <f t="array" ref="D6085">_xlfn.XLOOKUP($B6085, sales_teams!$A$2:$A$36, sales_teams!$C$2:$C$36)</f>
        <v>West</v>
      </c>
      <c r="E6085" s="1" t="s">
        <v>109</v>
      </c>
      <c r="G6085" s="1" t="str">
        <f t="array" ref="G6085">IF($F6085="", "", _xlfn.XLOOKUP($F6085,accounts!$A$2:$A$86,accounts!$B$2:$B$86, "Other"))</f>
        <v/>
      </c>
      <c r="H6085" s="1" t="str">
        <f t="array" ref="H6085">IF($F6085="", "", IFS(_xlfn.XLOOKUP($F6085, accounts!$A$2:$A$86, accounts!$E$2:$E$86, 0)&gt;=1000, "Enterprise", _xlfn.XLOOKUP($F6085, accounts!$A$2:$A$86, accounts!$E$2:$E$86, 0)&gt;=100, "Mid-Market", TRUE, "SMB"))</f>
        <v/>
      </c>
      <c r="I6085" s="1" t="str">
        <f t="array" ref="I6085">IF($F6085="", "", _xlfn.XLOOKUP($F6085,accounts!$A$2:$A$86,accounts!$F$2:$F$86, "Other"))</f>
        <v/>
      </c>
      <c r="J6085" s="1" t="s">
        <v>189</v>
      </c>
      <c r="K6085" s="3">
        <v>42968.0</v>
      </c>
    </row>
    <row r="6086">
      <c r="A6086" s="1" t="s">
        <v>6291</v>
      </c>
      <c r="B6086" s="1" t="s">
        <v>102</v>
      </c>
      <c r="C6086" s="1" t="str">
        <f t="array" ref="C6086">_xlfn.XLOOKUP($B6086, sales_teams!$A$2:$A$36, sales_teams!$B$2:$B$36)</f>
        <v>Summer Sewald</v>
      </c>
      <c r="D6086" s="1" t="str">
        <f t="array" ref="D6086">_xlfn.XLOOKUP($B6086, sales_teams!$A$2:$A$36, sales_teams!$C$2:$C$36)</f>
        <v>West</v>
      </c>
      <c r="E6086" s="1" t="s">
        <v>179</v>
      </c>
      <c r="F6086" s="1" t="s">
        <v>80</v>
      </c>
      <c r="G6086" s="1" t="str">
        <f t="array" ref="G6086">IF($F6086="", "", _xlfn.XLOOKUP($F6086,accounts!$A$2:$A$86,accounts!$B$2:$B$86, "Other"))</f>
        <v>technology</v>
      </c>
      <c r="H6086" s="1" t="str">
        <f t="array" ref="H6086">IF($F6086="", "", IFS(_xlfn.XLOOKUP($F6086, accounts!$A$2:$A$86, accounts!$E$2:$E$86, 0)&gt;=1000, "Enterprise", _xlfn.XLOOKUP($F6086, accounts!$A$2:$A$86, accounts!$E$2:$E$86, 0)&gt;=100, "Mid-Market", TRUE, "SMB"))</f>
        <v>Enterprise</v>
      </c>
      <c r="I6086" s="1" t="str">
        <f t="array" ref="I6086">IF($F6086="", "", _xlfn.XLOOKUP($F6086,accounts!$A$2:$A$86,accounts!$F$2:$F$86, "Other"))</f>
        <v>United States</v>
      </c>
      <c r="J6086" s="1" t="s">
        <v>131</v>
      </c>
      <c r="K6086" s="3">
        <v>42968.0</v>
      </c>
      <c r="L6086" s="3">
        <v>43047.0</v>
      </c>
      <c r="M6086" s="1">
        <v>58.0</v>
      </c>
    </row>
    <row r="6087">
      <c r="A6087" s="1" t="s">
        <v>6292</v>
      </c>
      <c r="B6087" s="1" t="s">
        <v>17</v>
      </c>
      <c r="C6087" s="1" t="str">
        <f t="array" ref="C6087">_xlfn.XLOOKUP($B6087, sales_teams!$A$2:$A$36, sales_teams!$B$2:$B$36)</f>
        <v>Dustin Brinkmann</v>
      </c>
      <c r="D6087" s="1" t="str">
        <f t="array" ref="D6087">_xlfn.XLOOKUP($B6087, sales_teams!$A$2:$A$36, sales_teams!$C$2:$C$36)</f>
        <v>Central</v>
      </c>
      <c r="E6087" s="1" t="s">
        <v>188</v>
      </c>
      <c r="F6087" s="1" t="s">
        <v>89</v>
      </c>
      <c r="G6087" s="1" t="str">
        <f t="array" ref="G6087">IF($F6087="", "", _xlfn.XLOOKUP($F6087,accounts!$A$2:$A$86,accounts!$B$2:$B$86, "Other"))</f>
        <v>finance</v>
      </c>
      <c r="H6087" s="1" t="str">
        <f t="array" ref="H6087">IF($F6087="", "", IFS(_xlfn.XLOOKUP($F6087, accounts!$A$2:$A$86, accounts!$E$2:$E$86, 0)&gt;=1000, "Enterprise", _xlfn.XLOOKUP($F6087, accounts!$A$2:$A$86, accounts!$E$2:$E$86, 0)&gt;=100, "Mid-Market", TRUE, "SMB"))</f>
        <v>Enterprise</v>
      </c>
      <c r="I6087" s="1" t="str">
        <f t="array" ref="I6087">IF($F6087="", "", _xlfn.XLOOKUP($F6087,accounts!$A$2:$A$86,accounts!$F$2:$F$86, "Other"))</f>
        <v>United States</v>
      </c>
      <c r="J6087" s="1" t="s">
        <v>192</v>
      </c>
      <c r="K6087" s="3">
        <v>42968.0</v>
      </c>
      <c r="L6087" s="3">
        <v>43056.0</v>
      </c>
      <c r="M6087" s="1">
        <v>0.0</v>
      </c>
    </row>
    <row r="6088">
      <c r="A6088" s="1" t="s">
        <v>6293</v>
      </c>
      <c r="B6088" s="1" t="s">
        <v>17</v>
      </c>
      <c r="C6088" s="1" t="str">
        <f t="array" ref="C6088">_xlfn.XLOOKUP($B6088, sales_teams!$A$2:$A$36, sales_teams!$B$2:$B$36)</f>
        <v>Dustin Brinkmann</v>
      </c>
      <c r="D6088" s="1" t="str">
        <f t="array" ref="D6088">_xlfn.XLOOKUP($B6088, sales_teams!$A$2:$A$36, sales_teams!$C$2:$C$36)</f>
        <v>Central</v>
      </c>
      <c r="E6088" s="1" t="s">
        <v>181</v>
      </c>
      <c r="F6088" s="1" t="s">
        <v>157</v>
      </c>
      <c r="G6088" s="1" t="str">
        <f t="array" ref="G6088">IF($F6088="", "", _xlfn.XLOOKUP($F6088,accounts!$A$2:$A$86,accounts!$B$2:$B$86, "Other"))</f>
        <v>retail</v>
      </c>
      <c r="H6088" s="1" t="str">
        <f t="array" ref="H6088">IF($F6088="", "", IFS(_xlfn.XLOOKUP($F6088, accounts!$A$2:$A$86, accounts!$E$2:$E$86, 0)&gt;=1000, "Enterprise", _xlfn.XLOOKUP($F6088, accounts!$A$2:$A$86, accounts!$E$2:$E$86, 0)&gt;=100, "Mid-Market", TRUE, "SMB"))</f>
        <v>Enterprise</v>
      </c>
      <c r="I6088" s="1" t="str">
        <f t="array" ref="I6088">IF($F6088="", "", _xlfn.XLOOKUP($F6088,accounts!$A$2:$A$86,accounts!$F$2:$F$86, "Other"))</f>
        <v>Belgium</v>
      </c>
      <c r="J6088" s="1" t="s">
        <v>131</v>
      </c>
      <c r="K6088" s="3">
        <v>42968.0</v>
      </c>
      <c r="L6088" s="3">
        <v>43082.0</v>
      </c>
      <c r="M6088" s="1">
        <v>513.0</v>
      </c>
    </row>
    <row r="6089">
      <c r="A6089" s="1" t="s">
        <v>6294</v>
      </c>
      <c r="B6089" s="1" t="s">
        <v>92</v>
      </c>
      <c r="C6089" s="1" t="str">
        <f t="array" ref="C6089">_xlfn.XLOOKUP($B6089, sales_teams!$A$2:$A$36, sales_teams!$B$2:$B$36)</f>
        <v>Celia Rouche</v>
      </c>
      <c r="D6089" s="1" t="str">
        <f t="array" ref="D6089">_xlfn.XLOOKUP($B6089, sales_teams!$A$2:$A$36, sales_teams!$C$2:$C$36)</f>
        <v>West</v>
      </c>
      <c r="E6089" s="1" t="s">
        <v>179</v>
      </c>
      <c r="G6089" s="1" t="str">
        <f t="array" ref="G6089">IF($F6089="", "", _xlfn.XLOOKUP($F6089,accounts!$A$2:$A$86,accounts!$B$2:$B$86, "Other"))</f>
        <v/>
      </c>
      <c r="H6089" s="1" t="str">
        <f t="array" ref="H6089">IF($F6089="", "", IFS(_xlfn.XLOOKUP($F6089, accounts!$A$2:$A$86, accounts!$E$2:$E$86, 0)&gt;=1000, "Enterprise", _xlfn.XLOOKUP($F6089, accounts!$A$2:$A$86, accounts!$E$2:$E$86, 0)&gt;=100, "Mid-Market", TRUE, "SMB"))</f>
        <v/>
      </c>
      <c r="I6089" s="1" t="str">
        <f t="array" ref="I6089">IF($F6089="", "", _xlfn.XLOOKUP($F6089,accounts!$A$2:$A$86,accounts!$F$2:$F$86, "Other"))</f>
        <v/>
      </c>
      <c r="J6089" s="1" t="s">
        <v>189</v>
      </c>
      <c r="K6089" s="3">
        <v>42968.0</v>
      </c>
    </row>
    <row r="6090">
      <c r="A6090" s="1" t="s">
        <v>6295</v>
      </c>
      <c r="B6090" s="1" t="s">
        <v>92</v>
      </c>
      <c r="C6090" s="1" t="str">
        <f t="array" ref="C6090">_xlfn.XLOOKUP($B6090, sales_teams!$A$2:$A$36, sales_teams!$B$2:$B$36)</f>
        <v>Celia Rouche</v>
      </c>
      <c r="D6090" s="1" t="str">
        <f t="array" ref="D6090">_xlfn.XLOOKUP($B6090, sales_teams!$A$2:$A$36, sales_teams!$C$2:$C$36)</f>
        <v>West</v>
      </c>
      <c r="E6090" s="1" t="s">
        <v>109</v>
      </c>
      <c r="F6090" s="1" t="s">
        <v>137</v>
      </c>
      <c r="G6090" s="1" t="str">
        <f t="array" ref="G6090">IF($F6090="", "", _xlfn.XLOOKUP($F6090,accounts!$A$2:$A$86,accounts!$B$2:$B$86, "Other"))</f>
        <v>services</v>
      </c>
      <c r="H6090" s="1" t="str">
        <f t="array" ref="H6090">IF($F6090="", "", IFS(_xlfn.XLOOKUP($F6090, accounts!$A$2:$A$86, accounts!$E$2:$E$86, 0)&gt;=1000, "Enterprise", _xlfn.XLOOKUP($F6090, accounts!$A$2:$A$86, accounts!$E$2:$E$86, 0)&gt;=100, "Mid-Market", TRUE, "SMB"))</f>
        <v>Enterprise</v>
      </c>
      <c r="I6090" s="1" t="str">
        <f t="array" ref="I6090">IF($F6090="", "", _xlfn.XLOOKUP($F6090,accounts!$A$2:$A$86,accounts!$F$2:$F$86, "Other"))</f>
        <v>Germany</v>
      </c>
      <c r="J6090" s="1" t="s">
        <v>192</v>
      </c>
      <c r="K6090" s="3">
        <v>42968.0</v>
      </c>
      <c r="L6090" s="3">
        <v>42976.0</v>
      </c>
      <c r="M6090" s="1">
        <v>0.0</v>
      </c>
    </row>
    <row r="6091">
      <c r="A6091" s="1" t="s">
        <v>6296</v>
      </c>
      <c r="B6091" s="1" t="s">
        <v>18</v>
      </c>
      <c r="C6091" s="1" t="str">
        <f t="array" ref="C6091">_xlfn.XLOOKUP($B6091, sales_teams!$A$2:$A$36, sales_teams!$B$2:$B$36)</f>
        <v>Dustin Brinkmann</v>
      </c>
      <c r="D6091" s="1" t="str">
        <f t="array" ref="D6091">_xlfn.XLOOKUP($B6091, sales_teams!$A$2:$A$36, sales_teams!$C$2:$C$36)</f>
        <v>Central</v>
      </c>
      <c r="E6091" s="1" t="s">
        <v>109</v>
      </c>
      <c r="F6091" s="1" t="s">
        <v>56</v>
      </c>
      <c r="G6091" s="1" t="str">
        <f t="array" ref="G6091">IF($F6091="", "", _xlfn.XLOOKUP($F6091,accounts!$A$2:$A$86,accounts!$B$2:$B$86, "Other"))</f>
        <v>software</v>
      </c>
      <c r="H6091" s="1" t="str">
        <f t="array" ref="H6091">IF($F6091="", "", IFS(_xlfn.XLOOKUP($F6091, accounts!$A$2:$A$86, accounts!$E$2:$E$86, 0)&gt;=1000, "Enterprise", _xlfn.XLOOKUP($F6091, accounts!$A$2:$A$86, accounts!$E$2:$E$86, 0)&gt;=100, "Mid-Market", TRUE, "SMB"))</f>
        <v>Enterprise</v>
      </c>
      <c r="I6091" s="1" t="str">
        <f t="array" ref="I6091">IF($F6091="", "", _xlfn.XLOOKUP($F6091,accounts!$A$2:$A$86,accounts!$F$2:$F$86, "Other"))</f>
        <v>United States</v>
      </c>
      <c r="J6091" s="1" t="s">
        <v>192</v>
      </c>
      <c r="K6091" s="3">
        <v>42968.0</v>
      </c>
      <c r="L6091" s="3">
        <v>43042.0</v>
      </c>
      <c r="M6091" s="1">
        <v>0.0</v>
      </c>
    </row>
    <row r="6092">
      <c r="A6092" s="1" t="s">
        <v>6297</v>
      </c>
      <c r="B6092" s="1" t="s">
        <v>65</v>
      </c>
      <c r="C6092" s="1" t="str">
        <f t="array" ref="C6092">_xlfn.XLOOKUP($B6092, sales_teams!$A$2:$A$36, sales_teams!$B$2:$B$36)</f>
        <v>Celia Rouche</v>
      </c>
      <c r="D6092" s="1" t="str">
        <f t="array" ref="D6092">_xlfn.XLOOKUP($B6092, sales_teams!$A$2:$A$36, sales_teams!$C$2:$C$36)</f>
        <v>West</v>
      </c>
      <c r="E6092" s="1" t="s">
        <v>179</v>
      </c>
      <c r="F6092" s="1" t="s">
        <v>168</v>
      </c>
      <c r="G6092" s="1" t="str">
        <f t="array" ref="G6092">IF($F6092="", "", _xlfn.XLOOKUP($F6092,accounts!$A$2:$A$86,accounts!$B$2:$B$86, "Other"))</f>
        <v>finance</v>
      </c>
      <c r="H6092" s="1" t="str">
        <f t="array" ref="H6092">IF($F6092="", "", IFS(_xlfn.XLOOKUP($F6092, accounts!$A$2:$A$86, accounts!$E$2:$E$86, 0)&gt;=1000, "Enterprise", _xlfn.XLOOKUP($F6092, accounts!$A$2:$A$86, accounts!$E$2:$E$86, 0)&gt;=100, "Mid-Market", TRUE, "SMB"))</f>
        <v>Enterprise</v>
      </c>
      <c r="I6092" s="1" t="str">
        <f t="array" ref="I6092">IF($F6092="", "", _xlfn.XLOOKUP($F6092,accounts!$A$2:$A$86,accounts!$F$2:$F$86, "Other"))</f>
        <v>United States</v>
      </c>
      <c r="J6092" s="1" t="s">
        <v>189</v>
      </c>
      <c r="K6092" s="3">
        <v>42968.0</v>
      </c>
    </row>
    <row r="6093">
      <c r="A6093" s="1" t="s">
        <v>6298</v>
      </c>
      <c r="B6093" s="1" t="s">
        <v>15</v>
      </c>
      <c r="C6093" s="1" t="str">
        <f t="array" ref="C6093">_xlfn.XLOOKUP($B6093, sales_teams!$A$2:$A$36, sales_teams!$B$2:$B$36)</f>
        <v>Dustin Brinkmann</v>
      </c>
      <c r="D6093" s="1" t="str">
        <f t="array" ref="D6093">_xlfn.XLOOKUP($B6093, sales_teams!$A$2:$A$36, sales_teams!$C$2:$C$36)</f>
        <v>Central</v>
      </c>
      <c r="E6093" s="1" t="s">
        <v>179</v>
      </c>
      <c r="F6093" s="1" t="s">
        <v>165</v>
      </c>
      <c r="G6093" s="1" t="str">
        <f t="array" ref="G6093">IF($F6093="", "", _xlfn.XLOOKUP($F6093,accounts!$A$2:$A$86,accounts!$B$2:$B$86, "Other"))</f>
        <v>telecommunications</v>
      </c>
      <c r="H6093" s="1" t="str">
        <f t="array" ref="H6093">IF($F6093="", "", IFS(_xlfn.XLOOKUP($F6093, accounts!$A$2:$A$86, accounts!$E$2:$E$86, 0)&gt;=1000, "Enterprise", _xlfn.XLOOKUP($F6093, accounts!$A$2:$A$86, accounts!$E$2:$E$86, 0)&gt;=100, "Mid-Market", TRUE, "SMB"))</f>
        <v>Enterprise</v>
      </c>
      <c r="I6093" s="1" t="str">
        <f t="array" ref="I6093">IF($F6093="", "", _xlfn.XLOOKUP($F6093,accounts!$A$2:$A$86,accounts!$F$2:$F$86, "Other"))</f>
        <v>United States</v>
      </c>
      <c r="J6093" s="1" t="s">
        <v>131</v>
      </c>
      <c r="K6093" s="3">
        <v>42968.0</v>
      </c>
      <c r="L6093" s="3">
        <v>42986.0</v>
      </c>
      <c r="M6093" s="1">
        <v>54.0</v>
      </c>
    </row>
    <row r="6094">
      <c r="A6094" s="1" t="s">
        <v>6299</v>
      </c>
      <c r="B6094" s="1" t="s">
        <v>60</v>
      </c>
      <c r="C6094" s="1" t="str">
        <f t="array" ref="C6094">_xlfn.XLOOKUP($B6094, sales_teams!$A$2:$A$36, sales_teams!$B$2:$B$36)</f>
        <v>Celia Rouche</v>
      </c>
      <c r="D6094" s="1" t="str">
        <f t="array" ref="D6094">_xlfn.XLOOKUP($B6094, sales_teams!$A$2:$A$36, sales_teams!$C$2:$C$36)</f>
        <v>West</v>
      </c>
      <c r="E6094" s="1" t="s">
        <v>179</v>
      </c>
      <c r="G6094" s="1" t="str">
        <f t="array" ref="G6094">IF($F6094="", "", _xlfn.XLOOKUP($F6094,accounts!$A$2:$A$86,accounts!$B$2:$B$86, "Other"))</f>
        <v/>
      </c>
      <c r="H6094" s="1" t="str">
        <f t="array" ref="H6094">IF($F6094="", "", IFS(_xlfn.XLOOKUP($F6094, accounts!$A$2:$A$86, accounts!$E$2:$E$86, 0)&gt;=1000, "Enterprise", _xlfn.XLOOKUP($F6094, accounts!$A$2:$A$86, accounts!$E$2:$E$86, 0)&gt;=100, "Mid-Market", TRUE, "SMB"))</f>
        <v/>
      </c>
      <c r="I6094" s="1" t="str">
        <f t="array" ref="I6094">IF($F6094="", "", _xlfn.XLOOKUP($F6094,accounts!$A$2:$A$86,accounts!$F$2:$F$86, "Other"))</f>
        <v/>
      </c>
      <c r="J6094" s="1" t="s">
        <v>189</v>
      </c>
      <c r="K6094" s="3">
        <v>42968.0</v>
      </c>
    </row>
    <row r="6095">
      <c r="A6095" s="1" t="s">
        <v>6300</v>
      </c>
      <c r="B6095" s="1" t="s">
        <v>60</v>
      </c>
      <c r="C6095" s="1" t="str">
        <f t="array" ref="C6095">_xlfn.XLOOKUP($B6095, sales_teams!$A$2:$A$36, sales_teams!$B$2:$B$36)</f>
        <v>Celia Rouche</v>
      </c>
      <c r="D6095" s="1" t="str">
        <f t="array" ref="D6095">_xlfn.XLOOKUP($B6095, sales_teams!$A$2:$A$36, sales_teams!$C$2:$C$36)</f>
        <v>West</v>
      </c>
      <c r="E6095" s="1" t="s">
        <v>181</v>
      </c>
      <c r="F6095" s="1" t="s">
        <v>134</v>
      </c>
      <c r="G6095" s="1" t="str">
        <f t="array" ref="G6095">IF($F6095="", "", _xlfn.XLOOKUP($F6095,accounts!$A$2:$A$86,accounts!$B$2:$B$86, "Other"))</f>
        <v>services</v>
      </c>
      <c r="H6095" s="1" t="str">
        <f t="array" ref="H6095">IF($F6095="", "", IFS(_xlfn.XLOOKUP($F6095, accounts!$A$2:$A$86, accounts!$E$2:$E$86, 0)&gt;=1000, "Enterprise", _xlfn.XLOOKUP($F6095, accounts!$A$2:$A$86, accounts!$E$2:$E$86, 0)&gt;=100, "Mid-Market", TRUE, "SMB"))</f>
        <v>Enterprise</v>
      </c>
      <c r="I6095" s="1" t="str">
        <f t="array" ref="I6095">IF($F6095="", "", _xlfn.XLOOKUP($F6095,accounts!$A$2:$A$86,accounts!$F$2:$F$86, "Other"))</f>
        <v>Brazil</v>
      </c>
      <c r="J6095" s="1" t="s">
        <v>131</v>
      </c>
      <c r="K6095" s="3">
        <v>42968.0</v>
      </c>
      <c r="L6095" s="3">
        <v>43092.0</v>
      </c>
      <c r="M6095" s="1">
        <v>547.0</v>
      </c>
    </row>
    <row r="6096">
      <c r="A6096" s="1" t="s">
        <v>6301</v>
      </c>
      <c r="B6096" s="1" t="s">
        <v>34</v>
      </c>
      <c r="C6096" s="1" t="str">
        <f t="array" ref="C6096">_xlfn.XLOOKUP($B6096, sales_teams!$A$2:$A$36, sales_teams!$B$2:$B$36)</f>
        <v>Cara Losch</v>
      </c>
      <c r="D6096" s="1" t="str">
        <f t="array" ref="D6096">_xlfn.XLOOKUP($B6096, sales_teams!$A$2:$A$36, sales_teams!$C$2:$C$36)</f>
        <v>East</v>
      </c>
      <c r="E6096" s="1" t="s">
        <v>188</v>
      </c>
      <c r="F6096" s="1" t="s">
        <v>171</v>
      </c>
      <c r="G6096" s="1" t="str">
        <f t="array" ref="G6096">IF($F6096="", "", _xlfn.XLOOKUP($F6096,accounts!$A$2:$A$86,accounts!$B$2:$B$86, "Other"))</f>
        <v>retail</v>
      </c>
      <c r="H6096" s="1" t="str">
        <f t="array" ref="H6096">IF($F6096="", "", IFS(_xlfn.XLOOKUP($F6096, accounts!$A$2:$A$86, accounts!$E$2:$E$86, 0)&gt;=1000, "Enterprise", _xlfn.XLOOKUP($F6096, accounts!$A$2:$A$86, accounts!$E$2:$E$86, 0)&gt;=100, "Mid-Market", TRUE, "SMB"))</f>
        <v>Enterprise</v>
      </c>
      <c r="I6096" s="1" t="str">
        <f t="array" ref="I6096">IF($F6096="", "", _xlfn.XLOOKUP($F6096,accounts!$A$2:$A$86,accounts!$F$2:$F$86, "Other"))</f>
        <v>United States</v>
      </c>
      <c r="J6096" s="1" t="s">
        <v>192</v>
      </c>
      <c r="K6096" s="3">
        <v>42968.0</v>
      </c>
      <c r="L6096" s="3">
        <v>43077.0</v>
      </c>
      <c r="M6096" s="1">
        <v>0.0</v>
      </c>
    </row>
    <row r="6097">
      <c r="A6097" s="1" t="s">
        <v>6302</v>
      </c>
      <c r="B6097" s="1" t="s">
        <v>34</v>
      </c>
      <c r="C6097" s="1" t="str">
        <f t="array" ref="C6097">_xlfn.XLOOKUP($B6097, sales_teams!$A$2:$A$36, sales_teams!$B$2:$B$36)</f>
        <v>Cara Losch</v>
      </c>
      <c r="D6097" s="1" t="str">
        <f t="array" ref="D6097">_xlfn.XLOOKUP($B6097, sales_teams!$A$2:$A$36, sales_teams!$C$2:$C$36)</f>
        <v>East</v>
      </c>
      <c r="E6097" s="1" t="s">
        <v>181</v>
      </c>
      <c r="F6097" s="1" t="s">
        <v>98</v>
      </c>
      <c r="G6097" s="1" t="str">
        <f t="array" ref="G6097">IF($F6097="", "", _xlfn.XLOOKUP($F6097,accounts!$A$2:$A$86,accounts!$B$2:$B$86, "Other"))</f>
        <v>retail</v>
      </c>
      <c r="H6097" s="1" t="str">
        <f t="array" ref="H6097">IF($F6097="", "", IFS(_xlfn.XLOOKUP($F6097, accounts!$A$2:$A$86, accounts!$E$2:$E$86, 0)&gt;=1000, "Enterprise", _xlfn.XLOOKUP($F6097, accounts!$A$2:$A$86, accounts!$E$2:$E$86, 0)&gt;=100, "Mid-Market", TRUE, "SMB"))</f>
        <v>Enterprise</v>
      </c>
      <c r="I6097" s="1" t="str">
        <f t="array" ref="I6097">IF($F6097="", "", _xlfn.XLOOKUP($F6097,accounts!$A$2:$A$86,accounts!$F$2:$F$86, "Other"))</f>
        <v>Japan</v>
      </c>
      <c r="J6097" s="1" t="s">
        <v>131</v>
      </c>
      <c r="K6097" s="3">
        <v>42968.0</v>
      </c>
      <c r="L6097" s="3">
        <v>42973.0</v>
      </c>
      <c r="M6097" s="1">
        <v>592.0</v>
      </c>
    </row>
    <row r="6098">
      <c r="A6098" s="1" t="s">
        <v>6303</v>
      </c>
      <c r="B6098" s="1" t="s">
        <v>45</v>
      </c>
      <c r="C6098" s="1" t="str">
        <f t="array" ref="C6098">_xlfn.XLOOKUP($B6098, sales_teams!$A$2:$A$36, sales_teams!$B$2:$B$36)</f>
        <v>Cara Losch</v>
      </c>
      <c r="D6098" s="1" t="str">
        <f t="array" ref="D6098">_xlfn.XLOOKUP($B6098, sales_teams!$A$2:$A$36, sales_teams!$C$2:$C$36)</f>
        <v>East</v>
      </c>
      <c r="E6098" s="1" t="s">
        <v>188</v>
      </c>
      <c r="F6098" s="1" t="s">
        <v>163</v>
      </c>
      <c r="G6098" s="1" t="str">
        <f t="array" ref="G6098">IF($F6098="", "", _xlfn.XLOOKUP($F6098,accounts!$A$2:$A$86,accounts!$B$2:$B$86, "Other"))</f>
        <v>medical</v>
      </c>
      <c r="H6098" s="1" t="str">
        <f t="array" ref="H6098">IF($F6098="", "", IFS(_xlfn.XLOOKUP($F6098, accounts!$A$2:$A$86, accounts!$E$2:$E$86, 0)&gt;=1000, "Enterprise", _xlfn.XLOOKUP($F6098, accounts!$A$2:$A$86, accounts!$E$2:$E$86, 0)&gt;=100, "Mid-Market", TRUE, "SMB"))</f>
        <v>Mid-Market</v>
      </c>
      <c r="I6098" s="1" t="str">
        <f t="array" ref="I6098">IF($F6098="", "", _xlfn.XLOOKUP($F6098,accounts!$A$2:$A$86,accounts!$F$2:$F$86, "Other"))</f>
        <v>United States</v>
      </c>
      <c r="J6098" s="1" t="s">
        <v>192</v>
      </c>
      <c r="K6098" s="3">
        <v>42968.0</v>
      </c>
      <c r="L6098" s="3">
        <v>43080.0</v>
      </c>
      <c r="M6098" s="1">
        <v>0.0</v>
      </c>
    </row>
    <row r="6099">
      <c r="A6099" s="1" t="s">
        <v>6304</v>
      </c>
      <c r="B6099" s="1" t="s">
        <v>52</v>
      </c>
      <c r="C6099" s="1" t="str">
        <f t="array" ref="C6099">_xlfn.XLOOKUP($B6099, sales_teams!$A$2:$A$36, sales_teams!$B$2:$B$36)</f>
        <v>Rocco Neubert</v>
      </c>
      <c r="D6099" s="1" t="str">
        <f t="array" ref="D6099">_xlfn.XLOOKUP($B6099, sales_teams!$A$2:$A$36, sales_teams!$C$2:$C$36)</f>
        <v>East</v>
      </c>
      <c r="E6099" s="1" t="s">
        <v>188</v>
      </c>
      <c r="G6099" s="1" t="str">
        <f t="array" ref="G6099">IF($F6099="", "", _xlfn.XLOOKUP($F6099,accounts!$A$2:$A$86,accounts!$B$2:$B$86, "Other"))</f>
        <v/>
      </c>
      <c r="H6099" s="1" t="str">
        <f t="array" ref="H6099">IF($F6099="", "", IFS(_xlfn.XLOOKUP($F6099, accounts!$A$2:$A$86, accounts!$E$2:$E$86, 0)&gt;=1000, "Enterprise", _xlfn.XLOOKUP($F6099, accounts!$A$2:$A$86, accounts!$E$2:$E$86, 0)&gt;=100, "Mid-Market", TRUE, "SMB"))</f>
        <v/>
      </c>
      <c r="I6099" s="1" t="str">
        <f t="array" ref="I6099">IF($F6099="", "", _xlfn.XLOOKUP($F6099,accounts!$A$2:$A$86,accounts!$F$2:$F$86, "Other"))</f>
        <v/>
      </c>
      <c r="J6099" s="1" t="s">
        <v>189</v>
      </c>
      <c r="K6099" s="3">
        <v>42969.0</v>
      </c>
    </row>
    <row r="6100">
      <c r="A6100" s="1" t="s">
        <v>6305</v>
      </c>
      <c r="B6100" s="1" t="s">
        <v>52</v>
      </c>
      <c r="C6100" s="1" t="str">
        <f t="array" ref="C6100">_xlfn.XLOOKUP($B6100, sales_teams!$A$2:$A$36, sales_teams!$B$2:$B$36)</f>
        <v>Rocco Neubert</v>
      </c>
      <c r="D6100" s="1" t="str">
        <f t="array" ref="D6100">_xlfn.XLOOKUP($B6100, sales_teams!$A$2:$A$36, sales_teams!$C$2:$C$36)</f>
        <v>East</v>
      </c>
      <c r="E6100" s="1" t="s">
        <v>188</v>
      </c>
      <c r="F6100" s="1" t="s">
        <v>98</v>
      </c>
      <c r="G6100" s="1" t="str">
        <f t="array" ref="G6100">IF($F6100="", "", _xlfn.XLOOKUP($F6100,accounts!$A$2:$A$86,accounts!$B$2:$B$86, "Other"))</f>
        <v>retail</v>
      </c>
      <c r="H6100" s="1" t="str">
        <f t="array" ref="H6100">IF($F6100="", "", IFS(_xlfn.XLOOKUP($F6100, accounts!$A$2:$A$86, accounts!$E$2:$E$86, 0)&gt;=1000, "Enterprise", _xlfn.XLOOKUP($F6100, accounts!$A$2:$A$86, accounts!$E$2:$E$86, 0)&gt;=100, "Mid-Market", TRUE, "SMB"))</f>
        <v>Enterprise</v>
      </c>
      <c r="I6100" s="1" t="str">
        <f t="array" ref="I6100">IF($F6100="", "", _xlfn.XLOOKUP($F6100,accounts!$A$2:$A$86,accounts!$F$2:$F$86, "Other"))</f>
        <v>Japan</v>
      </c>
      <c r="J6100" s="1" t="s">
        <v>192</v>
      </c>
      <c r="K6100" s="3">
        <v>42969.0</v>
      </c>
      <c r="L6100" s="3">
        <v>43074.0</v>
      </c>
      <c r="M6100" s="1">
        <v>0.0</v>
      </c>
    </row>
    <row r="6101">
      <c r="A6101" s="1" t="s">
        <v>6306</v>
      </c>
      <c r="B6101" s="1" t="s">
        <v>39</v>
      </c>
      <c r="C6101" s="1" t="str">
        <f t="array" ref="C6101">_xlfn.XLOOKUP($B6101, sales_teams!$A$2:$A$36, sales_teams!$B$2:$B$36)</f>
        <v>Cara Losch</v>
      </c>
      <c r="D6101" s="1" t="str">
        <f t="array" ref="D6101">_xlfn.XLOOKUP($B6101, sales_teams!$A$2:$A$36, sales_teams!$C$2:$C$36)</f>
        <v>East</v>
      </c>
      <c r="E6101" s="1" t="s">
        <v>194</v>
      </c>
      <c r="F6101" s="1" t="s">
        <v>163</v>
      </c>
      <c r="G6101" s="1" t="str">
        <f t="array" ref="G6101">IF($F6101="", "", _xlfn.XLOOKUP($F6101,accounts!$A$2:$A$86,accounts!$B$2:$B$86, "Other"))</f>
        <v>medical</v>
      </c>
      <c r="H6101" s="1" t="str">
        <f t="array" ref="H6101">IF($F6101="", "", IFS(_xlfn.XLOOKUP($F6101, accounts!$A$2:$A$86, accounts!$E$2:$E$86, 0)&gt;=1000, "Enterprise", _xlfn.XLOOKUP($F6101, accounts!$A$2:$A$86, accounts!$E$2:$E$86, 0)&gt;=100, "Mid-Market", TRUE, "SMB"))</f>
        <v>Mid-Market</v>
      </c>
      <c r="I6101" s="1" t="str">
        <f t="array" ref="I6101">IF($F6101="", "", _xlfn.XLOOKUP($F6101,accounts!$A$2:$A$86,accounts!$F$2:$F$86, "Other"))</f>
        <v>United States</v>
      </c>
      <c r="J6101" s="1" t="s">
        <v>131</v>
      </c>
      <c r="K6101" s="3">
        <v>42969.0</v>
      </c>
      <c r="L6101" s="3">
        <v>43045.0</v>
      </c>
      <c r="M6101" s="1">
        <v>5529.0</v>
      </c>
    </row>
    <row r="6102">
      <c r="A6102" s="1" t="s">
        <v>6307</v>
      </c>
      <c r="B6102" s="1" t="s">
        <v>39</v>
      </c>
      <c r="C6102" s="1" t="str">
        <f t="array" ref="C6102">_xlfn.XLOOKUP($B6102, sales_teams!$A$2:$A$36, sales_teams!$B$2:$B$36)</f>
        <v>Cara Losch</v>
      </c>
      <c r="D6102" s="1" t="str">
        <f t="array" ref="D6102">_xlfn.XLOOKUP($B6102, sales_teams!$A$2:$A$36, sales_teams!$C$2:$C$36)</f>
        <v>East</v>
      </c>
      <c r="E6102" s="1" t="s">
        <v>148</v>
      </c>
      <c r="F6102" s="1" t="s">
        <v>103</v>
      </c>
      <c r="G6102" s="1" t="str">
        <f t="array" ref="G6102">IF($F6102="", "", _xlfn.XLOOKUP($F6102,accounts!$A$2:$A$86,accounts!$B$2:$B$86, "Other"))</f>
        <v>retail</v>
      </c>
      <c r="H6102" s="1" t="str">
        <f t="array" ref="H6102">IF($F6102="", "", IFS(_xlfn.XLOOKUP($F6102, accounts!$A$2:$A$86, accounts!$E$2:$E$86, 0)&gt;=1000, "Enterprise", _xlfn.XLOOKUP($F6102, accounts!$A$2:$A$86, accounts!$E$2:$E$86, 0)&gt;=100, "Mid-Market", TRUE, "SMB"))</f>
        <v>Enterprise</v>
      </c>
      <c r="I6102" s="1" t="str">
        <f t="array" ref="I6102">IF($F6102="", "", _xlfn.XLOOKUP($F6102,accounts!$A$2:$A$86,accounts!$F$2:$F$86, "Other"))</f>
        <v>United States</v>
      </c>
      <c r="J6102" s="1" t="s">
        <v>131</v>
      </c>
      <c r="K6102" s="3">
        <v>42969.0</v>
      </c>
      <c r="L6102" s="3">
        <v>42980.0</v>
      </c>
      <c r="M6102" s="1">
        <v>5002.0</v>
      </c>
    </row>
    <row r="6103">
      <c r="A6103" s="1" t="s">
        <v>6308</v>
      </c>
      <c r="B6103" s="1" t="s">
        <v>53</v>
      </c>
      <c r="C6103" s="1" t="str">
        <f t="array" ref="C6103">_xlfn.XLOOKUP($B6103, sales_teams!$A$2:$A$36, sales_teams!$B$2:$B$36)</f>
        <v>Rocco Neubert</v>
      </c>
      <c r="D6103" s="1" t="str">
        <f t="array" ref="D6103">_xlfn.XLOOKUP($B6103, sales_teams!$A$2:$A$36, sales_teams!$C$2:$C$36)</f>
        <v>East</v>
      </c>
      <c r="E6103" s="1" t="s">
        <v>181</v>
      </c>
      <c r="F6103" s="1" t="s">
        <v>166</v>
      </c>
      <c r="G6103" s="1" t="str">
        <f t="array" ref="G6103">IF($F6103="", "", _xlfn.XLOOKUP($F6103,accounts!$A$2:$A$86,accounts!$B$2:$B$86, "Other"))</f>
        <v>finance</v>
      </c>
      <c r="H6103" s="1" t="str">
        <f t="array" ref="H6103">IF($F6103="", "", IFS(_xlfn.XLOOKUP($F6103, accounts!$A$2:$A$86, accounts!$E$2:$E$86, 0)&gt;=1000, "Enterprise", _xlfn.XLOOKUP($F6103, accounts!$A$2:$A$86, accounts!$E$2:$E$86, 0)&gt;=100, "Mid-Market", TRUE, "SMB"))</f>
        <v>Enterprise</v>
      </c>
      <c r="I6103" s="1" t="str">
        <f t="array" ref="I6103">IF($F6103="", "", _xlfn.XLOOKUP($F6103,accounts!$A$2:$A$86,accounts!$F$2:$F$86, "Other"))</f>
        <v>United States</v>
      </c>
      <c r="J6103" s="1" t="s">
        <v>192</v>
      </c>
      <c r="K6103" s="3">
        <v>42969.0</v>
      </c>
      <c r="L6103" s="3">
        <v>42979.0</v>
      </c>
      <c r="M6103" s="1">
        <v>0.0</v>
      </c>
    </row>
    <row r="6104">
      <c r="A6104" s="1" t="s">
        <v>6309</v>
      </c>
      <c r="B6104" s="1" t="s">
        <v>53</v>
      </c>
      <c r="C6104" s="1" t="str">
        <f t="array" ref="C6104">_xlfn.XLOOKUP($B6104, sales_teams!$A$2:$A$36, sales_teams!$B$2:$B$36)</f>
        <v>Rocco Neubert</v>
      </c>
      <c r="D6104" s="1" t="str">
        <f t="array" ref="D6104">_xlfn.XLOOKUP($B6104, sales_teams!$A$2:$A$36, sales_teams!$C$2:$C$36)</f>
        <v>East</v>
      </c>
      <c r="E6104" s="1" t="s">
        <v>148</v>
      </c>
      <c r="F6104" s="1" t="s">
        <v>177</v>
      </c>
      <c r="G6104" s="1" t="str">
        <f t="array" ref="G6104">IF($F6104="", "", _xlfn.XLOOKUP($F6104,accounts!$A$2:$A$86,accounts!$B$2:$B$86, "Other"))</f>
        <v>software</v>
      </c>
      <c r="H6104" s="1" t="str">
        <f t="array" ref="H6104">IF($F6104="", "", IFS(_xlfn.XLOOKUP($F6104, accounts!$A$2:$A$86, accounts!$E$2:$E$86, 0)&gt;=1000, "Enterprise", _xlfn.XLOOKUP($F6104, accounts!$A$2:$A$86, accounts!$E$2:$E$86, 0)&gt;=100, "Mid-Market", TRUE, "SMB"))</f>
        <v>Enterprise</v>
      </c>
      <c r="I6104" s="1" t="str">
        <f t="array" ref="I6104">IF($F6104="", "", _xlfn.XLOOKUP($F6104,accounts!$A$2:$A$86,accounts!$F$2:$F$86, "Other"))</f>
        <v>United States</v>
      </c>
      <c r="J6104" s="1" t="s">
        <v>192</v>
      </c>
      <c r="K6104" s="3">
        <v>42969.0</v>
      </c>
      <c r="L6104" s="3">
        <v>43040.0</v>
      </c>
      <c r="M6104" s="1">
        <v>0.0</v>
      </c>
    </row>
    <row r="6105">
      <c r="A6105" s="1" t="s">
        <v>6310</v>
      </c>
      <c r="B6105" s="1" t="s">
        <v>99</v>
      </c>
      <c r="C6105" s="1" t="str">
        <f t="array" ref="C6105">_xlfn.XLOOKUP($B6105, sales_teams!$A$2:$A$36, sales_teams!$B$2:$B$36)</f>
        <v>Summer Sewald</v>
      </c>
      <c r="D6105" s="1" t="str">
        <f t="array" ref="D6105">_xlfn.XLOOKUP($B6105, sales_teams!$A$2:$A$36, sales_teams!$C$2:$C$36)</f>
        <v>West</v>
      </c>
      <c r="E6105" s="1" t="s">
        <v>181</v>
      </c>
      <c r="F6105" s="1" t="s">
        <v>115</v>
      </c>
      <c r="G6105" s="1" t="str">
        <f t="array" ref="G6105">IF($F6105="", "", _xlfn.XLOOKUP($F6105,accounts!$A$2:$A$86,accounts!$B$2:$B$86, "Other"))</f>
        <v>services</v>
      </c>
      <c r="H6105" s="1" t="str">
        <f t="array" ref="H6105">IF($F6105="", "", IFS(_xlfn.XLOOKUP($F6105, accounts!$A$2:$A$86, accounts!$E$2:$E$86, 0)&gt;=1000, "Enterprise", _xlfn.XLOOKUP($F6105, accounts!$A$2:$A$86, accounts!$E$2:$E$86, 0)&gt;=100, "Mid-Market", TRUE, "SMB"))</f>
        <v>Enterprise</v>
      </c>
      <c r="I6105" s="1" t="str">
        <f t="array" ref="I6105">IF($F6105="", "", _xlfn.XLOOKUP($F6105,accounts!$A$2:$A$86,accounts!$F$2:$F$86, "Other"))</f>
        <v>United States</v>
      </c>
      <c r="J6105" s="1" t="s">
        <v>131</v>
      </c>
      <c r="K6105" s="3">
        <v>42969.0</v>
      </c>
      <c r="L6105" s="3">
        <v>43089.0</v>
      </c>
      <c r="M6105" s="1">
        <v>476.0</v>
      </c>
    </row>
    <row r="6106">
      <c r="A6106" s="1" t="s">
        <v>6311</v>
      </c>
      <c r="B6106" s="1" t="s">
        <v>92</v>
      </c>
      <c r="C6106" s="1" t="str">
        <f t="array" ref="C6106">_xlfn.XLOOKUP($B6106, sales_teams!$A$2:$A$36, sales_teams!$B$2:$B$36)</f>
        <v>Celia Rouche</v>
      </c>
      <c r="D6106" s="1" t="str">
        <f t="array" ref="D6106">_xlfn.XLOOKUP($B6106, sales_teams!$A$2:$A$36, sales_teams!$C$2:$C$36)</f>
        <v>West</v>
      </c>
      <c r="E6106" s="1" t="s">
        <v>179</v>
      </c>
      <c r="F6106" s="1" t="s">
        <v>75</v>
      </c>
      <c r="G6106" s="1" t="str">
        <f t="array" ref="G6106">IF($F6106="", "", _xlfn.XLOOKUP($F6106,accounts!$A$2:$A$86,accounts!$B$2:$B$86, "Other"))</f>
        <v>software</v>
      </c>
      <c r="H6106" s="1" t="str">
        <f t="array" ref="H6106">IF($F6106="", "", IFS(_xlfn.XLOOKUP($F6106, accounts!$A$2:$A$86, accounts!$E$2:$E$86, 0)&gt;=1000, "Enterprise", _xlfn.XLOOKUP($F6106, accounts!$A$2:$A$86, accounts!$E$2:$E$86, 0)&gt;=100, "Mid-Market", TRUE, "SMB"))</f>
        <v>SMB</v>
      </c>
      <c r="I6106" s="1" t="str">
        <f t="array" ref="I6106">IF($F6106="", "", _xlfn.XLOOKUP($F6106,accounts!$A$2:$A$86,accounts!$F$2:$F$86, "Other"))</f>
        <v>United States</v>
      </c>
      <c r="J6106" s="1" t="s">
        <v>131</v>
      </c>
      <c r="K6106" s="3">
        <v>42969.0</v>
      </c>
      <c r="L6106" s="3">
        <v>43057.0</v>
      </c>
      <c r="M6106" s="1">
        <v>56.0</v>
      </c>
    </row>
    <row r="6107">
      <c r="A6107" s="1" t="s">
        <v>6312</v>
      </c>
      <c r="B6107" s="1" t="s">
        <v>24</v>
      </c>
      <c r="C6107" s="1" t="str">
        <f t="array" ref="C6107">_xlfn.XLOOKUP($B6107, sales_teams!$A$2:$A$36, sales_teams!$B$2:$B$36)</f>
        <v>Melvin Marxen</v>
      </c>
      <c r="D6107" s="1" t="str">
        <f t="array" ref="D6107">_xlfn.XLOOKUP($B6107, sales_teams!$A$2:$A$36, sales_teams!$C$2:$C$36)</f>
        <v>Central</v>
      </c>
      <c r="E6107" s="1" t="s">
        <v>194</v>
      </c>
      <c r="F6107" s="1" t="s">
        <v>122</v>
      </c>
      <c r="G6107" s="1" t="str">
        <f t="array" ref="G6107">IF($F6107="", "", _xlfn.XLOOKUP($F6107,accounts!$A$2:$A$86,accounts!$B$2:$B$86, "Other"))</f>
        <v>medical</v>
      </c>
      <c r="H6107" s="1" t="str">
        <f t="array" ref="H6107">IF($F6107="", "", IFS(_xlfn.XLOOKUP($F6107, accounts!$A$2:$A$86, accounts!$E$2:$E$86, 0)&gt;=1000, "Enterprise", _xlfn.XLOOKUP($F6107, accounts!$A$2:$A$86, accounts!$E$2:$E$86, 0)&gt;=100, "Mid-Market", TRUE, "SMB"))</f>
        <v>Enterprise</v>
      </c>
      <c r="I6107" s="1" t="str">
        <f t="array" ref="I6107">IF($F6107="", "", _xlfn.XLOOKUP($F6107,accounts!$A$2:$A$86,accounts!$F$2:$F$86, "Other"))</f>
        <v>United States</v>
      </c>
      <c r="J6107" s="1" t="s">
        <v>192</v>
      </c>
      <c r="K6107" s="3">
        <v>42969.0</v>
      </c>
      <c r="L6107" s="3">
        <v>42978.0</v>
      </c>
      <c r="M6107" s="1">
        <v>0.0</v>
      </c>
    </row>
    <row r="6108">
      <c r="A6108" s="1" t="s">
        <v>6313</v>
      </c>
      <c r="B6108" s="1" t="s">
        <v>107</v>
      </c>
      <c r="C6108" s="1" t="str">
        <f t="array" ref="C6108">_xlfn.XLOOKUP($B6108, sales_teams!$A$2:$A$36, sales_teams!$B$2:$B$36)</f>
        <v>Summer Sewald</v>
      </c>
      <c r="D6108" s="1" t="str">
        <f t="array" ref="D6108">_xlfn.XLOOKUP($B6108, sales_teams!$A$2:$A$36, sales_teams!$C$2:$C$36)</f>
        <v>West</v>
      </c>
      <c r="E6108" s="1" t="s">
        <v>109</v>
      </c>
      <c r="F6108" s="1" t="s">
        <v>127</v>
      </c>
      <c r="G6108" s="1" t="str">
        <f t="array" ref="G6108">IF($F6108="", "", _xlfn.XLOOKUP($F6108,accounts!$A$2:$A$86,accounts!$B$2:$B$86, "Other"))</f>
        <v>technology</v>
      </c>
      <c r="H6108" s="1" t="str">
        <f t="array" ref="H6108">IF($F6108="", "", IFS(_xlfn.XLOOKUP($F6108, accounts!$A$2:$A$86, accounts!$E$2:$E$86, 0)&gt;=1000, "Enterprise", _xlfn.XLOOKUP($F6108, accounts!$A$2:$A$86, accounts!$E$2:$E$86, 0)&gt;=100, "Mid-Market", TRUE, "SMB"))</f>
        <v>Enterprise</v>
      </c>
      <c r="I6108" s="1" t="str">
        <f t="array" ref="I6108">IF($F6108="", "", _xlfn.XLOOKUP($F6108,accounts!$A$2:$A$86,accounts!$F$2:$F$86, "Other"))</f>
        <v>United States</v>
      </c>
      <c r="J6108" s="1" t="s">
        <v>192</v>
      </c>
      <c r="K6108" s="3">
        <v>42969.0</v>
      </c>
      <c r="L6108" s="3">
        <v>43070.0</v>
      </c>
      <c r="M6108" s="1">
        <v>0.0</v>
      </c>
    </row>
    <row r="6109">
      <c r="A6109" s="1" t="s">
        <v>6314</v>
      </c>
      <c r="B6109" s="1" t="s">
        <v>107</v>
      </c>
      <c r="C6109" s="1" t="str">
        <f t="array" ref="C6109">_xlfn.XLOOKUP($B6109, sales_teams!$A$2:$A$36, sales_teams!$B$2:$B$36)</f>
        <v>Summer Sewald</v>
      </c>
      <c r="D6109" s="1" t="str">
        <f t="array" ref="D6109">_xlfn.XLOOKUP($B6109, sales_teams!$A$2:$A$36, sales_teams!$C$2:$C$36)</f>
        <v>West</v>
      </c>
      <c r="E6109" s="1" t="s">
        <v>181</v>
      </c>
      <c r="F6109" s="1" t="s">
        <v>154</v>
      </c>
      <c r="G6109" s="1" t="str">
        <f t="array" ref="G6109">IF($F6109="", "", _xlfn.XLOOKUP($F6109,accounts!$A$2:$A$86,accounts!$B$2:$B$86, "Other"))</f>
        <v>retail</v>
      </c>
      <c r="H6109" s="1" t="str">
        <f t="array" ref="H6109">IF($F6109="", "", IFS(_xlfn.XLOOKUP($F6109, accounts!$A$2:$A$86, accounts!$E$2:$E$86, 0)&gt;=1000, "Enterprise", _xlfn.XLOOKUP($F6109, accounts!$A$2:$A$86, accounts!$E$2:$E$86, 0)&gt;=100, "Mid-Market", TRUE, "SMB"))</f>
        <v>Enterprise</v>
      </c>
      <c r="I6109" s="1" t="str">
        <f t="array" ref="I6109">IF($F6109="", "", _xlfn.XLOOKUP($F6109,accounts!$A$2:$A$86,accounts!$F$2:$F$86, "Other"))</f>
        <v>United States</v>
      </c>
      <c r="J6109" s="1" t="s">
        <v>131</v>
      </c>
      <c r="K6109" s="3">
        <v>42969.0</v>
      </c>
      <c r="L6109" s="3">
        <v>43069.0</v>
      </c>
      <c r="M6109" s="1">
        <v>601.0</v>
      </c>
    </row>
    <row r="6110">
      <c r="A6110" s="1" t="s">
        <v>6315</v>
      </c>
      <c r="B6110" s="1" t="s">
        <v>107</v>
      </c>
      <c r="C6110" s="1" t="str">
        <f t="array" ref="C6110">_xlfn.XLOOKUP($B6110, sales_teams!$A$2:$A$36, sales_teams!$B$2:$B$36)</f>
        <v>Summer Sewald</v>
      </c>
      <c r="D6110" s="1" t="str">
        <f t="array" ref="D6110">_xlfn.XLOOKUP($B6110, sales_teams!$A$2:$A$36, sales_teams!$C$2:$C$36)</f>
        <v>West</v>
      </c>
      <c r="E6110" s="1" t="s">
        <v>109</v>
      </c>
      <c r="F6110" s="1" t="s">
        <v>80</v>
      </c>
      <c r="G6110" s="1" t="str">
        <f t="array" ref="G6110">IF($F6110="", "", _xlfn.XLOOKUP($F6110,accounts!$A$2:$A$86,accounts!$B$2:$B$86, "Other"))</f>
        <v>technology</v>
      </c>
      <c r="H6110" s="1" t="str">
        <f t="array" ref="H6110">IF($F6110="", "", IFS(_xlfn.XLOOKUP($F6110, accounts!$A$2:$A$86, accounts!$E$2:$E$86, 0)&gt;=1000, "Enterprise", _xlfn.XLOOKUP($F6110, accounts!$A$2:$A$86, accounts!$E$2:$E$86, 0)&gt;=100, "Mid-Market", TRUE, "SMB"))</f>
        <v>Enterprise</v>
      </c>
      <c r="I6110" s="1" t="str">
        <f t="array" ref="I6110">IF($F6110="", "", _xlfn.XLOOKUP($F6110,accounts!$A$2:$A$86,accounts!$F$2:$F$86, "Other"))</f>
        <v>United States</v>
      </c>
      <c r="J6110" s="1" t="s">
        <v>131</v>
      </c>
      <c r="K6110" s="3">
        <v>42969.0</v>
      </c>
      <c r="L6110" s="3">
        <v>43097.0</v>
      </c>
      <c r="M6110" s="1">
        <v>1005.0</v>
      </c>
    </row>
    <row r="6111">
      <c r="A6111" s="1" t="s">
        <v>6316</v>
      </c>
      <c r="B6111" s="1" t="s">
        <v>18</v>
      </c>
      <c r="C6111" s="1" t="str">
        <f t="array" ref="C6111">_xlfn.XLOOKUP($B6111, sales_teams!$A$2:$A$36, sales_teams!$B$2:$B$36)</f>
        <v>Dustin Brinkmann</v>
      </c>
      <c r="D6111" s="1" t="str">
        <f t="array" ref="D6111">_xlfn.XLOOKUP($B6111, sales_teams!$A$2:$A$36, sales_teams!$C$2:$C$36)</f>
        <v>Central</v>
      </c>
      <c r="E6111" s="1" t="s">
        <v>194</v>
      </c>
      <c r="F6111" s="1" t="s">
        <v>136</v>
      </c>
      <c r="G6111" s="1" t="str">
        <f t="array" ref="G6111">IF($F6111="", "", _xlfn.XLOOKUP($F6111,accounts!$A$2:$A$86,accounts!$B$2:$B$86, "Other"))</f>
        <v>services</v>
      </c>
      <c r="H6111" s="1" t="str">
        <f t="array" ref="H6111">IF($F6111="", "", IFS(_xlfn.XLOOKUP($F6111, accounts!$A$2:$A$86, accounts!$E$2:$E$86, 0)&gt;=1000, "Enterprise", _xlfn.XLOOKUP($F6111, accounts!$A$2:$A$86, accounts!$E$2:$E$86, 0)&gt;=100, "Mid-Market", TRUE, "SMB"))</f>
        <v>Enterprise</v>
      </c>
      <c r="I6111" s="1" t="str">
        <f t="array" ref="I6111">IF($F6111="", "", _xlfn.XLOOKUP($F6111,accounts!$A$2:$A$86,accounts!$F$2:$F$86, "Other"))</f>
        <v>United States</v>
      </c>
      <c r="J6111" s="1" t="s">
        <v>131</v>
      </c>
      <c r="K6111" s="3">
        <v>42969.0</v>
      </c>
      <c r="L6111" s="3">
        <v>43050.0</v>
      </c>
      <c r="M6111" s="1">
        <v>4731.0</v>
      </c>
    </row>
    <row r="6112">
      <c r="A6112" s="1" t="s">
        <v>6317</v>
      </c>
      <c r="B6112" s="1" t="s">
        <v>54</v>
      </c>
      <c r="C6112" s="1" t="str">
        <f t="array" ref="C6112">_xlfn.XLOOKUP($B6112, sales_teams!$A$2:$A$36, sales_teams!$B$2:$B$36)</f>
        <v>Rocco Neubert</v>
      </c>
      <c r="D6112" s="1" t="str">
        <f t="array" ref="D6112">_xlfn.XLOOKUP($B6112, sales_teams!$A$2:$A$36, sales_teams!$C$2:$C$36)</f>
        <v>East</v>
      </c>
      <c r="E6112" s="1" t="s">
        <v>194</v>
      </c>
      <c r="F6112" s="1" t="s">
        <v>43</v>
      </c>
      <c r="G6112" s="1" t="str">
        <f t="array" ref="G6112">IF($F6112="", "", _xlfn.XLOOKUP($F6112,accounts!$A$2:$A$86,accounts!$B$2:$B$86, "Other"))</f>
        <v>software</v>
      </c>
      <c r="H6112" s="1" t="str">
        <f t="array" ref="H6112">IF($F6112="", "", IFS(_xlfn.XLOOKUP($F6112, accounts!$A$2:$A$86, accounts!$E$2:$E$86, 0)&gt;=1000, "Enterprise", _xlfn.XLOOKUP($F6112, accounts!$A$2:$A$86, accounts!$E$2:$E$86, 0)&gt;=100, "Mid-Market", TRUE, "SMB"))</f>
        <v>Enterprise</v>
      </c>
      <c r="I6112" s="1" t="str">
        <f t="array" ref="I6112">IF($F6112="", "", _xlfn.XLOOKUP($F6112,accounts!$A$2:$A$86,accounts!$F$2:$F$86, "Other"))</f>
        <v>United States</v>
      </c>
      <c r="J6112" s="1" t="s">
        <v>192</v>
      </c>
      <c r="K6112" s="3">
        <v>42969.0</v>
      </c>
      <c r="L6112" s="3">
        <v>43049.0</v>
      </c>
      <c r="M6112" s="1">
        <v>0.0</v>
      </c>
    </row>
    <row r="6113">
      <c r="A6113" s="1" t="s">
        <v>6318</v>
      </c>
      <c r="B6113" s="1" t="s">
        <v>54</v>
      </c>
      <c r="C6113" s="1" t="str">
        <f t="array" ref="C6113">_xlfn.XLOOKUP($B6113, sales_teams!$A$2:$A$36, sales_teams!$B$2:$B$36)</f>
        <v>Rocco Neubert</v>
      </c>
      <c r="D6113" s="1" t="str">
        <f t="array" ref="D6113">_xlfn.XLOOKUP($B6113, sales_teams!$A$2:$A$36, sales_teams!$C$2:$C$36)</f>
        <v>East</v>
      </c>
      <c r="E6113" s="1" t="s">
        <v>148</v>
      </c>
      <c r="F6113" s="1" t="s">
        <v>98</v>
      </c>
      <c r="G6113" s="1" t="str">
        <f t="array" ref="G6113">IF($F6113="", "", _xlfn.XLOOKUP($F6113,accounts!$A$2:$A$86,accounts!$B$2:$B$86, "Other"))</f>
        <v>retail</v>
      </c>
      <c r="H6113" s="1" t="str">
        <f t="array" ref="H6113">IF($F6113="", "", IFS(_xlfn.XLOOKUP($F6113, accounts!$A$2:$A$86, accounts!$E$2:$E$86, 0)&gt;=1000, "Enterprise", _xlfn.XLOOKUP($F6113, accounts!$A$2:$A$86, accounts!$E$2:$E$86, 0)&gt;=100, "Mid-Market", TRUE, "SMB"))</f>
        <v>Enterprise</v>
      </c>
      <c r="I6113" s="1" t="str">
        <f t="array" ref="I6113">IF($F6113="", "", _xlfn.XLOOKUP($F6113,accounts!$A$2:$A$86,accounts!$F$2:$F$86, "Other"))</f>
        <v>Japan</v>
      </c>
      <c r="J6113" s="1" t="s">
        <v>131</v>
      </c>
      <c r="K6113" s="3">
        <v>42969.0</v>
      </c>
      <c r="L6113" s="3">
        <v>42980.0</v>
      </c>
      <c r="M6113" s="1">
        <v>4649.0</v>
      </c>
    </row>
    <row r="6114">
      <c r="A6114" s="1" t="s">
        <v>6319</v>
      </c>
      <c r="B6114" s="1" t="s">
        <v>41</v>
      </c>
      <c r="C6114" s="1" t="str">
        <f t="array" ref="C6114">_xlfn.XLOOKUP($B6114, sales_teams!$A$2:$A$36, sales_teams!$B$2:$B$36)</f>
        <v>Cara Losch</v>
      </c>
      <c r="D6114" s="1" t="str">
        <f t="array" ref="D6114">_xlfn.XLOOKUP($B6114, sales_teams!$A$2:$A$36, sales_teams!$C$2:$C$36)</f>
        <v>East</v>
      </c>
      <c r="E6114" s="1" t="s">
        <v>148</v>
      </c>
      <c r="F6114" s="1" t="s">
        <v>166</v>
      </c>
      <c r="G6114" s="1" t="str">
        <f t="array" ref="G6114">IF($F6114="", "", _xlfn.XLOOKUP($F6114,accounts!$A$2:$A$86,accounts!$B$2:$B$86, "Other"))</f>
        <v>finance</v>
      </c>
      <c r="H6114" s="1" t="str">
        <f t="array" ref="H6114">IF($F6114="", "", IFS(_xlfn.XLOOKUP($F6114, accounts!$A$2:$A$86, accounts!$E$2:$E$86, 0)&gt;=1000, "Enterprise", _xlfn.XLOOKUP($F6114, accounts!$A$2:$A$86, accounts!$E$2:$E$86, 0)&gt;=100, "Mid-Market", TRUE, "SMB"))</f>
        <v>Enterprise</v>
      </c>
      <c r="I6114" s="1" t="str">
        <f t="array" ref="I6114">IF($F6114="", "", _xlfn.XLOOKUP($F6114,accounts!$A$2:$A$86,accounts!$F$2:$F$86, "Other"))</f>
        <v>United States</v>
      </c>
      <c r="J6114" s="1" t="s">
        <v>131</v>
      </c>
      <c r="K6114" s="3">
        <v>42969.0</v>
      </c>
      <c r="L6114" s="3">
        <v>42979.0</v>
      </c>
      <c r="M6114" s="1">
        <v>4787.0</v>
      </c>
    </row>
    <row r="6115">
      <c r="A6115" s="1" t="s">
        <v>6320</v>
      </c>
      <c r="B6115" s="1" t="s">
        <v>45</v>
      </c>
      <c r="C6115" s="1" t="str">
        <f t="array" ref="C6115">_xlfn.XLOOKUP($B6115, sales_teams!$A$2:$A$36, sales_teams!$B$2:$B$36)</f>
        <v>Cara Losch</v>
      </c>
      <c r="D6115" s="1" t="str">
        <f t="array" ref="D6115">_xlfn.XLOOKUP($B6115, sales_teams!$A$2:$A$36, sales_teams!$C$2:$C$36)</f>
        <v>East</v>
      </c>
      <c r="E6115" s="1" t="s">
        <v>188</v>
      </c>
      <c r="G6115" s="1" t="str">
        <f t="array" ref="G6115">IF($F6115="", "", _xlfn.XLOOKUP($F6115,accounts!$A$2:$A$86,accounts!$B$2:$B$86, "Other"))</f>
        <v/>
      </c>
      <c r="H6115" s="1" t="str">
        <f t="array" ref="H6115">IF($F6115="", "", IFS(_xlfn.XLOOKUP($F6115, accounts!$A$2:$A$86, accounts!$E$2:$E$86, 0)&gt;=1000, "Enterprise", _xlfn.XLOOKUP($F6115, accounts!$A$2:$A$86, accounts!$E$2:$E$86, 0)&gt;=100, "Mid-Market", TRUE, "SMB"))</f>
        <v/>
      </c>
      <c r="I6115" s="1" t="str">
        <f t="array" ref="I6115">IF($F6115="", "", _xlfn.XLOOKUP($F6115,accounts!$A$2:$A$86,accounts!$F$2:$F$86, "Other"))</f>
        <v/>
      </c>
      <c r="J6115" s="1" t="s">
        <v>189</v>
      </c>
      <c r="K6115" s="3">
        <v>42969.0</v>
      </c>
    </row>
    <row r="6116">
      <c r="A6116" s="1" t="s">
        <v>6321</v>
      </c>
      <c r="B6116" s="1" t="s">
        <v>45</v>
      </c>
      <c r="C6116" s="1" t="str">
        <f t="array" ref="C6116">_xlfn.XLOOKUP($B6116, sales_teams!$A$2:$A$36, sales_teams!$B$2:$B$36)</f>
        <v>Cara Losch</v>
      </c>
      <c r="D6116" s="1" t="str">
        <f t="array" ref="D6116">_xlfn.XLOOKUP($B6116, sales_teams!$A$2:$A$36, sales_teams!$C$2:$C$36)</f>
        <v>East</v>
      </c>
      <c r="E6116" s="1" t="s">
        <v>188</v>
      </c>
      <c r="F6116" s="1" t="s">
        <v>163</v>
      </c>
      <c r="G6116" s="1" t="str">
        <f t="array" ref="G6116">IF($F6116="", "", _xlfn.XLOOKUP($F6116,accounts!$A$2:$A$86,accounts!$B$2:$B$86, "Other"))</f>
        <v>medical</v>
      </c>
      <c r="H6116" s="1" t="str">
        <f t="array" ref="H6116">IF($F6116="", "", IFS(_xlfn.XLOOKUP($F6116, accounts!$A$2:$A$86, accounts!$E$2:$E$86, 0)&gt;=1000, "Enterprise", _xlfn.XLOOKUP($F6116, accounts!$A$2:$A$86, accounts!$E$2:$E$86, 0)&gt;=100, "Mid-Market", TRUE, "SMB"))</f>
        <v>Mid-Market</v>
      </c>
      <c r="I6116" s="1" t="str">
        <f t="array" ref="I6116">IF($F6116="", "", _xlfn.XLOOKUP($F6116,accounts!$A$2:$A$86,accounts!$F$2:$F$86, "Other"))</f>
        <v>United States</v>
      </c>
      <c r="J6116" s="1" t="s">
        <v>131</v>
      </c>
      <c r="K6116" s="3">
        <v>42969.0</v>
      </c>
      <c r="L6116" s="3">
        <v>43091.0</v>
      </c>
      <c r="M6116" s="1">
        <v>2994.0</v>
      </c>
    </row>
    <row r="6117">
      <c r="A6117" s="1" t="s">
        <v>6322</v>
      </c>
      <c r="B6117" s="1" t="s">
        <v>105</v>
      </c>
      <c r="C6117" s="1" t="str">
        <f t="array" ref="C6117">_xlfn.XLOOKUP($B6117, sales_teams!$A$2:$A$36, sales_teams!$B$2:$B$36)</f>
        <v>Summer Sewald</v>
      </c>
      <c r="D6117" s="1" t="str">
        <f t="array" ref="D6117">_xlfn.XLOOKUP($B6117, sales_teams!$A$2:$A$36, sales_teams!$C$2:$C$36)</f>
        <v>West</v>
      </c>
      <c r="E6117" s="1" t="s">
        <v>109</v>
      </c>
      <c r="G6117" s="1" t="str">
        <f t="array" ref="G6117">IF($F6117="", "", _xlfn.XLOOKUP($F6117,accounts!$A$2:$A$86,accounts!$B$2:$B$86, "Other"))</f>
        <v/>
      </c>
      <c r="H6117" s="1" t="str">
        <f t="array" ref="H6117">IF($F6117="", "", IFS(_xlfn.XLOOKUP($F6117, accounts!$A$2:$A$86, accounts!$E$2:$E$86, 0)&gt;=1000, "Enterprise", _xlfn.XLOOKUP($F6117, accounts!$A$2:$A$86, accounts!$E$2:$E$86, 0)&gt;=100, "Mid-Market", TRUE, "SMB"))</f>
        <v/>
      </c>
      <c r="I6117" s="1" t="str">
        <f t="array" ref="I6117">IF($F6117="", "", _xlfn.XLOOKUP($F6117,accounts!$A$2:$A$86,accounts!$F$2:$F$86, "Other"))</f>
        <v/>
      </c>
      <c r="J6117" s="1" t="s">
        <v>189</v>
      </c>
      <c r="K6117" s="3">
        <v>42969.0</v>
      </c>
    </row>
    <row r="6118">
      <c r="A6118" s="1" t="s">
        <v>6323</v>
      </c>
      <c r="B6118" s="1" t="s">
        <v>105</v>
      </c>
      <c r="C6118" s="1" t="str">
        <f t="array" ref="C6118">_xlfn.XLOOKUP($B6118, sales_teams!$A$2:$A$36, sales_teams!$B$2:$B$36)</f>
        <v>Summer Sewald</v>
      </c>
      <c r="D6118" s="1" t="str">
        <f t="array" ref="D6118">_xlfn.XLOOKUP($B6118, sales_teams!$A$2:$A$36, sales_teams!$C$2:$C$36)</f>
        <v>West</v>
      </c>
      <c r="E6118" s="1" t="s">
        <v>148</v>
      </c>
      <c r="G6118" s="1" t="str">
        <f t="array" ref="G6118">IF($F6118="", "", _xlfn.XLOOKUP($F6118,accounts!$A$2:$A$86,accounts!$B$2:$B$86, "Other"))</f>
        <v/>
      </c>
      <c r="H6118" s="1" t="str">
        <f t="array" ref="H6118">IF($F6118="", "", IFS(_xlfn.XLOOKUP($F6118, accounts!$A$2:$A$86, accounts!$E$2:$E$86, 0)&gt;=1000, "Enterprise", _xlfn.XLOOKUP($F6118, accounts!$A$2:$A$86, accounts!$E$2:$E$86, 0)&gt;=100, "Mid-Market", TRUE, "SMB"))</f>
        <v/>
      </c>
      <c r="I6118" s="1" t="str">
        <f t="array" ref="I6118">IF($F6118="", "", _xlfn.XLOOKUP($F6118,accounts!$A$2:$A$86,accounts!$F$2:$F$86, "Other"))</f>
        <v/>
      </c>
      <c r="J6118" s="1" t="s">
        <v>189</v>
      </c>
      <c r="K6118" s="3">
        <v>42969.0</v>
      </c>
    </row>
    <row r="6119">
      <c r="A6119" s="1" t="s">
        <v>6324</v>
      </c>
      <c r="B6119" s="1" t="s">
        <v>7</v>
      </c>
      <c r="C6119" s="1" t="str">
        <f t="array" ref="C6119">_xlfn.XLOOKUP($B6119, sales_teams!$A$2:$A$36, sales_teams!$B$2:$B$36)</f>
        <v>Dustin Brinkmann</v>
      </c>
      <c r="D6119" s="1" t="str">
        <f t="array" ref="D6119">_xlfn.XLOOKUP($B6119, sales_teams!$A$2:$A$36, sales_teams!$C$2:$C$36)</f>
        <v>Central</v>
      </c>
      <c r="E6119" s="1" t="s">
        <v>188</v>
      </c>
      <c r="F6119" s="1" t="s">
        <v>95</v>
      </c>
      <c r="G6119" s="1" t="str">
        <f t="array" ref="G6119">IF($F6119="", "", _xlfn.XLOOKUP($F6119,accounts!$A$2:$A$86,accounts!$B$2:$B$86, "Other"))</f>
        <v>finance</v>
      </c>
      <c r="H6119" s="1" t="str">
        <f t="array" ref="H6119">IF($F6119="", "", IFS(_xlfn.XLOOKUP($F6119, accounts!$A$2:$A$86, accounts!$E$2:$E$86, 0)&gt;=1000, "Enterprise", _xlfn.XLOOKUP($F6119, accounts!$A$2:$A$86, accounts!$E$2:$E$86, 0)&gt;=100, "Mid-Market", TRUE, "SMB"))</f>
        <v>Enterprise</v>
      </c>
      <c r="I6119" s="1" t="str">
        <f t="array" ref="I6119">IF($F6119="", "", _xlfn.XLOOKUP($F6119,accounts!$A$2:$A$86,accounts!$F$2:$F$86, "Other"))</f>
        <v>United States</v>
      </c>
      <c r="J6119" s="1" t="s">
        <v>192</v>
      </c>
      <c r="K6119" s="3">
        <v>42970.0</v>
      </c>
      <c r="L6119" s="3">
        <v>43047.0</v>
      </c>
      <c r="M6119" s="1">
        <v>0.0</v>
      </c>
    </row>
    <row r="6120">
      <c r="A6120" s="1" t="s">
        <v>6325</v>
      </c>
      <c r="B6120" s="1" t="s">
        <v>7</v>
      </c>
      <c r="C6120" s="1" t="str">
        <f t="array" ref="C6120">_xlfn.XLOOKUP($B6120, sales_teams!$A$2:$A$36, sales_teams!$B$2:$B$36)</f>
        <v>Dustin Brinkmann</v>
      </c>
      <c r="D6120" s="1" t="str">
        <f t="array" ref="D6120">_xlfn.XLOOKUP($B6120, sales_teams!$A$2:$A$36, sales_teams!$C$2:$C$36)</f>
        <v>Central</v>
      </c>
      <c r="E6120" s="1" t="s">
        <v>179</v>
      </c>
      <c r="F6120" s="1" t="s">
        <v>59</v>
      </c>
      <c r="G6120" s="1" t="str">
        <f t="array" ref="G6120">IF($F6120="", "", _xlfn.XLOOKUP($F6120,accounts!$A$2:$A$86,accounts!$B$2:$B$86, "Other"))</f>
        <v>medical</v>
      </c>
      <c r="H6120" s="1" t="str">
        <f t="array" ref="H6120">IF($F6120="", "", IFS(_xlfn.XLOOKUP($F6120, accounts!$A$2:$A$86, accounts!$E$2:$E$86, 0)&gt;=1000, "Enterprise", _xlfn.XLOOKUP($F6120, accounts!$A$2:$A$86, accounts!$E$2:$E$86, 0)&gt;=100, "Mid-Market", TRUE, "SMB"))</f>
        <v>SMB</v>
      </c>
      <c r="I6120" s="1" t="str">
        <f t="array" ref="I6120">IF($F6120="", "", _xlfn.XLOOKUP($F6120,accounts!$A$2:$A$86,accounts!$F$2:$F$86, "Other"))</f>
        <v>United States</v>
      </c>
      <c r="J6120" s="1" t="s">
        <v>131</v>
      </c>
      <c r="K6120" s="3">
        <v>42970.0</v>
      </c>
      <c r="L6120" s="3">
        <v>43053.0</v>
      </c>
      <c r="M6120" s="1">
        <v>58.0</v>
      </c>
    </row>
    <row r="6121">
      <c r="A6121" s="1" t="s">
        <v>6326</v>
      </c>
      <c r="B6121" s="1" t="s">
        <v>57</v>
      </c>
      <c r="C6121" s="1" t="str">
        <f t="array" ref="C6121">_xlfn.XLOOKUP($B6121, sales_teams!$A$2:$A$36, sales_teams!$B$2:$B$36)</f>
        <v>Rocco Neubert</v>
      </c>
      <c r="D6121" s="1" t="str">
        <f t="array" ref="D6121">_xlfn.XLOOKUP($B6121, sales_teams!$A$2:$A$36, sales_teams!$C$2:$C$36)</f>
        <v>East</v>
      </c>
      <c r="E6121" s="1" t="s">
        <v>188</v>
      </c>
      <c r="G6121" s="1" t="str">
        <f t="array" ref="G6121">IF($F6121="", "", _xlfn.XLOOKUP($F6121,accounts!$A$2:$A$86,accounts!$B$2:$B$86, "Other"))</f>
        <v/>
      </c>
      <c r="H6121" s="1" t="str">
        <f t="array" ref="H6121">IF($F6121="", "", IFS(_xlfn.XLOOKUP($F6121, accounts!$A$2:$A$86, accounts!$E$2:$E$86, 0)&gt;=1000, "Enterprise", _xlfn.XLOOKUP($F6121, accounts!$A$2:$A$86, accounts!$E$2:$E$86, 0)&gt;=100, "Mid-Market", TRUE, "SMB"))</f>
        <v/>
      </c>
      <c r="I6121" s="1" t="str">
        <f t="array" ref="I6121">IF($F6121="", "", _xlfn.XLOOKUP($F6121,accounts!$A$2:$A$86,accounts!$F$2:$F$86, "Other"))</f>
        <v/>
      </c>
      <c r="J6121" s="1" t="s">
        <v>189</v>
      </c>
      <c r="K6121" s="3">
        <v>42970.0</v>
      </c>
    </row>
    <row r="6122">
      <c r="A6122" s="1" t="s">
        <v>6327</v>
      </c>
      <c r="B6122" s="1" t="s">
        <v>12</v>
      </c>
      <c r="C6122" s="1" t="str">
        <f t="array" ref="C6122">_xlfn.XLOOKUP($B6122, sales_teams!$A$2:$A$36, sales_teams!$B$2:$B$36)</f>
        <v>Dustin Brinkmann</v>
      </c>
      <c r="D6122" s="1" t="str">
        <f t="array" ref="D6122">_xlfn.XLOOKUP($B6122, sales_teams!$A$2:$A$36, sales_teams!$C$2:$C$36)</f>
        <v>Central</v>
      </c>
      <c r="E6122" s="1" t="s">
        <v>109</v>
      </c>
      <c r="F6122" s="1" t="s">
        <v>25</v>
      </c>
      <c r="G6122" s="1" t="str">
        <f t="array" ref="G6122">IF($F6122="", "", _xlfn.XLOOKUP($F6122,accounts!$A$2:$A$86,accounts!$B$2:$B$86, "Other"))</f>
        <v>medical</v>
      </c>
      <c r="H6122" s="1" t="str">
        <f t="array" ref="H6122">IF($F6122="", "", IFS(_xlfn.XLOOKUP($F6122, accounts!$A$2:$A$86, accounts!$E$2:$E$86, 0)&gt;=1000, "Enterprise", _xlfn.XLOOKUP($F6122, accounts!$A$2:$A$86, accounts!$E$2:$E$86, 0)&gt;=100, "Mid-Market", TRUE, "SMB"))</f>
        <v>Enterprise</v>
      </c>
      <c r="I6122" s="1" t="str">
        <f t="array" ref="I6122">IF($F6122="", "", _xlfn.XLOOKUP($F6122,accounts!$A$2:$A$86,accounts!$F$2:$F$86, "Other"))</f>
        <v>Kenya</v>
      </c>
      <c r="J6122" s="1" t="s">
        <v>131</v>
      </c>
      <c r="K6122" s="3">
        <v>42970.0</v>
      </c>
      <c r="L6122" s="3">
        <v>43052.0</v>
      </c>
      <c r="M6122" s="1">
        <v>1074.0</v>
      </c>
    </row>
    <row r="6123">
      <c r="A6123" s="1" t="s">
        <v>6328</v>
      </c>
      <c r="B6123" s="1" t="s">
        <v>12</v>
      </c>
      <c r="C6123" s="1" t="str">
        <f t="array" ref="C6123">_xlfn.XLOOKUP($B6123, sales_teams!$A$2:$A$36, sales_teams!$B$2:$B$36)</f>
        <v>Dustin Brinkmann</v>
      </c>
      <c r="D6123" s="1" t="str">
        <f t="array" ref="D6123">_xlfn.XLOOKUP($B6123, sales_teams!$A$2:$A$36, sales_teams!$C$2:$C$36)</f>
        <v>Central</v>
      </c>
      <c r="E6123" s="1" t="s">
        <v>179</v>
      </c>
      <c r="F6123" s="1" t="s">
        <v>122</v>
      </c>
      <c r="G6123" s="1" t="str">
        <f t="array" ref="G6123">IF($F6123="", "", _xlfn.XLOOKUP($F6123,accounts!$A$2:$A$86,accounts!$B$2:$B$86, "Other"))</f>
        <v>medical</v>
      </c>
      <c r="H6123" s="1" t="str">
        <f t="array" ref="H6123">IF($F6123="", "", IFS(_xlfn.XLOOKUP($F6123, accounts!$A$2:$A$86, accounts!$E$2:$E$86, 0)&gt;=1000, "Enterprise", _xlfn.XLOOKUP($F6123, accounts!$A$2:$A$86, accounts!$E$2:$E$86, 0)&gt;=100, "Mid-Market", TRUE, "SMB"))</f>
        <v>Enterprise</v>
      </c>
      <c r="I6123" s="1" t="str">
        <f t="array" ref="I6123">IF($F6123="", "", _xlfn.XLOOKUP($F6123,accounts!$A$2:$A$86,accounts!$F$2:$F$86, "Other"))</f>
        <v>United States</v>
      </c>
      <c r="J6123" s="1" t="s">
        <v>131</v>
      </c>
      <c r="K6123" s="3">
        <v>42970.0</v>
      </c>
      <c r="L6123" s="3">
        <v>42973.0</v>
      </c>
      <c r="M6123" s="1">
        <v>54.0</v>
      </c>
    </row>
    <row r="6124">
      <c r="A6124" s="1" t="s">
        <v>6329</v>
      </c>
      <c r="B6124" s="1" t="s">
        <v>48</v>
      </c>
      <c r="C6124" s="1" t="str">
        <f t="array" ref="C6124">_xlfn.XLOOKUP($B6124, sales_teams!$A$2:$A$36, sales_teams!$B$2:$B$36)</f>
        <v>Rocco Neubert</v>
      </c>
      <c r="D6124" s="1" t="str">
        <f t="array" ref="D6124">_xlfn.XLOOKUP($B6124, sales_teams!$A$2:$A$36, sales_teams!$C$2:$C$36)</f>
        <v>East</v>
      </c>
      <c r="E6124" s="1" t="s">
        <v>148</v>
      </c>
      <c r="G6124" s="1" t="str">
        <f t="array" ref="G6124">IF($F6124="", "", _xlfn.XLOOKUP($F6124,accounts!$A$2:$A$86,accounts!$B$2:$B$86, "Other"))</f>
        <v/>
      </c>
      <c r="H6124" s="1" t="str">
        <f t="array" ref="H6124">IF($F6124="", "", IFS(_xlfn.XLOOKUP($F6124, accounts!$A$2:$A$86, accounts!$E$2:$E$86, 0)&gt;=1000, "Enterprise", _xlfn.XLOOKUP($F6124, accounts!$A$2:$A$86, accounts!$E$2:$E$86, 0)&gt;=100, "Mid-Market", TRUE, "SMB"))</f>
        <v/>
      </c>
      <c r="I6124" s="1" t="str">
        <f t="array" ref="I6124">IF($F6124="", "", _xlfn.XLOOKUP($F6124,accounts!$A$2:$A$86,accounts!$F$2:$F$86, "Other"))</f>
        <v/>
      </c>
      <c r="J6124" s="1" t="s">
        <v>189</v>
      </c>
      <c r="K6124" s="3">
        <v>42970.0</v>
      </c>
    </row>
    <row r="6125">
      <c r="A6125" s="1" t="s">
        <v>6330</v>
      </c>
      <c r="B6125" s="1" t="s">
        <v>48</v>
      </c>
      <c r="C6125" s="1" t="str">
        <f t="array" ref="C6125">_xlfn.XLOOKUP($B6125, sales_teams!$A$2:$A$36, sales_teams!$B$2:$B$36)</f>
        <v>Rocco Neubert</v>
      </c>
      <c r="D6125" s="1" t="str">
        <f t="array" ref="D6125">_xlfn.XLOOKUP($B6125, sales_teams!$A$2:$A$36, sales_teams!$C$2:$C$36)</f>
        <v>East</v>
      </c>
      <c r="E6125" s="1" t="s">
        <v>181</v>
      </c>
      <c r="F6125" s="1" t="s">
        <v>98</v>
      </c>
      <c r="G6125" s="1" t="str">
        <f t="array" ref="G6125">IF($F6125="", "", _xlfn.XLOOKUP($F6125,accounts!$A$2:$A$86,accounts!$B$2:$B$86, "Other"))</f>
        <v>retail</v>
      </c>
      <c r="H6125" s="1" t="str">
        <f t="array" ref="H6125">IF($F6125="", "", IFS(_xlfn.XLOOKUP($F6125, accounts!$A$2:$A$86, accounts!$E$2:$E$86, 0)&gt;=1000, "Enterprise", _xlfn.XLOOKUP($F6125, accounts!$A$2:$A$86, accounts!$E$2:$E$86, 0)&gt;=100, "Mid-Market", TRUE, "SMB"))</f>
        <v>Enterprise</v>
      </c>
      <c r="I6125" s="1" t="str">
        <f t="array" ref="I6125">IF($F6125="", "", _xlfn.XLOOKUP($F6125,accounts!$A$2:$A$86,accounts!$F$2:$F$86, "Other"))</f>
        <v>Japan</v>
      </c>
      <c r="J6125" s="1" t="s">
        <v>192</v>
      </c>
      <c r="K6125" s="3">
        <v>42970.0</v>
      </c>
      <c r="L6125" s="3">
        <v>43040.0</v>
      </c>
      <c r="M6125" s="1">
        <v>0.0</v>
      </c>
    </row>
    <row r="6126">
      <c r="A6126" s="1" t="s">
        <v>6331</v>
      </c>
      <c r="B6126" s="1" t="s">
        <v>48</v>
      </c>
      <c r="C6126" s="1" t="str">
        <f t="array" ref="C6126">_xlfn.XLOOKUP($B6126, sales_teams!$A$2:$A$36, sales_teams!$B$2:$B$36)</f>
        <v>Rocco Neubert</v>
      </c>
      <c r="D6126" s="1" t="str">
        <f t="array" ref="D6126">_xlfn.XLOOKUP($B6126, sales_teams!$A$2:$A$36, sales_teams!$C$2:$C$36)</f>
        <v>East</v>
      </c>
      <c r="E6126" s="1" t="s">
        <v>109</v>
      </c>
      <c r="F6126" s="1" t="s">
        <v>98</v>
      </c>
      <c r="G6126" s="1" t="str">
        <f t="array" ref="G6126">IF($F6126="", "", _xlfn.XLOOKUP($F6126,accounts!$A$2:$A$86,accounts!$B$2:$B$86, "Other"))</f>
        <v>retail</v>
      </c>
      <c r="H6126" s="1" t="str">
        <f t="array" ref="H6126">IF($F6126="", "", IFS(_xlfn.XLOOKUP($F6126, accounts!$A$2:$A$86, accounts!$E$2:$E$86, 0)&gt;=1000, "Enterprise", _xlfn.XLOOKUP($F6126, accounts!$A$2:$A$86, accounts!$E$2:$E$86, 0)&gt;=100, "Mid-Market", TRUE, "SMB"))</f>
        <v>Enterprise</v>
      </c>
      <c r="I6126" s="1" t="str">
        <f t="array" ref="I6126">IF($F6126="", "", _xlfn.XLOOKUP($F6126,accounts!$A$2:$A$86,accounts!$F$2:$F$86, "Other"))</f>
        <v>Japan</v>
      </c>
      <c r="J6126" s="1" t="s">
        <v>131</v>
      </c>
      <c r="K6126" s="3">
        <v>42970.0</v>
      </c>
      <c r="L6126" s="3">
        <v>43072.0</v>
      </c>
      <c r="M6126" s="1">
        <v>1054.0</v>
      </c>
    </row>
    <row r="6127">
      <c r="A6127" s="1" t="s">
        <v>6332</v>
      </c>
      <c r="B6127" s="1" t="s">
        <v>30</v>
      </c>
      <c r="C6127" s="1" t="str">
        <f t="array" ref="C6127">_xlfn.XLOOKUP($B6127, sales_teams!$A$2:$A$36, sales_teams!$B$2:$B$36)</f>
        <v>Melvin Marxen</v>
      </c>
      <c r="D6127" s="1" t="str">
        <f t="array" ref="D6127">_xlfn.XLOOKUP($B6127, sales_teams!$A$2:$A$36, sales_teams!$C$2:$C$36)</f>
        <v>Central</v>
      </c>
      <c r="E6127" s="1" t="s">
        <v>148</v>
      </c>
      <c r="F6127" s="1" t="s">
        <v>25</v>
      </c>
      <c r="G6127" s="1" t="str">
        <f t="array" ref="G6127">IF($F6127="", "", _xlfn.XLOOKUP($F6127,accounts!$A$2:$A$86,accounts!$B$2:$B$86, "Other"))</f>
        <v>medical</v>
      </c>
      <c r="H6127" s="1" t="str">
        <f t="array" ref="H6127">IF($F6127="", "", IFS(_xlfn.XLOOKUP($F6127, accounts!$A$2:$A$86, accounts!$E$2:$E$86, 0)&gt;=1000, "Enterprise", _xlfn.XLOOKUP($F6127, accounts!$A$2:$A$86, accounts!$E$2:$E$86, 0)&gt;=100, "Mid-Market", TRUE, "SMB"))</f>
        <v>Enterprise</v>
      </c>
      <c r="I6127" s="1" t="str">
        <f t="array" ref="I6127">IF($F6127="", "", _xlfn.XLOOKUP($F6127,accounts!$A$2:$A$86,accounts!$F$2:$F$86, "Other"))</f>
        <v>Kenya</v>
      </c>
      <c r="J6127" s="1" t="s">
        <v>131</v>
      </c>
      <c r="K6127" s="3">
        <v>42970.0</v>
      </c>
      <c r="L6127" s="3">
        <v>43053.0</v>
      </c>
      <c r="M6127" s="1">
        <v>4833.0</v>
      </c>
    </row>
    <row r="6128">
      <c r="A6128" s="1" t="s">
        <v>6333</v>
      </c>
      <c r="B6128" s="1" t="s">
        <v>30</v>
      </c>
      <c r="C6128" s="1" t="str">
        <f t="array" ref="C6128">_xlfn.XLOOKUP($B6128, sales_teams!$A$2:$A$36, sales_teams!$B$2:$B$36)</f>
        <v>Melvin Marxen</v>
      </c>
      <c r="D6128" s="1" t="str">
        <f t="array" ref="D6128">_xlfn.XLOOKUP($B6128, sales_teams!$A$2:$A$36, sales_teams!$C$2:$C$36)</f>
        <v>Central</v>
      </c>
      <c r="E6128" s="1" t="s">
        <v>148</v>
      </c>
      <c r="F6128" s="1" t="s">
        <v>82</v>
      </c>
      <c r="G6128" s="1" t="str">
        <f t="array" ref="G6128">IF($F6128="", "", _xlfn.XLOOKUP($F6128,accounts!$A$2:$A$86,accounts!$B$2:$B$86, "Other"))</f>
        <v>software</v>
      </c>
      <c r="H6128" s="1" t="str">
        <f t="array" ref="H6128">IF($F6128="", "", IFS(_xlfn.XLOOKUP($F6128, accounts!$A$2:$A$86, accounts!$E$2:$E$86, 0)&gt;=1000, "Enterprise", _xlfn.XLOOKUP($F6128, accounts!$A$2:$A$86, accounts!$E$2:$E$86, 0)&gt;=100, "Mid-Market", TRUE, "SMB"))</f>
        <v>Enterprise</v>
      </c>
      <c r="I6128" s="1" t="str">
        <f t="array" ref="I6128">IF($F6128="", "", _xlfn.XLOOKUP($F6128,accounts!$A$2:$A$86,accounts!$F$2:$F$86, "Other"))</f>
        <v>United States</v>
      </c>
      <c r="J6128" s="1" t="s">
        <v>131</v>
      </c>
      <c r="K6128" s="3">
        <v>42970.0</v>
      </c>
      <c r="L6128" s="3">
        <v>43089.0</v>
      </c>
      <c r="M6128" s="1">
        <v>4744.0</v>
      </c>
    </row>
    <row r="6129">
      <c r="A6129" s="1" t="s">
        <v>6334</v>
      </c>
      <c r="B6129" s="1" t="s">
        <v>42</v>
      </c>
      <c r="C6129" s="1" t="str">
        <f t="array" ref="C6129">_xlfn.XLOOKUP($B6129, sales_teams!$A$2:$A$36, sales_teams!$B$2:$B$36)</f>
        <v>Cara Losch</v>
      </c>
      <c r="D6129" s="1" t="str">
        <f t="array" ref="D6129">_xlfn.XLOOKUP($B6129, sales_teams!$A$2:$A$36, sales_teams!$C$2:$C$36)</f>
        <v>East</v>
      </c>
      <c r="E6129" s="1" t="s">
        <v>188</v>
      </c>
      <c r="F6129" s="1" t="s">
        <v>144</v>
      </c>
      <c r="G6129" s="1" t="str">
        <f t="array" ref="G6129">IF($F6129="", "", _xlfn.XLOOKUP($F6129,accounts!$A$2:$A$86,accounts!$B$2:$B$86, "Other"))</f>
        <v>retail</v>
      </c>
      <c r="H6129" s="1" t="str">
        <f t="array" ref="H6129">IF($F6129="", "", IFS(_xlfn.XLOOKUP($F6129, accounts!$A$2:$A$86, accounts!$E$2:$E$86, 0)&gt;=1000, "Enterprise", _xlfn.XLOOKUP($F6129, accounts!$A$2:$A$86, accounts!$E$2:$E$86, 0)&gt;=100, "Mid-Market", TRUE, "SMB"))</f>
        <v>Enterprise</v>
      </c>
      <c r="I6129" s="1" t="str">
        <f t="array" ref="I6129">IF($F6129="", "", _xlfn.XLOOKUP($F6129,accounts!$A$2:$A$86,accounts!$F$2:$F$86, "Other"))</f>
        <v>United States</v>
      </c>
      <c r="J6129" s="1" t="s">
        <v>192</v>
      </c>
      <c r="K6129" s="3">
        <v>42970.0</v>
      </c>
      <c r="L6129" s="3">
        <v>43042.0</v>
      </c>
      <c r="M6129" s="1">
        <v>0.0</v>
      </c>
    </row>
    <row r="6130">
      <c r="A6130" s="1" t="s">
        <v>6335</v>
      </c>
      <c r="B6130" s="1" t="s">
        <v>99</v>
      </c>
      <c r="C6130" s="1" t="str">
        <f t="array" ref="C6130">_xlfn.XLOOKUP($B6130, sales_teams!$A$2:$A$36, sales_teams!$B$2:$B$36)</f>
        <v>Summer Sewald</v>
      </c>
      <c r="D6130" s="1" t="str">
        <f t="array" ref="D6130">_xlfn.XLOOKUP($B6130, sales_teams!$A$2:$A$36, sales_teams!$C$2:$C$36)</f>
        <v>West</v>
      </c>
      <c r="E6130" s="1" t="s">
        <v>181</v>
      </c>
      <c r="F6130" s="1" t="s">
        <v>129</v>
      </c>
      <c r="G6130" s="1" t="str">
        <f t="array" ref="G6130">IF($F6130="", "", _xlfn.XLOOKUP($F6130,accounts!$A$2:$A$86,accounts!$B$2:$B$86, "Other"))</f>
        <v>medical</v>
      </c>
      <c r="H6130" s="1" t="str">
        <f t="array" ref="H6130">IF($F6130="", "", IFS(_xlfn.XLOOKUP($F6130, accounts!$A$2:$A$86, accounts!$E$2:$E$86, 0)&gt;=1000, "Enterprise", _xlfn.XLOOKUP($F6130, accounts!$A$2:$A$86, accounts!$E$2:$E$86, 0)&gt;=100, "Mid-Market", TRUE, "SMB"))</f>
        <v>Enterprise</v>
      </c>
      <c r="I6130" s="1" t="str">
        <f t="array" ref="I6130">IF($F6130="", "", _xlfn.XLOOKUP($F6130,accounts!$A$2:$A$86,accounts!$F$2:$F$86, "Other"))</f>
        <v>United States</v>
      </c>
      <c r="J6130" s="1" t="s">
        <v>131</v>
      </c>
      <c r="K6130" s="3">
        <v>42970.0</v>
      </c>
      <c r="L6130" s="3">
        <v>43068.0</v>
      </c>
      <c r="M6130" s="1">
        <v>508.0</v>
      </c>
    </row>
    <row r="6131">
      <c r="A6131" s="1" t="s">
        <v>6336</v>
      </c>
      <c r="B6131" s="1" t="s">
        <v>19</v>
      </c>
      <c r="C6131" s="1" t="str">
        <f t="array" ref="C6131">_xlfn.XLOOKUP($B6131, sales_teams!$A$2:$A$36, sales_teams!$B$2:$B$36)</f>
        <v>Melvin Marxen</v>
      </c>
      <c r="D6131" s="1" t="str">
        <f t="array" ref="D6131">_xlfn.XLOOKUP($B6131, sales_teams!$A$2:$A$36, sales_teams!$C$2:$C$36)</f>
        <v>Central</v>
      </c>
      <c r="E6131" s="1" t="s">
        <v>179</v>
      </c>
      <c r="F6131" s="1" t="s">
        <v>113</v>
      </c>
      <c r="G6131" s="1" t="str">
        <f t="array" ref="G6131">IF($F6131="", "", _xlfn.XLOOKUP($F6131,accounts!$A$2:$A$86,accounts!$B$2:$B$86, "Other"))</f>
        <v>telecommunications</v>
      </c>
      <c r="H6131" s="1" t="str">
        <f t="array" ref="H6131">IF($F6131="", "", IFS(_xlfn.XLOOKUP($F6131, accounts!$A$2:$A$86, accounts!$E$2:$E$86, 0)&gt;=1000, "Enterprise", _xlfn.XLOOKUP($F6131, accounts!$A$2:$A$86, accounts!$E$2:$E$86, 0)&gt;=100, "Mid-Market", TRUE, "SMB"))</f>
        <v>Mid-Market</v>
      </c>
      <c r="I6131" s="1" t="str">
        <f t="array" ref="I6131">IF($F6131="", "", _xlfn.XLOOKUP($F6131,accounts!$A$2:$A$86,accounts!$F$2:$F$86, "Other"))</f>
        <v>United States</v>
      </c>
      <c r="J6131" s="1" t="s">
        <v>131</v>
      </c>
      <c r="K6131" s="3">
        <v>42970.0</v>
      </c>
      <c r="L6131" s="3">
        <v>43058.0</v>
      </c>
      <c r="M6131" s="1">
        <v>57.0</v>
      </c>
    </row>
    <row r="6132">
      <c r="A6132" s="1" t="s">
        <v>6337</v>
      </c>
      <c r="B6132" s="1" t="s">
        <v>104</v>
      </c>
      <c r="C6132" s="1" t="str">
        <f t="array" ref="C6132">_xlfn.XLOOKUP($B6132, sales_teams!$A$2:$A$36, sales_teams!$B$2:$B$36)</f>
        <v>Summer Sewald</v>
      </c>
      <c r="D6132" s="1" t="str">
        <f t="array" ref="D6132">_xlfn.XLOOKUP($B6132, sales_teams!$A$2:$A$36, sales_teams!$C$2:$C$36)</f>
        <v>West</v>
      </c>
      <c r="E6132" s="1" t="s">
        <v>181</v>
      </c>
      <c r="F6132" s="1" t="s">
        <v>130</v>
      </c>
      <c r="G6132" s="1" t="str">
        <f t="array" ref="G6132">IF($F6132="", "", _xlfn.XLOOKUP($F6132,accounts!$A$2:$A$86,accounts!$B$2:$B$86, "Other"))</f>
        <v>medical</v>
      </c>
      <c r="H6132" s="1" t="str">
        <f t="array" ref="H6132">IF($F6132="", "", IFS(_xlfn.XLOOKUP($F6132, accounts!$A$2:$A$86, accounts!$E$2:$E$86, 0)&gt;=1000, "Enterprise", _xlfn.XLOOKUP($F6132, accounts!$A$2:$A$86, accounts!$E$2:$E$86, 0)&gt;=100, "Mid-Market", TRUE, "SMB"))</f>
        <v>Enterprise</v>
      </c>
      <c r="I6132" s="1" t="str">
        <f t="array" ref="I6132">IF($F6132="", "", _xlfn.XLOOKUP($F6132,accounts!$A$2:$A$86,accounts!$F$2:$F$86, "Other"))</f>
        <v>United States</v>
      </c>
      <c r="J6132" s="1" t="s">
        <v>189</v>
      </c>
      <c r="K6132" s="3">
        <v>42970.0</v>
      </c>
    </row>
    <row r="6133">
      <c r="A6133" s="1" t="s">
        <v>6338</v>
      </c>
      <c r="B6133" s="1" t="s">
        <v>102</v>
      </c>
      <c r="C6133" s="1" t="str">
        <f t="array" ref="C6133">_xlfn.XLOOKUP($B6133, sales_teams!$A$2:$A$36, sales_teams!$B$2:$B$36)</f>
        <v>Summer Sewald</v>
      </c>
      <c r="D6133" s="1" t="str">
        <f t="array" ref="D6133">_xlfn.XLOOKUP($B6133, sales_teams!$A$2:$A$36, sales_teams!$C$2:$C$36)</f>
        <v>West</v>
      </c>
      <c r="E6133" s="1" t="s">
        <v>109</v>
      </c>
      <c r="F6133" s="1" t="s">
        <v>124</v>
      </c>
      <c r="G6133" s="1" t="str">
        <f t="array" ref="G6133">IF($F6133="", "", _xlfn.XLOOKUP($F6133,accounts!$A$2:$A$86,accounts!$B$2:$B$86, "Other"))</f>
        <v>retail</v>
      </c>
      <c r="H6133" s="1" t="str">
        <f t="array" ref="H6133">IF($F6133="", "", IFS(_xlfn.XLOOKUP($F6133, accounts!$A$2:$A$86, accounts!$E$2:$E$86, 0)&gt;=1000, "Enterprise", _xlfn.XLOOKUP($F6133, accounts!$A$2:$A$86, accounts!$E$2:$E$86, 0)&gt;=100, "Mid-Market", TRUE, "SMB"))</f>
        <v>Enterprise</v>
      </c>
      <c r="I6133" s="1" t="str">
        <f t="array" ref="I6133">IF($F6133="", "", _xlfn.XLOOKUP($F6133,accounts!$A$2:$A$86,accounts!$F$2:$F$86, "Other"))</f>
        <v>United States</v>
      </c>
      <c r="J6133" s="1" t="s">
        <v>192</v>
      </c>
      <c r="K6133" s="3">
        <v>42970.0</v>
      </c>
      <c r="L6133" s="3">
        <v>42991.0</v>
      </c>
      <c r="M6133" s="1">
        <v>0.0</v>
      </c>
    </row>
    <row r="6134">
      <c r="A6134" s="1" t="s">
        <v>6339</v>
      </c>
      <c r="B6134" s="1" t="s">
        <v>102</v>
      </c>
      <c r="C6134" s="1" t="str">
        <f t="array" ref="C6134">_xlfn.XLOOKUP($B6134, sales_teams!$A$2:$A$36, sales_teams!$B$2:$B$36)</f>
        <v>Summer Sewald</v>
      </c>
      <c r="D6134" s="1" t="str">
        <f t="array" ref="D6134">_xlfn.XLOOKUP($B6134, sales_teams!$A$2:$A$36, sales_teams!$C$2:$C$36)</f>
        <v>West</v>
      </c>
      <c r="E6134" s="1" t="s">
        <v>148</v>
      </c>
      <c r="F6134" s="1" t="s">
        <v>151</v>
      </c>
      <c r="G6134" s="1" t="str">
        <f t="array" ref="G6134">IF($F6134="", "", _xlfn.XLOOKUP($F6134,accounts!$A$2:$A$86,accounts!$B$2:$B$86, "Other"))</f>
        <v>software</v>
      </c>
      <c r="H6134" s="1" t="str">
        <f t="array" ref="H6134">IF($F6134="", "", IFS(_xlfn.XLOOKUP($F6134, accounts!$A$2:$A$86, accounts!$E$2:$E$86, 0)&gt;=1000, "Enterprise", _xlfn.XLOOKUP($F6134, accounts!$A$2:$A$86, accounts!$E$2:$E$86, 0)&gt;=100, "Mid-Market", TRUE, "SMB"))</f>
        <v>Enterprise</v>
      </c>
      <c r="I6134" s="1" t="str">
        <f t="array" ref="I6134">IF($F6134="", "", _xlfn.XLOOKUP($F6134,accounts!$A$2:$A$86,accounts!$F$2:$F$86, "Other"))</f>
        <v>United States</v>
      </c>
      <c r="J6134" s="1" t="s">
        <v>131</v>
      </c>
      <c r="K6134" s="3">
        <v>42970.0</v>
      </c>
      <c r="L6134" s="3">
        <v>43054.0</v>
      </c>
      <c r="M6134" s="1">
        <v>5280.0</v>
      </c>
    </row>
    <row r="6135">
      <c r="A6135" s="1" t="s">
        <v>6340</v>
      </c>
      <c r="B6135" s="1" t="s">
        <v>102</v>
      </c>
      <c r="C6135" s="1" t="str">
        <f t="array" ref="C6135">_xlfn.XLOOKUP($B6135, sales_teams!$A$2:$A$36, sales_teams!$B$2:$B$36)</f>
        <v>Summer Sewald</v>
      </c>
      <c r="D6135" s="1" t="str">
        <f t="array" ref="D6135">_xlfn.XLOOKUP($B6135, sales_teams!$A$2:$A$36, sales_teams!$C$2:$C$36)</f>
        <v>West</v>
      </c>
      <c r="E6135" s="1" t="s">
        <v>179</v>
      </c>
      <c r="F6135" s="1" t="s">
        <v>161</v>
      </c>
      <c r="G6135" s="1" t="str">
        <f t="array" ref="G6135">IF($F6135="", "", _xlfn.XLOOKUP($F6135,accounts!$A$2:$A$86,accounts!$B$2:$B$86, "Other"))</f>
        <v>marketing</v>
      </c>
      <c r="H6135" s="1" t="str">
        <f t="array" ref="H6135">IF($F6135="", "", IFS(_xlfn.XLOOKUP($F6135, accounts!$A$2:$A$86, accounts!$E$2:$E$86, 0)&gt;=1000, "Enterprise", _xlfn.XLOOKUP($F6135, accounts!$A$2:$A$86, accounts!$E$2:$E$86, 0)&gt;=100, "Mid-Market", TRUE, "SMB"))</f>
        <v>Enterprise</v>
      </c>
      <c r="I6135" s="1" t="str">
        <f t="array" ref="I6135">IF($F6135="", "", _xlfn.XLOOKUP($F6135,accounts!$A$2:$A$86,accounts!$F$2:$F$86, "Other"))</f>
        <v>Poland</v>
      </c>
      <c r="J6135" s="1" t="s">
        <v>131</v>
      </c>
      <c r="K6135" s="3">
        <v>42970.0</v>
      </c>
      <c r="L6135" s="3">
        <v>42972.0</v>
      </c>
      <c r="M6135" s="1">
        <v>62.0</v>
      </c>
    </row>
    <row r="6136">
      <c r="A6136" s="1" t="s">
        <v>6341</v>
      </c>
      <c r="B6136" s="1" t="s">
        <v>17</v>
      </c>
      <c r="C6136" s="1" t="str">
        <f t="array" ref="C6136">_xlfn.XLOOKUP($B6136, sales_teams!$A$2:$A$36, sales_teams!$B$2:$B$36)</f>
        <v>Dustin Brinkmann</v>
      </c>
      <c r="D6136" s="1" t="str">
        <f t="array" ref="D6136">_xlfn.XLOOKUP($B6136, sales_teams!$A$2:$A$36, sales_teams!$C$2:$C$36)</f>
        <v>Central</v>
      </c>
      <c r="E6136" s="1" t="s">
        <v>188</v>
      </c>
      <c r="F6136" s="1" t="s">
        <v>119</v>
      </c>
      <c r="G6136" s="1" t="str">
        <f t="array" ref="G6136">IF($F6136="", "", _xlfn.XLOOKUP($F6136,accounts!$A$2:$A$86,accounts!$B$2:$B$86, "Other"))</f>
        <v>technology</v>
      </c>
      <c r="H6136" s="1" t="str">
        <f t="array" ref="H6136">IF($F6136="", "", IFS(_xlfn.XLOOKUP($F6136, accounts!$A$2:$A$86, accounts!$E$2:$E$86, 0)&gt;=1000, "Enterprise", _xlfn.XLOOKUP($F6136, accounts!$A$2:$A$86, accounts!$E$2:$E$86, 0)&gt;=100, "Mid-Market", TRUE, "SMB"))</f>
        <v>Enterprise</v>
      </c>
      <c r="I6136" s="1" t="str">
        <f t="array" ref="I6136">IF($F6136="", "", _xlfn.XLOOKUP($F6136,accounts!$A$2:$A$86,accounts!$F$2:$F$86, "Other"))</f>
        <v>Korea</v>
      </c>
      <c r="J6136" s="1" t="s">
        <v>192</v>
      </c>
      <c r="K6136" s="3">
        <v>42970.0</v>
      </c>
      <c r="L6136" s="3">
        <v>43046.0</v>
      </c>
      <c r="M6136" s="1">
        <v>0.0</v>
      </c>
    </row>
    <row r="6137">
      <c r="A6137" s="1" t="s">
        <v>6342</v>
      </c>
      <c r="B6137" s="1" t="s">
        <v>17</v>
      </c>
      <c r="C6137" s="1" t="str">
        <f t="array" ref="C6137">_xlfn.XLOOKUP($B6137, sales_teams!$A$2:$A$36, sales_teams!$B$2:$B$36)</f>
        <v>Dustin Brinkmann</v>
      </c>
      <c r="D6137" s="1" t="str">
        <f t="array" ref="D6137">_xlfn.XLOOKUP($B6137, sales_teams!$A$2:$A$36, sales_teams!$C$2:$C$36)</f>
        <v>Central</v>
      </c>
      <c r="E6137" s="1" t="s">
        <v>181</v>
      </c>
      <c r="F6137" s="1" t="s">
        <v>78</v>
      </c>
      <c r="G6137" s="1" t="str">
        <f t="array" ref="G6137">IF($F6137="", "", _xlfn.XLOOKUP($F6137,accounts!$A$2:$A$86,accounts!$B$2:$B$86, "Other"))</f>
        <v>marketing</v>
      </c>
      <c r="H6137" s="1" t="str">
        <f t="array" ref="H6137">IF($F6137="", "", IFS(_xlfn.XLOOKUP($F6137, accounts!$A$2:$A$86, accounts!$E$2:$E$86, 0)&gt;=1000, "Enterprise", _xlfn.XLOOKUP($F6137, accounts!$A$2:$A$86, accounts!$E$2:$E$86, 0)&gt;=100, "Mid-Market", TRUE, "SMB"))</f>
        <v>Enterprise</v>
      </c>
      <c r="I6137" s="1" t="str">
        <f t="array" ref="I6137">IF($F6137="", "", _xlfn.XLOOKUP($F6137,accounts!$A$2:$A$86,accounts!$F$2:$F$86, "Other"))</f>
        <v>United States</v>
      </c>
      <c r="J6137" s="1" t="s">
        <v>131</v>
      </c>
      <c r="K6137" s="3">
        <v>42970.0</v>
      </c>
      <c r="L6137" s="3">
        <v>43060.0</v>
      </c>
      <c r="M6137" s="1">
        <v>528.0</v>
      </c>
    </row>
    <row r="6138">
      <c r="A6138" s="1" t="s">
        <v>6343</v>
      </c>
      <c r="B6138" s="1" t="s">
        <v>107</v>
      </c>
      <c r="C6138" s="1" t="str">
        <f t="array" ref="C6138">_xlfn.XLOOKUP($B6138, sales_teams!$A$2:$A$36, sales_teams!$B$2:$B$36)</f>
        <v>Summer Sewald</v>
      </c>
      <c r="D6138" s="1" t="str">
        <f t="array" ref="D6138">_xlfn.XLOOKUP($B6138, sales_teams!$A$2:$A$36, sales_teams!$C$2:$C$36)</f>
        <v>West</v>
      </c>
      <c r="E6138" s="1" t="s">
        <v>109</v>
      </c>
      <c r="F6138" s="1" t="s">
        <v>129</v>
      </c>
      <c r="G6138" s="1" t="str">
        <f t="array" ref="G6138">IF($F6138="", "", _xlfn.XLOOKUP($F6138,accounts!$A$2:$A$86,accounts!$B$2:$B$86, "Other"))</f>
        <v>medical</v>
      </c>
      <c r="H6138" s="1" t="str">
        <f t="array" ref="H6138">IF($F6138="", "", IFS(_xlfn.XLOOKUP($F6138, accounts!$A$2:$A$86, accounts!$E$2:$E$86, 0)&gt;=1000, "Enterprise", _xlfn.XLOOKUP($F6138, accounts!$A$2:$A$86, accounts!$E$2:$E$86, 0)&gt;=100, "Mid-Market", TRUE, "SMB"))</f>
        <v>Enterprise</v>
      </c>
      <c r="I6138" s="1" t="str">
        <f t="array" ref="I6138">IF($F6138="", "", _xlfn.XLOOKUP($F6138,accounts!$A$2:$A$86,accounts!$F$2:$F$86, "Other"))</f>
        <v>United States</v>
      </c>
      <c r="J6138" s="1" t="s">
        <v>131</v>
      </c>
      <c r="K6138" s="3">
        <v>42970.0</v>
      </c>
      <c r="L6138" s="3">
        <v>42974.0</v>
      </c>
      <c r="M6138" s="1">
        <v>993.0</v>
      </c>
    </row>
    <row r="6139">
      <c r="A6139" s="1" t="s">
        <v>6344</v>
      </c>
      <c r="B6139" s="1" t="s">
        <v>107</v>
      </c>
      <c r="C6139" s="1" t="str">
        <f t="array" ref="C6139">_xlfn.XLOOKUP($B6139, sales_teams!$A$2:$A$36, sales_teams!$B$2:$B$36)</f>
        <v>Summer Sewald</v>
      </c>
      <c r="D6139" s="1" t="str">
        <f t="array" ref="D6139">_xlfn.XLOOKUP($B6139, sales_teams!$A$2:$A$36, sales_teams!$C$2:$C$36)</f>
        <v>West</v>
      </c>
      <c r="E6139" s="1" t="s">
        <v>109</v>
      </c>
      <c r="F6139" s="1" t="s">
        <v>170</v>
      </c>
      <c r="G6139" s="1" t="str">
        <f t="array" ref="G6139">IF($F6139="", "", _xlfn.XLOOKUP($F6139,accounts!$A$2:$A$86,accounts!$B$2:$B$86, "Other"))</f>
        <v>employment</v>
      </c>
      <c r="H6139" s="1" t="str">
        <f t="array" ref="H6139">IF($F6139="", "", IFS(_xlfn.XLOOKUP($F6139, accounts!$A$2:$A$86, accounts!$E$2:$E$86, 0)&gt;=1000, "Enterprise", _xlfn.XLOOKUP($F6139, accounts!$A$2:$A$86, accounts!$E$2:$E$86, 0)&gt;=100, "Mid-Market", TRUE, "SMB"))</f>
        <v>Enterprise</v>
      </c>
      <c r="I6139" s="1" t="str">
        <f t="array" ref="I6139">IF($F6139="", "", _xlfn.XLOOKUP($F6139,accounts!$A$2:$A$86,accounts!$F$2:$F$86, "Other"))</f>
        <v>United States</v>
      </c>
      <c r="J6139" s="1" t="s">
        <v>131</v>
      </c>
      <c r="K6139" s="3">
        <v>42970.0</v>
      </c>
      <c r="L6139" s="3">
        <v>42988.0</v>
      </c>
      <c r="M6139" s="1">
        <v>1121.0</v>
      </c>
    </row>
    <row r="6140">
      <c r="A6140" s="1" t="s">
        <v>6345</v>
      </c>
      <c r="B6140" s="1" t="s">
        <v>107</v>
      </c>
      <c r="C6140" s="1" t="str">
        <f t="array" ref="C6140">_xlfn.XLOOKUP($B6140, sales_teams!$A$2:$A$36, sales_teams!$B$2:$B$36)</f>
        <v>Summer Sewald</v>
      </c>
      <c r="D6140" s="1" t="str">
        <f t="array" ref="D6140">_xlfn.XLOOKUP($B6140, sales_teams!$A$2:$A$36, sales_teams!$C$2:$C$36)</f>
        <v>West</v>
      </c>
      <c r="E6140" s="1" t="s">
        <v>194</v>
      </c>
      <c r="F6140" s="1" t="s">
        <v>85</v>
      </c>
      <c r="G6140" s="1" t="str">
        <f t="array" ref="G6140">IF($F6140="", "", _xlfn.XLOOKUP($F6140,accounts!$A$2:$A$86,accounts!$B$2:$B$86, "Other"))</f>
        <v>telecommunications</v>
      </c>
      <c r="H6140" s="1" t="str">
        <f t="array" ref="H6140">IF($F6140="", "", IFS(_xlfn.XLOOKUP($F6140, accounts!$A$2:$A$86, accounts!$E$2:$E$86, 0)&gt;=1000, "Enterprise", _xlfn.XLOOKUP($F6140, accounts!$A$2:$A$86, accounts!$E$2:$E$86, 0)&gt;=100, "Mid-Market", TRUE, "SMB"))</f>
        <v>Enterprise</v>
      </c>
      <c r="I6140" s="1" t="str">
        <f t="array" ref="I6140">IF($F6140="", "", _xlfn.XLOOKUP($F6140,accounts!$A$2:$A$86,accounts!$F$2:$F$86, "Other"))</f>
        <v>United States</v>
      </c>
      <c r="J6140" s="1" t="s">
        <v>131</v>
      </c>
      <c r="K6140" s="3">
        <v>42970.0</v>
      </c>
      <c r="L6140" s="3">
        <v>43072.0</v>
      </c>
      <c r="M6140" s="1">
        <v>5110.0</v>
      </c>
    </row>
    <row r="6141">
      <c r="A6141" s="1" t="s">
        <v>6346</v>
      </c>
      <c r="B6141" s="1" t="s">
        <v>18</v>
      </c>
      <c r="C6141" s="1" t="str">
        <f t="array" ref="C6141">_xlfn.XLOOKUP($B6141, sales_teams!$A$2:$A$36, sales_teams!$B$2:$B$36)</f>
        <v>Dustin Brinkmann</v>
      </c>
      <c r="D6141" s="1" t="str">
        <f t="array" ref="D6141">_xlfn.XLOOKUP($B6141, sales_teams!$A$2:$A$36, sales_teams!$C$2:$C$36)</f>
        <v>Central</v>
      </c>
      <c r="E6141" s="1" t="s">
        <v>179</v>
      </c>
      <c r="F6141" s="1" t="s">
        <v>64</v>
      </c>
      <c r="G6141" s="1" t="str">
        <f t="array" ref="G6141">IF($F6141="", "", _xlfn.XLOOKUP($F6141,accounts!$A$2:$A$86,accounts!$B$2:$B$86, "Other"))</f>
        <v>technology</v>
      </c>
      <c r="H6141" s="1" t="str">
        <f t="array" ref="H6141">IF($F6141="", "", IFS(_xlfn.XLOOKUP($F6141, accounts!$A$2:$A$86, accounts!$E$2:$E$86, 0)&gt;=1000, "Enterprise", _xlfn.XLOOKUP($F6141, accounts!$A$2:$A$86, accounts!$E$2:$E$86, 0)&gt;=100, "Mid-Market", TRUE, "SMB"))</f>
        <v>Enterprise</v>
      </c>
      <c r="I6141" s="1" t="str">
        <f t="array" ref="I6141">IF($F6141="", "", _xlfn.XLOOKUP($F6141,accounts!$A$2:$A$86,accounts!$F$2:$F$86, "Other"))</f>
        <v>United States</v>
      </c>
      <c r="J6141" s="1" t="s">
        <v>131</v>
      </c>
      <c r="K6141" s="3">
        <v>42970.0</v>
      </c>
      <c r="L6141" s="3">
        <v>43082.0</v>
      </c>
      <c r="M6141" s="1">
        <v>51.0</v>
      </c>
    </row>
    <row r="6142">
      <c r="A6142" s="1" t="s">
        <v>6347</v>
      </c>
      <c r="B6142" s="1" t="s">
        <v>28</v>
      </c>
      <c r="C6142" s="1" t="str">
        <f t="array" ref="C6142">_xlfn.XLOOKUP($B6142, sales_teams!$A$2:$A$36, sales_teams!$B$2:$B$36)</f>
        <v>Melvin Marxen</v>
      </c>
      <c r="D6142" s="1" t="str">
        <f t="array" ref="D6142">_xlfn.XLOOKUP($B6142, sales_teams!$A$2:$A$36, sales_teams!$C$2:$C$36)</f>
        <v>Central</v>
      </c>
      <c r="E6142" s="1" t="s">
        <v>181</v>
      </c>
      <c r="F6142" s="1" t="s">
        <v>122</v>
      </c>
      <c r="G6142" s="1" t="str">
        <f t="array" ref="G6142">IF($F6142="", "", _xlfn.XLOOKUP($F6142,accounts!$A$2:$A$86,accounts!$B$2:$B$86, "Other"))</f>
        <v>medical</v>
      </c>
      <c r="H6142" s="1" t="str">
        <f t="array" ref="H6142">IF($F6142="", "", IFS(_xlfn.XLOOKUP($F6142, accounts!$A$2:$A$86, accounts!$E$2:$E$86, 0)&gt;=1000, "Enterprise", _xlfn.XLOOKUP($F6142, accounts!$A$2:$A$86, accounts!$E$2:$E$86, 0)&gt;=100, "Mid-Market", TRUE, "SMB"))</f>
        <v>Enterprise</v>
      </c>
      <c r="I6142" s="1" t="str">
        <f t="array" ref="I6142">IF($F6142="", "", _xlfn.XLOOKUP($F6142,accounts!$A$2:$A$86,accounts!$F$2:$F$86, "Other"))</f>
        <v>United States</v>
      </c>
      <c r="J6142" s="1" t="s">
        <v>192</v>
      </c>
      <c r="K6142" s="3">
        <v>42970.0</v>
      </c>
      <c r="L6142" s="3">
        <v>42983.0</v>
      </c>
      <c r="M6142" s="1">
        <v>0.0</v>
      </c>
    </row>
    <row r="6143">
      <c r="A6143" s="1" t="s">
        <v>6348</v>
      </c>
      <c r="B6143" s="1" t="s">
        <v>41</v>
      </c>
      <c r="C6143" s="1" t="str">
        <f t="array" ref="C6143">_xlfn.XLOOKUP($B6143, sales_teams!$A$2:$A$36, sales_teams!$B$2:$B$36)</f>
        <v>Cara Losch</v>
      </c>
      <c r="D6143" s="1" t="str">
        <f t="array" ref="D6143">_xlfn.XLOOKUP($B6143, sales_teams!$A$2:$A$36, sales_teams!$C$2:$C$36)</f>
        <v>East</v>
      </c>
      <c r="E6143" s="1" t="s">
        <v>194</v>
      </c>
      <c r="F6143" s="1" t="s">
        <v>125</v>
      </c>
      <c r="G6143" s="1" t="str">
        <f t="array" ref="G6143">IF($F6143="", "", _xlfn.XLOOKUP($F6143,accounts!$A$2:$A$86,accounts!$B$2:$B$86, "Other"))</f>
        <v>software</v>
      </c>
      <c r="H6143" s="1" t="str">
        <f t="array" ref="H6143">IF($F6143="", "", IFS(_xlfn.XLOOKUP($F6143, accounts!$A$2:$A$86, accounts!$E$2:$E$86, 0)&gt;=1000, "Enterprise", _xlfn.XLOOKUP($F6143, accounts!$A$2:$A$86, accounts!$E$2:$E$86, 0)&gt;=100, "Mid-Market", TRUE, "SMB"))</f>
        <v>Enterprise</v>
      </c>
      <c r="I6143" s="1" t="str">
        <f t="array" ref="I6143">IF($F6143="", "", _xlfn.XLOOKUP($F6143,accounts!$A$2:$A$86,accounts!$F$2:$F$86, "Other"))</f>
        <v>United States</v>
      </c>
      <c r="J6143" s="1" t="s">
        <v>192</v>
      </c>
      <c r="K6143" s="3">
        <v>42970.0</v>
      </c>
      <c r="L6143" s="3">
        <v>43100.0</v>
      </c>
      <c r="M6143" s="1">
        <v>0.0</v>
      </c>
    </row>
    <row r="6144">
      <c r="A6144" s="1" t="s">
        <v>6349</v>
      </c>
      <c r="B6144" s="1" t="s">
        <v>41</v>
      </c>
      <c r="C6144" s="1" t="str">
        <f t="array" ref="C6144">_xlfn.XLOOKUP($B6144, sales_teams!$A$2:$A$36, sales_teams!$B$2:$B$36)</f>
        <v>Cara Losch</v>
      </c>
      <c r="D6144" s="1" t="str">
        <f t="array" ref="D6144">_xlfn.XLOOKUP($B6144, sales_teams!$A$2:$A$36, sales_teams!$C$2:$C$36)</f>
        <v>East</v>
      </c>
      <c r="E6144" s="1" t="s">
        <v>188</v>
      </c>
      <c r="F6144" s="1" t="s">
        <v>153</v>
      </c>
      <c r="G6144" s="1" t="str">
        <f t="array" ref="G6144">IF($F6144="", "", _xlfn.XLOOKUP($F6144,accounts!$A$2:$A$86,accounts!$B$2:$B$86, "Other"))</f>
        <v>medical</v>
      </c>
      <c r="H6144" s="1" t="str">
        <f t="array" ref="H6144">IF($F6144="", "", IFS(_xlfn.XLOOKUP($F6144, accounts!$A$2:$A$86, accounts!$E$2:$E$86, 0)&gt;=1000, "Enterprise", _xlfn.XLOOKUP($F6144, accounts!$A$2:$A$86, accounts!$E$2:$E$86, 0)&gt;=100, "Mid-Market", TRUE, "SMB"))</f>
        <v>Enterprise</v>
      </c>
      <c r="I6144" s="1" t="str">
        <f t="array" ref="I6144">IF($F6144="", "", _xlfn.XLOOKUP($F6144,accounts!$A$2:$A$86,accounts!$F$2:$F$86, "Other"))</f>
        <v>United States</v>
      </c>
      <c r="J6144" s="1" t="s">
        <v>192</v>
      </c>
      <c r="K6144" s="3">
        <v>42970.0</v>
      </c>
      <c r="L6144" s="3">
        <v>43067.0</v>
      </c>
      <c r="M6144" s="1">
        <v>0.0</v>
      </c>
    </row>
    <row r="6145">
      <c r="A6145" s="1" t="s">
        <v>6350</v>
      </c>
      <c r="B6145" s="1" t="s">
        <v>15</v>
      </c>
      <c r="C6145" s="1" t="str">
        <f t="array" ref="C6145">_xlfn.XLOOKUP($B6145, sales_teams!$A$2:$A$36, sales_teams!$B$2:$B$36)</f>
        <v>Dustin Brinkmann</v>
      </c>
      <c r="D6145" s="1" t="str">
        <f t="array" ref="D6145">_xlfn.XLOOKUP($B6145, sales_teams!$A$2:$A$36, sales_teams!$C$2:$C$36)</f>
        <v>Central</v>
      </c>
      <c r="E6145" s="1" t="s">
        <v>179</v>
      </c>
      <c r="F6145" s="1" t="s">
        <v>178</v>
      </c>
      <c r="G6145" s="1" t="str">
        <f t="array" ref="G6145">IF($F6145="", "", _xlfn.XLOOKUP($F6145,accounts!$A$2:$A$86,accounts!$B$2:$B$86, "Other"))</f>
        <v>medical</v>
      </c>
      <c r="H6145" s="1" t="str">
        <f t="array" ref="H6145">IF($F6145="", "", IFS(_xlfn.XLOOKUP($F6145, accounts!$A$2:$A$86, accounts!$E$2:$E$86, 0)&gt;=1000, "Enterprise", _xlfn.XLOOKUP($F6145, accounts!$A$2:$A$86, accounts!$E$2:$E$86, 0)&gt;=100, "Mid-Market", TRUE, "SMB"))</f>
        <v>Enterprise</v>
      </c>
      <c r="I6145" s="1" t="str">
        <f t="array" ref="I6145">IF($F6145="", "", _xlfn.XLOOKUP($F6145,accounts!$A$2:$A$86,accounts!$F$2:$F$86, "Other"))</f>
        <v>United States</v>
      </c>
      <c r="J6145" s="1" t="s">
        <v>192</v>
      </c>
      <c r="K6145" s="3">
        <v>42970.0</v>
      </c>
      <c r="L6145" s="3">
        <v>42983.0</v>
      </c>
      <c r="M6145" s="1">
        <v>0.0</v>
      </c>
    </row>
    <row r="6146">
      <c r="A6146" s="1" t="s">
        <v>6351</v>
      </c>
      <c r="B6146" s="1" t="s">
        <v>60</v>
      </c>
      <c r="C6146" s="1" t="str">
        <f t="array" ref="C6146">_xlfn.XLOOKUP($B6146, sales_teams!$A$2:$A$36, sales_teams!$B$2:$B$36)</f>
        <v>Celia Rouche</v>
      </c>
      <c r="D6146" s="1" t="str">
        <f t="array" ref="D6146">_xlfn.XLOOKUP($B6146, sales_teams!$A$2:$A$36, sales_teams!$C$2:$C$36)</f>
        <v>West</v>
      </c>
      <c r="E6146" s="1" t="s">
        <v>181</v>
      </c>
      <c r="G6146" s="1" t="str">
        <f t="array" ref="G6146">IF($F6146="", "", _xlfn.XLOOKUP($F6146,accounts!$A$2:$A$86,accounts!$B$2:$B$86, "Other"))</f>
        <v/>
      </c>
      <c r="H6146" s="1" t="str">
        <f t="array" ref="H6146">IF($F6146="", "", IFS(_xlfn.XLOOKUP($F6146, accounts!$A$2:$A$86, accounts!$E$2:$E$86, 0)&gt;=1000, "Enterprise", _xlfn.XLOOKUP($F6146, accounts!$A$2:$A$86, accounts!$E$2:$E$86, 0)&gt;=100, "Mid-Market", TRUE, "SMB"))</f>
        <v/>
      </c>
      <c r="I6146" s="1" t="str">
        <f t="array" ref="I6146">IF($F6146="", "", _xlfn.XLOOKUP($F6146,accounts!$A$2:$A$86,accounts!$F$2:$F$86, "Other"))</f>
        <v/>
      </c>
      <c r="J6146" s="1" t="s">
        <v>189</v>
      </c>
      <c r="K6146" s="3">
        <v>42970.0</v>
      </c>
    </row>
    <row r="6147">
      <c r="A6147" s="1" t="s">
        <v>6352</v>
      </c>
      <c r="B6147" s="1" t="s">
        <v>60</v>
      </c>
      <c r="C6147" s="1" t="str">
        <f t="array" ref="C6147">_xlfn.XLOOKUP($B6147, sales_teams!$A$2:$A$36, sales_teams!$B$2:$B$36)</f>
        <v>Celia Rouche</v>
      </c>
      <c r="D6147" s="1" t="str">
        <f t="array" ref="D6147">_xlfn.XLOOKUP($B6147, sales_teams!$A$2:$A$36, sales_teams!$C$2:$C$36)</f>
        <v>West</v>
      </c>
      <c r="E6147" s="1" t="s">
        <v>179</v>
      </c>
      <c r="F6147" s="1" t="s">
        <v>122</v>
      </c>
      <c r="G6147" s="1" t="str">
        <f t="array" ref="G6147">IF($F6147="", "", _xlfn.XLOOKUP($F6147,accounts!$A$2:$A$86,accounts!$B$2:$B$86, "Other"))</f>
        <v>medical</v>
      </c>
      <c r="H6147" s="1" t="str">
        <f t="array" ref="H6147">IF($F6147="", "", IFS(_xlfn.XLOOKUP($F6147, accounts!$A$2:$A$86, accounts!$E$2:$E$86, 0)&gt;=1000, "Enterprise", _xlfn.XLOOKUP($F6147, accounts!$A$2:$A$86, accounts!$E$2:$E$86, 0)&gt;=100, "Mid-Market", TRUE, "SMB"))</f>
        <v>Enterprise</v>
      </c>
      <c r="I6147" s="1" t="str">
        <f t="array" ref="I6147">IF($F6147="", "", _xlfn.XLOOKUP($F6147,accounts!$A$2:$A$86,accounts!$F$2:$F$86, "Other"))</f>
        <v>United States</v>
      </c>
      <c r="J6147" s="1" t="s">
        <v>189</v>
      </c>
      <c r="K6147" s="3">
        <v>42970.0</v>
      </c>
    </row>
    <row r="6148">
      <c r="A6148" s="1" t="s">
        <v>6353</v>
      </c>
      <c r="B6148" s="1" t="s">
        <v>34</v>
      </c>
      <c r="C6148" s="1" t="str">
        <f t="array" ref="C6148">_xlfn.XLOOKUP($B6148, sales_teams!$A$2:$A$36, sales_teams!$B$2:$B$36)</f>
        <v>Cara Losch</v>
      </c>
      <c r="D6148" s="1" t="str">
        <f t="array" ref="D6148">_xlfn.XLOOKUP($B6148, sales_teams!$A$2:$A$36, sales_teams!$C$2:$C$36)</f>
        <v>East</v>
      </c>
      <c r="E6148" s="1" t="s">
        <v>148</v>
      </c>
      <c r="G6148" s="1" t="str">
        <f t="array" ref="G6148">IF($F6148="", "", _xlfn.XLOOKUP($F6148,accounts!$A$2:$A$86,accounts!$B$2:$B$86, "Other"))</f>
        <v/>
      </c>
      <c r="H6148" s="1" t="str">
        <f t="array" ref="H6148">IF($F6148="", "", IFS(_xlfn.XLOOKUP($F6148, accounts!$A$2:$A$86, accounts!$E$2:$E$86, 0)&gt;=1000, "Enterprise", _xlfn.XLOOKUP($F6148, accounts!$A$2:$A$86, accounts!$E$2:$E$86, 0)&gt;=100, "Mid-Market", TRUE, "SMB"))</f>
        <v/>
      </c>
      <c r="I6148" s="1" t="str">
        <f t="array" ref="I6148">IF($F6148="", "", _xlfn.XLOOKUP($F6148,accounts!$A$2:$A$86,accounts!$F$2:$F$86, "Other"))</f>
        <v/>
      </c>
      <c r="J6148" s="1" t="s">
        <v>189</v>
      </c>
      <c r="K6148" s="3">
        <v>42970.0</v>
      </c>
    </row>
    <row r="6149">
      <c r="A6149" s="1" t="s">
        <v>6354</v>
      </c>
      <c r="B6149" s="1" t="s">
        <v>34</v>
      </c>
      <c r="C6149" s="1" t="str">
        <f t="array" ref="C6149">_xlfn.XLOOKUP($B6149, sales_teams!$A$2:$A$36, sales_teams!$B$2:$B$36)</f>
        <v>Cara Losch</v>
      </c>
      <c r="D6149" s="1" t="str">
        <f t="array" ref="D6149">_xlfn.XLOOKUP($B6149, sales_teams!$A$2:$A$36, sales_teams!$C$2:$C$36)</f>
        <v>East</v>
      </c>
      <c r="E6149" s="1" t="s">
        <v>181</v>
      </c>
      <c r="F6149" s="1" t="s">
        <v>98</v>
      </c>
      <c r="G6149" s="1" t="str">
        <f t="array" ref="G6149">IF($F6149="", "", _xlfn.XLOOKUP($F6149,accounts!$A$2:$A$86,accounts!$B$2:$B$86, "Other"))</f>
        <v>retail</v>
      </c>
      <c r="H6149" s="1" t="str">
        <f t="array" ref="H6149">IF($F6149="", "", IFS(_xlfn.XLOOKUP($F6149, accounts!$A$2:$A$86, accounts!$E$2:$E$86, 0)&gt;=1000, "Enterprise", _xlfn.XLOOKUP($F6149, accounts!$A$2:$A$86, accounts!$E$2:$E$86, 0)&gt;=100, "Mid-Market", TRUE, "SMB"))</f>
        <v>Enterprise</v>
      </c>
      <c r="I6149" s="1" t="str">
        <f t="array" ref="I6149">IF($F6149="", "", _xlfn.XLOOKUP($F6149,accounts!$A$2:$A$86,accounts!$F$2:$F$86, "Other"))</f>
        <v>Japan</v>
      </c>
      <c r="J6149" s="1" t="s">
        <v>131</v>
      </c>
      <c r="K6149" s="3">
        <v>42970.0</v>
      </c>
      <c r="L6149" s="3">
        <v>43077.0</v>
      </c>
      <c r="M6149" s="1">
        <v>542.0</v>
      </c>
    </row>
    <row r="6150">
      <c r="A6150" s="1" t="s">
        <v>6355</v>
      </c>
      <c r="B6150" s="1" t="s">
        <v>34</v>
      </c>
      <c r="C6150" s="1" t="str">
        <f t="array" ref="C6150">_xlfn.XLOOKUP($B6150, sales_teams!$A$2:$A$36, sales_teams!$B$2:$B$36)</f>
        <v>Cara Losch</v>
      </c>
      <c r="D6150" s="1" t="str">
        <f t="array" ref="D6150">_xlfn.XLOOKUP($B6150, sales_teams!$A$2:$A$36, sales_teams!$C$2:$C$36)</f>
        <v>East</v>
      </c>
      <c r="E6150" s="1" t="s">
        <v>181</v>
      </c>
      <c r="F6150" s="1" t="s">
        <v>171</v>
      </c>
      <c r="G6150" s="1" t="str">
        <f t="array" ref="G6150">IF($F6150="", "", _xlfn.XLOOKUP($F6150,accounts!$A$2:$A$86,accounts!$B$2:$B$86, "Other"))</f>
        <v>retail</v>
      </c>
      <c r="H6150" s="1" t="str">
        <f t="array" ref="H6150">IF($F6150="", "", IFS(_xlfn.XLOOKUP($F6150, accounts!$A$2:$A$86, accounts!$E$2:$E$86, 0)&gt;=1000, "Enterprise", _xlfn.XLOOKUP($F6150, accounts!$A$2:$A$86, accounts!$E$2:$E$86, 0)&gt;=100, "Mid-Market", TRUE, "SMB"))</f>
        <v>Enterprise</v>
      </c>
      <c r="I6150" s="1" t="str">
        <f t="array" ref="I6150">IF($F6150="", "", _xlfn.XLOOKUP($F6150,accounts!$A$2:$A$86,accounts!$F$2:$F$86, "Other"))</f>
        <v>United States</v>
      </c>
      <c r="J6150" s="1" t="s">
        <v>131</v>
      </c>
      <c r="K6150" s="3">
        <v>42970.0</v>
      </c>
      <c r="L6150" s="3">
        <v>43090.0</v>
      </c>
      <c r="M6150" s="1">
        <v>576.0</v>
      </c>
    </row>
    <row r="6151">
      <c r="A6151" s="1" t="s">
        <v>6356</v>
      </c>
      <c r="B6151" s="1" t="s">
        <v>45</v>
      </c>
      <c r="C6151" s="1" t="str">
        <f t="array" ref="C6151">_xlfn.XLOOKUP($B6151, sales_teams!$A$2:$A$36, sales_teams!$B$2:$B$36)</f>
        <v>Cara Losch</v>
      </c>
      <c r="D6151" s="1" t="str">
        <f t="array" ref="D6151">_xlfn.XLOOKUP($B6151, sales_teams!$A$2:$A$36, sales_teams!$C$2:$C$36)</f>
        <v>East</v>
      </c>
      <c r="E6151" s="1" t="s">
        <v>194</v>
      </c>
      <c r="F6151" s="1" t="s">
        <v>81</v>
      </c>
      <c r="G6151" s="1" t="str">
        <f t="array" ref="G6151">IF($F6151="", "", _xlfn.XLOOKUP($F6151,accounts!$A$2:$A$86,accounts!$B$2:$B$86, "Other"))</f>
        <v>technology</v>
      </c>
      <c r="H6151" s="1" t="str">
        <f t="array" ref="H6151">IF($F6151="", "", IFS(_xlfn.XLOOKUP($F6151, accounts!$A$2:$A$86, accounts!$E$2:$E$86, 0)&gt;=1000, "Enterprise", _xlfn.XLOOKUP($F6151, accounts!$A$2:$A$86, accounts!$E$2:$E$86, 0)&gt;=100, "Mid-Market", TRUE, "SMB"))</f>
        <v>Enterprise</v>
      </c>
      <c r="I6151" s="1" t="str">
        <f t="array" ref="I6151">IF($F6151="", "", _xlfn.XLOOKUP($F6151,accounts!$A$2:$A$86,accounts!$F$2:$F$86, "Other"))</f>
        <v>United States</v>
      </c>
      <c r="J6151" s="1" t="s">
        <v>192</v>
      </c>
      <c r="K6151" s="3">
        <v>42970.0</v>
      </c>
      <c r="L6151" s="3">
        <v>42978.0</v>
      </c>
      <c r="M6151" s="1">
        <v>0.0</v>
      </c>
    </row>
    <row r="6152">
      <c r="A6152" s="1" t="s">
        <v>6357</v>
      </c>
      <c r="B6152" s="1" t="s">
        <v>52</v>
      </c>
      <c r="C6152" s="1" t="str">
        <f t="array" ref="C6152">_xlfn.XLOOKUP($B6152, sales_teams!$A$2:$A$36, sales_teams!$B$2:$B$36)</f>
        <v>Rocco Neubert</v>
      </c>
      <c r="D6152" s="1" t="str">
        <f t="array" ref="D6152">_xlfn.XLOOKUP($B6152, sales_teams!$A$2:$A$36, sales_teams!$C$2:$C$36)</f>
        <v>East</v>
      </c>
      <c r="E6152" s="1" t="s">
        <v>148</v>
      </c>
      <c r="G6152" s="1" t="str">
        <f t="array" ref="G6152">IF($F6152="", "", _xlfn.XLOOKUP($F6152,accounts!$A$2:$A$86,accounts!$B$2:$B$86, "Other"))</f>
        <v/>
      </c>
      <c r="H6152" s="1" t="str">
        <f t="array" ref="H6152">IF($F6152="", "", IFS(_xlfn.XLOOKUP($F6152, accounts!$A$2:$A$86, accounts!$E$2:$E$86, 0)&gt;=1000, "Enterprise", _xlfn.XLOOKUP($F6152, accounts!$A$2:$A$86, accounts!$E$2:$E$86, 0)&gt;=100, "Mid-Market", TRUE, "SMB"))</f>
        <v/>
      </c>
      <c r="I6152" s="1" t="str">
        <f t="array" ref="I6152">IF($F6152="", "", _xlfn.XLOOKUP($F6152,accounts!$A$2:$A$86,accounts!$F$2:$F$86, "Other"))</f>
        <v/>
      </c>
      <c r="J6152" s="1" t="s">
        <v>189</v>
      </c>
      <c r="K6152" s="3">
        <v>42971.0</v>
      </c>
    </row>
    <row r="6153">
      <c r="A6153" s="1" t="s">
        <v>6358</v>
      </c>
      <c r="B6153" s="1" t="s">
        <v>48</v>
      </c>
      <c r="C6153" s="1" t="str">
        <f t="array" ref="C6153">_xlfn.XLOOKUP($B6153, sales_teams!$A$2:$A$36, sales_teams!$B$2:$B$36)</f>
        <v>Rocco Neubert</v>
      </c>
      <c r="D6153" s="1" t="str">
        <f t="array" ref="D6153">_xlfn.XLOOKUP($B6153, sales_teams!$A$2:$A$36, sales_teams!$C$2:$C$36)</f>
        <v>East</v>
      </c>
      <c r="E6153" s="1" t="s">
        <v>109</v>
      </c>
      <c r="F6153" s="1" t="s">
        <v>155</v>
      </c>
      <c r="G6153" s="1" t="str">
        <f t="array" ref="G6153">IF($F6153="", "", _xlfn.XLOOKUP($F6153,accounts!$A$2:$A$86,accounts!$B$2:$B$86, "Other"))</f>
        <v>finance</v>
      </c>
      <c r="H6153" s="1" t="str">
        <f t="array" ref="H6153">IF($F6153="", "", IFS(_xlfn.XLOOKUP($F6153, accounts!$A$2:$A$86, accounts!$E$2:$E$86, 0)&gt;=1000, "Enterprise", _xlfn.XLOOKUP($F6153, accounts!$A$2:$A$86, accounts!$E$2:$E$86, 0)&gt;=100, "Mid-Market", TRUE, "SMB"))</f>
        <v>Enterprise</v>
      </c>
      <c r="I6153" s="1" t="str">
        <f t="array" ref="I6153">IF($F6153="", "", _xlfn.XLOOKUP($F6153,accounts!$A$2:$A$86,accounts!$F$2:$F$86, "Other"))</f>
        <v>United States</v>
      </c>
      <c r="J6153" s="1" t="s">
        <v>189</v>
      </c>
      <c r="K6153" s="3">
        <v>42971.0</v>
      </c>
    </row>
    <row r="6154">
      <c r="A6154" s="1" t="s">
        <v>6359</v>
      </c>
      <c r="B6154" s="1" t="s">
        <v>48</v>
      </c>
      <c r="C6154" s="1" t="str">
        <f t="array" ref="C6154">_xlfn.XLOOKUP($B6154, sales_teams!$A$2:$A$36, sales_teams!$B$2:$B$36)</f>
        <v>Rocco Neubert</v>
      </c>
      <c r="D6154" s="1" t="str">
        <f t="array" ref="D6154">_xlfn.XLOOKUP($B6154, sales_teams!$A$2:$A$36, sales_teams!$C$2:$C$36)</f>
        <v>East</v>
      </c>
      <c r="E6154" s="1" t="s">
        <v>194</v>
      </c>
      <c r="G6154" s="1" t="str">
        <f t="array" ref="G6154">IF($F6154="", "", _xlfn.XLOOKUP($F6154,accounts!$A$2:$A$86,accounts!$B$2:$B$86, "Other"))</f>
        <v/>
      </c>
      <c r="H6154" s="1" t="str">
        <f t="array" ref="H6154">IF($F6154="", "", IFS(_xlfn.XLOOKUP($F6154, accounts!$A$2:$A$86, accounts!$E$2:$E$86, 0)&gt;=1000, "Enterprise", _xlfn.XLOOKUP($F6154, accounts!$A$2:$A$86, accounts!$E$2:$E$86, 0)&gt;=100, "Mid-Market", TRUE, "SMB"))</f>
        <v/>
      </c>
      <c r="I6154" s="1" t="str">
        <f t="array" ref="I6154">IF($F6154="", "", _xlfn.XLOOKUP($F6154,accounts!$A$2:$A$86,accounts!$F$2:$F$86, "Other"))</f>
        <v/>
      </c>
      <c r="J6154" s="1" t="s">
        <v>189</v>
      </c>
      <c r="K6154" s="3">
        <v>42971.0</v>
      </c>
    </row>
    <row r="6155">
      <c r="A6155" s="1" t="s">
        <v>6360</v>
      </c>
      <c r="B6155" s="1" t="s">
        <v>53</v>
      </c>
      <c r="C6155" s="1" t="str">
        <f t="array" ref="C6155">_xlfn.XLOOKUP($B6155, sales_teams!$A$2:$A$36, sales_teams!$B$2:$B$36)</f>
        <v>Rocco Neubert</v>
      </c>
      <c r="D6155" s="1" t="str">
        <f t="array" ref="D6155">_xlfn.XLOOKUP($B6155, sales_teams!$A$2:$A$36, sales_teams!$C$2:$C$36)</f>
        <v>East</v>
      </c>
      <c r="E6155" s="1" t="s">
        <v>148</v>
      </c>
      <c r="F6155" s="1" t="s">
        <v>177</v>
      </c>
      <c r="G6155" s="1" t="str">
        <f t="array" ref="G6155">IF($F6155="", "", _xlfn.XLOOKUP($F6155,accounts!$A$2:$A$86,accounts!$B$2:$B$86, "Other"))</f>
        <v>software</v>
      </c>
      <c r="H6155" s="1" t="str">
        <f t="array" ref="H6155">IF($F6155="", "", IFS(_xlfn.XLOOKUP($F6155, accounts!$A$2:$A$86, accounts!$E$2:$E$86, 0)&gt;=1000, "Enterprise", _xlfn.XLOOKUP($F6155, accounts!$A$2:$A$86, accounts!$E$2:$E$86, 0)&gt;=100, "Mid-Market", TRUE, "SMB"))</f>
        <v>Enterprise</v>
      </c>
      <c r="I6155" s="1" t="str">
        <f t="array" ref="I6155">IF($F6155="", "", _xlfn.XLOOKUP($F6155,accounts!$A$2:$A$86,accounts!$F$2:$F$86, "Other"))</f>
        <v>United States</v>
      </c>
      <c r="J6155" s="1" t="s">
        <v>192</v>
      </c>
      <c r="K6155" s="3">
        <v>42971.0</v>
      </c>
      <c r="L6155" s="3">
        <v>43067.0</v>
      </c>
      <c r="M6155" s="1">
        <v>0.0</v>
      </c>
    </row>
    <row r="6156">
      <c r="A6156" s="1" t="s">
        <v>6361</v>
      </c>
      <c r="B6156" s="1" t="s">
        <v>99</v>
      </c>
      <c r="C6156" s="1" t="str">
        <f t="array" ref="C6156">_xlfn.XLOOKUP($B6156, sales_teams!$A$2:$A$36, sales_teams!$B$2:$B$36)</f>
        <v>Summer Sewald</v>
      </c>
      <c r="D6156" s="1" t="str">
        <f t="array" ref="D6156">_xlfn.XLOOKUP($B6156, sales_teams!$A$2:$A$36, sales_teams!$C$2:$C$36)</f>
        <v>West</v>
      </c>
      <c r="E6156" s="1" t="s">
        <v>181</v>
      </c>
      <c r="F6156" s="1" t="s">
        <v>176</v>
      </c>
      <c r="G6156" s="1" t="str">
        <f t="array" ref="G6156">IF($F6156="", "", _xlfn.XLOOKUP($F6156,accounts!$A$2:$A$86,accounts!$B$2:$B$86, "Other"))</f>
        <v>entertainment</v>
      </c>
      <c r="H6156" s="1" t="str">
        <f t="array" ref="H6156">IF($F6156="", "", IFS(_xlfn.XLOOKUP($F6156, accounts!$A$2:$A$86, accounts!$E$2:$E$86, 0)&gt;=1000, "Enterprise", _xlfn.XLOOKUP($F6156, accounts!$A$2:$A$86, accounts!$E$2:$E$86, 0)&gt;=100, "Mid-Market", TRUE, "SMB"))</f>
        <v>Mid-Market</v>
      </c>
      <c r="I6156" s="1" t="str">
        <f t="array" ref="I6156">IF($F6156="", "", _xlfn.XLOOKUP($F6156,accounts!$A$2:$A$86,accounts!$F$2:$F$86, "Other"))</f>
        <v>United States</v>
      </c>
      <c r="J6156" s="1" t="s">
        <v>192</v>
      </c>
      <c r="K6156" s="3">
        <v>42971.0</v>
      </c>
      <c r="L6156" s="3">
        <v>43093.0</v>
      </c>
      <c r="M6156" s="1">
        <v>0.0</v>
      </c>
    </row>
    <row r="6157">
      <c r="A6157" s="1" t="s">
        <v>6362</v>
      </c>
      <c r="B6157" s="1" t="s">
        <v>99</v>
      </c>
      <c r="C6157" s="1" t="str">
        <f t="array" ref="C6157">_xlfn.XLOOKUP($B6157, sales_teams!$A$2:$A$36, sales_teams!$B$2:$B$36)</f>
        <v>Summer Sewald</v>
      </c>
      <c r="D6157" s="1" t="str">
        <f t="array" ref="D6157">_xlfn.XLOOKUP($B6157, sales_teams!$A$2:$A$36, sales_teams!$C$2:$C$36)</f>
        <v>West</v>
      </c>
      <c r="E6157" s="1" t="s">
        <v>181</v>
      </c>
      <c r="F6157" s="1" t="s">
        <v>119</v>
      </c>
      <c r="G6157" s="1" t="str">
        <f t="array" ref="G6157">IF($F6157="", "", _xlfn.XLOOKUP($F6157,accounts!$A$2:$A$86,accounts!$B$2:$B$86, "Other"))</f>
        <v>technology</v>
      </c>
      <c r="H6157" s="1" t="str">
        <f t="array" ref="H6157">IF($F6157="", "", IFS(_xlfn.XLOOKUP($F6157, accounts!$A$2:$A$86, accounts!$E$2:$E$86, 0)&gt;=1000, "Enterprise", _xlfn.XLOOKUP($F6157, accounts!$A$2:$A$86, accounts!$E$2:$E$86, 0)&gt;=100, "Mid-Market", TRUE, "SMB"))</f>
        <v>Enterprise</v>
      </c>
      <c r="I6157" s="1" t="str">
        <f t="array" ref="I6157">IF($F6157="", "", _xlfn.XLOOKUP($F6157,accounts!$A$2:$A$86,accounts!$F$2:$F$86, "Other"))</f>
        <v>Korea</v>
      </c>
      <c r="J6157" s="1" t="s">
        <v>131</v>
      </c>
      <c r="K6157" s="3">
        <v>42971.0</v>
      </c>
      <c r="L6157" s="3">
        <v>42977.0</v>
      </c>
      <c r="M6157" s="1">
        <v>551.0</v>
      </c>
    </row>
    <row r="6158">
      <c r="A6158" s="1" t="s">
        <v>6363</v>
      </c>
      <c r="B6158" s="1" t="s">
        <v>104</v>
      </c>
      <c r="C6158" s="1" t="str">
        <f t="array" ref="C6158">_xlfn.XLOOKUP($B6158, sales_teams!$A$2:$A$36, sales_teams!$B$2:$B$36)</f>
        <v>Summer Sewald</v>
      </c>
      <c r="D6158" s="1" t="str">
        <f t="array" ref="D6158">_xlfn.XLOOKUP($B6158, sales_teams!$A$2:$A$36, sales_teams!$C$2:$C$36)</f>
        <v>West</v>
      </c>
      <c r="E6158" s="1" t="s">
        <v>148</v>
      </c>
      <c r="G6158" s="1" t="str">
        <f t="array" ref="G6158">IF($F6158="", "", _xlfn.XLOOKUP($F6158,accounts!$A$2:$A$86,accounts!$B$2:$B$86, "Other"))</f>
        <v/>
      </c>
      <c r="H6158" s="1" t="str">
        <f t="array" ref="H6158">IF($F6158="", "", IFS(_xlfn.XLOOKUP($F6158, accounts!$A$2:$A$86, accounts!$E$2:$E$86, 0)&gt;=1000, "Enterprise", _xlfn.XLOOKUP($F6158, accounts!$A$2:$A$86, accounts!$E$2:$E$86, 0)&gt;=100, "Mid-Market", TRUE, "SMB"))</f>
        <v/>
      </c>
      <c r="I6158" s="1" t="str">
        <f t="array" ref="I6158">IF($F6158="", "", _xlfn.XLOOKUP($F6158,accounts!$A$2:$A$86,accounts!$F$2:$F$86, "Other"))</f>
        <v/>
      </c>
      <c r="J6158" s="1" t="s">
        <v>189</v>
      </c>
      <c r="K6158" s="3">
        <v>42971.0</v>
      </c>
    </row>
    <row r="6159">
      <c r="A6159" s="1" t="s">
        <v>6364</v>
      </c>
      <c r="B6159" s="1" t="s">
        <v>104</v>
      </c>
      <c r="C6159" s="1" t="str">
        <f t="array" ref="C6159">_xlfn.XLOOKUP($B6159, sales_teams!$A$2:$A$36, sales_teams!$B$2:$B$36)</f>
        <v>Summer Sewald</v>
      </c>
      <c r="D6159" s="1" t="str">
        <f t="array" ref="D6159">_xlfn.XLOOKUP($B6159, sales_teams!$A$2:$A$36, sales_teams!$C$2:$C$36)</f>
        <v>West</v>
      </c>
      <c r="E6159" s="1" t="s">
        <v>181</v>
      </c>
      <c r="F6159" s="1" t="s">
        <v>154</v>
      </c>
      <c r="G6159" s="1" t="str">
        <f t="array" ref="G6159">IF($F6159="", "", _xlfn.XLOOKUP($F6159,accounts!$A$2:$A$86,accounts!$B$2:$B$86, "Other"))</f>
        <v>retail</v>
      </c>
      <c r="H6159" s="1" t="str">
        <f t="array" ref="H6159">IF($F6159="", "", IFS(_xlfn.XLOOKUP($F6159, accounts!$A$2:$A$86, accounts!$E$2:$E$86, 0)&gt;=1000, "Enterprise", _xlfn.XLOOKUP($F6159, accounts!$A$2:$A$86, accounts!$E$2:$E$86, 0)&gt;=100, "Mid-Market", TRUE, "SMB"))</f>
        <v>Enterprise</v>
      </c>
      <c r="I6159" s="1" t="str">
        <f t="array" ref="I6159">IF($F6159="", "", _xlfn.XLOOKUP($F6159,accounts!$A$2:$A$86,accounts!$F$2:$F$86, "Other"))</f>
        <v>United States</v>
      </c>
      <c r="J6159" s="1" t="s">
        <v>131</v>
      </c>
      <c r="K6159" s="3">
        <v>42971.0</v>
      </c>
      <c r="L6159" s="3">
        <v>42988.0</v>
      </c>
      <c r="M6159" s="1">
        <v>597.0</v>
      </c>
    </row>
    <row r="6160">
      <c r="A6160" s="1" t="s">
        <v>6365</v>
      </c>
      <c r="B6160" s="1" t="s">
        <v>102</v>
      </c>
      <c r="C6160" s="1" t="str">
        <f t="array" ref="C6160">_xlfn.XLOOKUP($B6160, sales_teams!$A$2:$A$36, sales_teams!$B$2:$B$36)</f>
        <v>Summer Sewald</v>
      </c>
      <c r="D6160" s="1" t="str">
        <f t="array" ref="D6160">_xlfn.XLOOKUP($B6160, sales_teams!$A$2:$A$36, sales_teams!$C$2:$C$36)</f>
        <v>West</v>
      </c>
      <c r="E6160" s="1" t="s">
        <v>109</v>
      </c>
      <c r="F6160" s="1" t="s">
        <v>130</v>
      </c>
      <c r="G6160" s="1" t="str">
        <f t="array" ref="G6160">IF($F6160="", "", _xlfn.XLOOKUP($F6160,accounts!$A$2:$A$86,accounts!$B$2:$B$86, "Other"))</f>
        <v>medical</v>
      </c>
      <c r="H6160" s="1" t="str">
        <f t="array" ref="H6160">IF($F6160="", "", IFS(_xlfn.XLOOKUP($F6160, accounts!$A$2:$A$86, accounts!$E$2:$E$86, 0)&gt;=1000, "Enterprise", _xlfn.XLOOKUP($F6160, accounts!$A$2:$A$86, accounts!$E$2:$E$86, 0)&gt;=100, "Mid-Market", TRUE, "SMB"))</f>
        <v>Enterprise</v>
      </c>
      <c r="I6160" s="1" t="str">
        <f t="array" ref="I6160">IF($F6160="", "", _xlfn.XLOOKUP($F6160,accounts!$A$2:$A$86,accounts!$F$2:$F$86, "Other"))</f>
        <v>United States</v>
      </c>
      <c r="J6160" s="1" t="s">
        <v>131</v>
      </c>
      <c r="K6160" s="3">
        <v>42971.0</v>
      </c>
      <c r="L6160" s="3">
        <v>43052.0</v>
      </c>
      <c r="M6160" s="1">
        <v>948.0</v>
      </c>
    </row>
    <row r="6161">
      <c r="A6161" s="1" t="s">
        <v>6366</v>
      </c>
      <c r="B6161" s="1" t="s">
        <v>102</v>
      </c>
      <c r="C6161" s="1" t="str">
        <f t="array" ref="C6161">_xlfn.XLOOKUP($B6161, sales_teams!$A$2:$A$36, sales_teams!$B$2:$B$36)</f>
        <v>Summer Sewald</v>
      </c>
      <c r="D6161" s="1" t="str">
        <f t="array" ref="D6161">_xlfn.XLOOKUP($B6161, sales_teams!$A$2:$A$36, sales_teams!$C$2:$C$36)</f>
        <v>West</v>
      </c>
      <c r="E6161" s="1" t="s">
        <v>179</v>
      </c>
      <c r="F6161" s="1" t="s">
        <v>176</v>
      </c>
      <c r="G6161" s="1" t="str">
        <f t="array" ref="G6161">IF($F6161="", "", _xlfn.XLOOKUP($F6161,accounts!$A$2:$A$86,accounts!$B$2:$B$86, "Other"))</f>
        <v>entertainment</v>
      </c>
      <c r="H6161" s="1" t="str">
        <f t="array" ref="H6161">IF($F6161="", "", IFS(_xlfn.XLOOKUP($F6161, accounts!$A$2:$A$86, accounts!$E$2:$E$86, 0)&gt;=1000, "Enterprise", _xlfn.XLOOKUP($F6161, accounts!$A$2:$A$86, accounts!$E$2:$E$86, 0)&gt;=100, "Mid-Market", TRUE, "SMB"))</f>
        <v>Mid-Market</v>
      </c>
      <c r="I6161" s="1" t="str">
        <f t="array" ref="I6161">IF($F6161="", "", _xlfn.XLOOKUP($F6161,accounts!$A$2:$A$86,accounts!$F$2:$F$86, "Other"))</f>
        <v>United States</v>
      </c>
      <c r="J6161" s="1" t="s">
        <v>131</v>
      </c>
      <c r="K6161" s="3">
        <v>42971.0</v>
      </c>
      <c r="L6161" s="3">
        <v>43087.0</v>
      </c>
      <c r="M6161" s="1">
        <v>62.0</v>
      </c>
    </row>
    <row r="6162">
      <c r="A6162" s="1" t="s">
        <v>6367</v>
      </c>
      <c r="B6162" s="1" t="s">
        <v>92</v>
      </c>
      <c r="C6162" s="1" t="str">
        <f t="array" ref="C6162">_xlfn.XLOOKUP($B6162, sales_teams!$A$2:$A$36, sales_teams!$B$2:$B$36)</f>
        <v>Celia Rouche</v>
      </c>
      <c r="D6162" s="1" t="str">
        <f t="array" ref="D6162">_xlfn.XLOOKUP($B6162, sales_teams!$A$2:$A$36, sales_teams!$C$2:$C$36)</f>
        <v>West</v>
      </c>
      <c r="E6162" s="1" t="s">
        <v>188</v>
      </c>
      <c r="F6162" s="1" t="s">
        <v>151</v>
      </c>
      <c r="G6162" s="1" t="str">
        <f t="array" ref="G6162">IF($F6162="", "", _xlfn.XLOOKUP($F6162,accounts!$A$2:$A$86,accounts!$B$2:$B$86, "Other"))</f>
        <v>software</v>
      </c>
      <c r="H6162" s="1" t="str">
        <f t="array" ref="H6162">IF($F6162="", "", IFS(_xlfn.XLOOKUP($F6162, accounts!$A$2:$A$86, accounts!$E$2:$E$86, 0)&gt;=1000, "Enterprise", _xlfn.XLOOKUP($F6162, accounts!$A$2:$A$86, accounts!$E$2:$E$86, 0)&gt;=100, "Mid-Market", TRUE, "SMB"))</f>
        <v>Enterprise</v>
      </c>
      <c r="I6162" s="1" t="str">
        <f t="array" ref="I6162">IF($F6162="", "", _xlfn.XLOOKUP($F6162,accounts!$A$2:$A$86,accounts!$F$2:$F$86, "Other"))</f>
        <v>United States</v>
      </c>
      <c r="J6162" s="1" t="s">
        <v>131</v>
      </c>
      <c r="K6162" s="3">
        <v>42971.0</v>
      </c>
      <c r="L6162" s="3">
        <v>43077.0</v>
      </c>
      <c r="M6162" s="1">
        <v>4139.0</v>
      </c>
    </row>
    <row r="6163">
      <c r="A6163" s="1" t="s">
        <v>6368</v>
      </c>
      <c r="B6163" s="1" t="s">
        <v>24</v>
      </c>
      <c r="C6163" s="1" t="str">
        <f t="array" ref="C6163">_xlfn.XLOOKUP($B6163, sales_teams!$A$2:$A$36, sales_teams!$B$2:$B$36)</f>
        <v>Melvin Marxen</v>
      </c>
      <c r="D6163" s="1" t="str">
        <f t="array" ref="D6163">_xlfn.XLOOKUP($B6163, sales_teams!$A$2:$A$36, sales_teams!$C$2:$C$36)</f>
        <v>Central</v>
      </c>
      <c r="E6163" s="1" t="s">
        <v>194</v>
      </c>
      <c r="F6163" s="1" t="s">
        <v>76</v>
      </c>
      <c r="G6163" s="1" t="str">
        <f t="array" ref="G6163">IF($F6163="", "", _xlfn.XLOOKUP($F6163,accounts!$A$2:$A$86,accounts!$B$2:$B$86, "Other"))</f>
        <v>marketing</v>
      </c>
      <c r="H6163" s="1" t="str">
        <f t="array" ref="H6163">IF($F6163="", "", IFS(_xlfn.XLOOKUP($F6163, accounts!$A$2:$A$86, accounts!$E$2:$E$86, 0)&gt;=1000, "Enterprise", _xlfn.XLOOKUP($F6163, accounts!$A$2:$A$86, accounts!$E$2:$E$86, 0)&gt;=100, "Mid-Market", TRUE, "SMB"))</f>
        <v>Enterprise</v>
      </c>
      <c r="I6163" s="1" t="str">
        <f t="array" ref="I6163">IF($F6163="", "", _xlfn.XLOOKUP($F6163,accounts!$A$2:$A$86,accounts!$F$2:$F$86, "Other"))</f>
        <v>United States</v>
      </c>
      <c r="J6163" s="1" t="s">
        <v>131</v>
      </c>
      <c r="K6163" s="3">
        <v>42971.0</v>
      </c>
      <c r="L6163" s="3">
        <v>43042.0</v>
      </c>
      <c r="M6163" s="1">
        <v>6322.0</v>
      </c>
    </row>
    <row r="6164">
      <c r="A6164" s="1" t="s">
        <v>6369</v>
      </c>
      <c r="B6164" s="1" t="s">
        <v>107</v>
      </c>
      <c r="C6164" s="1" t="str">
        <f t="array" ref="C6164">_xlfn.XLOOKUP($B6164, sales_teams!$A$2:$A$36, sales_teams!$B$2:$B$36)</f>
        <v>Summer Sewald</v>
      </c>
      <c r="D6164" s="1" t="str">
        <f t="array" ref="D6164">_xlfn.XLOOKUP($B6164, sales_teams!$A$2:$A$36, sales_teams!$C$2:$C$36)</f>
        <v>West</v>
      </c>
      <c r="E6164" s="1" t="s">
        <v>181</v>
      </c>
      <c r="F6164" s="1" t="s">
        <v>127</v>
      </c>
      <c r="G6164" s="1" t="str">
        <f t="array" ref="G6164">IF($F6164="", "", _xlfn.XLOOKUP($F6164,accounts!$A$2:$A$86,accounts!$B$2:$B$86, "Other"))</f>
        <v>technology</v>
      </c>
      <c r="H6164" s="1" t="str">
        <f t="array" ref="H6164">IF($F6164="", "", IFS(_xlfn.XLOOKUP($F6164, accounts!$A$2:$A$86, accounts!$E$2:$E$86, 0)&gt;=1000, "Enterprise", _xlfn.XLOOKUP($F6164, accounts!$A$2:$A$86, accounts!$E$2:$E$86, 0)&gt;=100, "Mid-Market", TRUE, "SMB"))</f>
        <v>Enterprise</v>
      </c>
      <c r="I6164" s="1" t="str">
        <f t="array" ref="I6164">IF($F6164="", "", _xlfn.XLOOKUP($F6164,accounts!$A$2:$A$86,accounts!$F$2:$F$86, "Other"))</f>
        <v>United States</v>
      </c>
      <c r="J6164" s="1" t="s">
        <v>192</v>
      </c>
      <c r="K6164" s="3">
        <v>42971.0</v>
      </c>
      <c r="L6164" s="3">
        <v>42978.0</v>
      </c>
      <c r="M6164" s="1">
        <v>0.0</v>
      </c>
    </row>
    <row r="6165">
      <c r="A6165" s="1" t="s">
        <v>6370</v>
      </c>
      <c r="B6165" s="1" t="s">
        <v>28</v>
      </c>
      <c r="C6165" s="1" t="str">
        <f t="array" ref="C6165">_xlfn.XLOOKUP($B6165, sales_teams!$A$2:$A$36, sales_teams!$B$2:$B$36)</f>
        <v>Melvin Marxen</v>
      </c>
      <c r="D6165" s="1" t="str">
        <f t="array" ref="D6165">_xlfn.XLOOKUP($B6165, sales_teams!$A$2:$A$36, sales_teams!$C$2:$C$36)</f>
        <v>Central</v>
      </c>
      <c r="E6165" s="1" t="s">
        <v>179</v>
      </c>
      <c r="F6165" s="1" t="s">
        <v>89</v>
      </c>
      <c r="G6165" s="1" t="str">
        <f t="array" ref="G6165">IF($F6165="", "", _xlfn.XLOOKUP($F6165,accounts!$A$2:$A$86,accounts!$B$2:$B$86, "Other"))</f>
        <v>finance</v>
      </c>
      <c r="H6165" s="1" t="str">
        <f t="array" ref="H6165">IF($F6165="", "", IFS(_xlfn.XLOOKUP($F6165, accounts!$A$2:$A$86, accounts!$E$2:$E$86, 0)&gt;=1000, "Enterprise", _xlfn.XLOOKUP($F6165, accounts!$A$2:$A$86, accounts!$E$2:$E$86, 0)&gt;=100, "Mid-Market", TRUE, "SMB"))</f>
        <v>Enterprise</v>
      </c>
      <c r="I6165" s="1" t="str">
        <f t="array" ref="I6165">IF($F6165="", "", _xlfn.XLOOKUP($F6165,accounts!$A$2:$A$86,accounts!$F$2:$F$86, "Other"))</f>
        <v>United States</v>
      </c>
      <c r="J6165" s="1" t="s">
        <v>192</v>
      </c>
      <c r="K6165" s="3">
        <v>42971.0</v>
      </c>
      <c r="L6165" s="3">
        <v>42978.0</v>
      </c>
      <c r="M6165" s="1">
        <v>0.0</v>
      </c>
    </row>
    <row r="6166">
      <c r="A6166" s="1" t="s">
        <v>6371</v>
      </c>
      <c r="B6166" s="1" t="s">
        <v>54</v>
      </c>
      <c r="C6166" s="1" t="str">
        <f t="array" ref="C6166">_xlfn.XLOOKUP($B6166, sales_teams!$A$2:$A$36, sales_teams!$B$2:$B$36)</f>
        <v>Rocco Neubert</v>
      </c>
      <c r="D6166" s="1" t="str">
        <f t="array" ref="D6166">_xlfn.XLOOKUP($B6166, sales_teams!$A$2:$A$36, sales_teams!$C$2:$C$36)</f>
        <v>East</v>
      </c>
      <c r="E6166" s="1" t="s">
        <v>194</v>
      </c>
      <c r="F6166" s="1" t="s">
        <v>125</v>
      </c>
      <c r="G6166" s="1" t="str">
        <f t="array" ref="G6166">IF($F6166="", "", _xlfn.XLOOKUP($F6166,accounts!$A$2:$A$86,accounts!$B$2:$B$86, "Other"))</f>
        <v>software</v>
      </c>
      <c r="H6166" s="1" t="str">
        <f t="array" ref="H6166">IF($F6166="", "", IFS(_xlfn.XLOOKUP($F6166, accounts!$A$2:$A$86, accounts!$E$2:$E$86, 0)&gt;=1000, "Enterprise", _xlfn.XLOOKUP($F6166, accounts!$A$2:$A$86, accounts!$E$2:$E$86, 0)&gt;=100, "Mid-Market", TRUE, "SMB"))</f>
        <v>Enterprise</v>
      </c>
      <c r="I6166" s="1" t="str">
        <f t="array" ref="I6166">IF($F6166="", "", _xlfn.XLOOKUP($F6166,accounts!$A$2:$A$86,accounts!$F$2:$F$86, "Other"))</f>
        <v>United States</v>
      </c>
      <c r="J6166" s="1" t="s">
        <v>131</v>
      </c>
      <c r="K6166" s="3">
        <v>42971.0</v>
      </c>
      <c r="L6166" s="3">
        <v>42980.0</v>
      </c>
      <c r="M6166" s="1">
        <v>5415.0</v>
      </c>
    </row>
    <row r="6167">
      <c r="A6167" s="1" t="s">
        <v>6372</v>
      </c>
      <c r="B6167" s="1" t="s">
        <v>65</v>
      </c>
      <c r="C6167" s="1" t="str">
        <f t="array" ref="C6167">_xlfn.XLOOKUP($B6167, sales_teams!$A$2:$A$36, sales_teams!$B$2:$B$36)</f>
        <v>Celia Rouche</v>
      </c>
      <c r="D6167" s="1" t="str">
        <f t="array" ref="D6167">_xlfn.XLOOKUP($B6167, sales_teams!$A$2:$A$36, sales_teams!$C$2:$C$36)</f>
        <v>West</v>
      </c>
      <c r="E6167" s="1" t="s">
        <v>181</v>
      </c>
      <c r="F6167" s="1" t="s">
        <v>87</v>
      </c>
      <c r="G6167" s="1" t="str">
        <f t="array" ref="G6167">IF($F6167="", "", _xlfn.XLOOKUP($F6167,accounts!$A$2:$A$86,accounts!$B$2:$B$86, "Other"))</f>
        <v>telecommunications</v>
      </c>
      <c r="H6167" s="1" t="str">
        <f t="array" ref="H6167">IF($F6167="", "", IFS(_xlfn.XLOOKUP($F6167, accounts!$A$2:$A$86, accounts!$E$2:$E$86, 0)&gt;=1000, "Enterprise", _xlfn.XLOOKUP($F6167, accounts!$A$2:$A$86, accounts!$E$2:$E$86, 0)&gt;=100, "Mid-Market", TRUE, "SMB"))</f>
        <v>Enterprise</v>
      </c>
      <c r="I6167" s="1" t="str">
        <f t="array" ref="I6167">IF($F6167="", "", _xlfn.XLOOKUP($F6167,accounts!$A$2:$A$86,accounts!$F$2:$F$86, "Other"))</f>
        <v>United States</v>
      </c>
      <c r="J6167" s="1" t="s">
        <v>131</v>
      </c>
      <c r="K6167" s="3">
        <v>42971.0</v>
      </c>
      <c r="L6167" s="3">
        <v>43056.0</v>
      </c>
      <c r="M6167" s="1">
        <v>432.0</v>
      </c>
    </row>
    <row r="6168">
      <c r="A6168" s="1" t="s">
        <v>6373</v>
      </c>
      <c r="B6168" s="1" t="s">
        <v>65</v>
      </c>
      <c r="C6168" s="1" t="str">
        <f t="array" ref="C6168">_xlfn.XLOOKUP($B6168, sales_teams!$A$2:$A$36, sales_teams!$B$2:$B$36)</f>
        <v>Celia Rouche</v>
      </c>
      <c r="D6168" s="1" t="str">
        <f t="array" ref="D6168">_xlfn.XLOOKUP($B6168, sales_teams!$A$2:$A$36, sales_teams!$C$2:$C$36)</f>
        <v>West</v>
      </c>
      <c r="E6168" s="1" t="s">
        <v>179</v>
      </c>
      <c r="F6168" s="1" t="s">
        <v>59</v>
      </c>
      <c r="G6168" s="1" t="str">
        <f t="array" ref="G6168">IF($F6168="", "", _xlfn.XLOOKUP($F6168,accounts!$A$2:$A$86,accounts!$B$2:$B$86, "Other"))</f>
        <v>medical</v>
      </c>
      <c r="H6168" s="1" t="str">
        <f t="array" ref="H6168">IF($F6168="", "", IFS(_xlfn.XLOOKUP($F6168, accounts!$A$2:$A$86, accounts!$E$2:$E$86, 0)&gt;=1000, "Enterprise", _xlfn.XLOOKUP($F6168, accounts!$A$2:$A$86, accounts!$E$2:$E$86, 0)&gt;=100, "Mid-Market", TRUE, "SMB"))</f>
        <v>SMB</v>
      </c>
      <c r="I6168" s="1" t="str">
        <f t="array" ref="I6168">IF($F6168="", "", _xlfn.XLOOKUP($F6168,accounts!$A$2:$A$86,accounts!$F$2:$F$86, "Other"))</f>
        <v>United States</v>
      </c>
      <c r="J6168" s="1" t="s">
        <v>131</v>
      </c>
      <c r="K6168" s="3">
        <v>42971.0</v>
      </c>
      <c r="L6168" s="3">
        <v>42977.0</v>
      </c>
      <c r="M6168" s="1">
        <v>53.0</v>
      </c>
    </row>
    <row r="6169">
      <c r="A6169" s="1" t="s">
        <v>6374</v>
      </c>
      <c r="B6169" s="1" t="s">
        <v>15</v>
      </c>
      <c r="C6169" s="1" t="str">
        <f t="array" ref="C6169">_xlfn.XLOOKUP($B6169, sales_teams!$A$2:$A$36, sales_teams!$B$2:$B$36)</f>
        <v>Dustin Brinkmann</v>
      </c>
      <c r="D6169" s="1" t="str">
        <f t="array" ref="D6169">_xlfn.XLOOKUP($B6169, sales_teams!$A$2:$A$36, sales_teams!$C$2:$C$36)</f>
        <v>Central</v>
      </c>
      <c r="E6169" s="1" t="s">
        <v>179</v>
      </c>
      <c r="F6169" s="1" t="s">
        <v>150</v>
      </c>
      <c r="G6169" s="1" t="str">
        <f t="array" ref="G6169">IF($F6169="", "", _xlfn.XLOOKUP($F6169,accounts!$A$2:$A$86,accounts!$B$2:$B$86, "Other"))</f>
        <v>technology</v>
      </c>
      <c r="H6169" s="1" t="str">
        <f t="array" ref="H6169">IF($F6169="", "", IFS(_xlfn.XLOOKUP($F6169, accounts!$A$2:$A$86, accounts!$E$2:$E$86, 0)&gt;=1000, "Enterprise", _xlfn.XLOOKUP($F6169, accounts!$A$2:$A$86, accounts!$E$2:$E$86, 0)&gt;=100, "Mid-Market", TRUE, "SMB"))</f>
        <v>Enterprise</v>
      </c>
      <c r="I6169" s="1" t="str">
        <f t="array" ref="I6169">IF($F6169="", "", _xlfn.XLOOKUP($F6169,accounts!$A$2:$A$86,accounts!$F$2:$F$86, "Other"))</f>
        <v>United States</v>
      </c>
      <c r="J6169" s="1" t="s">
        <v>131</v>
      </c>
      <c r="K6169" s="3">
        <v>42971.0</v>
      </c>
      <c r="L6169" s="3">
        <v>42981.0</v>
      </c>
      <c r="M6169" s="1">
        <v>57.0</v>
      </c>
    </row>
    <row r="6170">
      <c r="A6170" s="1" t="s">
        <v>6375</v>
      </c>
      <c r="B6170" s="1" t="s">
        <v>15</v>
      </c>
      <c r="C6170" s="1" t="str">
        <f t="array" ref="C6170">_xlfn.XLOOKUP($B6170, sales_teams!$A$2:$A$36, sales_teams!$B$2:$B$36)</f>
        <v>Dustin Brinkmann</v>
      </c>
      <c r="D6170" s="1" t="str">
        <f t="array" ref="D6170">_xlfn.XLOOKUP($B6170, sales_teams!$A$2:$A$36, sales_teams!$C$2:$C$36)</f>
        <v>Central</v>
      </c>
      <c r="E6170" s="1" t="s">
        <v>179</v>
      </c>
      <c r="F6170" s="1" t="s">
        <v>157</v>
      </c>
      <c r="G6170" s="1" t="str">
        <f t="array" ref="G6170">IF($F6170="", "", _xlfn.XLOOKUP($F6170,accounts!$A$2:$A$86,accounts!$B$2:$B$86, "Other"))</f>
        <v>retail</v>
      </c>
      <c r="H6170" s="1" t="str">
        <f t="array" ref="H6170">IF($F6170="", "", IFS(_xlfn.XLOOKUP($F6170, accounts!$A$2:$A$86, accounts!$E$2:$E$86, 0)&gt;=1000, "Enterprise", _xlfn.XLOOKUP($F6170, accounts!$A$2:$A$86, accounts!$E$2:$E$86, 0)&gt;=100, "Mid-Market", TRUE, "SMB"))</f>
        <v>Enterprise</v>
      </c>
      <c r="I6170" s="1" t="str">
        <f t="array" ref="I6170">IF($F6170="", "", _xlfn.XLOOKUP($F6170,accounts!$A$2:$A$86,accounts!$F$2:$F$86, "Other"))</f>
        <v>Belgium</v>
      </c>
      <c r="J6170" s="1" t="s">
        <v>131</v>
      </c>
      <c r="K6170" s="3">
        <v>42971.0</v>
      </c>
      <c r="L6170" s="3">
        <v>43078.0</v>
      </c>
      <c r="M6170" s="1">
        <v>56.0</v>
      </c>
    </row>
    <row r="6171">
      <c r="A6171" s="1" t="s">
        <v>6376</v>
      </c>
      <c r="B6171" s="1" t="s">
        <v>34</v>
      </c>
      <c r="C6171" s="1" t="str">
        <f t="array" ref="C6171">_xlfn.XLOOKUP($B6171, sales_teams!$A$2:$A$36, sales_teams!$B$2:$B$36)</f>
        <v>Cara Losch</v>
      </c>
      <c r="D6171" s="1" t="str">
        <f t="array" ref="D6171">_xlfn.XLOOKUP($B6171, sales_teams!$A$2:$A$36, sales_teams!$C$2:$C$36)</f>
        <v>East</v>
      </c>
      <c r="E6171" s="1" t="s">
        <v>179</v>
      </c>
      <c r="F6171" s="1" t="s">
        <v>83</v>
      </c>
      <c r="G6171" s="1" t="str">
        <f t="array" ref="G6171">IF($F6171="", "", _xlfn.XLOOKUP($F6171,accounts!$A$2:$A$86,accounts!$B$2:$B$86, "Other"))</f>
        <v>marketing</v>
      </c>
      <c r="H6171" s="1" t="str">
        <f t="array" ref="H6171">IF($F6171="", "", IFS(_xlfn.XLOOKUP($F6171, accounts!$A$2:$A$86, accounts!$E$2:$E$86, 0)&gt;=1000, "Enterprise", _xlfn.XLOOKUP($F6171, accounts!$A$2:$A$86, accounts!$E$2:$E$86, 0)&gt;=100, "Mid-Market", TRUE, "SMB"))</f>
        <v>Enterprise</v>
      </c>
      <c r="I6171" s="1" t="str">
        <f t="array" ref="I6171">IF($F6171="", "", _xlfn.XLOOKUP($F6171,accounts!$A$2:$A$86,accounts!$F$2:$F$86, "Other"))</f>
        <v>United States</v>
      </c>
      <c r="J6171" s="1" t="s">
        <v>131</v>
      </c>
      <c r="K6171" s="3">
        <v>42971.0</v>
      </c>
      <c r="L6171" s="3">
        <v>42981.0</v>
      </c>
      <c r="M6171" s="1">
        <v>55.0</v>
      </c>
    </row>
    <row r="6172">
      <c r="A6172" s="1" t="s">
        <v>6377</v>
      </c>
      <c r="B6172" s="1" t="s">
        <v>34</v>
      </c>
      <c r="C6172" s="1" t="str">
        <f t="array" ref="C6172">_xlfn.XLOOKUP($B6172, sales_teams!$A$2:$A$36, sales_teams!$B$2:$B$36)</f>
        <v>Cara Losch</v>
      </c>
      <c r="D6172" s="1" t="str">
        <f t="array" ref="D6172">_xlfn.XLOOKUP($B6172, sales_teams!$A$2:$A$36, sales_teams!$C$2:$C$36)</f>
        <v>East</v>
      </c>
      <c r="E6172" s="1" t="s">
        <v>188</v>
      </c>
      <c r="F6172" s="1" t="s">
        <v>14</v>
      </c>
      <c r="G6172" s="1" t="str">
        <f t="array" ref="G6172">IF($F6172="", "", _xlfn.XLOOKUP($F6172,accounts!$A$2:$A$86,accounts!$B$2:$B$86, "Other"))</f>
        <v>technology</v>
      </c>
      <c r="H6172" s="1" t="str">
        <f t="array" ref="H6172">IF($F6172="", "", IFS(_xlfn.XLOOKUP($F6172, accounts!$A$2:$A$86, accounts!$E$2:$E$86, 0)&gt;=1000, "Enterprise", _xlfn.XLOOKUP($F6172, accounts!$A$2:$A$86, accounts!$E$2:$E$86, 0)&gt;=100, "Mid-Market", TRUE, "SMB"))</f>
        <v>Enterprise</v>
      </c>
      <c r="I6172" s="1" t="str">
        <f t="array" ref="I6172">IF($F6172="", "", _xlfn.XLOOKUP($F6172,accounts!$A$2:$A$86,accounts!$F$2:$F$86, "Other"))</f>
        <v>United States</v>
      </c>
      <c r="J6172" s="1" t="s">
        <v>131</v>
      </c>
      <c r="K6172" s="3">
        <v>42971.0</v>
      </c>
      <c r="L6172" s="3">
        <v>42972.0</v>
      </c>
      <c r="M6172" s="1">
        <v>3146.0</v>
      </c>
    </row>
    <row r="6173">
      <c r="A6173" s="1" t="s">
        <v>6378</v>
      </c>
      <c r="B6173" s="1" t="s">
        <v>105</v>
      </c>
      <c r="C6173" s="1" t="str">
        <f t="array" ref="C6173">_xlfn.XLOOKUP($B6173, sales_teams!$A$2:$A$36, sales_teams!$B$2:$B$36)</f>
        <v>Summer Sewald</v>
      </c>
      <c r="D6173" s="1" t="str">
        <f t="array" ref="D6173">_xlfn.XLOOKUP($B6173, sales_teams!$A$2:$A$36, sales_teams!$C$2:$C$36)</f>
        <v>West</v>
      </c>
      <c r="E6173" s="1" t="s">
        <v>181</v>
      </c>
      <c r="G6173" s="1" t="str">
        <f t="array" ref="G6173">IF($F6173="", "", _xlfn.XLOOKUP($F6173,accounts!$A$2:$A$86,accounts!$B$2:$B$86, "Other"))</f>
        <v/>
      </c>
      <c r="H6173" s="1" t="str">
        <f t="array" ref="H6173">IF($F6173="", "", IFS(_xlfn.XLOOKUP($F6173, accounts!$A$2:$A$86, accounts!$E$2:$E$86, 0)&gt;=1000, "Enterprise", _xlfn.XLOOKUP($F6173, accounts!$A$2:$A$86, accounts!$E$2:$E$86, 0)&gt;=100, "Mid-Market", TRUE, "SMB"))</f>
        <v/>
      </c>
      <c r="I6173" s="1" t="str">
        <f t="array" ref="I6173">IF($F6173="", "", _xlfn.XLOOKUP($F6173,accounts!$A$2:$A$86,accounts!$F$2:$F$86, "Other"))</f>
        <v/>
      </c>
      <c r="J6173" s="1" t="s">
        <v>189</v>
      </c>
      <c r="K6173" s="3">
        <v>42971.0</v>
      </c>
    </row>
    <row r="6174">
      <c r="A6174" s="1" t="s">
        <v>6379</v>
      </c>
      <c r="B6174" s="1" t="s">
        <v>7</v>
      </c>
      <c r="C6174" s="1" t="str">
        <f t="array" ref="C6174">_xlfn.XLOOKUP($B6174, sales_teams!$A$2:$A$36, sales_teams!$B$2:$B$36)</f>
        <v>Dustin Brinkmann</v>
      </c>
      <c r="D6174" s="1" t="str">
        <f t="array" ref="D6174">_xlfn.XLOOKUP($B6174, sales_teams!$A$2:$A$36, sales_teams!$C$2:$C$36)</f>
        <v>Central</v>
      </c>
      <c r="E6174" s="1" t="s">
        <v>179</v>
      </c>
      <c r="F6174" s="1" t="s">
        <v>155</v>
      </c>
      <c r="G6174" s="1" t="str">
        <f t="array" ref="G6174">IF($F6174="", "", _xlfn.XLOOKUP($F6174,accounts!$A$2:$A$86,accounts!$B$2:$B$86, "Other"))</f>
        <v>finance</v>
      </c>
      <c r="H6174" s="1" t="str">
        <f t="array" ref="H6174">IF($F6174="", "", IFS(_xlfn.XLOOKUP($F6174, accounts!$A$2:$A$86, accounts!$E$2:$E$86, 0)&gt;=1000, "Enterprise", _xlfn.XLOOKUP($F6174, accounts!$A$2:$A$86, accounts!$E$2:$E$86, 0)&gt;=100, "Mid-Market", TRUE, "SMB"))</f>
        <v>Enterprise</v>
      </c>
      <c r="I6174" s="1" t="str">
        <f t="array" ref="I6174">IF($F6174="", "", _xlfn.XLOOKUP($F6174,accounts!$A$2:$A$86,accounts!$F$2:$F$86, "Other"))</f>
        <v>United States</v>
      </c>
      <c r="J6174" s="1" t="s">
        <v>131</v>
      </c>
      <c r="K6174" s="3">
        <v>42972.0</v>
      </c>
      <c r="L6174" s="3">
        <v>43042.0</v>
      </c>
      <c r="M6174" s="1">
        <v>67.0</v>
      </c>
    </row>
    <row r="6175">
      <c r="A6175" s="1" t="s">
        <v>6380</v>
      </c>
      <c r="B6175" s="1" t="s">
        <v>52</v>
      </c>
      <c r="C6175" s="1" t="str">
        <f t="array" ref="C6175">_xlfn.XLOOKUP($B6175, sales_teams!$A$2:$A$36, sales_teams!$B$2:$B$36)</f>
        <v>Rocco Neubert</v>
      </c>
      <c r="D6175" s="1" t="str">
        <f t="array" ref="D6175">_xlfn.XLOOKUP($B6175, sales_teams!$A$2:$A$36, sales_teams!$C$2:$C$36)</f>
        <v>East</v>
      </c>
      <c r="E6175" s="1" t="s">
        <v>181</v>
      </c>
      <c r="F6175" s="1" t="s">
        <v>125</v>
      </c>
      <c r="G6175" s="1" t="str">
        <f t="array" ref="G6175">IF($F6175="", "", _xlfn.XLOOKUP($F6175,accounts!$A$2:$A$86,accounts!$B$2:$B$86, "Other"))</f>
        <v>software</v>
      </c>
      <c r="H6175" s="1" t="str">
        <f t="array" ref="H6175">IF($F6175="", "", IFS(_xlfn.XLOOKUP($F6175, accounts!$A$2:$A$86, accounts!$E$2:$E$86, 0)&gt;=1000, "Enterprise", _xlfn.XLOOKUP($F6175, accounts!$A$2:$A$86, accounts!$E$2:$E$86, 0)&gt;=100, "Mid-Market", TRUE, "SMB"))</f>
        <v>Enterprise</v>
      </c>
      <c r="I6175" s="1" t="str">
        <f t="array" ref="I6175">IF($F6175="", "", _xlfn.XLOOKUP($F6175,accounts!$A$2:$A$86,accounts!$F$2:$F$86, "Other"))</f>
        <v>United States</v>
      </c>
      <c r="J6175" s="1" t="s">
        <v>192</v>
      </c>
      <c r="K6175" s="3">
        <v>42972.0</v>
      </c>
      <c r="L6175" s="3">
        <v>43042.0</v>
      </c>
      <c r="M6175" s="1">
        <v>0.0</v>
      </c>
    </row>
    <row r="6176">
      <c r="A6176" s="1" t="s">
        <v>6381</v>
      </c>
      <c r="B6176" s="1" t="s">
        <v>52</v>
      </c>
      <c r="C6176" s="1" t="str">
        <f t="array" ref="C6176">_xlfn.XLOOKUP($B6176, sales_teams!$A$2:$A$36, sales_teams!$B$2:$B$36)</f>
        <v>Rocco Neubert</v>
      </c>
      <c r="D6176" s="1" t="str">
        <f t="array" ref="D6176">_xlfn.XLOOKUP($B6176, sales_teams!$A$2:$A$36, sales_teams!$C$2:$C$36)</f>
        <v>East</v>
      </c>
      <c r="E6176" s="1" t="s">
        <v>188</v>
      </c>
      <c r="F6176" s="1" t="s">
        <v>98</v>
      </c>
      <c r="G6176" s="1" t="str">
        <f t="array" ref="G6176">IF($F6176="", "", _xlfn.XLOOKUP($F6176,accounts!$A$2:$A$86,accounts!$B$2:$B$86, "Other"))</f>
        <v>retail</v>
      </c>
      <c r="H6176" s="1" t="str">
        <f t="array" ref="H6176">IF($F6176="", "", IFS(_xlfn.XLOOKUP($F6176, accounts!$A$2:$A$86, accounts!$E$2:$E$86, 0)&gt;=1000, "Enterprise", _xlfn.XLOOKUP($F6176, accounts!$A$2:$A$86, accounts!$E$2:$E$86, 0)&gt;=100, "Mid-Market", TRUE, "SMB"))</f>
        <v>Enterprise</v>
      </c>
      <c r="I6176" s="1" t="str">
        <f t="array" ref="I6176">IF($F6176="", "", _xlfn.XLOOKUP($F6176,accounts!$A$2:$A$86,accounts!$F$2:$F$86, "Other"))</f>
        <v>Japan</v>
      </c>
      <c r="J6176" s="1" t="s">
        <v>131</v>
      </c>
      <c r="K6176" s="3">
        <v>42972.0</v>
      </c>
      <c r="L6176" s="3">
        <v>43073.0</v>
      </c>
      <c r="M6176" s="1">
        <v>2613.0</v>
      </c>
    </row>
    <row r="6177">
      <c r="A6177" s="1" t="s">
        <v>6382</v>
      </c>
      <c r="B6177" s="1" t="s">
        <v>39</v>
      </c>
      <c r="C6177" s="1" t="str">
        <f t="array" ref="C6177">_xlfn.XLOOKUP($B6177, sales_teams!$A$2:$A$36, sales_teams!$B$2:$B$36)</f>
        <v>Cara Losch</v>
      </c>
      <c r="D6177" s="1" t="str">
        <f t="array" ref="D6177">_xlfn.XLOOKUP($B6177, sales_teams!$A$2:$A$36, sales_teams!$C$2:$C$36)</f>
        <v>East</v>
      </c>
      <c r="E6177" s="1" t="s">
        <v>194</v>
      </c>
      <c r="G6177" s="1" t="str">
        <f t="array" ref="G6177">IF($F6177="", "", _xlfn.XLOOKUP($F6177,accounts!$A$2:$A$86,accounts!$B$2:$B$86, "Other"))</f>
        <v/>
      </c>
      <c r="H6177" s="1" t="str">
        <f t="array" ref="H6177">IF($F6177="", "", IFS(_xlfn.XLOOKUP($F6177, accounts!$A$2:$A$86, accounts!$E$2:$E$86, 0)&gt;=1000, "Enterprise", _xlfn.XLOOKUP($F6177, accounts!$A$2:$A$86, accounts!$E$2:$E$86, 0)&gt;=100, "Mid-Market", TRUE, "SMB"))</f>
        <v/>
      </c>
      <c r="I6177" s="1" t="str">
        <f t="array" ref="I6177">IF($F6177="", "", _xlfn.XLOOKUP($F6177,accounts!$A$2:$A$86,accounts!$F$2:$F$86, "Other"))</f>
        <v/>
      </c>
      <c r="J6177" s="1" t="s">
        <v>189</v>
      </c>
      <c r="K6177" s="3">
        <v>42972.0</v>
      </c>
    </row>
    <row r="6178">
      <c r="A6178" s="1" t="s">
        <v>6383</v>
      </c>
      <c r="B6178" s="1" t="s">
        <v>39</v>
      </c>
      <c r="C6178" s="1" t="str">
        <f t="array" ref="C6178">_xlfn.XLOOKUP($B6178, sales_teams!$A$2:$A$36, sales_teams!$B$2:$B$36)</f>
        <v>Cara Losch</v>
      </c>
      <c r="D6178" s="1" t="str">
        <f t="array" ref="D6178">_xlfn.XLOOKUP($B6178, sales_teams!$A$2:$A$36, sales_teams!$C$2:$C$36)</f>
        <v>East</v>
      </c>
      <c r="E6178" s="1" t="s">
        <v>109</v>
      </c>
      <c r="F6178" s="1" t="s">
        <v>171</v>
      </c>
      <c r="G6178" s="1" t="str">
        <f t="array" ref="G6178">IF($F6178="", "", _xlfn.XLOOKUP($F6178,accounts!$A$2:$A$86,accounts!$B$2:$B$86, "Other"))</f>
        <v>retail</v>
      </c>
      <c r="H6178" s="1" t="str">
        <f t="array" ref="H6178">IF($F6178="", "", IFS(_xlfn.XLOOKUP($F6178, accounts!$A$2:$A$86, accounts!$E$2:$E$86, 0)&gt;=1000, "Enterprise", _xlfn.XLOOKUP($F6178, accounts!$A$2:$A$86, accounts!$E$2:$E$86, 0)&gt;=100, "Mid-Market", TRUE, "SMB"))</f>
        <v>Enterprise</v>
      </c>
      <c r="I6178" s="1" t="str">
        <f t="array" ref="I6178">IF($F6178="", "", _xlfn.XLOOKUP($F6178,accounts!$A$2:$A$86,accounts!$F$2:$F$86, "Other"))</f>
        <v>United States</v>
      </c>
      <c r="J6178" s="1" t="s">
        <v>131</v>
      </c>
      <c r="K6178" s="3">
        <v>42972.0</v>
      </c>
      <c r="L6178" s="3">
        <v>43041.0</v>
      </c>
      <c r="M6178" s="1">
        <v>977.0</v>
      </c>
    </row>
    <row r="6179">
      <c r="A6179" s="1" t="s">
        <v>6384</v>
      </c>
      <c r="B6179" s="1" t="s">
        <v>48</v>
      </c>
      <c r="C6179" s="1" t="str">
        <f t="array" ref="C6179">_xlfn.XLOOKUP($B6179, sales_teams!$A$2:$A$36, sales_teams!$B$2:$B$36)</f>
        <v>Rocco Neubert</v>
      </c>
      <c r="D6179" s="1" t="str">
        <f t="array" ref="D6179">_xlfn.XLOOKUP($B6179, sales_teams!$A$2:$A$36, sales_teams!$C$2:$C$36)</f>
        <v>East</v>
      </c>
      <c r="E6179" s="1" t="s">
        <v>109</v>
      </c>
      <c r="F6179" s="1" t="s">
        <v>152</v>
      </c>
      <c r="G6179" s="1" t="str">
        <f t="array" ref="G6179">IF($F6179="", "", _xlfn.XLOOKUP($F6179,accounts!$A$2:$A$86,accounts!$B$2:$B$86, "Other"))</f>
        <v>marketing</v>
      </c>
      <c r="H6179" s="1" t="str">
        <f t="array" ref="H6179">IF($F6179="", "", IFS(_xlfn.XLOOKUP($F6179, accounts!$A$2:$A$86, accounts!$E$2:$E$86, 0)&gt;=1000, "Enterprise", _xlfn.XLOOKUP($F6179, accounts!$A$2:$A$86, accounts!$E$2:$E$86, 0)&gt;=100, "Mid-Market", TRUE, "SMB"))</f>
        <v>Mid-Market</v>
      </c>
      <c r="I6179" s="1" t="str">
        <f t="array" ref="I6179">IF($F6179="", "", _xlfn.XLOOKUP($F6179,accounts!$A$2:$A$86,accounts!$F$2:$F$86, "Other"))</f>
        <v>United States</v>
      </c>
      <c r="J6179" s="1" t="s">
        <v>189</v>
      </c>
      <c r="K6179" s="3">
        <v>42972.0</v>
      </c>
    </row>
    <row r="6180">
      <c r="A6180" s="1" t="s">
        <v>6385</v>
      </c>
      <c r="B6180" s="1" t="s">
        <v>48</v>
      </c>
      <c r="C6180" s="1" t="str">
        <f t="array" ref="C6180">_xlfn.XLOOKUP($B6180, sales_teams!$A$2:$A$36, sales_teams!$B$2:$B$36)</f>
        <v>Rocco Neubert</v>
      </c>
      <c r="D6180" s="1" t="str">
        <f t="array" ref="D6180">_xlfn.XLOOKUP($B6180, sales_teams!$A$2:$A$36, sales_teams!$C$2:$C$36)</f>
        <v>East</v>
      </c>
      <c r="E6180" s="1" t="s">
        <v>188</v>
      </c>
      <c r="F6180" s="1" t="s">
        <v>43</v>
      </c>
      <c r="G6180" s="1" t="str">
        <f t="array" ref="G6180">IF($F6180="", "", _xlfn.XLOOKUP($F6180,accounts!$A$2:$A$86,accounts!$B$2:$B$86, "Other"))</f>
        <v>software</v>
      </c>
      <c r="H6180" s="1" t="str">
        <f t="array" ref="H6180">IF($F6180="", "", IFS(_xlfn.XLOOKUP($F6180, accounts!$A$2:$A$86, accounts!$E$2:$E$86, 0)&gt;=1000, "Enterprise", _xlfn.XLOOKUP($F6180, accounts!$A$2:$A$86, accounts!$E$2:$E$86, 0)&gt;=100, "Mid-Market", TRUE, "SMB"))</f>
        <v>Enterprise</v>
      </c>
      <c r="I6180" s="1" t="str">
        <f t="array" ref="I6180">IF($F6180="", "", _xlfn.XLOOKUP($F6180,accounts!$A$2:$A$86,accounts!$F$2:$F$86, "Other"))</f>
        <v>United States</v>
      </c>
      <c r="J6180" s="1" t="s">
        <v>192</v>
      </c>
      <c r="K6180" s="3">
        <v>42972.0</v>
      </c>
      <c r="L6180" s="3">
        <v>43064.0</v>
      </c>
      <c r="M6180" s="1">
        <v>0.0</v>
      </c>
    </row>
    <row r="6181">
      <c r="A6181" s="1" t="s">
        <v>6386</v>
      </c>
      <c r="B6181" s="1" t="s">
        <v>48</v>
      </c>
      <c r="C6181" s="1" t="str">
        <f t="array" ref="C6181">_xlfn.XLOOKUP($B6181, sales_teams!$A$2:$A$36, sales_teams!$B$2:$B$36)</f>
        <v>Rocco Neubert</v>
      </c>
      <c r="D6181" s="1" t="str">
        <f t="array" ref="D6181">_xlfn.XLOOKUP($B6181, sales_teams!$A$2:$A$36, sales_teams!$C$2:$C$36)</f>
        <v>East</v>
      </c>
      <c r="E6181" s="1" t="s">
        <v>148</v>
      </c>
      <c r="F6181" s="1" t="s">
        <v>103</v>
      </c>
      <c r="G6181" s="1" t="str">
        <f t="array" ref="G6181">IF($F6181="", "", _xlfn.XLOOKUP($F6181,accounts!$A$2:$A$86,accounts!$B$2:$B$86, "Other"))</f>
        <v>retail</v>
      </c>
      <c r="H6181" s="1" t="str">
        <f t="array" ref="H6181">IF($F6181="", "", IFS(_xlfn.XLOOKUP($F6181, accounts!$A$2:$A$86, accounts!$E$2:$E$86, 0)&gt;=1000, "Enterprise", _xlfn.XLOOKUP($F6181, accounts!$A$2:$A$86, accounts!$E$2:$E$86, 0)&gt;=100, "Mid-Market", TRUE, "SMB"))</f>
        <v>Enterprise</v>
      </c>
      <c r="I6181" s="1" t="str">
        <f t="array" ref="I6181">IF($F6181="", "", _xlfn.XLOOKUP($F6181,accounts!$A$2:$A$86,accounts!$F$2:$F$86, "Other"))</f>
        <v>United States</v>
      </c>
      <c r="J6181" s="1" t="s">
        <v>131</v>
      </c>
      <c r="K6181" s="3">
        <v>42972.0</v>
      </c>
      <c r="L6181" s="3">
        <v>42985.0</v>
      </c>
      <c r="M6181" s="1">
        <v>4445.0</v>
      </c>
    </row>
    <row r="6182">
      <c r="A6182" s="1" t="s">
        <v>6387</v>
      </c>
      <c r="B6182" s="1" t="s">
        <v>53</v>
      </c>
      <c r="C6182" s="1" t="str">
        <f t="array" ref="C6182">_xlfn.XLOOKUP($B6182, sales_teams!$A$2:$A$36, sales_teams!$B$2:$B$36)</f>
        <v>Rocco Neubert</v>
      </c>
      <c r="D6182" s="1" t="str">
        <f t="array" ref="D6182">_xlfn.XLOOKUP($B6182, sales_teams!$A$2:$A$36, sales_teams!$C$2:$C$36)</f>
        <v>East</v>
      </c>
      <c r="E6182" s="1" t="s">
        <v>109</v>
      </c>
      <c r="F6182" s="1" t="s">
        <v>81</v>
      </c>
      <c r="G6182" s="1" t="str">
        <f t="array" ref="G6182">IF($F6182="", "", _xlfn.XLOOKUP($F6182,accounts!$A$2:$A$86,accounts!$B$2:$B$86, "Other"))</f>
        <v>technology</v>
      </c>
      <c r="H6182" s="1" t="str">
        <f t="array" ref="H6182">IF($F6182="", "", IFS(_xlfn.XLOOKUP($F6182, accounts!$A$2:$A$86, accounts!$E$2:$E$86, 0)&gt;=1000, "Enterprise", _xlfn.XLOOKUP($F6182, accounts!$A$2:$A$86, accounts!$E$2:$E$86, 0)&gt;=100, "Mid-Market", TRUE, "SMB"))</f>
        <v>Enterprise</v>
      </c>
      <c r="I6182" s="1" t="str">
        <f t="array" ref="I6182">IF($F6182="", "", _xlfn.XLOOKUP($F6182,accounts!$A$2:$A$86,accounts!$F$2:$F$86, "Other"))</f>
        <v>United States</v>
      </c>
      <c r="J6182" s="1" t="s">
        <v>192</v>
      </c>
      <c r="K6182" s="3">
        <v>42972.0</v>
      </c>
      <c r="L6182" s="3">
        <v>43057.0</v>
      </c>
      <c r="M6182" s="1">
        <v>0.0</v>
      </c>
    </row>
    <row r="6183">
      <c r="A6183" s="1" t="s">
        <v>6388</v>
      </c>
      <c r="B6183" s="1" t="s">
        <v>42</v>
      </c>
      <c r="C6183" s="1" t="str">
        <f t="array" ref="C6183">_xlfn.XLOOKUP($B6183, sales_teams!$A$2:$A$36, sales_teams!$B$2:$B$36)</f>
        <v>Cara Losch</v>
      </c>
      <c r="D6183" s="1" t="str">
        <f t="array" ref="D6183">_xlfn.XLOOKUP($B6183, sales_teams!$A$2:$A$36, sales_teams!$C$2:$C$36)</f>
        <v>East</v>
      </c>
      <c r="E6183" s="1" t="s">
        <v>179</v>
      </c>
      <c r="F6183" s="1" t="s">
        <v>177</v>
      </c>
      <c r="G6183" s="1" t="str">
        <f t="array" ref="G6183">IF($F6183="", "", _xlfn.XLOOKUP($F6183,accounts!$A$2:$A$86,accounts!$B$2:$B$86, "Other"))</f>
        <v>software</v>
      </c>
      <c r="H6183" s="1" t="str">
        <f t="array" ref="H6183">IF($F6183="", "", IFS(_xlfn.XLOOKUP($F6183, accounts!$A$2:$A$86, accounts!$E$2:$E$86, 0)&gt;=1000, "Enterprise", _xlfn.XLOOKUP($F6183, accounts!$A$2:$A$86, accounts!$E$2:$E$86, 0)&gt;=100, "Mid-Market", TRUE, "SMB"))</f>
        <v>Enterprise</v>
      </c>
      <c r="I6183" s="1" t="str">
        <f t="array" ref="I6183">IF($F6183="", "", _xlfn.XLOOKUP($F6183,accounts!$A$2:$A$86,accounts!$F$2:$F$86, "Other"))</f>
        <v>United States</v>
      </c>
      <c r="J6183" s="1" t="s">
        <v>131</v>
      </c>
      <c r="K6183" s="3">
        <v>42972.0</v>
      </c>
      <c r="L6183" s="3">
        <v>43098.0</v>
      </c>
      <c r="M6183" s="1">
        <v>54.0</v>
      </c>
    </row>
    <row r="6184">
      <c r="A6184" s="1" t="s">
        <v>6389</v>
      </c>
      <c r="B6184" s="1" t="s">
        <v>88</v>
      </c>
      <c r="C6184" s="1" t="str">
        <f t="array" ref="C6184">_xlfn.XLOOKUP($B6184, sales_teams!$A$2:$A$36, sales_teams!$B$2:$B$36)</f>
        <v>Celia Rouche</v>
      </c>
      <c r="D6184" s="1" t="str">
        <f t="array" ref="D6184">_xlfn.XLOOKUP($B6184, sales_teams!$A$2:$A$36, sales_teams!$C$2:$C$36)</f>
        <v>West</v>
      </c>
      <c r="E6184" s="1" t="s">
        <v>188</v>
      </c>
      <c r="F6184" s="1" t="s">
        <v>129</v>
      </c>
      <c r="G6184" s="1" t="str">
        <f t="array" ref="G6184">IF($F6184="", "", _xlfn.XLOOKUP($F6184,accounts!$A$2:$A$86,accounts!$B$2:$B$86, "Other"))</f>
        <v>medical</v>
      </c>
      <c r="H6184" s="1" t="str">
        <f t="array" ref="H6184">IF($F6184="", "", IFS(_xlfn.XLOOKUP($F6184, accounts!$A$2:$A$86, accounts!$E$2:$E$86, 0)&gt;=1000, "Enterprise", _xlfn.XLOOKUP($F6184, accounts!$A$2:$A$86, accounts!$E$2:$E$86, 0)&gt;=100, "Mid-Market", TRUE, "SMB"))</f>
        <v>Enterprise</v>
      </c>
      <c r="I6184" s="1" t="str">
        <f t="array" ref="I6184">IF($F6184="", "", _xlfn.XLOOKUP($F6184,accounts!$A$2:$A$86,accounts!$F$2:$F$86, "Other"))</f>
        <v>United States</v>
      </c>
      <c r="J6184" s="1" t="s">
        <v>131</v>
      </c>
      <c r="K6184" s="3">
        <v>42972.0</v>
      </c>
      <c r="L6184" s="3">
        <v>43070.0</v>
      </c>
      <c r="M6184" s="1">
        <v>3331.0</v>
      </c>
    </row>
    <row r="6185">
      <c r="A6185" s="1" t="s">
        <v>6390</v>
      </c>
      <c r="B6185" s="1" t="s">
        <v>19</v>
      </c>
      <c r="C6185" s="1" t="str">
        <f t="array" ref="C6185">_xlfn.XLOOKUP($B6185, sales_teams!$A$2:$A$36, sales_teams!$B$2:$B$36)</f>
        <v>Melvin Marxen</v>
      </c>
      <c r="D6185" s="1" t="str">
        <f t="array" ref="D6185">_xlfn.XLOOKUP($B6185, sales_teams!$A$2:$A$36, sales_teams!$C$2:$C$36)</f>
        <v>Central</v>
      </c>
      <c r="E6185" s="1" t="s">
        <v>181</v>
      </c>
      <c r="F6185" s="1" t="s">
        <v>82</v>
      </c>
      <c r="G6185" s="1" t="str">
        <f t="array" ref="G6185">IF($F6185="", "", _xlfn.XLOOKUP($F6185,accounts!$A$2:$A$86,accounts!$B$2:$B$86, "Other"))</f>
        <v>software</v>
      </c>
      <c r="H6185" s="1" t="str">
        <f t="array" ref="H6185">IF($F6185="", "", IFS(_xlfn.XLOOKUP($F6185, accounts!$A$2:$A$86, accounts!$E$2:$E$86, 0)&gt;=1000, "Enterprise", _xlfn.XLOOKUP($F6185, accounts!$A$2:$A$86, accounts!$E$2:$E$86, 0)&gt;=100, "Mid-Market", TRUE, "SMB"))</f>
        <v>Enterprise</v>
      </c>
      <c r="I6185" s="1" t="str">
        <f t="array" ref="I6185">IF($F6185="", "", _xlfn.XLOOKUP($F6185,accounts!$A$2:$A$86,accounts!$F$2:$F$86, "Other"))</f>
        <v>United States</v>
      </c>
      <c r="J6185" s="1" t="s">
        <v>131</v>
      </c>
      <c r="K6185" s="3">
        <v>42972.0</v>
      </c>
      <c r="L6185" s="3">
        <v>42983.0</v>
      </c>
      <c r="M6185" s="1">
        <v>474.0</v>
      </c>
    </row>
    <row r="6186">
      <c r="A6186" s="1" t="s">
        <v>6391</v>
      </c>
      <c r="B6186" s="1" t="s">
        <v>104</v>
      </c>
      <c r="C6186" s="1" t="str">
        <f t="array" ref="C6186">_xlfn.XLOOKUP($B6186, sales_teams!$A$2:$A$36, sales_teams!$B$2:$B$36)</f>
        <v>Summer Sewald</v>
      </c>
      <c r="D6186" s="1" t="str">
        <f t="array" ref="D6186">_xlfn.XLOOKUP($B6186, sales_teams!$A$2:$A$36, sales_teams!$C$2:$C$36)</f>
        <v>West</v>
      </c>
      <c r="E6186" s="1" t="s">
        <v>109</v>
      </c>
      <c r="F6186" s="1" t="s">
        <v>36</v>
      </c>
      <c r="G6186" s="1" t="str">
        <f t="array" ref="G6186">IF($F6186="", "", _xlfn.XLOOKUP($F6186,accounts!$A$2:$A$86,accounts!$B$2:$B$86, "Other"))</f>
        <v>retail</v>
      </c>
      <c r="H6186" s="1" t="str">
        <f t="array" ref="H6186">IF($F6186="", "", IFS(_xlfn.XLOOKUP($F6186, accounts!$A$2:$A$86, accounts!$E$2:$E$86, 0)&gt;=1000, "Enterprise", _xlfn.XLOOKUP($F6186, accounts!$A$2:$A$86, accounts!$E$2:$E$86, 0)&gt;=100, "Mid-Market", TRUE, "SMB"))</f>
        <v>Enterprise</v>
      </c>
      <c r="I6186" s="1" t="str">
        <f t="array" ref="I6186">IF($F6186="", "", _xlfn.XLOOKUP($F6186,accounts!$A$2:$A$86,accounts!$F$2:$F$86, "Other"))</f>
        <v>United States</v>
      </c>
      <c r="J6186" s="1" t="s">
        <v>192</v>
      </c>
      <c r="K6186" s="3">
        <v>42972.0</v>
      </c>
      <c r="L6186" s="3">
        <v>42978.0</v>
      </c>
      <c r="M6186" s="1">
        <v>0.0</v>
      </c>
    </row>
    <row r="6187">
      <c r="A6187" s="1" t="s">
        <v>6392</v>
      </c>
      <c r="B6187" s="1" t="s">
        <v>104</v>
      </c>
      <c r="C6187" s="1" t="str">
        <f t="array" ref="C6187">_xlfn.XLOOKUP($B6187, sales_teams!$A$2:$A$36, sales_teams!$B$2:$B$36)</f>
        <v>Summer Sewald</v>
      </c>
      <c r="D6187" s="1" t="str">
        <f t="array" ref="D6187">_xlfn.XLOOKUP($B6187, sales_teams!$A$2:$A$36, sales_teams!$C$2:$C$36)</f>
        <v>West</v>
      </c>
      <c r="E6187" s="1" t="s">
        <v>109</v>
      </c>
      <c r="F6187" s="1" t="s">
        <v>59</v>
      </c>
      <c r="G6187" s="1" t="str">
        <f t="array" ref="G6187">IF($F6187="", "", _xlfn.XLOOKUP($F6187,accounts!$A$2:$A$86,accounts!$B$2:$B$86, "Other"))</f>
        <v>medical</v>
      </c>
      <c r="H6187" s="1" t="str">
        <f t="array" ref="H6187">IF($F6187="", "", IFS(_xlfn.XLOOKUP($F6187, accounts!$A$2:$A$86, accounts!$E$2:$E$86, 0)&gt;=1000, "Enterprise", _xlfn.XLOOKUP($F6187, accounts!$A$2:$A$86, accounts!$E$2:$E$86, 0)&gt;=100, "Mid-Market", TRUE, "SMB"))</f>
        <v>SMB</v>
      </c>
      <c r="I6187" s="1" t="str">
        <f t="array" ref="I6187">IF($F6187="", "", _xlfn.XLOOKUP($F6187,accounts!$A$2:$A$86,accounts!$F$2:$F$86, "Other"))</f>
        <v>United States</v>
      </c>
      <c r="J6187" s="1" t="s">
        <v>131</v>
      </c>
      <c r="K6187" s="3">
        <v>42972.0</v>
      </c>
      <c r="L6187" s="3">
        <v>43052.0</v>
      </c>
      <c r="M6187" s="1">
        <v>994.0</v>
      </c>
    </row>
    <row r="6188">
      <c r="A6188" s="1" t="s">
        <v>6393</v>
      </c>
      <c r="B6188" s="1" t="s">
        <v>104</v>
      </c>
      <c r="C6188" s="1" t="str">
        <f t="array" ref="C6188">_xlfn.XLOOKUP($B6188, sales_teams!$A$2:$A$36, sales_teams!$B$2:$B$36)</f>
        <v>Summer Sewald</v>
      </c>
      <c r="D6188" s="1" t="str">
        <f t="array" ref="D6188">_xlfn.XLOOKUP($B6188, sales_teams!$A$2:$A$36, sales_teams!$C$2:$C$36)</f>
        <v>West</v>
      </c>
      <c r="E6188" s="1" t="s">
        <v>194</v>
      </c>
      <c r="F6188" s="1" t="s">
        <v>154</v>
      </c>
      <c r="G6188" s="1" t="str">
        <f t="array" ref="G6188">IF($F6188="", "", _xlfn.XLOOKUP($F6188,accounts!$A$2:$A$86,accounts!$B$2:$B$86, "Other"))</f>
        <v>retail</v>
      </c>
      <c r="H6188" s="1" t="str">
        <f t="array" ref="H6188">IF($F6188="", "", IFS(_xlfn.XLOOKUP($F6188, accounts!$A$2:$A$86, accounts!$E$2:$E$86, 0)&gt;=1000, "Enterprise", _xlfn.XLOOKUP($F6188, accounts!$A$2:$A$86, accounts!$E$2:$E$86, 0)&gt;=100, "Mid-Market", TRUE, "SMB"))</f>
        <v>Enterprise</v>
      </c>
      <c r="I6188" s="1" t="str">
        <f t="array" ref="I6188">IF($F6188="", "", _xlfn.XLOOKUP($F6188,accounts!$A$2:$A$86,accounts!$F$2:$F$86, "Other"))</f>
        <v>United States</v>
      </c>
      <c r="J6188" s="1" t="s">
        <v>131</v>
      </c>
      <c r="K6188" s="3">
        <v>42972.0</v>
      </c>
      <c r="L6188" s="3">
        <v>43062.0</v>
      </c>
      <c r="M6188" s="1">
        <v>4773.0</v>
      </c>
    </row>
    <row r="6189">
      <c r="A6189" s="1" t="s">
        <v>6394</v>
      </c>
      <c r="B6189" s="1" t="s">
        <v>17</v>
      </c>
      <c r="C6189" s="1" t="str">
        <f t="array" ref="C6189">_xlfn.XLOOKUP($B6189, sales_teams!$A$2:$A$36, sales_teams!$B$2:$B$36)</f>
        <v>Dustin Brinkmann</v>
      </c>
      <c r="D6189" s="1" t="str">
        <f t="array" ref="D6189">_xlfn.XLOOKUP($B6189, sales_teams!$A$2:$A$36, sales_teams!$C$2:$C$36)</f>
        <v>Central</v>
      </c>
      <c r="E6189" s="1" t="s">
        <v>179</v>
      </c>
      <c r="F6189" s="1" t="s">
        <v>76</v>
      </c>
      <c r="G6189" s="1" t="str">
        <f t="array" ref="G6189">IF($F6189="", "", _xlfn.XLOOKUP($F6189,accounts!$A$2:$A$86,accounts!$B$2:$B$86, "Other"))</f>
        <v>marketing</v>
      </c>
      <c r="H6189" s="1" t="str">
        <f t="array" ref="H6189">IF($F6189="", "", IFS(_xlfn.XLOOKUP($F6189, accounts!$A$2:$A$86, accounts!$E$2:$E$86, 0)&gt;=1000, "Enterprise", _xlfn.XLOOKUP($F6189, accounts!$A$2:$A$86, accounts!$E$2:$E$86, 0)&gt;=100, "Mid-Market", TRUE, "SMB"))</f>
        <v>Enterprise</v>
      </c>
      <c r="I6189" s="1" t="str">
        <f t="array" ref="I6189">IF($F6189="", "", _xlfn.XLOOKUP($F6189,accounts!$A$2:$A$86,accounts!$F$2:$F$86, "Other"))</f>
        <v>United States</v>
      </c>
      <c r="J6189" s="1" t="s">
        <v>192</v>
      </c>
      <c r="K6189" s="3">
        <v>42972.0</v>
      </c>
      <c r="L6189" s="3">
        <v>43064.0</v>
      </c>
      <c r="M6189" s="1">
        <v>0.0</v>
      </c>
    </row>
    <row r="6190">
      <c r="A6190" s="1" t="s">
        <v>6395</v>
      </c>
      <c r="B6190" s="1" t="s">
        <v>92</v>
      </c>
      <c r="C6190" s="1" t="str">
        <f t="array" ref="C6190">_xlfn.XLOOKUP($B6190, sales_teams!$A$2:$A$36, sales_teams!$B$2:$B$36)</f>
        <v>Celia Rouche</v>
      </c>
      <c r="D6190" s="1" t="str">
        <f t="array" ref="D6190">_xlfn.XLOOKUP($B6190, sales_teams!$A$2:$A$36, sales_teams!$C$2:$C$36)</f>
        <v>West</v>
      </c>
      <c r="E6190" s="1" t="s">
        <v>109</v>
      </c>
      <c r="G6190" s="1" t="str">
        <f t="array" ref="G6190">IF($F6190="", "", _xlfn.XLOOKUP($F6190,accounts!$A$2:$A$86,accounts!$B$2:$B$86, "Other"))</f>
        <v/>
      </c>
      <c r="H6190" s="1" t="str">
        <f t="array" ref="H6190">IF($F6190="", "", IFS(_xlfn.XLOOKUP($F6190, accounts!$A$2:$A$86, accounts!$E$2:$E$86, 0)&gt;=1000, "Enterprise", _xlfn.XLOOKUP($F6190, accounts!$A$2:$A$86, accounts!$E$2:$E$86, 0)&gt;=100, "Mid-Market", TRUE, "SMB"))</f>
        <v/>
      </c>
      <c r="I6190" s="1" t="str">
        <f t="array" ref="I6190">IF($F6190="", "", _xlfn.XLOOKUP($F6190,accounts!$A$2:$A$86,accounts!$F$2:$F$86, "Other"))</f>
        <v/>
      </c>
      <c r="J6190" s="1" t="s">
        <v>189</v>
      </c>
      <c r="K6190" s="3">
        <v>42972.0</v>
      </c>
    </row>
    <row r="6191">
      <c r="A6191" s="1" t="s">
        <v>6396</v>
      </c>
      <c r="B6191" s="1" t="s">
        <v>28</v>
      </c>
      <c r="C6191" s="1" t="str">
        <f t="array" ref="C6191">_xlfn.XLOOKUP($B6191, sales_teams!$A$2:$A$36, sales_teams!$B$2:$B$36)</f>
        <v>Melvin Marxen</v>
      </c>
      <c r="D6191" s="1" t="str">
        <f t="array" ref="D6191">_xlfn.XLOOKUP($B6191, sales_teams!$A$2:$A$36, sales_teams!$C$2:$C$36)</f>
        <v>Central</v>
      </c>
      <c r="E6191" s="1" t="s">
        <v>109</v>
      </c>
      <c r="F6191" s="1" t="s">
        <v>155</v>
      </c>
      <c r="G6191" s="1" t="str">
        <f t="array" ref="G6191">IF($F6191="", "", _xlfn.XLOOKUP($F6191,accounts!$A$2:$A$86,accounts!$B$2:$B$86, "Other"))</f>
        <v>finance</v>
      </c>
      <c r="H6191" s="1" t="str">
        <f t="array" ref="H6191">IF($F6191="", "", IFS(_xlfn.XLOOKUP($F6191, accounts!$A$2:$A$86, accounts!$E$2:$E$86, 0)&gt;=1000, "Enterprise", _xlfn.XLOOKUP($F6191, accounts!$A$2:$A$86, accounts!$E$2:$E$86, 0)&gt;=100, "Mid-Market", TRUE, "SMB"))</f>
        <v>Enterprise</v>
      </c>
      <c r="I6191" s="1" t="str">
        <f t="array" ref="I6191">IF($F6191="", "", _xlfn.XLOOKUP($F6191,accounts!$A$2:$A$86,accounts!$F$2:$F$86, "Other"))</f>
        <v>United States</v>
      </c>
      <c r="J6191" s="1" t="s">
        <v>192</v>
      </c>
      <c r="K6191" s="3">
        <v>42972.0</v>
      </c>
      <c r="L6191" s="3">
        <v>42977.0</v>
      </c>
      <c r="M6191" s="1">
        <v>0.0</v>
      </c>
    </row>
    <row r="6192">
      <c r="A6192" s="1" t="s">
        <v>6397</v>
      </c>
      <c r="B6192" s="1" t="s">
        <v>28</v>
      </c>
      <c r="C6192" s="1" t="str">
        <f t="array" ref="C6192">_xlfn.XLOOKUP($B6192, sales_teams!$A$2:$A$36, sales_teams!$B$2:$B$36)</f>
        <v>Melvin Marxen</v>
      </c>
      <c r="D6192" s="1" t="str">
        <f t="array" ref="D6192">_xlfn.XLOOKUP($B6192, sales_teams!$A$2:$A$36, sales_teams!$C$2:$C$36)</f>
        <v>Central</v>
      </c>
      <c r="E6192" s="1" t="s">
        <v>179</v>
      </c>
      <c r="F6192" s="1" t="s">
        <v>145</v>
      </c>
      <c r="G6192" s="1" t="str">
        <f t="array" ref="G6192">IF($F6192="", "", _xlfn.XLOOKUP($F6192,accounts!$A$2:$A$86,accounts!$B$2:$B$86, "Other"))</f>
        <v>technology</v>
      </c>
      <c r="H6192" s="1" t="str">
        <f t="array" ref="H6192">IF($F6192="", "", IFS(_xlfn.XLOOKUP($F6192, accounts!$A$2:$A$86, accounts!$E$2:$E$86, 0)&gt;=1000, "Enterprise", _xlfn.XLOOKUP($F6192, accounts!$A$2:$A$86, accounts!$E$2:$E$86, 0)&gt;=100, "Mid-Market", TRUE, "SMB"))</f>
        <v>Enterprise</v>
      </c>
      <c r="I6192" s="1" t="str">
        <f t="array" ref="I6192">IF($F6192="", "", _xlfn.XLOOKUP($F6192,accounts!$A$2:$A$86,accounts!$F$2:$F$86, "Other"))</f>
        <v>Panama</v>
      </c>
      <c r="J6192" s="1" t="s">
        <v>131</v>
      </c>
      <c r="K6192" s="3">
        <v>42972.0</v>
      </c>
      <c r="L6192" s="3">
        <v>43061.0</v>
      </c>
      <c r="M6192" s="1">
        <v>63.0</v>
      </c>
    </row>
    <row r="6193">
      <c r="A6193" s="1" t="s">
        <v>6398</v>
      </c>
      <c r="B6193" s="1" t="s">
        <v>65</v>
      </c>
      <c r="C6193" s="1" t="str">
        <f t="array" ref="C6193">_xlfn.XLOOKUP($B6193, sales_teams!$A$2:$A$36, sales_teams!$B$2:$B$36)</f>
        <v>Celia Rouche</v>
      </c>
      <c r="D6193" s="1" t="str">
        <f t="array" ref="D6193">_xlfn.XLOOKUP($B6193, sales_teams!$A$2:$A$36, sales_teams!$C$2:$C$36)</f>
        <v>West</v>
      </c>
      <c r="E6193" s="1" t="s">
        <v>194</v>
      </c>
      <c r="F6193" s="1" t="s">
        <v>118</v>
      </c>
      <c r="G6193" s="1" t="str">
        <f t="array" ref="G6193">IF($F6193="", "", _xlfn.XLOOKUP($F6193,accounts!$A$2:$A$86,accounts!$B$2:$B$86, "Other"))</f>
        <v>services</v>
      </c>
      <c r="H6193" s="1" t="str">
        <f t="array" ref="H6193">IF($F6193="", "", IFS(_xlfn.XLOOKUP($F6193, accounts!$A$2:$A$86, accounts!$E$2:$E$86, 0)&gt;=1000, "Enterprise", _xlfn.XLOOKUP($F6193, accounts!$A$2:$A$86, accounts!$E$2:$E$86, 0)&gt;=100, "Mid-Market", TRUE, "SMB"))</f>
        <v>Enterprise</v>
      </c>
      <c r="I6193" s="1" t="str">
        <f t="array" ref="I6193">IF($F6193="", "", _xlfn.XLOOKUP($F6193,accounts!$A$2:$A$86,accounts!$F$2:$F$86, "Other"))</f>
        <v>United States</v>
      </c>
      <c r="J6193" s="1" t="s">
        <v>131</v>
      </c>
      <c r="K6193" s="3">
        <v>42972.0</v>
      </c>
      <c r="L6193" s="3">
        <v>42991.0</v>
      </c>
      <c r="M6193" s="1">
        <v>6391.0</v>
      </c>
    </row>
    <row r="6194">
      <c r="A6194" s="1" t="s">
        <v>6399</v>
      </c>
      <c r="B6194" s="1" t="s">
        <v>41</v>
      </c>
      <c r="C6194" s="1" t="str">
        <f t="array" ref="C6194">_xlfn.XLOOKUP($B6194, sales_teams!$A$2:$A$36, sales_teams!$B$2:$B$36)</f>
        <v>Cara Losch</v>
      </c>
      <c r="D6194" s="1" t="str">
        <f t="array" ref="D6194">_xlfn.XLOOKUP($B6194, sales_teams!$A$2:$A$36, sales_teams!$C$2:$C$36)</f>
        <v>East</v>
      </c>
      <c r="E6194" s="1" t="s">
        <v>179</v>
      </c>
      <c r="F6194" s="1" t="s">
        <v>83</v>
      </c>
      <c r="G6194" s="1" t="str">
        <f t="array" ref="G6194">IF($F6194="", "", _xlfn.XLOOKUP($F6194,accounts!$A$2:$A$86,accounts!$B$2:$B$86, "Other"))</f>
        <v>marketing</v>
      </c>
      <c r="H6194" s="1" t="str">
        <f t="array" ref="H6194">IF($F6194="", "", IFS(_xlfn.XLOOKUP($F6194, accounts!$A$2:$A$86, accounts!$E$2:$E$86, 0)&gt;=1000, "Enterprise", _xlfn.XLOOKUP($F6194, accounts!$A$2:$A$86, accounts!$E$2:$E$86, 0)&gt;=100, "Mid-Market", TRUE, "SMB"))</f>
        <v>Enterprise</v>
      </c>
      <c r="I6194" s="1" t="str">
        <f t="array" ref="I6194">IF($F6194="", "", _xlfn.XLOOKUP($F6194,accounts!$A$2:$A$86,accounts!$F$2:$F$86, "Other"))</f>
        <v>United States</v>
      </c>
      <c r="J6194" s="1" t="s">
        <v>131</v>
      </c>
      <c r="K6194" s="3">
        <v>42972.0</v>
      </c>
      <c r="L6194" s="3">
        <v>43084.0</v>
      </c>
      <c r="M6194" s="1">
        <v>58.0</v>
      </c>
    </row>
    <row r="6195">
      <c r="A6195" s="1" t="s">
        <v>6400</v>
      </c>
      <c r="B6195" s="1" t="s">
        <v>15</v>
      </c>
      <c r="C6195" s="1" t="str">
        <f t="array" ref="C6195">_xlfn.XLOOKUP($B6195, sales_teams!$A$2:$A$36, sales_teams!$B$2:$B$36)</f>
        <v>Dustin Brinkmann</v>
      </c>
      <c r="D6195" s="1" t="str">
        <f t="array" ref="D6195">_xlfn.XLOOKUP($B6195, sales_teams!$A$2:$A$36, sales_teams!$C$2:$C$36)</f>
        <v>Central</v>
      </c>
      <c r="E6195" s="1" t="s">
        <v>179</v>
      </c>
      <c r="F6195" s="1" t="s">
        <v>89</v>
      </c>
      <c r="G6195" s="1" t="str">
        <f t="array" ref="G6195">IF($F6195="", "", _xlfn.XLOOKUP($F6195,accounts!$A$2:$A$86,accounts!$B$2:$B$86, "Other"))</f>
        <v>finance</v>
      </c>
      <c r="H6195" s="1" t="str">
        <f t="array" ref="H6195">IF($F6195="", "", IFS(_xlfn.XLOOKUP($F6195, accounts!$A$2:$A$86, accounts!$E$2:$E$86, 0)&gt;=1000, "Enterprise", _xlfn.XLOOKUP($F6195, accounts!$A$2:$A$86, accounts!$E$2:$E$86, 0)&gt;=100, "Mid-Market", TRUE, "SMB"))</f>
        <v>Enterprise</v>
      </c>
      <c r="I6195" s="1" t="str">
        <f t="array" ref="I6195">IF($F6195="", "", _xlfn.XLOOKUP($F6195,accounts!$A$2:$A$86,accounts!$F$2:$F$86, "Other"))</f>
        <v>United States</v>
      </c>
      <c r="J6195" s="1" t="s">
        <v>131</v>
      </c>
      <c r="K6195" s="3">
        <v>42972.0</v>
      </c>
      <c r="L6195" s="3">
        <v>43073.0</v>
      </c>
      <c r="M6195" s="1">
        <v>54.0</v>
      </c>
    </row>
    <row r="6196">
      <c r="A6196" s="1" t="s">
        <v>6401</v>
      </c>
      <c r="B6196" s="1" t="s">
        <v>60</v>
      </c>
      <c r="C6196" s="1" t="str">
        <f t="array" ref="C6196">_xlfn.XLOOKUP($B6196, sales_teams!$A$2:$A$36, sales_teams!$B$2:$B$36)</f>
        <v>Celia Rouche</v>
      </c>
      <c r="D6196" s="1" t="str">
        <f t="array" ref="D6196">_xlfn.XLOOKUP($B6196, sales_teams!$A$2:$A$36, sales_teams!$C$2:$C$36)</f>
        <v>West</v>
      </c>
      <c r="E6196" s="1" t="s">
        <v>194</v>
      </c>
      <c r="F6196" s="1" t="s">
        <v>142</v>
      </c>
      <c r="G6196" s="1" t="str">
        <f t="array" ref="G6196">IF($F6196="", "", _xlfn.XLOOKUP($F6196,accounts!$A$2:$A$86,accounts!$B$2:$B$86, "Other"))</f>
        <v>retail</v>
      </c>
      <c r="H6196" s="1" t="str">
        <f t="array" ref="H6196">IF($F6196="", "", IFS(_xlfn.XLOOKUP($F6196, accounts!$A$2:$A$86, accounts!$E$2:$E$86, 0)&gt;=1000, "Enterprise", _xlfn.XLOOKUP($F6196, accounts!$A$2:$A$86, accounts!$E$2:$E$86, 0)&gt;=100, "Mid-Market", TRUE, "SMB"))</f>
        <v>Enterprise</v>
      </c>
      <c r="I6196" s="1" t="str">
        <f t="array" ref="I6196">IF($F6196="", "", _xlfn.XLOOKUP($F6196,accounts!$A$2:$A$86,accounts!$F$2:$F$86, "Other"))</f>
        <v>United States</v>
      </c>
      <c r="J6196" s="1" t="s">
        <v>192</v>
      </c>
      <c r="K6196" s="3">
        <v>42972.0</v>
      </c>
      <c r="L6196" s="3">
        <v>43061.0</v>
      </c>
      <c r="M6196" s="1">
        <v>0.0</v>
      </c>
    </row>
    <row r="6197">
      <c r="A6197" s="1" t="s">
        <v>6402</v>
      </c>
      <c r="B6197" s="1" t="s">
        <v>60</v>
      </c>
      <c r="C6197" s="1" t="str">
        <f t="array" ref="C6197">_xlfn.XLOOKUP($B6197, sales_teams!$A$2:$A$36, sales_teams!$B$2:$B$36)</f>
        <v>Celia Rouche</v>
      </c>
      <c r="D6197" s="1" t="str">
        <f t="array" ref="D6197">_xlfn.XLOOKUP($B6197, sales_teams!$A$2:$A$36, sales_teams!$C$2:$C$36)</f>
        <v>West</v>
      </c>
      <c r="E6197" s="1" t="s">
        <v>194</v>
      </c>
      <c r="F6197" s="1" t="s">
        <v>147</v>
      </c>
      <c r="G6197" s="1" t="str">
        <f t="array" ref="G6197">IF($F6197="", "", _xlfn.XLOOKUP($F6197,accounts!$A$2:$A$86,accounts!$B$2:$B$86, "Other"))</f>
        <v>telecommunications</v>
      </c>
      <c r="H6197" s="1" t="str">
        <f t="array" ref="H6197">IF($F6197="", "", IFS(_xlfn.XLOOKUP($F6197, accounts!$A$2:$A$86, accounts!$E$2:$E$86, 0)&gt;=1000, "Enterprise", _xlfn.XLOOKUP($F6197, accounts!$A$2:$A$86, accounts!$E$2:$E$86, 0)&gt;=100, "Mid-Market", TRUE, "SMB"))</f>
        <v>Enterprise</v>
      </c>
      <c r="I6197" s="1" t="str">
        <f t="array" ref="I6197">IF($F6197="", "", _xlfn.XLOOKUP($F6197,accounts!$A$2:$A$86,accounts!$F$2:$F$86, "Other"))</f>
        <v>United States</v>
      </c>
      <c r="J6197" s="1" t="s">
        <v>131</v>
      </c>
      <c r="K6197" s="3">
        <v>42972.0</v>
      </c>
      <c r="L6197" s="3">
        <v>43060.0</v>
      </c>
      <c r="M6197" s="1">
        <v>5129.0</v>
      </c>
    </row>
    <row r="6198">
      <c r="A6198" s="1" t="s">
        <v>6403</v>
      </c>
      <c r="B6198" s="1" t="s">
        <v>34</v>
      </c>
      <c r="C6198" s="1" t="str">
        <f t="array" ref="C6198">_xlfn.XLOOKUP($B6198, sales_teams!$A$2:$A$36, sales_teams!$B$2:$B$36)</f>
        <v>Cara Losch</v>
      </c>
      <c r="D6198" s="1" t="str">
        <f t="array" ref="D6198">_xlfn.XLOOKUP($B6198, sales_teams!$A$2:$A$36, sales_teams!$C$2:$C$36)</f>
        <v>East</v>
      </c>
      <c r="E6198" s="1" t="s">
        <v>179</v>
      </c>
      <c r="F6198" s="1" t="s">
        <v>167</v>
      </c>
      <c r="G6198" s="1" t="str">
        <f t="array" ref="G6198">IF($F6198="", "", _xlfn.XLOOKUP($F6198,accounts!$A$2:$A$86,accounts!$B$2:$B$86, "Other"))</f>
        <v>finance</v>
      </c>
      <c r="H6198" s="1" t="str">
        <f t="array" ref="H6198">IF($F6198="", "", IFS(_xlfn.XLOOKUP($F6198, accounts!$A$2:$A$86, accounts!$E$2:$E$86, 0)&gt;=1000, "Enterprise", _xlfn.XLOOKUP($F6198, accounts!$A$2:$A$86, accounts!$E$2:$E$86, 0)&gt;=100, "Mid-Market", TRUE, "SMB"))</f>
        <v>Mid-Market</v>
      </c>
      <c r="I6198" s="1" t="str">
        <f t="array" ref="I6198">IF($F6198="", "", _xlfn.XLOOKUP($F6198,accounts!$A$2:$A$86,accounts!$F$2:$F$86, "Other"))</f>
        <v>United States</v>
      </c>
      <c r="J6198" s="1" t="s">
        <v>189</v>
      </c>
      <c r="K6198" s="3">
        <v>42972.0</v>
      </c>
    </row>
    <row r="6199">
      <c r="A6199" s="1" t="s">
        <v>6404</v>
      </c>
      <c r="B6199" s="1" t="s">
        <v>34</v>
      </c>
      <c r="C6199" s="1" t="str">
        <f t="array" ref="C6199">_xlfn.XLOOKUP($B6199, sales_teams!$A$2:$A$36, sales_teams!$B$2:$B$36)</f>
        <v>Cara Losch</v>
      </c>
      <c r="D6199" s="1" t="str">
        <f t="array" ref="D6199">_xlfn.XLOOKUP($B6199, sales_teams!$A$2:$A$36, sales_teams!$C$2:$C$36)</f>
        <v>East</v>
      </c>
      <c r="E6199" s="1" t="s">
        <v>188</v>
      </c>
      <c r="F6199" s="1" t="s">
        <v>98</v>
      </c>
      <c r="G6199" s="1" t="str">
        <f t="array" ref="G6199">IF($F6199="", "", _xlfn.XLOOKUP($F6199,accounts!$A$2:$A$86,accounts!$B$2:$B$86, "Other"))</f>
        <v>retail</v>
      </c>
      <c r="H6199" s="1" t="str">
        <f t="array" ref="H6199">IF($F6199="", "", IFS(_xlfn.XLOOKUP($F6199, accounts!$A$2:$A$86, accounts!$E$2:$E$86, 0)&gt;=1000, "Enterprise", _xlfn.XLOOKUP($F6199, accounts!$A$2:$A$86, accounts!$E$2:$E$86, 0)&gt;=100, "Mid-Market", TRUE, "SMB"))</f>
        <v>Enterprise</v>
      </c>
      <c r="I6199" s="1" t="str">
        <f t="array" ref="I6199">IF($F6199="", "", _xlfn.XLOOKUP($F6199,accounts!$A$2:$A$86,accounts!$F$2:$F$86, "Other"))</f>
        <v>Japan</v>
      </c>
      <c r="J6199" s="1" t="s">
        <v>192</v>
      </c>
      <c r="K6199" s="3">
        <v>42972.0</v>
      </c>
      <c r="L6199" s="3">
        <v>42977.0</v>
      </c>
      <c r="M6199" s="1">
        <v>0.0</v>
      </c>
    </row>
    <row r="6200">
      <c r="A6200" s="1" t="s">
        <v>6405</v>
      </c>
      <c r="B6200" s="1" t="s">
        <v>105</v>
      </c>
      <c r="C6200" s="1" t="str">
        <f t="array" ref="C6200">_xlfn.XLOOKUP($B6200, sales_teams!$A$2:$A$36, sales_teams!$B$2:$B$36)</f>
        <v>Summer Sewald</v>
      </c>
      <c r="D6200" s="1" t="str">
        <f t="array" ref="D6200">_xlfn.XLOOKUP($B6200, sales_teams!$A$2:$A$36, sales_teams!$C$2:$C$36)</f>
        <v>West</v>
      </c>
      <c r="E6200" s="1" t="s">
        <v>109</v>
      </c>
      <c r="F6200" s="1" t="s">
        <v>129</v>
      </c>
      <c r="G6200" s="1" t="str">
        <f t="array" ref="G6200">IF($F6200="", "", _xlfn.XLOOKUP($F6200,accounts!$A$2:$A$86,accounts!$B$2:$B$86, "Other"))</f>
        <v>medical</v>
      </c>
      <c r="H6200" s="1" t="str">
        <f t="array" ref="H6200">IF($F6200="", "", IFS(_xlfn.XLOOKUP($F6200, accounts!$A$2:$A$86, accounts!$E$2:$E$86, 0)&gt;=1000, "Enterprise", _xlfn.XLOOKUP($F6200, accounts!$A$2:$A$86, accounts!$E$2:$E$86, 0)&gt;=100, "Mid-Market", TRUE, "SMB"))</f>
        <v>Enterprise</v>
      </c>
      <c r="I6200" s="1" t="str">
        <f t="array" ref="I6200">IF($F6200="", "", _xlfn.XLOOKUP($F6200,accounts!$A$2:$A$86,accounts!$F$2:$F$86, "Other"))</f>
        <v>United States</v>
      </c>
      <c r="J6200" s="1" t="s">
        <v>189</v>
      </c>
      <c r="K6200" s="3">
        <v>42972.0</v>
      </c>
    </row>
    <row r="6201">
      <c r="A6201" s="1" t="s">
        <v>6406</v>
      </c>
      <c r="B6201" s="1" t="s">
        <v>105</v>
      </c>
      <c r="C6201" s="1" t="str">
        <f t="array" ref="C6201">_xlfn.XLOOKUP($B6201, sales_teams!$A$2:$A$36, sales_teams!$B$2:$B$36)</f>
        <v>Summer Sewald</v>
      </c>
      <c r="D6201" s="1" t="str">
        <f t="array" ref="D6201">_xlfn.XLOOKUP($B6201, sales_teams!$A$2:$A$36, sales_teams!$C$2:$C$36)</f>
        <v>West</v>
      </c>
      <c r="E6201" s="1" t="s">
        <v>148</v>
      </c>
      <c r="F6201" s="1" t="s">
        <v>59</v>
      </c>
      <c r="G6201" s="1" t="str">
        <f t="array" ref="G6201">IF($F6201="", "", _xlfn.XLOOKUP($F6201,accounts!$A$2:$A$86,accounts!$B$2:$B$86, "Other"))</f>
        <v>medical</v>
      </c>
      <c r="H6201" s="1" t="str">
        <f t="array" ref="H6201">IF($F6201="", "", IFS(_xlfn.XLOOKUP($F6201, accounts!$A$2:$A$86, accounts!$E$2:$E$86, 0)&gt;=1000, "Enterprise", _xlfn.XLOOKUP($F6201, accounts!$A$2:$A$86, accounts!$E$2:$E$86, 0)&gt;=100, "Mid-Market", TRUE, "SMB"))</f>
        <v>SMB</v>
      </c>
      <c r="I6201" s="1" t="str">
        <f t="array" ref="I6201">IF($F6201="", "", _xlfn.XLOOKUP($F6201,accounts!$A$2:$A$86,accounts!$F$2:$F$86, "Other"))</f>
        <v>United States</v>
      </c>
      <c r="J6201" s="1" t="s">
        <v>189</v>
      </c>
      <c r="K6201" s="3">
        <v>42972.0</v>
      </c>
    </row>
    <row r="6202">
      <c r="A6202" s="1" t="s">
        <v>6407</v>
      </c>
      <c r="B6202" s="1" t="s">
        <v>105</v>
      </c>
      <c r="C6202" s="1" t="str">
        <f t="array" ref="C6202">_xlfn.XLOOKUP($B6202, sales_teams!$A$2:$A$36, sales_teams!$B$2:$B$36)</f>
        <v>Summer Sewald</v>
      </c>
      <c r="D6202" s="1" t="str">
        <f t="array" ref="D6202">_xlfn.XLOOKUP($B6202, sales_teams!$A$2:$A$36, sales_teams!$C$2:$C$36)</f>
        <v>West</v>
      </c>
      <c r="E6202" s="1" t="s">
        <v>181</v>
      </c>
      <c r="F6202" s="1" t="s">
        <v>118</v>
      </c>
      <c r="G6202" s="1" t="str">
        <f t="array" ref="G6202">IF($F6202="", "", _xlfn.XLOOKUP($F6202,accounts!$A$2:$A$86,accounts!$B$2:$B$86, "Other"))</f>
        <v>services</v>
      </c>
      <c r="H6202" s="1" t="str">
        <f t="array" ref="H6202">IF($F6202="", "", IFS(_xlfn.XLOOKUP($F6202, accounts!$A$2:$A$86, accounts!$E$2:$E$86, 0)&gt;=1000, "Enterprise", _xlfn.XLOOKUP($F6202, accounts!$A$2:$A$86, accounts!$E$2:$E$86, 0)&gt;=100, "Mid-Market", TRUE, "SMB"))</f>
        <v>Enterprise</v>
      </c>
      <c r="I6202" s="1" t="str">
        <f t="array" ref="I6202">IF($F6202="", "", _xlfn.XLOOKUP($F6202,accounts!$A$2:$A$86,accounts!$F$2:$F$86, "Other"))</f>
        <v>United States</v>
      </c>
      <c r="J6202" s="1" t="s">
        <v>131</v>
      </c>
      <c r="K6202" s="3">
        <v>42972.0</v>
      </c>
      <c r="L6202" s="3">
        <v>43058.0</v>
      </c>
      <c r="M6202" s="1">
        <v>454.0</v>
      </c>
    </row>
    <row r="6203">
      <c r="A6203" s="1" t="s">
        <v>6408</v>
      </c>
      <c r="B6203" s="1" t="s">
        <v>7</v>
      </c>
      <c r="C6203" s="1" t="str">
        <f t="array" ref="C6203">_xlfn.XLOOKUP($B6203, sales_teams!$A$2:$A$36, sales_teams!$B$2:$B$36)</f>
        <v>Dustin Brinkmann</v>
      </c>
      <c r="D6203" s="1" t="str">
        <f t="array" ref="D6203">_xlfn.XLOOKUP($B6203, sales_teams!$A$2:$A$36, sales_teams!$C$2:$C$36)</f>
        <v>Central</v>
      </c>
      <c r="E6203" s="1" t="s">
        <v>194</v>
      </c>
      <c r="F6203" s="1" t="s">
        <v>29</v>
      </c>
      <c r="G6203" s="1" t="str">
        <f t="array" ref="G6203">IF($F6203="", "", _xlfn.XLOOKUP($F6203,accounts!$A$2:$A$86,accounts!$B$2:$B$86, "Other"))</f>
        <v>medical</v>
      </c>
      <c r="H6203" s="1" t="str">
        <f t="array" ref="H6203">IF($F6203="", "", IFS(_xlfn.XLOOKUP($F6203, accounts!$A$2:$A$86, accounts!$E$2:$E$86, 0)&gt;=1000, "Enterprise", _xlfn.XLOOKUP($F6203, accounts!$A$2:$A$86, accounts!$E$2:$E$86, 0)&gt;=100, "Mid-Market", TRUE, "SMB"))</f>
        <v>Enterprise</v>
      </c>
      <c r="I6203" s="1" t="str">
        <f t="array" ref="I6203">IF($F6203="", "", _xlfn.XLOOKUP($F6203,accounts!$A$2:$A$86,accounts!$F$2:$F$86, "Other"))</f>
        <v>Philipines</v>
      </c>
      <c r="J6203" s="1" t="s">
        <v>131</v>
      </c>
      <c r="K6203" s="3">
        <v>42973.0</v>
      </c>
      <c r="L6203" s="3">
        <v>43041.0</v>
      </c>
      <c r="M6203" s="1">
        <v>6659.0</v>
      </c>
    </row>
    <row r="6204">
      <c r="A6204" s="1" t="s">
        <v>6409</v>
      </c>
      <c r="B6204" s="1" t="s">
        <v>52</v>
      </c>
      <c r="C6204" s="1" t="str">
        <f t="array" ref="C6204">_xlfn.XLOOKUP($B6204, sales_teams!$A$2:$A$36, sales_teams!$B$2:$B$36)</f>
        <v>Rocco Neubert</v>
      </c>
      <c r="D6204" s="1" t="str">
        <f t="array" ref="D6204">_xlfn.XLOOKUP($B6204, sales_teams!$A$2:$A$36, sales_teams!$C$2:$C$36)</f>
        <v>East</v>
      </c>
      <c r="E6204" s="1" t="s">
        <v>181</v>
      </c>
      <c r="F6204" s="1" t="s">
        <v>32</v>
      </c>
      <c r="G6204" s="1" t="str">
        <f t="array" ref="G6204">IF($F6204="", "", _xlfn.XLOOKUP($F6204,accounts!$A$2:$A$86,accounts!$B$2:$B$86, "Other"))</f>
        <v>medical</v>
      </c>
      <c r="H6204" s="1" t="str">
        <f t="array" ref="H6204">IF($F6204="", "", IFS(_xlfn.XLOOKUP($F6204, accounts!$A$2:$A$86, accounts!$E$2:$E$86, 0)&gt;=1000, "Enterprise", _xlfn.XLOOKUP($F6204, accounts!$A$2:$A$86, accounts!$E$2:$E$86, 0)&gt;=100, "Mid-Market", TRUE, "SMB"))</f>
        <v>Enterprise</v>
      </c>
      <c r="I6204" s="1" t="str">
        <f t="array" ref="I6204">IF($F6204="", "", _xlfn.XLOOKUP($F6204,accounts!$A$2:$A$86,accounts!$F$2:$F$86, "Other"))</f>
        <v>United States</v>
      </c>
      <c r="J6204" s="1" t="s">
        <v>131</v>
      </c>
      <c r="K6204" s="3">
        <v>42973.0</v>
      </c>
      <c r="L6204" s="3">
        <v>42986.0</v>
      </c>
      <c r="M6204" s="1">
        <v>572.0</v>
      </c>
    </row>
    <row r="6205">
      <c r="A6205" s="1" t="s">
        <v>6410</v>
      </c>
      <c r="B6205" s="1" t="s">
        <v>39</v>
      </c>
      <c r="C6205" s="1" t="str">
        <f t="array" ref="C6205">_xlfn.XLOOKUP($B6205, sales_teams!$A$2:$A$36, sales_teams!$B$2:$B$36)</f>
        <v>Cara Losch</v>
      </c>
      <c r="D6205" s="1" t="str">
        <f t="array" ref="D6205">_xlfn.XLOOKUP($B6205, sales_teams!$A$2:$A$36, sales_teams!$C$2:$C$36)</f>
        <v>East</v>
      </c>
      <c r="E6205" s="1" t="s">
        <v>109</v>
      </c>
      <c r="F6205" s="1" t="s">
        <v>43</v>
      </c>
      <c r="G6205" s="1" t="str">
        <f t="array" ref="G6205">IF($F6205="", "", _xlfn.XLOOKUP($F6205,accounts!$A$2:$A$86,accounts!$B$2:$B$86, "Other"))</f>
        <v>software</v>
      </c>
      <c r="H6205" s="1" t="str">
        <f t="array" ref="H6205">IF($F6205="", "", IFS(_xlfn.XLOOKUP($F6205, accounts!$A$2:$A$86, accounts!$E$2:$E$86, 0)&gt;=1000, "Enterprise", _xlfn.XLOOKUP($F6205, accounts!$A$2:$A$86, accounts!$E$2:$E$86, 0)&gt;=100, "Mid-Market", TRUE, "SMB"))</f>
        <v>Enterprise</v>
      </c>
      <c r="I6205" s="1" t="str">
        <f t="array" ref="I6205">IF($F6205="", "", _xlfn.XLOOKUP($F6205,accounts!$A$2:$A$86,accounts!$F$2:$F$86, "Other"))</f>
        <v>United States</v>
      </c>
      <c r="J6205" s="1" t="s">
        <v>131</v>
      </c>
      <c r="K6205" s="3">
        <v>42973.0</v>
      </c>
      <c r="L6205" s="3">
        <v>43058.0</v>
      </c>
      <c r="M6205" s="1">
        <v>1046.0</v>
      </c>
    </row>
    <row r="6206">
      <c r="A6206" s="1" t="s">
        <v>6411</v>
      </c>
      <c r="B6206" s="1" t="s">
        <v>48</v>
      </c>
      <c r="C6206" s="1" t="str">
        <f t="array" ref="C6206">_xlfn.XLOOKUP($B6206, sales_teams!$A$2:$A$36, sales_teams!$B$2:$B$36)</f>
        <v>Rocco Neubert</v>
      </c>
      <c r="D6206" s="1" t="str">
        <f t="array" ref="D6206">_xlfn.XLOOKUP($B6206, sales_teams!$A$2:$A$36, sales_teams!$C$2:$C$36)</f>
        <v>East</v>
      </c>
      <c r="E6206" s="1" t="s">
        <v>109</v>
      </c>
      <c r="G6206" s="1" t="str">
        <f t="array" ref="G6206">IF($F6206="", "", _xlfn.XLOOKUP($F6206,accounts!$A$2:$A$86,accounts!$B$2:$B$86, "Other"))</f>
        <v/>
      </c>
      <c r="H6206" s="1" t="str">
        <f t="array" ref="H6206">IF($F6206="", "", IFS(_xlfn.XLOOKUP($F6206, accounts!$A$2:$A$86, accounts!$E$2:$E$86, 0)&gt;=1000, "Enterprise", _xlfn.XLOOKUP($F6206, accounts!$A$2:$A$86, accounts!$E$2:$E$86, 0)&gt;=100, "Mid-Market", TRUE, "SMB"))</f>
        <v/>
      </c>
      <c r="I6206" s="1" t="str">
        <f t="array" ref="I6206">IF($F6206="", "", _xlfn.XLOOKUP($F6206,accounts!$A$2:$A$86,accounts!$F$2:$F$86, "Other"))</f>
        <v/>
      </c>
      <c r="J6206" s="1" t="s">
        <v>189</v>
      </c>
      <c r="K6206" s="3">
        <v>42973.0</v>
      </c>
    </row>
    <row r="6207">
      <c r="A6207" s="1" t="s">
        <v>6412</v>
      </c>
      <c r="B6207" s="1" t="s">
        <v>53</v>
      </c>
      <c r="C6207" s="1" t="str">
        <f t="array" ref="C6207">_xlfn.XLOOKUP($B6207, sales_teams!$A$2:$A$36, sales_teams!$B$2:$B$36)</f>
        <v>Rocco Neubert</v>
      </c>
      <c r="D6207" s="1" t="str">
        <f t="array" ref="D6207">_xlfn.XLOOKUP($B6207, sales_teams!$A$2:$A$36, sales_teams!$C$2:$C$36)</f>
        <v>East</v>
      </c>
      <c r="E6207" s="1" t="s">
        <v>188</v>
      </c>
      <c r="F6207" s="1" t="s">
        <v>103</v>
      </c>
      <c r="G6207" s="1" t="str">
        <f t="array" ref="G6207">IF($F6207="", "", _xlfn.XLOOKUP($F6207,accounts!$A$2:$A$86,accounts!$B$2:$B$86, "Other"))</f>
        <v>retail</v>
      </c>
      <c r="H6207" s="1" t="str">
        <f t="array" ref="H6207">IF($F6207="", "", IFS(_xlfn.XLOOKUP($F6207, accounts!$A$2:$A$86, accounts!$E$2:$E$86, 0)&gt;=1000, "Enterprise", _xlfn.XLOOKUP($F6207, accounts!$A$2:$A$86, accounts!$E$2:$E$86, 0)&gt;=100, "Mid-Market", TRUE, "SMB"))</f>
        <v>Enterprise</v>
      </c>
      <c r="I6207" s="1" t="str">
        <f t="array" ref="I6207">IF($F6207="", "", _xlfn.XLOOKUP($F6207,accounts!$A$2:$A$86,accounts!$F$2:$F$86, "Other"))</f>
        <v>United States</v>
      </c>
      <c r="J6207" s="1" t="s">
        <v>131</v>
      </c>
      <c r="K6207" s="3">
        <v>42973.0</v>
      </c>
      <c r="L6207" s="3">
        <v>43070.0</v>
      </c>
      <c r="M6207" s="1">
        <v>3281.0</v>
      </c>
    </row>
    <row r="6208">
      <c r="A6208" s="1" t="s">
        <v>6413</v>
      </c>
      <c r="B6208" s="1" t="s">
        <v>26</v>
      </c>
      <c r="C6208" s="1" t="str">
        <f t="array" ref="C6208">_xlfn.XLOOKUP($B6208, sales_teams!$A$2:$A$36, sales_teams!$B$2:$B$36)</f>
        <v>Melvin Marxen</v>
      </c>
      <c r="D6208" s="1" t="str">
        <f t="array" ref="D6208">_xlfn.XLOOKUP($B6208, sales_teams!$A$2:$A$36, sales_teams!$C$2:$C$36)</f>
        <v>Central</v>
      </c>
      <c r="E6208" s="1" t="s">
        <v>179</v>
      </c>
      <c r="F6208" s="1" t="s">
        <v>156</v>
      </c>
      <c r="G6208" s="1" t="str">
        <f t="array" ref="G6208">IF($F6208="", "", _xlfn.XLOOKUP($F6208,accounts!$A$2:$A$86,accounts!$B$2:$B$86, "Other"))</f>
        <v>employment</v>
      </c>
      <c r="H6208" s="1" t="str">
        <f t="array" ref="H6208">IF($F6208="", "", IFS(_xlfn.XLOOKUP($F6208, accounts!$A$2:$A$86, accounts!$E$2:$E$86, 0)&gt;=1000, "Enterprise", _xlfn.XLOOKUP($F6208, accounts!$A$2:$A$86, accounts!$E$2:$E$86, 0)&gt;=100, "Mid-Market", TRUE, "SMB"))</f>
        <v>Mid-Market</v>
      </c>
      <c r="I6208" s="1" t="str">
        <f t="array" ref="I6208">IF($F6208="", "", _xlfn.XLOOKUP($F6208,accounts!$A$2:$A$86,accounts!$F$2:$F$86, "Other"))</f>
        <v>United States</v>
      </c>
      <c r="J6208" s="1" t="s">
        <v>192</v>
      </c>
      <c r="K6208" s="3">
        <v>42973.0</v>
      </c>
      <c r="L6208" s="3">
        <v>42983.0</v>
      </c>
      <c r="M6208" s="1">
        <v>0.0</v>
      </c>
    </row>
    <row r="6209">
      <c r="A6209" s="1" t="s">
        <v>6414</v>
      </c>
      <c r="B6209" s="1" t="s">
        <v>88</v>
      </c>
      <c r="C6209" s="1" t="str">
        <f t="array" ref="C6209">_xlfn.XLOOKUP($B6209, sales_teams!$A$2:$A$36, sales_teams!$B$2:$B$36)</f>
        <v>Celia Rouche</v>
      </c>
      <c r="D6209" s="1" t="str">
        <f t="array" ref="D6209">_xlfn.XLOOKUP($B6209, sales_teams!$A$2:$A$36, sales_teams!$C$2:$C$36)</f>
        <v>West</v>
      </c>
      <c r="E6209" s="1" t="s">
        <v>188</v>
      </c>
      <c r="F6209" s="1" t="s">
        <v>154</v>
      </c>
      <c r="G6209" s="1" t="str">
        <f t="array" ref="G6209">IF($F6209="", "", _xlfn.XLOOKUP($F6209,accounts!$A$2:$A$86,accounts!$B$2:$B$86, "Other"))</f>
        <v>retail</v>
      </c>
      <c r="H6209" s="1" t="str">
        <f t="array" ref="H6209">IF($F6209="", "", IFS(_xlfn.XLOOKUP($F6209, accounts!$A$2:$A$86, accounts!$E$2:$E$86, 0)&gt;=1000, "Enterprise", _xlfn.XLOOKUP($F6209, accounts!$A$2:$A$86, accounts!$E$2:$E$86, 0)&gt;=100, "Mid-Market", TRUE, "SMB"))</f>
        <v>Enterprise</v>
      </c>
      <c r="I6209" s="1" t="str">
        <f t="array" ref="I6209">IF($F6209="", "", _xlfn.XLOOKUP($F6209,accounts!$A$2:$A$86,accounts!$F$2:$F$86, "Other"))</f>
        <v>United States</v>
      </c>
      <c r="J6209" s="1" t="s">
        <v>131</v>
      </c>
      <c r="K6209" s="3">
        <v>42973.0</v>
      </c>
      <c r="L6209" s="3">
        <v>42988.0</v>
      </c>
      <c r="M6209" s="1">
        <v>3462.0</v>
      </c>
    </row>
    <row r="6210">
      <c r="A6210" s="1" t="s">
        <v>6415</v>
      </c>
      <c r="B6210" s="1" t="s">
        <v>99</v>
      </c>
      <c r="C6210" s="1" t="str">
        <f t="array" ref="C6210">_xlfn.XLOOKUP($B6210, sales_teams!$A$2:$A$36, sales_teams!$B$2:$B$36)</f>
        <v>Summer Sewald</v>
      </c>
      <c r="D6210" s="1" t="str">
        <f t="array" ref="D6210">_xlfn.XLOOKUP($B6210, sales_teams!$A$2:$A$36, sales_teams!$C$2:$C$36)</f>
        <v>West</v>
      </c>
      <c r="E6210" s="1" t="s">
        <v>194</v>
      </c>
      <c r="F6210" s="1" t="s">
        <v>151</v>
      </c>
      <c r="G6210" s="1" t="str">
        <f t="array" ref="G6210">IF($F6210="", "", _xlfn.XLOOKUP($F6210,accounts!$A$2:$A$86,accounts!$B$2:$B$86, "Other"))</f>
        <v>software</v>
      </c>
      <c r="H6210" s="1" t="str">
        <f t="array" ref="H6210">IF($F6210="", "", IFS(_xlfn.XLOOKUP($F6210, accounts!$A$2:$A$86, accounts!$E$2:$E$86, 0)&gt;=1000, "Enterprise", _xlfn.XLOOKUP($F6210, accounts!$A$2:$A$86, accounts!$E$2:$E$86, 0)&gt;=100, "Mid-Market", TRUE, "SMB"))</f>
        <v>Enterprise</v>
      </c>
      <c r="I6210" s="1" t="str">
        <f t="array" ref="I6210">IF($F6210="", "", _xlfn.XLOOKUP($F6210,accounts!$A$2:$A$86,accounts!$F$2:$F$86, "Other"))</f>
        <v>United States</v>
      </c>
      <c r="J6210" s="1" t="s">
        <v>131</v>
      </c>
      <c r="K6210" s="3">
        <v>42973.0</v>
      </c>
      <c r="L6210" s="3">
        <v>42984.0</v>
      </c>
      <c r="M6210" s="1">
        <v>6029.0</v>
      </c>
    </row>
    <row r="6211">
      <c r="A6211" s="1" t="s">
        <v>6416</v>
      </c>
      <c r="B6211" s="1" t="s">
        <v>104</v>
      </c>
      <c r="C6211" s="1" t="str">
        <f t="array" ref="C6211">_xlfn.XLOOKUP($B6211, sales_teams!$A$2:$A$36, sales_teams!$B$2:$B$36)</f>
        <v>Summer Sewald</v>
      </c>
      <c r="D6211" s="1" t="str">
        <f t="array" ref="D6211">_xlfn.XLOOKUP($B6211, sales_teams!$A$2:$A$36, sales_teams!$C$2:$C$36)</f>
        <v>West</v>
      </c>
      <c r="E6211" s="1" t="s">
        <v>194</v>
      </c>
      <c r="F6211" s="1" t="s">
        <v>129</v>
      </c>
      <c r="G6211" s="1" t="str">
        <f t="array" ref="G6211">IF($F6211="", "", _xlfn.XLOOKUP($F6211,accounts!$A$2:$A$86,accounts!$B$2:$B$86, "Other"))</f>
        <v>medical</v>
      </c>
      <c r="H6211" s="1" t="str">
        <f t="array" ref="H6211">IF($F6211="", "", IFS(_xlfn.XLOOKUP($F6211, accounts!$A$2:$A$86, accounts!$E$2:$E$86, 0)&gt;=1000, "Enterprise", _xlfn.XLOOKUP($F6211, accounts!$A$2:$A$86, accounts!$E$2:$E$86, 0)&gt;=100, "Mid-Market", TRUE, "SMB"))</f>
        <v>Enterprise</v>
      </c>
      <c r="I6211" s="1" t="str">
        <f t="array" ref="I6211">IF($F6211="", "", _xlfn.XLOOKUP($F6211,accounts!$A$2:$A$86,accounts!$F$2:$F$86, "Other"))</f>
        <v>United States</v>
      </c>
      <c r="J6211" s="1" t="s">
        <v>189</v>
      </c>
      <c r="K6211" s="3">
        <v>42973.0</v>
      </c>
    </row>
    <row r="6212">
      <c r="A6212" s="1" t="s">
        <v>6417</v>
      </c>
      <c r="B6212" s="1" t="s">
        <v>104</v>
      </c>
      <c r="C6212" s="1" t="str">
        <f t="array" ref="C6212">_xlfn.XLOOKUP($B6212, sales_teams!$A$2:$A$36, sales_teams!$B$2:$B$36)</f>
        <v>Summer Sewald</v>
      </c>
      <c r="D6212" s="1" t="str">
        <f t="array" ref="D6212">_xlfn.XLOOKUP($B6212, sales_teams!$A$2:$A$36, sales_teams!$C$2:$C$36)</f>
        <v>West</v>
      </c>
      <c r="E6212" s="1" t="s">
        <v>181</v>
      </c>
      <c r="F6212" s="1" t="s">
        <v>91</v>
      </c>
      <c r="G6212" s="1" t="str">
        <f t="array" ref="G6212">IF($F6212="", "", _xlfn.XLOOKUP($F6212,accounts!$A$2:$A$86,accounts!$B$2:$B$86, "Other"))</f>
        <v>employment</v>
      </c>
      <c r="H6212" s="1" t="str">
        <f t="array" ref="H6212">IF($F6212="", "", IFS(_xlfn.XLOOKUP($F6212, accounts!$A$2:$A$86, accounts!$E$2:$E$86, 0)&gt;=1000, "Enterprise", _xlfn.XLOOKUP($F6212, accounts!$A$2:$A$86, accounts!$E$2:$E$86, 0)&gt;=100, "Mid-Market", TRUE, "SMB"))</f>
        <v>Enterprise</v>
      </c>
      <c r="I6212" s="1" t="str">
        <f t="array" ref="I6212">IF($F6212="", "", _xlfn.XLOOKUP($F6212,accounts!$A$2:$A$86,accounts!$F$2:$F$86, "Other"))</f>
        <v>United States</v>
      </c>
      <c r="J6212" s="1" t="s">
        <v>131</v>
      </c>
      <c r="K6212" s="3">
        <v>42973.0</v>
      </c>
      <c r="L6212" s="3">
        <v>43073.0</v>
      </c>
      <c r="M6212" s="1">
        <v>566.0</v>
      </c>
    </row>
    <row r="6213">
      <c r="A6213" s="1" t="s">
        <v>6418</v>
      </c>
      <c r="B6213" s="1" t="s">
        <v>102</v>
      </c>
      <c r="C6213" s="1" t="str">
        <f t="array" ref="C6213">_xlfn.XLOOKUP($B6213, sales_teams!$A$2:$A$36, sales_teams!$B$2:$B$36)</f>
        <v>Summer Sewald</v>
      </c>
      <c r="D6213" s="1" t="str">
        <f t="array" ref="D6213">_xlfn.XLOOKUP($B6213, sales_teams!$A$2:$A$36, sales_teams!$C$2:$C$36)</f>
        <v>West</v>
      </c>
      <c r="E6213" s="1" t="s">
        <v>148</v>
      </c>
      <c r="F6213" s="1" t="s">
        <v>84</v>
      </c>
      <c r="G6213" s="1" t="str">
        <f t="array" ref="G6213">IF($F6213="", "", _xlfn.XLOOKUP($F6213,accounts!$A$2:$A$86,accounts!$B$2:$B$86, "Other"))</f>
        <v>retail</v>
      </c>
      <c r="H6213" s="1" t="str">
        <f t="array" ref="H6213">IF($F6213="", "", IFS(_xlfn.XLOOKUP($F6213, accounts!$A$2:$A$86, accounts!$E$2:$E$86, 0)&gt;=1000, "Enterprise", _xlfn.XLOOKUP($F6213, accounts!$A$2:$A$86, accounts!$E$2:$E$86, 0)&gt;=100, "Mid-Market", TRUE, "SMB"))</f>
        <v>Enterprise</v>
      </c>
      <c r="I6213" s="1" t="str">
        <f t="array" ref="I6213">IF($F6213="", "", _xlfn.XLOOKUP($F6213,accounts!$A$2:$A$86,accounts!$F$2:$F$86, "Other"))</f>
        <v>United States</v>
      </c>
      <c r="J6213" s="1" t="s">
        <v>192</v>
      </c>
      <c r="K6213" s="3">
        <v>42973.0</v>
      </c>
      <c r="L6213" s="3">
        <v>43047.0</v>
      </c>
      <c r="M6213" s="1">
        <v>0.0</v>
      </c>
    </row>
    <row r="6214">
      <c r="A6214" s="1" t="s">
        <v>6419</v>
      </c>
      <c r="B6214" s="1" t="s">
        <v>18</v>
      </c>
      <c r="C6214" s="1" t="str">
        <f t="array" ref="C6214">_xlfn.XLOOKUP($B6214, sales_teams!$A$2:$A$36, sales_teams!$B$2:$B$36)</f>
        <v>Dustin Brinkmann</v>
      </c>
      <c r="D6214" s="1" t="str">
        <f t="array" ref="D6214">_xlfn.XLOOKUP($B6214, sales_teams!$A$2:$A$36, sales_teams!$C$2:$C$36)</f>
        <v>Central</v>
      </c>
      <c r="E6214" s="1" t="s">
        <v>179</v>
      </c>
      <c r="F6214" s="1" t="s">
        <v>152</v>
      </c>
      <c r="G6214" s="1" t="str">
        <f t="array" ref="G6214">IF($F6214="", "", _xlfn.XLOOKUP($F6214,accounts!$A$2:$A$86,accounts!$B$2:$B$86, "Other"))</f>
        <v>marketing</v>
      </c>
      <c r="H6214" s="1" t="str">
        <f t="array" ref="H6214">IF($F6214="", "", IFS(_xlfn.XLOOKUP($F6214, accounts!$A$2:$A$86, accounts!$E$2:$E$86, 0)&gt;=1000, "Enterprise", _xlfn.XLOOKUP($F6214, accounts!$A$2:$A$86, accounts!$E$2:$E$86, 0)&gt;=100, "Mid-Market", TRUE, "SMB"))</f>
        <v>Mid-Market</v>
      </c>
      <c r="I6214" s="1" t="str">
        <f t="array" ref="I6214">IF($F6214="", "", _xlfn.XLOOKUP($F6214,accounts!$A$2:$A$86,accounts!$F$2:$F$86, "Other"))</f>
        <v>United States</v>
      </c>
      <c r="J6214" s="1" t="s">
        <v>192</v>
      </c>
      <c r="K6214" s="3">
        <v>42973.0</v>
      </c>
      <c r="L6214" s="3">
        <v>43051.0</v>
      </c>
      <c r="M6214" s="1">
        <v>0.0</v>
      </c>
    </row>
    <row r="6215">
      <c r="A6215" s="1" t="s">
        <v>6420</v>
      </c>
      <c r="B6215" s="1" t="s">
        <v>18</v>
      </c>
      <c r="C6215" s="1" t="str">
        <f t="array" ref="C6215">_xlfn.XLOOKUP($B6215, sales_teams!$A$2:$A$36, sales_teams!$B$2:$B$36)</f>
        <v>Dustin Brinkmann</v>
      </c>
      <c r="D6215" s="1" t="str">
        <f t="array" ref="D6215">_xlfn.XLOOKUP($B6215, sales_teams!$A$2:$A$36, sales_teams!$C$2:$C$36)</f>
        <v>Central</v>
      </c>
      <c r="E6215" s="1" t="s">
        <v>109</v>
      </c>
      <c r="F6215" s="1" t="s">
        <v>122</v>
      </c>
      <c r="G6215" s="1" t="str">
        <f t="array" ref="G6215">IF($F6215="", "", _xlfn.XLOOKUP($F6215,accounts!$A$2:$A$86,accounts!$B$2:$B$86, "Other"))</f>
        <v>medical</v>
      </c>
      <c r="H6215" s="1" t="str">
        <f t="array" ref="H6215">IF($F6215="", "", IFS(_xlfn.XLOOKUP($F6215, accounts!$A$2:$A$86, accounts!$E$2:$E$86, 0)&gt;=1000, "Enterprise", _xlfn.XLOOKUP($F6215, accounts!$A$2:$A$86, accounts!$E$2:$E$86, 0)&gt;=100, "Mid-Market", TRUE, "SMB"))</f>
        <v>Enterprise</v>
      </c>
      <c r="I6215" s="1" t="str">
        <f t="array" ref="I6215">IF($F6215="", "", _xlfn.XLOOKUP($F6215,accounts!$A$2:$A$86,accounts!$F$2:$F$86, "Other"))</f>
        <v>United States</v>
      </c>
      <c r="J6215" s="1" t="s">
        <v>131</v>
      </c>
      <c r="K6215" s="3">
        <v>42973.0</v>
      </c>
      <c r="L6215" s="3">
        <v>43052.0</v>
      </c>
      <c r="M6215" s="1">
        <v>1042.0</v>
      </c>
    </row>
    <row r="6216">
      <c r="A6216" s="1" t="s">
        <v>6421</v>
      </c>
      <c r="B6216" s="1" t="s">
        <v>54</v>
      </c>
      <c r="C6216" s="1" t="str">
        <f t="array" ref="C6216">_xlfn.XLOOKUP($B6216, sales_teams!$A$2:$A$36, sales_teams!$B$2:$B$36)</f>
        <v>Rocco Neubert</v>
      </c>
      <c r="D6216" s="1" t="str">
        <f t="array" ref="D6216">_xlfn.XLOOKUP($B6216, sales_teams!$A$2:$A$36, sales_teams!$C$2:$C$36)</f>
        <v>East</v>
      </c>
      <c r="E6216" s="1" t="s">
        <v>181</v>
      </c>
      <c r="F6216" s="1" t="s">
        <v>22</v>
      </c>
      <c r="G6216" s="1" t="str">
        <f t="array" ref="G6216">IF($F6216="", "", _xlfn.XLOOKUP($F6216,accounts!$A$2:$A$86,accounts!$B$2:$B$86, "Other"))</f>
        <v>medical</v>
      </c>
      <c r="H6216" s="1" t="str">
        <f t="array" ref="H6216">IF($F6216="", "", IFS(_xlfn.XLOOKUP($F6216, accounts!$A$2:$A$86, accounts!$E$2:$E$86, 0)&gt;=1000, "Enterprise", _xlfn.XLOOKUP($F6216, accounts!$A$2:$A$86, accounts!$E$2:$E$86, 0)&gt;=100, "Mid-Market", TRUE, "SMB"))</f>
        <v>Mid-Market</v>
      </c>
      <c r="I6216" s="1" t="str">
        <f t="array" ref="I6216">IF($F6216="", "", _xlfn.XLOOKUP($F6216,accounts!$A$2:$A$86,accounts!$F$2:$F$86, "Other"))</f>
        <v>United States</v>
      </c>
      <c r="J6216" s="1" t="s">
        <v>131</v>
      </c>
      <c r="K6216" s="3">
        <v>42973.0</v>
      </c>
      <c r="L6216" s="3">
        <v>43046.0</v>
      </c>
      <c r="M6216" s="1">
        <v>539.0</v>
      </c>
    </row>
    <row r="6217">
      <c r="A6217" s="1" t="s">
        <v>6422</v>
      </c>
      <c r="B6217" s="1" t="s">
        <v>65</v>
      </c>
      <c r="C6217" s="1" t="str">
        <f t="array" ref="C6217">_xlfn.XLOOKUP($B6217, sales_teams!$A$2:$A$36, sales_teams!$B$2:$B$36)</f>
        <v>Celia Rouche</v>
      </c>
      <c r="D6217" s="1" t="str">
        <f t="array" ref="D6217">_xlfn.XLOOKUP($B6217, sales_teams!$A$2:$A$36, sales_teams!$C$2:$C$36)</f>
        <v>West</v>
      </c>
      <c r="E6217" s="1" t="s">
        <v>179</v>
      </c>
      <c r="G6217" s="1" t="str">
        <f t="array" ref="G6217">IF($F6217="", "", _xlfn.XLOOKUP($F6217,accounts!$A$2:$A$86,accounts!$B$2:$B$86, "Other"))</f>
        <v/>
      </c>
      <c r="H6217" s="1" t="str">
        <f t="array" ref="H6217">IF($F6217="", "", IFS(_xlfn.XLOOKUP($F6217, accounts!$A$2:$A$86, accounts!$E$2:$E$86, 0)&gt;=1000, "Enterprise", _xlfn.XLOOKUP($F6217, accounts!$A$2:$A$86, accounts!$E$2:$E$86, 0)&gt;=100, "Mid-Market", TRUE, "SMB"))</f>
        <v/>
      </c>
      <c r="I6217" s="1" t="str">
        <f t="array" ref="I6217">IF($F6217="", "", _xlfn.XLOOKUP($F6217,accounts!$A$2:$A$86,accounts!$F$2:$F$86, "Other"))</f>
        <v/>
      </c>
      <c r="J6217" s="1" t="s">
        <v>189</v>
      </c>
      <c r="K6217" s="3">
        <v>42973.0</v>
      </c>
    </row>
    <row r="6218">
      <c r="A6218" s="1" t="s">
        <v>6423</v>
      </c>
      <c r="B6218" s="1" t="s">
        <v>65</v>
      </c>
      <c r="C6218" s="1" t="str">
        <f t="array" ref="C6218">_xlfn.XLOOKUP($B6218, sales_teams!$A$2:$A$36, sales_teams!$B$2:$B$36)</f>
        <v>Celia Rouche</v>
      </c>
      <c r="D6218" s="1" t="str">
        <f t="array" ref="D6218">_xlfn.XLOOKUP($B6218, sales_teams!$A$2:$A$36, sales_teams!$C$2:$C$36)</f>
        <v>West</v>
      </c>
      <c r="E6218" s="1" t="s">
        <v>179</v>
      </c>
      <c r="F6218" s="1" t="s">
        <v>125</v>
      </c>
      <c r="G6218" s="1" t="str">
        <f t="array" ref="G6218">IF($F6218="", "", _xlfn.XLOOKUP($F6218,accounts!$A$2:$A$86,accounts!$B$2:$B$86, "Other"))</f>
        <v>software</v>
      </c>
      <c r="H6218" s="1" t="str">
        <f t="array" ref="H6218">IF($F6218="", "", IFS(_xlfn.XLOOKUP($F6218, accounts!$A$2:$A$86, accounts!$E$2:$E$86, 0)&gt;=1000, "Enterprise", _xlfn.XLOOKUP($F6218, accounts!$A$2:$A$86, accounts!$E$2:$E$86, 0)&gt;=100, "Mid-Market", TRUE, "SMB"))</f>
        <v>Enterprise</v>
      </c>
      <c r="I6218" s="1" t="str">
        <f t="array" ref="I6218">IF($F6218="", "", _xlfn.XLOOKUP($F6218,accounts!$A$2:$A$86,accounts!$F$2:$F$86, "Other"))</f>
        <v>United States</v>
      </c>
      <c r="J6218" s="1" t="s">
        <v>131</v>
      </c>
      <c r="K6218" s="3">
        <v>42973.0</v>
      </c>
      <c r="L6218" s="3">
        <v>43055.0</v>
      </c>
      <c r="M6218" s="1">
        <v>56.0</v>
      </c>
    </row>
    <row r="6219">
      <c r="A6219" s="1" t="s">
        <v>6424</v>
      </c>
      <c r="B6219" s="1" t="s">
        <v>15</v>
      </c>
      <c r="C6219" s="1" t="str">
        <f t="array" ref="C6219">_xlfn.XLOOKUP($B6219, sales_teams!$A$2:$A$36, sales_teams!$B$2:$B$36)</f>
        <v>Dustin Brinkmann</v>
      </c>
      <c r="D6219" s="1" t="str">
        <f t="array" ref="D6219">_xlfn.XLOOKUP($B6219, sales_teams!$A$2:$A$36, sales_teams!$C$2:$C$36)</f>
        <v>Central</v>
      </c>
      <c r="E6219" s="1" t="s">
        <v>179</v>
      </c>
      <c r="F6219" s="1" t="s">
        <v>113</v>
      </c>
      <c r="G6219" s="1" t="str">
        <f t="array" ref="G6219">IF($F6219="", "", _xlfn.XLOOKUP($F6219,accounts!$A$2:$A$86,accounts!$B$2:$B$86, "Other"))</f>
        <v>telecommunications</v>
      </c>
      <c r="H6219" s="1" t="str">
        <f t="array" ref="H6219">IF($F6219="", "", IFS(_xlfn.XLOOKUP($F6219, accounts!$A$2:$A$86, accounts!$E$2:$E$86, 0)&gt;=1000, "Enterprise", _xlfn.XLOOKUP($F6219, accounts!$A$2:$A$86, accounts!$E$2:$E$86, 0)&gt;=100, "Mid-Market", TRUE, "SMB"))</f>
        <v>Mid-Market</v>
      </c>
      <c r="I6219" s="1" t="str">
        <f t="array" ref="I6219">IF($F6219="", "", _xlfn.XLOOKUP($F6219,accounts!$A$2:$A$86,accounts!$F$2:$F$86, "Other"))</f>
        <v>United States</v>
      </c>
      <c r="J6219" s="1" t="s">
        <v>131</v>
      </c>
      <c r="K6219" s="3">
        <v>42973.0</v>
      </c>
      <c r="L6219" s="3">
        <v>43067.0</v>
      </c>
      <c r="M6219" s="1">
        <v>60.0</v>
      </c>
    </row>
    <row r="6220">
      <c r="A6220" s="1" t="s">
        <v>6425</v>
      </c>
      <c r="B6220" s="1" t="s">
        <v>60</v>
      </c>
      <c r="C6220" s="1" t="str">
        <f t="array" ref="C6220">_xlfn.XLOOKUP($B6220, sales_teams!$A$2:$A$36, sales_teams!$B$2:$B$36)</f>
        <v>Celia Rouche</v>
      </c>
      <c r="D6220" s="1" t="str">
        <f t="array" ref="D6220">_xlfn.XLOOKUP($B6220, sales_teams!$A$2:$A$36, sales_teams!$C$2:$C$36)</f>
        <v>West</v>
      </c>
      <c r="E6220" s="1" t="s">
        <v>179</v>
      </c>
      <c r="F6220" s="1" t="s">
        <v>151</v>
      </c>
      <c r="G6220" s="1" t="str">
        <f t="array" ref="G6220">IF($F6220="", "", _xlfn.XLOOKUP($F6220,accounts!$A$2:$A$86,accounts!$B$2:$B$86, "Other"))</f>
        <v>software</v>
      </c>
      <c r="H6220" s="1" t="str">
        <f t="array" ref="H6220">IF($F6220="", "", IFS(_xlfn.XLOOKUP($F6220, accounts!$A$2:$A$86, accounts!$E$2:$E$86, 0)&gt;=1000, "Enterprise", _xlfn.XLOOKUP($F6220, accounts!$A$2:$A$86, accounts!$E$2:$E$86, 0)&gt;=100, "Mid-Market", TRUE, "SMB"))</f>
        <v>Enterprise</v>
      </c>
      <c r="I6220" s="1" t="str">
        <f t="array" ref="I6220">IF($F6220="", "", _xlfn.XLOOKUP($F6220,accounts!$A$2:$A$86,accounts!$F$2:$F$86, "Other"))</f>
        <v>United States</v>
      </c>
      <c r="J6220" s="1" t="s">
        <v>192</v>
      </c>
      <c r="K6220" s="3">
        <v>42973.0</v>
      </c>
      <c r="L6220" s="3">
        <v>42974.0</v>
      </c>
      <c r="M6220" s="1">
        <v>0.0</v>
      </c>
    </row>
    <row r="6221">
      <c r="A6221" s="1" t="s">
        <v>6426</v>
      </c>
      <c r="B6221" s="1" t="s">
        <v>60</v>
      </c>
      <c r="C6221" s="1" t="str">
        <f t="array" ref="C6221">_xlfn.XLOOKUP($B6221, sales_teams!$A$2:$A$36, sales_teams!$B$2:$B$36)</f>
        <v>Celia Rouche</v>
      </c>
      <c r="D6221" s="1" t="str">
        <f t="array" ref="D6221">_xlfn.XLOOKUP($B6221, sales_teams!$A$2:$A$36, sales_teams!$C$2:$C$36)</f>
        <v>West</v>
      </c>
      <c r="E6221" s="1" t="s">
        <v>188</v>
      </c>
      <c r="F6221" s="1" t="s">
        <v>161</v>
      </c>
      <c r="G6221" s="1" t="str">
        <f t="array" ref="G6221">IF($F6221="", "", _xlfn.XLOOKUP($F6221,accounts!$A$2:$A$86,accounts!$B$2:$B$86, "Other"))</f>
        <v>marketing</v>
      </c>
      <c r="H6221" s="1" t="str">
        <f t="array" ref="H6221">IF($F6221="", "", IFS(_xlfn.XLOOKUP($F6221, accounts!$A$2:$A$86, accounts!$E$2:$E$86, 0)&gt;=1000, "Enterprise", _xlfn.XLOOKUP($F6221, accounts!$A$2:$A$86, accounts!$E$2:$E$86, 0)&gt;=100, "Mid-Market", TRUE, "SMB"))</f>
        <v>Enterprise</v>
      </c>
      <c r="I6221" s="1" t="str">
        <f t="array" ref="I6221">IF($F6221="", "", _xlfn.XLOOKUP($F6221,accounts!$A$2:$A$86,accounts!$F$2:$F$86, "Other"))</f>
        <v>Poland</v>
      </c>
      <c r="J6221" s="1" t="s">
        <v>131</v>
      </c>
      <c r="K6221" s="3">
        <v>42973.0</v>
      </c>
      <c r="L6221" s="3">
        <v>43043.0</v>
      </c>
      <c r="M6221" s="1">
        <v>3966.0</v>
      </c>
    </row>
    <row r="6222">
      <c r="A6222" s="1" t="s">
        <v>6427</v>
      </c>
      <c r="B6222" s="1" t="s">
        <v>34</v>
      </c>
      <c r="C6222" s="1" t="str">
        <f t="array" ref="C6222">_xlfn.XLOOKUP($B6222, sales_teams!$A$2:$A$36, sales_teams!$B$2:$B$36)</f>
        <v>Cara Losch</v>
      </c>
      <c r="D6222" s="1" t="str">
        <f t="array" ref="D6222">_xlfn.XLOOKUP($B6222, sales_teams!$A$2:$A$36, sales_teams!$C$2:$C$36)</f>
        <v>East</v>
      </c>
      <c r="E6222" s="1" t="s">
        <v>179</v>
      </c>
      <c r="F6222" s="1" t="s">
        <v>40</v>
      </c>
      <c r="G6222" s="1" t="str">
        <f t="array" ref="G6222">IF($F6222="", "", _xlfn.XLOOKUP($F6222,accounts!$A$2:$A$86,accounts!$B$2:$B$86, "Other"))</f>
        <v>technology</v>
      </c>
      <c r="H6222" s="1" t="str">
        <f t="array" ref="H6222">IF($F6222="", "", IFS(_xlfn.XLOOKUP($F6222, accounts!$A$2:$A$86, accounts!$E$2:$E$86, 0)&gt;=1000, "Enterprise", _xlfn.XLOOKUP($F6222, accounts!$A$2:$A$86, accounts!$E$2:$E$86, 0)&gt;=100, "Mid-Market", TRUE, "SMB"))</f>
        <v>Enterprise</v>
      </c>
      <c r="I6222" s="1" t="str">
        <f t="array" ref="I6222">IF($F6222="", "", _xlfn.XLOOKUP($F6222,accounts!$A$2:$A$86,accounts!$F$2:$F$86, "Other"))</f>
        <v>United States</v>
      </c>
      <c r="J6222" s="1" t="s">
        <v>192</v>
      </c>
      <c r="K6222" s="3">
        <v>42973.0</v>
      </c>
      <c r="L6222" s="3">
        <v>42974.0</v>
      </c>
      <c r="M6222" s="1">
        <v>0.0</v>
      </c>
    </row>
    <row r="6223">
      <c r="A6223" s="1" t="s">
        <v>6428</v>
      </c>
      <c r="B6223" s="1" t="s">
        <v>45</v>
      </c>
      <c r="C6223" s="1" t="str">
        <f t="array" ref="C6223">_xlfn.XLOOKUP($B6223, sales_teams!$A$2:$A$36, sales_teams!$B$2:$B$36)</f>
        <v>Cara Losch</v>
      </c>
      <c r="D6223" s="1" t="str">
        <f t="array" ref="D6223">_xlfn.XLOOKUP($B6223, sales_teams!$A$2:$A$36, sales_teams!$C$2:$C$36)</f>
        <v>East</v>
      </c>
      <c r="E6223" s="1" t="s">
        <v>181</v>
      </c>
      <c r="F6223" s="1" t="s">
        <v>166</v>
      </c>
      <c r="G6223" s="1" t="str">
        <f t="array" ref="G6223">IF($F6223="", "", _xlfn.XLOOKUP($F6223,accounts!$A$2:$A$86,accounts!$B$2:$B$86, "Other"))</f>
        <v>finance</v>
      </c>
      <c r="H6223" s="1" t="str">
        <f t="array" ref="H6223">IF($F6223="", "", IFS(_xlfn.XLOOKUP($F6223, accounts!$A$2:$A$86, accounts!$E$2:$E$86, 0)&gt;=1000, "Enterprise", _xlfn.XLOOKUP($F6223, accounts!$A$2:$A$86, accounts!$E$2:$E$86, 0)&gt;=100, "Mid-Market", TRUE, "SMB"))</f>
        <v>Enterprise</v>
      </c>
      <c r="I6223" s="1" t="str">
        <f t="array" ref="I6223">IF($F6223="", "", _xlfn.XLOOKUP($F6223,accounts!$A$2:$A$86,accounts!$F$2:$F$86, "Other"))</f>
        <v>United States</v>
      </c>
      <c r="J6223" s="1" t="s">
        <v>131</v>
      </c>
      <c r="K6223" s="3">
        <v>42973.0</v>
      </c>
      <c r="L6223" s="3">
        <v>43062.0</v>
      </c>
      <c r="M6223" s="1">
        <v>471.0</v>
      </c>
    </row>
    <row r="6224">
      <c r="A6224" s="1" t="s">
        <v>6429</v>
      </c>
      <c r="B6224" s="1" t="s">
        <v>105</v>
      </c>
      <c r="C6224" s="1" t="str">
        <f t="array" ref="C6224">_xlfn.XLOOKUP($B6224, sales_teams!$A$2:$A$36, sales_teams!$B$2:$B$36)</f>
        <v>Summer Sewald</v>
      </c>
      <c r="D6224" s="1" t="str">
        <f t="array" ref="D6224">_xlfn.XLOOKUP($B6224, sales_teams!$A$2:$A$36, sales_teams!$C$2:$C$36)</f>
        <v>West</v>
      </c>
      <c r="E6224" s="1" t="s">
        <v>148</v>
      </c>
      <c r="G6224" s="1" t="str">
        <f t="array" ref="G6224">IF($F6224="", "", _xlfn.XLOOKUP($F6224,accounts!$A$2:$A$86,accounts!$B$2:$B$86, "Other"))</f>
        <v/>
      </c>
      <c r="H6224" s="1" t="str">
        <f t="array" ref="H6224">IF($F6224="", "", IFS(_xlfn.XLOOKUP($F6224, accounts!$A$2:$A$86, accounts!$E$2:$E$86, 0)&gt;=1000, "Enterprise", _xlfn.XLOOKUP($F6224, accounts!$A$2:$A$86, accounts!$E$2:$E$86, 0)&gt;=100, "Mid-Market", TRUE, "SMB"))</f>
        <v/>
      </c>
      <c r="I6224" s="1" t="str">
        <f t="array" ref="I6224">IF($F6224="", "", _xlfn.XLOOKUP($F6224,accounts!$A$2:$A$86,accounts!$F$2:$F$86, "Other"))</f>
        <v/>
      </c>
      <c r="J6224" s="1" t="s">
        <v>189</v>
      </c>
      <c r="K6224" s="3">
        <v>42973.0</v>
      </c>
    </row>
    <row r="6225">
      <c r="A6225" s="1" t="s">
        <v>6430</v>
      </c>
      <c r="B6225" s="1" t="s">
        <v>7</v>
      </c>
      <c r="C6225" s="1" t="str">
        <f t="array" ref="C6225">_xlfn.XLOOKUP($B6225, sales_teams!$A$2:$A$36, sales_teams!$B$2:$B$36)</f>
        <v>Dustin Brinkmann</v>
      </c>
      <c r="D6225" s="1" t="str">
        <f t="array" ref="D6225">_xlfn.XLOOKUP($B6225, sales_teams!$A$2:$A$36, sales_teams!$C$2:$C$36)</f>
        <v>Central</v>
      </c>
      <c r="E6225" s="1" t="s">
        <v>181</v>
      </c>
      <c r="F6225" s="1" t="s">
        <v>47</v>
      </c>
      <c r="G6225" s="1" t="str">
        <f t="array" ref="G6225">IF($F6225="", "", _xlfn.XLOOKUP($F6225,accounts!$A$2:$A$86,accounts!$B$2:$B$86, "Other"))</f>
        <v>retail</v>
      </c>
      <c r="H6225" s="1" t="str">
        <f t="array" ref="H6225">IF($F6225="", "", IFS(_xlfn.XLOOKUP($F6225, accounts!$A$2:$A$86, accounts!$E$2:$E$86, 0)&gt;=1000, "Enterprise", _xlfn.XLOOKUP($F6225, accounts!$A$2:$A$86, accounts!$E$2:$E$86, 0)&gt;=100, "Mid-Market", TRUE, "SMB"))</f>
        <v>Enterprise</v>
      </c>
      <c r="I6225" s="1" t="str">
        <f t="array" ref="I6225">IF($F6225="", "", _xlfn.XLOOKUP($F6225,accounts!$A$2:$A$86,accounts!$F$2:$F$86, "Other"))</f>
        <v>United States</v>
      </c>
      <c r="J6225" s="1" t="s">
        <v>131</v>
      </c>
      <c r="K6225" s="3">
        <v>42974.0</v>
      </c>
      <c r="L6225" s="3">
        <v>42983.0</v>
      </c>
      <c r="M6225" s="1">
        <v>597.0</v>
      </c>
    </row>
    <row r="6226">
      <c r="A6226" s="1" t="s">
        <v>6431</v>
      </c>
      <c r="B6226" s="1" t="s">
        <v>7</v>
      </c>
      <c r="C6226" s="1" t="str">
        <f t="array" ref="C6226">_xlfn.XLOOKUP($B6226, sales_teams!$A$2:$A$36, sales_teams!$B$2:$B$36)</f>
        <v>Dustin Brinkmann</v>
      </c>
      <c r="D6226" s="1" t="str">
        <f t="array" ref="D6226">_xlfn.XLOOKUP($B6226, sales_teams!$A$2:$A$36, sales_teams!$C$2:$C$36)</f>
        <v>Central</v>
      </c>
      <c r="E6226" s="1" t="s">
        <v>179</v>
      </c>
      <c r="F6226" s="1" t="s">
        <v>59</v>
      </c>
      <c r="G6226" s="1" t="str">
        <f t="array" ref="G6226">IF($F6226="", "", _xlfn.XLOOKUP($F6226,accounts!$A$2:$A$86,accounts!$B$2:$B$86, "Other"))</f>
        <v>medical</v>
      </c>
      <c r="H6226" s="1" t="str">
        <f t="array" ref="H6226">IF($F6226="", "", IFS(_xlfn.XLOOKUP($F6226, accounts!$A$2:$A$86, accounts!$E$2:$E$86, 0)&gt;=1000, "Enterprise", _xlfn.XLOOKUP($F6226, accounts!$A$2:$A$86, accounts!$E$2:$E$86, 0)&gt;=100, "Mid-Market", TRUE, "SMB"))</f>
        <v>SMB</v>
      </c>
      <c r="I6226" s="1" t="str">
        <f t="array" ref="I6226">IF($F6226="", "", _xlfn.XLOOKUP($F6226,accounts!$A$2:$A$86,accounts!$F$2:$F$86, "Other"))</f>
        <v>United States</v>
      </c>
      <c r="J6226" s="1" t="s">
        <v>131</v>
      </c>
      <c r="K6226" s="3">
        <v>42974.0</v>
      </c>
      <c r="L6226" s="3">
        <v>43053.0</v>
      </c>
      <c r="M6226" s="1">
        <v>53.0</v>
      </c>
    </row>
    <row r="6227">
      <c r="A6227" s="1" t="s">
        <v>6432</v>
      </c>
      <c r="B6227" s="1" t="s">
        <v>7</v>
      </c>
      <c r="C6227" s="1" t="str">
        <f t="array" ref="C6227">_xlfn.XLOOKUP($B6227, sales_teams!$A$2:$A$36, sales_teams!$B$2:$B$36)</f>
        <v>Dustin Brinkmann</v>
      </c>
      <c r="D6227" s="1" t="str">
        <f t="array" ref="D6227">_xlfn.XLOOKUP($B6227, sales_teams!$A$2:$A$36, sales_teams!$C$2:$C$36)</f>
        <v>Central</v>
      </c>
      <c r="E6227" s="1" t="s">
        <v>179</v>
      </c>
      <c r="F6227" s="1" t="s">
        <v>82</v>
      </c>
      <c r="G6227" s="1" t="str">
        <f t="array" ref="G6227">IF($F6227="", "", _xlfn.XLOOKUP($F6227,accounts!$A$2:$A$86,accounts!$B$2:$B$86, "Other"))</f>
        <v>software</v>
      </c>
      <c r="H6227" s="1" t="str">
        <f t="array" ref="H6227">IF($F6227="", "", IFS(_xlfn.XLOOKUP($F6227, accounts!$A$2:$A$86, accounts!$E$2:$E$86, 0)&gt;=1000, "Enterprise", _xlfn.XLOOKUP($F6227, accounts!$A$2:$A$86, accounts!$E$2:$E$86, 0)&gt;=100, "Mid-Market", TRUE, "SMB"))</f>
        <v>Enterprise</v>
      </c>
      <c r="I6227" s="1" t="str">
        <f t="array" ref="I6227">IF($F6227="", "", _xlfn.XLOOKUP($F6227,accounts!$A$2:$A$86,accounts!$F$2:$F$86, "Other"))</f>
        <v>United States</v>
      </c>
      <c r="J6227" s="1" t="s">
        <v>131</v>
      </c>
      <c r="K6227" s="3">
        <v>42974.0</v>
      </c>
      <c r="L6227" s="3">
        <v>42991.0</v>
      </c>
      <c r="M6227" s="1">
        <v>59.0</v>
      </c>
    </row>
    <row r="6228">
      <c r="A6228" s="1" t="s">
        <v>6433</v>
      </c>
      <c r="B6228" s="1" t="s">
        <v>52</v>
      </c>
      <c r="C6228" s="1" t="str">
        <f t="array" ref="C6228">_xlfn.XLOOKUP($B6228, sales_teams!$A$2:$A$36, sales_teams!$B$2:$B$36)</f>
        <v>Rocco Neubert</v>
      </c>
      <c r="D6228" s="1" t="str">
        <f t="array" ref="D6228">_xlfn.XLOOKUP($B6228, sales_teams!$A$2:$A$36, sales_teams!$C$2:$C$36)</f>
        <v>East</v>
      </c>
      <c r="E6228" s="1" t="s">
        <v>109</v>
      </c>
      <c r="F6228" s="1" t="s">
        <v>170</v>
      </c>
      <c r="G6228" s="1" t="str">
        <f t="array" ref="G6228">IF($F6228="", "", _xlfn.XLOOKUP($F6228,accounts!$A$2:$A$86,accounts!$B$2:$B$86, "Other"))</f>
        <v>employment</v>
      </c>
      <c r="H6228" s="1" t="str">
        <f t="array" ref="H6228">IF($F6228="", "", IFS(_xlfn.XLOOKUP($F6228, accounts!$A$2:$A$86, accounts!$E$2:$E$86, 0)&gt;=1000, "Enterprise", _xlfn.XLOOKUP($F6228, accounts!$A$2:$A$86, accounts!$E$2:$E$86, 0)&gt;=100, "Mid-Market", TRUE, "SMB"))</f>
        <v>Enterprise</v>
      </c>
      <c r="I6228" s="1" t="str">
        <f t="array" ref="I6228">IF($F6228="", "", _xlfn.XLOOKUP($F6228,accounts!$A$2:$A$86,accounts!$F$2:$F$86, "Other"))</f>
        <v>United States</v>
      </c>
      <c r="J6228" s="1" t="s">
        <v>189</v>
      </c>
      <c r="K6228" s="3">
        <v>42974.0</v>
      </c>
    </row>
    <row r="6229">
      <c r="A6229" s="1" t="s">
        <v>6434</v>
      </c>
      <c r="B6229" s="1" t="s">
        <v>52</v>
      </c>
      <c r="C6229" s="1" t="str">
        <f t="array" ref="C6229">_xlfn.XLOOKUP($B6229, sales_teams!$A$2:$A$36, sales_teams!$B$2:$B$36)</f>
        <v>Rocco Neubert</v>
      </c>
      <c r="D6229" s="1" t="str">
        <f t="array" ref="D6229">_xlfn.XLOOKUP($B6229, sales_teams!$A$2:$A$36, sales_teams!$C$2:$C$36)</f>
        <v>East</v>
      </c>
      <c r="E6229" s="1" t="s">
        <v>181</v>
      </c>
      <c r="F6229" s="1" t="s">
        <v>43</v>
      </c>
      <c r="G6229" s="1" t="str">
        <f t="array" ref="G6229">IF($F6229="", "", _xlfn.XLOOKUP($F6229,accounts!$A$2:$A$86,accounts!$B$2:$B$86, "Other"))</f>
        <v>software</v>
      </c>
      <c r="H6229" s="1" t="str">
        <f t="array" ref="H6229">IF($F6229="", "", IFS(_xlfn.XLOOKUP($F6229, accounts!$A$2:$A$86, accounts!$E$2:$E$86, 0)&gt;=1000, "Enterprise", _xlfn.XLOOKUP($F6229, accounts!$A$2:$A$86, accounts!$E$2:$E$86, 0)&gt;=100, "Mid-Market", TRUE, "SMB"))</f>
        <v>Enterprise</v>
      </c>
      <c r="I6229" s="1" t="str">
        <f t="array" ref="I6229">IF($F6229="", "", _xlfn.XLOOKUP($F6229,accounts!$A$2:$A$86,accounts!$F$2:$F$86, "Other"))</f>
        <v>United States</v>
      </c>
      <c r="J6229" s="1" t="s">
        <v>131</v>
      </c>
      <c r="K6229" s="3">
        <v>42974.0</v>
      </c>
      <c r="L6229" s="3">
        <v>43077.0</v>
      </c>
      <c r="M6229" s="1">
        <v>606.0</v>
      </c>
    </row>
    <row r="6230">
      <c r="A6230" s="1" t="s">
        <v>6435</v>
      </c>
      <c r="B6230" s="1" t="s">
        <v>39</v>
      </c>
      <c r="C6230" s="1" t="str">
        <f t="array" ref="C6230">_xlfn.XLOOKUP($B6230, sales_teams!$A$2:$A$36, sales_teams!$B$2:$B$36)</f>
        <v>Cara Losch</v>
      </c>
      <c r="D6230" s="1" t="str">
        <f t="array" ref="D6230">_xlfn.XLOOKUP($B6230, sales_teams!$A$2:$A$36, sales_teams!$C$2:$C$36)</f>
        <v>East</v>
      </c>
      <c r="E6230" s="1" t="s">
        <v>194</v>
      </c>
      <c r="F6230" s="1" t="s">
        <v>130</v>
      </c>
      <c r="G6230" s="1" t="str">
        <f t="array" ref="G6230">IF($F6230="", "", _xlfn.XLOOKUP($F6230,accounts!$A$2:$A$86,accounts!$B$2:$B$86, "Other"))</f>
        <v>medical</v>
      </c>
      <c r="H6230" s="1" t="str">
        <f t="array" ref="H6230">IF($F6230="", "", IFS(_xlfn.XLOOKUP($F6230, accounts!$A$2:$A$86, accounts!$E$2:$E$86, 0)&gt;=1000, "Enterprise", _xlfn.XLOOKUP($F6230, accounts!$A$2:$A$86, accounts!$E$2:$E$86, 0)&gt;=100, "Mid-Market", TRUE, "SMB"))</f>
        <v>Enterprise</v>
      </c>
      <c r="I6230" s="1" t="str">
        <f t="array" ref="I6230">IF($F6230="", "", _xlfn.XLOOKUP($F6230,accounts!$A$2:$A$86,accounts!$F$2:$F$86, "Other"))</f>
        <v>United States</v>
      </c>
      <c r="J6230" s="1" t="s">
        <v>189</v>
      </c>
      <c r="K6230" s="3">
        <v>42974.0</v>
      </c>
    </row>
    <row r="6231">
      <c r="A6231" s="1" t="s">
        <v>6436</v>
      </c>
      <c r="B6231" s="1" t="s">
        <v>53</v>
      </c>
      <c r="C6231" s="1" t="str">
        <f t="array" ref="C6231">_xlfn.XLOOKUP($B6231, sales_teams!$A$2:$A$36, sales_teams!$B$2:$B$36)</f>
        <v>Rocco Neubert</v>
      </c>
      <c r="D6231" s="1" t="str">
        <f t="array" ref="D6231">_xlfn.XLOOKUP($B6231, sales_teams!$A$2:$A$36, sales_teams!$C$2:$C$36)</f>
        <v>East</v>
      </c>
      <c r="E6231" s="1" t="s">
        <v>109</v>
      </c>
      <c r="F6231" s="1" t="s">
        <v>125</v>
      </c>
      <c r="G6231" s="1" t="str">
        <f t="array" ref="G6231">IF($F6231="", "", _xlfn.XLOOKUP($F6231,accounts!$A$2:$A$86,accounts!$B$2:$B$86, "Other"))</f>
        <v>software</v>
      </c>
      <c r="H6231" s="1" t="str">
        <f t="array" ref="H6231">IF($F6231="", "", IFS(_xlfn.XLOOKUP($F6231, accounts!$A$2:$A$86, accounts!$E$2:$E$86, 0)&gt;=1000, "Enterprise", _xlfn.XLOOKUP($F6231, accounts!$A$2:$A$86, accounts!$E$2:$E$86, 0)&gt;=100, "Mid-Market", TRUE, "SMB"))</f>
        <v>Enterprise</v>
      </c>
      <c r="I6231" s="1" t="str">
        <f t="array" ref="I6231">IF($F6231="", "", _xlfn.XLOOKUP($F6231,accounts!$A$2:$A$86,accounts!$F$2:$F$86, "Other"))</f>
        <v>United States</v>
      </c>
      <c r="J6231" s="1" t="s">
        <v>192</v>
      </c>
      <c r="K6231" s="3">
        <v>42974.0</v>
      </c>
      <c r="L6231" s="3">
        <v>43059.0</v>
      </c>
      <c r="M6231" s="1">
        <v>0.0</v>
      </c>
    </row>
    <row r="6232">
      <c r="A6232" s="1" t="s">
        <v>6437</v>
      </c>
      <c r="B6232" s="1" t="s">
        <v>53</v>
      </c>
      <c r="C6232" s="1" t="str">
        <f t="array" ref="C6232">_xlfn.XLOOKUP($B6232, sales_teams!$A$2:$A$36, sales_teams!$B$2:$B$36)</f>
        <v>Rocco Neubert</v>
      </c>
      <c r="D6232" s="1" t="str">
        <f t="array" ref="D6232">_xlfn.XLOOKUP($B6232, sales_teams!$A$2:$A$36, sales_teams!$C$2:$C$36)</f>
        <v>East</v>
      </c>
      <c r="E6232" s="1" t="s">
        <v>148</v>
      </c>
      <c r="F6232" s="1" t="s">
        <v>177</v>
      </c>
      <c r="G6232" s="1" t="str">
        <f t="array" ref="G6232">IF($F6232="", "", _xlfn.XLOOKUP($F6232,accounts!$A$2:$A$86,accounts!$B$2:$B$86, "Other"))</f>
        <v>software</v>
      </c>
      <c r="H6232" s="1" t="str">
        <f t="array" ref="H6232">IF($F6232="", "", IFS(_xlfn.XLOOKUP($F6232, accounts!$A$2:$A$86, accounts!$E$2:$E$86, 0)&gt;=1000, "Enterprise", _xlfn.XLOOKUP($F6232, accounts!$A$2:$A$86, accounts!$E$2:$E$86, 0)&gt;=100, "Mid-Market", TRUE, "SMB"))</f>
        <v>Enterprise</v>
      </c>
      <c r="I6232" s="1" t="str">
        <f t="array" ref="I6232">IF($F6232="", "", _xlfn.XLOOKUP($F6232,accounts!$A$2:$A$86,accounts!$F$2:$F$86, "Other"))</f>
        <v>United States</v>
      </c>
      <c r="J6232" s="1" t="s">
        <v>131</v>
      </c>
      <c r="K6232" s="3">
        <v>42974.0</v>
      </c>
      <c r="L6232" s="3">
        <v>43064.0</v>
      </c>
      <c r="M6232" s="1">
        <v>5305.0</v>
      </c>
    </row>
    <row r="6233">
      <c r="A6233" s="1" t="s">
        <v>6438</v>
      </c>
      <c r="B6233" s="1" t="s">
        <v>88</v>
      </c>
      <c r="C6233" s="1" t="str">
        <f t="array" ref="C6233">_xlfn.XLOOKUP($B6233, sales_teams!$A$2:$A$36, sales_teams!$B$2:$B$36)</f>
        <v>Celia Rouche</v>
      </c>
      <c r="D6233" s="1" t="str">
        <f t="array" ref="D6233">_xlfn.XLOOKUP($B6233, sales_teams!$A$2:$A$36, sales_teams!$C$2:$C$36)</f>
        <v>West</v>
      </c>
      <c r="E6233" s="1" t="s">
        <v>109</v>
      </c>
      <c r="F6233" s="1" t="s">
        <v>176</v>
      </c>
      <c r="G6233" s="1" t="str">
        <f t="array" ref="G6233">IF($F6233="", "", _xlfn.XLOOKUP($F6233,accounts!$A$2:$A$86,accounts!$B$2:$B$86, "Other"))</f>
        <v>entertainment</v>
      </c>
      <c r="H6233" s="1" t="str">
        <f t="array" ref="H6233">IF($F6233="", "", IFS(_xlfn.XLOOKUP($F6233, accounts!$A$2:$A$86, accounts!$E$2:$E$86, 0)&gt;=1000, "Enterprise", _xlfn.XLOOKUP($F6233, accounts!$A$2:$A$86, accounts!$E$2:$E$86, 0)&gt;=100, "Mid-Market", TRUE, "SMB"))</f>
        <v>Mid-Market</v>
      </c>
      <c r="I6233" s="1" t="str">
        <f t="array" ref="I6233">IF($F6233="", "", _xlfn.XLOOKUP($F6233,accounts!$A$2:$A$86,accounts!$F$2:$F$86, "Other"))</f>
        <v>United States</v>
      </c>
      <c r="J6233" s="1" t="s">
        <v>192</v>
      </c>
      <c r="K6233" s="3">
        <v>42974.0</v>
      </c>
      <c r="L6233" s="3">
        <v>43041.0</v>
      </c>
      <c r="M6233" s="1">
        <v>0.0</v>
      </c>
    </row>
    <row r="6234">
      <c r="A6234" s="1" t="s">
        <v>6439</v>
      </c>
      <c r="B6234" s="1" t="s">
        <v>104</v>
      </c>
      <c r="C6234" s="1" t="str">
        <f t="array" ref="C6234">_xlfn.XLOOKUP($B6234, sales_teams!$A$2:$A$36, sales_teams!$B$2:$B$36)</f>
        <v>Summer Sewald</v>
      </c>
      <c r="D6234" s="1" t="str">
        <f t="array" ref="D6234">_xlfn.XLOOKUP($B6234, sales_teams!$A$2:$A$36, sales_teams!$C$2:$C$36)</f>
        <v>West</v>
      </c>
      <c r="E6234" s="1" t="s">
        <v>148</v>
      </c>
      <c r="G6234" s="1" t="str">
        <f t="array" ref="G6234">IF($F6234="", "", _xlfn.XLOOKUP($F6234,accounts!$A$2:$A$86,accounts!$B$2:$B$86, "Other"))</f>
        <v/>
      </c>
      <c r="H6234" s="1" t="str">
        <f t="array" ref="H6234">IF($F6234="", "", IFS(_xlfn.XLOOKUP($F6234, accounts!$A$2:$A$86, accounts!$E$2:$E$86, 0)&gt;=1000, "Enterprise", _xlfn.XLOOKUP($F6234, accounts!$A$2:$A$86, accounts!$E$2:$E$86, 0)&gt;=100, "Mid-Market", TRUE, "SMB"))</f>
        <v/>
      </c>
      <c r="I6234" s="1" t="str">
        <f t="array" ref="I6234">IF($F6234="", "", _xlfn.XLOOKUP($F6234,accounts!$A$2:$A$86,accounts!$F$2:$F$86, "Other"))</f>
        <v/>
      </c>
      <c r="J6234" s="1" t="s">
        <v>189</v>
      </c>
      <c r="K6234" s="3">
        <v>42974.0</v>
      </c>
    </row>
    <row r="6235">
      <c r="A6235" s="1" t="s">
        <v>6440</v>
      </c>
      <c r="B6235" s="1" t="s">
        <v>104</v>
      </c>
      <c r="C6235" s="1" t="str">
        <f t="array" ref="C6235">_xlfn.XLOOKUP($B6235, sales_teams!$A$2:$A$36, sales_teams!$B$2:$B$36)</f>
        <v>Summer Sewald</v>
      </c>
      <c r="D6235" s="1" t="str">
        <f t="array" ref="D6235">_xlfn.XLOOKUP($B6235, sales_teams!$A$2:$A$36, sales_teams!$C$2:$C$36)</f>
        <v>West</v>
      </c>
      <c r="E6235" s="1" t="s">
        <v>179</v>
      </c>
      <c r="G6235" s="1" t="str">
        <f t="array" ref="G6235">IF($F6235="", "", _xlfn.XLOOKUP($F6235,accounts!$A$2:$A$86,accounts!$B$2:$B$86, "Other"))</f>
        <v/>
      </c>
      <c r="H6235" s="1" t="str">
        <f t="array" ref="H6235">IF($F6235="", "", IFS(_xlfn.XLOOKUP($F6235, accounts!$A$2:$A$86, accounts!$E$2:$E$86, 0)&gt;=1000, "Enterprise", _xlfn.XLOOKUP($F6235, accounts!$A$2:$A$86, accounts!$E$2:$E$86, 0)&gt;=100, "Mid-Market", TRUE, "SMB"))</f>
        <v/>
      </c>
      <c r="I6235" s="1" t="str">
        <f t="array" ref="I6235">IF($F6235="", "", _xlfn.XLOOKUP($F6235,accounts!$A$2:$A$86,accounts!$F$2:$F$86, "Other"))</f>
        <v/>
      </c>
      <c r="J6235" s="1" t="s">
        <v>189</v>
      </c>
      <c r="K6235" s="3">
        <v>42974.0</v>
      </c>
    </row>
    <row r="6236">
      <c r="A6236" s="1" t="s">
        <v>6441</v>
      </c>
      <c r="B6236" s="1" t="s">
        <v>104</v>
      </c>
      <c r="C6236" s="1" t="str">
        <f t="array" ref="C6236">_xlfn.XLOOKUP($B6236, sales_teams!$A$2:$A$36, sales_teams!$B$2:$B$36)</f>
        <v>Summer Sewald</v>
      </c>
      <c r="D6236" s="1" t="str">
        <f t="array" ref="D6236">_xlfn.XLOOKUP($B6236, sales_teams!$A$2:$A$36, sales_teams!$C$2:$C$36)</f>
        <v>West</v>
      </c>
      <c r="E6236" s="1" t="s">
        <v>181</v>
      </c>
      <c r="F6236" s="1" t="s">
        <v>125</v>
      </c>
      <c r="G6236" s="1" t="str">
        <f t="array" ref="G6236">IF($F6236="", "", _xlfn.XLOOKUP($F6236,accounts!$A$2:$A$86,accounts!$B$2:$B$86, "Other"))</f>
        <v>software</v>
      </c>
      <c r="H6236" s="1" t="str">
        <f t="array" ref="H6236">IF($F6236="", "", IFS(_xlfn.XLOOKUP($F6236, accounts!$A$2:$A$86, accounts!$E$2:$E$86, 0)&gt;=1000, "Enterprise", _xlfn.XLOOKUP($F6236, accounts!$A$2:$A$86, accounts!$E$2:$E$86, 0)&gt;=100, "Mid-Market", TRUE, "SMB"))</f>
        <v>Enterprise</v>
      </c>
      <c r="I6236" s="1" t="str">
        <f t="array" ref="I6236">IF($F6236="", "", _xlfn.XLOOKUP($F6236,accounts!$A$2:$A$86,accounts!$F$2:$F$86, "Other"))</f>
        <v>United States</v>
      </c>
      <c r="J6236" s="1" t="s">
        <v>192</v>
      </c>
      <c r="K6236" s="3">
        <v>42974.0</v>
      </c>
      <c r="L6236" s="3">
        <v>43055.0</v>
      </c>
      <c r="M6236" s="1">
        <v>0.0</v>
      </c>
    </row>
    <row r="6237">
      <c r="A6237" s="1" t="s">
        <v>6442</v>
      </c>
      <c r="B6237" s="1" t="s">
        <v>104</v>
      </c>
      <c r="C6237" s="1" t="str">
        <f t="array" ref="C6237">_xlfn.XLOOKUP($B6237, sales_teams!$A$2:$A$36, sales_teams!$B$2:$B$36)</f>
        <v>Summer Sewald</v>
      </c>
      <c r="D6237" s="1" t="str">
        <f t="array" ref="D6237">_xlfn.XLOOKUP($B6237, sales_teams!$A$2:$A$36, sales_teams!$C$2:$C$36)</f>
        <v>West</v>
      </c>
      <c r="E6237" s="1" t="s">
        <v>181</v>
      </c>
      <c r="F6237" s="1" t="s">
        <v>115</v>
      </c>
      <c r="G6237" s="1" t="str">
        <f t="array" ref="G6237">IF($F6237="", "", _xlfn.XLOOKUP($F6237,accounts!$A$2:$A$86,accounts!$B$2:$B$86, "Other"))</f>
        <v>services</v>
      </c>
      <c r="H6237" s="1" t="str">
        <f t="array" ref="H6237">IF($F6237="", "", IFS(_xlfn.XLOOKUP($F6237, accounts!$A$2:$A$86, accounts!$E$2:$E$86, 0)&gt;=1000, "Enterprise", _xlfn.XLOOKUP($F6237, accounts!$A$2:$A$86, accounts!$E$2:$E$86, 0)&gt;=100, "Mid-Market", TRUE, "SMB"))</f>
        <v>Enterprise</v>
      </c>
      <c r="I6237" s="1" t="str">
        <f t="array" ref="I6237">IF($F6237="", "", _xlfn.XLOOKUP($F6237,accounts!$A$2:$A$86,accounts!$F$2:$F$86, "Other"))</f>
        <v>United States</v>
      </c>
      <c r="J6237" s="1" t="s">
        <v>131</v>
      </c>
      <c r="K6237" s="3">
        <v>42974.0</v>
      </c>
      <c r="L6237" s="3">
        <v>42987.0</v>
      </c>
      <c r="M6237" s="1">
        <v>596.0</v>
      </c>
    </row>
    <row r="6238">
      <c r="A6238" s="1" t="s">
        <v>6443</v>
      </c>
      <c r="B6238" s="1" t="s">
        <v>102</v>
      </c>
      <c r="C6238" s="1" t="str">
        <f t="array" ref="C6238">_xlfn.XLOOKUP($B6238, sales_teams!$A$2:$A$36, sales_teams!$B$2:$B$36)</f>
        <v>Summer Sewald</v>
      </c>
      <c r="D6238" s="1" t="str">
        <f t="array" ref="D6238">_xlfn.XLOOKUP($B6238, sales_teams!$A$2:$A$36, sales_teams!$C$2:$C$36)</f>
        <v>West</v>
      </c>
      <c r="E6238" s="1" t="s">
        <v>181</v>
      </c>
      <c r="F6238" s="1" t="s">
        <v>154</v>
      </c>
      <c r="G6238" s="1" t="str">
        <f t="array" ref="G6238">IF($F6238="", "", _xlfn.XLOOKUP($F6238,accounts!$A$2:$A$86,accounts!$B$2:$B$86, "Other"))</f>
        <v>retail</v>
      </c>
      <c r="H6238" s="1" t="str">
        <f t="array" ref="H6238">IF($F6238="", "", IFS(_xlfn.XLOOKUP($F6238, accounts!$A$2:$A$86, accounts!$E$2:$E$86, 0)&gt;=1000, "Enterprise", _xlfn.XLOOKUP($F6238, accounts!$A$2:$A$86, accounts!$E$2:$E$86, 0)&gt;=100, "Mid-Market", TRUE, "SMB"))</f>
        <v>Enterprise</v>
      </c>
      <c r="I6238" s="1" t="str">
        <f t="array" ref="I6238">IF($F6238="", "", _xlfn.XLOOKUP($F6238,accounts!$A$2:$A$86,accounts!$F$2:$F$86, "Other"))</f>
        <v>United States</v>
      </c>
      <c r="J6238" s="1" t="s">
        <v>131</v>
      </c>
      <c r="K6238" s="3">
        <v>42974.0</v>
      </c>
      <c r="L6238" s="3">
        <v>43043.0</v>
      </c>
      <c r="M6238" s="1">
        <v>545.0</v>
      </c>
    </row>
    <row r="6239">
      <c r="A6239" s="1" t="s">
        <v>6444</v>
      </c>
      <c r="B6239" s="1" t="s">
        <v>92</v>
      </c>
      <c r="C6239" s="1" t="str">
        <f t="array" ref="C6239">_xlfn.XLOOKUP($B6239, sales_teams!$A$2:$A$36, sales_teams!$B$2:$B$36)</f>
        <v>Celia Rouche</v>
      </c>
      <c r="D6239" s="1" t="str">
        <f t="array" ref="D6239">_xlfn.XLOOKUP($B6239, sales_teams!$A$2:$A$36, sales_teams!$C$2:$C$36)</f>
        <v>West</v>
      </c>
      <c r="E6239" s="1" t="s">
        <v>181</v>
      </c>
      <c r="F6239" s="1" t="s">
        <v>129</v>
      </c>
      <c r="G6239" s="1" t="str">
        <f t="array" ref="G6239">IF($F6239="", "", _xlfn.XLOOKUP($F6239,accounts!$A$2:$A$86,accounts!$B$2:$B$86, "Other"))</f>
        <v>medical</v>
      </c>
      <c r="H6239" s="1" t="str">
        <f t="array" ref="H6239">IF($F6239="", "", IFS(_xlfn.XLOOKUP($F6239, accounts!$A$2:$A$86, accounts!$E$2:$E$86, 0)&gt;=1000, "Enterprise", _xlfn.XLOOKUP($F6239, accounts!$A$2:$A$86, accounts!$E$2:$E$86, 0)&gt;=100, "Mid-Market", TRUE, "SMB"))</f>
        <v>Enterprise</v>
      </c>
      <c r="I6239" s="1" t="str">
        <f t="array" ref="I6239">IF($F6239="", "", _xlfn.XLOOKUP($F6239,accounts!$A$2:$A$86,accounts!$F$2:$F$86, "Other"))</f>
        <v>United States</v>
      </c>
      <c r="J6239" s="1" t="s">
        <v>131</v>
      </c>
      <c r="K6239" s="3">
        <v>42974.0</v>
      </c>
      <c r="L6239" s="3">
        <v>42976.0</v>
      </c>
      <c r="M6239" s="1">
        <v>548.0</v>
      </c>
    </row>
    <row r="6240">
      <c r="A6240" s="1" t="s">
        <v>6445</v>
      </c>
      <c r="B6240" s="1" t="s">
        <v>24</v>
      </c>
      <c r="C6240" s="1" t="str">
        <f t="array" ref="C6240">_xlfn.XLOOKUP($B6240, sales_teams!$A$2:$A$36, sales_teams!$B$2:$B$36)</f>
        <v>Melvin Marxen</v>
      </c>
      <c r="D6240" s="1" t="str">
        <f t="array" ref="D6240">_xlfn.XLOOKUP($B6240, sales_teams!$A$2:$A$36, sales_teams!$C$2:$C$36)</f>
        <v>Central</v>
      </c>
      <c r="E6240" s="1" t="s">
        <v>188</v>
      </c>
      <c r="F6240" s="1" t="s">
        <v>89</v>
      </c>
      <c r="G6240" s="1" t="str">
        <f t="array" ref="G6240">IF($F6240="", "", _xlfn.XLOOKUP($F6240,accounts!$A$2:$A$86,accounts!$B$2:$B$86, "Other"))</f>
        <v>finance</v>
      </c>
      <c r="H6240" s="1" t="str">
        <f t="array" ref="H6240">IF($F6240="", "", IFS(_xlfn.XLOOKUP($F6240, accounts!$A$2:$A$86, accounts!$E$2:$E$86, 0)&gt;=1000, "Enterprise", _xlfn.XLOOKUP($F6240, accounts!$A$2:$A$86, accounts!$E$2:$E$86, 0)&gt;=100, "Mid-Market", TRUE, "SMB"))</f>
        <v>Enterprise</v>
      </c>
      <c r="I6240" s="1" t="str">
        <f t="array" ref="I6240">IF($F6240="", "", _xlfn.XLOOKUP($F6240,accounts!$A$2:$A$86,accounts!$F$2:$F$86, "Other"))</f>
        <v>United States</v>
      </c>
      <c r="J6240" s="1" t="s">
        <v>192</v>
      </c>
      <c r="K6240" s="3">
        <v>42974.0</v>
      </c>
      <c r="L6240" s="3">
        <v>43084.0</v>
      </c>
      <c r="M6240" s="1">
        <v>0.0</v>
      </c>
    </row>
    <row r="6241">
      <c r="A6241" s="1" t="s">
        <v>6446</v>
      </c>
      <c r="B6241" s="1" t="s">
        <v>54</v>
      </c>
      <c r="C6241" s="1" t="str">
        <f t="array" ref="C6241">_xlfn.XLOOKUP($B6241, sales_teams!$A$2:$A$36, sales_teams!$B$2:$B$36)</f>
        <v>Rocco Neubert</v>
      </c>
      <c r="D6241" s="1" t="str">
        <f t="array" ref="D6241">_xlfn.XLOOKUP($B6241, sales_teams!$A$2:$A$36, sales_teams!$C$2:$C$36)</f>
        <v>East</v>
      </c>
      <c r="E6241" s="1" t="s">
        <v>181</v>
      </c>
      <c r="F6241" s="1" t="s">
        <v>166</v>
      </c>
      <c r="G6241" s="1" t="str">
        <f t="array" ref="G6241">IF($F6241="", "", _xlfn.XLOOKUP($F6241,accounts!$A$2:$A$86,accounts!$B$2:$B$86, "Other"))</f>
        <v>finance</v>
      </c>
      <c r="H6241" s="1" t="str">
        <f t="array" ref="H6241">IF($F6241="", "", IFS(_xlfn.XLOOKUP($F6241, accounts!$A$2:$A$86, accounts!$E$2:$E$86, 0)&gt;=1000, "Enterprise", _xlfn.XLOOKUP($F6241, accounts!$A$2:$A$86, accounts!$E$2:$E$86, 0)&gt;=100, "Mid-Market", TRUE, "SMB"))</f>
        <v>Enterprise</v>
      </c>
      <c r="I6241" s="1" t="str">
        <f t="array" ref="I6241">IF($F6241="", "", _xlfn.XLOOKUP($F6241,accounts!$A$2:$A$86,accounts!$F$2:$F$86, "Other"))</f>
        <v>United States</v>
      </c>
      <c r="J6241" s="1" t="s">
        <v>131</v>
      </c>
      <c r="K6241" s="3">
        <v>42974.0</v>
      </c>
      <c r="L6241" s="3">
        <v>42999.0</v>
      </c>
      <c r="M6241" s="1">
        <v>415.0</v>
      </c>
    </row>
    <row r="6242">
      <c r="A6242" s="1" t="s">
        <v>6447</v>
      </c>
      <c r="B6242" s="1" t="s">
        <v>60</v>
      </c>
      <c r="C6242" s="1" t="str">
        <f t="array" ref="C6242">_xlfn.XLOOKUP($B6242, sales_teams!$A$2:$A$36, sales_teams!$B$2:$B$36)</f>
        <v>Celia Rouche</v>
      </c>
      <c r="D6242" s="1" t="str">
        <f t="array" ref="D6242">_xlfn.XLOOKUP($B6242, sales_teams!$A$2:$A$36, sales_teams!$C$2:$C$36)</f>
        <v>West</v>
      </c>
      <c r="E6242" s="1" t="s">
        <v>148</v>
      </c>
      <c r="F6242" s="1" t="s">
        <v>154</v>
      </c>
      <c r="G6242" s="1" t="str">
        <f t="array" ref="G6242">IF($F6242="", "", _xlfn.XLOOKUP($F6242,accounts!$A$2:$A$86,accounts!$B$2:$B$86, "Other"))</f>
        <v>retail</v>
      </c>
      <c r="H6242" s="1" t="str">
        <f t="array" ref="H6242">IF($F6242="", "", IFS(_xlfn.XLOOKUP($F6242, accounts!$A$2:$A$86, accounts!$E$2:$E$86, 0)&gt;=1000, "Enterprise", _xlfn.XLOOKUP($F6242, accounts!$A$2:$A$86, accounts!$E$2:$E$86, 0)&gt;=100, "Mid-Market", TRUE, "SMB"))</f>
        <v>Enterprise</v>
      </c>
      <c r="I6242" s="1" t="str">
        <f t="array" ref="I6242">IF($F6242="", "", _xlfn.XLOOKUP($F6242,accounts!$A$2:$A$86,accounts!$F$2:$F$86, "Other"))</f>
        <v>United States</v>
      </c>
      <c r="J6242" s="1" t="s">
        <v>131</v>
      </c>
      <c r="K6242" s="3">
        <v>42974.0</v>
      </c>
      <c r="L6242" s="3">
        <v>42975.0</v>
      </c>
      <c r="M6242" s="1">
        <v>3754.0</v>
      </c>
    </row>
    <row r="6243">
      <c r="A6243" s="1" t="s">
        <v>6448</v>
      </c>
      <c r="B6243" s="1" t="s">
        <v>105</v>
      </c>
      <c r="C6243" s="1" t="str">
        <f t="array" ref="C6243">_xlfn.XLOOKUP($B6243, sales_teams!$A$2:$A$36, sales_teams!$B$2:$B$36)</f>
        <v>Summer Sewald</v>
      </c>
      <c r="D6243" s="1" t="str">
        <f t="array" ref="D6243">_xlfn.XLOOKUP($B6243, sales_teams!$A$2:$A$36, sales_teams!$C$2:$C$36)</f>
        <v>West</v>
      </c>
      <c r="E6243" s="1" t="s">
        <v>181</v>
      </c>
      <c r="G6243" s="1" t="str">
        <f t="array" ref="G6243">IF($F6243="", "", _xlfn.XLOOKUP($F6243,accounts!$A$2:$A$86,accounts!$B$2:$B$86, "Other"))</f>
        <v/>
      </c>
      <c r="H6243" s="1" t="str">
        <f t="array" ref="H6243">IF($F6243="", "", IFS(_xlfn.XLOOKUP($F6243, accounts!$A$2:$A$86, accounts!$E$2:$E$86, 0)&gt;=1000, "Enterprise", _xlfn.XLOOKUP($F6243, accounts!$A$2:$A$86, accounts!$E$2:$E$86, 0)&gt;=100, "Mid-Market", TRUE, "SMB"))</f>
        <v/>
      </c>
      <c r="I6243" s="1" t="str">
        <f t="array" ref="I6243">IF($F6243="", "", _xlfn.XLOOKUP($F6243,accounts!$A$2:$A$86,accounts!$F$2:$F$86, "Other"))</f>
        <v/>
      </c>
      <c r="J6243" s="1" t="s">
        <v>189</v>
      </c>
      <c r="K6243" s="3">
        <v>42974.0</v>
      </c>
    </row>
    <row r="6244">
      <c r="A6244" s="1" t="s">
        <v>6449</v>
      </c>
      <c r="B6244" s="1" t="s">
        <v>105</v>
      </c>
      <c r="C6244" s="1" t="str">
        <f t="array" ref="C6244">_xlfn.XLOOKUP($B6244, sales_teams!$A$2:$A$36, sales_teams!$B$2:$B$36)</f>
        <v>Summer Sewald</v>
      </c>
      <c r="D6244" s="1" t="str">
        <f t="array" ref="D6244">_xlfn.XLOOKUP($B6244, sales_teams!$A$2:$A$36, sales_teams!$C$2:$C$36)</f>
        <v>West</v>
      </c>
      <c r="E6244" s="1" t="s">
        <v>181</v>
      </c>
      <c r="G6244" s="1" t="str">
        <f t="array" ref="G6244">IF($F6244="", "", _xlfn.XLOOKUP($F6244,accounts!$A$2:$A$86,accounts!$B$2:$B$86, "Other"))</f>
        <v/>
      </c>
      <c r="H6244" s="1" t="str">
        <f t="array" ref="H6244">IF($F6244="", "", IFS(_xlfn.XLOOKUP($F6244, accounts!$A$2:$A$86, accounts!$E$2:$E$86, 0)&gt;=1000, "Enterprise", _xlfn.XLOOKUP($F6244, accounts!$A$2:$A$86, accounts!$E$2:$E$86, 0)&gt;=100, "Mid-Market", TRUE, "SMB"))</f>
        <v/>
      </c>
      <c r="I6244" s="1" t="str">
        <f t="array" ref="I6244">IF($F6244="", "", _xlfn.XLOOKUP($F6244,accounts!$A$2:$A$86,accounts!$F$2:$F$86, "Other"))</f>
        <v/>
      </c>
      <c r="J6244" s="1" t="s">
        <v>189</v>
      </c>
      <c r="K6244" s="3">
        <v>42974.0</v>
      </c>
    </row>
    <row r="6245">
      <c r="A6245" s="1" t="s">
        <v>6450</v>
      </c>
      <c r="B6245" s="1" t="s">
        <v>105</v>
      </c>
      <c r="C6245" s="1" t="str">
        <f t="array" ref="C6245">_xlfn.XLOOKUP($B6245, sales_teams!$A$2:$A$36, sales_teams!$B$2:$B$36)</f>
        <v>Summer Sewald</v>
      </c>
      <c r="D6245" s="1" t="str">
        <f t="array" ref="D6245">_xlfn.XLOOKUP($B6245, sales_teams!$A$2:$A$36, sales_teams!$C$2:$C$36)</f>
        <v>West</v>
      </c>
      <c r="E6245" s="1" t="s">
        <v>181</v>
      </c>
      <c r="F6245" s="1" t="s">
        <v>143</v>
      </c>
      <c r="G6245" s="1" t="str">
        <f t="array" ref="G6245">IF($F6245="", "", _xlfn.XLOOKUP($F6245,accounts!$A$2:$A$86,accounts!$B$2:$B$86, "Other"))</f>
        <v>entertainment</v>
      </c>
      <c r="H6245" s="1" t="str">
        <f t="array" ref="H6245">IF($F6245="", "", IFS(_xlfn.XLOOKUP($F6245, accounts!$A$2:$A$86, accounts!$E$2:$E$86, 0)&gt;=1000, "Enterprise", _xlfn.XLOOKUP($F6245, accounts!$A$2:$A$86, accounts!$E$2:$E$86, 0)&gt;=100, "Mid-Market", TRUE, "SMB"))</f>
        <v>Mid-Market</v>
      </c>
      <c r="I6245" s="1" t="str">
        <f t="array" ref="I6245">IF($F6245="", "", _xlfn.XLOOKUP($F6245,accounts!$A$2:$A$86,accounts!$F$2:$F$86, "Other"))</f>
        <v>United States</v>
      </c>
      <c r="J6245" s="1" t="s">
        <v>131</v>
      </c>
      <c r="K6245" s="3">
        <v>42974.0</v>
      </c>
      <c r="L6245" s="3">
        <v>43068.0</v>
      </c>
      <c r="M6245" s="1">
        <v>498.0</v>
      </c>
    </row>
    <row r="6246">
      <c r="A6246" s="1" t="s">
        <v>6451</v>
      </c>
      <c r="B6246" s="1" t="s">
        <v>57</v>
      </c>
      <c r="C6246" s="1" t="str">
        <f t="array" ref="C6246">_xlfn.XLOOKUP($B6246, sales_teams!$A$2:$A$36, sales_teams!$B$2:$B$36)</f>
        <v>Rocco Neubert</v>
      </c>
      <c r="D6246" s="1" t="str">
        <f t="array" ref="D6246">_xlfn.XLOOKUP($B6246, sales_teams!$A$2:$A$36, sales_teams!$C$2:$C$36)</f>
        <v>East</v>
      </c>
      <c r="E6246" s="1" t="s">
        <v>181</v>
      </c>
      <c r="F6246" s="1" t="s">
        <v>59</v>
      </c>
      <c r="G6246" s="1" t="str">
        <f t="array" ref="G6246">IF($F6246="", "", _xlfn.XLOOKUP($F6246,accounts!$A$2:$A$86,accounts!$B$2:$B$86, "Other"))</f>
        <v>medical</v>
      </c>
      <c r="H6246" s="1" t="str">
        <f t="array" ref="H6246">IF($F6246="", "", IFS(_xlfn.XLOOKUP($F6246, accounts!$A$2:$A$86, accounts!$E$2:$E$86, 0)&gt;=1000, "Enterprise", _xlfn.XLOOKUP($F6246, accounts!$A$2:$A$86, accounts!$E$2:$E$86, 0)&gt;=100, "Mid-Market", TRUE, "SMB"))</f>
        <v>SMB</v>
      </c>
      <c r="I6246" s="1" t="str">
        <f t="array" ref="I6246">IF($F6246="", "", _xlfn.XLOOKUP($F6246,accounts!$A$2:$A$86,accounts!$F$2:$F$86, "Other"))</f>
        <v>United States</v>
      </c>
      <c r="J6246" s="1" t="s">
        <v>131</v>
      </c>
      <c r="K6246" s="3">
        <v>42975.0</v>
      </c>
      <c r="L6246" s="3">
        <v>43090.0</v>
      </c>
      <c r="M6246" s="1">
        <v>489.0</v>
      </c>
    </row>
    <row r="6247">
      <c r="A6247" s="1" t="s">
        <v>6452</v>
      </c>
      <c r="B6247" s="1" t="s">
        <v>57</v>
      </c>
      <c r="C6247" s="1" t="str">
        <f t="array" ref="C6247">_xlfn.XLOOKUP($B6247, sales_teams!$A$2:$A$36, sales_teams!$B$2:$B$36)</f>
        <v>Rocco Neubert</v>
      </c>
      <c r="D6247" s="1" t="str">
        <f t="array" ref="D6247">_xlfn.XLOOKUP($B6247, sales_teams!$A$2:$A$36, sales_teams!$C$2:$C$36)</f>
        <v>East</v>
      </c>
      <c r="E6247" s="1" t="s">
        <v>109</v>
      </c>
      <c r="F6247" s="1" t="s">
        <v>140</v>
      </c>
      <c r="G6247" s="1" t="str">
        <f t="array" ref="G6247">IF($F6247="", "", _xlfn.XLOOKUP($F6247,accounts!$A$2:$A$86,accounts!$B$2:$B$86, "Other"))</f>
        <v>employment</v>
      </c>
      <c r="H6247" s="1" t="str">
        <f t="array" ref="H6247">IF($F6247="", "", IFS(_xlfn.XLOOKUP($F6247, accounts!$A$2:$A$86, accounts!$E$2:$E$86, 0)&gt;=1000, "Enterprise", _xlfn.XLOOKUP($F6247, accounts!$A$2:$A$86, accounts!$E$2:$E$86, 0)&gt;=100, "Mid-Market", TRUE, "SMB"))</f>
        <v>Enterprise</v>
      </c>
      <c r="I6247" s="1" t="str">
        <f t="array" ref="I6247">IF($F6247="", "", _xlfn.XLOOKUP($F6247,accounts!$A$2:$A$86,accounts!$F$2:$F$86, "Other"))</f>
        <v>United States</v>
      </c>
      <c r="J6247" s="1" t="s">
        <v>131</v>
      </c>
      <c r="K6247" s="3">
        <v>42975.0</v>
      </c>
      <c r="L6247" s="3">
        <v>42983.0</v>
      </c>
      <c r="M6247" s="1">
        <v>1022.0</v>
      </c>
    </row>
    <row r="6248">
      <c r="A6248" s="1" t="s">
        <v>6453</v>
      </c>
      <c r="B6248" s="1" t="s">
        <v>39</v>
      </c>
      <c r="C6248" s="1" t="str">
        <f t="array" ref="C6248">_xlfn.XLOOKUP($B6248, sales_teams!$A$2:$A$36, sales_teams!$B$2:$B$36)</f>
        <v>Cara Losch</v>
      </c>
      <c r="D6248" s="1" t="str">
        <f t="array" ref="D6248">_xlfn.XLOOKUP($B6248, sales_teams!$A$2:$A$36, sales_teams!$C$2:$C$36)</f>
        <v>East</v>
      </c>
      <c r="E6248" s="1" t="s">
        <v>194</v>
      </c>
      <c r="F6248" s="1" t="s">
        <v>14</v>
      </c>
      <c r="G6248" s="1" t="str">
        <f t="array" ref="G6248">IF($F6248="", "", _xlfn.XLOOKUP($F6248,accounts!$A$2:$A$86,accounts!$B$2:$B$86, "Other"))</f>
        <v>technology</v>
      </c>
      <c r="H6248" s="1" t="str">
        <f t="array" ref="H6248">IF($F6248="", "", IFS(_xlfn.XLOOKUP($F6248, accounts!$A$2:$A$86, accounts!$E$2:$E$86, 0)&gt;=1000, "Enterprise", _xlfn.XLOOKUP($F6248, accounts!$A$2:$A$86, accounts!$E$2:$E$86, 0)&gt;=100, "Mid-Market", TRUE, "SMB"))</f>
        <v>Enterprise</v>
      </c>
      <c r="I6248" s="1" t="str">
        <f t="array" ref="I6248">IF($F6248="", "", _xlfn.XLOOKUP($F6248,accounts!$A$2:$A$86,accounts!$F$2:$F$86, "Other"))</f>
        <v>United States</v>
      </c>
      <c r="J6248" s="1" t="s">
        <v>192</v>
      </c>
      <c r="K6248" s="3">
        <v>42975.0</v>
      </c>
      <c r="L6248" s="3">
        <v>43046.0</v>
      </c>
      <c r="M6248" s="1">
        <v>0.0</v>
      </c>
    </row>
    <row r="6249">
      <c r="A6249" s="1" t="s">
        <v>6454</v>
      </c>
      <c r="B6249" s="1" t="s">
        <v>30</v>
      </c>
      <c r="C6249" s="1" t="str">
        <f t="array" ref="C6249">_xlfn.XLOOKUP($B6249, sales_teams!$A$2:$A$36, sales_teams!$B$2:$B$36)</f>
        <v>Melvin Marxen</v>
      </c>
      <c r="D6249" s="1" t="str">
        <f t="array" ref="D6249">_xlfn.XLOOKUP($B6249, sales_teams!$A$2:$A$36, sales_teams!$C$2:$C$36)</f>
        <v>Central</v>
      </c>
      <c r="E6249" s="1" t="s">
        <v>181</v>
      </c>
      <c r="F6249" s="1" t="s">
        <v>47</v>
      </c>
      <c r="G6249" s="1" t="str">
        <f t="array" ref="G6249">IF($F6249="", "", _xlfn.XLOOKUP($F6249,accounts!$A$2:$A$86,accounts!$B$2:$B$86, "Other"))</f>
        <v>retail</v>
      </c>
      <c r="H6249" s="1" t="str">
        <f t="array" ref="H6249">IF($F6249="", "", IFS(_xlfn.XLOOKUP($F6249, accounts!$A$2:$A$86, accounts!$E$2:$E$86, 0)&gt;=1000, "Enterprise", _xlfn.XLOOKUP($F6249, accounts!$A$2:$A$86, accounts!$E$2:$E$86, 0)&gt;=100, "Mid-Market", TRUE, "SMB"))</f>
        <v>Enterprise</v>
      </c>
      <c r="I6249" s="1" t="str">
        <f t="array" ref="I6249">IF($F6249="", "", _xlfn.XLOOKUP($F6249,accounts!$A$2:$A$86,accounts!$F$2:$F$86, "Other"))</f>
        <v>United States</v>
      </c>
      <c r="J6249" s="1" t="s">
        <v>131</v>
      </c>
      <c r="K6249" s="3">
        <v>42975.0</v>
      </c>
      <c r="L6249" s="3">
        <v>42989.0</v>
      </c>
      <c r="M6249" s="1">
        <v>525.0</v>
      </c>
    </row>
    <row r="6250">
      <c r="A6250" s="1" t="s">
        <v>6455</v>
      </c>
      <c r="B6250" s="1" t="s">
        <v>30</v>
      </c>
      <c r="C6250" s="1" t="str">
        <f t="array" ref="C6250">_xlfn.XLOOKUP($B6250, sales_teams!$A$2:$A$36, sales_teams!$B$2:$B$36)</f>
        <v>Melvin Marxen</v>
      </c>
      <c r="D6250" s="1" t="str">
        <f t="array" ref="D6250">_xlfn.XLOOKUP($B6250, sales_teams!$A$2:$A$36, sales_teams!$C$2:$C$36)</f>
        <v>Central</v>
      </c>
      <c r="E6250" s="1" t="s">
        <v>109</v>
      </c>
      <c r="F6250" s="1" t="s">
        <v>56</v>
      </c>
      <c r="G6250" s="1" t="str">
        <f t="array" ref="G6250">IF($F6250="", "", _xlfn.XLOOKUP($F6250,accounts!$A$2:$A$86,accounts!$B$2:$B$86, "Other"))</f>
        <v>software</v>
      </c>
      <c r="H6250" s="1" t="str">
        <f t="array" ref="H6250">IF($F6250="", "", IFS(_xlfn.XLOOKUP($F6250, accounts!$A$2:$A$86, accounts!$E$2:$E$86, 0)&gt;=1000, "Enterprise", _xlfn.XLOOKUP($F6250, accounts!$A$2:$A$86, accounts!$E$2:$E$86, 0)&gt;=100, "Mid-Market", TRUE, "SMB"))</f>
        <v>Enterprise</v>
      </c>
      <c r="I6250" s="1" t="str">
        <f t="array" ref="I6250">IF($F6250="", "", _xlfn.XLOOKUP($F6250,accounts!$A$2:$A$86,accounts!$F$2:$F$86, "Other"))</f>
        <v>United States</v>
      </c>
      <c r="J6250" s="1" t="s">
        <v>131</v>
      </c>
      <c r="K6250" s="3">
        <v>42975.0</v>
      </c>
      <c r="L6250" s="3">
        <v>42985.0</v>
      </c>
      <c r="M6250" s="1">
        <v>1252.0</v>
      </c>
    </row>
    <row r="6251">
      <c r="A6251" s="1" t="s">
        <v>6456</v>
      </c>
      <c r="B6251" s="1" t="s">
        <v>94</v>
      </c>
      <c r="C6251" s="1" t="str">
        <f t="array" ref="C6251">_xlfn.XLOOKUP($B6251, sales_teams!$A$2:$A$36, sales_teams!$B$2:$B$36)</f>
        <v>Celia Rouche</v>
      </c>
      <c r="D6251" s="1" t="str">
        <f t="array" ref="D6251">_xlfn.XLOOKUP($B6251, sales_teams!$A$2:$A$36, sales_teams!$C$2:$C$36)</f>
        <v>West</v>
      </c>
      <c r="E6251" s="1" t="s">
        <v>148</v>
      </c>
      <c r="G6251" s="1" t="str">
        <f t="array" ref="G6251">IF($F6251="", "", _xlfn.XLOOKUP($F6251,accounts!$A$2:$A$86,accounts!$B$2:$B$86, "Other"))</f>
        <v/>
      </c>
      <c r="H6251" s="1" t="str">
        <f t="array" ref="H6251">IF($F6251="", "", IFS(_xlfn.XLOOKUP($F6251, accounts!$A$2:$A$86, accounts!$E$2:$E$86, 0)&gt;=1000, "Enterprise", _xlfn.XLOOKUP($F6251, accounts!$A$2:$A$86, accounts!$E$2:$E$86, 0)&gt;=100, "Mid-Market", TRUE, "SMB"))</f>
        <v/>
      </c>
      <c r="I6251" s="1" t="str">
        <f t="array" ref="I6251">IF($F6251="", "", _xlfn.XLOOKUP($F6251,accounts!$A$2:$A$86,accounts!$F$2:$F$86, "Other"))</f>
        <v/>
      </c>
      <c r="J6251" s="1" t="s">
        <v>189</v>
      </c>
      <c r="K6251" s="3">
        <v>42975.0</v>
      </c>
    </row>
    <row r="6252">
      <c r="A6252" s="1" t="s">
        <v>6457</v>
      </c>
      <c r="B6252" s="1" t="s">
        <v>26</v>
      </c>
      <c r="C6252" s="1" t="str">
        <f t="array" ref="C6252">_xlfn.XLOOKUP($B6252, sales_teams!$A$2:$A$36, sales_teams!$B$2:$B$36)</f>
        <v>Melvin Marxen</v>
      </c>
      <c r="D6252" s="1" t="str">
        <f t="array" ref="D6252">_xlfn.XLOOKUP($B6252, sales_teams!$A$2:$A$36, sales_teams!$C$2:$C$36)</f>
        <v>Central</v>
      </c>
      <c r="E6252" s="1" t="s">
        <v>188</v>
      </c>
      <c r="F6252" s="1" t="s">
        <v>76</v>
      </c>
      <c r="G6252" s="1" t="str">
        <f t="array" ref="G6252">IF($F6252="", "", _xlfn.XLOOKUP($F6252,accounts!$A$2:$A$86,accounts!$B$2:$B$86, "Other"))</f>
        <v>marketing</v>
      </c>
      <c r="H6252" s="1" t="str">
        <f t="array" ref="H6252">IF($F6252="", "", IFS(_xlfn.XLOOKUP($F6252, accounts!$A$2:$A$86, accounts!$E$2:$E$86, 0)&gt;=1000, "Enterprise", _xlfn.XLOOKUP($F6252, accounts!$A$2:$A$86, accounts!$E$2:$E$86, 0)&gt;=100, "Mid-Market", TRUE, "SMB"))</f>
        <v>Enterprise</v>
      </c>
      <c r="I6252" s="1" t="str">
        <f t="array" ref="I6252">IF($F6252="", "", _xlfn.XLOOKUP($F6252,accounts!$A$2:$A$86,accounts!$F$2:$F$86, "Other"))</f>
        <v>United States</v>
      </c>
      <c r="J6252" s="1" t="s">
        <v>192</v>
      </c>
      <c r="K6252" s="3">
        <v>42975.0</v>
      </c>
      <c r="L6252" s="3">
        <v>43064.0</v>
      </c>
      <c r="M6252" s="1">
        <v>0.0</v>
      </c>
    </row>
    <row r="6253">
      <c r="A6253" s="1" t="s">
        <v>6458</v>
      </c>
      <c r="B6253" s="1" t="s">
        <v>26</v>
      </c>
      <c r="C6253" s="1" t="str">
        <f t="array" ref="C6253">_xlfn.XLOOKUP($B6253, sales_teams!$A$2:$A$36, sales_teams!$B$2:$B$36)</f>
        <v>Melvin Marxen</v>
      </c>
      <c r="D6253" s="1" t="str">
        <f t="array" ref="D6253">_xlfn.XLOOKUP($B6253, sales_teams!$A$2:$A$36, sales_teams!$C$2:$C$36)</f>
        <v>Central</v>
      </c>
      <c r="E6253" s="1" t="s">
        <v>179</v>
      </c>
      <c r="F6253" s="1" t="s">
        <v>64</v>
      </c>
      <c r="G6253" s="1" t="str">
        <f t="array" ref="G6253">IF($F6253="", "", _xlfn.XLOOKUP($F6253,accounts!$A$2:$A$86,accounts!$B$2:$B$86, "Other"))</f>
        <v>technology</v>
      </c>
      <c r="H6253" s="1" t="str">
        <f t="array" ref="H6253">IF($F6253="", "", IFS(_xlfn.XLOOKUP($F6253, accounts!$A$2:$A$86, accounts!$E$2:$E$86, 0)&gt;=1000, "Enterprise", _xlfn.XLOOKUP($F6253, accounts!$A$2:$A$86, accounts!$E$2:$E$86, 0)&gt;=100, "Mid-Market", TRUE, "SMB"))</f>
        <v>Enterprise</v>
      </c>
      <c r="I6253" s="1" t="str">
        <f t="array" ref="I6253">IF($F6253="", "", _xlfn.XLOOKUP($F6253,accounts!$A$2:$A$86,accounts!$F$2:$F$86, "Other"))</f>
        <v>United States</v>
      </c>
      <c r="J6253" s="1" t="s">
        <v>131</v>
      </c>
      <c r="K6253" s="3">
        <v>42975.0</v>
      </c>
      <c r="L6253" s="3">
        <v>42989.0</v>
      </c>
      <c r="M6253" s="1">
        <v>63.0</v>
      </c>
    </row>
    <row r="6254">
      <c r="A6254" s="1" t="s">
        <v>6459</v>
      </c>
      <c r="B6254" s="1" t="s">
        <v>88</v>
      </c>
      <c r="C6254" s="1" t="str">
        <f t="array" ref="C6254">_xlfn.XLOOKUP($B6254, sales_teams!$A$2:$A$36, sales_teams!$B$2:$B$36)</f>
        <v>Celia Rouche</v>
      </c>
      <c r="D6254" s="1" t="str">
        <f t="array" ref="D6254">_xlfn.XLOOKUP($B6254, sales_teams!$A$2:$A$36, sales_teams!$C$2:$C$36)</f>
        <v>West</v>
      </c>
      <c r="E6254" s="1" t="s">
        <v>179</v>
      </c>
      <c r="F6254" s="1" t="s">
        <v>124</v>
      </c>
      <c r="G6254" s="1" t="str">
        <f t="array" ref="G6254">IF($F6254="", "", _xlfn.XLOOKUP($F6254,accounts!$A$2:$A$86,accounts!$B$2:$B$86, "Other"))</f>
        <v>retail</v>
      </c>
      <c r="H6254" s="1" t="str">
        <f t="array" ref="H6254">IF($F6254="", "", IFS(_xlfn.XLOOKUP($F6254, accounts!$A$2:$A$86, accounts!$E$2:$E$86, 0)&gt;=1000, "Enterprise", _xlfn.XLOOKUP($F6254, accounts!$A$2:$A$86, accounts!$E$2:$E$86, 0)&gt;=100, "Mid-Market", TRUE, "SMB"))</f>
        <v>Enterprise</v>
      </c>
      <c r="I6254" s="1" t="str">
        <f t="array" ref="I6254">IF($F6254="", "", _xlfn.XLOOKUP($F6254,accounts!$A$2:$A$86,accounts!$F$2:$F$86, "Other"))</f>
        <v>United States</v>
      </c>
      <c r="J6254" s="1" t="s">
        <v>192</v>
      </c>
      <c r="K6254" s="3">
        <v>42975.0</v>
      </c>
      <c r="L6254" s="3">
        <v>43050.0</v>
      </c>
      <c r="M6254" s="1">
        <v>0.0</v>
      </c>
    </row>
    <row r="6255">
      <c r="A6255" s="1" t="s">
        <v>6460</v>
      </c>
      <c r="B6255" s="1" t="s">
        <v>104</v>
      </c>
      <c r="C6255" s="1" t="str">
        <f t="array" ref="C6255">_xlfn.XLOOKUP($B6255, sales_teams!$A$2:$A$36, sales_teams!$B$2:$B$36)</f>
        <v>Summer Sewald</v>
      </c>
      <c r="D6255" s="1" t="str">
        <f t="array" ref="D6255">_xlfn.XLOOKUP($B6255, sales_teams!$A$2:$A$36, sales_teams!$C$2:$C$36)</f>
        <v>West</v>
      </c>
      <c r="E6255" s="1" t="s">
        <v>181</v>
      </c>
      <c r="F6255" s="1" t="s">
        <v>176</v>
      </c>
      <c r="G6255" s="1" t="str">
        <f t="array" ref="G6255">IF($F6255="", "", _xlfn.XLOOKUP($F6255,accounts!$A$2:$A$86,accounts!$B$2:$B$86, "Other"))</f>
        <v>entertainment</v>
      </c>
      <c r="H6255" s="1" t="str">
        <f t="array" ref="H6255">IF($F6255="", "", IFS(_xlfn.XLOOKUP($F6255, accounts!$A$2:$A$86, accounts!$E$2:$E$86, 0)&gt;=1000, "Enterprise", _xlfn.XLOOKUP($F6255, accounts!$A$2:$A$86, accounts!$E$2:$E$86, 0)&gt;=100, "Mid-Market", TRUE, "SMB"))</f>
        <v>Mid-Market</v>
      </c>
      <c r="I6255" s="1" t="str">
        <f t="array" ref="I6255">IF($F6255="", "", _xlfn.XLOOKUP($F6255,accounts!$A$2:$A$86,accounts!$F$2:$F$86, "Other"))</f>
        <v>United States</v>
      </c>
      <c r="J6255" s="1" t="s">
        <v>131</v>
      </c>
      <c r="K6255" s="3">
        <v>42975.0</v>
      </c>
      <c r="L6255" s="3">
        <v>43097.0</v>
      </c>
      <c r="M6255" s="1">
        <v>474.0</v>
      </c>
    </row>
    <row r="6256">
      <c r="A6256" s="1" t="s">
        <v>6461</v>
      </c>
      <c r="B6256" s="1" t="s">
        <v>104</v>
      </c>
      <c r="C6256" s="1" t="str">
        <f t="array" ref="C6256">_xlfn.XLOOKUP($B6256, sales_teams!$A$2:$A$36, sales_teams!$B$2:$B$36)</f>
        <v>Summer Sewald</v>
      </c>
      <c r="D6256" s="1" t="str">
        <f t="array" ref="D6256">_xlfn.XLOOKUP($B6256, sales_teams!$A$2:$A$36, sales_teams!$C$2:$C$36)</f>
        <v>West</v>
      </c>
      <c r="E6256" s="1" t="s">
        <v>109</v>
      </c>
      <c r="F6256" s="1" t="s">
        <v>168</v>
      </c>
      <c r="G6256" s="1" t="str">
        <f t="array" ref="G6256">IF($F6256="", "", _xlfn.XLOOKUP($F6256,accounts!$A$2:$A$86,accounts!$B$2:$B$86, "Other"))</f>
        <v>finance</v>
      </c>
      <c r="H6256" s="1" t="str">
        <f t="array" ref="H6256">IF($F6256="", "", IFS(_xlfn.XLOOKUP($F6256, accounts!$A$2:$A$86, accounts!$E$2:$E$86, 0)&gt;=1000, "Enterprise", _xlfn.XLOOKUP($F6256, accounts!$A$2:$A$86, accounts!$E$2:$E$86, 0)&gt;=100, "Mid-Market", TRUE, "SMB"))</f>
        <v>Enterprise</v>
      </c>
      <c r="I6256" s="1" t="str">
        <f t="array" ref="I6256">IF($F6256="", "", _xlfn.XLOOKUP($F6256,accounts!$A$2:$A$86,accounts!$F$2:$F$86, "Other"))</f>
        <v>United States</v>
      </c>
      <c r="J6256" s="1" t="s">
        <v>131</v>
      </c>
      <c r="K6256" s="3">
        <v>42975.0</v>
      </c>
      <c r="L6256" s="3">
        <v>43058.0</v>
      </c>
      <c r="M6256" s="1">
        <v>1132.0</v>
      </c>
    </row>
    <row r="6257">
      <c r="A6257" s="1" t="s">
        <v>6462</v>
      </c>
      <c r="B6257" s="1" t="s">
        <v>17</v>
      </c>
      <c r="C6257" s="1" t="str">
        <f t="array" ref="C6257">_xlfn.XLOOKUP($B6257, sales_teams!$A$2:$A$36, sales_teams!$B$2:$B$36)</f>
        <v>Dustin Brinkmann</v>
      </c>
      <c r="D6257" s="1" t="str">
        <f t="array" ref="D6257">_xlfn.XLOOKUP($B6257, sales_teams!$A$2:$A$36, sales_teams!$C$2:$C$36)</f>
        <v>Central</v>
      </c>
      <c r="E6257" s="1" t="s">
        <v>109</v>
      </c>
      <c r="F6257" s="1" t="s">
        <v>136</v>
      </c>
      <c r="G6257" s="1" t="str">
        <f t="array" ref="G6257">IF($F6257="", "", _xlfn.XLOOKUP($F6257,accounts!$A$2:$A$86,accounts!$B$2:$B$86, "Other"))</f>
        <v>services</v>
      </c>
      <c r="H6257" s="1" t="str">
        <f t="array" ref="H6257">IF($F6257="", "", IFS(_xlfn.XLOOKUP($F6257, accounts!$A$2:$A$86, accounts!$E$2:$E$86, 0)&gt;=1000, "Enterprise", _xlfn.XLOOKUP($F6257, accounts!$A$2:$A$86, accounts!$E$2:$E$86, 0)&gt;=100, "Mid-Market", TRUE, "SMB"))</f>
        <v>Enterprise</v>
      </c>
      <c r="I6257" s="1" t="str">
        <f t="array" ref="I6257">IF($F6257="", "", _xlfn.XLOOKUP($F6257,accounts!$A$2:$A$86,accounts!$F$2:$F$86, "Other"))</f>
        <v>United States</v>
      </c>
      <c r="J6257" s="1" t="s">
        <v>192</v>
      </c>
      <c r="K6257" s="3">
        <v>42975.0</v>
      </c>
      <c r="L6257" s="3">
        <v>42992.0</v>
      </c>
      <c r="M6257" s="1">
        <v>0.0</v>
      </c>
    </row>
    <row r="6258">
      <c r="A6258" s="1" t="s">
        <v>6463</v>
      </c>
      <c r="B6258" s="1" t="s">
        <v>17</v>
      </c>
      <c r="C6258" s="1" t="str">
        <f t="array" ref="C6258">_xlfn.XLOOKUP($B6258, sales_teams!$A$2:$A$36, sales_teams!$B$2:$B$36)</f>
        <v>Dustin Brinkmann</v>
      </c>
      <c r="D6258" s="1" t="str">
        <f t="array" ref="D6258">_xlfn.XLOOKUP($B6258, sales_teams!$A$2:$A$36, sales_teams!$C$2:$C$36)</f>
        <v>Central</v>
      </c>
      <c r="E6258" s="1" t="s">
        <v>109</v>
      </c>
      <c r="F6258" s="1" t="s">
        <v>76</v>
      </c>
      <c r="G6258" s="1" t="str">
        <f t="array" ref="G6258">IF($F6258="", "", _xlfn.XLOOKUP($F6258,accounts!$A$2:$A$86,accounts!$B$2:$B$86, "Other"))</f>
        <v>marketing</v>
      </c>
      <c r="H6258" s="1" t="str">
        <f t="array" ref="H6258">IF($F6258="", "", IFS(_xlfn.XLOOKUP($F6258, accounts!$A$2:$A$86, accounts!$E$2:$E$86, 0)&gt;=1000, "Enterprise", _xlfn.XLOOKUP($F6258, accounts!$A$2:$A$86, accounts!$E$2:$E$86, 0)&gt;=100, "Mid-Market", TRUE, "SMB"))</f>
        <v>Enterprise</v>
      </c>
      <c r="I6258" s="1" t="str">
        <f t="array" ref="I6258">IF($F6258="", "", _xlfn.XLOOKUP($F6258,accounts!$A$2:$A$86,accounts!$F$2:$F$86, "Other"))</f>
        <v>United States</v>
      </c>
      <c r="J6258" s="1" t="s">
        <v>131</v>
      </c>
      <c r="K6258" s="3">
        <v>42975.0</v>
      </c>
      <c r="L6258" s="3">
        <v>43051.0</v>
      </c>
      <c r="M6258" s="1">
        <v>1215.0</v>
      </c>
    </row>
    <row r="6259">
      <c r="A6259" s="1" t="s">
        <v>6464</v>
      </c>
      <c r="B6259" s="1" t="s">
        <v>92</v>
      </c>
      <c r="C6259" s="1" t="str">
        <f t="array" ref="C6259">_xlfn.XLOOKUP($B6259, sales_teams!$A$2:$A$36, sales_teams!$B$2:$B$36)</f>
        <v>Celia Rouche</v>
      </c>
      <c r="D6259" s="1" t="str">
        <f t="array" ref="D6259">_xlfn.XLOOKUP($B6259, sales_teams!$A$2:$A$36, sales_teams!$C$2:$C$36)</f>
        <v>West</v>
      </c>
      <c r="E6259" s="1" t="s">
        <v>109</v>
      </c>
      <c r="F6259" s="1" t="s">
        <v>125</v>
      </c>
      <c r="G6259" s="1" t="str">
        <f t="array" ref="G6259">IF($F6259="", "", _xlfn.XLOOKUP($F6259,accounts!$A$2:$A$86,accounts!$B$2:$B$86, "Other"))</f>
        <v>software</v>
      </c>
      <c r="H6259" s="1" t="str">
        <f t="array" ref="H6259">IF($F6259="", "", IFS(_xlfn.XLOOKUP($F6259, accounts!$A$2:$A$86, accounts!$E$2:$E$86, 0)&gt;=1000, "Enterprise", _xlfn.XLOOKUP($F6259, accounts!$A$2:$A$86, accounts!$E$2:$E$86, 0)&gt;=100, "Mid-Market", TRUE, "SMB"))</f>
        <v>Enterprise</v>
      </c>
      <c r="I6259" s="1" t="str">
        <f t="array" ref="I6259">IF($F6259="", "", _xlfn.XLOOKUP($F6259,accounts!$A$2:$A$86,accounts!$F$2:$F$86, "Other"))</f>
        <v>United States</v>
      </c>
      <c r="J6259" s="1" t="s">
        <v>131</v>
      </c>
      <c r="K6259" s="3">
        <v>42975.0</v>
      </c>
      <c r="L6259" s="3">
        <v>43005.0</v>
      </c>
      <c r="M6259" s="1">
        <v>1081.0</v>
      </c>
    </row>
    <row r="6260">
      <c r="A6260" s="1" t="s">
        <v>6465</v>
      </c>
      <c r="B6260" s="1" t="s">
        <v>92</v>
      </c>
      <c r="C6260" s="1" t="str">
        <f t="array" ref="C6260">_xlfn.XLOOKUP($B6260, sales_teams!$A$2:$A$36, sales_teams!$B$2:$B$36)</f>
        <v>Celia Rouche</v>
      </c>
      <c r="D6260" s="1" t="str">
        <f t="array" ref="D6260">_xlfn.XLOOKUP($B6260, sales_teams!$A$2:$A$36, sales_teams!$C$2:$C$36)</f>
        <v>West</v>
      </c>
      <c r="E6260" s="1" t="s">
        <v>179</v>
      </c>
      <c r="F6260" s="1" t="s">
        <v>87</v>
      </c>
      <c r="G6260" s="1" t="str">
        <f t="array" ref="G6260">IF($F6260="", "", _xlfn.XLOOKUP($F6260,accounts!$A$2:$A$86,accounts!$B$2:$B$86, "Other"))</f>
        <v>telecommunications</v>
      </c>
      <c r="H6260" s="1" t="str">
        <f t="array" ref="H6260">IF($F6260="", "", IFS(_xlfn.XLOOKUP($F6260, accounts!$A$2:$A$86, accounts!$E$2:$E$86, 0)&gt;=1000, "Enterprise", _xlfn.XLOOKUP($F6260, accounts!$A$2:$A$86, accounts!$E$2:$E$86, 0)&gt;=100, "Mid-Market", TRUE, "SMB"))</f>
        <v>Enterprise</v>
      </c>
      <c r="I6260" s="1" t="str">
        <f t="array" ref="I6260">IF($F6260="", "", _xlfn.XLOOKUP($F6260,accounts!$A$2:$A$86,accounts!$F$2:$F$86, "Other"))</f>
        <v>United States</v>
      </c>
      <c r="J6260" s="1" t="s">
        <v>131</v>
      </c>
      <c r="K6260" s="3">
        <v>42975.0</v>
      </c>
      <c r="L6260" s="3">
        <v>43046.0</v>
      </c>
      <c r="M6260" s="1">
        <v>49.0</v>
      </c>
    </row>
    <row r="6261">
      <c r="A6261" s="1" t="s">
        <v>6466</v>
      </c>
      <c r="B6261" s="1" t="s">
        <v>107</v>
      </c>
      <c r="C6261" s="1" t="str">
        <f t="array" ref="C6261">_xlfn.XLOOKUP($B6261, sales_teams!$A$2:$A$36, sales_teams!$B$2:$B$36)</f>
        <v>Summer Sewald</v>
      </c>
      <c r="D6261" s="1" t="str">
        <f t="array" ref="D6261">_xlfn.XLOOKUP($B6261, sales_teams!$A$2:$A$36, sales_teams!$C$2:$C$36)</f>
        <v>West</v>
      </c>
      <c r="E6261" s="1" t="s">
        <v>181</v>
      </c>
      <c r="F6261" s="1" t="s">
        <v>119</v>
      </c>
      <c r="G6261" s="1" t="str">
        <f t="array" ref="G6261">IF($F6261="", "", _xlfn.XLOOKUP($F6261,accounts!$A$2:$A$86,accounts!$B$2:$B$86, "Other"))</f>
        <v>technology</v>
      </c>
      <c r="H6261" s="1" t="str">
        <f t="array" ref="H6261">IF($F6261="", "", IFS(_xlfn.XLOOKUP($F6261, accounts!$A$2:$A$86, accounts!$E$2:$E$86, 0)&gt;=1000, "Enterprise", _xlfn.XLOOKUP($F6261, accounts!$A$2:$A$86, accounts!$E$2:$E$86, 0)&gt;=100, "Mid-Market", TRUE, "SMB"))</f>
        <v>Enterprise</v>
      </c>
      <c r="I6261" s="1" t="str">
        <f t="array" ref="I6261">IF($F6261="", "", _xlfn.XLOOKUP($F6261,accounts!$A$2:$A$86,accounts!$F$2:$F$86, "Other"))</f>
        <v>Korea</v>
      </c>
      <c r="J6261" s="1" t="s">
        <v>131</v>
      </c>
      <c r="K6261" s="3">
        <v>42975.0</v>
      </c>
      <c r="L6261" s="3">
        <v>42992.0</v>
      </c>
      <c r="M6261" s="1">
        <v>653.0</v>
      </c>
    </row>
    <row r="6262">
      <c r="A6262" s="1" t="s">
        <v>6467</v>
      </c>
      <c r="B6262" s="1" t="s">
        <v>18</v>
      </c>
      <c r="C6262" s="1" t="str">
        <f t="array" ref="C6262">_xlfn.XLOOKUP($B6262, sales_teams!$A$2:$A$36, sales_teams!$B$2:$B$36)</f>
        <v>Dustin Brinkmann</v>
      </c>
      <c r="D6262" s="1" t="str">
        <f t="array" ref="D6262">_xlfn.XLOOKUP($B6262, sales_teams!$A$2:$A$36, sales_teams!$C$2:$C$36)</f>
        <v>Central</v>
      </c>
      <c r="E6262" s="1" t="s">
        <v>109</v>
      </c>
      <c r="F6262" s="1" t="s">
        <v>150</v>
      </c>
      <c r="G6262" s="1" t="str">
        <f t="array" ref="G6262">IF($F6262="", "", _xlfn.XLOOKUP($F6262,accounts!$A$2:$A$86,accounts!$B$2:$B$86, "Other"))</f>
        <v>technology</v>
      </c>
      <c r="H6262" s="1" t="str">
        <f t="array" ref="H6262">IF($F6262="", "", IFS(_xlfn.XLOOKUP($F6262, accounts!$A$2:$A$86, accounts!$E$2:$E$86, 0)&gt;=1000, "Enterprise", _xlfn.XLOOKUP($F6262, accounts!$A$2:$A$86, accounts!$E$2:$E$86, 0)&gt;=100, "Mid-Market", TRUE, "SMB"))</f>
        <v>Enterprise</v>
      </c>
      <c r="I6262" s="1" t="str">
        <f t="array" ref="I6262">IF($F6262="", "", _xlfn.XLOOKUP($F6262,accounts!$A$2:$A$86,accounts!$F$2:$F$86, "Other"))</f>
        <v>United States</v>
      </c>
      <c r="J6262" s="1" t="s">
        <v>192</v>
      </c>
      <c r="K6262" s="3">
        <v>42975.0</v>
      </c>
      <c r="L6262" s="3">
        <v>43069.0</v>
      </c>
      <c r="M6262" s="1">
        <v>0.0</v>
      </c>
    </row>
    <row r="6263">
      <c r="A6263" s="1" t="s">
        <v>6468</v>
      </c>
      <c r="B6263" s="1" t="s">
        <v>18</v>
      </c>
      <c r="C6263" s="1" t="str">
        <f t="array" ref="C6263">_xlfn.XLOOKUP($B6263, sales_teams!$A$2:$A$36, sales_teams!$B$2:$B$36)</f>
        <v>Dustin Brinkmann</v>
      </c>
      <c r="D6263" s="1" t="str">
        <f t="array" ref="D6263">_xlfn.XLOOKUP($B6263, sales_teams!$A$2:$A$36, sales_teams!$C$2:$C$36)</f>
        <v>Central</v>
      </c>
      <c r="E6263" s="1" t="s">
        <v>188</v>
      </c>
      <c r="F6263" s="1" t="s">
        <v>106</v>
      </c>
      <c r="G6263" s="1" t="str">
        <f t="array" ref="G6263">IF($F6263="", "", _xlfn.XLOOKUP($F6263,accounts!$A$2:$A$86,accounts!$B$2:$B$86, "Other"))</f>
        <v>retail</v>
      </c>
      <c r="H6263" s="1" t="str">
        <f t="array" ref="H6263">IF($F6263="", "", IFS(_xlfn.XLOOKUP($F6263, accounts!$A$2:$A$86, accounts!$E$2:$E$86, 0)&gt;=1000, "Enterprise", _xlfn.XLOOKUP($F6263, accounts!$A$2:$A$86, accounts!$E$2:$E$86, 0)&gt;=100, "Mid-Market", TRUE, "SMB"))</f>
        <v>Enterprise</v>
      </c>
      <c r="I6263" s="1" t="str">
        <f t="array" ref="I6263">IF($F6263="", "", _xlfn.XLOOKUP($F6263,accounts!$A$2:$A$86,accounts!$F$2:$F$86, "Other"))</f>
        <v>Italy</v>
      </c>
      <c r="J6263" s="1" t="s">
        <v>192</v>
      </c>
      <c r="K6263" s="3">
        <v>42975.0</v>
      </c>
      <c r="L6263" s="3">
        <v>43066.0</v>
      </c>
      <c r="M6263" s="1">
        <v>0.0</v>
      </c>
    </row>
    <row r="6264">
      <c r="A6264" s="1" t="s">
        <v>6469</v>
      </c>
      <c r="B6264" s="1" t="s">
        <v>28</v>
      </c>
      <c r="C6264" s="1" t="str">
        <f t="array" ref="C6264">_xlfn.XLOOKUP($B6264, sales_teams!$A$2:$A$36, sales_teams!$B$2:$B$36)</f>
        <v>Melvin Marxen</v>
      </c>
      <c r="D6264" s="1" t="str">
        <f t="array" ref="D6264">_xlfn.XLOOKUP($B6264, sales_teams!$A$2:$A$36, sales_teams!$C$2:$C$36)</f>
        <v>Central</v>
      </c>
      <c r="E6264" s="1" t="s">
        <v>109</v>
      </c>
      <c r="F6264" s="1" t="s">
        <v>150</v>
      </c>
      <c r="G6264" s="1" t="str">
        <f t="array" ref="G6264">IF($F6264="", "", _xlfn.XLOOKUP($F6264,accounts!$A$2:$A$86,accounts!$B$2:$B$86, "Other"))</f>
        <v>technology</v>
      </c>
      <c r="H6264" s="1" t="str">
        <f t="array" ref="H6264">IF($F6264="", "", IFS(_xlfn.XLOOKUP($F6264, accounts!$A$2:$A$86, accounts!$E$2:$E$86, 0)&gt;=1000, "Enterprise", _xlfn.XLOOKUP($F6264, accounts!$A$2:$A$86, accounts!$E$2:$E$86, 0)&gt;=100, "Mid-Market", TRUE, "SMB"))</f>
        <v>Enterprise</v>
      </c>
      <c r="I6264" s="1" t="str">
        <f t="array" ref="I6264">IF($F6264="", "", _xlfn.XLOOKUP($F6264,accounts!$A$2:$A$86,accounts!$F$2:$F$86, "Other"))</f>
        <v>United States</v>
      </c>
      <c r="J6264" s="1" t="s">
        <v>131</v>
      </c>
      <c r="K6264" s="3">
        <v>42975.0</v>
      </c>
      <c r="L6264" s="3">
        <v>42991.0</v>
      </c>
      <c r="M6264" s="1">
        <v>1105.0</v>
      </c>
    </row>
    <row r="6265">
      <c r="A6265" s="1" t="s">
        <v>6470</v>
      </c>
      <c r="B6265" s="1" t="s">
        <v>54</v>
      </c>
      <c r="C6265" s="1" t="str">
        <f t="array" ref="C6265">_xlfn.XLOOKUP($B6265, sales_teams!$A$2:$A$36, sales_teams!$B$2:$B$36)</f>
        <v>Rocco Neubert</v>
      </c>
      <c r="D6265" s="1" t="str">
        <f t="array" ref="D6265">_xlfn.XLOOKUP($B6265, sales_teams!$A$2:$A$36, sales_teams!$C$2:$C$36)</f>
        <v>East</v>
      </c>
      <c r="E6265" s="1" t="s">
        <v>109</v>
      </c>
      <c r="F6265" s="1" t="s">
        <v>163</v>
      </c>
      <c r="G6265" s="1" t="str">
        <f t="array" ref="G6265">IF($F6265="", "", _xlfn.XLOOKUP($F6265,accounts!$A$2:$A$86,accounts!$B$2:$B$86, "Other"))</f>
        <v>medical</v>
      </c>
      <c r="H6265" s="1" t="str">
        <f t="array" ref="H6265">IF($F6265="", "", IFS(_xlfn.XLOOKUP($F6265, accounts!$A$2:$A$86, accounts!$E$2:$E$86, 0)&gt;=1000, "Enterprise", _xlfn.XLOOKUP($F6265, accounts!$A$2:$A$86, accounts!$E$2:$E$86, 0)&gt;=100, "Mid-Market", TRUE, "SMB"))</f>
        <v>Mid-Market</v>
      </c>
      <c r="I6265" s="1" t="str">
        <f t="array" ref="I6265">IF($F6265="", "", _xlfn.XLOOKUP($F6265,accounts!$A$2:$A$86,accounts!$F$2:$F$86, "Other"))</f>
        <v>United States</v>
      </c>
      <c r="J6265" s="1" t="s">
        <v>131</v>
      </c>
      <c r="K6265" s="3">
        <v>42975.0</v>
      </c>
      <c r="L6265" s="3">
        <v>42999.0</v>
      </c>
      <c r="M6265" s="1">
        <v>948.0</v>
      </c>
    </row>
    <row r="6266">
      <c r="A6266" s="1" t="s">
        <v>6471</v>
      </c>
      <c r="B6266" s="1" t="s">
        <v>60</v>
      </c>
      <c r="C6266" s="1" t="str">
        <f t="array" ref="C6266">_xlfn.XLOOKUP($B6266, sales_teams!$A$2:$A$36, sales_teams!$B$2:$B$36)</f>
        <v>Celia Rouche</v>
      </c>
      <c r="D6266" s="1" t="str">
        <f t="array" ref="D6266">_xlfn.XLOOKUP($B6266, sales_teams!$A$2:$A$36, sales_teams!$C$2:$C$36)</f>
        <v>West</v>
      </c>
      <c r="E6266" s="1" t="s">
        <v>188</v>
      </c>
      <c r="F6266" s="1" t="s">
        <v>176</v>
      </c>
      <c r="G6266" s="1" t="str">
        <f t="array" ref="G6266">IF($F6266="", "", _xlfn.XLOOKUP($F6266,accounts!$A$2:$A$86,accounts!$B$2:$B$86, "Other"))</f>
        <v>entertainment</v>
      </c>
      <c r="H6266" s="1" t="str">
        <f t="array" ref="H6266">IF($F6266="", "", IFS(_xlfn.XLOOKUP($F6266, accounts!$A$2:$A$86, accounts!$E$2:$E$86, 0)&gt;=1000, "Enterprise", _xlfn.XLOOKUP($F6266, accounts!$A$2:$A$86, accounts!$E$2:$E$86, 0)&gt;=100, "Mid-Market", TRUE, "SMB"))</f>
        <v>Mid-Market</v>
      </c>
      <c r="I6266" s="1" t="str">
        <f t="array" ref="I6266">IF($F6266="", "", _xlfn.XLOOKUP($F6266,accounts!$A$2:$A$86,accounts!$F$2:$F$86, "Other"))</f>
        <v>United States</v>
      </c>
      <c r="J6266" s="1" t="s">
        <v>192</v>
      </c>
      <c r="K6266" s="3">
        <v>42975.0</v>
      </c>
      <c r="L6266" s="3">
        <v>42988.0</v>
      </c>
      <c r="M6266" s="1">
        <v>0.0</v>
      </c>
    </row>
    <row r="6267">
      <c r="A6267" s="1" t="s">
        <v>6472</v>
      </c>
      <c r="B6267" s="1" t="s">
        <v>34</v>
      </c>
      <c r="C6267" s="1" t="str">
        <f t="array" ref="C6267">_xlfn.XLOOKUP($B6267, sales_teams!$A$2:$A$36, sales_teams!$B$2:$B$36)</f>
        <v>Cara Losch</v>
      </c>
      <c r="D6267" s="1" t="str">
        <f t="array" ref="D6267">_xlfn.XLOOKUP($B6267, sales_teams!$A$2:$A$36, sales_teams!$C$2:$C$36)</f>
        <v>East</v>
      </c>
      <c r="E6267" s="1" t="s">
        <v>179</v>
      </c>
      <c r="F6267" s="1" t="s">
        <v>40</v>
      </c>
      <c r="G6267" s="1" t="str">
        <f t="array" ref="G6267">IF($F6267="", "", _xlfn.XLOOKUP($F6267,accounts!$A$2:$A$86,accounts!$B$2:$B$86, "Other"))</f>
        <v>technology</v>
      </c>
      <c r="H6267" s="1" t="str">
        <f t="array" ref="H6267">IF($F6267="", "", IFS(_xlfn.XLOOKUP($F6267, accounts!$A$2:$A$86, accounts!$E$2:$E$86, 0)&gt;=1000, "Enterprise", _xlfn.XLOOKUP($F6267, accounts!$A$2:$A$86, accounts!$E$2:$E$86, 0)&gt;=100, "Mid-Market", TRUE, "SMB"))</f>
        <v>Enterprise</v>
      </c>
      <c r="I6267" s="1" t="str">
        <f t="array" ref="I6267">IF($F6267="", "", _xlfn.XLOOKUP($F6267,accounts!$A$2:$A$86,accounts!$F$2:$F$86, "Other"))</f>
        <v>United States</v>
      </c>
      <c r="J6267" s="1" t="s">
        <v>192</v>
      </c>
      <c r="K6267" s="3">
        <v>42975.0</v>
      </c>
      <c r="L6267" s="3">
        <v>43050.0</v>
      </c>
      <c r="M6267" s="1">
        <v>0.0</v>
      </c>
    </row>
    <row r="6268">
      <c r="A6268" s="1" t="s">
        <v>6473</v>
      </c>
      <c r="B6268" s="1" t="s">
        <v>7</v>
      </c>
      <c r="C6268" s="1" t="str">
        <f t="array" ref="C6268">_xlfn.XLOOKUP($B6268, sales_teams!$A$2:$A$36, sales_teams!$B$2:$B$36)</f>
        <v>Dustin Brinkmann</v>
      </c>
      <c r="D6268" s="1" t="str">
        <f t="array" ref="D6268">_xlfn.XLOOKUP($B6268, sales_teams!$A$2:$A$36, sales_teams!$C$2:$C$36)</f>
        <v>Central</v>
      </c>
      <c r="E6268" s="1" t="s">
        <v>109</v>
      </c>
      <c r="F6268" s="1" t="s">
        <v>157</v>
      </c>
      <c r="G6268" s="1" t="str">
        <f t="array" ref="G6268">IF($F6268="", "", _xlfn.XLOOKUP($F6268,accounts!$A$2:$A$86,accounts!$B$2:$B$86, "Other"))</f>
        <v>retail</v>
      </c>
      <c r="H6268" s="1" t="str">
        <f t="array" ref="H6268">IF($F6268="", "", IFS(_xlfn.XLOOKUP($F6268, accounts!$A$2:$A$86, accounts!$E$2:$E$86, 0)&gt;=1000, "Enterprise", _xlfn.XLOOKUP($F6268, accounts!$A$2:$A$86, accounts!$E$2:$E$86, 0)&gt;=100, "Mid-Market", TRUE, "SMB"))</f>
        <v>Enterprise</v>
      </c>
      <c r="I6268" s="1" t="str">
        <f t="array" ref="I6268">IF($F6268="", "", _xlfn.XLOOKUP($F6268,accounts!$A$2:$A$86,accounts!$F$2:$F$86, "Other"))</f>
        <v>Belgium</v>
      </c>
      <c r="J6268" s="1" t="s">
        <v>192</v>
      </c>
      <c r="K6268" s="3">
        <v>42976.0</v>
      </c>
      <c r="L6268" s="3">
        <v>42983.0</v>
      </c>
      <c r="M6268" s="1">
        <v>0.0</v>
      </c>
    </row>
    <row r="6269">
      <c r="A6269" s="1" t="s">
        <v>6474</v>
      </c>
      <c r="B6269" s="1" t="s">
        <v>7</v>
      </c>
      <c r="C6269" s="1" t="str">
        <f t="array" ref="C6269">_xlfn.XLOOKUP($B6269, sales_teams!$A$2:$A$36, sales_teams!$B$2:$B$36)</f>
        <v>Dustin Brinkmann</v>
      </c>
      <c r="D6269" s="1" t="str">
        <f t="array" ref="D6269">_xlfn.XLOOKUP($B6269, sales_teams!$A$2:$A$36, sales_teams!$C$2:$C$36)</f>
        <v>Central</v>
      </c>
      <c r="E6269" s="1" t="s">
        <v>179</v>
      </c>
      <c r="F6269" s="1" t="s">
        <v>113</v>
      </c>
      <c r="G6269" s="1" t="str">
        <f t="array" ref="G6269">IF($F6269="", "", _xlfn.XLOOKUP($F6269,accounts!$A$2:$A$86,accounts!$B$2:$B$86, "Other"))</f>
        <v>telecommunications</v>
      </c>
      <c r="H6269" s="1" t="str">
        <f t="array" ref="H6269">IF($F6269="", "", IFS(_xlfn.XLOOKUP($F6269, accounts!$A$2:$A$86, accounts!$E$2:$E$86, 0)&gt;=1000, "Enterprise", _xlfn.XLOOKUP($F6269, accounts!$A$2:$A$86, accounts!$E$2:$E$86, 0)&gt;=100, "Mid-Market", TRUE, "SMB"))</f>
        <v>Mid-Market</v>
      </c>
      <c r="I6269" s="1" t="str">
        <f t="array" ref="I6269">IF($F6269="", "", _xlfn.XLOOKUP($F6269,accounts!$A$2:$A$86,accounts!$F$2:$F$86, "Other"))</f>
        <v>United States</v>
      </c>
      <c r="J6269" s="1" t="s">
        <v>131</v>
      </c>
      <c r="K6269" s="3">
        <v>42976.0</v>
      </c>
      <c r="L6269" s="3">
        <v>43072.0</v>
      </c>
      <c r="M6269" s="1">
        <v>44.0</v>
      </c>
    </row>
    <row r="6270">
      <c r="A6270" s="1" t="s">
        <v>6475</v>
      </c>
      <c r="B6270" s="1" t="s">
        <v>52</v>
      </c>
      <c r="C6270" s="1" t="str">
        <f t="array" ref="C6270">_xlfn.XLOOKUP($B6270, sales_teams!$A$2:$A$36, sales_teams!$B$2:$B$36)</f>
        <v>Rocco Neubert</v>
      </c>
      <c r="D6270" s="1" t="str">
        <f t="array" ref="D6270">_xlfn.XLOOKUP($B6270, sales_teams!$A$2:$A$36, sales_teams!$C$2:$C$36)</f>
        <v>East</v>
      </c>
      <c r="E6270" s="1" t="s">
        <v>109</v>
      </c>
      <c r="F6270" s="1" t="s">
        <v>147</v>
      </c>
      <c r="G6270" s="1" t="str">
        <f t="array" ref="G6270">IF($F6270="", "", _xlfn.XLOOKUP($F6270,accounts!$A$2:$A$86,accounts!$B$2:$B$86, "Other"))</f>
        <v>telecommunications</v>
      </c>
      <c r="H6270" s="1" t="str">
        <f t="array" ref="H6270">IF($F6270="", "", IFS(_xlfn.XLOOKUP($F6270, accounts!$A$2:$A$86, accounts!$E$2:$E$86, 0)&gt;=1000, "Enterprise", _xlfn.XLOOKUP($F6270, accounts!$A$2:$A$86, accounts!$E$2:$E$86, 0)&gt;=100, "Mid-Market", TRUE, "SMB"))</f>
        <v>Enterprise</v>
      </c>
      <c r="I6270" s="1" t="str">
        <f t="array" ref="I6270">IF($F6270="", "", _xlfn.XLOOKUP($F6270,accounts!$A$2:$A$86,accounts!$F$2:$F$86, "Other"))</f>
        <v>United States</v>
      </c>
      <c r="J6270" s="1" t="s">
        <v>189</v>
      </c>
      <c r="K6270" s="3">
        <v>42976.0</v>
      </c>
    </row>
    <row r="6271">
      <c r="A6271" s="1" t="s">
        <v>6476</v>
      </c>
      <c r="B6271" s="1" t="s">
        <v>52</v>
      </c>
      <c r="C6271" s="1" t="str">
        <f t="array" ref="C6271">_xlfn.XLOOKUP($B6271, sales_teams!$A$2:$A$36, sales_teams!$B$2:$B$36)</f>
        <v>Rocco Neubert</v>
      </c>
      <c r="D6271" s="1" t="str">
        <f t="array" ref="D6271">_xlfn.XLOOKUP($B6271, sales_teams!$A$2:$A$36, sales_teams!$C$2:$C$36)</f>
        <v>East</v>
      </c>
      <c r="E6271" s="1" t="s">
        <v>148</v>
      </c>
      <c r="F6271" s="1" t="s">
        <v>141</v>
      </c>
      <c r="G6271" s="1" t="str">
        <f t="array" ref="G6271">IF($F6271="", "", _xlfn.XLOOKUP($F6271,accounts!$A$2:$A$86,accounts!$B$2:$B$86, "Other"))</f>
        <v>finance</v>
      </c>
      <c r="H6271" s="1" t="str">
        <f t="array" ref="H6271">IF($F6271="", "", IFS(_xlfn.XLOOKUP($F6271, accounts!$A$2:$A$86, accounts!$E$2:$E$86, 0)&gt;=1000, "Enterprise", _xlfn.XLOOKUP($F6271, accounts!$A$2:$A$86, accounts!$E$2:$E$86, 0)&gt;=100, "Mid-Market", TRUE, "SMB"))</f>
        <v>Mid-Market</v>
      </c>
      <c r="I6271" s="1" t="str">
        <f t="array" ref="I6271">IF($F6271="", "", _xlfn.XLOOKUP($F6271,accounts!$A$2:$A$86,accounts!$F$2:$F$86, "Other"))</f>
        <v>United States</v>
      </c>
      <c r="J6271" s="1" t="s">
        <v>131</v>
      </c>
      <c r="K6271" s="3">
        <v>42976.0</v>
      </c>
      <c r="L6271" s="3">
        <v>43054.0</v>
      </c>
      <c r="M6271" s="1">
        <v>4343.0</v>
      </c>
    </row>
    <row r="6272">
      <c r="A6272" s="1" t="s">
        <v>6477</v>
      </c>
      <c r="B6272" s="1" t="s">
        <v>12</v>
      </c>
      <c r="C6272" s="1" t="str">
        <f t="array" ref="C6272">_xlfn.XLOOKUP($B6272, sales_teams!$A$2:$A$36, sales_teams!$B$2:$B$36)</f>
        <v>Dustin Brinkmann</v>
      </c>
      <c r="D6272" s="1" t="str">
        <f t="array" ref="D6272">_xlfn.XLOOKUP($B6272, sales_teams!$A$2:$A$36, sales_teams!$C$2:$C$36)</f>
        <v>Central</v>
      </c>
      <c r="E6272" s="1" t="s">
        <v>194</v>
      </c>
      <c r="F6272" s="1" t="s">
        <v>165</v>
      </c>
      <c r="G6272" s="1" t="str">
        <f t="array" ref="G6272">IF($F6272="", "", _xlfn.XLOOKUP($F6272,accounts!$A$2:$A$86,accounts!$B$2:$B$86, "Other"))</f>
        <v>telecommunications</v>
      </c>
      <c r="H6272" s="1" t="str">
        <f t="array" ref="H6272">IF($F6272="", "", IFS(_xlfn.XLOOKUP($F6272, accounts!$A$2:$A$86, accounts!$E$2:$E$86, 0)&gt;=1000, "Enterprise", _xlfn.XLOOKUP($F6272, accounts!$A$2:$A$86, accounts!$E$2:$E$86, 0)&gt;=100, "Mid-Market", TRUE, "SMB"))</f>
        <v>Enterprise</v>
      </c>
      <c r="I6272" s="1" t="str">
        <f t="array" ref="I6272">IF($F6272="", "", _xlfn.XLOOKUP($F6272,accounts!$A$2:$A$86,accounts!$F$2:$F$86, "Other"))</f>
        <v>United States</v>
      </c>
      <c r="J6272" s="1" t="s">
        <v>131</v>
      </c>
      <c r="K6272" s="3">
        <v>42976.0</v>
      </c>
      <c r="L6272" s="3">
        <v>42991.0</v>
      </c>
      <c r="M6272" s="1">
        <v>5096.0</v>
      </c>
    </row>
    <row r="6273">
      <c r="A6273" s="1" t="s">
        <v>6478</v>
      </c>
      <c r="B6273" s="1" t="s">
        <v>12</v>
      </c>
      <c r="C6273" s="1" t="str">
        <f t="array" ref="C6273">_xlfn.XLOOKUP($B6273, sales_teams!$A$2:$A$36, sales_teams!$B$2:$B$36)</f>
        <v>Dustin Brinkmann</v>
      </c>
      <c r="D6273" s="1" t="str">
        <f t="array" ref="D6273">_xlfn.XLOOKUP($B6273, sales_teams!$A$2:$A$36, sales_teams!$C$2:$C$36)</f>
        <v>Central</v>
      </c>
      <c r="E6273" s="1" t="s">
        <v>194</v>
      </c>
      <c r="F6273" s="1" t="s">
        <v>136</v>
      </c>
      <c r="G6273" s="1" t="str">
        <f t="array" ref="G6273">IF($F6273="", "", _xlfn.XLOOKUP($F6273,accounts!$A$2:$A$86,accounts!$B$2:$B$86, "Other"))</f>
        <v>services</v>
      </c>
      <c r="H6273" s="1" t="str">
        <f t="array" ref="H6273">IF($F6273="", "", IFS(_xlfn.XLOOKUP($F6273, accounts!$A$2:$A$86, accounts!$E$2:$E$86, 0)&gt;=1000, "Enterprise", _xlfn.XLOOKUP($F6273, accounts!$A$2:$A$86, accounts!$E$2:$E$86, 0)&gt;=100, "Mid-Market", TRUE, "SMB"))</f>
        <v>Enterprise</v>
      </c>
      <c r="I6273" s="1" t="str">
        <f t="array" ref="I6273">IF($F6273="", "", _xlfn.XLOOKUP($F6273,accounts!$A$2:$A$86,accounts!$F$2:$F$86, "Other"))</f>
        <v>United States</v>
      </c>
      <c r="J6273" s="1" t="s">
        <v>131</v>
      </c>
      <c r="K6273" s="3">
        <v>42976.0</v>
      </c>
      <c r="L6273" s="3">
        <v>43008.0</v>
      </c>
      <c r="M6273" s="1">
        <v>4994.0</v>
      </c>
    </row>
    <row r="6274">
      <c r="A6274" s="1" t="s">
        <v>6479</v>
      </c>
      <c r="B6274" s="1" t="s">
        <v>39</v>
      </c>
      <c r="C6274" s="1" t="str">
        <f t="array" ref="C6274">_xlfn.XLOOKUP($B6274, sales_teams!$A$2:$A$36, sales_teams!$B$2:$B$36)</f>
        <v>Cara Losch</v>
      </c>
      <c r="D6274" s="1" t="str">
        <f t="array" ref="D6274">_xlfn.XLOOKUP($B6274, sales_teams!$A$2:$A$36, sales_teams!$C$2:$C$36)</f>
        <v>East</v>
      </c>
      <c r="E6274" s="1" t="s">
        <v>109</v>
      </c>
      <c r="F6274" s="1" t="s">
        <v>81</v>
      </c>
      <c r="G6274" s="1" t="str">
        <f t="array" ref="G6274">IF($F6274="", "", _xlfn.XLOOKUP($F6274,accounts!$A$2:$A$86,accounts!$B$2:$B$86, "Other"))</f>
        <v>technology</v>
      </c>
      <c r="H6274" s="1" t="str">
        <f t="array" ref="H6274">IF($F6274="", "", IFS(_xlfn.XLOOKUP($F6274, accounts!$A$2:$A$86, accounts!$E$2:$E$86, 0)&gt;=1000, "Enterprise", _xlfn.XLOOKUP($F6274, accounts!$A$2:$A$86, accounts!$E$2:$E$86, 0)&gt;=100, "Mid-Market", TRUE, "SMB"))</f>
        <v>Enterprise</v>
      </c>
      <c r="I6274" s="1" t="str">
        <f t="array" ref="I6274">IF($F6274="", "", _xlfn.XLOOKUP($F6274,accounts!$A$2:$A$86,accounts!$F$2:$F$86, "Other"))</f>
        <v>United States</v>
      </c>
      <c r="J6274" s="1" t="s">
        <v>131</v>
      </c>
      <c r="K6274" s="3">
        <v>42976.0</v>
      </c>
      <c r="L6274" s="3">
        <v>43070.0</v>
      </c>
      <c r="M6274" s="1">
        <v>1251.0</v>
      </c>
    </row>
    <row r="6275">
      <c r="A6275" s="1" t="s">
        <v>6480</v>
      </c>
      <c r="B6275" s="1" t="s">
        <v>53</v>
      </c>
      <c r="C6275" s="1" t="str">
        <f t="array" ref="C6275">_xlfn.XLOOKUP($B6275, sales_teams!$A$2:$A$36, sales_teams!$B$2:$B$36)</f>
        <v>Rocco Neubert</v>
      </c>
      <c r="D6275" s="1" t="str">
        <f t="array" ref="D6275">_xlfn.XLOOKUP($B6275, sales_teams!$A$2:$A$36, sales_teams!$C$2:$C$36)</f>
        <v>East</v>
      </c>
      <c r="E6275" s="1" t="s">
        <v>181</v>
      </c>
      <c r="F6275" s="1" t="s">
        <v>103</v>
      </c>
      <c r="G6275" s="1" t="str">
        <f t="array" ref="G6275">IF($F6275="", "", _xlfn.XLOOKUP($F6275,accounts!$A$2:$A$86,accounts!$B$2:$B$86, "Other"))</f>
        <v>retail</v>
      </c>
      <c r="H6275" s="1" t="str">
        <f t="array" ref="H6275">IF($F6275="", "", IFS(_xlfn.XLOOKUP($F6275, accounts!$A$2:$A$86, accounts!$E$2:$E$86, 0)&gt;=1000, "Enterprise", _xlfn.XLOOKUP($F6275, accounts!$A$2:$A$86, accounts!$E$2:$E$86, 0)&gt;=100, "Mid-Market", TRUE, "SMB"))</f>
        <v>Enterprise</v>
      </c>
      <c r="I6275" s="1" t="str">
        <f t="array" ref="I6275">IF($F6275="", "", _xlfn.XLOOKUP($F6275,accounts!$A$2:$A$86,accounts!$F$2:$F$86, "Other"))</f>
        <v>United States</v>
      </c>
      <c r="J6275" s="1" t="s">
        <v>131</v>
      </c>
      <c r="K6275" s="3">
        <v>42976.0</v>
      </c>
      <c r="L6275" s="3">
        <v>43050.0</v>
      </c>
      <c r="M6275" s="1">
        <v>602.0</v>
      </c>
    </row>
    <row r="6276">
      <c r="A6276" s="1" t="s">
        <v>6481</v>
      </c>
      <c r="B6276" s="1" t="s">
        <v>53</v>
      </c>
      <c r="C6276" s="1" t="str">
        <f t="array" ref="C6276">_xlfn.XLOOKUP($B6276, sales_teams!$A$2:$A$36, sales_teams!$B$2:$B$36)</f>
        <v>Rocco Neubert</v>
      </c>
      <c r="D6276" s="1" t="str">
        <f t="array" ref="D6276">_xlfn.XLOOKUP($B6276, sales_teams!$A$2:$A$36, sales_teams!$C$2:$C$36)</f>
        <v>East</v>
      </c>
      <c r="E6276" s="1" t="s">
        <v>181</v>
      </c>
      <c r="F6276" s="1" t="s">
        <v>159</v>
      </c>
      <c r="G6276" s="1" t="str">
        <f t="array" ref="G6276">IF($F6276="", "", _xlfn.XLOOKUP($F6276,accounts!$A$2:$A$86,accounts!$B$2:$B$86, "Other"))</f>
        <v>retail</v>
      </c>
      <c r="H6276" s="1" t="str">
        <f t="array" ref="H6276">IF($F6276="", "", IFS(_xlfn.XLOOKUP($F6276, accounts!$A$2:$A$86, accounts!$E$2:$E$86, 0)&gt;=1000, "Enterprise", _xlfn.XLOOKUP($F6276, accounts!$A$2:$A$86, accounts!$E$2:$E$86, 0)&gt;=100, "Mid-Market", TRUE, "SMB"))</f>
        <v>Mid-Market</v>
      </c>
      <c r="I6276" s="1" t="str">
        <f t="array" ref="I6276">IF($F6276="", "", _xlfn.XLOOKUP($F6276,accounts!$A$2:$A$86,accounts!$F$2:$F$86, "Other"))</f>
        <v>Romania</v>
      </c>
      <c r="J6276" s="1" t="s">
        <v>131</v>
      </c>
      <c r="K6276" s="3">
        <v>42976.0</v>
      </c>
      <c r="L6276" s="3">
        <v>42986.0</v>
      </c>
      <c r="M6276" s="1">
        <v>600.0</v>
      </c>
    </row>
    <row r="6277">
      <c r="A6277" s="1" t="s">
        <v>6482</v>
      </c>
      <c r="B6277" s="1" t="s">
        <v>53</v>
      </c>
      <c r="C6277" s="1" t="str">
        <f t="array" ref="C6277">_xlfn.XLOOKUP($B6277, sales_teams!$A$2:$A$36, sales_teams!$B$2:$B$36)</f>
        <v>Rocco Neubert</v>
      </c>
      <c r="D6277" s="1" t="str">
        <f t="array" ref="D6277">_xlfn.XLOOKUP($B6277, sales_teams!$A$2:$A$36, sales_teams!$C$2:$C$36)</f>
        <v>East</v>
      </c>
      <c r="E6277" s="1" t="s">
        <v>181</v>
      </c>
      <c r="F6277" s="1" t="s">
        <v>171</v>
      </c>
      <c r="G6277" s="1" t="str">
        <f t="array" ref="G6277">IF($F6277="", "", _xlfn.XLOOKUP($F6277,accounts!$A$2:$A$86,accounts!$B$2:$B$86, "Other"))</f>
        <v>retail</v>
      </c>
      <c r="H6277" s="1" t="str">
        <f t="array" ref="H6277">IF($F6277="", "", IFS(_xlfn.XLOOKUP($F6277, accounts!$A$2:$A$86, accounts!$E$2:$E$86, 0)&gt;=1000, "Enterprise", _xlfn.XLOOKUP($F6277, accounts!$A$2:$A$86, accounts!$E$2:$E$86, 0)&gt;=100, "Mid-Market", TRUE, "SMB"))</f>
        <v>Enterprise</v>
      </c>
      <c r="I6277" s="1" t="str">
        <f t="array" ref="I6277">IF($F6277="", "", _xlfn.XLOOKUP($F6277,accounts!$A$2:$A$86,accounts!$F$2:$F$86, "Other"))</f>
        <v>United States</v>
      </c>
      <c r="J6277" s="1" t="s">
        <v>131</v>
      </c>
      <c r="K6277" s="3">
        <v>42976.0</v>
      </c>
      <c r="L6277" s="3">
        <v>42987.0</v>
      </c>
      <c r="M6277" s="1">
        <v>595.0</v>
      </c>
    </row>
    <row r="6278">
      <c r="A6278" s="1" t="s">
        <v>6483</v>
      </c>
      <c r="B6278" s="1" t="s">
        <v>94</v>
      </c>
      <c r="C6278" s="1" t="str">
        <f t="array" ref="C6278">_xlfn.XLOOKUP($B6278, sales_teams!$A$2:$A$36, sales_teams!$B$2:$B$36)</f>
        <v>Celia Rouche</v>
      </c>
      <c r="D6278" s="1" t="str">
        <f t="array" ref="D6278">_xlfn.XLOOKUP($B6278, sales_teams!$A$2:$A$36, sales_teams!$C$2:$C$36)</f>
        <v>West</v>
      </c>
      <c r="E6278" s="1" t="s">
        <v>179</v>
      </c>
      <c r="F6278" s="1" t="s">
        <v>87</v>
      </c>
      <c r="G6278" s="1" t="str">
        <f t="array" ref="G6278">IF($F6278="", "", _xlfn.XLOOKUP($F6278,accounts!$A$2:$A$86,accounts!$B$2:$B$86, "Other"))</f>
        <v>telecommunications</v>
      </c>
      <c r="H6278" s="1" t="str">
        <f t="array" ref="H6278">IF($F6278="", "", IFS(_xlfn.XLOOKUP($F6278, accounts!$A$2:$A$86, accounts!$E$2:$E$86, 0)&gt;=1000, "Enterprise", _xlfn.XLOOKUP($F6278, accounts!$A$2:$A$86, accounts!$E$2:$E$86, 0)&gt;=100, "Mid-Market", TRUE, "SMB"))</f>
        <v>Enterprise</v>
      </c>
      <c r="I6278" s="1" t="str">
        <f t="array" ref="I6278">IF($F6278="", "", _xlfn.XLOOKUP($F6278,accounts!$A$2:$A$86,accounts!$F$2:$F$86, "Other"))</f>
        <v>United States</v>
      </c>
      <c r="J6278" s="1" t="s">
        <v>192</v>
      </c>
      <c r="K6278" s="3">
        <v>42976.0</v>
      </c>
      <c r="L6278" s="3">
        <v>43064.0</v>
      </c>
      <c r="M6278" s="1">
        <v>0.0</v>
      </c>
    </row>
    <row r="6279">
      <c r="A6279" s="1" t="s">
        <v>6484</v>
      </c>
      <c r="B6279" s="1" t="s">
        <v>26</v>
      </c>
      <c r="C6279" s="1" t="str">
        <f t="array" ref="C6279">_xlfn.XLOOKUP($B6279, sales_teams!$A$2:$A$36, sales_teams!$B$2:$B$36)</f>
        <v>Melvin Marxen</v>
      </c>
      <c r="D6279" s="1" t="str">
        <f t="array" ref="D6279">_xlfn.XLOOKUP($B6279, sales_teams!$A$2:$A$36, sales_teams!$C$2:$C$36)</f>
        <v>Central</v>
      </c>
      <c r="E6279" s="1" t="s">
        <v>148</v>
      </c>
      <c r="F6279" s="1" t="s">
        <v>56</v>
      </c>
      <c r="G6279" s="1" t="str">
        <f t="array" ref="G6279">IF($F6279="", "", _xlfn.XLOOKUP($F6279,accounts!$A$2:$A$86,accounts!$B$2:$B$86, "Other"))</f>
        <v>software</v>
      </c>
      <c r="H6279" s="1" t="str">
        <f t="array" ref="H6279">IF($F6279="", "", IFS(_xlfn.XLOOKUP($F6279, accounts!$A$2:$A$86, accounts!$E$2:$E$86, 0)&gt;=1000, "Enterprise", _xlfn.XLOOKUP($F6279, accounts!$A$2:$A$86, accounts!$E$2:$E$86, 0)&gt;=100, "Mid-Market", TRUE, "SMB"))</f>
        <v>Enterprise</v>
      </c>
      <c r="I6279" s="1" t="str">
        <f t="array" ref="I6279">IF($F6279="", "", _xlfn.XLOOKUP($F6279,accounts!$A$2:$A$86,accounts!$F$2:$F$86, "Other"))</f>
        <v>United States</v>
      </c>
      <c r="J6279" s="1" t="s">
        <v>192</v>
      </c>
      <c r="K6279" s="3">
        <v>42976.0</v>
      </c>
      <c r="L6279" s="3">
        <v>43040.0</v>
      </c>
      <c r="M6279" s="1">
        <v>0.0</v>
      </c>
    </row>
    <row r="6280">
      <c r="A6280" s="1" t="s">
        <v>6485</v>
      </c>
      <c r="B6280" s="1" t="s">
        <v>88</v>
      </c>
      <c r="C6280" s="1" t="str">
        <f t="array" ref="C6280">_xlfn.XLOOKUP($B6280, sales_teams!$A$2:$A$36, sales_teams!$B$2:$B$36)</f>
        <v>Celia Rouche</v>
      </c>
      <c r="D6280" s="1" t="str">
        <f t="array" ref="D6280">_xlfn.XLOOKUP($B6280, sales_teams!$A$2:$A$36, sales_teams!$C$2:$C$36)</f>
        <v>West</v>
      </c>
      <c r="E6280" s="1" t="s">
        <v>188</v>
      </c>
      <c r="F6280" s="1" t="s">
        <v>119</v>
      </c>
      <c r="G6280" s="1" t="str">
        <f t="array" ref="G6280">IF($F6280="", "", _xlfn.XLOOKUP($F6280,accounts!$A$2:$A$86,accounts!$B$2:$B$86, "Other"))</f>
        <v>technology</v>
      </c>
      <c r="H6280" s="1" t="str">
        <f t="array" ref="H6280">IF($F6280="", "", IFS(_xlfn.XLOOKUP($F6280, accounts!$A$2:$A$86, accounts!$E$2:$E$86, 0)&gt;=1000, "Enterprise", _xlfn.XLOOKUP($F6280, accounts!$A$2:$A$86, accounts!$E$2:$E$86, 0)&gt;=100, "Mid-Market", TRUE, "SMB"))</f>
        <v>Enterprise</v>
      </c>
      <c r="I6280" s="1" t="str">
        <f t="array" ref="I6280">IF($F6280="", "", _xlfn.XLOOKUP($F6280,accounts!$A$2:$A$86,accounts!$F$2:$F$86, "Other"))</f>
        <v>Korea</v>
      </c>
      <c r="J6280" s="1" t="s">
        <v>131</v>
      </c>
      <c r="K6280" s="3">
        <v>42976.0</v>
      </c>
      <c r="L6280" s="3">
        <v>43100.0</v>
      </c>
      <c r="M6280" s="1">
        <v>3064.0</v>
      </c>
    </row>
    <row r="6281">
      <c r="A6281" s="1" t="s">
        <v>6486</v>
      </c>
      <c r="B6281" s="1" t="s">
        <v>92</v>
      </c>
      <c r="C6281" s="1" t="str">
        <f t="array" ref="C6281">_xlfn.XLOOKUP($B6281, sales_teams!$A$2:$A$36, sales_teams!$B$2:$B$36)</f>
        <v>Celia Rouche</v>
      </c>
      <c r="D6281" s="1" t="str">
        <f t="array" ref="D6281">_xlfn.XLOOKUP($B6281, sales_teams!$A$2:$A$36, sales_teams!$C$2:$C$36)</f>
        <v>West</v>
      </c>
      <c r="E6281" s="1" t="s">
        <v>188</v>
      </c>
      <c r="F6281" s="1" t="s">
        <v>123</v>
      </c>
      <c r="G6281" s="1" t="str">
        <f t="array" ref="G6281">IF($F6281="", "", _xlfn.XLOOKUP($F6281,accounts!$A$2:$A$86,accounts!$B$2:$B$86, "Other"))</f>
        <v>technology</v>
      </c>
      <c r="H6281" s="1" t="str">
        <f t="array" ref="H6281">IF($F6281="", "", IFS(_xlfn.XLOOKUP($F6281, accounts!$A$2:$A$86, accounts!$E$2:$E$86, 0)&gt;=1000, "Enterprise", _xlfn.XLOOKUP($F6281, accounts!$A$2:$A$86, accounts!$E$2:$E$86, 0)&gt;=100, "Mid-Market", TRUE, "SMB"))</f>
        <v>Enterprise</v>
      </c>
      <c r="I6281" s="1" t="str">
        <f t="array" ref="I6281">IF($F6281="", "", _xlfn.XLOOKUP($F6281,accounts!$A$2:$A$86,accounts!$F$2:$F$86, "Other"))</f>
        <v>United States</v>
      </c>
      <c r="J6281" s="1" t="s">
        <v>189</v>
      </c>
      <c r="K6281" s="3">
        <v>42976.0</v>
      </c>
    </row>
    <row r="6282">
      <c r="A6282" s="1" t="s">
        <v>6487</v>
      </c>
      <c r="B6282" s="1" t="s">
        <v>18</v>
      </c>
      <c r="C6282" s="1" t="str">
        <f t="array" ref="C6282">_xlfn.XLOOKUP($B6282, sales_teams!$A$2:$A$36, sales_teams!$B$2:$B$36)</f>
        <v>Dustin Brinkmann</v>
      </c>
      <c r="D6282" s="1" t="str">
        <f t="array" ref="D6282">_xlfn.XLOOKUP($B6282, sales_teams!$A$2:$A$36, sales_teams!$C$2:$C$36)</f>
        <v>Central</v>
      </c>
      <c r="E6282" s="1" t="s">
        <v>179</v>
      </c>
      <c r="F6282" s="1" t="s">
        <v>149</v>
      </c>
      <c r="G6282" s="1" t="str">
        <f t="array" ref="G6282">IF($F6282="", "", _xlfn.XLOOKUP($F6282,accounts!$A$2:$A$86,accounts!$B$2:$B$86, "Other"))</f>
        <v>medical</v>
      </c>
      <c r="H6282" s="1" t="str">
        <f t="array" ref="H6282">IF($F6282="", "", IFS(_xlfn.XLOOKUP($F6282, accounts!$A$2:$A$86, accounts!$E$2:$E$86, 0)&gt;=1000, "Enterprise", _xlfn.XLOOKUP($F6282, accounts!$A$2:$A$86, accounts!$E$2:$E$86, 0)&gt;=100, "Mid-Market", TRUE, "SMB"))</f>
        <v>Enterprise</v>
      </c>
      <c r="I6282" s="1" t="str">
        <f t="array" ref="I6282">IF($F6282="", "", _xlfn.XLOOKUP($F6282,accounts!$A$2:$A$86,accounts!$F$2:$F$86, "Other"))</f>
        <v>United States</v>
      </c>
      <c r="J6282" s="1" t="s">
        <v>192</v>
      </c>
      <c r="K6282" s="3">
        <v>42976.0</v>
      </c>
      <c r="L6282" s="3">
        <v>43055.0</v>
      </c>
      <c r="M6282" s="1">
        <v>0.0</v>
      </c>
    </row>
    <row r="6283">
      <c r="A6283" s="1" t="s">
        <v>6488</v>
      </c>
      <c r="B6283" s="1" t="s">
        <v>28</v>
      </c>
      <c r="C6283" s="1" t="str">
        <f t="array" ref="C6283">_xlfn.XLOOKUP($B6283, sales_teams!$A$2:$A$36, sales_teams!$B$2:$B$36)</f>
        <v>Melvin Marxen</v>
      </c>
      <c r="D6283" s="1" t="str">
        <f t="array" ref="D6283">_xlfn.XLOOKUP($B6283, sales_teams!$A$2:$A$36, sales_teams!$C$2:$C$36)</f>
        <v>Central</v>
      </c>
      <c r="E6283" s="1" t="s">
        <v>188</v>
      </c>
      <c r="F6283" s="1" t="s">
        <v>178</v>
      </c>
      <c r="G6283" s="1" t="str">
        <f t="array" ref="G6283">IF($F6283="", "", _xlfn.XLOOKUP($F6283,accounts!$A$2:$A$86,accounts!$B$2:$B$86, "Other"))</f>
        <v>medical</v>
      </c>
      <c r="H6283" s="1" t="str">
        <f t="array" ref="H6283">IF($F6283="", "", IFS(_xlfn.XLOOKUP($F6283, accounts!$A$2:$A$86, accounts!$E$2:$E$86, 0)&gt;=1000, "Enterprise", _xlfn.XLOOKUP($F6283, accounts!$A$2:$A$86, accounts!$E$2:$E$86, 0)&gt;=100, "Mid-Market", TRUE, "SMB"))</f>
        <v>Enterprise</v>
      </c>
      <c r="I6283" s="1" t="str">
        <f t="array" ref="I6283">IF($F6283="", "", _xlfn.XLOOKUP($F6283,accounts!$A$2:$A$86,accounts!$F$2:$F$86, "Other"))</f>
        <v>United States</v>
      </c>
      <c r="J6283" s="1" t="s">
        <v>192</v>
      </c>
      <c r="K6283" s="3">
        <v>42976.0</v>
      </c>
      <c r="L6283" s="3">
        <v>43067.0</v>
      </c>
      <c r="M6283" s="1">
        <v>0.0</v>
      </c>
    </row>
    <row r="6284">
      <c r="A6284" s="1" t="s">
        <v>6489</v>
      </c>
      <c r="B6284" s="1" t="s">
        <v>54</v>
      </c>
      <c r="C6284" s="1" t="str">
        <f t="array" ref="C6284">_xlfn.XLOOKUP($B6284, sales_teams!$A$2:$A$36, sales_teams!$B$2:$B$36)</f>
        <v>Rocco Neubert</v>
      </c>
      <c r="D6284" s="1" t="str">
        <f t="array" ref="D6284">_xlfn.XLOOKUP($B6284, sales_teams!$A$2:$A$36, sales_teams!$C$2:$C$36)</f>
        <v>East</v>
      </c>
      <c r="E6284" s="1" t="s">
        <v>194</v>
      </c>
      <c r="F6284" s="1" t="s">
        <v>14</v>
      </c>
      <c r="G6284" s="1" t="str">
        <f t="array" ref="G6284">IF($F6284="", "", _xlfn.XLOOKUP($F6284,accounts!$A$2:$A$86,accounts!$B$2:$B$86, "Other"))</f>
        <v>technology</v>
      </c>
      <c r="H6284" s="1" t="str">
        <f t="array" ref="H6284">IF($F6284="", "", IFS(_xlfn.XLOOKUP($F6284, accounts!$A$2:$A$86, accounts!$E$2:$E$86, 0)&gt;=1000, "Enterprise", _xlfn.XLOOKUP($F6284, accounts!$A$2:$A$86, accounts!$E$2:$E$86, 0)&gt;=100, "Mid-Market", TRUE, "SMB"))</f>
        <v>Enterprise</v>
      </c>
      <c r="I6284" s="1" t="str">
        <f t="array" ref="I6284">IF($F6284="", "", _xlfn.XLOOKUP($F6284,accounts!$A$2:$A$86,accounts!$F$2:$F$86, "Other"))</f>
        <v>United States</v>
      </c>
      <c r="J6284" s="1" t="s">
        <v>131</v>
      </c>
      <c r="K6284" s="3">
        <v>42976.0</v>
      </c>
      <c r="L6284" s="3">
        <v>43094.0</v>
      </c>
      <c r="M6284" s="1">
        <v>5790.0</v>
      </c>
    </row>
    <row r="6285">
      <c r="A6285" s="1" t="s">
        <v>6490</v>
      </c>
      <c r="B6285" s="1" t="s">
        <v>41</v>
      </c>
      <c r="C6285" s="1" t="str">
        <f t="array" ref="C6285">_xlfn.XLOOKUP($B6285, sales_teams!$A$2:$A$36, sales_teams!$B$2:$B$36)</f>
        <v>Cara Losch</v>
      </c>
      <c r="D6285" s="1" t="str">
        <f t="array" ref="D6285">_xlfn.XLOOKUP($B6285, sales_teams!$A$2:$A$36, sales_teams!$C$2:$C$36)</f>
        <v>East</v>
      </c>
      <c r="E6285" s="1" t="s">
        <v>148</v>
      </c>
      <c r="F6285" s="1" t="s">
        <v>167</v>
      </c>
      <c r="G6285" s="1" t="str">
        <f t="array" ref="G6285">IF($F6285="", "", _xlfn.XLOOKUP($F6285,accounts!$A$2:$A$86,accounts!$B$2:$B$86, "Other"))</f>
        <v>finance</v>
      </c>
      <c r="H6285" s="1" t="str">
        <f t="array" ref="H6285">IF($F6285="", "", IFS(_xlfn.XLOOKUP($F6285, accounts!$A$2:$A$86, accounts!$E$2:$E$86, 0)&gt;=1000, "Enterprise", _xlfn.XLOOKUP($F6285, accounts!$A$2:$A$86, accounts!$E$2:$E$86, 0)&gt;=100, "Mid-Market", TRUE, "SMB"))</f>
        <v>Mid-Market</v>
      </c>
      <c r="I6285" s="1" t="str">
        <f t="array" ref="I6285">IF($F6285="", "", _xlfn.XLOOKUP($F6285,accounts!$A$2:$A$86,accounts!$F$2:$F$86, "Other"))</f>
        <v>United States</v>
      </c>
      <c r="J6285" s="1" t="s">
        <v>131</v>
      </c>
      <c r="K6285" s="3">
        <v>42976.0</v>
      </c>
      <c r="L6285" s="3">
        <v>42983.0</v>
      </c>
      <c r="M6285" s="1">
        <v>5688.0</v>
      </c>
    </row>
    <row r="6286">
      <c r="A6286" s="1" t="s">
        <v>6491</v>
      </c>
      <c r="B6286" s="1" t="s">
        <v>15</v>
      </c>
      <c r="C6286" s="1" t="str">
        <f t="array" ref="C6286">_xlfn.XLOOKUP($B6286, sales_teams!$A$2:$A$36, sales_teams!$B$2:$B$36)</f>
        <v>Dustin Brinkmann</v>
      </c>
      <c r="D6286" s="1" t="str">
        <f t="array" ref="D6286">_xlfn.XLOOKUP($B6286, sales_teams!$A$2:$A$36, sales_teams!$C$2:$C$36)</f>
        <v>Central</v>
      </c>
      <c r="E6286" s="1" t="s">
        <v>181</v>
      </c>
      <c r="F6286" s="1" t="s">
        <v>47</v>
      </c>
      <c r="G6286" s="1" t="str">
        <f t="array" ref="G6286">IF($F6286="", "", _xlfn.XLOOKUP($F6286,accounts!$A$2:$A$86,accounts!$B$2:$B$86, "Other"))</f>
        <v>retail</v>
      </c>
      <c r="H6286" s="1" t="str">
        <f t="array" ref="H6286">IF($F6286="", "", IFS(_xlfn.XLOOKUP($F6286, accounts!$A$2:$A$86, accounts!$E$2:$E$86, 0)&gt;=1000, "Enterprise", _xlfn.XLOOKUP($F6286, accounts!$A$2:$A$86, accounts!$E$2:$E$86, 0)&gt;=100, "Mid-Market", TRUE, "SMB"))</f>
        <v>Enterprise</v>
      </c>
      <c r="I6286" s="1" t="str">
        <f t="array" ref="I6286">IF($F6286="", "", _xlfn.XLOOKUP($F6286,accounts!$A$2:$A$86,accounts!$F$2:$F$86, "Other"))</f>
        <v>United States</v>
      </c>
      <c r="J6286" s="1" t="s">
        <v>131</v>
      </c>
      <c r="K6286" s="3">
        <v>42976.0</v>
      </c>
      <c r="L6286" s="3">
        <v>43041.0</v>
      </c>
      <c r="M6286" s="1">
        <v>672.0</v>
      </c>
    </row>
    <row r="6287">
      <c r="A6287" s="1" t="s">
        <v>6492</v>
      </c>
      <c r="B6287" s="1" t="s">
        <v>15</v>
      </c>
      <c r="C6287" s="1" t="str">
        <f t="array" ref="C6287">_xlfn.XLOOKUP($B6287, sales_teams!$A$2:$A$36, sales_teams!$B$2:$B$36)</f>
        <v>Dustin Brinkmann</v>
      </c>
      <c r="D6287" s="1" t="str">
        <f t="array" ref="D6287">_xlfn.XLOOKUP($B6287, sales_teams!$A$2:$A$36, sales_teams!$C$2:$C$36)</f>
        <v>Central</v>
      </c>
      <c r="E6287" s="1" t="s">
        <v>179</v>
      </c>
      <c r="F6287" s="1" t="s">
        <v>29</v>
      </c>
      <c r="G6287" s="1" t="str">
        <f t="array" ref="G6287">IF($F6287="", "", _xlfn.XLOOKUP($F6287,accounts!$A$2:$A$86,accounts!$B$2:$B$86, "Other"))</f>
        <v>medical</v>
      </c>
      <c r="H6287" s="1" t="str">
        <f t="array" ref="H6287">IF($F6287="", "", IFS(_xlfn.XLOOKUP($F6287, accounts!$A$2:$A$86, accounts!$E$2:$E$86, 0)&gt;=1000, "Enterprise", _xlfn.XLOOKUP($F6287, accounts!$A$2:$A$86, accounts!$E$2:$E$86, 0)&gt;=100, "Mid-Market", TRUE, "SMB"))</f>
        <v>Enterprise</v>
      </c>
      <c r="I6287" s="1" t="str">
        <f t="array" ref="I6287">IF($F6287="", "", _xlfn.XLOOKUP($F6287,accounts!$A$2:$A$86,accounts!$F$2:$F$86, "Other"))</f>
        <v>Philipines</v>
      </c>
      <c r="J6287" s="1" t="s">
        <v>131</v>
      </c>
      <c r="K6287" s="3">
        <v>42976.0</v>
      </c>
      <c r="L6287" s="3">
        <v>43077.0</v>
      </c>
      <c r="M6287" s="1">
        <v>62.0</v>
      </c>
    </row>
    <row r="6288">
      <c r="A6288" s="1" t="s">
        <v>6493</v>
      </c>
      <c r="B6288" s="1" t="s">
        <v>60</v>
      </c>
      <c r="C6288" s="1" t="str">
        <f t="array" ref="C6288">_xlfn.XLOOKUP($B6288, sales_teams!$A$2:$A$36, sales_teams!$B$2:$B$36)</f>
        <v>Celia Rouche</v>
      </c>
      <c r="D6288" s="1" t="str">
        <f t="array" ref="D6288">_xlfn.XLOOKUP($B6288, sales_teams!$A$2:$A$36, sales_teams!$C$2:$C$36)</f>
        <v>West</v>
      </c>
      <c r="E6288" s="1" t="s">
        <v>148</v>
      </c>
      <c r="F6288" s="1" t="s">
        <v>84</v>
      </c>
      <c r="G6288" s="1" t="str">
        <f t="array" ref="G6288">IF($F6288="", "", _xlfn.XLOOKUP($F6288,accounts!$A$2:$A$86,accounts!$B$2:$B$86, "Other"))</f>
        <v>retail</v>
      </c>
      <c r="H6288" s="1" t="str">
        <f t="array" ref="H6288">IF($F6288="", "", IFS(_xlfn.XLOOKUP($F6288, accounts!$A$2:$A$86, accounts!$E$2:$E$86, 0)&gt;=1000, "Enterprise", _xlfn.XLOOKUP($F6288, accounts!$A$2:$A$86, accounts!$E$2:$E$86, 0)&gt;=100, "Mid-Market", TRUE, "SMB"))</f>
        <v>Enterprise</v>
      </c>
      <c r="I6288" s="1" t="str">
        <f t="array" ref="I6288">IF($F6288="", "", _xlfn.XLOOKUP($F6288,accounts!$A$2:$A$86,accounts!$F$2:$F$86, "Other"))</f>
        <v>United States</v>
      </c>
      <c r="J6288" s="1" t="s">
        <v>131</v>
      </c>
      <c r="K6288" s="3">
        <v>42976.0</v>
      </c>
      <c r="L6288" s="3">
        <v>43088.0</v>
      </c>
      <c r="M6288" s="1">
        <v>4577.0</v>
      </c>
    </row>
    <row r="6289">
      <c r="A6289" s="1" t="s">
        <v>6494</v>
      </c>
      <c r="B6289" s="1" t="s">
        <v>34</v>
      </c>
      <c r="C6289" s="1" t="str">
        <f t="array" ref="C6289">_xlfn.XLOOKUP($B6289, sales_teams!$A$2:$A$36, sales_teams!$B$2:$B$36)</f>
        <v>Cara Losch</v>
      </c>
      <c r="D6289" s="1" t="str">
        <f t="array" ref="D6289">_xlfn.XLOOKUP($B6289, sales_teams!$A$2:$A$36, sales_teams!$C$2:$C$36)</f>
        <v>East</v>
      </c>
      <c r="E6289" s="1" t="s">
        <v>181</v>
      </c>
      <c r="G6289" s="1" t="str">
        <f t="array" ref="G6289">IF($F6289="", "", _xlfn.XLOOKUP($F6289,accounts!$A$2:$A$86,accounts!$B$2:$B$86, "Other"))</f>
        <v/>
      </c>
      <c r="H6289" s="1" t="str">
        <f t="array" ref="H6289">IF($F6289="", "", IFS(_xlfn.XLOOKUP($F6289, accounts!$A$2:$A$86, accounts!$E$2:$E$86, 0)&gt;=1000, "Enterprise", _xlfn.XLOOKUP($F6289, accounts!$A$2:$A$86, accounts!$E$2:$E$86, 0)&gt;=100, "Mid-Market", TRUE, "SMB"))</f>
        <v/>
      </c>
      <c r="I6289" s="1" t="str">
        <f t="array" ref="I6289">IF($F6289="", "", _xlfn.XLOOKUP($F6289,accounts!$A$2:$A$86,accounts!$F$2:$F$86, "Other"))</f>
        <v/>
      </c>
      <c r="J6289" s="1" t="s">
        <v>189</v>
      </c>
      <c r="K6289" s="3">
        <v>42976.0</v>
      </c>
    </row>
    <row r="6290">
      <c r="A6290" s="1" t="s">
        <v>6495</v>
      </c>
      <c r="B6290" s="1" t="s">
        <v>7</v>
      </c>
      <c r="C6290" s="1" t="str">
        <f t="array" ref="C6290">_xlfn.XLOOKUP($B6290, sales_teams!$A$2:$A$36, sales_teams!$B$2:$B$36)</f>
        <v>Dustin Brinkmann</v>
      </c>
      <c r="D6290" s="1" t="str">
        <f t="array" ref="D6290">_xlfn.XLOOKUP($B6290, sales_teams!$A$2:$A$36, sales_teams!$C$2:$C$36)</f>
        <v>Central</v>
      </c>
      <c r="E6290" s="1" t="s">
        <v>179</v>
      </c>
      <c r="F6290" s="1" t="s">
        <v>95</v>
      </c>
      <c r="G6290" s="1" t="str">
        <f t="array" ref="G6290">IF($F6290="", "", _xlfn.XLOOKUP($F6290,accounts!$A$2:$A$86,accounts!$B$2:$B$86, "Other"))</f>
        <v>finance</v>
      </c>
      <c r="H6290" s="1" t="str">
        <f t="array" ref="H6290">IF($F6290="", "", IFS(_xlfn.XLOOKUP($F6290, accounts!$A$2:$A$86, accounts!$E$2:$E$86, 0)&gt;=1000, "Enterprise", _xlfn.XLOOKUP($F6290, accounts!$A$2:$A$86, accounts!$E$2:$E$86, 0)&gt;=100, "Mid-Market", TRUE, "SMB"))</f>
        <v>Enterprise</v>
      </c>
      <c r="I6290" s="1" t="str">
        <f t="array" ref="I6290">IF($F6290="", "", _xlfn.XLOOKUP($F6290,accounts!$A$2:$A$86,accounts!$F$2:$F$86, "Other"))</f>
        <v>United States</v>
      </c>
      <c r="J6290" s="1" t="s">
        <v>192</v>
      </c>
      <c r="K6290" s="3">
        <v>42977.0</v>
      </c>
      <c r="L6290" s="3">
        <v>43058.0</v>
      </c>
      <c r="M6290" s="1">
        <v>0.0</v>
      </c>
    </row>
    <row r="6291">
      <c r="A6291" s="1" t="s">
        <v>6496</v>
      </c>
      <c r="B6291" s="1" t="s">
        <v>7</v>
      </c>
      <c r="C6291" s="1" t="str">
        <f t="array" ref="C6291">_xlfn.XLOOKUP($B6291, sales_teams!$A$2:$A$36, sales_teams!$B$2:$B$36)</f>
        <v>Dustin Brinkmann</v>
      </c>
      <c r="D6291" s="1" t="str">
        <f t="array" ref="D6291">_xlfn.XLOOKUP($B6291, sales_teams!$A$2:$A$36, sales_teams!$C$2:$C$36)</f>
        <v>Central</v>
      </c>
      <c r="E6291" s="1" t="s">
        <v>109</v>
      </c>
      <c r="F6291" s="1" t="s">
        <v>136</v>
      </c>
      <c r="G6291" s="1" t="str">
        <f t="array" ref="G6291">IF($F6291="", "", _xlfn.XLOOKUP($F6291,accounts!$A$2:$A$86,accounts!$B$2:$B$86, "Other"))</f>
        <v>services</v>
      </c>
      <c r="H6291" s="1" t="str">
        <f t="array" ref="H6291">IF($F6291="", "", IFS(_xlfn.XLOOKUP($F6291, accounts!$A$2:$A$86, accounts!$E$2:$E$86, 0)&gt;=1000, "Enterprise", _xlfn.XLOOKUP($F6291, accounts!$A$2:$A$86, accounts!$E$2:$E$86, 0)&gt;=100, "Mid-Market", TRUE, "SMB"))</f>
        <v>Enterprise</v>
      </c>
      <c r="I6291" s="1" t="str">
        <f t="array" ref="I6291">IF($F6291="", "", _xlfn.XLOOKUP($F6291,accounts!$A$2:$A$86,accounts!$F$2:$F$86, "Other"))</f>
        <v>United States</v>
      </c>
      <c r="J6291" s="1" t="s">
        <v>131</v>
      </c>
      <c r="K6291" s="3">
        <v>42977.0</v>
      </c>
      <c r="L6291" s="3">
        <v>43095.0</v>
      </c>
      <c r="M6291" s="1">
        <v>1118.0</v>
      </c>
    </row>
    <row r="6292">
      <c r="A6292" s="1" t="s">
        <v>6497</v>
      </c>
      <c r="B6292" s="1" t="s">
        <v>7</v>
      </c>
      <c r="C6292" s="1" t="str">
        <f t="array" ref="C6292">_xlfn.XLOOKUP($B6292, sales_teams!$A$2:$A$36, sales_teams!$B$2:$B$36)</f>
        <v>Dustin Brinkmann</v>
      </c>
      <c r="D6292" s="1" t="str">
        <f t="array" ref="D6292">_xlfn.XLOOKUP($B6292, sales_teams!$A$2:$A$36, sales_teams!$C$2:$C$36)</f>
        <v>Central</v>
      </c>
      <c r="E6292" s="1" t="s">
        <v>179</v>
      </c>
      <c r="F6292" s="1" t="s">
        <v>156</v>
      </c>
      <c r="G6292" s="1" t="str">
        <f t="array" ref="G6292">IF($F6292="", "", _xlfn.XLOOKUP($F6292,accounts!$A$2:$A$86,accounts!$B$2:$B$86, "Other"))</f>
        <v>employment</v>
      </c>
      <c r="H6292" s="1" t="str">
        <f t="array" ref="H6292">IF($F6292="", "", IFS(_xlfn.XLOOKUP($F6292, accounts!$A$2:$A$86, accounts!$E$2:$E$86, 0)&gt;=1000, "Enterprise", _xlfn.XLOOKUP($F6292, accounts!$A$2:$A$86, accounts!$E$2:$E$86, 0)&gt;=100, "Mid-Market", TRUE, "SMB"))</f>
        <v>Mid-Market</v>
      </c>
      <c r="I6292" s="1" t="str">
        <f t="array" ref="I6292">IF($F6292="", "", _xlfn.XLOOKUP($F6292,accounts!$A$2:$A$86,accounts!$F$2:$F$86, "Other"))</f>
        <v>United States</v>
      </c>
      <c r="J6292" s="1" t="s">
        <v>131</v>
      </c>
      <c r="K6292" s="3">
        <v>42977.0</v>
      </c>
      <c r="L6292" s="3">
        <v>42986.0</v>
      </c>
      <c r="M6292" s="1">
        <v>55.0</v>
      </c>
    </row>
    <row r="6293">
      <c r="A6293" s="1" t="s">
        <v>6498</v>
      </c>
      <c r="B6293" s="1" t="s">
        <v>57</v>
      </c>
      <c r="C6293" s="1" t="str">
        <f t="array" ref="C6293">_xlfn.XLOOKUP($B6293, sales_teams!$A$2:$A$36, sales_teams!$B$2:$B$36)</f>
        <v>Rocco Neubert</v>
      </c>
      <c r="D6293" s="1" t="str">
        <f t="array" ref="D6293">_xlfn.XLOOKUP($B6293, sales_teams!$A$2:$A$36, sales_teams!$C$2:$C$36)</f>
        <v>East</v>
      </c>
      <c r="E6293" s="1" t="s">
        <v>148</v>
      </c>
      <c r="F6293" s="1" t="s">
        <v>98</v>
      </c>
      <c r="G6293" s="1" t="str">
        <f t="array" ref="G6293">IF($F6293="", "", _xlfn.XLOOKUP($F6293,accounts!$A$2:$A$86,accounts!$B$2:$B$86, "Other"))</f>
        <v>retail</v>
      </c>
      <c r="H6293" s="1" t="str">
        <f t="array" ref="H6293">IF($F6293="", "", IFS(_xlfn.XLOOKUP($F6293, accounts!$A$2:$A$86, accounts!$E$2:$E$86, 0)&gt;=1000, "Enterprise", _xlfn.XLOOKUP($F6293, accounts!$A$2:$A$86, accounts!$E$2:$E$86, 0)&gt;=100, "Mid-Market", TRUE, "SMB"))</f>
        <v>Enterprise</v>
      </c>
      <c r="I6293" s="1" t="str">
        <f t="array" ref="I6293">IF($F6293="", "", _xlfn.XLOOKUP($F6293,accounts!$A$2:$A$86,accounts!$F$2:$F$86, "Other"))</f>
        <v>Japan</v>
      </c>
      <c r="J6293" s="1" t="s">
        <v>131</v>
      </c>
      <c r="K6293" s="3">
        <v>42977.0</v>
      </c>
      <c r="L6293" s="3">
        <v>43090.0</v>
      </c>
      <c r="M6293" s="1">
        <v>5052.0</v>
      </c>
    </row>
    <row r="6294">
      <c r="A6294" s="1" t="s">
        <v>6499</v>
      </c>
      <c r="B6294" s="1" t="s">
        <v>57</v>
      </c>
      <c r="C6294" s="1" t="str">
        <f t="array" ref="C6294">_xlfn.XLOOKUP($B6294, sales_teams!$A$2:$A$36, sales_teams!$B$2:$B$36)</f>
        <v>Rocco Neubert</v>
      </c>
      <c r="D6294" s="1" t="str">
        <f t="array" ref="D6294">_xlfn.XLOOKUP($B6294, sales_teams!$A$2:$A$36, sales_teams!$C$2:$C$36)</f>
        <v>East</v>
      </c>
      <c r="E6294" s="1" t="s">
        <v>148</v>
      </c>
      <c r="F6294" s="1" t="s">
        <v>177</v>
      </c>
      <c r="G6294" s="1" t="str">
        <f t="array" ref="G6294">IF($F6294="", "", _xlfn.XLOOKUP($F6294,accounts!$A$2:$A$86,accounts!$B$2:$B$86, "Other"))</f>
        <v>software</v>
      </c>
      <c r="H6294" s="1" t="str">
        <f t="array" ref="H6294">IF($F6294="", "", IFS(_xlfn.XLOOKUP($F6294, accounts!$A$2:$A$86, accounts!$E$2:$E$86, 0)&gt;=1000, "Enterprise", _xlfn.XLOOKUP($F6294, accounts!$A$2:$A$86, accounts!$E$2:$E$86, 0)&gt;=100, "Mid-Market", TRUE, "SMB"))</f>
        <v>Enterprise</v>
      </c>
      <c r="I6294" s="1" t="str">
        <f t="array" ref="I6294">IF($F6294="", "", _xlfn.XLOOKUP($F6294,accounts!$A$2:$A$86,accounts!$F$2:$F$86, "Other"))</f>
        <v>United States</v>
      </c>
      <c r="J6294" s="1" t="s">
        <v>131</v>
      </c>
      <c r="K6294" s="3">
        <v>42977.0</v>
      </c>
      <c r="L6294" s="3">
        <v>42982.0</v>
      </c>
      <c r="M6294" s="1">
        <v>4023.0</v>
      </c>
    </row>
    <row r="6295">
      <c r="A6295" s="1" t="s">
        <v>6500</v>
      </c>
      <c r="B6295" s="1" t="s">
        <v>52</v>
      </c>
      <c r="C6295" s="1" t="str">
        <f t="array" ref="C6295">_xlfn.XLOOKUP($B6295, sales_teams!$A$2:$A$36, sales_teams!$B$2:$B$36)</f>
        <v>Rocco Neubert</v>
      </c>
      <c r="D6295" s="1" t="str">
        <f t="array" ref="D6295">_xlfn.XLOOKUP($B6295, sales_teams!$A$2:$A$36, sales_teams!$C$2:$C$36)</f>
        <v>East</v>
      </c>
      <c r="E6295" s="1" t="s">
        <v>179</v>
      </c>
      <c r="G6295" s="1" t="str">
        <f t="array" ref="G6295">IF($F6295="", "", _xlfn.XLOOKUP($F6295,accounts!$A$2:$A$86,accounts!$B$2:$B$86, "Other"))</f>
        <v/>
      </c>
      <c r="H6295" s="1" t="str">
        <f t="array" ref="H6295">IF($F6295="", "", IFS(_xlfn.XLOOKUP($F6295, accounts!$A$2:$A$86, accounts!$E$2:$E$86, 0)&gt;=1000, "Enterprise", _xlfn.XLOOKUP($F6295, accounts!$A$2:$A$86, accounts!$E$2:$E$86, 0)&gt;=100, "Mid-Market", TRUE, "SMB"))</f>
        <v/>
      </c>
      <c r="I6295" s="1" t="str">
        <f t="array" ref="I6295">IF($F6295="", "", _xlfn.XLOOKUP($F6295,accounts!$A$2:$A$86,accounts!$F$2:$F$86, "Other"))</f>
        <v/>
      </c>
      <c r="J6295" s="1" t="s">
        <v>189</v>
      </c>
      <c r="K6295" s="3">
        <v>42977.0</v>
      </c>
    </row>
    <row r="6296">
      <c r="A6296" s="1" t="s">
        <v>6501</v>
      </c>
      <c r="B6296" s="1" t="s">
        <v>52</v>
      </c>
      <c r="C6296" s="1" t="str">
        <f t="array" ref="C6296">_xlfn.XLOOKUP($B6296, sales_teams!$A$2:$A$36, sales_teams!$B$2:$B$36)</f>
        <v>Rocco Neubert</v>
      </c>
      <c r="D6296" s="1" t="str">
        <f t="array" ref="D6296">_xlfn.XLOOKUP($B6296, sales_teams!$A$2:$A$36, sales_teams!$C$2:$C$36)</f>
        <v>East</v>
      </c>
      <c r="E6296" s="1" t="s">
        <v>179</v>
      </c>
      <c r="F6296" s="1" t="s">
        <v>123</v>
      </c>
      <c r="G6296" s="1" t="str">
        <f t="array" ref="G6296">IF($F6296="", "", _xlfn.XLOOKUP($F6296,accounts!$A$2:$A$86,accounts!$B$2:$B$86, "Other"))</f>
        <v>technology</v>
      </c>
      <c r="H6296" s="1" t="str">
        <f t="array" ref="H6296">IF($F6296="", "", IFS(_xlfn.XLOOKUP($F6296, accounts!$A$2:$A$86, accounts!$E$2:$E$86, 0)&gt;=1000, "Enterprise", _xlfn.XLOOKUP($F6296, accounts!$A$2:$A$86, accounts!$E$2:$E$86, 0)&gt;=100, "Mid-Market", TRUE, "SMB"))</f>
        <v>Enterprise</v>
      </c>
      <c r="I6296" s="1" t="str">
        <f t="array" ref="I6296">IF($F6296="", "", _xlfn.XLOOKUP($F6296,accounts!$A$2:$A$86,accounts!$F$2:$F$86, "Other"))</f>
        <v>United States</v>
      </c>
      <c r="J6296" s="1" t="s">
        <v>131</v>
      </c>
      <c r="K6296" s="3">
        <v>42977.0</v>
      </c>
      <c r="L6296" s="3">
        <v>42986.0</v>
      </c>
      <c r="M6296" s="1">
        <v>57.0</v>
      </c>
    </row>
    <row r="6297">
      <c r="A6297" s="1" t="s">
        <v>6502</v>
      </c>
      <c r="B6297" s="1" t="s">
        <v>39</v>
      </c>
      <c r="C6297" s="1" t="str">
        <f t="array" ref="C6297">_xlfn.XLOOKUP($B6297, sales_teams!$A$2:$A$36, sales_teams!$B$2:$B$36)</f>
        <v>Cara Losch</v>
      </c>
      <c r="D6297" s="1" t="str">
        <f t="array" ref="D6297">_xlfn.XLOOKUP($B6297, sales_teams!$A$2:$A$36, sales_teams!$C$2:$C$36)</f>
        <v>East</v>
      </c>
      <c r="E6297" s="1" t="s">
        <v>179</v>
      </c>
      <c r="F6297" s="1" t="s">
        <v>103</v>
      </c>
      <c r="G6297" s="1" t="str">
        <f t="array" ref="G6297">IF($F6297="", "", _xlfn.XLOOKUP($F6297,accounts!$A$2:$A$86,accounts!$B$2:$B$86, "Other"))</f>
        <v>retail</v>
      </c>
      <c r="H6297" s="1" t="str">
        <f t="array" ref="H6297">IF($F6297="", "", IFS(_xlfn.XLOOKUP($F6297, accounts!$A$2:$A$86, accounts!$E$2:$E$86, 0)&gt;=1000, "Enterprise", _xlfn.XLOOKUP($F6297, accounts!$A$2:$A$86, accounts!$E$2:$E$86, 0)&gt;=100, "Mid-Market", TRUE, "SMB"))</f>
        <v>Enterprise</v>
      </c>
      <c r="I6297" s="1" t="str">
        <f t="array" ref="I6297">IF($F6297="", "", _xlfn.XLOOKUP($F6297,accounts!$A$2:$A$86,accounts!$F$2:$F$86, "Other"))</f>
        <v>United States</v>
      </c>
      <c r="J6297" s="1" t="s">
        <v>131</v>
      </c>
      <c r="K6297" s="3">
        <v>42977.0</v>
      </c>
      <c r="L6297" s="3">
        <v>43062.0</v>
      </c>
      <c r="M6297" s="1">
        <v>59.0</v>
      </c>
    </row>
    <row r="6298">
      <c r="A6298" s="1" t="s">
        <v>6503</v>
      </c>
      <c r="B6298" s="1" t="s">
        <v>48</v>
      </c>
      <c r="C6298" s="1" t="str">
        <f t="array" ref="C6298">_xlfn.XLOOKUP($B6298, sales_teams!$A$2:$A$36, sales_teams!$B$2:$B$36)</f>
        <v>Rocco Neubert</v>
      </c>
      <c r="D6298" s="1" t="str">
        <f t="array" ref="D6298">_xlfn.XLOOKUP($B6298, sales_teams!$A$2:$A$36, sales_teams!$C$2:$C$36)</f>
        <v>East</v>
      </c>
      <c r="E6298" s="1" t="s">
        <v>179</v>
      </c>
      <c r="F6298" s="1" t="s">
        <v>169</v>
      </c>
      <c r="G6298" s="1" t="str">
        <f t="array" ref="G6298">IF($F6298="", "", _xlfn.XLOOKUP($F6298,accounts!$A$2:$A$86,accounts!$B$2:$B$86, "Other"))</f>
        <v>entertainment</v>
      </c>
      <c r="H6298" s="1" t="str">
        <f t="array" ref="H6298">IF($F6298="", "", IFS(_xlfn.XLOOKUP($F6298, accounts!$A$2:$A$86, accounts!$E$2:$E$86, 0)&gt;=1000, "Enterprise", _xlfn.XLOOKUP($F6298, accounts!$A$2:$A$86, accounts!$E$2:$E$86, 0)&gt;=100, "Mid-Market", TRUE, "SMB"))</f>
        <v>Enterprise</v>
      </c>
      <c r="I6298" s="1" t="str">
        <f t="array" ref="I6298">IF($F6298="", "", _xlfn.XLOOKUP($F6298,accounts!$A$2:$A$86,accounts!$F$2:$F$86, "Other"))</f>
        <v>United States</v>
      </c>
      <c r="J6298" s="1" t="s">
        <v>192</v>
      </c>
      <c r="K6298" s="3">
        <v>42977.0</v>
      </c>
      <c r="L6298" s="3">
        <v>43057.0</v>
      </c>
      <c r="M6298" s="1">
        <v>0.0</v>
      </c>
    </row>
    <row r="6299">
      <c r="A6299" s="1" t="s">
        <v>6504</v>
      </c>
      <c r="B6299" s="1" t="s">
        <v>48</v>
      </c>
      <c r="C6299" s="1" t="str">
        <f t="array" ref="C6299">_xlfn.XLOOKUP($B6299, sales_teams!$A$2:$A$36, sales_teams!$B$2:$B$36)</f>
        <v>Rocco Neubert</v>
      </c>
      <c r="D6299" s="1" t="str">
        <f t="array" ref="D6299">_xlfn.XLOOKUP($B6299, sales_teams!$A$2:$A$36, sales_teams!$C$2:$C$36)</f>
        <v>East</v>
      </c>
      <c r="E6299" s="1" t="s">
        <v>148</v>
      </c>
      <c r="F6299" s="1" t="s">
        <v>126</v>
      </c>
      <c r="G6299" s="1" t="str">
        <f t="array" ref="G6299">IF($F6299="", "", _xlfn.XLOOKUP($F6299,accounts!$A$2:$A$86,accounts!$B$2:$B$86, "Other"))</f>
        <v>retail</v>
      </c>
      <c r="H6299" s="1" t="str">
        <f t="array" ref="H6299">IF($F6299="", "", IFS(_xlfn.XLOOKUP($F6299, accounts!$A$2:$A$86, accounts!$E$2:$E$86, 0)&gt;=1000, "Enterprise", _xlfn.XLOOKUP($F6299, accounts!$A$2:$A$86, accounts!$E$2:$E$86, 0)&gt;=100, "Mid-Market", TRUE, "SMB"))</f>
        <v>Enterprise</v>
      </c>
      <c r="I6299" s="1" t="str">
        <f t="array" ref="I6299">IF($F6299="", "", _xlfn.XLOOKUP($F6299,accounts!$A$2:$A$86,accounts!$F$2:$F$86, "Other"))</f>
        <v>United States</v>
      </c>
      <c r="J6299" s="1" t="s">
        <v>131</v>
      </c>
      <c r="K6299" s="3">
        <v>42977.0</v>
      </c>
      <c r="L6299" s="3">
        <v>42985.0</v>
      </c>
      <c r="M6299" s="1">
        <v>5544.0</v>
      </c>
    </row>
    <row r="6300">
      <c r="A6300" s="1" t="s">
        <v>6505</v>
      </c>
      <c r="B6300" s="1" t="s">
        <v>30</v>
      </c>
      <c r="C6300" s="1" t="str">
        <f t="array" ref="C6300">_xlfn.XLOOKUP($B6300, sales_teams!$A$2:$A$36, sales_teams!$B$2:$B$36)</f>
        <v>Melvin Marxen</v>
      </c>
      <c r="D6300" s="1" t="str">
        <f t="array" ref="D6300">_xlfn.XLOOKUP($B6300, sales_teams!$A$2:$A$36, sales_teams!$C$2:$C$36)</f>
        <v>Central</v>
      </c>
      <c r="E6300" s="1" t="s">
        <v>148</v>
      </c>
      <c r="F6300" s="1" t="s">
        <v>136</v>
      </c>
      <c r="G6300" s="1" t="str">
        <f t="array" ref="G6300">IF($F6300="", "", _xlfn.XLOOKUP($F6300,accounts!$A$2:$A$86,accounts!$B$2:$B$86, "Other"))</f>
        <v>services</v>
      </c>
      <c r="H6300" s="1" t="str">
        <f t="array" ref="H6300">IF($F6300="", "", IFS(_xlfn.XLOOKUP($F6300, accounts!$A$2:$A$86, accounts!$E$2:$E$86, 0)&gt;=1000, "Enterprise", _xlfn.XLOOKUP($F6300, accounts!$A$2:$A$86, accounts!$E$2:$E$86, 0)&gt;=100, "Mid-Market", TRUE, "SMB"))</f>
        <v>Enterprise</v>
      </c>
      <c r="I6300" s="1" t="str">
        <f t="array" ref="I6300">IF($F6300="", "", _xlfn.XLOOKUP($F6300,accounts!$A$2:$A$86,accounts!$F$2:$F$86, "Other"))</f>
        <v>United States</v>
      </c>
      <c r="J6300" s="1" t="s">
        <v>192</v>
      </c>
      <c r="K6300" s="3">
        <v>42977.0</v>
      </c>
      <c r="L6300" s="3">
        <v>43054.0</v>
      </c>
      <c r="M6300" s="1">
        <v>0.0</v>
      </c>
    </row>
    <row r="6301">
      <c r="A6301" s="1" t="s">
        <v>6506</v>
      </c>
      <c r="B6301" s="1" t="s">
        <v>30</v>
      </c>
      <c r="C6301" s="1" t="str">
        <f t="array" ref="C6301">_xlfn.XLOOKUP($B6301, sales_teams!$A$2:$A$36, sales_teams!$B$2:$B$36)</f>
        <v>Melvin Marxen</v>
      </c>
      <c r="D6301" s="1" t="str">
        <f t="array" ref="D6301">_xlfn.XLOOKUP($B6301, sales_teams!$A$2:$A$36, sales_teams!$C$2:$C$36)</f>
        <v>Central</v>
      </c>
      <c r="E6301" s="1" t="s">
        <v>179</v>
      </c>
      <c r="F6301" s="1" t="s">
        <v>165</v>
      </c>
      <c r="G6301" s="1" t="str">
        <f t="array" ref="G6301">IF($F6301="", "", _xlfn.XLOOKUP($F6301,accounts!$A$2:$A$86,accounts!$B$2:$B$86, "Other"))</f>
        <v>telecommunications</v>
      </c>
      <c r="H6301" s="1" t="str">
        <f t="array" ref="H6301">IF($F6301="", "", IFS(_xlfn.XLOOKUP($F6301, accounts!$A$2:$A$86, accounts!$E$2:$E$86, 0)&gt;=1000, "Enterprise", _xlfn.XLOOKUP($F6301, accounts!$A$2:$A$86, accounts!$E$2:$E$86, 0)&gt;=100, "Mid-Market", TRUE, "SMB"))</f>
        <v>Enterprise</v>
      </c>
      <c r="I6301" s="1" t="str">
        <f t="array" ref="I6301">IF($F6301="", "", _xlfn.XLOOKUP($F6301,accounts!$A$2:$A$86,accounts!$F$2:$F$86, "Other"))</f>
        <v>United States</v>
      </c>
      <c r="J6301" s="1" t="s">
        <v>192</v>
      </c>
      <c r="K6301" s="3">
        <v>42977.0</v>
      </c>
      <c r="L6301" s="3">
        <v>42978.0</v>
      </c>
      <c r="M6301" s="1">
        <v>0.0</v>
      </c>
    </row>
    <row r="6302">
      <c r="A6302" s="1" t="s">
        <v>6507</v>
      </c>
      <c r="B6302" s="1" t="s">
        <v>30</v>
      </c>
      <c r="C6302" s="1" t="str">
        <f t="array" ref="C6302">_xlfn.XLOOKUP($B6302, sales_teams!$A$2:$A$36, sales_teams!$B$2:$B$36)</f>
        <v>Melvin Marxen</v>
      </c>
      <c r="D6302" s="1" t="str">
        <f t="array" ref="D6302">_xlfn.XLOOKUP($B6302, sales_teams!$A$2:$A$36, sales_teams!$C$2:$C$36)</f>
        <v>Central</v>
      </c>
      <c r="E6302" s="1" t="s">
        <v>148</v>
      </c>
      <c r="F6302" s="1" t="s">
        <v>59</v>
      </c>
      <c r="G6302" s="1" t="str">
        <f t="array" ref="G6302">IF($F6302="", "", _xlfn.XLOOKUP($F6302,accounts!$A$2:$A$86,accounts!$B$2:$B$86, "Other"))</f>
        <v>medical</v>
      </c>
      <c r="H6302" s="1" t="str">
        <f t="array" ref="H6302">IF($F6302="", "", IFS(_xlfn.XLOOKUP($F6302, accounts!$A$2:$A$86, accounts!$E$2:$E$86, 0)&gt;=1000, "Enterprise", _xlfn.XLOOKUP($F6302, accounts!$A$2:$A$86, accounts!$E$2:$E$86, 0)&gt;=100, "Mid-Market", TRUE, "SMB"))</f>
        <v>SMB</v>
      </c>
      <c r="I6302" s="1" t="str">
        <f t="array" ref="I6302">IF($F6302="", "", _xlfn.XLOOKUP($F6302,accounts!$A$2:$A$86,accounts!$F$2:$F$86, "Other"))</f>
        <v>United States</v>
      </c>
      <c r="J6302" s="1" t="s">
        <v>131</v>
      </c>
      <c r="K6302" s="3">
        <v>42977.0</v>
      </c>
      <c r="L6302" s="3">
        <v>42996.0</v>
      </c>
      <c r="M6302" s="1">
        <v>4598.0</v>
      </c>
    </row>
    <row r="6303">
      <c r="A6303" s="1" t="s">
        <v>6508</v>
      </c>
      <c r="B6303" s="1" t="s">
        <v>30</v>
      </c>
      <c r="C6303" s="1" t="str">
        <f t="array" ref="C6303">_xlfn.XLOOKUP($B6303, sales_teams!$A$2:$A$36, sales_teams!$B$2:$B$36)</f>
        <v>Melvin Marxen</v>
      </c>
      <c r="D6303" s="1" t="str">
        <f t="array" ref="D6303">_xlfn.XLOOKUP($B6303, sales_teams!$A$2:$A$36, sales_teams!$C$2:$C$36)</f>
        <v>Central</v>
      </c>
      <c r="E6303" s="1" t="s">
        <v>148</v>
      </c>
      <c r="F6303" s="1" t="s">
        <v>64</v>
      </c>
      <c r="G6303" s="1" t="str">
        <f t="array" ref="G6303">IF($F6303="", "", _xlfn.XLOOKUP($F6303,accounts!$A$2:$A$86,accounts!$B$2:$B$86, "Other"))</f>
        <v>technology</v>
      </c>
      <c r="H6303" s="1" t="str">
        <f t="array" ref="H6303">IF($F6303="", "", IFS(_xlfn.XLOOKUP($F6303, accounts!$A$2:$A$86, accounts!$E$2:$E$86, 0)&gt;=1000, "Enterprise", _xlfn.XLOOKUP($F6303, accounts!$A$2:$A$86, accounts!$E$2:$E$86, 0)&gt;=100, "Mid-Market", TRUE, "SMB"))</f>
        <v>Enterprise</v>
      </c>
      <c r="I6303" s="1" t="str">
        <f t="array" ref="I6303">IF($F6303="", "", _xlfn.XLOOKUP($F6303,accounts!$A$2:$A$86,accounts!$F$2:$F$86, "Other"))</f>
        <v>United States</v>
      </c>
      <c r="J6303" s="1" t="s">
        <v>131</v>
      </c>
      <c r="K6303" s="3">
        <v>42977.0</v>
      </c>
      <c r="L6303" s="3">
        <v>42988.0</v>
      </c>
      <c r="M6303" s="1">
        <v>5008.0</v>
      </c>
    </row>
    <row r="6304">
      <c r="A6304" s="1" t="s">
        <v>6509</v>
      </c>
      <c r="B6304" s="1" t="s">
        <v>30</v>
      </c>
      <c r="C6304" s="1" t="str">
        <f t="array" ref="C6304">_xlfn.XLOOKUP($B6304, sales_teams!$A$2:$A$36, sales_teams!$B$2:$B$36)</f>
        <v>Melvin Marxen</v>
      </c>
      <c r="D6304" s="1" t="str">
        <f t="array" ref="D6304">_xlfn.XLOOKUP($B6304, sales_teams!$A$2:$A$36, sales_teams!$C$2:$C$36)</f>
        <v>Central</v>
      </c>
      <c r="E6304" s="1" t="s">
        <v>148</v>
      </c>
      <c r="F6304" s="1" t="s">
        <v>156</v>
      </c>
      <c r="G6304" s="1" t="str">
        <f t="array" ref="G6304">IF($F6304="", "", _xlfn.XLOOKUP($F6304,accounts!$A$2:$A$86,accounts!$B$2:$B$86, "Other"))</f>
        <v>employment</v>
      </c>
      <c r="H6304" s="1" t="str">
        <f t="array" ref="H6304">IF($F6304="", "", IFS(_xlfn.XLOOKUP($F6304, accounts!$A$2:$A$86, accounts!$E$2:$E$86, 0)&gt;=1000, "Enterprise", _xlfn.XLOOKUP($F6304, accounts!$A$2:$A$86, accounts!$E$2:$E$86, 0)&gt;=100, "Mid-Market", TRUE, "SMB"))</f>
        <v>Mid-Market</v>
      </c>
      <c r="I6304" s="1" t="str">
        <f t="array" ref="I6304">IF($F6304="", "", _xlfn.XLOOKUP($F6304,accounts!$A$2:$A$86,accounts!$F$2:$F$86, "Other"))</f>
        <v>United States</v>
      </c>
      <c r="J6304" s="1" t="s">
        <v>131</v>
      </c>
      <c r="K6304" s="3">
        <v>42977.0</v>
      </c>
      <c r="L6304" s="3">
        <v>43078.0</v>
      </c>
      <c r="M6304" s="1">
        <v>3932.0</v>
      </c>
    </row>
    <row r="6305">
      <c r="A6305" s="1" t="s">
        <v>6510</v>
      </c>
      <c r="B6305" s="1" t="s">
        <v>53</v>
      </c>
      <c r="C6305" s="1" t="str">
        <f t="array" ref="C6305">_xlfn.XLOOKUP($B6305, sales_teams!$A$2:$A$36, sales_teams!$B$2:$B$36)</f>
        <v>Rocco Neubert</v>
      </c>
      <c r="D6305" s="1" t="str">
        <f t="array" ref="D6305">_xlfn.XLOOKUP($B6305, sales_teams!$A$2:$A$36, sales_teams!$C$2:$C$36)</f>
        <v>East</v>
      </c>
      <c r="E6305" s="1" t="s">
        <v>109</v>
      </c>
      <c r="F6305" s="1" t="s">
        <v>172</v>
      </c>
      <c r="G6305" s="1" t="str">
        <f t="array" ref="G6305">IF($F6305="", "", _xlfn.XLOOKUP($F6305,accounts!$A$2:$A$86,accounts!$B$2:$B$86, "Other"))</f>
        <v>retail</v>
      </c>
      <c r="H6305" s="1" t="str">
        <f t="array" ref="H6305">IF($F6305="", "", IFS(_xlfn.XLOOKUP($F6305, accounts!$A$2:$A$86, accounts!$E$2:$E$86, 0)&gt;=1000, "Enterprise", _xlfn.XLOOKUP($F6305, accounts!$A$2:$A$86, accounts!$E$2:$E$86, 0)&gt;=100, "Mid-Market", TRUE, "SMB"))</f>
        <v>Mid-Market</v>
      </c>
      <c r="I6305" s="1" t="str">
        <f t="array" ref="I6305">IF($F6305="", "", _xlfn.XLOOKUP($F6305,accounts!$A$2:$A$86,accounts!$F$2:$F$86, "Other"))</f>
        <v>United States</v>
      </c>
      <c r="J6305" s="1" t="s">
        <v>131</v>
      </c>
      <c r="K6305" s="3">
        <v>42977.0</v>
      </c>
      <c r="L6305" s="3">
        <v>43098.0</v>
      </c>
      <c r="M6305" s="1">
        <v>1166.0</v>
      </c>
    </row>
    <row r="6306">
      <c r="A6306" s="1" t="s">
        <v>6511</v>
      </c>
      <c r="B6306" s="1" t="s">
        <v>26</v>
      </c>
      <c r="C6306" s="1" t="str">
        <f t="array" ref="C6306">_xlfn.XLOOKUP($B6306, sales_teams!$A$2:$A$36, sales_teams!$B$2:$B$36)</f>
        <v>Melvin Marxen</v>
      </c>
      <c r="D6306" s="1" t="str">
        <f t="array" ref="D6306">_xlfn.XLOOKUP($B6306, sales_teams!$A$2:$A$36, sales_teams!$C$2:$C$36)</f>
        <v>Central</v>
      </c>
      <c r="E6306" s="1" t="s">
        <v>109</v>
      </c>
      <c r="F6306" s="1" t="s">
        <v>149</v>
      </c>
      <c r="G6306" s="1" t="str">
        <f t="array" ref="G6306">IF($F6306="", "", _xlfn.XLOOKUP($F6306,accounts!$A$2:$A$86,accounts!$B$2:$B$86, "Other"))</f>
        <v>medical</v>
      </c>
      <c r="H6306" s="1" t="str">
        <f t="array" ref="H6306">IF($F6306="", "", IFS(_xlfn.XLOOKUP($F6306, accounts!$A$2:$A$86, accounts!$E$2:$E$86, 0)&gt;=1000, "Enterprise", _xlfn.XLOOKUP($F6306, accounts!$A$2:$A$86, accounts!$E$2:$E$86, 0)&gt;=100, "Mid-Market", TRUE, "SMB"))</f>
        <v>Enterprise</v>
      </c>
      <c r="I6306" s="1" t="str">
        <f t="array" ref="I6306">IF($F6306="", "", _xlfn.XLOOKUP($F6306,accounts!$A$2:$A$86,accounts!$F$2:$F$86, "Other"))</f>
        <v>United States</v>
      </c>
      <c r="J6306" s="1" t="s">
        <v>192</v>
      </c>
      <c r="K6306" s="3">
        <v>42977.0</v>
      </c>
      <c r="L6306" s="3">
        <v>43075.0</v>
      </c>
      <c r="M6306" s="1">
        <v>0.0</v>
      </c>
    </row>
    <row r="6307">
      <c r="A6307" s="1" t="s">
        <v>6512</v>
      </c>
      <c r="B6307" s="1" t="s">
        <v>88</v>
      </c>
      <c r="C6307" s="1" t="str">
        <f t="array" ref="C6307">_xlfn.XLOOKUP($B6307, sales_teams!$A$2:$A$36, sales_teams!$B$2:$B$36)</f>
        <v>Celia Rouche</v>
      </c>
      <c r="D6307" s="1" t="str">
        <f t="array" ref="D6307">_xlfn.XLOOKUP($B6307, sales_teams!$A$2:$A$36, sales_teams!$C$2:$C$36)</f>
        <v>West</v>
      </c>
      <c r="E6307" s="1" t="s">
        <v>109</v>
      </c>
      <c r="F6307" s="1" t="s">
        <v>75</v>
      </c>
      <c r="G6307" s="1" t="str">
        <f t="array" ref="G6307">IF($F6307="", "", _xlfn.XLOOKUP($F6307,accounts!$A$2:$A$86,accounts!$B$2:$B$86, "Other"))</f>
        <v>software</v>
      </c>
      <c r="H6307" s="1" t="str">
        <f t="array" ref="H6307">IF($F6307="", "", IFS(_xlfn.XLOOKUP($F6307, accounts!$A$2:$A$86, accounts!$E$2:$E$86, 0)&gt;=1000, "Enterprise", _xlfn.XLOOKUP($F6307, accounts!$A$2:$A$86, accounts!$E$2:$E$86, 0)&gt;=100, "Mid-Market", TRUE, "SMB"))</f>
        <v>SMB</v>
      </c>
      <c r="I6307" s="1" t="str">
        <f t="array" ref="I6307">IF($F6307="", "", _xlfn.XLOOKUP($F6307,accounts!$A$2:$A$86,accounts!$F$2:$F$86, "Other"))</f>
        <v>United States</v>
      </c>
      <c r="J6307" s="1" t="s">
        <v>131</v>
      </c>
      <c r="K6307" s="3">
        <v>42977.0</v>
      </c>
      <c r="L6307" s="3">
        <v>42984.0</v>
      </c>
      <c r="M6307" s="1">
        <v>1195.0</v>
      </c>
    </row>
    <row r="6308">
      <c r="A6308" s="1" t="s">
        <v>6513</v>
      </c>
      <c r="B6308" s="1" t="s">
        <v>99</v>
      </c>
      <c r="C6308" s="1" t="str">
        <f t="array" ref="C6308">_xlfn.XLOOKUP($B6308, sales_teams!$A$2:$A$36, sales_teams!$B$2:$B$36)</f>
        <v>Summer Sewald</v>
      </c>
      <c r="D6308" s="1" t="str">
        <f t="array" ref="D6308">_xlfn.XLOOKUP($B6308, sales_teams!$A$2:$A$36, sales_teams!$C$2:$C$36)</f>
        <v>West</v>
      </c>
      <c r="E6308" s="1" t="s">
        <v>179</v>
      </c>
      <c r="F6308" s="1" t="s">
        <v>168</v>
      </c>
      <c r="G6308" s="1" t="str">
        <f t="array" ref="G6308">IF($F6308="", "", _xlfn.XLOOKUP($F6308,accounts!$A$2:$A$86,accounts!$B$2:$B$86, "Other"))</f>
        <v>finance</v>
      </c>
      <c r="H6308" s="1" t="str">
        <f t="array" ref="H6308">IF($F6308="", "", IFS(_xlfn.XLOOKUP($F6308, accounts!$A$2:$A$86, accounts!$E$2:$E$86, 0)&gt;=1000, "Enterprise", _xlfn.XLOOKUP($F6308, accounts!$A$2:$A$86, accounts!$E$2:$E$86, 0)&gt;=100, "Mid-Market", TRUE, "SMB"))</f>
        <v>Enterprise</v>
      </c>
      <c r="I6308" s="1" t="str">
        <f t="array" ref="I6308">IF($F6308="", "", _xlfn.XLOOKUP($F6308,accounts!$A$2:$A$86,accounts!$F$2:$F$86, "Other"))</f>
        <v>United States</v>
      </c>
      <c r="J6308" s="1" t="s">
        <v>192</v>
      </c>
      <c r="K6308" s="3">
        <v>42977.0</v>
      </c>
      <c r="L6308" s="3">
        <v>43043.0</v>
      </c>
      <c r="M6308" s="1">
        <v>0.0</v>
      </c>
    </row>
    <row r="6309">
      <c r="A6309" s="1" t="s">
        <v>6514</v>
      </c>
      <c r="B6309" s="1" t="s">
        <v>19</v>
      </c>
      <c r="C6309" s="1" t="str">
        <f t="array" ref="C6309">_xlfn.XLOOKUP($B6309, sales_teams!$A$2:$A$36, sales_teams!$B$2:$B$36)</f>
        <v>Melvin Marxen</v>
      </c>
      <c r="D6309" s="1" t="str">
        <f t="array" ref="D6309">_xlfn.XLOOKUP($B6309, sales_teams!$A$2:$A$36, sales_teams!$C$2:$C$36)</f>
        <v>Central</v>
      </c>
      <c r="E6309" s="1" t="s">
        <v>181</v>
      </c>
      <c r="F6309" s="1" t="s">
        <v>106</v>
      </c>
      <c r="G6309" s="1" t="str">
        <f t="array" ref="G6309">IF($F6309="", "", _xlfn.XLOOKUP($F6309,accounts!$A$2:$A$86,accounts!$B$2:$B$86, "Other"))</f>
        <v>retail</v>
      </c>
      <c r="H6309" s="1" t="str">
        <f t="array" ref="H6309">IF($F6309="", "", IFS(_xlfn.XLOOKUP($F6309, accounts!$A$2:$A$86, accounts!$E$2:$E$86, 0)&gt;=1000, "Enterprise", _xlfn.XLOOKUP($F6309, accounts!$A$2:$A$86, accounts!$E$2:$E$86, 0)&gt;=100, "Mid-Market", TRUE, "SMB"))</f>
        <v>Enterprise</v>
      </c>
      <c r="I6309" s="1" t="str">
        <f t="array" ref="I6309">IF($F6309="", "", _xlfn.XLOOKUP($F6309,accounts!$A$2:$A$86,accounts!$F$2:$F$86, "Other"))</f>
        <v>Italy</v>
      </c>
      <c r="J6309" s="1" t="s">
        <v>131</v>
      </c>
      <c r="K6309" s="3">
        <v>42977.0</v>
      </c>
      <c r="L6309" s="3">
        <v>43092.0</v>
      </c>
      <c r="M6309" s="1">
        <v>551.0</v>
      </c>
    </row>
    <row r="6310">
      <c r="A6310" s="1" t="s">
        <v>6515</v>
      </c>
      <c r="B6310" s="1" t="s">
        <v>19</v>
      </c>
      <c r="C6310" s="1" t="str">
        <f t="array" ref="C6310">_xlfn.XLOOKUP($B6310, sales_teams!$A$2:$A$36, sales_teams!$B$2:$B$36)</f>
        <v>Melvin Marxen</v>
      </c>
      <c r="D6310" s="1" t="str">
        <f t="array" ref="D6310">_xlfn.XLOOKUP($B6310, sales_teams!$A$2:$A$36, sales_teams!$C$2:$C$36)</f>
        <v>Central</v>
      </c>
      <c r="E6310" s="1" t="s">
        <v>181</v>
      </c>
      <c r="F6310" s="1" t="s">
        <v>110</v>
      </c>
      <c r="G6310" s="1" t="str">
        <f t="array" ref="G6310">IF($F6310="", "", _xlfn.XLOOKUP($F6310,accounts!$A$2:$A$86,accounts!$B$2:$B$86, "Other"))</f>
        <v>technology</v>
      </c>
      <c r="H6310" s="1" t="str">
        <f t="array" ref="H6310">IF($F6310="", "", IFS(_xlfn.XLOOKUP($F6310, accounts!$A$2:$A$86, accounts!$E$2:$E$86, 0)&gt;=1000, "Enterprise", _xlfn.XLOOKUP($F6310, accounts!$A$2:$A$86, accounts!$E$2:$E$86, 0)&gt;=100, "Mid-Market", TRUE, "SMB"))</f>
        <v>Enterprise</v>
      </c>
      <c r="I6310" s="1" t="str">
        <f t="array" ref="I6310">IF($F6310="", "", _xlfn.XLOOKUP($F6310,accounts!$A$2:$A$86,accounts!$F$2:$F$86, "Other"))</f>
        <v>Norway</v>
      </c>
      <c r="J6310" s="1" t="s">
        <v>131</v>
      </c>
      <c r="K6310" s="3">
        <v>42977.0</v>
      </c>
      <c r="L6310" s="3">
        <v>42986.0</v>
      </c>
      <c r="M6310" s="1">
        <v>623.0</v>
      </c>
    </row>
    <row r="6311">
      <c r="A6311" s="1" t="s">
        <v>6516</v>
      </c>
      <c r="B6311" s="1" t="s">
        <v>102</v>
      </c>
      <c r="C6311" s="1" t="str">
        <f t="array" ref="C6311">_xlfn.XLOOKUP($B6311, sales_teams!$A$2:$A$36, sales_teams!$B$2:$B$36)</f>
        <v>Summer Sewald</v>
      </c>
      <c r="D6311" s="1" t="str">
        <f t="array" ref="D6311">_xlfn.XLOOKUP($B6311, sales_teams!$A$2:$A$36, sales_teams!$C$2:$C$36)</f>
        <v>West</v>
      </c>
      <c r="E6311" s="1" t="s">
        <v>148</v>
      </c>
      <c r="F6311" s="1" t="s">
        <v>125</v>
      </c>
      <c r="G6311" s="1" t="str">
        <f t="array" ref="G6311">IF($F6311="", "", _xlfn.XLOOKUP($F6311,accounts!$A$2:$A$86,accounts!$B$2:$B$86, "Other"))</f>
        <v>software</v>
      </c>
      <c r="H6311" s="1" t="str">
        <f t="array" ref="H6311">IF($F6311="", "", IFS(_xlfn.XLOOKUP($F6311, accounts!$A$2:$A$86, accounts!$E$2:$E$86, 0)&gt;=1000, "Enterprise", _xlfn.XLOOKUP($F6311, accounts!$A$2:$A$86, accounts!$E$2:$E$86, 0)&gt;=100, "Mid-Market", TRUE, "SMB"))</f>
        <v>Enterprise</v>
      </c>
      <c r="I6311" s="1" t="str">
        <f t="array" ref="I6311">IF($F6311="", "", _xlfn.XLOOKUP($F6311,accounts!$A$2:$A$86,accounts!$F$2:$F$86, "Other"))</f>
        <v>United States</v>
      </c>
      <c r="J6311" s="1" t="s">
        <v>192</v>
      </c>
      <c r="K6311" s="3">
        <v>42977.0</v>
      </c>
      <c r="L6311" s="3">
        <v>43055.0</v>
      </c>
      <c r="M6311" s="1">
        <v>0.0</v>
      </c>
    </row>
    <row r="6312">
      <c r="A6312" s="1" t="s">
        <v>6517</v>
      </c>
      <c r="B6312" s="1" t="s">
        <v>102</v>
      </c>
      <c r="C6312" s="1" t="str">
        <f t="array" ref="C6312">_xlfn.XLOOKUP($B6312, sales_teams!$A$2:$A$36, sales_teams!$B$2:$B$36)</f>
        <v>Summer Sewald</v>
      </c>
      <c r="D6312" s="1" t="str">
        <f t="array" ref="D6312">_xlfn.XLOOKUP($B6312, sales_teams!$A$2:$A$36, sales_teams!$C$2:$C$36)</f>
        <v>West</v>
      </c>
      <c r="E6312" s="1" t="s">
        <v>179</v>
      </c>
      <c r="F6312" s="1" t="s">
        <v>142</v>
      </c>
      <c r="G6312" s="1" t="str">
        <f t="array" ref="G6312">IF($F6312="", "", _xlfn.XLOOKUP($F6312,accounts!$A$2:$A$86,accounts!$B$2:$B$86, "Other"))</f>
        <v>retail</v>
      </c>
      <c r="H6312" s="1" t="str">
        <f t="array" ref="H6312">IF($F6312="", "", IFS(_xlfn.XLOOKUP($F6312, accounts!$A$2:$A$86, accounts!$E$2:$E$86, 0)&gt;=1000, "Enterprise", _xlfn.XLOOKUP($F6312, accounts!$A$2:$A$86, accounts!$E$2:$E$86, 0)&gt;=100, "Mid-Market", TRUE, "SMB"))</f>
        <v>Enterprise</v>
      </c>
      <c r="I6312" s="1" t="str">
        <f t="array" ref="I6312">IF($F6312="", "", _xlfn.XLOOKUP($F6312,accounts!$A$2:$A$86,accounts!$F$2:$F$86, "Other"))</f>
        <v>United States</v>
      </c>
      <c r="J6312" s="1" t="s">
        <v>192</v>
      </c>
      <c r="K6312" s="3">
        <v>42977.0</v>
      </c>
      <c r="L6312" s="3">
        <v>43044.0</v>
      </c>
      <c r="M6312" s="1">
        <v>0.0</v>
      </c>
    </row>
    <row r="6313">
      <c r="A6313" s="1" t="s">
        <v>6518</v>
      </c>
      <c r="B6313" s="1" t="s">
        <v>17</v>
      </c>
      <c r="C6313" s="1" t="str">
        <f t="array" ref="C6313">_xlfn.XLOOKUP($B6313, sales_teams!$A$2:$A$36, sales_teams!$B$2:$B$36)</f>
        <v>Dustin Brinkmann</v>
      </c>
      <c r="D6313" s="1" t="str">
        <f t="array" ref="D6313">_xlfn.XLOOKUP($B6313, sales_teams!$A$2:$A$36, sales_teams!$C$2:$C$36)</f>
        <v>Central</v>
      </c>
      <c r="E6313" s="1" t="s">
        <v>179</v>
      </c>
      <c r="F6313" s="1" t="s">
        <v>106</v>
      </c>
      <c r="G6313" s="1" t="str">
        <f t="array" ref="G6313">IF($F6313="", "", _xlfn.XLOOKUP($F6313,accounts!$A$2:$A$86,accounts!$B$2:$B$86, "Other"))</f>
        <v>retail</v>
      </c>
      <c r="H6313" s="1" t="str">
        <f t="array" ref="H6313">IF($F6313="", "", IFS(_xlfn.XLOOKUP($F6313, accounts!$A$2:$A$86, accounts!$E$2:$E$86, 0)&gt;=1000, "Enterprise", _xlfn.XLOOKUP($F6313, accounts!$A$2:$A$86, accounts!$E$2:$E$86, 0)&gt;=100, "Mid-Market", TRUE, "SMB"))</f>
        <v>Enterprise</v>
      </c>
      <c r="I6313" s="1" t="str">
        <f t="array" ref="I6313">IF($F6313="", "", _xlfn.XLOOKUP($F6313,accounts!$A$2:$A$86,accounts!$F$2:$F$86, "Other"))</f>
        <v>Italy</v>
      </c>
      <c r="J6313" s="1" t="s">
        <v>192</v>
      </c>
      <c r="K6313" s="3">
        <v>42977.0</v>
      </c>
      <c r="L6313" s="3">
        <v>42988.0</v>
      </c>
      <c r="M6313" s="1">
        <v>0.0</v>
      </c>
    </row>
    <row r="6314">
      <c r="A6314" s="1" t="s">
        <v>6519</v>
      </c>
      <c r="B6314" s="1" t="s">
        <v>92</v>
      </c>
      <c r="C6314" s="1" t="str">
        <f t="array" ref="C6314">_xlfn.XLOOKUP($B6314, sales_teams!$A$2:$A$36, sales_teams!$B$2:$B$36)</f>
        <v>Celia Rouche</v>
      </c>
      <c r="D6314" s="1" t="str">
        <f t="array" ref="D6314">_xlfn.XLOOKUP($B6314, sales_teams!$A$2:$A$36, sales_teams!$C$2:$C$36)</f>
        <v>West</v>
      </c>
      <c r="E6314" s="1" t="s">
        <v>179</v>
      </c>
      <c r="G6314" s="1" t="str">
        <f t="array" ref="G6314">IF($F6314="", "", _xlfn.XLOOKUP($F6314,accounts!$A$2:$A$86,accounts!$B$2:$B$86, "Other"))</f>
        <v/>
      </c>
      <c r="H6314" s="1" t="str">
        <f t="array" ref="H6314">IF($F6314="", "", IFS(_xlfn.XLOOKUP($F6314, accounts!$A$2:$A$86, accounts!$E$2:$E$86, 0)&gt;=1000, "Enterprise", _xlfn.XLOOKUP($F6314, accounts!$A$2:$A$86, accounts!$E$2:$E$86, 0)&gt;=100, "Mid-Market", TRUE, "SMB"))</f>
        <v/>
      </c>
      <c r="I6314" s="1" t="str">
        <f t="array" ref="I6314">IF($F6314="", "", _xlfn.XLOOKUP($F6314,accounts!$A$2:$A$86,accounts!$F$2:$F$86, "Other"))</f>
        <v/>
      </c>
      <c r="J6314" s="1" t="s">
        <v>189</v>
      </c>
      <c r="K6314" s="3">
        <v>42977.0</v>
      </c>
    </row>
    <row r="6315">
      <c r="A6315" s="1" t="s">
        <v>6520</v>
      </c>
      <c r="B6315" s="1" t="s">
        <v>92</v>
      </c>
      <c r="C6315" s="1" t="str">
        <f t="array" ref="C6315">_xlfn.XLOOKUP($B6315, sales_teams!$A$2:$A$36, sales_teams!$B$2:$B$36)</f>
        <v>Celia Rouche</v>
      </c>
      <c r="D6315" s="1" t="str">
        <f t="array" ref="D6315">_xlfn.XLOOKUP($B6315, sales_teams!$A$2:$A$36, sales_teams!$C$2:$C$36)</f>
        <v>West</v>
      </c>
      <c r="E6315" s="1" t="s">
        <v>181</v>
      </c>
      <c r="F6315" s="1" t="s">
        <v>129</v>
      </c>
      <c r="G6315" s="1" t="str">
        <f t="array" ref="G6315">IF($F6315="", "", _xlfn.XLOOKUP($F6315,accounts!$A$2:$A$86,accounts!$B$2:$B$86, "Other"))</f>
        <v>medical</v>
      </c>
      <c r="H6315" s="1" t="str">
        <f t="array" ref="H6315">IF($F6315="", "", IFS(_xlfn.XLOOKUP($F6315, accounts!$A$2:$A$86, accounts!$E$2:$E$86, 0)&gt;=1000, "Enterprise", _xlfn.XLOOKUP($F6315, accounts!$A$2:$A$86, accounts!$E$2:$E$86, 0)&gt;=100, "Mid-Market", TRUE, "SMB"))</f>
        <v>Enterprise</v>
      </c>
      <c r="I6315" s="1" t="str">
        <f t="array" ref="I6315">IF($F6315="", "", _xlfn.XLOOKUP($F6315,accounts!$A$2:$A$86,accounts!$F$2:$F$86, "Other"))</f>
        <v>United States</v>
      </c>
      <c r="J6315" s="1" t="s">
        <v>192</v>
      </c>
      <c r="K6315" s="3">
        <v>42977.0</v>
      </c>
      <c r="L6315" s="3">
        <v>42997.0</v>
      </c>
      <c r="M6315" s="1">
        <v>0.0</v>
      </c>
    </row>
    <row r="6316">
      <c r="A6316" s="1" t="s">
        <v>6521</v>
      </c>
      <c r="B6316" s="1" t="s">
        <v>92</v>
      </c>
      <c r="C6316" s="1" t="str">
        <f t="array" ref="C6316">_xlfn.XLOOKUP($B6316, sales_teams!$A$2:$A$36, sales_teams!$B$2:$B$36)</f>
        <v>Celia Rouche</v>
      </c>
      <c r="D6316" s="1" t="str">
        <f t="array" ref="D6316">_xlfn.XLOOKUP($B6316, sales_teams!$A$2:$A$36, sales_teams!$C$2:$C$36)</f>
        <v>West</v>
      </c>
      <c r="E6316" s="1" t="s">
        <v>148</v>
      </c>
      <c r="F6316" s="1" t="s">
        <v>168</v>
      </c>
      <c r="G6316" s="1" t="str">
        <f t="array" ref="G6316">IF($F6316="", "", _xlfn.XLOOKUP($F6316,accounts!$A$2:$A$86,accounts!$B$2:$B$86, "Other"))</f>
        <v>finance</v>
      </c>
      <c r="H6316" s="1" t="str">
        <f t="array" ref="H6316">IF($F6316="", "", IFS(_xlfn.XLOOKUP($F6316, accounts!$A$2:$A$86, accounts!$E$2:$E$86, 0)&gt;=1000, "Enterprise", _xlfn.XLOOKUP($F6316, accounts!$A$2:$A$86, accounts!$E$2:$E$86, 0)&gt;=100, "Mid-Market", TRUE, "SMB"))</f>
        <v>Enterprise</v>
      </c>
      <c r="I6316" s="1" t="str">
        <f t="array" ref="I6316">IF($F6316="", "", _xlfn.XLOOKUP($F6316,accounts!$A$2:$A$86,accounts!$F$2:$F$86, "Other"))</f>
        <v>United States</v>
      </c>
      <c r="J6316" s="1" t="s">
        <v>131</v>
      </c>
      <c r="K6316" s="3">
        <v>42977.0</v>
      </c>
      <c r="L6316" s="3">
        <v>42993.0</v>
      </c>
      <c r="M6316" s="1">
        <v>4592.0</v>
      </c>
    </row>
    <row r="6317">
      <c r="A6317" s="1" t="s">
        <v>6522</v>
      </c>
      <c r="B6317" s="1" t="s">
        <v>24</v>
      </c>
      <c r="C6317" s="1" t="str">
        <f t="array" ref="C6317">_xlfn.XLOOKUP($B6317, sales_teams!$A$2:$A$36, sales_teams!$B$2:$B$36)</f>
        <v>Melvin Marxen</v>
      </c>
      <c r="D6317" s="1" t="str">
        <f t="array" ref="D6317">_xlfn.XLOOKUP($B6317, sales_teams!$A$2:$A$36, sales_teams!$C$2:$C$36)</f>
        <v>Central</v>
      </c>
      <c r="E6317" s="1" t="s">
        <v>181</v>
      </c>
      <c r="F6317" s="1" t="s">
        <v>59</v>
      </c>
      <c r="G6317" s="1" t="str">
        <f t="array" ref="G6317">IF($F6317="", "", _xlfn.XLOOKUP($F6317,accounts!$A$2:$A$86,accounts!$B$2:$B$86, "Other"))</f>
        <v>medical</v>
      </c>
      <c r="H6317" s="1" t="str">
        <f t="array" ref="H6317">IF($F6317="", "", IFS(_xlfn.XLOOKUP($F6317, accounts!$A$2:$A$86, accounts!$E$2:$E$86, 0)&gt;=1000, "Enterprise", _xlfn.XLOOKUP($F6317, accounts!$A$2:$A$86, accounts!$E$2:$E$86, 0)&gt;=100, "Mid-Market", TRUE, "SMB"))</f>
        <v>SMB</v>
      </c>
      <c r="I6317" s="1" t="str">
        <f t="array" ref="I6317">IF($F6317="", "", _xlfn.XLOOKUP($F6317,accounts!$A$2:$A$86,accounts!$F$2:$F$86, "Other"))</f>
        <v>United States</v>
      </c>
      <c r="J6317" s="1" t="s">
        <v>131</v>
      </c>
      <c r="K6317" s="3">
        <v>42977.0</v>
      </c>
      <c r="L6317" s="3">
        <v>43091.0</v>
      </c>
      <c r="M6317" s="1">
        <v>555.0</v>
      </c>
    </row>
    <row r="6318">
      <c r="A6318" s="1" t="s">
        <v>6523</v>
      </c>
      <c r="B6318" s="1" t="s">
        <v>24</v>
      </c>
      <c r="C6318" s="1" t="str">
        <f t="array" ref="C6318">_xlfn.XLOOKUP($B6318, sales_teams!$A$2:$A$36, sales_teams!$B$2:$B$36)</f>
        <v>Melvin Marxen</v>
      </c>
      <c r="D6318" s="1" t="str">
        <f t="array" ref="D6318">_xlfn.XLOOKUP($B6318, sales_teams!$A$2:$A$36, sales_teams!$C$2:$C$36)</f>
        <v>Central</v>
      </c>
      <c r="E6318" s="1" t="s">
        <v>188</v>
      </c>
      <c r="F6318" s="1" t="s">
        <v>82</v>
      </c>
      <c r="G6318" s="1" t="str">
        <f t="array" ref="G6318">IF($F6318="", "", _xlfn.XLOOKUP($F6318,accounts!$A$2:$A$86,accounts!$B$2:$B$86, "Other"))</f>
        <v>software</v>
      </c>
      <c r="H6318" s="1" t="str">
        <f t="array" ref="H6318">IF($F6318="", "", IFS(_xlfn.XLOOKUP($F6318, accounts!$A$2:$A$86, accounts!$E$2:$E$86, 0)&gt;=1000, "Enterprise", _xlfn.XLOOKUP($F6318, accounts!$A$2:$A$86, accounts!$E$2:$E$86, 0)&gt;=100, "Mid-Market", TRUE, "SMB"))</f>
        <v>Enterprise</v>
      </c>
      <c r="I6318" s="1" t="str">
        <f t="array" ref="I6318">IF($F6318="", "", _xlfn.XLOOKUP($F6318,accounts!$A$2:$A$86,accounts!$F$2:$F$86, "Other"))</f>
        <v>United States</v>
      </c>
      <c r="J6318" s="1" t="s">
        <v>131</v>
      </c>
      <c r="K6318" s="3">
        <v>42977.0</v>
      </c>
      <c r="L6318" s="3">
        <v>43053.0</v>
      </c>
      <c r="M6318" s="1">
        <v>3703.0</v>
      </c>
    </row>
    <row r="6319">
      <c r="A6319" s="1" t="s">
        <v>6524</v>
      </c>
      <c r="B6319" s="1" t="s">
        <v>107</v>
      </c>
      <c r="C6319" s="1" t="str">
        <f t="array" ref="C6319">_xlfn.XLOOKUP($B6319, sales_teams!$A$2:$A$36, sales_teams!$B$2:$B$36)</f>
        <v>Summer Sewald</v>
      </c>
      <c r="D6319" s="1" t="str">
        <f t="array" ref="D6319">_xlfn.XLOOKUP($B6319, sales_teams!$A$2:$A$36, sales_teams!$C$2:$C$36)</f>
        <v>West</v>
      </c>
      <c r="E6319" s="1" t="s">
        <v>109</v>
      </c>
      <c r="F6319" s="1" t="s">
        <v>151</v>
      </c>
      <c r="G6319" s="1" t="str">
        <f t="array" ref="G6319">IF($F6319="", "", _xlfn.XLOOKUP($F6319,accounts!$A$2:$A$86,accounts!$B$2:$B$86, "Other"))</f>
        <v>software</v>
      </c>
      <c r="H6319" s="1" t="str">
        <f t="array" ref="H6319">IF($F6319="", "", IFS(_xlfn.XLOOKUP($F6319, accounts!$A$2:$A$86, accounts!$E$2:$E$86, 0)&gt;=1000, "Enterprise", _xlfn.XLOOKUP($F6319, accounts!$A$2:$A$86, accounts!$E$2:$E$86, 0)&gt;=100, "Mid-Market", TRUE, "SMB"))</f>
        <v>Enterprise</v>
      </c>
      <c r="I6319" s="1" t="str">
        <f t="array" ref="I6319">IF($F6319="", "", _xlfn.XLOOKUP($F6319,accounts!$A$2:$A$86,accounts!$F$2:$F$86, "Other"))</f>
        <v>United States</v>
      </c>
      <c r="J6319" s="1" t="s">
        <v>131</v>
      </c>
      <c r="K6319" s="3">
        <v>42977.0</v>
      </c>
      <c r="L6319" s="3">
        <v>43082.0</v>
      </c>
      <c r="M6319" s="1">
        <v>942.0</v>
      </c>
    </row>
    <row r="6320">
      <c r="A6320" s="1" t="s">
        <v>6525</v>
      </c>
      <c r="B6320" s="1" t="s">
        <v>107</v>
      </c>
      <c r="C6320" s="1" t="str">
        <f t="array" ref="C6320">_xlfn.XLOOKUP($B6320, sales_teams!$A$2:$A$36, sales_teams!$B$2:$B$36)</f>
        <v>Summer Sewald</v>
      </c>
      <c r="D6320" s="1" t="str">
        <f t="array" ref="D6320">_xlfn.XLOOKUP($B6320, sales_teams!$A$2:$A$36, sales_teams!$C$2:$C$36)</f>
        <v>West</v>
      </c>
      <c r="E6320" s="1" t="s">
        <v>194</v>
      </c>
      <c r="F6320" s="1" t="s">
        <v>117</v>
      </c>
      <c r="G6320" s="1" t="str">
        <f t="array" ref="G6320">IF($F6320="", "", _xlfn.XLOOKUP($F6320,accounts!$A$2:$A$86,accounts!$B$2:$B$86, "Other"))</f>
        <v>retail</v>
      </c>
      <c r="H6320" s="1" t="str">
        <f t="array" ref="H6320">IF($F6320="", "", IFS(_xlfn.XLOOKUP($F6320, accounts!$A$2:$A$86, accounts!$E$2:$E$86, 0)&gt;=1000, "Enterprise", _xlfn.XLOOKUP($F6320, accounts!$A$2:$A$86, accounts!$E$2:$E$86, 0)&gt;=100, "Mid-Market", TRUE, "SMB"))</f>
        <v>Mid-Market</v>
      </c>
      <c r="I6320" s="1" t="str">
        <f t="array" ref="I6320">IF($F6320="", "", _xlfn.XLOOKUP($F6320,accounts!$A$2:$A$86,accounts!$F$2:$F$86, "Other"))</f>
        <v>United States</v>
      </c>
      <c r="J6320" s="1" t="s">
        <v>131</v>
      </c>
      <c r="K6320" s="3">
        <v>42977.0</v>
      </c>
      <c r="L6320" s="3">
        <v>43077.0</v>
      </c>
      <c r="M6320" s="1">
        <v>6489.0</v>
      </c>
    </row>
    <row r="6321">
      <c r="A6321" s="1" t="s">
        <v>6526</v>
      </c>
      <c r="B6321" s="1" t="s">
        <v>28</v>
      </c>
      <c r="C6321" s="1" t="str">
        <f t="array" ref="C6321">_xlfn.XLOOKUP($B6321, sales_teams!$A$2:$A$36, sales_teams!$B$2:$B$36)</f>
        <v>Melvin Marxen</v>
      </c>
      <c r="D6321" s="1" t="str">
        <f t="array" ref="D6321">_xlfn.XLOOKUP($B6321, sales_teams!$A$2:$A$36, sales_teams!$C$2:$C$36)</f>
        <v>Central</v>
      </c>
      <c r="E6321" s="1" t="s">
        <v>148</v>
      </c>
      <c r="F6321" s="1" t="s">
        <v>47</v>
      </c>
      <c r="G6321" s="1" t="str">
        <f t="array" ref="G6321">IF($F6321="", "", _xlfn.XLOOKUP($F6321,accounts!$A$2:$A$86,accounts!$B$2:$B$86, "Other"))</f>
        <v>retail</v>
      </c>
      <c r="H6321" s="1" t="str">
        <f t="array" ref="H6321">IF($F6321="", "", IFS(_xlfn.XLOOKUP($F6321, accounts!$A$2:$A$86, accounts!$E$2:$E$86, 0)&gt;=1000, "Enterprise", _xlfn.XLOOKUP($F6321, accounts!$A$2:$A$86, accounts!$E$2:$E$86, 0)&gt;=100, "Mid-Market", TRUE, "SMB"))</f>
        <v>Enterprise</v>
      </c>
      <c r="I6321" s="1" t="str">
        <f t="array" ref="I6321">IF($F6321="", "", _xlfn.XLOOKUP($F6321,accounts!$A$2:$A$86,accounts!$F$2:$F$86, "Other"))</f>
        <v>United States</v>
      </c>
      <c r="J6321" s="1" t="s">
        <v>192</v>
      </c>
      <c r="K6321" s="3">
        <v>42977.0</v>
      </c>
      <c r="L6321" s="3">
        <v>43059.0</v>
      </c>
      <c r="M6321" s="1">
        <v>0.0</v>
      </c>
    </row>
    <row r="6322">
      <c r="A6322" s="1" t="s">
        <v>6527</v>
      </c>
      <c r="B6322" s="1" t="s">
        <v>65</v>
      </c>
      <c r="C6322" s="1" t="str">
        <f t="array" ref="C6322">_xlfn.XLOOKUP($B6322, sales_teams!$A$2:$A$36, sales_teams!$B$2:$B$36)</f>
        <v>Celia Rouche</v>
      </c>
      <c r="D6322" s="1" t="str">
        <f t="array" ref="D6322">_xlfn.XLOOKUP($B6322, sales_teams!$A$2:$A$36, sales_teams!$C$2:$C$36)</f>
        <v>West</v>
      </c>
      <c r="E6322" s="1" t="s">
        <v>179</v>
      </c>
      <c r="G6322" s="1" t="str">
        <f t="array" ref="G6322">IF($F6322="", "", _xlfn.XLOOKUP($F6322,accounts!$A$2:$A$86,accounts!$B$2:$B$86, "Other"))</f>
        <v/>
      </c>
      <c r="H6322" s="1" t="str">
        <f t="array" ref="H6322">IF($F6322="", "", IFS(_xlfn.XLOOKUP($F6322, accounts!$A$2:$A$86, accounts!$E$2:$E$86, 0)&gt;=1000, "Enterprise", _xlfn.XLOOKUP($F6322, accounts!$A$2:$A$86, accounts!$E$2:$E$86, 0)&gt;=100, "Mid-Market", TRUE, "SMB"))</f>
        <v/>
      </c>
      <c r="I6322" s="1" t="str">
        <f t="array" ref="I6322">IF($F6322="", "", _xlfn.XLOOKUP($F6322,accounts!$A$2:$A$86,accounts!$F$2:$F$86, "Other"))</f>
        <v/>
      </c>
      <c r="J6322" s="1" t="s">
        <v>189</v>
      </c>
      <c r="K6322" s="3">
        <v>42977.0</v>
      </c>
    </row>
    <row r="6323">
      <c r="A6323" s="1" t="s">
        <v>6528</v>
      </c>
      <c r="B6323" s="1" t="s">
        <v>65</v>
      </c>
      <c r="C6323" s="1" t="str">
        <f t="array" ref="C6323">_xlfn.XLOOKUP($B6323, sales_teams!$A$2:$A$36, sales_teams!$B$2:$B$36)</f>
        <v>Celia Rouche</v>
      </c>
      <c r="D6323" s="1" t="str">
        <f t="array" ref="D6323">_xlfn.XLOOKUP($B6323, sales_teams!$A$2:$A$36, sales_teams!$C$2:$C$36)</f>
        <v>West</v>
      </c>
      <c r="E6323" s="1" t="s">
        <v>179</v>
      </c>
      <c r="F6323" s="1" t="s">
        <v>161</v>
      </c>
      <c r="G6323" s="1" t="str">
        <f t="array" ref="G6323">IF($F6323="", "", _xlfn.XLOOKUP($F6323,accounts!$A$2:$A$86,accounts!$B$2:$B$86, "Other"))</f>
        <v>marketing</v>
      </c>
      <c r="H6323" s="1" t="str">
        <f t="array" ref="H6323">IF($F6323="", "", IFS(_xlfn.XLOOKUP($F6323, accounts!$A$2:$A$86, accounts!$E$2:$E$86, 0)&gt;=1000, "Enterprise", _xlfn.XLOOKUP($F6323, accounts!$A$2:$A$86, accounts!$E$2:$E$86, 0)&gt;=100, "Mid-Market", TRUE, "SMB"))</f>
        <v>Enterprise</v>
      </c>
      <c r="I6323" s="1" t="str">
        <f t="array" ref="I6323">IF($F6323="", "", _xlfn.XLOOKUP($F6323,accounts!$A$2:$A$86,accounts!$F$2:$F$86, "Other"))</f>
        <v>Poland</v>
      </c>
      <c r="J6323" s="1" t="s">
        <v>131</v>
      </c>
      <c r="K6323" s="3">
        <v>42977.0</v>
      </c>
      <c r="L6323" s="3">
        <v>43056.0</v>
      </c>
      <c r="M6323" s="1">
        <v>63.0</v>
      </c>
    </row>
    <row r="6324">
      <c r="A6324" s="1" t="s">
        <v>6529</v>
      </c>
      <c r="B6324" s="1" t="s">
        <v>41</v>
      </c>
      <c r="C6324" s="1" t="str">
        <f t="array" ref="C6324">_xlfn.XLOOKUP($B6324, sales_teams!$A$2:$A$36, sales_teams!$B$2:$B$36)</f>
        <v>Cara Losch</v>
      </c>
      <c r="D6324" s="1" t="str">
        <f t="array" ref="D6324">_xlfn.XLOOKUP($B6324, sales_teams!$A$2:$A$36, sales_teams!$C$2:$C$36)</f>
        <v>East</v>
      </c>
      <c r="E6324" s="1" t="s">
        <v>148</v>
      </c>
      <c r="F6324" s="1" t="s">
        <v>43</v>
      </c>
      <c r="G6324" s="1" t="str">
        <f t="array" ref="G6324">IF($F6324="", "", _xlfn.XLOOKUP($F6324,accounts!$A$2:$A$86,accounts!$B$2:$B$86, "Other"))</f>
        <v>software</v>
      </c>
      <c r="H6324" s="1" t="str">
        <f t="array" ref="H6324">IF($F6324="", "", IFS(_xlfn.XLOOKUP($F6324, accounts!$A$2:$A$86, accounts!$E$2:$E$86, 0)&gt;=1000, "Enterprise", _xlfn.XLOOKUP($F6324, accounts!$A$2:$A$86, accounts!$E$2:$E$86, 0)&gt;=100, "Mid-Market", TRUE, "SMB"))</f>
        <v>Enterprise</v>
      </c>
      <c r="I6324" s="1" t="str">
        <f t="array" ref="I6324">IF($F6324="", "", _xlfn.XLOOKUP($F6324,accounts!$A$2:$A$86,accounts!$F$2:$F$86, "Other"))</f>
        <v>United States</v>
      </c>
      <c r="J6324" s="1" t="s">
        <v>131</v>
      </c>
      <c r="K6324" s="3">
        <v>42977.0</v>
      </c>
      <c r="L6324" s="3">
        <v>43077.0</v>
      </c>
      <c r="M6324" s="1">
        <v>3974.0</v>
      </c>
    </row>
    <row r="6325">
      <c r="A6325" s="1" t="s">
        <v>6530</v>
      </c>
      <c r="B6325" s="1" t="s">
        <v>15</v>
      </c>
      <c r="C6325" s="1" t="str">
        <f t="array" ref="C6325">_xlfn.XLOOKUP($B6325, sales_teams!$A$2:$A$36, sales_teams!$B$2:$B$36)</f>
        <v>Dustin Brinkmann</v>
      </c>
      <c r="D6325" s="1" t="str">
        <f t="array" ref="D6325">_xlfn.XLOOKUP($B6325, sales_teams!$A$2:$A$36, sales_teams!$C$2:$C$36)</f>
        <v>Central</v>
      </c>
      <c r="E6325" s="1" t="s">
        <v>179</v>
      </c>
      <c r="F6325" s="1" t="s">
        <v>64</v>
      </c>
      <c r="G6325" s="1" t="str">
        <f t="array" ref="G6325">IF($F6325="", "", _xlfn.XLOOKUP($F6325,accounts!$A$2:$A$86,accounts!$B$2:$B$86, "Other"))</f>
        <v>technology</v>
      </c>
      <c r="H6325" s="1" t="str">
        <f t="array" ref="H6325">IF($F6325="", "", IFS(_xlfn.XLOOKUP($F6325, accounts!$A$2:$A$86, accounts!$E$2:$E$86, 0)&gt;=1000, "Enterprise", _xlfn.XLOOKUP($F6325, accounts!$A$2:$A$86, accounts!$E$2:$E$86, 0)&gt;=100, "Mid-Market", TRUE, "SMB"))</f>
        <v>Enterprise</v>
      </c>
      <c r="I6325" s="1" t="str">
        <f t="array" ref="I6325">IF($F6325="", "", _xlfn.XLOOKUP($F6325,accounts!$A$2:$A$86,accounts!$F$2:$F$86, "Other"))</f>
        <v>United States</v>
      </c>
      <c r="J6325" s="1" t="s">
        <v>131</v>
      </c>
      <c r="K6325" s="3">
        <v>42977.0</v>
      </c>
      <c r="L6325" s="3">
        <v>43055.0</v>
      </c>
      <c r="M6325" s="1">
        <v>66.0</v>
      </c>
    </row>
    <row r="6326">
      <c r="A6326" s="1" t="s">
        <v>6531</v>
      </c>
      <c r="B6326" s="1" t="s">
        <v>60</v>
      </c>
      <c r="C6326" s="1" t="str">
        <f t="array" ref="C6326">_xlfn.XLOOKUP($B6326, sales_teams!$A$2:$A$36, sales_teams!$B$2:$B$36)</f>
        <v>Celia Rouche</v>
      </c>
      <c r="D6326" s="1" t="str">
        <f t="array" ref="D6326">_xlfn.XLOOKUP($B6326, sales_teams!$A$2:$A$36, sales_teams!$C$2:$C$36)</f>
        <v>West</v>
      </c>
      <c r="E6326" s="1" t="s">
        <v>181</v>
      </c>
      <c r="F6326" s="1" t="s">
        <v>91</v>
      </c>
      <c r="G6326" s="1" t="str">
        <f t="array" ref="G6326">IF($F6326="", "", _xlfn.XLOOKUP($F6326,accounts!$A$2:$A$86,accounts!$B$2:$B$86, "Other"))</f>
        <v>employment</v>
      </c>
      <c r="H6326" s="1" t="str">
        <f t="array" ref="H6326">IF($F6326="", "", IFS(_xlfn.XLOOKUP($F6326, accounts!$A$2:$A$86, accounts!$E$2:$E$86, 0)&gt;=1000, "Enterprise", _xlfn.XLOOKUP($F6326, accounts!$A$2:$A$86, accounts!$E$2:$E$86, 0)&gt;=100, "Mid-Market", TRUE, "SMB"))</f>
        <v>Enterprise</v>
      </c>
      <c r="I6326" s="1" t="str">
        <f t="array" ref="I6326">IF($F6326="", "", _xlfn.XLOOKUP($F6326,accounts!$A$2:$A$86,accounts!$F$2:$F$86, "Other"))</f>
        <v>United States</v>
      </c>
      <c r="J6326" s="1" t="s">
        <v>131</v>
      </c>
      <c r="K6326" s="3">
        <v>42977.0</v>
      </c>
      <c r="L6326" s="3">
        <v>43083.0</v>
      </c>
      <c r="M6326" s="1">
        <v>532.0</v>
      </c>
    </row>
    <row r="6327">
      <c r="A6327" s="1" t="s">
        <v>6532</v>
      </c>
      <c r="B6327" s="1" t="s">
        <v>34</v>
      </c>
      <c r="C6327" s="1" t="str">
        <f t="array" ref="C6327">_xlfn.XLOOKUP($B6327, sales_teams!$A$2:$A$36, sales_teams!$B$2:$B$36)</f>
        <v>Cara Losch</v>
      </c>
      <c r="D6327" s="1" t="str">
        <f t="array" ref="D6327">_xlfn.XLOOKUP($B6327, sales_teams!$A$2:$A$36, sales_teams!$C$2:$C$36)</f>
        <v>East</v>
      </c>
      <c r="E6327" s="1" t="s">
        <v>179</v>
      </c>
      <c r="G6327" s="1" t="str">
        <f t="array" ref="G6327">IF($F6327="", "", _xlfn.XLOOKUP($F6327,accounts!$A$2:$A$86,accounts!$B$2:$B$86, "Other"))</f>
        <v/>
      </c>
      <c r="H6327" s="1" t="str">
        <f t="array" ref="H6327">IF($F6327="", "", IFS(_xlfn.XLOOKUP($F6327, accounts!$A$2:$A$86, accounts!$E$2:$E$86, 0)&gt;=1000, "Enterprise", _xlfn.XLOOKUP($F6327, accounts!$A$2:$A$86, accounts!$E$2:$E$86, 0)&gt;=100, "Mid-Market", TRUE, "SMB"))</f>
        <v/>
      </c>
      <c r="I6327" s="1" t="str">
        <f t="array" ref="I6327">IF($F6327="", "", _xlfn.XLOOKUP($F6327,accounts!$A$2:$A$86,accounts!$F$2:$F$86, "Other"))</f>
        <v/>
      </c>
      <c r="J6327" s="1" t="s">
        <v>189</v>
      </c>
      <c r="K6327" s="3">
        <v>42977.0</v>
      </c>
    </row>
    <row r="6328">
      <c r="A6328" s="1" t="s">
        <v>6533</v>
      </c>
      <c r="B6328" s="1" t="s">
        <v>105</v>
      </c>
      <c r="C6328" s="1" t="str">
        <f t="array" ref="C6328">_xlfn.XLOOKUP($B6328, sales_teams!$A$2:$A$36, sales_teams!$B$2:$B$36)</f>
        <v>Summer Sewald</v>
      </c>
      <c r="D6328" s="1" t="str">
        <f t="array" ref="D6328">_xlfn.XLOOKUP($B6328, sales_teams!$A$2:$A$36, sales_teams!$C$2:$C$36)</f>
        <v>West</v>
      </c>
      <c r="E6328" s="1" t="s">
        <v>181</v>
      </c>
      <c r="F6328" s="1" t="s">
        <v>75</v>
      </c>
      <c r="G6328" s="1" t="str">
        <f t="array" ref="G6328">IF($F6328="", "", _xlfn.XLOOKUP($F6328,accounts!$A$2:$A$86,accounts!$B$2:$B$86, "Other"))</f>
        <v>software</v>
      </c>
      <c r="H6328" s="1" t="str">
        <f t="array" ref="H6328">IF($F6328="", "", IFS(_xlfn.XLOOKUP($F6328, accounts!$A$2:$A$86, accounts!$E$2:$E$86, 0)&gt;=1000, "Enterprise", _xlfn.XLOOKUP($F6328, accounts!$A$2:$A$86, accounts!$E$2:$E$86, 0)&gt;=100, "Mid-Market", TRUE, "SMB"))</f>
        <v>SMB</v>
      </c>
      <c r="I6328" s="1" t="str">
        <f t="array" ref="I6328">IF($F6328="", "", _xlfn.XLOOKUP($F6328,accounts!$A$2:$A$86,accounts!$F$2:$F$86, "Other"))</f>
        <v>United States</v>
      </c>
      <c r="J6328" s="1" t="s">
        <v>131</v>
      </c>
      <c r="K6328" s="3">
        <v>42977.0</v>
      </c>
      <c r="L6328" s="3">
        <v>43090.0</v>
      </c>
      <c r="M6328" s="1">
        <v>503.0</v>
      </c>
    </row>
    <row r="6329">
      <c r="A6329" s="1" t="s">
        <v>6534</v>
      </c>
      <c r="B6329" s="1" t="s">
        <v>7</v>
      </c>
      <c r="C6329" s="1" t="str">
        <f t="array" ref="C6329">_xlfn.XLOOKUP($B6329, sales_teams!$A$2:$A$36, sales_teams!$B$2:$B$36)</f>
        <v>Dustin Brinkmann</v>
      </c>
      <c r="D6329" s="1" t="str">
        <f t="array" ref="D6329">_xlfn.XLOOKUP($B6329, sales_teams!$A$2:$A$36, sales_teams!$C$2:$C$36)</f>
        <v>Central</v>
      </c>
      <c r="E6329" s="1" t="s">
        <v>181</v>
      </c>
      <c r="F6329" s="1" t="s">
        <v>178</v>
      </c>
      <c r="G6329" s="1" t="str">
        <f t="array" ref="G6329">IF($F6329="", "", _xlfn.XLOOKUP($F6329,accounts!$A$2:$A$86,accounts!$B$2:$B$86, "Other"))</f>
        <v>medical</v>
      </c>
      <c r="H6329" s="1" t="str">
        <f t="array" ref="H6329">IF($F6329="", "", IFS(_xlfn.XLOOKUP($F6329, accounts!$A$2:$A$86, accounts!$E$2:$E$86, 0)&gt;=1000, "Enterprise", _xlfn.XLOOKUP($F6329, accounts!$A$2:$A$86, accounts!$E$2:$E$86, 0)&gt;=100, "Mid-Market", TRUE, "SMB"))</f>
        <v>Enterprise</v>
      </c>
      <c r="I6329" s="1" t="str">
        <f t="array" ref="I6329">IF($F6329="", "", _xlfn.XLOOKUP($F6329,accounts!$A$2:$A$86,accounts!$F$2:$F$86, "Other"))</f>
        <v>United States</v>
      </c>
      <c r="J6329" s="1" t="s">
        <v>131</v>
      </c>
      <c r="K6329" s="3">
        <v>42978.0</v>
      </c>
      <c r="L6329" s="3">
        <v>43063.0</v>
      </c>
      <c r="M6329" s="1">
        <v>594.0</v>
      </c>
    </row>
    <row r="6330">
      <c r="A6330" s="1" t="s">
        <v>6535</v>
      </c>
      <c r="B6330" s="1" t="s">
        <v>57</v>
      </c>
      <c r="C6330" s="1" t="str">
        <f t="array" ref="C6330">_xlfn.XLOOKUP($B6330, sales_teams!$A$2:$A$36, sales_teams!$B$2:$B$36)</f>
        <v>Rocco Neubert</v>
      </c>
      <c r="D6330" s="1" t="str">
        <f t="array" ref="D6330">_xlfn.XLOOKUP($B6330, sales_teams!$A$2:$A$36, sales_teams!$C$2:$C$36)</f>
        <v>East</v>
      </c>
      <c r="E6330" s="1" t="s">
        <v>181</v>
      </c>
      <c r="G6330" s="1" t="str">
        <f t="array" ref="G6330">IF($F6330="", "", _xlfn.XLOOKUP($F6330,accounts!$A$2:$A$86,accounts!$B$2:$B$86, "Other"))</f>
        <v/>
      </c>
      <c r="H6330" s="1" t="str">
        <f t="array" ref="H6330">IF($F6330="", "", IFS(_xlfn.XLOOKUP($F6330, accounts!$A$2:$A$86, accounts!$E$2:$E$86, 0)&gt;=1000, "Enterprise", _xlfn.XLOOKUP($F6330, accounts!$A$2:$A$86, accounts!$E$2:$E$86, 0)&gt;=100, "Mid-Market", TRUE, "SMB"))</f>
        <v/>
      </c>
      <c r="I6330" s="1" t="str">
        <f t="array" ref="I6330">IF($F6330="", "", _xlfn.XLOOKUP($F6330,accounts!$A$2:$A$86,accounts!$F$2:$F$86, "Other"))</f>
        <v/>
      </c>
      <c r="J6330" s="1" t="s">
        <v>189</v>
      </c>
      <c r="K6330" s="3">
        <v>42978.0</v>
      </c>
    </row>
    <row r="6331">
      <c r="A6331" s="1" t="s">
        <v>6536</v>
      </c>
      <c r="B6331" s="1" t="s">
        <v>52</v>
      </c>
      <c r="C6331" s="1" t="str">
        <f t="array" ref="C6331">_xlfn.XLOOKUP($B6331, sales_teams!$A$2:$A$36, sales_teams!$B$2:$B$36)</f>
        <v>Rocco Neubert</v>
      </c>
      <c r="D6331" s="1" t="str">
        <f t="array" ref="D6331">_xlfn.XLOOKUP($B6331, sales_teams!$A$2:$A$36, sales_teams!$C$2:$C$36)</f>
        <v>East</v>
      </c>
      <c r="E6331" s="1" t="s">
        <v>148</v>
      </c>
      <c r="F6331" s="1" t="s">
        <v>98</v>
      </c>
      <c r="G6331" s="1" t="str">
        <f t="array" ref="G6331">IF($F6331="", "", _xlfn.XLOOKUP($F6331,accounts!$A$2:$A$86,accounts!$B$2:$B$86, "Other"))</f>
        <v>retail</v>
      </c>
      <c r="H6331" s="1" t="str">
        <f t="array" ref="H6331">IF($F6331="", "", IFS(_xlfn.XLOOKUP($F6331, accounts!$A$2:$A$86, accounts!$E$2:$E$86, 0)&gt;=1000, "Enterprise", _xlfn.XLOOKUP($F6331, accounts!$A$2:$A$86, accounts!$E$2:$E$86, 0)&gt;=100, "Mid-Market", TRUE, "SMB"))</f>
        <v>Enterprise</v>
      </c>
      <c r="I6331" s="1" t="str">
        <f t="array" ref="I6331">IF($F6331="", "", _xlfn.XLOOKUP($F6331,accounts!$A$2:$A$86,accounts!$F$2:$F$86, "Other"))</f>
        <v>Japan</v>
      </c>
      <c r="J6331" s="1" t="s">
        <v>131</v>
      </c>
      <c r="K6331" s="3">
        <v>42978.0</v>
      </c>
      <c r="L6331" s="3">
        <v>42980.0</v>
      </c>
      <c r="M6331" s="1">
        <v>4958.0</v>
      </c>
    </row>
    <row r="6332">
      <c r="A6332" s="1" t="s">
        <v>6537</v>
      </c>
      <c r="B6332" s="1" t="s">
        <v>52</v>
      </c>
      <c r="C6332" s="1" t="str">
        <f t="array" ref="C6332">_xlfn.XLOOKUP($B6332, sales_teams!$A$2:$A$36, sales_teams!$B$2:$B$36)</f>
        <v>Rocco Neubert</v>
      </c>
      <c r="D6332" s="1" t="str">
        <f t="array" ref="D6332">_xlfn.XLOOKUP($B6332, sales_teams!$A$2:$A$36, sales_teams!$C$2:$C$36)</f>
        <v>East</v>
      </c>
      <c r="E6332" s="1" t="s">
        <v>148</v>
      </c>
      <c r="F6332" s="1" t="s">
        <v>132</v>
      </c>
      <c r="G6332" s="1" t="str">
        <f t="array" ref="G6332">IF($F6332="", "", _xlfn.XLOOKUP($F6332,accounts!$A$2:$A$86,accounts!$B$2:$B$86, "Other"))</f>
        <v>marketing</v>
      </c>
      <c r="H6332" s="1" t="str">
        <f t="array" ref="H6332">IF($F6332="", "", IFS(_xlfn.XLOOKUP($F6332, accounts!$A$2:$A$86, accounts!$E$2:$E$86, 0)&gt;=1000, "Enterprise", _xlfn.XLOOKUP($F6332, accounts!$A$2:$A$86, accounts!$E$2:$E$86, 0)&gt;=100, "Mid-Market", TRUE, "SMB"))</f>
        <v>Enterprise</v>
      </c>
      <c r="I6332" s="1" t="str">
        <f t="array" ref="I6332">IF($F6332="", "", _xlfn.XLOOKUP($F6332,accounts!$A$2:$A$86,accounts!$F$2:$F$86, "Other"))</f>
        <v>Jordan</v>
      </c>
      <c r="J6332" s="1" t="s">
        <v>131</v>
      </c>
      <c r="K6332" s="3">
        <v>42978.0</v>
      </c>
      <c r="L6332" s="3">
        <v>43069.0</v>
      </c>
      <c r="M6332" s="1">
        <v>4201.0</v>
      </c>
    </row>
    <row r="6333">
      <c r="A6333" s="1" t="s">
        <v>6538</v>
      </c>
      <c r="B6333" s="1" t="s">
        <v>12</v>
      </c>
      <c r="C6333" s="1" t="str">
        <f t="array" ref="C6333">_xlfn.XLOOKUP($B6333, sales_teams!$A$2:$A$36, sales_teams!$B$2:$B$36)</f>
        <v>Dustin Brinkmann</v>
      </c>
      <c r="D6333" s="1" t="str">
        <f t="array" ref="D6333">_xlfn.XLOOKUP($B6333, sales_teams!$A$2:$A$36, sales_teams!$C$2:$C$36)</f>
        <v>Central</v>
      </c>
      <c r="E6333" s="1" t="s">
        <v>179</v>
      </c>
      <c r="F6333" s="1" t="s">
        <v>157</v>
      </c>
      <c r="G6333" s="1" t="str">
        <f t="array" ref="G6333">IF($F6333="", "", _xlfn.XLOOKUP($F6333,accounts!$A$2:$A$86,accounts!$B$2:$B$86, "Other"))</f>
        <v>retail</v>
      </c>
      <c r="H6333" s="1" t="str">
        <f t="array" ref="H6333">IF($F6333="", "", IFS(_xlfn.XLOOKUP($F6333, accounts!$A$2:$A$86, accounts!$E$2:$E$86, 0)&gt;=1000, "Enterprise", _xlfn.XLOOKUP($F6333, accounts!$A$2:$A$86, accounts!$E$2:$E$86, 0)&gt;=100, "Mid-Market", TRUE, "SMB"))</f>
        <v>Enterprise</v>
      </c>
      <c r="I6333" s="1" t="str">
        <f t="array" ref="I6333">IF($F6333="", "", _xlfn.XLOOKUP($F6333,accounts!$A$2:$A$86,accounts!$F$2:$F$86, "Other"))</f>
        <v>Belgium</v>
      </c>
      <c r="J6333" s="1" t="s">
        <v>192</v>
      </c>
      <c r="K6333" s="3">
        <v>42978.0</v>
      </c>
      <c r="L6333" s="3">
        <v>42991.0</v>
      </c>
      <c r="M6333" s="1">
        <v>0.0</v>
      </c>
    </row>
    <row r="6334">
      <c r="A6334" s="1" t="s">
        <v>6539</v>
      </c>
      <c r="B6334" s="1" t="s">
        <v>39</v>
      </c>
      <c r="C6334" s="1" t="str">
        <f t="array" ref="C6334">_xlfn.XLOOKUP($B6334, sales_teams!$A$2:$A$36, sales_teams!$B$2:$B$36)</f>
        <v>Cara Losch</v>
      </c>
      <c r="D6334" s="1" t="str">
        <f t="array" ref="D6334">_xlfn.XLOOKUP($B6334, sales_teams!$A$2:$A$36, sales_teams!$C$2:$C$36)</f>
        <v>East</v>
      </c>
      <c r="E6334" s="1" t="s">
        <v>188</v>
      </c>
      <c r="F6334" s="1" t="s">
        <v>144</v>
      </c>
      <c r="G6334" s="1" t="str">
        <f t="array" ref="G6334">IF($F6334="", "", _xlfn.XLOOKUP($F6334,accounts!$A$2:$A$86,accounts!$B$2:$B$86, "Other"))</f>
        <v>retail</v>
      </c>
      <c r="H6334" s="1" t="str">
        <f t="array" ref="H6334">IF($F6334="", "", IFS(_xlfn.XLOOKUP($F6334, accounts!$A$2:$A$86, accounts!$E$2:$E$86, 0)&gt;=1000, "Enterprise", _xlfn.XLOOKUP($F6334, accounts!$A$2:$A$86, accounts!$E$2:$E$86, 0)&gt;=100, "Mid-Market", TRUE, "SMB"))</f>
        <v>Enterprise</v>
      </c>
      <c r="I6334" s="1" t="str">
        <f t="array" ref="I6334">IF($F6334="", "", _xlfn.XLOOKUP($F6334,accounts!$A$2:$A$86,accounts!$F$2:$F$86, "Other"))</f>
        <v>United States</v>
      </c>
      <c r="J6334" s="1" t="s">
        <v>192</v>
      </c>
      <c r="K6334" s="3">
        <v>42978.0</v>
      </c>
      <c r="L6334" s="3">
        <v>43052.0</v>
      </c>
      <c r="M6334" s="1">
        <v>0.0</v>
      </c>
    </row>
    <row r="6335">
      <c r="A6335" s="1" t="s">
        <v>6540</v>
      </c>
      <c r="B6335" s="1" t="s">
        <v>48</v>
      </c>
      <c r="C6335" s="1" t="str">
        <f t="array" ref="C6335">_xlfn.XLOOKUP($B6335, sales_teams!$A$2:$A$36, sales_teams!$B$2:$B$36)</f>
        <v>Rocco Neubert</v>
      </c>
      <c r="D6335" s="1" t="str">
        <f t="array" ref="D6335">_xlfn.XLOOKUP($B6335, sales_teams!$A$2:$A$36, sales_teams!$C$2:$C$36)</f>
        <v>East</v>
      </c>
      <c r="E6335" s="1" t="s">
        <v>194</v>
      </c>
      <c r="F6335" s="1" t="s">
        <v>132</v>
      </c>
      <c r="G6335" s="1" t="str">
        <f t="array" ref="G6335">IF($F6335="", "", _xlfn.XLOOKUP($F6335,accounts!$A$2:$A$86,accounts!$B$2:$B$86, "Other"))</f>
        <v>marketing</v>
      </c>
      <c r="H6335" s="1" t="str">
        <f t="array" ref="H6335">IF($F6335="", "", IFS(_xlfn.XLOOKUP($F6335, accounts!$A$2:$A$86, accounts!$E$2:$E$86, 0)&gt;=1000, "Enterprise", _xlfn.XLOOKUP($F6335, accounts!$A$2:$A$86, accounts!$E$2:$E$86, 0)&gt;=100, "Mid-Market", TRUE, "SMB"))</f>
        <v>Enterprise</v>
      </c>
      <c r="I6335" s="1" t="str">
        <f t="array" ref="I6335">IF($F6335="", "", _xlfn.XLOOKUP($F6335,accounts!$A$2:$A$86,accounts!$F$2:$F$86, "Other"))</f>
        <v>Jordan</v>
      </c>
      <c r="J6335" s="1" t="s">
        <v>192</v>
      </c>
      <c r="K6335" s="3">
        <v>42978.0</v>
      </c>
      <c r="L6335" s="3">
        <v>43045.0</v>
      </c>
      <c r="M6335" s="1">
        <v>0.0</v>
      </c>
    </row>
    <row r="6336">
      <c r="A6336" s="1" t="s">
        <v>6541</v>
      </c>
      <c r="B6336" s="1" t="s">
        <v>30</v>
      </c>
      <c r="C6336" s="1" t="str">
        <f t="array" ref="C6336">_xlfn.XLOOKUP($B6336, sales_teams!$A$2:$A$36, sales_teams!$B$2:$B$36)</f>
        <v>Melvin Marxen</v>
      </c>
      <c r="D6336" s="1" t="str">
        <f t="array" ref="D6336">_xlfn.XLOOKUP($B6336, sales_teams!$A$2:$A$36, sales_teams!$C$2:$C$36)</f>
        <v>Central</v>
      </c>
      <c r="E6336" s="1" t="s">
        <v>194</v>
      </c>
      <c r="F6336" s="1" t="s">
        <v>89</v>
      </c>
      <c r="G6336" s="1" t="str">
        <f t="array" ref="G6336">IF($F6336="", "", _xlfn.XLOOKUP($F6336,accounts!$A$2:$A$86,accounts!$B$2:$B$86, "Other"))</f>
        <v>finance</v>
      </c>
      <c r="H6336" s="1" t="str">
        <f t="array" ref="H6336">IF($F6336="", "", IFS(_xlfn.XLOOKUP($F6336, accounts!$A$2:$A$86, accounts!$E$2:$E$86, 0)&gt;=1000, "Enterprise", _xlfn.XLOOKUP($F6336, accounts!$A$2:$A$86, accounts!$E$2:$E$86, 0)&gt;=100, "Mid-Market", TRUE, "SMB"))</f>
        <v>Enterprise</v>
      </c>
      <c r="I6336" s="1" t="str">
        <f t="array" ref="I6336">IF($F6336="", "", _xlfn.XLOOKUP($F6336,accounts!$A$2:$A$86,accounts!$F$2:$F$86, "Other"))</f>
        <v>United States</v>
      </c>
      <c r="J6336" s="1" t="s">
        <v>131</v>
      </c>
      <c r="K6336" s="3">
        <v>42978.0</v>
      </c>
      <c r="L6336" s="3">
        <v>42988.0</v>
      </c>
      <c r="M6336" s="1">
        <v>5293.0</v>
      </c>
    </row>
    <row r="6337">
      <c r="A6337" s="1" t="s">
        <v>6542</v>
      </c>
      <c r="B6337" s="1" t="s">
        <v>53</v>
      </c>
      <c r="C6337" s="1" t="str">
        <f t="array" ref="C6337">_xlfn.XLOOKUP($B6337, sales_teams!$A$2:$A$36, sales_teams!$B$2:$B$36)</f>
        <v>Rocco Neubert</v>
      </c>
      <c r="D6337" s="1" t="str">
        <f t="array" ref="D6337">_xlfn.XLOOKUP($B6337, sales_teams!$A$2:$A$36, sales_teams!$C$2:$C$36)</f>
        <v>East</v>
      </c>
      <c r="E6337" s="1" t="s">
        <v>188</v>
      </c>
      <c r="F6337" s="1" t="s">
        <v>98</v>
      </c>
      <c r="G6337" s="1" t="str">
        <f t="array" ref="G6337">IF($F6337="", "", _xlfn.XLOOKUP($F6337,accounts!$A$2:$A$86,accounts!$B$2:$B$86, "Other"))</f>
        <v>retail</v>
      </c>
      <c r="H6337" s="1" t="str">
        <f t="array" ref="H6337">IF($F6337="", "", IFS(_xlfn.XLOOKUP($F6337, accounts!$A$2:$A$86, accounts!$E$2:$E$86, 0)&gt;=1000, "Enterprise", _xlfn.XLOOKUP($F6337, accounts!$A$2:$A$86, accounts!$E$2:$E$86, 0)&gt;=100, "Mid-Market", TRUE, "SMB"))</f>
        <v>Enterprise</v>
      </c>
      <c r="I6337" s="1" t="str">
        <f t="array" ref="I6337">IF($F6337="", "", _xlfn.XLOOKUP($F6337,accounts!$A$2:$A$86,accounts!$F$2:$F$86, "Other"))</f>
        <v>Japan</v>
      </c>
      <c r="J6337" s="1" t="s">
        <v>131</v>
      </c>
      <c r="K6337" s="3">
        <v>42978.0</v>
      </c>
      <c r="L6337" s="3">
        <v>43065.0</v>
      </c>
      <c r="M6337" s="1">
        <v>4456.0</v>
      </c>
    </row>
    <row r="6338">
      <c r="A6338" s="1" t="s">
        <v>6543</v>
      </c>
      <c r="B6338" s="1" t="s">
        <v>88</v>
      </c>
      <c r="C6338" s="1" t="str">
        <f t="array" ref="C6338">_xlfn.XLOOKUP($B6338, sales_teams!$A$2:$A$36, sales_teams!$B$2:$B$36)</f>
        <v>Celia Rouche</v>
      </c>
      <c r="D6338" s="1" t="str">
        <f t="array" ref="D6338">_xlfn.XLOOKUP($B6338, sales_teams!$A$2:$A$36, sales_teams!$C$2:$C$36)</f>
        <v>West</v>
      </c>
      <c r="E6338" s="1" t="s">
        <v>109</v>
      </c>
      <c r="F6338" s="1" t="s">
        <v>137</v>
      </c>
      <c r="G6338" s="1" t="str">
        <f t="array" ref="G6338">IF($F6338="", "", _xlfn.XLOOKUP($F6338,accounts!$A$2:$A$86,accounts!$B$2:$B$86, "Other"))</f>
        <v>services</v>
      </c>
      <c r="H6338" s="1" t="str">
        <f t="array" ref="H6338">IF($F6338="", "", IFS(_xlfn.XLOOKUP($F6338, accounts!$A$2:$A$86, accounts!$E$2:$E$86, 0)&gt;=1000, "Enterprise", _xlfn.XLOOKUP($F6338, accounts!$A$2:$A$86, accounts!$E$2:$E$86, 0)&gt;=100, "Mid-Market", TRUE, "SMB"))</f>
        <v>Enterprise</v>
      </c>
      <c r="I6338" s="1" t="str">
        <f t="array" ref="I6338">IF($F6338="", "", _xlfn.XLOOKUP($F6338,accounts!$A$2:$A$86,accounts!$F$2:$F$86, "Other"))</f>
        <v>Germany</v>
      </c>
      <c r="J6338" s="1" t="s">
        <v>192</v>
      </c>
      <c r="K6338" s="3">
        <v>42978.0</v>
      </c>
      <c r="L6338" s="3">
        <v>43057.0</v>
      </c>
      <c r="M6338" s="1">
        <v>0.0</v>
      </c>
    </row>
    <row r="6339">
      <c r="A6339" s="1" t="s">
        <v>6544</v>
      </c>
      <c r="B6339" s="1" t="s">
        <v>19</v>
      </c>
      <c r="C6339" s="1" t="str">
        <f t="array" ref="C6339">_xlfn.XLOOKUP($B6339, sales_teams!$A$2:$A$36, sales_teams!$B$2:$B$36)</f>
        <v>Melvin Marxen</v>
      </c>
      <c r="D6339" s="1" t="str">
        <f t="array" ref="D6339">_xlfn.XLOOKUP($B6339, sales_teams!$A$2:$A$36, sales_teams!$C$2:$C$36)</f>
        <v>Central</v>
      </c>
      <c r="E6339" s="1" t="s">
        <v>148</v>
      </c>
      <c r="F6339" s="1" t="s">
        <v>110</v>
      </c>
      <c r="G6339" s="1" t="str">
        <f t="array" ref="G6339">IF($F6339="", "", _xlfn.XLOOKUP($F6339,accounts!$A$2:$A$86,accounts!$B$2:$B$86, "Other"))</f>
        <v>technology</v>
      </c>
      <c r="H6339" s="1" t="str">
        <f t="array" ref="H6339">IF($F6339="", "", IFS(_xlfn.XLOOKUP($F6339, accounts!$A$2:$A$86, accounts!$E$2:$E$86, 0)&gt;=1000, "Enterprise", _xlfn.XLOOKUP($F6339, accounts!$A$2:$A$86, accounts!$E$2:$E$86, 0)&gt;=100, "Mid-Market", TRUE, "SMB"))</f>
        <v>Enterprise</v>
      </c>
      <c r="I6339" s="1" t="str">
        <f t="array" ref="I6339">IF($F6339="", "", _xlfn.XLOOKUP($F6339,accounts!$A$2:$A$86,accounts!$F$2:$F$86, "Other"))</f>
        <v>Norway</v>
      </c>
      <c r="J6339" s="1" t="s">
        <v>192</v>
      </c>
      <c r="K6339" s="3">
        <v>42978.0</v>
      </c>
      <c r="L6339" s="3">
        <v>43057.0</v>
      </c>
      <c r="M6339" s="1">
        <v>0.0</v>
      </c>
    </row>
    <row r="6340">
      <c r="A6340" s="1" t="s">
        <v>6545</v>
      </c>
      <c r="B6340" s="1" t="s">
        <v>19</v>
      </c>
      <c r="C6340" s="1" t="str">
        <f t="array" ref="C6340">_xlfn.XLOOKUP($B6340, sales_teams!$A$2:$A$36, sales_teams!$B$2:$B$36)</f>
        <v>Melvin Marxen</v>
      </c>
      <c r="D6340" s="1" t="str">
        <f t="array" ref="D6340">_xlfn.XLOOKUP($B6340, sales_teams!$A$2:$A$36, sales_teams!$C$2:$C$36)</f>
        <v>Central</v>
      </c>
      <c r="E6340" s="1" t="s">
        <v>181</v>
      </c>
      <c r="F6340" s="1" t="s">
        <v>110</v>
      </c>
      <c r="G6340" s="1" t="str">
        <f t="array" ref="G6340">IF($F6340="", "", _xlfn.XLOOKUP($F6340,accounts!$A$2:$A$86,accounts!$B$2:$B$86, "Other"))</f>
        <v>technology</v>
      </c>
      <c r="H6340" s="1" t="str">
        <f t="array" ref="H6340">IF($F6340="", "", IFS(_xlfn.XLOOKUP($F6340, accounts!$A$2:$A$86, accounts!$E$2:$E$86, 0)&gt;=1000, "Enterprise", _xlfn.XLOOKUP($F6340, accounts!$A$2:$A$86, accounts!$E$2:$E$86, 0)&gt;=100, "Mid-Market", TRUE, "SMB"))</f>
        <v>Enterprise</v>
      </c>
      <c r="I6340" s="1" t="str">
        <f t="array" ref="I6340">IF($F6340="", "", _xlfn.XLOOKUP($F6340,accounts!$A$2:$A$86,accounts!$F$2:$F$86, "Other"))</f>
        <v>Norway</v>
      </c>
      <c r="J6340" s="1" t="s">
        <v>131</v>
      </c>
      <c r="K6340" s="3">
        <v>42978.0</v>
      </c>
      <c r="L6340" s="3">
        <v>43089.0</v>
      </c>
      <c r="M6340" s="1">
        <v>525.0</v>
      </c>
    </row>
    <row r="6341">
      <c r="A6341" s="1" t="s">
        <v>6546</v>
      </c>
      <c r="B6341" s="1" t="s">
        <v>104</v>
      </c>
      <c r="C6341" s="1" t="str">
        <f t="array" ref="C6341">_xlfn.XLOOKUP($B6341, sales_teams!$A$2:$A$36, sales_teams!$B$2:$B$36)</f>
        <v>Summer Sewald</v>
      </c>
      <c r="D6341" s="1" t="str">
        <f t="array" ref="D6341">_xlfn.XLOOKUP($B6341, sales_teams!$A$2:$A$36, sales_teams!$C$2:$C$36)</f>
        <v>West</v>
      </c>
      <c r="E6341" s="1" t="s">
        <v>148</v>
      </c>
      <c r="F6341" s="1" t="s">
        <v>141</v>
      </c>
      <c r="G6341" s="1" t="str">
        <f t="array" ref="G6341">IF($F6341="", "", _xlfn.XLOOKUP($F6341,accounts!$A$2:$A$86,accounts!$B$2:$B$86, "Other"))</f>
        <v>finance</v>
      </c>
      <c r="H6341" s="1" t="str">
        <f t="array" ref="H6341">IF($F6341="", "", IFS(_xlfn.XLOOKUP($F6341, accounts!$A$2:$A$86, accounts!$E$2:$E$86, 0)&gt;=1000, "Enterprise", _xlfn.XLOOKUP($F6341, accounts!$A$2:$A$86, accounts!$E$2:$E$86, 0)&gt;=100, "Mid-Market", TRUE, "SMB"))</f>
        <v>Mid-Market</v>
      </c>
      <c r="I6341" s="1" t="str">
        <f t="array" ref="I6341">IF($F6341="", "", _xlfn.XLOOKUP($F6341,accounts!$A$2:$A$86,accounts!$F$2:$F$86, "Other"))</f>
        <v>United States</v>
      </c>
      <c r="J6341" s="1" t="s">
        <v>189</v>
      </c>
      <c r="K6341" s="3">
        <v>42978.0</v>
      </c>
    </row>
    <row r="6342">
      <c r="A6342" s="1" t="s">
        <v>6547</v>
      </c>
      <c r="B6342" s="1" t="s">
        <v>102</v>
      </c>
      <c r="C6342" s="1" t="str">
        <f t="array" ref="C6342">_xlfn.XLOOKUP($B6342, sales_teams!$A$2:$A$36, sales_teams!$B$2:$B$36)</f>
        <v>Summer Sewald</v>
      </c>
      <c r="D6342" s="1" t="str">
        <f t="array" ref="D6342">_xlfn.XLOOKUP($B6342, sales_teams!$A$2:$A$36, sales_teams!$C$2:$C$36)</f>
        <v>West</v>
      </c>
      <c r="E6342" s="1" t="s">
        <v>181</v>
      </c>
      <c r="F6342" s="1" t="s">
        <v>89</v>
      </c>
      <c r="G6342" s="1" t="str">
        <f t="array" ref="G6342">IF($F6342="", "", _xlfn.XLOOKUP($F6342,accounts!$A$2:$A$86,accounts!$B$2:$B$86, "Other"))</f>
        <v>finance</v>
      </c>
      <c r="H6342" s="1" t="str">
        <f t="array" ref="H6342">IF($F6342="", "", IFS(_xlfn.XLOOKUP($F6342, accounts!$A$2:$A$86, accounts!$E$2:$E$86, 0)&gt;=1000, "Enterprise", _xlfn.XLOOKUP($F6342, accounts!$A$2:$A$86, accounts!$E$2:$E$86, 0)&gt;=100, "Mid-Market", TRUE, "SMB"))</f>
        <v>Enterprise</v>
      </c>
      <c r="I6342" s="1" t="str">
        <f t="array" ref="I6342">IF($F6342="", "", _xlfn.XLOOKUP($F6342,accounts!$A$2:$A$86,accounts!$F$2:$F$86, "Other"))</f>
        <v>United States</v>
      </c>
      <c r="J6342" s="1" t="s">
        <v>189</v>
      </c>
      <c r="K6342" s="3">
        <v>42978.0</v>
      </c>
    </row>
    <row r="6343">
      <c r="A6343" s="1" t="s">
        <v>6548</v>
      </c>
      <c r="B6343" s="1" t="s">
        <v>102</v>
      </c>
      <c r="C6343" s="1" t="str">
        <f t="array" ref="C6343">_xlfn.XLOOKUP($B6343, sales_teams!$A$2:$A$36, sales_teams!$B$2:$B$36)</f>
        <v>Summer Sewald</v>
      </c>
      <c r="D6343" s="1" t="str">
        <f t="array" ref="D6343">_xlfn.XLOOKUP($B6343, sales_teams!$A$2:$A$36, sales_teams!$C$2:$C$36)</f>
        <v>West</v>
      </c>
      <c r="E6343" s="1" t="s">
        <v>148</v>
      </c>
      <c r="G6343" s="1" t="str">
        <f t="array" ref="G6343">IF($F6343="", "", _xlfn.XLOOKUP($F6343,accounts!$A$2:$A$86,accounts!$B$2:$B$86, "Other"))</f>
        <v/>
      </c>
      <c r="H6343" s="1" t="str">
        <f t="array" ref="H6343">IF($F6343="", "", IFS(_xlfn.XLOOKUP($F6343, accounts!$A$2:$A$86, accounts!$E$2:$E$86, 0)&gt;=1000, "Enterprise", _xlfn.XLOOKUP($F6343, accounts!$A$2:$A$86, accounts!$E$2:$E$86, 0)&gt;=100, "Mid-Market", TRUE, "SMB"))</f>
        <v/>
      </c>
      <c r="I6343" s="1" t="str">
        <f t="array" ref="I6343">IF($F6343="", "", _xlfn.XLOOKUP($F6343,accounts!$A$2:$A$86,accounts!$F$2:$F$86, "Other"))</f>
        <v/>
      </c>
      <c r="J6343" s="1" t="s">
        <v>189</v>
      </c>
      <c r="K6343" s="3">
        <v>42978.0</v>
      </c>
    </row>
    <row r="6344">
      <c r="A6344" s="1" t="s">
        <v>6549</v>
      </c>
      <c r="B6344" s="1" t="s">
        <v>24</v>
      </c>
      <c r="C6344" s="1" t="str">
        <f t="array" ref="C6344">_xlfn.XLOOKUP($B6344, sales_teams!$A$2:$A$36, sales_teams!$B$2:$B$36)</f>
        <v>Melvin Marxen</v>
      </c>
      <c r="D6344" s="1" t="str">
        <f t="array" ref="D6344">_xlfn.XLOOKUP($B6344, sales_teams!$A$2:$A$36, sales_teams!$C$2:$C$36)</f>
        <v>Central</v>
      </c>
      <c r="E6344" s="1" t="s">
        <v>194</v>
      </c>
      <c r="F6344" s="1" t="s">
        <v>82</v>
      </c>
      <c r="G6344" s="1" t="str">
        <f t="array" ref="G6344">IF($F6344="", "", _xlfn.XLOOKUP($F6344,accounts!$A$2:$A$86,accounts!$B$2:$B$86, "Other"))</f>
        <v>software</v>
      </c>
      <c r="H6344" s="1" t="str">
        <f t="array" ref="H6344">IF($F6344="", "", IFS(_xlfn.XLOOKUP($F6344, accounts!$A$2:$A$86, accounts!$E$2:$E$86, 0)&gt;=1000, "Enterprise", _xlfn.XLOOKUP($F6344, accounts!$A$2:$A$86, accounts!$E$2:$E$86, 0)&gt;=100, "Mid-Market", TRUE, "SMB"))</f>
        <v>Enterprise</v>
      </c>
      <c r="I6344" s="1" t="str">
        <f t="array" ref="I6344">IF($F6344="", "", _xlfn.XLOOKUP($F6344,accounts!$A$2:$A$86,accounts!$F$2:$F$86, "Other"))</f>
        <v>United States</v>
      </c>
      <c r="J6344" s="1" t="s">
        <v>131</v>
      </c>
      <c r="K6344" s="3">
        <v>42978.0</v>
      </c>
      <c r="L6344" s="3">
        <v>42994.0</v>
      </c>
      <c r="M6344" s="1">
        <v>4809.0</v>
      </c>
    </row>
    <row r="6345">
      <c r="A6345" s="1" t="s">
        <v>6550</v>
      </c>
      <c r="B6345" s="1" t="s">
        <v>107</v>
      </c>
      <c r="C6345" s="1" t="str">
        <f t="array" ref="C6345">_xlfn.XLOOKUP($B6345, sales_teams!$A$2:$A$36, sales_teams!$B$2:$B$36)</f>
        <v>Summer Sewald</v>
      </c>
      <c r="D6345" s="1" t="str">
        <f t="array" ref="D6345">_xlfn.XLOOKUP($B6345, sales_teams!$A$2:$A$36, sales_teams!$C$2:$C$36)</f>
        <v>West</v>
      </c>
      <c r="E6345" s="1" t="s">
        <v>109</v>
      </c>
      <c r="G6345" s="1" t="str">
        <f t="array" ref="G6345">IF($F6345="", "", _xlfn.XLOOKUP($F6345,accounts!$A$2:$A$86,accounts!$B$2:$B$86, "Other"))</f>
        <v/>
      </c>
      <c r="H6345" s="1" t="str">
        <f t="array" ref="H6345">IF($F6345="", "", IFS(_xlfn.XLOOKUP($F6345, accounts!$A$2:$A$86, accounts!$E$2:$E$86, 0)&gt;=1000, "Enterprise", _xlfn.XLOOKUP($F6345, accounts!$A$2:$A$86, accounts!$E$2:$E$86, 0)&gt;=100, "Mid-Market", TRUE, "SMB"))</f>
        <v/>
      </c>
      <c r="I6345" s="1" t="str">
        <f t="array" ref="I6345">IF($F6345="", "", _xlfn.XLOOKUP($F6345,accounts!$A$2:$A$86,accounts!$F$2:$F$86, "Other"))</f>
        <v/>
      </c>
      <c r="J6345" s="1" t="s">
        <v>189</v>
      </c>
      <c r="K6345" s="3">
        <v>42978.0</v>
      </c>
    </row>
    <row r="6346">
      <c r="A6346" s="1" t="s">
        <v>6551</v>
      </c>
      <c r="B6346" s="1" t="s">
        <v>18</v>
      </c>
      <c r="C6346" s="1" t="str">
        <f t="array" ref="C6346">_xlfn.XLOOKUP($B6346, sales_teams!$A$2:$A$36, sales_teams!$B$2:$B$36)</f>
        <v>Dustin Brinkmann</v>
      </c>
      <c r="D6346" s="1" t="str">
        <f t="array" ref="D6346">_xlfn.XLOOKUP($B6346, sales_teams!$A$2:$A$36, sales_teams!$C$2:$C$36)</f>
        <v>Central</v>
      </c>
      <c r="E6346" s="1" t="s">
        <v>109</v>
      </c>
      <c r="F6346" s="1" t="s">
        <v>136</v>
      </c>
      <c r="G6346" s="1" t="str">
        <f t="array" ref="G6346">IF($F6346="", "", _xlfn.XLOOKUP($F6346,accounts!$A$2:$A$86,accounts!$B$2:$B$86, "Other"))</f>
        <v>services</v>
      </c>
      <c r="H6346" s="1" t="str">
        <f t="array" ref="H6346">IF($F6346="", "", IFS(_xlfn.XLOOKUP($F6346, accounts!$A$2:$A$86, accounts!$E$2:$E$86, 0)&gt;=1000, "Enterprise", _xlfn.XLOOKUP($F6346, accounts!$A$2:$A$86, accounts!$E$2:$E$86, 0)&gt;=100, "Mid-Market", TRUE, "SMB"))</f>
        <v>Enterprise</v>
      </c>
      <c r="I6346" s="1" t="str">
        <f t="array" ref="I6346">IF($F6346="", "", _xlfn.XLOOKUP($F6346,accounts!$A$2:$A$86,accounts!$F$2:$F$86, "Other"))</f>
        <v>United States</v>
      </c>
      <c r="J6346" s="1" t="s">
        <v>131</v>
      </c>
      <c r="K6346" s="3">
        <v>42978.0</v>
      </c>
      <c r="L6346" s="3">
        <v>43086.0</v>
      </c>
      <c r="M6346" s="1">
        <v>1374.0</v>
      </c>
    </row>
    <row r="6347">
      <c r="A6347" s="1" t="s">
        <v>6552</v>
      </c>
      <c r="B6347" s="1" t="s">
        <v>18</v>
      </c>
      <c r="C6347" s="1" t="str">
        <f t="array" ref="C6347">_xlfn.XLOOKUP($B6347, sales_teams!$A$2:$A$36, sales_teams!$B$2:$B$36)</f>
        <v>Dustin Brinkmann</v>
      </c>
      <c r="D6347" s="1" t="str">
        <f t="array" ref="D6347">_xlfn.XLOOKUP($B6347, sales_teams!$A$2:$A$36, sales_teams!$C$2:$C$36)</f>
        <v>Central</v>
      </c>
      <c r="E6347" s="1" t="s">
        <v>179</v>
      </c>
      <c r="F6347" s="1" t="s">
        <v>152</v>
      </c>
      <c r="G6347" s="1" t="str">
        <f t="array" ref="G6347">IF($F6347="", "", _xlfn.XLOOKUP($F6347,accounts!$A$2:$A$86,accounts!$B$2:$B$86, "Other"))</f>
        <v>marketing</v>
      </c>
      <c r="H6347" s="1" t="str">
        <f t="array" ref="H6347">IF($F6347="", "", IFS(_xlfn.XLOOKUP($F6347, accounts!$A$2:$A$86, accounts!$E$2:$E$86, 0)&gt;=1000, "Enterprise", _xlfn.XLOOKUP($F6347, accounts!$A$2:$A$86, accounts!$E$2:$E$86, 0)&gt;=100, "Mid-Market", TRUE, "SMB"))</f>
        <v>Mid-Market</v>
      </c>
      <c r="I6347" s="1" t="str">
        <f t="array" ref="I6347">IF($F6347="", "", _xlfn.XLOOKUP($F6347,accounts!$A$2:$A$86,accounts!$F$2:$F$86, "Other"))</f>
        <v>United States</v>
      </c>
      <c r="J6347" s="1" t="s">
        <v>131</v>
      </c>
      <c r="K6347" s="3">
        <v>42978.0</v>
      </c>
      <c r="L6347" s="3">
        <v>43047.0</v>
      </c>
      <c r="M6347" s="1">
        <v>57.0</v>
      </c>
    </row>
    <row r="6348">
      <c r="A6348" s="1" t="s">
        <v>6553</v>
      </c>
      <c r="B6348" s="1" t="s">
        <v>41</v>
      </c>
      <c r="C6348" s="1" t="str">
        <f t="array" ref="C6348">_xlfn.XLOOKUP($B6348, sales_teams!$A$2:$A$36, sales_teams!$B$2:$B$36)</f>
        <v>Cara Losch</v>
      </c>
      <c r="D6348" s="1" t="str">
        <f t="array" ref="D6348">_xlfn.XLOOKUP($B6348, sales_teams!$A$2:$A$36, sales_teams!$C$2:$C$36)</f>
        <v>East</v>
      </c>
      <c r="E6348" s="1" t="s">
        <v>181</v>
      </c>
      <c r="G6348" s="1" t="str">
        <f t="array" ref="G6348">IF($F6348="", "", _xlfn.XLOOKUP($F6348,accounts!$A$2:$A$86,accounts!$B$2:$B$86, "Other"))</f>
        <v/>
      </c>
      <c r="H6348" s="1" t="str">
        <f t="array" ref="H6348">IF($F6348="", "", IFS(_xlfn.XLOOKUP($F6348, accounts!$A$2:$A$86, accounts!$E$2:$E$86, 0)&gt;=1000, "Enterprise", _xlfn.XLOOKUP($F6348, accounts!$A$2:$A$86, accounts!$E$2:$E$86, 0)&gt;=100, "Mid-Market", TRUE, "SMB"))</f>
        <v/>
      </c>
      <c r="I6348" s="1" t="str">
        <f t="array" ref="I6348">IF($F6348="", "", _xlfn.XLOOKUP($F6348,accounts!$A$2:$A$86,accounts!$F$2:$F$86, "Other"))</f>
        <v/>
      </c>
      <c r="J6348" s="1" t="s">
        <v>189</v>
      </c>
      <c r="K6348" s="3">
        <v>42978.0</v>
      </c>
    </row>
    <row r="6349">
      <c r="A6349" s="1" t="s">
        <v>6554</v>
      </c>
      <c r="B6349" s="1" t="s">
        <v>15</v>
      </c>
      <c r="C6349" s="1" t="str">
        <f t="array" ref="C6349">_xlfn.XLOOKUP($B6349, sales_teams!$A$2:$A$36, sales_teams!$B$2:$B$36)</f>
        <v>Dustin Brinkmann</v>
      </c>
      <c r="D6349" s="1" t="str">
        <f t="array" ref="D6349">_xlfn.XLOOKUP($B6349, sales_teams!$A$2:$A$36, sales_teams!$C$2:$C$36)</f>
        <v>Central</v>
      </c>
      <c r="E6349" s="1" t="s">
        <v>181</v>
      </c>
      <c r="F6349" s="1" t="s">
        <v>178</v>
      </c>
      <c r="G6349" s="1" t="str">
        <f t="array" ref="G6349">IF($F6349="", "", _xlfn.XLOOKUP($F6349,accounts!$A$2:$A$86,accounts!$B$2:$B$86, "Other"))</f>
        <v>medical</v>
      </c>
      <c r="H6349" s="1" t="str">
        <f t="array" ref="H6349">IF($F6349="", "", IFS(_xlfn.XLOOKUP($F6349, accounts!$A$2:$A$86, accounts!$E$2:$E$86, 0)&gt;=1000, "Enterprise", _xlfn.XLOOKUP($F6349, accounts!$A$2:$A$86, accounts!$E$2:$E$86, 0)&gt;=100, "Mid-Market", TRUE, "SMB"))</f>
        <v>Enterprise</v>
      </c>
      <c r="I6349" s="1" t="str">
        <f t="array" ref="I6349">IF($F6349="", "", _xlfn.XLOOKUP($F6349,accounts!$A$2:$A$86,accounts!$F$2:$F$86, "Other"))</f>
        <v>United States</v>
      </c>
      <c r="J6349" s="1" t="s">
        <v>131</v>
      </c>
      <c r="K6349" s="3">
        <v>42978.0</v>
      </c>
      <c r="L6349" s="3">
        <v>42993.0</v>
      </c>
      <c r="M6349" s="1">
        <v>552.0</v>
      </c>
    </row>
    <row r="6350">
      <c r="A6350" s="1" t="s">
        <v>6555</v>
      </c>
      <c r="B6350" s="1" t="s">
        <v>15</v>
      </c>
      <c r="C6350" s="1" t="str">
        <f t="array" ref="C6350">_xlfn.XLOOKUP($B6350, sales_teams!$A$2:$A$36, sales_teams!$B$2:$B$36)</f>
        <v>Dustin Brinkmann</v>
      </c>
      <c r="D6350" s="1" t="str">
        <f t="array" ref="D6350">_xlfn.XLOOKUP($B6350, sales_teams!$A$2:$A$36, sales_teams!$C$2:$C$36)</f>
        <v>Central</v>
      </c>
      <c r="E6350" s="1" t="s">
        <v>179</v>
      </c>
      <c r="F6350" s="1" t="s">
        <v>164</v>
      </c>
      <c r="G6350" s="1" t="str">
        <f t="array" ref="G6350">IF($F6350="", "", _xlfn.XLOOKUP($F6350,accounts!$A$2:$A$86,accounts!$B$2:$B$86, "Other"))</f>
        <v>retail</v>
      </c>
      <c r="H6350" s="1" t="str">
        <f t="array" ref="H6350">IF($F6350="", "", IFS(_xlfn.XLOOKUP($F6350, accounts!$A$2:$A$86, accounts!$E$2:$E$86, 0)&gt;=1000, "Enterprise", _xlfn.XLOOKUP($F6350, accounts!$A$2:$A$86, accounts!$E$2:$E$86, 0)&gt;=100, "Mid-Market", TRUE, "SMB"))</f>
        <v>Mid-Market</v>
      </c>
      <c r="I6350" s="1" t="str">
        <f t="array" ref="I6350">IF($F6350="", "", _xlfn.XLOOKUP($F6350,accounts!$A$2:$A$86,accounts!$F$2:$F$86, "Other"))</f>
        <v>United States</v>
      </c>
      <c r="J6350" s="1" t="s">
        <v>131</v>
      </c>
      <c r="K6350" s="3">
        <v>42978.0</v>
      </c>
      <c r="L6350" s="3">
        <v>42981.0</v>
      </c>
      <c r="M6350" s="1">
        <v>59.0</v>
      </c>
    </row>
    <row r="6351">
      <c r="A6351" s="1" t="s">
        <v>6556</v>
      </c>
      <c r="B6351" s="1" t="s">
        <v>15</v>
      </c>
      <c r="C6351" s="1" t="str">
        <f t="array" ref="C6351">_xlfn.XLOOKUP($B6351, sales_teams!$A$2:$A$36, sales_teams!$B$2:$B$36)</f>
        <v>Dustin Brinkmann</v>
      </c>
      <c r="D6351" s="1" t="str">
        <f t="array" ref="D6351">_xlfn.XLOOKUP($B6351, sales_teams!$A$2:$A$36, sales_teams!$C$2:$C$36)</f>
        <v>Central</v>
      </c>
      <c r="E6351" s="1" t="s">
        <v>188</v>
      </c>
      <c r="F6351" s="1" t="s">
        <v>25</v>
      </c>
      <c r="G6351" s="1" t="str">
        <f t="array" ref="G6351">IF($F6351="", "", _xlfn.XLOOKUP($F6351,accounts!$A$2:$A$86,accounts!$B$2:$B$86, "Other"))</f>
        <v>medical</v>
      </c>
      <c r="H6351" s="1" t="str">
        <f t="array" ref="H6351">IF($F6351="", "", IFS(_xlfn.XLOOKUP($F6351, accounts!$A$2:$A$86, accounts!$E$2:$E$86, 0)&gt;=1000, "Enterprise", _xlfn.XLOOKUP($F6351, accounts!$A$2:$A$86, accounts!$E$2:$E$86, 0)&gt;=100, "Mid-Market", TRUE, "SMB"))</f>
        <v>Enterprise</v>
      </c>
      <c r="I6351" s="1" t="str">
        <f t="array" ref="I6351">IF($F6351="", "", _xlfn.XLOOKUP($F6351,accounts!$A$2:$A$86,accounts!$F$2:$F$86, "Other"))</f>
        <v>Kenya</v>
      </c>
      <c r="J6351" s="1" t="s">
        <v>131</v>
      </c>
      <c r="K6351" s="3">
        <v>42978.0</v>
      </c>
      <c r="L6351" s="3">
        <v>43008.0</v>
      </c>
      <c r="M6351" s="1">
        <v>4011.0</v>
      </c>
    </row>
    <row r="6352">
      <c r="A6352" s="1" t="s">
        <v>6557</v>
      </c>
      <c r="B6352" s="1" t="s">
        <v>60</v>
      </c>
      <c r="C6352" s="1" t="str">
        <f t="array" ref="C6352">_xlfn.XLOOKUP($B6352, sales_teams!$A$2:$A$36, sales_teams!$B$2:$B$36)</f>
        <v>Celia Rouche</v>
      </c>
      <c r="D6352" s="1" t="str">
        <f t="array" ref="D6352">_xlfn.XLOOKUP($B6352, sales_teams!$A$2:$A$36, sales_teams!$C$2:$C$36)</f>
        <v>West</v>
      </c>
      <c r="E6352" s="1" t="s">
        <v>181</v>
      </c>
      <c r="G6352" s="1" t="str">
        <f t="array" ref="G6352">IF($F6352="", "", _xlfn.XLOOKUP($F6352,accounts!$A$2:$A$86,accounts!$B$2:$B$86, "Other"))</f>
        <v/>
      </c>
      <c r="H6352" s="1" t="str">
        <f t="array" ref="H6352">IF($F6352="", "", IFS(_xlfn.XLOOKUP($F6352, accounts!$A$2:$A$86, accounts!$E$2:$E$86, 0)&gt;=1000, "Enterprise", _xlfn.XLOOKUP($F6352, accounts!$A$2:$A$86, accounts!$E$2:$E$86, 0)&gt;=100, "Mid-Market", TRUE, "SMB"))</f>
        <v/>
      </c>
      <c r="I6352" s="1" t="str">
        <f t="array" ref="I6352">IF($F6352="", "", _xlfn.XLOOKUP($F6352,accounts!$A$2:$A$86,accounts!$F$2:$F$86, "Other"))</f>
        <v/>
      </c>
      <c r="J6352" s="1" t="s">
        <v>189</v>
      </c>
      <c r="K6352" s="3">
        <v>42978.0</v>
      </c>
    </row>
    <row r="6353">
      <c r="A6353" s="1" t="s">
        <v>6558</v>
      </c>
      <c r="B6353" s="1" t="s">
        <v>60</v>
      </c>
      <c r="C6353" s="1" t="str">
        <f t="array" ref="C6353">_xlfn.XLOOKUP($B6353, sales_teams!$A$2:$A$36, sales_teams!$B$2:$B$36)</f>
        <v>Celia Rouche</v>
      </c>
      <c r="D6353" s="1" t="str">
        <f t="array" ref="D6353">_xlfn.XLOOKUP($B6353, sales_teams!$A$2:$A$36, sales_teams!$C$2:$C$36)</f>
        <v>West</v>
      </c>
      <c r="E6353" s="1" t="s">
        <v>179</v>
      </c>
      <c r="F6353" s="1" t="s">
        <v>147</v>
      </c>
      <c r="G6353" s="1" t="str">
        <f t="array" ref="G6353">IF($F6353="", "", _xlfn.XLOOKUP($F6353,accounts!$A$2:$A$86,accounts!$B$2:$B$86, "Other"))</f>
        <v>telecommunications</v>
      </c>
      <c r="H6353" s="1" t="str">
        <f t="array" ref="H6353">IF($F6353="", "", IFS(_xlfn.XLOOKUP($F6353, accounts!$A$2:$A$86, accounts!$E$2:$E$86, 0)&gt;=1000, "Enterprise", _xlfn.XLOOKUP($F6353, accounts!$A$2:$A$86, accounts!$E$2:$E$86, 0)&gt;=100, "Mid-Market", TRUE, "SMB"))</f>
        <v>Enterprise</v>
      </c>
      <c r="I6353" s="1" t="str">
        <f t="array" ref="I6353">IF($F6353="", "", _xlfn.XLOOKUP($F6353,accounts!$A$2:$A$86,accounts!$F$2:$F$86, "Other"))</f>
        <v>United States</v>
      </c>
      <c r="J6353" s="1" t="s">
        <v>131</v>
      </c>
      <c r="K6353" s="3">
        <v>42978.0</v>
      </c>
      <c r="L6353" s="3">
        <v>43089.0</v>
      </c>
      <c r="M6353" s="1">
        <v>54.0</v>
      </c>
    </row>
    <row r="6354">
      <c r="A6354" s="1" t="s">
        <v>6559</v>
      </c>
      <c r="B6354" s="1" t="s">
        <v>60</v>
      </c>
      <c r="C6354" s="1" t="str">
        <f t="array" ref="C6354">_xlfn.XLOOKUP($B6354, sales_teams!$A$2:$A$36, sales_teams!$B$2:$B$36)</f>
        <v>Celia Rouche</v>
      </c>
      <c r="D6354" s="1" t="str">
        <f t="array" ref="D6354">_xlfn.XLOOKUP($B6354, sales_teams!$A$2:$A$36, sales_teams!$C$2:$C$36)</f>
        <v>West</v>
      </c>
      <c r="E6354" s="1" t="s">
        <v>188</v>
      </c>
      <c r="F6354" s="1" t="s">
        <v>115</v>
      </c>
      <c r="G6354" s="1" t="str">
        <f t="array" ref="G6354">IF($F6354="", "", _xlfn.XLOOKUP($F6354,accounts!$A$2:$A$86,accounts!$B$2:$B$86, "Other"))</f>
        <v>services</v>
      </c>
      <c r="H6354" s="1" t="str">
        <f t="array" ref="H6354">IF($F6354="", "", IFS(_xlfn.XLOOKUP($F6354, accounts!$A$2:$A$86, accounts!$E$2:$E$86, 0)&gt;=1000, "Enterprise", _xlfn.XLOOKUP($F6354, accounts!$A$2:$A$86, accounts!$E$2:$E$86, 0)&gt;=100, "Mid-Market", TRUE, "SMB"))</f>
        <v>Enterprise</v>
      </c>
      <c r="I6354" s="1" t="str">
        <f t="array" ref="I6354">IF($F6354="", "", _xlfn.XLOOKUP($F6354,accounts!$A$2:$A$86,accounts!$F$2:$F$86, "Other"))</f>
        <v>United States</v>
      </c>
      <c r="J6354" s="1" t="s">
        <v>131</v>
      </c>
      <c r="K6354" s="3">
        <v>42978.0</v>
      </c>
      <c r="L6354" s="3">
        <v>42985.0</v>
      </c>
      <c r="M6354" s="1">
        <v>3337.0</v>
      </c>
    </row>
    <row r="6355">
      <c r="A6355" s="1" t="s">
        <v>6560</v>
      </c>
      <c r="B6355" s="1" t="s">
        <v>34</v>
      </c>
      <c r="C6355" s="1" t="str">
        <f t="array" ref="C6355">_xlfn.XLOOKUP($B6355, sales_teams!$A$2:$A$36, sales_teams!$B$2:$B$36)</f>
        <v>Cara Losch</v>
      </c>
      <c r="D6355" s="1" t="str">
        <f t="array" ref="D6355">_xlfn.XLOOKUP($B6355, sales_teams!$A$2:$A$36, sales_teams!$C$2:$C$36)</f>
        <v>East</v>
      </c>
      <c r="E6355" s="1" t="s">
        <v>179</v>
      </c>
      <c r="F6355" s="1" t="s">
        <v>171</v>
      </c>
      <c r="G6355" s="1" t="str">
        <f t="array" ref="G6355">IF($F6355="", "", _xlfn.XLOOKUP($F6355,accounts!$A$2:$A$86,accounts!$B$2:$B$86, "Other"))</f>
        <v>retail</v>
      </c>
      <c r="H6355" s="1" t="str">
        <f t="array" ref="H6355">IF($F6355="", "", IFS(_xlfn.XLOOKUP($F6355, accounts!$A$2:$A$86, accounts!$E$2:$E$86, 0)&gt;=1000, "Enterprise", _xlfn.XLOOKUP($F6355, accounts!$A$2:$A$86, accounts!$E$2:$E$86, 0)&gt;=100, "Mid-Market", TRUE, "SMB"))</f>
        <v>Enterprise</v>
      </c>
      <c r="I6355" s="1" t="str">
        <f t="array" ref="I6355">IF($F6355="", "", _xlfn.XLOOKUP($F6355,accounts!$A$2:$A$86,accounts!$F$2:$F$86, "Other"))</f>
        <v>United States</v>
      </c>
      <c r="J6355" s="1" t="s">
        <v>131</v>
      </c>
      <c r="K6355" s="3">
        <v>42978.0</v>
      </c>
      <c r="L6355" s="3">
        <v>43000.0</v>
      </c>
      <c r="M6355" s="1">
        <v>60.0</v>
      </c>
    </row>
    <row r="6356">
      <c r="A6356" s="1" t="s">
        <v>6561</v>
      </c>
      <c r="B6356" s="1" t="s">
        <v>105</v>
      </c>
      <c r="C6356" s="1" t="str">
        <f t="array" ref="C6356">_xlfn.XLOOKUP($B6356, sales_teams!$A$2:$A$36, sales_teams!$B$2:$B$36)</f>
        <v>Summer Sewald</v>
      </c>
      <c r="D6356" s="1" t="str">
        <f t="array" ref="D6356">_xlfn.XLOOKUP($B6356, sales_teams!$A$2:$A$36, sales_teams!$C$2:$C$36)</f>
        <v>West</v>
      </c>
      <c r="E6356" s="1" t="s">
        <v>181</v>
      </c>
      <c r="G6356" s="1" t="str">
        <f t="array" ref="G6356">IF($F6356="", "", _xlfn.XLOOKUP($F6356,accounts!$A$2:$A$86,accounts!$B$2:$B$86, "Other"))</f>
        <v/>
      </c>
      <c r="H6356" s="1" t="str">
        <f t="array" ref="H6356">IF($F6356="", "", IFS(_xlfn.XLOOKUP($F6356, accounts!$A$2:$A$86, accounts!$E$2:$E$86, 0)&gt;=1000, "Enterprise", _xlfn.XLOOKUP($F6356, accounts!$A$2:$A$86, accounts!$E$2:$E$86, 0)&gt;=100, "Mid-Market", TRUE, "SMB"))</f>
        <v/>
      </c>
      <c r="I6356" s="1" t="str">
        <f t="array" ref="I6356">IF($F6356="", "", _xlfn.XLOOKUP($F6356,accounts!$A$2:$A$86,accounts!$F$2:$F$86, "Other"))</f>
        <v/>
      </c>
      <c r="J6356" s="1" t="s">
        <v>189</v>
      </c>
      <c r="K6356" s="3">
        <v>42978.0</v>
      </c>
    </row>
    <row r="6357">
      <c r="A6357" s="1" t="s">
        <v>6562</v>
      </c>
      <c r="B6357" s="1" t="s">
        <v>105</v>
      </c>
      <c r="C6357" s="1" t="str">
        <f t="array" ref="C6357">_xlfn.XLOOKUP($B6357, sales_teams!$A$2:$A$36, sales_teams!$B$2:$B$36)</f>
        <v>Summer Sewald</v>
      </c>
      <c r="D6357" s="1" t="str">
        <f t="array" ref="D6357">_xlfn.XLOOKUP($B6357, sales_teams!$A$2:$A$36, sales_teams!$C$2:$C$36)</f>
        <v>West</v>
      </c>
      <c r="E6357" s="1" t="s">
        <v>109</v>
      </c>
      <c r="F6357" s="1" t="s">
        <v>36</v>
      </c>
      <c r="G6357" s="1" t="str">
        <f t="array" ref="G6357">IF($F6357="", "", _xlfn.XLOOKUP($F6357,accounts!$A$2:$A$86,accounts!$B$2:$B$86, "Other"))</f>
        <v>retail</v>
      </c>
      <c r="H6357" s="1" t="str">
        <f t="array" ref="H6357">IF($F6357="", "", IFS(_xlfn.XLOOKUP($F6357, accounts!$A$2:$A$86, accounts!$E$2:$E$86, 0)&gt;=1000, "Enterprise", _xlfn.XLOOKUP($F6357, accounts!$A$2:$A$86, accounts!$E$2:$E$86, 0)&gt;=100, "Mid-Market", TRUE, "SMB"))</f>
        <v>Enterprise</v>
      </c>
      <c r="I6357" s="1" t="str">
        <f t="array" ref="I6357">IF($F6357="", "", _xlfn.XLOOKUP($F6357,accounts!$A$2:$A$86,accounts!$F$2:$F$86, "Other"))</f>
        <v>United States</v>
      </c>
      <c r="J6357" s="1" t="s">
        <v>131</v>
      </c>
      <c r="K6357" s="3">
        <v>42978.0</v>
      </c>
      <c r="L6357" s="3">
        <v>43058.0</v>
      </c>
      <c r="M6357" s="1">
        <v>1011.0</v>
      </c>
    </row>
    <row r="6358">
      <c r="A6358" s="1" t="s">
        <v>6563</v>
      </c>
      <c r="B6358" s="1" t="s">
        <v>7</v>
      </c>
      <c r="C6358" s="1" t="str">
        <f t="array" ref="C6358">_xlfn.XLOOKUP($B6358, sales_teams!$A$2:$A$36, sales_teams!$B$2:$B$36)</f>
        <v>Dustin Brinkmann</v>
      </c>
      <c r="D6358" s="1" t="str">
        <f t="array" ref="D6358">_xlfn.XLOOKUP($B6358, sales_teams!$A$2:$A$36, sales_teams!$C$2:$C$36)</f>
        <v>Central</v>
      </c>
      <c r="E6358" s="1" t="s">
        <v>181</v>
      </c>
      <c r="F6358" s="1" t="s">
        <v>155</v>
      </c>
      <c r="G6358" s="1" t="str">
        <f t="array" ref="G6358">IF($F6358="", "", _xlfn.XLOOKUP($F6358,accounts!$A$2:$A$86,accounts!$B$2:$B$86, "Other"))</f>
        <v>finance</v>
      </c>
      <c r="H6358" s="1" t="str">
        <f t="array" ref="H6358">IF($F6358="", "", IFS(_xlfn.XLOOKUP($F6358, accounts!$A$2:$A$86, accounts!$E$2:$E$86, 0)&gt;=1000, "Enterprise", _xlfn.XLOOKUP($F6358, accounts!$A$2:$A$86, accounts!$E$2:$E$86, 0)&gt;=100, "Mid-Market", TRUE, "SMB"))</f>
        <v>Enterprise</v>
      </c>
      <c r="I6358" s="1" t="str">
        <f t="array" ref="I6358">IF($F6358="", "", _xlfn.XLOOKUP($F6358,accounts!$A$2:$A$86,accounts!$F$2:$F$86, "Other"))</f>
        <v>United States</v>
      </c>
      <c r="J6358" s="1" t="s">
        <v>131</v>
      </c>
      <c r="K6358" s="3">
        <v>42979.0</v>
      </c>
      <c r="L6358" s="3">
        <v>43072.0</v>
      </c>
      <c r="M6358" s="1">
        <v>514.0</v>
      </c>
    </row>
    <row r="6359">
      <c r="A6359" s="1" t="s">
        <v>6564</v>
      </c>
      <c r="B6359" s="1" t="s">
        <v>7</v>
      </c>
      <c r="C6359" s="1" t="str">
        <f t="array" ref="C6359">_xlfn.XLOOKUP($B6359, sales_teams!$A$2:$A$36, sales_teams!$B$2:$B$36)</f>
        <v>Dustin Brinkmann</v>
      </c>
      <c r="D6359" s="1" t="str">
        <f t="array" ref="D6359">_xlfn.XLOOKUP($B6359, sales_teams!$A$2:$A$36, sales_teams!$C$2:$C$36)</f>
        <v>Central</v>
      </c>
      <c r="E6359" s="1" t="s">
        <v>109</v>
      </c>
      <c r="F6359" s="1" t="s">
        <v>157</v>
      </c>
      <c r="G6359" s="1" t="str">
        <f t="array" ref="G6359">IF($F6359="", "", _xlfn.XLOOKUP($F6359,accounts!$A$2:$A$86,accounts!$B$2:$B$86, "Other"))</f>
        <v>retail</v>
      </c>
      <c r="H6359" s="1" t="str">
        <f t="array" ref="H6359">IF($F6359="", "", IFS(_xlfn.XLOOKUP($F6359, accounts!$A$2:$A$86, accounts!$E$2:$E$86, 0)&gt;=1000, "Enterprise", _xlfn.XLOOKUP($F6359, accounts!$A$2:$A$86, accounts!$E$2:$E$86, 0)&gt;=100, "Mid-Market", TRUE, "SMB"))</f>
        <v>Enterprise</v>
      </c>
      <c r="I6359" s="1" t="str">
        <f t="array" ref="I6359">IF($F6359="", "", _xlfn.XLOOKUP($F6359,accounts!$A$2:$A$86,accounts!$F$2:$F$86, "Other"))</f>
        <v>Belgium</v>
      </c>
      <c r="J6359" s="1" t="s">
        <v>131</v>
      </c>
      <c r="K6359" s="3">
        <v>42979.0</v>
      </c>
      <c r="L6359" s="3">
        <v>43052.0</v>
      </c>
      <c r="M6359" s="1">
        <v>1060.0</v>
      </c>
    </row>
    <row r="6360">
      <c r="A6360" s="1" t="s">
        <v>6565</v>
      </c>
      <c r="B6360" s="1" t="s">
        <v>7</v>
      </c>
      <c r="C6360" s="1" t="str">
        <f t="array" ref="C6360">_xlfn.XLOOKUP($B6360, sales_teams!$A$2:$A$36, sales_teams!$B$2:$B$36)</f>
        <v>Dustin Brinkmann</v>
      </c>
      <c r="D6360" s="1" t="str">
        <f t="array" ref="D6360">_xlfn.XLOOKUP($B6360, sales_teams!$A$2:$A$36, sales_teams!$C$2:$C$36)</f>
        <v>Central</v>
      </c>
      <c r="E6360" s="1" t="s">
        <v>179</v>
      </c>
      <c r="F6360" s="1" t="s">
        <v>165</v>
      </c>
      <c r="G6360" s="1" t="str">
        <f t="array" ref="G6360">IF($F6360="", "", _xlfn.XLOOKUP($F6360,accounts!$A$2:$A$86,accounts!$B$2:$B$86, "Other"))</f>
        <v>telecommunications</v>
      </c>
      <c r="H6360" s="1" t="str">
        <f t="array" ref="H6360">IF($F6360="", "", IFS(_xlfn.XLOOKUP($F6360, accounts!$A$2:$A$86, accounts!$E$2:$E$86, 0)&gt;=1000, "Enterprise", _xlfn.XLOOKUP($F6360, accounts!$A$2:$A$86, accounts!$E$2:$E$86, 0)&gt;=100, "Mid-Market", TRUE, "SMB"))</f>
        <v>Enterprise</v>
      </c>
      <c r="I6360" s="1" t="str">
        <f t="array" ref="I6360">IF($F6360="", "", _xlfn.XLOOKUP($F6360,accounts!$A$2:$A$86,accounts!$F$2:$F$86, "Other"))</f>
        <v>United States</v>
      </c>
      <c r="J6360" s="1" t="s">
        <v>131</v>
      </c>
      <c r="K6360" s="3">
        <v>42979.0</v>
      </c>
      <c r="L6360" s="3">
        <v>43047.0</v>
      </c>
      <c r="M6360" s="1">
        <v>58.0</v>
      </c>
    </row>
    <row r="6361">
      <c r="A6361" s="1" t="s">
        <v>6566</v>
      </c>
      <c r="B6361" s="1" t="s">
        <v>52</v>
      </c>
      <c r="C6361" s="1" t="str">
        <f t="array" ref="C6361">_xlfn.XLOOKUP($B6361, sales_teams!$A$2:$A$36, sales_teams!$B$2:$B$36)</f>
        <v>Rocco Neubert</v>
      </c>
      <c r="D6361" s="1" t="str">
        <f t="array" ref="D6361">_xlfn.XLOOKUP($B6361, sales_teams!$A$2:$A$36, sales_teams!$C$2:$C$36)</f>
        <v>East</v>
      </c>
      <c r="E6361" s="1" t="s">
        <v>148</v>
      </c>
      <c r="F6361" s="1" t="s">
        <v>177</v>
      </c>
      <c r="G6361" s="1" t="str">
        <f t="array" ref="G6361">IF($F6361="", "", _xlfn.XLOOKUP($F6361,accounts!$A$2:$A$86,accounts!$B$2:$B$86, "Other"))</f>
        <v>software</v>
      </c>
      <c r="H6361" s="1" t="str">
        <f t="array" ref="H6361">IF($F6361="", "", IFS(_xlfn.XLOOKUP($F6361, accounts!$A$2:$A$86, accounts!$E$2:$E$86, 0)&gt;=1000, "Enterprise", _xlfn.XLOOKUP($F6361, accounts!$A$2:$A$86, accounts!$E$2:$E$86, 0)&gt;=100, "Mid-Market", TRUE, "SMB"))</f>
        <v>Enterprise</v>
      </c>
      <c r="I6361" s="1" t="str">
        <f t="array" ref="I6361">IF($F6361="", "", _xlfn.XLOOKUP($F6361,accounts!$A$2:$A$86,accounts!$F$2:$F$86, "Other"))</f>
        <v>United States</v>
      </c>
      <c r="J6361" s="1" t="s">
        <v>189</v>
      </c>
      <c r="K6361" s="3">
        <v>42979.0</v>
      </c>
    </row>
    <row r="6362">
      <c r="A6362" s="1" t="s">
        <v>6567</v>
      </c>
      <c r="B6362" s="1" t="s">
        <v>12</v>
      </c>
      <c r="C6362" s="1" t="str">
        <f t="array" ref="C6362">_xlfn.XLOOKUP($B6362, sales_teams!$A$2:$A$36, sales_teams!$B$2:$B$36)</f>
        <v>Dustin Brinkmann</v>
      </c>
      <c r="D6362" s="1" t="str">
        <f t="array" ref="D6362">_xlfn.XLOOKUP($B6362, sales_teams!$A$2:$A$36, sales_teams!$C$2:$C$36)</f>
        <v>Central</v>
      </c>
      <c r="E6362" s="1" t="s">
        <v>188</v>
      </c>
      <c r="F6362" s="1" t="s">
        <v>122</v>
      </c>
      <c r="G6362" s="1" t="str">
        <f t="array" ref="G6362">IF($F6362="", "", _xlfn.XLOOKUP($F6362,accounts!$A$2:$A$86,accounts!$B$2:$B$86, "Other"))</f>
        <v>medical</v>
      </c>
      <c r="H6362" s="1" t="str">
        <f t="array" ref="H6362">IF($F6362="", "", IFS(_xlfn.XLOOKUP($F6362, accounts!$A$2:$A$86, accounts!$E$2:$E$86, 0)&gt;=1000, "Enterprise", _xlfn.XLOOKUP($F6362, accounts!$A$2:$A$86, accounts!$E$2:$E$86, 0)&gt;=100, "Mid-Market", TRUE, "SMB"))</f>
        <v>Enterprise</v>
      </c>
      <c r="I6362" s="1" t="str">
        <f t="array" ref="I6362">IF($F6362="", "", _xlfn.XLOOKUP($F6362,accounts!$A$2:$A$86,accounts!$F$2:$F$86, "Other"))</f>
        <v>United States</v>
      </c>
      <c r="J6362" s="1" t="s">
        <v>192</v>
      </c>
      <c r="K6362" s="3">
        <v>42979.0</v>
      </c>
      <c r="L6362" s="3">
        <v>43070.0</v>
      </c>
      <c r="M6362" s="1">
        <v>0.0</v>
      </c>
    </row>
    <row r="6363">
      <c r="A6363" s="1" t="s">
        <v>6568</v>
      </c>
      <c r="B6363" s="1" t="s">
        <v>39</v>
      </c>
      <c r="C6363" s="1" t="str">
        <f t="array" ref="C6363">_xlfn.XLOOKUP($B6363, sales_teams!$A$2:$A$36, sales_teams!$B$2:$B$36)</f>
        <v>Cara Losch</v>
      </c>
      <c r="D6363" s="1" t="str">
        <f t="array" ref="D6363">_xlfn.XLOOKUP($B6363, sales_teams!$A$2:$A$36, sales_teams!$C$2:$C$36)</f>
        <v>East</v>
      </c>
      <c r="E6363" s="1" t="s">
        <v>194</v>
      </c>
      <c r="F6363" s="1" t="s">
        <v>114</v>
      </c>
      <c r="G6363" s="1" t="str">
        <f t="array" ref="G6363">IF($F6363="", "", _xlfn.XLOOKUP($F6363,accounts!$A$2:$A$86,accounts!$B$2:$B$86, "Other"))</f>
        <v>marketing</v>
      </c>
      <c r="H6363" s="1" t="str">
        <f t="array" ref="H6363">IF($F6363="", "", IFS(_xlfn.XLOOKUP($F6363, accounts!$A$2:$A$86, accounts!$E$2:$E$86, 0)&gt;=1000, "Enterprise", _xlfn.XLOOKUP($F6363, accounts!$A$2:$A$86, accounts!$E$2:$E$86, 0)&gt;=100, "Mid-Market", TRUE, "SMB"))</f>
        <v>Enterprise</v>
      </c>
      <c r="I6363" s="1" t="str">
        <f t="array" ref="I6363">IF($F6363="", "", _xlfn.XLOOKUP($F6363,accounts!$A$2:$A$86,accounts!$F$2:$F$86, "Other"))</f>
        <v>United States</v>
      </c>
      <c r="J6363" s="1" t="s">
        <v>189</v>
      </c>
      <c r="K6363" s="3">
        <v>42979.0</v>
      </c>
    </row>
    <row r="6364">
      <c r="A6364" s="1" t="s">
        <v>6569</v>
      </c>
      <c r="B6364" s="1" t="s">
        <v>30</v>
      </c>
      <c r="C6364" s="1" t="str">
        <f t="array" ref="C6364">_xlfn.XLOOKUP($B6364, sales_teams!$A$2:$A$36, sales_teams!$B$2:$B$36)</f>
        <v>Melvin Marxen</v>
      </c>
      <c r="D6364" s="1" t="str">
        <f t="array" ref="D6364">_xlfn.XLOOKUP($B6364, sales_teams!$A$2:$A$36, sales_teams!$C$2:$C$36)</f>
        <v>Central</v>
      </c>
      <c r="E6364" s="1" t="s">
        <v>148</v>
      </c>
      <c r="F6364" s="1" t="s">
        <v>122</v>
      </c>
      <c r="G6364" s="1" t="str">
        <f t="array" ref="G6364">IF($F6364="", "", _xlfn.XLOOKUP($F6364,accounts!$A$2:$A$86,accounts!$B$2:$B$86, "Other"))</f>
        <v>medical</v>
      </c>
      <c r="H6364" s="1" t="str">
        <f t="array" ref="H6364">IF($F6364="", "", IFS(_xlfn.XLOOKUP($F6364, accounts!$A$2:$A$86, accounts!$E$2:$E$86, 0)&gt;=1000, "Enterprise", _xlfn.XLOOKUP($F6364, accounts!$A$2:$A$86, accounts!$E$2:$E$86, 0)&gt;=100, "Mid-Market", TRUE, "SMB"))</f>
        <v>Enterprise</v>
      </c>
      <c r="I6364" s="1" t="str">
        <f t="array" ref="I6364">IF($F6364="", "", _xlfn.XLOOKUP($F6364,accounts!$A$2:$A$86,accounts!$F$2:$F$86, "Other"))</f>
        <v>United States</v>
      </c>
      <c r="J6364" s="1" t="s">
        <v>192</v>
      </c>
      <c r="K6364" s="3">
        <v>42979.0</v>
      </c>
      <c r="L6364" s="3">
        <v>42995.0</v>
      </c>
      <c r="M6364" s="1">
        <v>0.0</v>
      </c>
    </row>
    <row r="6365">
      <c r="A6365" s="1" t="s">
        <v>6570</v>
      </c>
      <c r="B6365" s="1" t="s">
        <v>30</v>
      </c>
      <c r="C6365" s="1" t="str">
        <f t="array" ref="C6365">_xlfn.XLOOKUP($B6365, sales_teams!$A$2:$A$36, sales_teams!$B$2:$B$36)</f>
        <v>Melvin Marxen</v>
      </c>
      <c r="D6365" s="1" t="str">
        <f t="array" ref="D6365">_xlfn.XLOOKUP($B6365, sales_teams!$A$2:$A$36, sales_teams!$C$2:$C$36)</f>
        <v>Central</v>
      </c>
      <c r="E6365" s="1" t="s">
        <v>148</v>
      </c>
      <c r="F6365" s="1" t="s">
        <v>47</v>
      </c>
      <c r="G6365" s="1" t="str">
        <f t="array" ref="G6365">IF($F6365="", "", _xlfn.XLOOKUP($F6365,accounts!$A$2:$A$86,accounts!$B$2:$B$86, "Other"))</f>
        <v>retail</v>
      </c>
      <c r="H6365" s="1" t="str">
        <f t="array" ref="H6365">IF($F6365="", "", IFS(_xlfn.XLOOKUP($F6365, accounts!$A$2:$A$86, accounts!$E$2:$E$86, 0)&gt;=1000, "Enterprise", _xlfn.XLOOKUP($F6365, accounts!$A$2:$A$86, accounts!$E$2:$E$86, 0)&gt;=100, "Mid-Market", TRUE, "SMB"))</f>
        <v>Enterprise</v>
      </c>
      <c r="I6365" s="1" t="str">
        <f t="array" ref="I6365">IF($F6365="", "", _xlfn.XLOOKUP($F6365,accounts!$A$2:$A$86,accounts!$F$2:$F$86, "Other"))</f>
        <v>United States</v>
      </c>
      <c r="J6365" s="1" t="s">
        <v>131</v>
      </c>
      <c r="K6365" s="3">
        <v>42979.0</v>
      </c>
      <c r="L6365" s="3">
        <v>42990.0</v>
      </c>
      <c r="M6365" s="1">
        <v>4375.0</v>
      </c>
    </row>
    <row r="6366">
      <c r="A6366" s="1" t="s">
        <v>6571</v>
      </c>
      <c r="B6366" s="1" t="s">
        <v>30</v>
      </c>
      <c r="C6366" s="1" t="str">
        <f t="array" ref="C6366">_xlfn.XLOOKUP($B6366, sales_teams!$A$2:$A$36, sales_teams!$B$2:$B$36)</f>
        <v>Melvin Marxen</v>
      </c>
      <c r="D6366" s="1" t="str">
        <f t="array" ref="D6366">_xlfn.XLOOKUP($B6366, sales_teams!$A$2:$A$36, sales_teams!$C$2:$C$36)</f>
        <v>Central</v>
      </c>
      <c r="E6366" s="1" t="s">
        <v>148</v>
      </c>
      <c r="F6366" s="1" t="s">
        <v>150</v>
      </c>
      <c r="G6366" s="1" t="str">
        <f t="array" ref="G6366">IF($F6366="", "", _xlfn.XLOOKUP($F6366,accounts!$A$2:$A$86,accounts!$B$2:$B$86, "Other"))</f>
        <v>technology</v>
      </c>
      <c r="H6366" s="1" t="str">
        <f t="array" ref="H6366">IF($F6366="", "", IFS(_xlfn.XLOOKUP($F6366, accounts!$A$2:$A$86, accounts!$E$2:$E$86, 0)&gt;=1000, "Enterprise", _xlfn.XLOOKUP($F6366, accounts!$A$2:$A$86, accounts!$E$2:$E$86, 0)&gt;=100, "Mid-Market", TRUE, "SMB"))</f>
        <v>Enterprise</v>
      </c>
      <c r="I6366" s="1" t="str">
        <f t="array" ref="I6366">IF($F6366="", "", _xlfn.XLOOKUP($F6366,accounts!$A$2:$A$86,accounts!$F$2:$F$86, "Other"))</f>
        <v>United States</v>
      </c>
      <c r="J6366" s="1" t="s">
        <v>131</v>
      </c>
      <c r="K6366" s="3">
        <v>42979.0</v>
      </c>
      <c r="L6366" s="3">
        <v>43073.0</v>
      </c>
      <c r="M6366" s="1">
        <v>4819.0</v>
      </c>
    </row>
    <row r="6367">
      <c r="A6367" s="1" t="s">
        <v>6572</v>
      </c>
      <c r="B6367" s="1" t="s">
        <v>94</v>
      </c>
      <c r="C6367" s="1" t="str">
        <f t="array" ref="C6367">_xlfn.XLOOKUP($B6367, sales_teams!$A$2:$A$36, sales_teams!$B$2:$B$36)</f>
        <v>Celia Rouche</v>
      </c>
      <c r="D6367" s="1" t="str">
        <f t="array" ref="D6367">_xlfn.XLOOKUP($B6367, sales_teams!$A$2:$A$36, sales_teams!$C$2:$C$36)</f>
        <v>West</v>
      </c>
      <c r="E6367" s="1" t="s">
        <v>179</v>
      </c>
      <c r="G6367" s="1" t="str">
        <f t="array" ref="G6367">IF($F6367="", "", _xlfn.XLOOKUP($F6367,accounts!$A$2:$A$86,accounts!$B$2:$B$86, "Other"))</f>
        <v/>
      </c>
      <c r="H6367" s="1" t="str">
        <f t="array" ref="H6367">IF($F6367="", "", IFS(_xlfn.XLOOKUP($F6367, accounts!$A$2:$A$86, accounts!$E$2:$E$86, 0)&gt;=1000, "Enterprise", _xlfn.XLOOKUP($F6367, accounts!$A$2:$A$86, accounts!$E$2:$E$86, 0)&gt;=100, "Mid-Market", TRUE, "SMB"))</f>
        <v/>
      </c>
      <c r="I6367" s="1" t="str">
        <f t="array" ref="I6367">IF($F6367="", "", _xlfn.XLOOKUP($F6367,accounts!$A$2:$A$86,accounts!$F$2:$F$86, "Other"))</f>
        <v/>
      </c>
      <c r="J6367" s="1" t="s">
        <v>189</v>
      </c>
      <c r="K6367" s="3">
        <v>42979.0</v>
      </c>
    </row>
    <row r="6368">
      <c r="A6368" s="1" t="s">
        <v>6573</v>
      </c>
      <c r="B6368" s="1" t="s">
        <v>26</v>
      </c>
      <c r="C6368" s="1" t="str">
        <f t="array" ref="C6368">_xlfn.XLOOKUP($B6368, sales_teams!$A$2:$A$36, sales_teams!$B$2:$B$36)</f>
        <v>Melvin Marxen</v>
      </c>
      <c r="D6368" s="1" t="str">
        <f t="array" ref="D6368">_xlfn.XLOOKUP($B6368, sales_teams!$A$2:$A$36, sales_teams!$C$2:$C$36)</f>
        <v>Central</v>
      </c>
      <c r="E6368" s="1" t="s">
        <v>148</v>
      </c>
      <c r="F6368" s="1" t="s">
        <v>155</v>
      </c>
      <c r="G6368" s="1" t="str">
        <f t="array" ref="G6368">IF($F6368="", "", _xlfn.XLOOKUP($F6368,accounts!$A$2:$A$86,accounts!$B$2:$B$86, "Other"))</f>
        <v>finance</v>
      </c>
      <c r="H6368" s="1" t="str">
        <f t="array" ref="H6368">IF($F6368="", "", IFS(_xlfn.XLOOKUP($F6368, accounts!$A$2:$A$86, accounts!$E$2:$E$86, 0)&gt;=1000, "Enterprise", _xlfn.XLOOKUP($F6368, accounts!$A$2:$A$86, accounts!$E$2:$E$86, 0)&gt;=100, "Mid-Market", TRUE, "SMB"))</f>
        <v>Enterprise</v>
      </c>
      <c r="I6368" s="1" t="str">
        <f t="array" ref="I6368">IF($F6368="", "", _xlfn.XLOOKUP($F6368,accounts!$A$2:$A$86,accounts!$F$2:$F$86, "Other"))</f>
        <v>United States</v>
      </c>
      <c r="J6368" s="1" t="s">
        <v>131</v>
      </c>
      <c r="K6368" s="3">
        <v>42979.0</v>
      </c>
      <c r="L6368" s="3">
        <v>43043.0</v>
      </c>
      <c r="M6368" s="1">
        <v>5729.0</v>
      </c>
    </row>
    <row r="6369">
      <c r="A6369" s="1" t="s">
        <v>6574</v>
      </c>
      <c r="B6369" s="1" t="s">
        <v>26</v>
      </c>
      <c r="C6369" s="1" t="str">
        <f t="array" ref="C6369">_xlfn.XLOOKUP($B6369, sales_teams!$A$2:$A$36, sales_teams!$B$2:$B$36)</f>
        <v>Melvin Marxen</v>
      </c>
      <c r="D6369" s="1" t="str">
        <f t="array" ref="D6369">_xlfn.XLOOKUP($B6369, sales_teams!$A$2:$A$36, sales_teams!$C$2:$C$36)</f>
        <v>Central</v>
      </c>
      <c r="E6369" s="1" t="s">
        <v>188</v>
      </c>
      <c r="F6369" s="1" t="s">
        <v>136</v>
      </c>
      <c r="G6369" s="1" t="str">
        <f t="array" ref="G6369">IF($F6369="", "", _xlfn.XLOOKUP($F6369,accounts!$A$2:$A$86,accounts!$B$2:$B$86, "Other"))</f>
        <v>services</v>
      </c>
      <c r="H6369" s="1" t="str">
        <f t="array" ref="H6369">IF($F6369="", "", IFS(_xlfn.XLOOKUP($F6369, accounts!$A$2:$A$86, accounts!$E$2:$E$86, 0)&gt;=1000, "Enterprise", _xlfn.XLOOKUP($F6369, accounts!$A$2:$A$86, accounts!$E$2:$E$86, 0)&gt;=100, "Mid-Market", TRUE, "SMB"))</f>
        <v>Enterprise</v>
      </c>
      <c r="I6369" s="1" t="str">
        <f t="array" ref="I6369">IF($F6369="", "", _xlfn.XLOOKUP($F6369,accounts!$A$2:$A$86,accounts!$F$2:$F$86, "Other"))</f>
        <v>United States</v>
      </c>
      <c r="J6369" s="1" t="s">
        <v>131</v>
      </c>
      <c r="K6369" s="3">
        <v>42979.0</v>
      </c>
      <c r="L6369" s="3">
        <v>43045.0</v>
      </c>
      <c r="M6369" s="1">
        <v>3447.0</v>
      </c>
    </row>
    <row r="6370">
      <c r="A6370" s="1" t="s">
        <v>6575</v>
      </c>
      <c r="B6370" s="1" t="s">
        <v>99</v>
      </c>
      <c r="C6370" s="1" t="str">
        <f t="array" ref="C6370">_xlfn.XLOOKUP($B6370, sales_teams!$A$2:$A$36, sales_teams!$B$2:$B$36)</f>
        <v>Summer Sewald</v>
      </c>
      <c r="D6370" s="1" t="str">
        <f t="array" ref="D6370">_xlfn.XLOOKUP($B6370, sales_teams!$A$2:$A$36, sales_teams!$C$2:$C$36)</f>
        <v>West</v>
      </c>
      <c r="E6370" s="1" t="s">
        <v>194</v>
      </c>
      <c r="G6370" s="1" t="str">
        <f t="array" ref="G6370">IF($F6370="", "", _xlfn.XLOOKUP($F6370,accounts!$A$2:$A$86,accounts!$B$2:$B$86, "Other"))</f>
        <v/>
      </c>
      <c r="H6370" s="1" t="str">
        <f t="array" ref="H6370">IF($F6370="", "", IFS(_xlfn.XLOOKUP($F6370, accounts!$A$2:$A$86, accounts!$E$2:$E$86, 0)&gt;=1000, "Enterprise", _xlfn.XLOOKUP($F6370, accounts!$A$2:$A$86, accounts!$E$2:$E$86, 0)&gt;=100, "Mid-Market", TRUE, "SMB"))</f>
        <v/>
      </c>
      <c r="I6370" s="1" t="str">
        <f t="array" ref="I6370">IF($F6370="", "", _xlfn.XLOOKUP($F6370,accounts!$A$2:$A$86,accounts!$F$2:$F$86, "Other"))</f>
        <v/>
      </c>
      <c r="J6370" s="1" t="s">
        <v>189</v>
      </c>
      <c r="K6370" s="3">
        <v>42979.0</v>
      </c>
    </row>
    <row r="6371">
      <c r="A6371" s="1" t="s">
        <v>6576</v>
      </c>
      <c r="B6371" s="1" t="s">
        <v>99</v>
      </c>
      <c r="C6371" s="1" t="str">
        <f t="array" ref="C6371">_xlfn.XLOOKUP($B6371, sales_teams!$A$2:$A$36, sales_teams!$B$2:$B$36)</f>
        <v>Summer Sewald</v>
      </c>
      <c r="D6371" s="1" t="str">
        <f t="array" ref="D6371">_xlfn.XLOOKUP($B6371, sales_teams!$A$2:$A$36, sales_teams!$C$2:$C$36)</f>
        <v>West</v>
      </c>
      <c r="E6371" s="1" t="s">
        <v>194</v>
      </c>
      <c r="F6371" s="1" t="s">
        <v>80</v>
      </c>
      <c r="G6371" s="1" t="str">
        <f t="array" ref="G6371">IF($F6371="", "", _xlfn.XLOOKUP($F6371,accounts!$A$2:$A$86,accounts!$B$2:$B$86, "Other"))</f>
        <v>technology</v>
      </c>
      <c r="H6371" s="1" t="str">
        <f t="array" ref="H6371">IF($F6371="", "", IFS(_xlfn.XLOOKUP($F6371, accounts!$A$2:$A$86, accounts!$E$2:$E$86, 0)&gt;=1000, "Enterprise", _xlfn.XLOOKUP($F6371, accounts!$A$2:$A$86, accounts!$E$2:$E$86, 0)&gt;=100, "Mid-Market", TRUE, "SMB"))</f>
        <v>Enterprise</v>
      </c>
      <c r="I6371" s="1" t="str">
        <f t="array" ref="I6371">IF($F6371="", "", _xlfn.XLOOKUP($F6371,accounts!$A$2:$A$86,accounts!$F$2:$F$86, "Other"))</f>
        <v>United States</v>
      </c>
      <c r="J6371" s="1" t="s">
        <v>131</v>
      </c>
      <c r="K6371" s="3">
        <v>42979.0</v>
      </c>
      <c r="L6371" s="3">
        <v>43052.0</v>
      </c>
      <c r="M6371" s="1">
        <v>6101.0</v>
      </c>
    </row>
    <row r="6372">
      <c r="A6372" s="1" t="s">
        <v>6577</v>
      </c>
      <c r="B6372" s="1" t="s">
        <v>104</v>
      </c>
      <c r="C6372" s="1" t="str">
        <f t="array" ref="C6372">_xlfn.XLOOKUP($B6372, sales_teams!$A$2:$A$36, sales_teams!$B$2:$B$36)</f>
        <v>Summer Sewald</v>
      </c>
      <c r="D6372" s="1" t="str">
        <f t="array" ref="D6372">_xlfn.XLOOKUP($B6372, sales_teams!$A$2:$A$36, sales_teams!$C$2:$C$36)</f>
        <v>West</v>
      </c>
      <c r="E6372" s="1" t="s">
        <v>109</v>
      </c>
      <c r="F6372" s="1" t="s">
        <v>124</v>
      </c>
      <c r="G6372" s="1" t="str">
        <f t="array" ref="G6372">IF($F6372="", "", _xlfn.XLOOKUP($F6372,accounts!$A$2:$A$86,accounts!$B$2:$B$86, "Other"))</f>
        <v>retail</v>
      </c>
      <c r="H6372" s="1" t="str">
        <f t="array" ref="H6372">IF($F6372="", "", IFS(_xlfn.XLOOKUP($F6372, accounts!$A$2:$A$86, accounts!$E$2:$E$86, 0)&gt;=1000, "Enterprise", _xlfn.XLOOKUP($F6372, accounts!$A$2:$A$86, accounts!$E$2:$E$86, 0)&gt;=100, "Mid-Market", TRUE, "SMB"))</f>
        <v>Enterprise</v>
      </c>
      <c r="I6372" s="1" t="str">
        <f t="array" ref="I6372">IF($F6372="", "", _xlfn.XLOOKUP($F6372,accounts!$A$2:$A$86,accounts!$F$2:$F$86, "Other"))</f>
        <v>United States</v>
      </c>
      <c r="J6372" s="1" t="s">
        <v>131</v>
      </c>
      <c r="K6372" s="3">
        <v>42979.0</v>
      </c>
      <c r="L6372" s="3">
        <v>42996.0</v>
      </c>
      <c r="M6372" s="1">
        <v>1088.0</v>
      </c>
    </row>
    <row r="6373">
      <c r="A6373" s="1" t="s">
        <v>6578</v>
      </c>
      <c r="B6373" s="1" t="s">
        <v>104</v>
      </c>
      <c r="C6373" s="1" t="str">
        <f t="array" ref="C6373">_xlfn.XLOOKUP($B6373, sales_teams!$A$2:$A$36, sales_teams!$B$2:$B$36)</f>
        <v>Summer Sewald</v>
      </c>
      <c r="D6373" s="1" t="str">
        <f t="array" ref="D6373">_xlfn.XLOOKUP($B6373, sales_teams!$A$2:$A$36, sales_teams!$C$2:$C$36)</f>
        <v>West</v>
      </c>
      <c r="E6373" s="1" t="s">
        <v>194</v>
      </c>
      <c r="F6373" s="1" t="s">
        <v>161</v>
      </c>
      <c r="G6373" s="1" t="str">
        <f t="array" ref="G6373">IF($F6373="", "", _xlfn.XLOOKUP($F6373,accounts!$A$2:$A$86,accounts!$B$2:$B$86, "Other"))</f>
        <v>marketing</v>
      </c>
      <c r="H6373" s="1" t="str">
        <f t="array" ref="H6373">IF($F6373="", "", IFS(_xlfn.XLOOKUP($F6373, accounts!$A$2:$A$86, accounts!$E$2:$E$86, 0)&gt;=1000, "Enterprise", _xlfn.XLOOKUP($F6373, accounts!$A$2:$A$86, accounts!$E$2:$E$86, 0)&gt;=100, "Mid-Market", TRUE, "SMB"))</f>
        <v>Enterprise</v>
      </c>
      <c r="I6373" s="1" t="str">
        <f t="array" ref="I6373">IF($F6373="", "", _xlfn.XLOOKUP($F6373,accounts!$A$2:$A$86,accounts!$F$2:$F$86, "Other"))</f>
        <v>Poland</v>
      </c>
      <c r="J6373" s="1" t="s">
        <v>131</v>
      </c>
      <c r="K6373" s="3">
        <v>42979.0</v>
      </c>
      <c r="L6373" s="3">
        <v>42995.0</v>
      </c>
      <c r="M6373" s="1">
        <v>5431.0</v>
      </c>
    </row>
    <row r="6374">
      <c r="A6374" s="1" t="s">
        <v>6579</v>
      </c>
      <c r="B6374" s="1" t="s">
        <v>104</v>
      </c>
      <c r="C6374" s="1" t="str">
        <f t="array" ref="C6374">_xlfn.XLOOKUP($B6374, sales_teams!$A$2:$A$36, sales_teams!$B$2:$B$36)</f>
        <v>Summer Sewald</v>
      </c>
      <c r="D6374" s="1" t="str">
        <f t="array" ref="D6374">_xlfn.XLOOKUP($B6374, sales_teams!$A$2:$A$36, sales_teams!$C$2:$C$36)</f>
        <v>West</v>
      </c>
      <c r="E6374" s="1" t="s">
        <v>179</v>
      </c>
      <c r="F6374" s="1" t="s">
        <v>119</v>
      </c>
      <c r="G6374" s="1" t="str">
        <f t="array" ref="G6374">IF($F6374="", "", _xlfn.XLOOKUP($F6374,accounts!$A$2:$A$86,accounts!$B$2:$B$86, "Other"))</f>
        <v>technology</v>
      </c>
      <c r="H6374" s="1" t="str">
        <f t="array" ref="H6374">IF($F6374="", "", IFS(_xlfn.XLOOKUP($F6374, accounts!$A$2:$A$86, accounts!$E$2:$E$86, 0)&gt;=1000, "Enterprise", _xlfn.XLOOKUP($F6374, accounts!$A$2:$A$86, accounts!$E$2:$E$86, 0)&gt;=100, "Mid-Market", TRUE, "SMB"))</f>
        <v>Enterprise</v>
      </c>
      <c r="I6374" s="1" t="str">
        <f t="array" ref="I6374">IF($F6374="", "", _xlfn.XLOOKUP($F6374,accounts!$A$2:$A$86,accounts!$F$2:$F$86, "Other"))</f>
        <v>Korea</v>
      </c>
      <c r="J6374" s="1" t="s">
        <v>131</v>
      </c>
      <c r="K6374" s="3">
        <v>42979.0</v>
      </c>
      <c r="L6374" s="3">
        <v>43082.0</v>
      </c>
      <c r="M6374" s="1">
        <v>50.0</v>
      </c>
    </row>
    <row r="6375">
      <c r="A6375" s="1" t="s">
        <v>6580</v>
      </c>
      <c r="B6375" s="1" t="s">
        <v>104</v>
      </c>
      <c r="C6375" s="1" t="str">
        <f t="array" ref="C6375">_xlfn.XLOOKUP($B6375, sales_teams!$A$2:$A$36, sales_teams!$B$2:$B$36)</f>
        <v>Summer Sewald</v>
      </c>
      <c r="D6375" s="1" t="str">
        <f t="array" ref="D6375">_xlfn.XLOOKUP($B6375, sales_teams!$A$2:$A$36, sales_teams!$C$2:$C$36)</f>
        <v>West</v>
      </c>
      <c r="E6375" s="1" t="s">
        <v>179</v>
      </c>
      <c r="F6375" s="1" t="s">
        <v>127</v>
      </c>
      <c r="G6375" s="1" t="str">
        <f t="array" ref="G6375">IF($F6375="", "", _xlfn.XLOOKUP($F6375,accounts!$A$2:$A$86,accounts!$B$2:$B$86, "Other"))</f>
        <v>technology</v>
      </c>
      <c r="H6375" s="1" t="str">
        <f t="array" ref="H6375">IF($F6375="", "", IFS(_xlfn.XLOOKUP($F6375, accounts!$A$2:$A$86, accounts!$E$2:$E$86, 0)&gt;=1000, "Enterprise", _xlfn.XLOOKUP($F6375, accounts!$A$2:$A$86, accounts!$E$2:$E$86, 0)&gt;=100, "Mid-Market", TRUE, "SMB"))</f>
        <v>Enterprise</v>
      </c>
      <c r="I6375" s="1" t="str">
        <f t="array" ref="I6375">IF($F6375="", "", _xlfn.XLOOKUP($F6375,accounts!$A$2:$A$86,accounts!$F$2:$F$86, "Other"))</f>
        <v>United States</v>
      </c>
      <c r="J6375" s="1" t="s">
        <v>131</v>
      </c>
      <c r="K6375" s="3">
        <v>42979.0</v>
      </c>
      <c r="L6375" s="3">
        <v>43064.0</v>
      </c>
      <c r="M6375" s="1">
        <v>62.0</v>
      </c>
    </row>
    <row r="6376">
      <c r="A6376" s="1" t="s">
        <v>6581</v>
      </c>
      <c r="B6376" s="1" t="s">
        <v>102</v>
      </c>
      <c r="C6376" s="1" t="str">
        <f t="array" ref="C6376">_xlfn.XLOOKUP($B6376, sales_teams!$A$2:$A$36, sales_teams!$B$2:$B$36)</f>
        <v>Summer Sewald</v>
      </c>
      <c r="D6376" s="1" t="str">
        <f t="array" ref="D6376">_xlfn.XLOOKUP($B6376, sales_teams!$A$2:$A$36, sales_teams!$C$2:$C$36)</f>
        <v>West</v>
      </c>
      <c r="E6376" s="1" t="s">
        <v>179</v>
      </c>
      <c r="F6376" s="1" t="s">
        <v>176</v>
      </c>
      <c r="G6376" s="1" t="str">
        <f t="array" ref="G6376">IF($F6376="", "", _xlfn.XLOOKUP($F6376,accounts!$A$2:$A$86,accounts!$B$2:$B$86, "Other"))</f>
        <v>entertainment</v>
      </c>
      <c r="H6376" s="1" t="str">
        <f t="array" ref="H6376">IF($F6376="", "", IFS(_xlfn.XLOOKUP($F6376, accounts!$A$2:$A$86, accounts!$E$2:$E$86, 0)&gt;=1000, "Enterprise", _xlfn.XLOOKUP($F6376, accounts!$A$2:$A$86, accounts!$E$2:$E$86, 0)&gt;=100, "Mid-Market", TRUE, "SMB"))</f>
        <v>Mid-Market</v>
      </c>
      <c r="I6376" s="1" t="str">
        <f t="array" ref="I6376">IF($F6376="", "", _xlfn.XLOOKUP($F6376,accounts!$A$2:$A$86,accounts!$F$2:$F$86, "Other"))</f>
        <v>United States</v>
      </c>
      <c r="J6376" s="1" t="s">
        <v>131</v>
      </c>
      <c r="K6376" s="3">
        <v>42979.0</v>
      </c>
      <c r="L6376" s="3">
        <v>43068.0</v>
      </c>
      <c r="M6376" s="1">
        <v>57.0</v>
      </c>
    </row>
    <row r="6377">
      <c r="A6377" s="1" t="s">
        <v>6582</v>
      </c>
      <c r="B6377" s="1" t="s">
        <v>28</v>
      </c>
      <c r="C6377" s="1" t="str">
        <f t="array" ref="C6377">_xlfn.XLOOKUP($B6377, sales_teams!$A$2:$A$36, sales_teams!$B$2:$B$36)</f>
        <v>Melvin Marxen</v>
      </c>
      <c r="D6377" s="1" t="str">
        <f t="array" ref="D6377">_xlfn.XLOOKUP($B6377, sales_teams!$A$2:$A$36, sales_teams!$C$2:$C$36)</f>
        <v>Central</v>
      </c>
      <c r="E6377" s="1" t="s">
        <v>109</v>
      </c>
      <c r="F6377" s="1" t="s">
        <v>178</v>
      </c>
      <c r="G6377" s="1" t="str">
        <f t="array" ref="G6377">IF($F6377="", "", _xlfn.XLOOKUP($F6377,accounts!$A$2:$A$86,accounts!$B$2:$B$86, "Other"))</f>
        <v>medical</v>
      </c>
      <c r="H6377" s="1" t="str">
        <f t="array" ref="H6377">IF($F6377="", "", IFS(_xlfn.XLOOKUP($F6377, accounts!$A$2:$A$86, accounts!$E$2:$E$86, 0)&gt;=1000, "Enterprise", _xlfn.XLOOKUP($F6377, accounts!$A$2:$A$86, accounts!$E$2:$E$86, 0)&gt;=100, "Mid-Market", TRUE, "SMB"))</f>
        <v>Enterprise</v>
      </c>
      <c r="I6377" s="1" t="str">
        <f t="array" ref="I6377">IF($F6377="", "", _xlfn.XLOOKUP($F6377,accounts!$A$2:$A$86,accounts!$F$2:$F$86, "Other"))</f>
        <v>United States</v>
      </c>
      <c r="J6377" s="1" t="s">
        <v>131</v>
      </c>
      <c r="K6377" s="3">
        <v>42979.0</v>
      </c>
      <c r="L6377" s="3">
        <v>42992.0</v>
      </c>
      <c r="M6377" s="1">
        <v>1098.0</v>
      </c>
    </row>
    <row r="6378">
      <c r="A6378" s="1" t="s">
        <v>6583</v>
      </c>
      <c r="B6378" s="1" t="s">
        <v>41</v>
      </c>
      <c r="C6378" s="1" t="str">
        <f t="array" ref="C6378">_xlfn.XLOOKUP($B6378, sales_teams!$A$2:$A$36, sales_teams!$B$2:$B$36)</f>
        <v>Cara Losch</v>
      </c>
      <c r="D6378" s="1" t="str">
        <f t="array" ref="D6378">_xlfn.XLOOKUP($B6378, sales_teams!$A$2:$A$36, sales_teams!$C$2:$C$36)</f>
        <v>East</v>
      </c>
      <c r="E6378" s="1" t="s">
        <v>109</v>
      </c>
      <c r="F6378" s="1" t="s">
        <v>166</v>
      </c>
      <c r="G6378" s="1" t="str">
        <f t="array" ref="G6378">IF($F6378="", "", _xlfn.XLOOKUP($F6378,accounts!$A$2:$A$86,accounts!$B$2:$B$86, "Other"))</f>
        <v>finance</v>
      </c>
      <c r="H6378" s="1" t="str">
        <f t="array" ref="H6378">IF($F6378="", "", IFS(_xlfn.XLOOKUP($F6378, accounts!$A$2:$A$86, accounts!$E$2:$E$86, 0)&gt;=1000, "Enterprise", _xlfn.XLOOKUP($F6378, accounts!$A$2:$A$86, accounts!$E$2:$E$86, 0)&gt;=100, "Mid-Market", TRUE, "SMB"))</f>
        <v>Enterprise</v>
      </c>
      <c r="I6378" s="1" t="str">
        <f t="array" ref="I6378">IF($F6378="", "", _xlfn.XLOOKUP($F6378,accounts!$A$2:$A$86,accounts!$F$2:$F$86, "Other"))</f>
        <v>United States</v>
      </c>
      <c r="J6378" s="1" t="s">
        <v>131</v>
      </c>
      <c r="K6378" s="3">
        <v>42979.0</v>
      </c>
      <c r="L6378" s="3">
        <v>43055.0</v>
      </c>
      <c r="M6378" s="1">
        <v>975.0</v>
      </c>
    </row>
    <row r="6379">
      <c r="A6379" s="1" t="s">
        <v>6584</v>
      </c>
      <c r="B6379" s="1" t="s">
        <v>41</v>
      </c>
      <c r="C6379" s="1" t="str">
        <f t="array" ref="C6379">_xlfn.XLOOKUP($B6379, sales_teams!$A$2:$A$36, sales_teams!$B$2:$B$36)</f>
        <v>Cara Losch</v>
      </c>
      <c r="D6379" s="1" t="str">
        <f t="array" ref="D6379">_xlfn.XLOOKUP($B6379, sales_teams!$A$2:$A$36, sales_teams!$C$2:$C$36)</f>
        <v>East</v>
      </c>
      <c r="E6379" s="1" t="s">
        <v>179</v>
      </c>
      <c r="F6379" s="1" t="s">
        <v>144</v>
      </c>
      <c r="G6379" s="1" t="str">
        <f t="array" ref="G6379">IF($F6379="", "", _xlfn.XLOOKUP($F6379,accounts!$A$2:$A$86,accounts!$B$2:$B$86, "Other"))</f>
        <v>retail</v>
      </c>
      <c r="H6379" s="1" t="str">
        <f t="array" ref="H6379">IF($F6379="", "", IFS(_xlfn.XLOOKUP($F6379, accounts!$A$2:$A$86, accounts!$E$2:$E$86, 0)&gt;=1000, "Enterprise", _xlfn.XLOOKUP($F6379, accounts!$A$2:$A$86, accounts!$E$2:$E$86, 0)&gt;=100, "Mid-Market", TRUE, "SMB"))</f>
        <v>Enterprise</v>
      </c>
      <c r="I6379" s="1" t="str">
        <f t="array" ref="I6379">IF($F6379="", "", _xlfn.XLOOKUP($F6379,accounts!$A$2:$A$86,accounts!$F$2:$F$86, "Other"))</f>
        <v>United States</v>
      </c>
      <c r="J6379" s="1" t="s">
        <v>131</v>
      </c>
      <c r="K6379" s="3">
        <v>42979.0</v>
      </c>
      <c r="L6379" s="3">
        <v>43044.0</v>
      </c>
      <c r="M6379" s="1">
        <v>56.0</v>
      </c>
    </row>
    <row r="6380">
      <c r="A6380" s="1" t="s">
        <v>6585</v>
      </c>
      <c r="B6380" s="1" t="s">
        <v>15</v>
      </c>
      <c r="C6380" s="1" t="str">
        <f t="array" ref="C6380">_xlfn.XLOOKUP($B6380, sales_teams!$A$2:$A$36, sales_teams!$B$2:$B$36)</f>
        <v>Dustin Brinkmann</v>
      </c>
      <c r="D6380" s="1" t="str">
        <f t="array" ref="D6380">_xlfn.XLOOKUP($B6380, sales_teams!$A$2:$A$36, sales_teams!$C$2:$C$36)</f>
        <v>Central</v>
      </c>
      <c r="E6380" s="1" t="s">
        <v>179</v>
      </c>
      <c r="F6380" s="1" t="s">
        <v>110</v>
      </c>
      <c r="G6380" s="1" t="str">
        <f t="array" ref="G6380">IF($F6380="", "", _xlfn.XLOOKUP($F6380,accounts!$A$2:$A$86,accounts!$B$2:$B$86, "Other"))</f>
        <v>technology</v>
      </c>
      <c r="H6380" s="1" t="str">
        <f t="array" ref="H6380">IF($F6380="", "", IFS(_xlfn.XLOOKUP($F6380, accounts!$A$2:$A$86, accounts!$E$2:$E$86, 0)&gt;=1000, "Enterprise", _xlfn.XLOOKUP($F6380, accounts!$A$2:$A$86, accounts!$E$2:$E$86, 0)&gt;=100, "Mid-Market", TRUE, "SMB"))</f>
        <v>Enterprise</v>
      </c>
      <c r="I6380" s="1" t="str">
        <f t="array" ref="I6380">IF($F6380="", "", _xlfn.XLOOKUP($F6380,accounts!$A$2:$A$86,accounts!$F$2:$F$86, "Other"))</f>
        <v>Norway</v>
      </c>
      <c r="J6380" s="1" t="s">
        <v>131</v>
      </c>
      <c r="K6380" s="3">
        <v>42979.0</v>
      </c>
      <c r="L6380" s="3">
        <v>42992.0</v>
      </c>
      <c r="M6380" s="1">
        <v>63.0</v>
      </c>
    </row>
    <row r="6381">
      <c r="A6381" s="1" t="s">
        <v>6586</v>
      </c>
      <c r="B6381" s="1" t="s">
        <v>15</v>
      </c>
      <c r="C6381" s="1" t="str">
        <f t="array" ref="C6381">_xlfn.XLOOKUP($B6381, sales_teams!$A$2:$A$36, sales_teams!$B$2:$B$36)</f>
        <v>Dustin Brinkmann</v>
      </c>
      <c r="D6381" s="1" t="str">
        <f t="array" ref="D6381">_xlfn.XLOOKUP($B6381, sales_teams!$A$2:$A$36, sales_teams!$C$2:$C$36)</f>
        <v>Central</v>
      </c>
      <c r="E6381" s="1" t="s">
        <v>179</v>
      </c>
      <c r="F6381" s="1" t="s">
        <v>122</v>
      </c>
      <c r="G6381" s="1" t="str">
        <f t="array" ref="G6381">IF($F6381="", "", _xlfn.XLOOKUP($F6381,accounts!$A$2:$A$86,accounts!$B$2:$B$86, "Other"))</f>
        <v>medical</v>
      </c>
      <c r="H6381" s="1" t="str">
        <f t="array" ref="H6381">IF($F6381="", "", IFS(_xlfn.XLOOKUP($F6381, accounts!$A$2:$A$86, accounts!$E$2:$E$86, 0)&gt;=1000, "Enterprise", _xlfn.XLOOKUP($F6381, accounts!$A$2:$A$86, accounts!$E$2:$E$86, 0)&gt;=100, "Mid-Market", TRUE, "SMB"))</f>
        <v>Enterprise</v>
      </c>
      <c r="I6381" s="1" t="str">
        <f t="array" ref="I6381">IF($F6381="", "", _xlfn.XLOOKUP($F6381,accounts!$A$2:$A$86,accounts!$F$2:$F$86, "Other"))</f>
        <v>United States</v>
      </c>
      <c r="J6381" s="1" t="s">
        <v>131</v>
      </c>
      <c r="K6381" s="3">
        <v>42979.0</v>
      </c>
      <c r="L6381" s="3">
        <v>42989.0</v>
      </c>
      <c r="M6381" s="1">
        <v>61.0</v>
      </c>
    </row>
    <row r="6382">
      <c r="A6382" s="1" t="s">
        <v>6587</v>
      </c>
      <c r="B6382" s="1" t="s">
        <v>105</v>
      </c>
      <c r="C6382" s="1" t="str">
        <f t="array" ref="C6382">_xlfn.XLOOKUP($B6382, sales_teams!$A$2:$A$36, sales_teams!$B$2:$B$36)</f>
        <v>Summer Sewald</v>
      </c>
      <c r="D6382" s="1" t="str">
        <f t="array" ref="D6382">_xlfn.XLOOKUP($B6382, sales_teams!$A$2:$A$36, sales_teams!$C$2:$C$36)</f>
        <v>West</v>
      </c>
      <c r="E6382" s="1" t="s">
        <v>181</v>
      </c>
      <c r="F6382" s="1" t="s">
        <v>129</v>
      </c>
      <c r="G6382" s="1" t="str">
        <f t="array" ref="G6382">IF($F6382="", "", _xlfn.XLOOKUP($F6382,accounts!$A$2:$A$86,accounts!$B$2:$B$86, "Other"))</f>
        <v>medical</v>
      </c>
      <c r="H6382" s="1" t="str">
        <f t="array" ref="H6382">IF($F6382="", "", IFS(_xlfn.XLOOKUP($F6382, accounts!$A$2:$A$86, accounts!$E$2:$E$86, 0)&gt;=1000, "Enterprise", _xlfn.XLOOKUP($F6382, accounts!$A$2:$A$86, accounts!$E$2:$E$86, 0)&gt;=100, "Mid-Market", TRUE, "SMB"))</f>
        <v>Enterprise</v>
      </c>
      <c r="I6382" s="1" t="str">
        <f t="array" ref="I6382">IF($F6382="", "", _xlfn.XLOOKUP($F6382,accounts!$A$2:$A$86,accounts!$F$2:$F$86, "Other"))</f>
        <v>United States</v>
      </c>
      <c r="J6382" s="1" t="s">
        <v>131</v>
      </c>
      <c r="K6382" s="3">
        <v>42979.0</v>
      </c>
      <c r="L6382" s="3">
        <v>43072.0</v>
      </c>
      <c r="M6382" s="1">
        <v>614.0</v>
      </c>
    </row>
    <row r="6383">
      <c r="A6383" s="1" t="s">
        <v>6588</v>
      </c>
      <c r="B6383" s="1" t="s">
        <v>7</v>
      </c>
      <c r="C6383" s="1" t="str">
        <f t="array" ref="C6383">_xlfn.XLOOKUP($B6383, sales_teams!$A$2:$A$36, sales_teams!$B$2:$B$36)</f>
        <v>Dustin Brinkmann</v>
      </c>
      <c r="D6383" s="1" t="str">
        <f t="array" ref="D6383">_xlfn.XLOOKUP($B6383, sales_teams!$A$2:$A$36, sales_teams!$C$2:$C$36)</f>
        <v>Central</v>
      </c>
      <c r="E6383" s="1" t="s">
        <v>179</v>
      </c>
      <c r="F6383" s="1" t="s">
        <v>113</v>
      </c>
      <c r="G6383" s="1" t="str">
        <f t="array" ref="G6383">IF($F6383="", "", _xlfn.XLOOKUP($F6383,accounts!$A$2:$A$86,accounts!$B$2:$B$86, "Other"))</f>
        <v>telecommunications</v>
      </c>
      <c r="H6383" s="1" t="str">
        <f t="array" ref="H6383">IF($F6383="", "", IFS(_xlfn.XLOOKUP($F6383, accounts!$A$2:$A$86, accounts!$E$2:$E$86, 0)&gt;=1000, "Enterprise", _xlfn.XLOOKUP($F6383, accounts!$A$2:$A$86, accounts!$E$2:$E$86, 0)&gt;=100, "Mid-Market", TRUE, "SMB"))</f>
        <v>Mid-Market</v>
      </c>
      <c r="I6383" s="1" t="str">
        <f t="array" ref="I6383">IF($F6383="", "", _xlfn.XLOOKUP($F6383,accounts!$A$2:$A$86,accounts!$F$2:$F$86, "Other"))</f>
        <v>United States</v>
      </c>
      <c r="J6383" s="1" t="s">
        <v>192</v>
      </c>
      <c r="K6383" s="3">
        <v>42980.0</v>
      </c>
      <c r="L6383" s="3">
        <v>43043.0</v>
      </c>
      <c r="M6383" s="1">
        <v>0.0</v>
      </c>
    </row>
    <row r="6384">
      <c r="A6384" s="1" t="s">
        <v>6589</v>
      </c>
      <c r="B6384" s="1" t="s">
        <v>30</v>
      </c>
      <c r="C6384" s="1" t="str">
        <f t="array" ref="C6384">_xlfn.XLOOKUP($B6384, sales_teams!$A$2:$A$36, sales_teams!$B$2:$B$36)</f>
        <v>Melvin Marxen</v>
      </c>
      <c r="D6384" s="1" t="str">
        <f t="array" ref="D6384">_xlfn.XLOOKUP($B6384, sales_teams!$A$2:$A$36, sales_teams!$C$2:$C$36)</f>
        <v>Central</v>
      </c>
      <c r="E6384" s="1" t="s">
        <v>148</v>
      </c>
      <c r="F6384" s="1" t="s">
        <v>25</v>
      </c>
      <c r="G6384" s="1" t="str">
        <f t="array" ref="G6384">IF($F6384="", "", _xlfn.XLOOKUP($F6384,accounts!$A$2:$A$86,accounts!$B$2:$B$86, "Other"))</f>
        <v>medical</v>
      </c>
      <c r="H6384" s="1" t="str">
        <f t="array" ref="H6384">IF($F6384="", "", IFS(_xlfn.XLOOKUP($F6384, accounts!$A$2:$A$86, accounts!$E$2:$E$86, 0)&gt;=1000, "Enterprise", _xlfn.XLOOKUP($F6384, accounts!$A$2:$A$86, accounts!$E$2:$E$86, 0)&gt;=100, "Mid-Market", TRUE, "SMB"))</f>
        <v>Enterprise</v>
      </c>
      <c r="I6384" s="1" t="str">
        <f t="array" ref="I6384">IF($F6384="", "", _xlfn.XLOOKUP($F6384,accounts!$A$2:$A$86,accounts!$F$2:$F$86, "Other"))</f>
        <v>Kenya</v>
      </c>
      <c r="J6384" s="1" t="s">
        <v>192</v>
      </c>
      <c r="K6384" s="3">
        <v>42980.0</v>
      </c>
      <c r="L6384" s="3">
        <v>43082.0</v>
      </c>
      <c r="M6384" s="1">
        <v>0.0</v>
      </c>
    </row>
    <row r="6385">
      <c r="A6385" s="1" t="s">
        <v>6590</v>
      </c>
      <c r="B6385" s="1" t="s">
        <v>94</v>
      </c>
      <c r="C6385" s="1" t="str">
        <f t="array" ref="C6385">_xlfn.XLOOKUP($B6385, sales_teams!$A$2:$A$36, sales_teams!$B$2:$B$36)</f>
        <v>Celia Rouche</v>
      </c>
      <c r="D6385" s="1" t="str">
        <f t="array" ref="D6385">_xlfn.XLOOKUP($B6385, sales_teams!$A$2:$A$36, sales_teams!$C$2:$C$36)</f>
        <v>West</v>
      </c>
      <c r="E6385" s="1" t="s">
        <v>194</v>
      </c>
      <c r="F6385" s="1" t="s">
        <v>142</v>
      </c>
      <c r="G6385" s="1" t="str">
        <f t="array" ref="G6385">IF($F6385="", "", _xlfn.XLOOKUP($F6385,accounts!$A$2:$A$86,accounts!$B$2:$B$86, "Other"))</f>
        <v>retail</v>
      </c>
      <c r="H6385" s="1" t="str">
        <f t="array" ref="H6385">IF($F6385="", "", IFS(_xlfn.XLOOKUP($F6385, accounts!$A$2:$A$86, accounts!$E$2:$E$86, 0)&gt;=1000, "Enterprise", _xlfn.XLOOKUP($F6385, accounts!$A$2:$A$86, accounts!$E$2:$E$86, 0)&gt;=100, "Mid-Market", TRUE, "SMB"))</f>
        <v>Enterprise</v>
      </c>
      <c r="I6385" s="1" t="str">
        <f t="array" ref="I6385">IF($F6385="", "", _xlfn.XLOOKUP($F6385,accounts!$A$2:$A$86,accounts!$F$2:$F$86, "Other"))</f>
        <v>United States</v>
      </c>
      <c r="J6385" s="1" t="s">
        <v>189</v>
      </c>
      <c r="K6385" s="3">
        <v>42980.0</v>
      </c>
    </row>
    <row r="6386">
      <c r="A6386" s="1" t="s">
        <v>6591</v>
      </c>
      <c r="B6386" s="1" t="s">
        <v>42</v>
      </c>
      <c r="C6386" s="1" t="str">
        <f t="array" ref="C6386">_xlfn.XLOOKUP($B6386, sales_teams!$A$2:$A$36, sales_teams!$B$2:$B$36)</f>
        <v>Cara Losch</v>
      </c>
      <c r="D6386" s="1" t="str">
        <f t="array" ref="D6386">_xlfn.XLOOKUP($B6386, sales_teams!$A$2:$A$36, sales_teams!$C$2:$C$36)</f>
        <v>East</v>
      </c>
      <c r="E6386" s="1" t="s">
        <v>179</v>
      </c>
      <c r="F6386" s="1" t="s">
        <v>14</v>
      </c>
      <c r="G6386" s="1" t="str">
        <f t="array" ref="G6386">IF($F6386="", "", _xlfn.XLOOKUP($F6386,accounts!$A$2:$A$86,accounts!$B$2:$B$86, "Other"))</f>
        <v>technology</v>
      </c>
      <c r="H6386" s="1" t="str">
        <f t="array" ref="H6386">IF($F6386="", "", IFS(_xlfn.XLOOKUP($F6386, accounts!$A$2:$A$86, accounts!$E$2:$E$86, 0)&gt;=1000, "Enterprise", _xlfn.XLOOKUP($F6386, accounts!$A$2:$A$86, accounts!$E$2:$E$86, 0)&gt;=100, "Mid-Market", TRUE, "SMB"))</f>
        <v>Enterprise</v>
      </c>
      <c r="I6386" s="1" t="str">
        <f t="array" ref="I6386">IF($F6386="", "", _xlfn.XLOOKUP($F6386,accounts!$A$2:$A$86,accounts!$F$2:$F$86, "Other"))</f>
        <v>United States</v>
      </c>
      <c r="J6386" s="1" t="s">
        <v>131</v>
      </c>
      <c r="K6386" s="3">
        <v>42980.0</v>
      </c>
      <c r="L6386" s="3">
        <v>42995.0</v>
      </c>
      <c r="M6386" s="1">
        <v>57.0</v>
      </c>
    </row>
    <row r="6387">
      <c r="A6387" s="1" t="s">
        <v>6592</v>
      </c>
      <c r="B6387" s="1" t="s">
        <v>26</v>
      </c>
      <c r="C6387" s="1" t="str">
        <f t="array" ref="C6387">_xlfn.XLOOKUP($B6387, sales_teams!$A$2:$A$36, sales_teams!$B$2:$B$36)</f>
        <v>Melvin Marxen</v>
      </c>
      <c r="D6387" s="1" t="str">
        <f t="array" ref="D6387">_xlfn.XLOOKUP($B6387, sales_teams!$A$2:$A$36, sales_teams!$C$2:$C$36)</f>
        <v>Central</v>
      </c>
      <c r="E6387" s="1" t="s">
        <v>179</v>
      </c>
      <c r="F6387" s="1" t="s">
        <v>79</v>
      </c>
      <c r="G6387" s="1" t="str">
        <f t="array" ref="G6387">IF($F6387="", "", _xlfn.XLOOKUP($F6387,accounts!$A$2:$A$86,accounts!$B$2:$B$86, "Other"))</f>
        <v>entertainment</v>
      </c>
      <c r="H6387" s="1" t="str">
        <f t="array" ref="H6387">IF($F6387="", "", IFS(_xlfn.XLOOKUP($F6387, accounts!$A$2:$A$86, accounts!$E$2:$E$86, 0)&gt;=1000, "Enterprise", _xlfn.XLOOKUP($F6387, accounts!$A$2:$A$86, accounts!$E$2:$E$86, 0)&gt;=100, "Mid-Market", TRUE, "SMB"))</f>
        <v>Mid-Market</v>
      </c>
      <c r="I6387" s="1" t="str">
        <f t="array" ref="I6387">IF($F6387="", "", _xlfn.XLOOKUP($F6387,accounts!$A$2:$A$86,accounts!$F$2:$F$86, "Other"))</f>
        <v>United States</v>
      </c>
      <c r="J6387" s="1" t="s">
        <v>131</v>
      </c>
      <c r="K6387" s="3">
        <v>42980.0</v>
      </c>
      <c r="L6387" s="3">
        <v>43073.0</v>
      </c>
      <c r="M6387" s="1">
        <v>58.0</v>
      </c>
    </row>
    <row r="6388">
      <c r="A6388" s="1" t="s">
        <v>6593</v>
      </c>
      <c r="B6388" s="1" t="s">
        <v>88</v>
      </c>
      <c r="C6388" s="1" t="str">
        <f t="array" ref="C6388">_xlfn.XLOOKUP($B6388, sales_teams!$A$2:$A$36, sales_teams!$B$2:$B$36)</f>
        <v>Celia Rouche</v>
      </c>
      <c r="D6388" s="1" t="str">
        <f t="array" ref="D6388">_xlfn.XLOOKUP($B6388, sales_teams!$A$2:$A$36, sales_teams!$C$2:$C$36)</f>
        <v>West</v>
      </c>
      <c r="E6388" s="1" t="s">
        <v>109</v>
      </c>
      <c r="F6388" s="1" t="s">
        <v>118</v>
      </c>
      <c r="G6388" s="1" t="str">
        <f t="array" ref="G6388">IF($F6388="", "", _xlfn.XLOOKUP($F6388,accounts!$A$2:$A$86,accounts!$B$2:$B$86, "Other"))</f>
        <v>services</v>
      </c>
      <c r="H6388" s="1" t="str">
        <f t="array" ref="H6388">IF($F6388="", "", IFS(_xlfn.XLOOKUP($F6388, accounts!$A$2:$A$86, accounts!$E$2:$E$86, 0)&gt;=1000, "Enterprise", _xlfn.XLOOKUP($F6388, accounts!$A$2:$A$86, accounts!$E$2:$E$86, 0)&gt;=100, "Mid-Market", TRUE, "SMB"))</f>
        <v>Enterprise</v>
      </c>
      <c r="I6388" s="1" t="str">
        <f t="array" ref="I6388">IF($F6388="", "", _xlfn.XLOOKUP($F6388,accounts!$A$2:$A$86,accounts!$F$2:$F$86, "Other"))</f>
        <v>United States</v>
      </c>
      <c r="J6388" s="1" t="s">
        <v>192</v>
      </c>
      <c r="K6388" s="3">
        <v>42980.0</v>
      </c>
      <c r="L6388" s="3">
        <v>43089.0</v>
      </c>
      <c r="M6388" s="1">
        <v>0.0</v>
      </c>
    </row>
    <row r="6389">
      <c r="A6389" s="1" t="s">
        <v>6594</v>
      </c>
      <c r="B6389" s="1" t="s">
        <v>88</v>
      </c>
      <c r="C6389" s="1" t="str">
        <f t="array" ref="C6389">_xlfn.XLOOKUP($B6389, sales_teams!$A$2:$A$36, sales_teams!$B$2:$B$36)</f>
        <v>Celia Rouche</v>
      </c>
      <c r="D6389" s="1" t="str">
        <f t="array" ref="D6389">_xlfn.XLOOKUP($B6389, sales_teams!$A$2:$A$36, sales_teams!$C$2:$C$36)</f>
        <v>West</v>
      </c>
      <c r="E6389" s="1" t="s">
        <v>188</v>
      </c>
      <c r="F6389" s="1" t="s">
        <v>114</v>
      </c>
      <c r="G6389" s="1" t="str">
        <f t="array" ref="G6389">IF($F6389="", "", _xlfn.XLOOKUP($F6389,accounts!$A$2:$A$86,accounts!$B$2:$B$86, "Other"))</f>
        <v>marketing</v>
      </c>
      <c r="H6389" s="1" t="str">
        <f t="array" ref="H6389">IF($F6389="", "", IFS(_xlfn.XLOOKUP($F6389, accounts!$A$2:$A$86, accounts!$E$2:$E$86, 0)&gt;=1000, "Enterprise", _xlfn.XLOOKUP($F6389, accounts!$A$2:$A$86, accounts!$E$2:$E$86, 0)&gt;=100, "Mid-Market", TRUE, "SMB"))</f>
        <v>Enterprise</v>
      </c>
      <c r="I6389" s="1" t="str">
        <f t="array" ref="I6389">IF($F6389="", "", _xlfn.XLOOKUP($F6389,accounts!$A$2:$A$86,accounts!$F$2:$F$86, "Other"))</f>
        <v>United States</v>
      </c>
      <c r="J6389" s="1" t="s">
        <v>131</v>
      </c>
      <c r="K6389" s="3">
        <v>42980.0</v>
      </c>
      <c r="L6389" s="3">
        <v>43084.0</v>
      </c>
      <c r="M6389" s="1">
        <v>3482.0</v>
      </c>
    </row>
    <row r="6390">
      <c r="A6390" s="1" t="s">
        <v>6595</v>
      </c>
      <c r="B6390" s="1" t="s">
        <v>99</v>
      </c>
      <c r="C6390" s="1" t="str">
        <f t="array" ref="C6390">_xlfn.XLOOKUP($B6390, sales_teams!$A$2:$A$36, sales_teams!$B$2:$B$36)</f>
        <v>Summer Sewald</v>
      </c>
      <c r="D6390" s="1" t="str">
        <f t="array" ref="D6390">_xlfn.XLOOKUP($B6390, sales_teams!$A$2:$A$36, sales_teams!$C$2:$C$36)</f>
        <v>West</v>
      </c>
      <c r="E6390" s="1" t="s">
        <v>194</v>
      </c>
      <c r="F6390" s="1" t="s">
        <v>118</v>
      </c>
      <c r="G6390" s="1" t="str">
        <f t="array" ref="G6390">IF($F6390="", "", _xlfn.XLOOKUP($F6390,accounts!$A$2:$A$86,accounts!$B$2:$B$86, "Other"))</f>
        <v>services</v>
      </c>
      <c r="H6390" s="1" t="str">
        <f t="array" ref="H6390">IF($F6390="", "", IFS(_xlfn.XLOOKUP($F6390, accounts!$A$2:$A$86, accounts!$E$2:$E$86, 0)&gt;=1000, "Enterprise", _xlfn.XLOOKUP($F6390, accounts!$A$2:$A$86, accounts!$E$2:$E$86, 0)&gt;=100, "Mid-Market", TRUE, "SMB"))</f>
        <v>Enterprise</v>
      </c>
      <c r="I6390" s="1" t="str">
        <f t="array" ref="I6390">IF($F6390="", "", _xlfn.XLOOKUP($F6390,accounts!$A$2:$A$86,accounts!$F$2:$F$86, "Other"))</f>
        <v>United States</v>
      </c>
      <c r="J6390" s="1" t="s">
        <v>192</v>
      </c>
      <c r="K6390" s="3">
        <v>42980.0</v>
      </c>
      <c r="L6390" s="3">
        <v>43044.0</v>
      </c>
      <c r="M6390" s="1">
        <v>0.0</v>
      </c>
    </row>
    <row r="6391">
      <c r="A6391" s="1" t="s">
        <v>6596</v>
      </c>
      <c r="B6391" s="1" t="s">
        <v>99</v>
      </c>
      <c r="C6391" s="1" t="str">
        <f t="array" ref="C6391">_xlfn.XLOOKUP($B6391, sales_teams!$A$2:$A$36, sales_teams!$B$2:$B$36)</f>
        <v>Summer Sewald</v>
      </c>
      <c r="D6391" s="1" t="str">
        <f t="array" ref="D6391">_xlfn.XLOOKUP($B6391, sales_teams!$A$2:$A$36, sales_teams!$C$2:$C$36)</f>
        <v>West</v>
      </c>
      <c r="E6391" s="1" t="s">
        <v>194</v>
      </c>
      <c r="F6391" s="1" t="s">
        <v>154</v>
      </c>
      <c r="G6391" s="1" t="str">
        <f t="array" ref="G6391">IF($F6391="", "", _xlfn.XLOOKUP($F6391,accounts!$A$2:$A$86,accounts!$B$2:$B$86, "Other"))</f>
        <v>retail</v>
      </c>
      <c r="H6391" s="1" t="str">
        <f t="array" ref="H6391">IF($F6391="", "", IFS(_xlfn.XLOOKUP($F6391, accounts!$A$2:$A$86, accounts!$E$2:$E$86, 0)&gt;=1000, "Enterprise", _xlfn.XLOOKUP($F6391, accounts!$A$2:$A$86, accounts!$E$2:$E$86, 0)&gt;=100, "Mid-Market", TRUE, "SMB"))</f>
        <v>Enterprise</v>
      </c>
      <c r="I6391" s="1" t="str">
        <f t="array" ref="I6391">IF($F6391="", "", _xlfn.XLOOKUP($F6391,accounts!$A$2:$A$86,accounts!$F$2:$F$86, "Other"))</f>
        <v>United States</v>
      </c>
      <c r="J6391" s="1" t="s">
        <v>192</v>
      </c>
      <c r="K6391" s="3">
        <v>42980.0</v>
      </c>
      <c r="L6391" s="3">
        <v>43050.0</v>
      </c>
      <c r="M6391" s="1">
        <v>0.0</v>
      </c>
    </row>
    <row r="6392">
      <c r="A6392" s="1" t="s">
        <v>6597</v>
      </c>
      <c r="B6392" s="1" t="s">
        <v>99</v>
      </c>
      <c r="C6392" s="1" t="str">
        <f t="array" ref="C6392">_xlfn.XLOOKUP($B6392, sales_teams!$A$2:$A$36, sales_teams!$B$2:$B$36)</f>
        <v>Summer Sewald</v>
      </c>
      <c r="D6392" s="1" t="str">
        <f t="array" ref="D6392">_xlfn.XLOOKUP($B6392, sales_teams!$A$2:$A$36, sales_teams!$C$2:$C$36)</f>
        <v>West</v>
      </c>
      <c r="E6392" s="1" t="s">
        <v>181</v>
      </c>
      <c r="F6392" s="1" t="s">
        <v>143</v>
      </c>
      <c r="G6392" s="1" t="str">
        <f t="array" ref="G6392">IF($F6392="", "", _xlfn.XLOOKUP($F6392,accounts!$A$2:$A$86,accounts!$B$2:$B$86, "Other"))</f>
        <v>entertainment</v>
      </c>
      <c r="H6392" s="1" t="str">
        <f t="array" ref="H6392">IF($F6392="", "", IFS(_xlfn.XLOOKUP($F6392, accounts!$A$2:$A$86, accounts!$E$2:$E$86, 0)&gt;=1000, "Enterprise", _xlfn.XLOOKUP($F6392, accounts!$A$2:$A$86, accounts!$E$2:$E$86, 0)&gt;=100, "Mid-Market", TRUE, "SMB"))</f>
        <v>Mid-Market</v>
      </c>
      <c r="I6392" s="1" t="str">
        <f t="array" ref="I6392">IF($F6392="", "", _xlfn.XLOOKUP($F6392,accounts!$A$2:$A$86,accounts!$F$2:$F$86, "Other"))</f>
        <v>United States</v>
      </c>
      <c r="J6392" s="1" t="s">
        <v>131</v>
      </c>
      <c r="K6392" s="3">
        <v>42980.0</v>
      </c>
      <c r="L6392" s="3">
        <v>43063.0</v>
      </c>
      <c r="M6392" s="1">
        <v>529.0</v>
      </c>
    </row>
    <row r="6393">
      <c r="A6393" s="1" t="s">
        <v>6598</v>
      </c>
      <c r="B6393" s="1" t="s">
        <v>102</v>
      </c>
      <c r="C6393" s="1" t="str">
        <f t="array" ref="C6393">_xlfn.XLOOKUP($B6393, sales_teams!$A$2:$A$36, sales_teams!$B$2:$B$36)</f>
        <v>Summer Sewald</v>
      </c>
      <c r="D6393" s="1" t="str">
        <f t="array" ref="D6393">_xlfn.XLOOKUP($B6393, sales_teams!$A$2:$A$36, sales_teams!$C$2:$C$36)</f>
        <v>West</v>
      </c>
      <c r="E6393" s="1" t="s">
        <v>188</v>
      </c>
      <c r="F6393" s="1" t="s">
        <v>36</v>
      </c>
      <c r="G6393" s="1" t="str">
        <f t="array" ref="G6393">IF($F6393="", "", _xlfn.XLOOKUP($F6393,accounts!$A$2:$A$86,accounts!$B$2:$B$86, "Other"))</f>
        <v>retail</v>
      </c>
      <c r="H6393" s="1" t="str">
        <f t="array" ref="H6393">IF($F6393="", "", IFS(_xlfn.XLOOKUP($F6393, accounts!$A$2:$A$86, accounts!$E$2:$E$86, 0)&gt;=1000, "Enterprise", _xlfn.XLOOKUP($F6393, accounts!$A$2:$A$86, accounts!$E$2:$E$86, 0)&gt;=100, "Mid-Market", TRUE, "SMB"))</f>
        <v>Enterprise</v>
      </c>
      <c r="I6393" s="1" t="str">
        <f t="array" ref="I6393">IF($F6393="", "", _xlfn.XLOOKUP($F6393,accounts!$A$2:$A$86,accounts!$F$2:$F$86, "Other"))</f>
        <v>United States</v>
      </c>
      <c r="J6393" s="1" t="s">
        <v>192</v>
      </c>
      <c r="K6393" s="3">
        <v>42980.0</v>
      </c>
      <c r="L6393" s="3">
        <v>43063.0</v>
      </c>
      <c r="M6393" s="1">
        <v>0.0</v>
      </c>
    </row>
    <row r="6394">
      <c r="A6394" s="1" t="s">
        <v>6599</v>
      </c>
      <c r="B6394" s="1" t="s">
        <v>102</v>
      </c>
      <c r="C6394" s="1" t="str">
        <f t="array" ref="C6394">_xlfn.XLOOKUP($B6394, sales_teams!$A$2:$A$36, sales_teams!$B$2:$B$36)</f>
        <v>Summer Sewald</v>
      </c>
      <c r="D6394" s="1" t="str">
        <f t="array" ref="D6394">_xlfn.XLOOKUP($B6394, sales_teams!$A$2:$A$36, sales_teams!$C$2:$C$36)</f>
        <v>West</v>
      </c>
      <c r="E6394" s="1" t="s">
        <v>181</v>
      </c>
      <c r="F6394" s="1" t="s">
        <v>143</v>
      </c>
      <c r="G6394" s="1" t="str">
        <f t="array" ref="G6394">IF($F6394="", "", _xlfn.XLOOKUP($F6394,accounts!$A$2:$A$86,accounts!$B$2:$B$86, "Other"))</f>
        <v>entertainment</v>
      </c>
      <c r="H6394" s="1" t="str">
        <f t="array" ref="H6394">IF($F6394="", "", IFS(_xlfn.XLOOKUP($F6394, accounts!$A$2:$A$86, accounts!$E$2:$E$86, 0)&gt;=1000, "Enterprise", _xlfn.XLOOKUP($F6394, accounts!$A$2:$A$86, accounts!$E$2:$E$86, 0)&gt;=100, "Mid-Market", TRUE, "SMB"))</f>
        <v>Mid-Market</v>
      </c>
      <c r="I6394" s="1" t="str">
        <f t="array" ref="I6394">IF($F6394="", "", _xlfn.XLOOKUP($F6394,accounts!$A$2:$A$86,accounts!$F$2:$F$86, "Other"))</f>
        <v>United States</v>
      </c>
      <c r="J6394" s="1" t="s">
        <v>131</v>
      </c>
      <c r="K6394" s="3">
        <v>42980.0</v>
      </c>
      <c r="L6394" s="3">
        <v>43047.0</v>
      </c>
      <c r="M6394" s="1">
        <v>505.0</v>
      </c>
    </row>
    <row r="6395">
      <c r="A6395" s="1" t="s">
        <v>6600</v>
      </c>
      <c r="B6395" s="1" t="s">
        <v>92</v>
      </c>
      <c r="C6395" s="1" t="str">
        <f t="array" ref="C6395">_xlfn.XLOOKUP($B6395, sales_teams!$A$2:$A$36, sales_teams!$B$2:$B$36)</f>
        <v>Celia Rouche</v>
      </c>
      <c r="D6395" s="1" t="str">
        <f t="array" ref="D6395">_xlfn.XLOOKUP($B6395, sales_teams!$A$2:$A$36, sales_teams!$C$2:$C$36)</f>
        <v>West</v>
      </c>
      <c r="E6395" s="1" t="s">
        <v>181</v>
      </c>
      <c r="F6395" s="1" t="s">
        <v>87</v>
      </c>
      <c r="G6395" s="1" t="str">
        <f t="array" ref="G6395">IF($F6395="", "", _xlfn.XLOOKUP($F6395,accounts!$A$2:$A$86,accounts!$B$2:$B$86, "Other"))</f>
        <v>telecommunications</v>
      </c>
      <c r="H6395" s="1" t="str">
        <f t="array" ref="H6395">IF($F6395="", "", IFS(_xlfn.XLOOKUP($F6395, accounts!$A$2:$A$86, accounts!$E$2:$E$86, 0)&gt;=1000, "Enterprise", _xlfn.XLOOKUP($F6395, accounts!$A$2:$A$86, accounts!$E$2:$E$86, 0)&gt;=100, "Mid-Market", TRUE, "SMB"))</f>
        <v>Enterprise</v>
      </c>
      <c r="I6395" s="1" t="str">
        <f t="array" ref="I6395">IF($F6395="", "", _xlfn.XLOOKUP($F6395,accounts!$A$2:$A$86,accounts!$F$2:$F$86, "Other"))</f>
        <v>United States</v>
      </c>
      <c r="J6395" s="1" t="s">
        <v>131</v>
      </c>
      <c r="K6395" s="3">
        <v>42980.0</v>
      </c>
      <c r="L6395" s="3">
        <v>43096.0</v>
      </c>
      <c r="M6395" s="1">
        <v>456.0</v>
      </c>
    </row>
    <row r="6396">
      <c r="A6396" s="1" t="s">
        <v>6601</v>
      </c>
      <c r="B6396" s="1" t="s">
        <v>24</v>
      </c>
      <c r="C6396" s="1" t="str">
        <f t="array" ref="C6396">_xlfn.XLOOKUP($B6396, sales_teams!$A$2:$A$36, sales_teams!$B$2:$B$36)</f>
        <v>Melvin Marxen</v>
      </c>
      <c r="D6396" s="1" t="str">
        <f t="array" ref="D6396">_xlfn.XLOOKUP($B6396, sales_teams!$A$2:$A$36, sales_teams!$C$2:$C$36)</f>
        <v>Central</v>
      </c>
      <c r="E6396" s="1" t="s">
        <v>109</v>
      </c>
      <c r="F6396" s="1" t="s">
        <v>29</v>
      </c>
      <c r="G6396" s="1" t="str">
        <f t="array" ref="G6396">IF($F6396="", "", _xlfn.XLOOKUP($F6396,accounts!$A$2:$A$86,accounts!$B$2:$B$86, "Other"))</f>
        <v>medical</v>
      </c>
      <c r="H6396" s="1" t="str">
        <f t="array" ref="H6396">IF($F6396="", "", IFS(_xlfn.XLOOKUP($F6396, accounts!$A$2:$A$86, accounts!$E$2:$E$86, 0)&gt;=1000, "Enterprise", _xlfn.XLOOKUP($F6396, accounts!$A$2:$A$86, accounts!$E$2:$E$86, 0)&gt;=100, "Mid-Market", TRUE, "SMB"))</f>
        <v>Enterprise</v>
      </c>
      <c r="I6396" s="1" t="str">
        <f t="array" ref="I6396">IF($F6396="", "", _xlfn.XLOOKUP($F6396,accounts!$A$2:$A$86,accounts!$F$2:$F$86, "Other"))</f>
        <v>Philipines</v>
      </c>
      <c r="J6396" s="1" t="s">
        <v>192</v>
      </c>
      <c r="K6396" s="3">
        <v>42980.0</v>
      </c>
      <c r="L6396" s="3">
        <v>43082.0</v>
      </c>
      <c r="M6396" s="1">
        <v>0.0</v>
      </c>
    </row>
    <row r="6397">
      <c r="A6397" s="1" t="s">
        <v>6602</v>
      </c>
      <c r="B6397" s="1" t="s">
        <v>24</v>
      </c>
      <c r="C6397" s="1" t="str">
        <f t="array" ref="C6397">_xlfn.XLOOKUP($B6397, sales_teams!$A$2:$A$36, sales_teams!$B$2:$B$36)</f>
        <v>Melvin Marxen</v>
      </c>
      <c r="D6397" s="1" t="str">
        <f t="array" ref="D6397">_xlfn.XLOOKUP($B6397, sales_teams!$A$2:$A$36, sales_teams!$C$2:$C$36)</f>
        <v>Central</v>
      </c>
      <c r="E6397" s="1" t="s">
        <v>109</v>
      </c>
      <c r="F6397" s="1" t="s">
        <v>155</v>
      </c>
      <c r="G6397" s="1" t="str">
        <f t="array" ref="G6397">IF($F6397="", "", _xlfn.XLOOKUP($F6397,accounts!$A$2:$A$86,accounts!$B$2:$B$86, "Other"))</f>
        <v>finance</v>
      </c>
      <c r="H6397" s="1" t="str">
        <f t="array" ref="H6397">IF($F6397="", "", IFS(_xlfn.XLOOKUP($F6397, accounts!$A$2:$A$86, accounts!$E$2:$E$86, 0)&gt;=1000, "Enterprise", _xlfn.XLOOKUP($F6397, accounts!$A$2:$A$86, accounts!$E$2:$E$86, 0)&gt;=100, "Mid-Market", TRUE, "SMB"))</f>
        <v>Enterprise</v>
      </c>
      <c r="I6397" s="1" t="str">
        <f t="array" ref="I6397">IF($F6397="", "", _xlfn.XLOOKUP($F6397,accounts!$A$2:$A$86,accounts!$F$2:$F$86, "Other"))</f>
        <v>United States</v>
      </c>
      <c r="J6397" s="1" t="s">
        <v>192</v>
      </c>
      <c r="K6397" s="3">
        <v>42980.0</v>
      </c>
      <c r="L6397" s="3">
        <v>43068.0</v>
      </c>
      <c r="M6397" s="1">
        <v>0.0</v>
      </c>
    </row>
    <row r="6398">
      <c r="A6398" s="1" t="s">
        <v>6603</v>
      </c>
      <c r="B6398" s="1" t="s">
        <v>15</v>
      </c>
      <c r="C6398" s="1" t="str">
        <f t="array" ref="C6398">_xlfn.XLOOKUP($B6398, sales_teams!$A$2:$A$36, sales_teams!$B$2:$B$36)</f>
        <v>Dustin Brinkmann</v>
      </c>
      <c r="D6398" s="1" t="str">
        <f t="array" ref="D6398">_xlfn.XLOOKUP($B6398, sales_teams!$A$2:$A$36, sales_teams!$C$2:$C$36)</f>
        <v>Central</v>
      </c>
      <c r="E6398" s="1" t="s">
        <v>181</v>
      </c>
      <c r="F6398" s="1" t="s">
        <v>110</v>
      </c>
      <c r="G6398" s="1" t="str">
        <f t="array" ref="G6398">IF($F6398="", "", _xlfn.XLOOKUP($F6398,accounts!$A$2:$A$86,accounts!$B$2:$B$86, "Other"))</f>
        <v>technology</v>
      </c>
      <c r="H6398" s="1" t="str">
        <f t="array" ref="H6398">IF($F6398="", "", IFS(_xlfn.XLOOKUP($F6398, accounts!$A$2:$A$86, accounts!$E$2:$E$86, 0)&gt;=1000, "Enterprise", _xlfn.XLOOKUP($F6398, accounts!$A$2:$A$86, accounts!$E$2:$E$86, 0)&gt;=100, "Mid-Market", TRUE, "SMB"))</f>
        <v>Enterprise</v>
      </c>
      <c r="I6398" s="1" t="str">
        <f t="array" ref="I6398">IF($F6398="", "", _xlfn.XLOOKUP($F6398,accounts!$A$2:$A$86,accounts!$F$2:$F$86, "Other"))</f>
        <v>Norway</v>
      </c>
      <c r="J6398" s="1" t="s">
        <v>192</v>
      </c>
      <c r="K6398" s="3">
        <v>42980.0</v>
      </c>
      <c r="L6398" s="3">
        <v>43050.0</v>
      </c>
      <c r="M6398" s="1">
        <v>0.0</v>
      </c>
    </row>
    <row r="6399">
      <c r="A6399" s="1" t="s">
        <v>6604</v>
      </c>
      <c r="B6399" s="1" t="s">
        <v>15</v>
      </c>
      <c r="C6399" s="1" t="str">
        <f t="array" ref="C6399">_xlfn.XLOOKUP($B6399, sales_teams!$A$2:$A$36, sales_teams!$B$2:$B$36)</f>
        <v>Dustin Brinkmann</v>
      </c>
      <c r="D6399" s="1" t="str">
        <f t="array" ref="D6399">_xlfn.XLOOKUP($B6399, sales_teams!$A$2:$A$36, sales_teams!$C$2:$C$36)</f>
        <v>Central</v>
      </c>
      <c r="E6399" s="1" t="s">
        <v>179</v>
      </c>
      <c r="F6399" s="1" t="s">
        <v>119</v>
      </c>
      <c r="G6399" s="1" t="str">
        <f t="array" ref="G6399">IF($F6399="", "", _xlfn.XLOOKUP($F6399,accounts!$A$2:$A$86,accounts!$B$2:$B$86, "Other"))</f>
        <v>technology</v>
      </c>
      <c r="H6399" s="1" t="str">
        <f t="array" ref="H6399">IF($F6399="", "", IFS(_xlfn.XLOOKUP($F6399, accounts!$A$2:$A$86, accounts!$E$2:$E$86, 0)&gt;=1000, "Enterprise", _xlfn.XLOOKUP($F6399, accounts!$A$2:$A$86, accounts!$E$2:$E$86, 0)&gt;=100, "Mid-Market", TRUE, "SMB"))</f>
        <v>Enterprise</v>
      </c>
      <c r="I6399" s="1" t="str">
        <f t="array" ref="I6399">IF($F6399="", "", _xlfn.XLOOKUP($F6399,accounts!$A$2:$A$86,accounts!$F$2:$F$86, "Other"))</f>
        <v>Korea</v>
      </c>
      <c r="J6399" s="1" t="s">
        <v>192</v>
      </c>
      <c r="K6399" s="3">
        <v>42980.0</v>
      </c>
      <c r="L6399" s="3">
        <v>43069.0</v>
      </c>
      <c r="M6399" s="1">
        <v>0.0</v>
      </c>
    </row>
    <row r="6400">
      <c r="A6400" s="1" t="s">
        <v>6605</v>
      </c>
      <c r="B6400" s="1" t="s">
        <v>60</v>
      </c>
      <c r="C6400" s="1" t="str">
        <f t="array" ref="C6400">_xlfn.XLOOKUP($B6400, sales_teams!$A$2:$A$36, sales_teams!$B$2:$B$36)</f>
        <v>Celia Rouche</v>
      </c>
      <c r="D6400" s="1" t="str">
        <f t="array" ref="D6400">_xlfn.XLOOKUP($B6400, sales_teams!$A$2:$A$36, sales_teams!$C$2:$C$36)</f>
        <v>West</v>
      </c>
      <c r="E6400" s="1" t="s">
        <v>181</v>
      </c>
      <c r="F6400" s="1" t="s">
        <v>130</v>
      </c>
      <c r="G6400" s="1" t="str">
        <f t="array" ref="G6400">IF($F6400="", "", _xlfn.XLOOKUP($F6400,accounts!$A$2:$A$86,accounts!$B$2:$B$86, "Other"))</f>
        <v>medical</v>
      </c>
      <c r="H6400" s="1" t="str">
        <f t="array" ref="H6400">IF($F6400="", "", IFS(_xlfn.XLOOKUP($F6400, accounts!$A$2:$A$86, accounts!$E$2:$E$86, 0)&gt;=1000, "Enterprise", _xlfn.XLOOKUP($F6400, accounts!$A$2:$A$86, accounts!$E$2:$E$86, 0)&gt;=100, "Mid-Market", TRUE, "SMB"))</f>
        <v>Enterprise</v>
      </c>
      <c r="I6400" s="1" t="str">
        <f t="array" ref="I6400">IF($F6400="", "", _xlfn.XLOOKUP($F6400,accounts!$A$2:$A$86,accounts!$F$2:$F$86, "Other"))</f>
        <v>United States</v>
      </c>
      <c r="J6400" s="1" t="s">
        <v>131</v>
      </c>
      <c r="K6400" s="3">
        <v>42980.0</v>
      </c>
      <c r="L6400" s="3">
        <v>42994.0</v>
      </c>
      <c r="M6400" s="1">
        <v>555.0</v>
      </c>
    </row>
    <row r="6401">
      <c r="A6401" s="1" t="s">
        <v>6606</v>
      </c>
      <c r="B6401" s="1" t="s">
        <v>60</v>
      </c>
      <c r="C6401" s="1" t="str">
        <f t="array" ref="C6401">_xlfn.XLOOKUP($B6401, sales_teams!$A$2:$A$36, sales_teams!$B$2:$B$36)</f>
        <v>Celia Rouche</v>
      </c>
      <c r="D6401" s="1" t="str">
        <f t="array" ref="D6401">_xlfn.XLOOKUP($B6401, sales_teams!$A$2:$A$36, sales_teams!$C$2:$C$36)</f>
        <v>West</v>
      </c>
      <c r="E6401" s="1" t="s">
        <v>179</v>
      </c>
      <c r="F6401" s="1" t="s">
        <v>127</v>
      </c>
      <c r="G6401" s="1" t="str">
        <f t="array" ref="G6401">IF($F6401="", "", _xlfn.XLOOKUP($F6401,accounts!$A$2:$A$86,accounts!$B$2:$B$86, "Other"))</f>
        <v>technology</v>
      </c>
      <c r="H6401" s="1" t="str">
        <f t="array" ref="H6401">IF($F6401="", "", IFS(_xlfn.XLOOKUP($F6401, accounts!$A$2:$A$86, accounts!$E$2:$E$86, 0)&gt;=1000, "Enterprise", _xlfn.XLOOKUP($F6401, accounts!$A$2:$A$86, accounts!$E$2:$E$86, 0)&gt;=100, "Mid-Market", TRUE, "SMB"))</f>
        <v>Enterprise</v>
      </c>
      <c r="I6401" s="1" t="str">
        <f t="array" ref="I6401">IF($F6401="", "", _xlfn.XLOOKUP($F6401,accounts!$A$2:$A$86,accounts!$F$2:$F$86, "Other"))</f>
        <v>United States</v>
      </c>
      <c r="J6401" s="1" t="s">
        <v>131</v>
      </c>
      <c r="K6401" s="3">
        <v>42980.0</v>
      </c>
      <c r="L6401" s="3">
        <v>43001.0</v>
      </c>
      <c r="M6401" s="1">
        <v>47.0</v>
      </c>
    </row>
    <row r="6402">
      <c r="A6402" s="1" t="s">
        <v>6607</v>
      </c>
      <c r="B6402" s="1" t="s">
        <v>105</v>
      </c>
      <c r="C6402" s="1" t="str">
        <f t="array" ref="C6402">_xlfn.XLOOKUP($B6402, sales_teams!$A$2:$A$36, sales_teams!$B$2:$B$36)</f>
        <v>Summer Sewald</v>
      </c>
      <c r="D6402" s="1" t="str">
        <f t="array" ref="D6402">_xlfn.XLOOKUP($B6402, sales_teams!$A$2:$A$36, sales_teams!$C$2:$C$36)</f>
        <v>West</v>
      </c>
      <c r="E6402" s="1" t="s">
        <v>194</v>
      </c>
      <c r="G6402" s="1" t="str">
        <f t="array" ref="G6402">IF($F6402="", "", _xlfn.XLOOKUP($F6402,accounts!$A$2:$A$86,accounts!$B$2:$B$86, "Other"))</f>
        <v/>
      </c>
      <c r="H6402" s="1" t="str">
        <f t="array" ref="H6402">IF($F6402="", "", IFS(_xlfn.XLOOKUP($F6402, accounts!$A$2:$A$86, accounts!$E$2:$E$86, 0)&gt;=1000, "Enterprise", _xlfn.XLOOKUP($F6402, accounts!$A$2:$A$86, accounts!$E$2:$E$86, 0)&gt;=100, "Mid-Market", TRUE, "SMB"))</f>
        <v/>
      </c>
      <c r="I6402" s="1" t="str">
        <f t="array" ref="I6402">IF($F6402="", "", _xlfn.XLOOKUP($F6402,accounts!$A$2:$A$86,accounts!$F$2:$F$86, "Other"))</f>
        <v/>
      </c>
      <c r="J6402" s="1" t="s">
        <v>189</v>
      </c>
      <c r="K6402" s="3">
        <v>42980.0</v>
      </c>
    </row>
    <row r="6403">
      <c r="A6403" s="1" t="s">
        <v>6608</v>
      </c>
      <c r="B6403" s="1" t="s">
        <v>105</v>
      </c>
      <c r="C6403" s="1" t="str">
        <f t="array" ref="C6403">_xlfn.XLOOKUP($B6403, sales_teams!$A$2:$A$36, sales_teams!$B$2:$B$36)</f>
        <v>Summer Sewald</v>
      </c>
      <c r="D6403" s="1" t="str">
        <f t="array" ref="D6403">_xlfn.XLOOKUP($B6403, sales_teams!$A$2:$A$36, sales_teams!$C$2:$C$36)</f>
        <v>West</v>
      </c>
      <c r="E6403" s="1" t="s">
        <v>181</v>
      </c>
      <c r="F6403" s="1" t="s">
        <v>91</v>
      </c>
      <c r="G6403" s="1" t="str">
        <f t="array" ref="G6403">IF($F6403="", "", _xlfn.XLOOKUP($F6403,accounts!$A$2:$A$86,accounts!$B$2:$B$86, "Other"))</f>
        <v>employment</v>
      </c>
      <c r="H6403" s="1" t="str">
        <f t="array" ref="H6403">IF($F6403="", "", IFS(_xlfn.XLOOKUP($F6403, accounts!$A$2:$A$86, accounts!$E$2:$E$86, 0)&gt;=1000, "Enterprise", _xlfn.XLOOKUP($F6403, accounts!$A$2:$A$86, accounts!$E$2:$E$86, 0)&gt;=100, "Mid-Market", TRUE, "SMB"))</f>
        <v>Enterprise</v>
      </c>
      <c r="I6403" s="1" t="str">
        <f t="array" ref="I6403">IF($F6403="", "", _xlfn.XLOOKUP($F6403,accounts!$A$2:$A$86,accounts!$F$2:$F$86, "Other"))</f>
        <v>United States</v>
      </c>
      <c r="J6403" s="1" t="s">
        <v>131</v>
      </c>
      <c r="K6403" s="3">
        <v>42980.0</v>
      </c>
      <c r="L6403" s="3">
        <v>43073.0</v>
      </c>
      <c r="M6403" s="1">
        <v>585.0</v>
      </c>
    </row>
    <row r="6404">
      <c r="A6404" s="1" t="s">
        <v>6609</v>
      </c>
      <c r="B6404" s="1" t="s">
        <v>7</v>
      </c>
      <c r="C6404" s="1" t="str">
        <f t="array" ref="C6404">_xlfn.XLOOKUP($B6404, sales_teams!$A$2:$A$36, sales_teams!$B$2:$B$36)</f>
        <v>Dustin Brinkmann</v>
      </c>
      <c r="D6404" s="1" t="str">
        <f t="array" ref="D6404">_xlfn.XLOOKUP($B6404, sales_teams!$A$2:$A$36, sales_teams!$C$2:$C$36)</f>
        <v>Central</v>
      </c>
      <c r="E6404" s="1" t="s">
        <v>179</v>
      </c>
      <c r="F6404" s="1" t="s">
        <v>29</v>
      </c>
      <c r="G6404" s="1" t="str">
        <f t="array" ref="G6404">IF($F6404="", "", _xlfn.XLOOKUP($F6404,accounts!$A$2:$A$86,accounts!$B$2:$B$86, "Other"))</f>
        <v>medical</v>
      </c>
      <c r="H6404" s="1" t="str">
        <f t="array" ref="H6404">IF($F6404="", "", IFS(_xlfn.XLOOKUP($F6404, accounts!$A$2:$A$86, accounts!$E$2:$E$86, 0)&gt;=1000, "Enterprise", _xlfn.XLOOKUP($F6404, accounts!$A$2:$A$86, accounts!$E$2:$E$86, 0)&gt;=100, "Mid-Market", TRUE, "SMB"))</f>
        <v>Enterprise</v>
      </c>
      <c r="I6404" s="1" t="str">
        <f t="array" ref="I6404">IF($F6404="", "", _xlfn.XLOOKUP($F6404,accounts!$A$2:$A$86,accounts!$F$2:$F$86, "Other"))</f>
        <v>Philipines</v>
      </c>
      <c r="J6404" s="1" t="s">
        <v>131</v>
      </c>
      <c r="K6404" s="3">
        <v>42981.0</v>
      </c>
      <c r="L6404" s="3">
        <v>42984.0</v>
      </c>
      <c r="M6404" s="1">
        <v>64.0</v>
      </c>
    </row>
    <row r="6405">
      <c r="A6405" s="1" t="s">
        <v>6610</v>
      </c>
      <c r="B6405" s="1" t="s">
        <v>7</v>
      </c>
      <c r="C6405" s="1" t="str">
        <f t="array" ref="C6405">_xlfn.XLOOKUP($B6405, sales_teams!$A$2:$A$36, sales_teams!$B$2:$B$36)</f>
        <v>Dustin Brinkmann</v>
      </c>
      <c r="D6405" s="1" t="str">
        <f t="array" ref="D6405">_xlfn.XLOOKUP($B6405, sales_teams!$A$2:$A$36, sales_teams!$C$2:$C$36)</f>
        <v>Central</v>
      </c>
      <c r="E6405" s="1" t="s">
        <v>179</v>
      </c>
      <c r="F6405" s="1" t="s">
        <v>78</v>
      </c>
      <c r="G6405" s="1" t="str">
        <f t="array" ref="G6405">IF($F6405="", "", _xlfn.XLOOKUP($F6405,accounts!$A$2:$A$86,accounts!$B$2:$B$86, "Other"))</f>
        <v>marketing</v>
      </c>
      <c r="H6405" s="1" t="str">
        <f t="array" ref="H6405">IF($F6405="", "", IFS(_xlfn.XLOOKUP($F6405, accounts!$A$2:$A$86, accounts!$E$2:$E$86, 0)&gt;=1000, "Enterprise", _xlfn.XLOOKUP($F6405, accounts!$A$2:$A$86, accounts!$E$2:$E$86, 0)&gt;=100, "Mid-Market", TRUE, "SMB"))</f>
        <v>Enterprise</v>
      </c>
      <c r="I6405" s="1" t="str">
        <f t="array" ref="I6405">IF($F6405="", "", _xlfn.XLOOKUP($F6405,accounts!$A$2:$A$86,accounts!$F$2:$F$86, "Other"))</f>
        <v>United States</v>
      </c>
      <c r="J6405" s="1" t="s">
        <v>131</v>
      </c>
      <c r="K6405" s="3">
        <v>42981.0</v>
      </c>
      <c r="L6405" s="3">
        <v>43060.0</v>
      </c>
      <c r="M6405" s="1">
        <v>58.0</v>
      </c>
    </row>
    <row r="6406">
      <c r="A6406" s="1" t="s">
        <v>6611</v>
      </c>
      <c r="B6406" s="1" t="s">
        <v>52</v>
      </c>
      <c r="C6406" s="1" t="str">
        <f t="array" ref="C6406">_xlfn.XLOOKUP($B6406, sales_teams!$A$2:$A$36, sales_teams!$B$2:$B$36)</f>
        <v>Rocco Neubert</v>
      </c>
      <c r="D6406" s="1" t="str">
        <f t="array" ref="D6406">_xlfn.XLOOKUP($B6406, sales_teams!$A$2:$A$36, sales_teams!$C$2:$C$36)</f>
        <v>East</v>
      </c>
      <c r="E6406" s="1" t="s">
        <v>181</v>
      </c>
      <c r="G6406" s="1" t="str">
        <f t="array" ref="G6406">IF($F6406="", "", _xlfn.XLOOKUP($F6406,accounts!$A$2:$A$86,accounts!$B$2:$B$86, "Other"))</f>
        <v/>
      </c>
      <c r="H6406" s="1" t="str">
        <f t="array" ref="H6406">IF($F6406="", "", IFS(_xlfn.XLOOKUP($F6406, accounts!$A$2:$A$86, accounts!$E$2:$E$86, 0)&gt;=1000, "Enterprise", _xlfn.XLOOKUP($F6406, accounts!$A$2:$A$86, accounts!$E$2:$E$86, 0)&gt;=100, "Mid-Market", TRUE, "SMB"))</f>
        <v/>
      </c>
      <c r="I6406" s="1" t="str">
        <f t="array" ref="I6406">IF($F6406="", "", _xlfn.XLOOKUP($F6406,accounts!$A$2:$A$86,accounts!$F$2:$F$86, "Other"))</f>
        <v/>
      </c>
      <c r="J6406" s="1" t="s">
        <v>189</v>
      </c>
      <c r="K6406" s="3">
        <v>42981.0</v>
      </c>
    </row>
    <row r="6407">
      <c r="A6407" s="1" t="s">
        <v>6612</v>
      </c>
      <c r="B6407" s="1" t="s">
        <v>53</v>
      </c>
      <c r="C6407" s="1" t="str">
        <f t="array" ref="C6407">_xlfn.XLOOKUP($B6407, sales_teams!$A$2:$A$36, sales_teams!$B$2:$B$36)</f>
        <v>Rocco Neubert</v>
      </c>
      <c r="D6407" s="1" t="str">
        <f t="array" ref="D6407">_xlfn.XLOOKUP($B6407, sales_teams!$A$2:$A$36, sales_teams!$C$2:$C$36)</f>
        <v>East</v>
      </c>
      <c r="E6407" s="1" t="s">
        <v>181</v>
      </c>
      <c r="F6407" s="1" t="s">
        <v>103</v>
      </c>
      <c r="G6407" s="1" t="str">
        <f t="array" ref="G6407">IF($F6407="", "", _xlfn.XLOOKUP($F6407,accounts!$A$2:$A$86,accounts!$B$2:$B$86, "Other"))</f>
        <v>retail</v>
      </c>
      <c r="H6407" s="1" t="str">
        <f t="array" ref="H6407">IF($F6407="", "", IFS(_xlfn.XLOOKUP($F6407, accounts!$A$2:$A$86, accounts!$E$2:$E$86, 0)&gt;=1000, "Enterprise", _xlfn.XLOOKUP($F6407, accounts!$A$2:$A$86, accounts!$E$2:$E$86, 0)&gt;=100, "Mid-Market", TRUE, "SMB"))</f>
        <v>Enterprise</v>
      </c>
      <c r="I6407" s="1" t="str">
        <f t="array" ref="I6407">IF($F6407="", "", _xlfn.XLOOKUP($F6407,accounts!$A$2:$A$86,accounts!$F$2:$F$86, "Other"))</f>
        <v>United States</v>
      </c>
      <c r="J6407" s="1" t="s">
        <v>131</v>
      </c>
      <c r="K6407" s="3">
        <v>42981.0</v>
      </c>
      <c r="L6407" s="3">
        <v>42986.0</v>
      </c>
      <c r="M6407" s="1">
        <v>635.0</v>
      </c>
    </row>
    <row r="6408">
      <c r="A6408" s="1" t="s">
        <v>6613</v>
      </c>
      <c r="B6408" s="1" t="s">
        <v>53</v>
      </c>
      <c r="C6408" s="1" t="str">
        <f t="array" ref="C6408">_xlfn.XLOOKUP($B6408, sales_teams!$A$2:$A$36, sales_teams!$B$2:$B$36)</f>
        <v>Rocco Neubert</v>
      </c>
      <c r="D6408" s="1" t="str">
        <f t="array" ref="D6408">_xlfn.XLOOKUP($B6408, sales_teams!$A$2:$A$36, sales_teams!$C$2:$C$36)</f>
        <v>East</v>
      </c>
      <c r="E6408" s="1" t="s">
        <v>148</v>
      </c>
      <c r="F6408" s="1" t="s">
        <v>81</v>
      </c>
      <c r="G6408" s="1" t="str">
        <f t="array" ref="G6408">IF($F6408="", "", _xlfn.XLOOKUP($F6408,accounts!$A$2:$A$86,accounts!$B$2:$B$86, "Other"))</f>
        <v>technology</v>
      </c>
      <c r="H6408" s="1" t="str">
        <f t="array" ref="H6408">IF($F6408="", "", IFS(_xlfn.XLOOKUP($F6408, accounts!$A$2:$A$86, accounts!$E$2:$E$86, 0)&gt;=1000, "Enterprise", _xlfn.XLOOKUP($F6408, accounts!$A$2:$A$86, accounts!$E$2:$E$86, 0)&gt;=100, "Mid-Market", TRUE, "SMB"))</f>
        <v>Enterprise</v>
      </c>
      <c r="I6408" s="1" t="str">
        <f t="array" ref="I6408">IF($F6408="", "", _xlfn.XLOOKUP($F6408,accounts!$A$2:$A$86,accounts!$F$2:$F$86, "Other"))</f>
        <v>United States</v>
      </c>
      <c r="J6408" s="1" t="s">
        <v>131</v>
      </c>
      <c r="K6408" s="3">
        <v>42981.0</v>
      </c>
      <c r="L6408" s="3">
        <v>42991.0</v>
      </c>
      <c r="M6408" s="1">
        <v>5626.0</v>
      </c>
    </row>
    <row r="6409">
      <c r="A6409" s="1" t="s">
        <v>6614</v>
      </c>
      <c r="B6409" s="1" t="s">
        <v>53</v>
      </c>
      <c r="C6409" s="1" t="str">
        <f t="array" ref="C6409">_xlfn.XLOOKUP($B6409, sales_teams!$A$2:$A$36, sales_teams!$B$2:$B$36)</f>
        <v>Rocco Neubert</v>
      </c>
      <c r="D6409" s="1" t="str">
        <f t="array" ref="D6409">_xlfn.XLOOKUP($B6409, sales_teams!$A$2:$A$36, sales_teams!$C$2:$C$36)</f>
        <v>East</v>
      </c>
      <c r="E6409" s="1" t="s">
        <v>188</v>
      </c>
      <c r="F6409" s="1" t="s">
        <v>169</v>
      </c>
      <c r="G6409" s="1" t="str">
        <f t="array" ref="G6409">IF($F6409="", "", _xlfn.XLOOKUP($F6409,accounts!$A$2:$A$86,accounts!$B$2:$B$86, "Other"))</f>
        <v>entertainment</v>
      </c>
      <c r="H6409" s="1" t="str">
        <f t="array" ref="H6409">IF($F6409="", "", IFS(_xlfn.XLOOKUP($F6409, accounts!$A$2:$A$86, accounts!$E$2:$E$86, 0)&gt;=1000, "Enterprise", _xlfn.XLOOKUP($F6409, accounts!$A$2:$A$86, accounts!$E$2:$E$86, 0)&gt;=100, "Mid-Market", TRUE, "SMB"))</f>
        <v>Enterprise</v>
      </c>
      <c r="I6409" s="1" t="str">
        <f t="array" ref="I6409">IF($F6409="", "", _xlfn.XLOOKUP($F6409,accounts!$A$2:$A$86,accounts!$F$2:$F$86, "Other"))</f>
        <v>United States</v>
      </c>
      <c r="J6409" s="1" t="s">
        <v>131</v>
      </c>
      <c r="K6409" s="3">
        <v>42981.0</v>
      </c>
      <c r="L6409" s="3">
        <v>43083.0</v>
      </c>
      <c r="M6409" s="1">
        <v>3595.0</v>
      </c>
    </row>
    <row r="6410">
      <c r="A6410" s="1" t="s">
        <v>6615</v>
      </c>
      <c r="B6410" s="1" t="s">
        <v>94</v>
      </c>
      <c r="C6410" s="1" t="str">
        <f t="array" ref="C6410">_xlfn.XLOOKUP($B6410, sales_teams!$A$2:$A$36, sales_teams!$B$2:$B$36)</f>
        <v>Celia Rouche</v>
      </c>
      <c r="D6410" s="1" t="str">
        <f t="array" ref="D6410">_xlfn.XLOOKUP($B6410, sales_teams!$A$2:$A$36, sales_teams!$C$2:$C$36)</f>
        <v>West</v>
      </c>
      <c r="E6410" s="1" t="s">
        <v>179</v>
      </c>
      <c r="G6410" s="1" t="str">
        <f t="array" ref="G6410">IF($F6410="", "", _xlfn.XLOOKUP($F6410,accounts!$A$2:$A$86,accounts!$B$2:$B$86, "Other"))</f>
        <v/>
      </c>
      <c r="H6410" s="1" t="str">
        <f t="array" ref="H6410">IF($F6410="", "", IFS(_xlfn.XLOOKUP($F6410, accounts!$A$2:$A$86, accounts!$E$2:$E$86, 0)&gt;=1000, "Enterprise", _xlfn.XLOOKUP($F6410, accounts!$A$2:$A$86, accounts!$E$2:$E$86, 0)&gt;=100, "Mid-Market", TRUE, "SMB"))</f>
        <v/>
      </c>
      <c r="I6410" s="1" t="str">
        <f t="array" ref="I6410">IF($F6410="", "", _xlfn.XLOOKUP($F6410,accounts!$A$2:$A$86,accounts!$F$2:$F$86, "Other"))</f>
        <v/>
      </c>
      <c r="J6410" s="1" t="s">
        <v>189</v>
      </c>
      <c r="K6410" s="3">
        <v>42981.0</v>
      </c>
    </row>
    <row r="6411">
      <c r="A6411" s="1" t="s">
        <v>6616</v>
      </c>
      <c r="B6411" s="1" t="s">
        <v>26</v>
      </c>
      <c r="C6411" s="1" t="str">
        <f t="array" ref="C6411">_xlfn.XLOOKUP($B6411, sales_teams!$A$2:$A$36, sales_teams!$B$2:$B$36)</f>
        <v>Melvin Marxen</v>
      </c>
      <c r="D6411" s="1" t="str">
        <f t="array" ref="D6411">_xlfn.XLOOKUP($B6411, sales_teams!$A$2:$A$36, sales_teams!$C$2:$C$36)</f>
        <v>Central</v>
      </c>
      <c r="E6411" s="1" t="s">
        <v>148</v>
      </c>
      <c r="F6411" s="1" t="s">
        <v>165</v>
      </c>
      <c r="G6411" s="1" t="str">
        <f t="array" ref="G6411">IF($F6411="", "", _xlfn.XLOOKUP($F6411,accounts!$A$2:$A$86,accounts!$B$2:$B$86, "Other"))</f>
        <v>telecommunications</v>
      </c>
      <c r="H6411" s="1" t="str">
        <f t="array" ref="H6411">IF($F6411="", "", IFS(_xlfn.XLOOKUP($F6411, accounts!$A$2:$A$86, accounts!$E$2:$E$86, 0)&gt;=1000, "Enterprise", _xlfn.XLOOKUP($F6411, accounts!$A$2:$A$86, accounts!$E$2:$E$86, 0)&gt;=100, "Mid-Market", TRUE, "SMB"))</f>
        <v>Enterprise</v>
      </c>
      <c r="I6411" s="1" t="str">
        <f t="array" ref="I6411">IF($F6411="", "", _xlfn.XLOOKUP($F6411,accounts!$A$2:$A$86,accounts!$F$2:$F$86, "Other"))</f>
        <v>United States</v>
      </c>
      <c r="J6411" s="1" t="s">
        <v>192</v>
      </c>
      <c r="K6411" s="3">
        <v>42981.0</v>
      </c>
      <c r="L6411" s="3">
        <v>43043.0</v>
      </c>
      <c r="M6411" s="1">
        <v>0.0</v>
      </c>
    </row>
    <row r="6412">
      <c r="A6412" s="1" t="s">
        <v>6617</v>
      </c>
      <c r="B6412" s="1" t="s">
        <v>26</v>
      </c>
      <c r="C6412" s="1" t="str">
        <f t="array" ref="C6412">_xlfn.XLOOKUP($B6412, sales_teams!$A$2:$A$36, sales_teams!$B$2:$B$36)</f>
        <v>Melvin Marxen</v>
      </c>
      <c r="D6412" s="1" t="str">
        <f t="array" ref="D6412">_xlfn.XLOOKUP($B6412, sales_teams!$A$2:$A$36, sales_teams!$C$2:$C$36)</f>
        <v>Central</v>
      </c>
      <c r="E6412" s="1" t="s">
        <v>148</v>
      </c>
      <c r="F6412" s="1" t="s">
        <v>78</v>
      </c>
      <c r="G6412" s="1" t="str">
        <f t="array" ref="G6412">IF($F6412="", "", _xlfn.XLOOKUP($F6412,accounts!$A$2:$A$86,accounts!$B$2:$B$86, "Other"))</f>
        <v>marketing</v>
      </c>
      <c r="H6412" s="1" t="str">
        <f t="array" ref="H6412">IF($F6412="", "", IFS(_xlfn.XLOOKUP($F6412, accounts!$A$2:$A$86, accounts!$E$2:$E$86, 0)&gt;=1000, "Enterprise", _xlfn.XLOOKUP($F6412, accounts!$A$2:$A$86, accounts!$E$2:$E$86, 0)&gt;=100, "Mid-Market", TRUE, "SMB"))</f>
        <v>Enterprise</v>
      </c>
      <c r="I6412" s="1" t="str">
        <f t="array" ref="I6412">IF($F6412="", "", _xlfn.XLOOKUP($F6412,accounts!$A$2:$A$86,accounts!$F$2:$F$86, "Other"))</f>
        <v>United States</v>
      </c>
      <c r="J6412" s="1" t="s">
        <v>131</v>
      </c>
      <c r="K6412" s="3">
        <v>42981.0</v>
      </c>
      <c r="L6412" s="3">
        <v>43071.0</v>
      </c>
      <c r="M6412" s="1">
        <v>4981.0</v>
      </c>
    </row>
    <row r="6413">
      <c r="A6413" s="1" t="s">
        <v>6618</v>
      </c>
      <c r="B6413" s="1" t="s">
        <v>88</v>
      </c>
      <c r="C6413" s="1" t="str">
        <f t="array" ref="C6413">_xlfn.XLOOKUP($B6413, sales_teams!$A$2:$A$36, sales_teams!$B$2:$B$36)</f>
        <v>Celia Rouche</v>
      </c>
      <c r="D6413" s="1" t="str">
        <f t="array" ref="D6413">_xlfn.XLOOKUP($B6413, sales_teams!$A$2:$A$36, sales_teams!$C$2:$C$36)</f>
        <v>West</v>
      </c>
      <c r="E6413" s="1" t="s">
        <v>109</v>
      </c>
      <c r="G6413" s="1" t="str">
        <f t="array" ref="G6413">IF($F6413="", "", _xlfn.XLOOKUP($F6413,accounts!$A$2:$A$86,accounts!$B$2:$B$86, "Other"))</f>
        <v/>
      </c>
      <c r="H6413" s="1" t="str">
        <f t="array" ref="H6413">IF($F6413="", "", IFS(_xlfn.XLOOKUP($F6413, accounts!$A$2:$A$86, accounts!$E$2:$E$86, 0)&gt;=1000, "Enterprise", _xlfn.XLOOKUP($F6413, accounts!$A$2:$A$86, accounts!$E$2:$E$86, 0)&gt;=100, "Mid-Market", TRUE, "SMB"))</f>
        <v/>
      </c>
      <c r="I6413" s="1" t="str">
        <f t="array" ref="I6413">IF($F6413="", "", _xlfn.XLOOKUP($F6413,accounts!$A$2:$A$86,accounts!$F$2:$F$86, "Other"))</f>
        <v/>
      </c>
      <c r="J6413" s="1" t="s">
        <v>189</v>
      </c>
      <c r="K6413" s="3">
        <v>42981.0</v>
      </c>
    </row>
    <row r="6414">
      <c r="A6414" s="1" t="s">
        <v>6619</v>
      </c>
      <c r="B6414" s="1" t="s">
        <v>88</v>
      </c>
      <c r="C6414" s="1" t="str">
        <f t="array" ref="C6414">_xlfn.XLOOKUP($B6414, sales_teams!$A$2:$A$36, sales_teams!$B$2:$B$36)</f>
        <v>Celia Rouche</v>
      </c>
      <c r="D6414" s="1" t="str">
        <f t="array" ref="D6414">_xlfn.XLOOKUP($B6414, sales_teams!$A$2:$A$36, sales_teams!$C$2:$C$36)</f>
        <v>West</v>
      </c>
      <c r="E6414" s="1" t="s">
        <v>179</v>
      </c>
      <c r="F6414" s="1" t="s">
        <v>89</v>
      </c>
      <c r="G6414" s="1" t="str">
        <f t="array" ref="G6414">IF($F6414="", "", _xlfn.XLOOKUP($F6414,accounts!$A$2:$A$86,accounts!$B$2:$B$86, "Other"))</f>
        <v>finance</v>
      </c>
      <c r="H6414" s="1" t="str">
        <f t="array" ref="H6414">IF($F6414="", "", IFS(_xlfn.XLOOKUP($F6414, accounts!$A$2:$A$86, accounts!$E$2:$E$86, 0)&gt;=1000, "Enterprise", _xlfn.XLOOKUP($F6414, accounts!$A$2:$A$86, accounts!$E$2:$E$86, 0)&gt;=100, "Mid-Market", TRUE, "SMB"))</f>
        <v>Enterprise</v>
      </c>
      <c r="I6414" s="1" t="str">
        <f t="array" ref="I6414">IF($F6414="", "", _xlfn.XLOOKUP($F6414,accounts!$A$2:$A$86,accounts!$F$2:$F$86, "Other"))</f>
        <v>United States</v>
      </c>
      <c r="J6414" s="1" t="s">
        <v>189</v>
      </c>
      <c r="K6414" s="3">
        <v>42981.0</v>
      </c>
    </row>
    <row r="6415">
      <c r="A6415" s="1" t="s">
        <v>6620</v>
      </c>
      <c r="B6415" s="1" t="s">
        <v>99</v>
      </c>
      <c r="C6415" s="1" t="str">
        <f t="array" ref="C6415">_xlfn.XLOOKUP($B6415, sales_teams!$A$2:$A$36, sales_teams!$B$2:$B$36)</f>
        <v>Summer Sewald</v>
      </c>
      <c r="D6415" s="1" t="str">
        <f t="array" ref="D6415">_xlfn.XLOOKUP($B6415, sales_teams!$A$2:$A$36, sales_teams!$C$2:$C$36)</f>
        <v>West</v>
      </c>
      <c r="E6415" s="1" t="s">
        <v>181</v>
      </c>
      <c r="F6415" s="1" t="s">
        <v>118</v>
      </c>
      <c r="G6415" s="1" t="str">
        <f t="array" ref="G6415">IF($F6415="", "", _xlfn.XLOOKUP($F6415,accounts!$A$2:$A$86,accounts!$B$2:$B$86, "Other"))</f>
        <v>services</v>
      </c>
      <c r="H6415" s="1" t="str">
        <f t="array" ref="H6415">IF($F6415="", "", IFS(_xlfn.XLOOKUP($F6415, accounts!$A$2:$A$86, accounts!$E$2:$E$86, 0)&gt;=1000, "Enterprise", _xlfn.XLOOKUP($F6415, accounts!$A$2:$A$86, accounts!$E$2:$E$86, 0)&gt;=100, "Mid-Market", TRUE, "SMB"))</f>
        <v>Enterprise</v>
      </c>
      <c r="I6415" s="1" t="str">
        <f t="array" ref="I6415">IF($F6415="", "", _xlfn.XLOOKUP($F6415,accounts!$A$2:$A$86,accounts!$F$2:$F$86, "Other"))</f>
        <v>United States</v>
      </c>
      <c r="J6415" s="1" t="s">
        <v>131</v>
      </c>
      <c r="K6415" s="3">
        <v>42981.0</v>
      </c>
      <c r="L6415" s="3">
        <v>42992.0</v>
      </c>
      <c r="M6415" s="1">
        <v>524.0</v>
      </c>
    </row>
    <row r="6416">
      <c r="A6416" s="1" t="s">
        <v>6621</v>
      </c>
      <c r="B6416" s="1" t="s">
        <v>99</v>
      </c>
      <c r="C6416" s="1" t="str">
        <f t="array" ref="C6416">_xlfn.XLOOKUP($B6416, sales_teams!$A$2:$A$36, sales_teams!$B$2:$B$36)</f>
        <v>Summer Sewald</v>
      </c>
      <c r="D6416" s="1" t="str">
        <f t="array" ref="D6416">_xlfn.XLOOKUP($B6416, sales_teams!$A$2:$A$36, sales_teams!$C$2:$C$36)</f>
        <v>West</v>
      </c>
      <c r="E6416" s="1" t="s">
        <v>179</v>
      </c>
      <c r="F6416" s="1" t="s">
        <v>134</v>
      </c>
      <c r="G6416" s="1" t="str">
        <f t="array" ref="G6416">IF($F6416="", "", _xlfn.XLOOKUP($F6416,accounts!$A$2:$A$86,accounts!$B$2:$B$86, "Other"))</f>
        <v>services</v>
      </c>
      <c r="H6416" s="1" t="str">
        <f t="array" ref="H6416">IF($F6416="", "", IFS(_xlfn.XLOOKUP($F6416, accounts!$A$2:$A$86, accounts!$E$2:$E$86, 0)&gt;=1000, "Enterprise", _xlfn.XLOOKUP($F6416, accounts!$A$2:$A$86, accounts!$E$2:$E$86, 0)&gt;=100, "Mid-Market", TRUE, "SMB"))</f>
        <v>Enterprise</v>
      </c>
      <c r="I6416" s="1" t="str">
        <f t="array" ref="I6416">IF($F6416="", "", _xlfn.XLOOKUP($F6416,accounts!$A$2:$A$86,accounts!$F$2:$F$86, "Other"))</f>
        <v>Brazil</v>
      </c>
      <c r="J6416" s="1" t="s">
        <v>131</v>
      </c>
      <c r="K6416" s="3">
        <v>42981.0</v>
      </c>
      <c r="L6416" s="3">
        <v>43075.0</v>
      </c>
      <c r="M6416" s="1">
        <v>54.0</v>
      </c>
    </row>
    <row r="6417">
      <c r="A6417" s="1" t="s">
        <v>6622</v>
      </c>
      <c r="B6417" s="1" t="s">
        <v>19</v>
      </c>
      <c r="C6417" s="1" t="str">
        <f t="array" ref="C6417">_xlfn.XLOOKUP($B6417, sales_teams!$A$2:$A$36, sales_teams!$B$2:$B$36)</f>
        <v>Melvin Marxen</v>
      </c>
      <c r="D6417" s="1" t="str">
        <f t="array" ref="D6417">_xlfn.XLOOKUP($B6417, sales_teams!$A$2:$A$36, sales_teams!$C$2:$C$36)</f>
        <v>Central</v>
      </c>
      <c r="E6417" s="1" t="s">
        <v>148</v>
      </c>
      <c r="F6417" s="1" t="s">
        <v>95</v>
      </c>
      <c r="G6417" s="1" t="str">
        <f t="array" ref="G6417">IF($F6417="", "", _xlfn.XLOOKUP($F6417,accounts!$A$2:$A$86,accounts!$B$2:$B$86, "Other"))</f>
        <v>finance</v>
      </c>
      <c r="H6417" s="1" t="str">
        <f t="array" ref="H6417">IF($F6417="", "", IFS(_xlfn.XLOOKUP($F6417, accounts!$A$2:$A$86, accounts!$E$2:$E$86, 0)&gt;=1000, "Enterprise", _xlfn.XLOOKUP($F6417, accounts!$A$2:$A$86, accounts!$E$2:$E$86, 0)&gt;=100, "Mid-Market", TRUE, "SMB"))</f>
        <v>Enterprise</v>
      </c>
      <c r="I6417" s="1" t="str">
        <f t="array" ref="I6417">IF($F6417="", "", _xlfn.XLOOKUP($F6417,accounts!$A$2:$A$86,accounts!$F$2:$F$86, "Other"))</f>
        <v>United States</v>
      </c>
      <c r="J6417" s="1" t="s">
        <v>131</v>
      </c>
      <c r="K6417" s="3">
        <v>42981.0</v>
      </c>
      <c r="L6417" s="3">
        <v>42994.0</v>
      </c>
      <c r="M6417" s="1">
        <v>5080.0</v>
      </c>
    </row>
    <row r="6418">
      <c r="A6418" s="1" t="s">
        <v>6623</v>
      </c>
      <c r="B6418" s="1" t="s">
        <v>102</v>
      </c>
      <c r="C6418" s="1" t="str">
        <f t="array" ref="C6418">_xlfn.XLOOKUP($B6418, sales_teams!$A$2:$A$36, sales_teams!$B$2:$B$36)</f>
        <v>Summer Sewald</v>
      </c>
      <c r="D6418" s="1" t="str">
        <f t="array" ref="D6418">_xlfn.XLOOKUP($B6418, sales_teams!$A$2:$A$36, sales_teams!$C$2:$C$36)</f>
        <v>West</v>
      </c>
      <c r="E6418" s="1" t="s">
        <v>194</v>
      </c>
      <c r="G6418" s="1" t="str">
        <f t="array" ref="G6418">IF($F6418="", "", _xlfn.XLOOKUP($F6418,accounts!$A$2:$A$86,accounts!$B$2:$B$86, "Other"))</f>
        <v/>
      </c>
      <c r="H6418" s="1" t="str">
        <f t="array" ref="H6418">IF($F6418="", "", IFS(_xlfn.XLOOKUP($F6418, accounts!$A$2:$A$86, accounts!$E$2:$E$86, 0)&gt;=1000, "Enterprise", _xlfn.XLOOKUP($F6418, accounts!$A$2:$A$86, accounts!$E$2:$E$86, 0)&gt;=100, "Mid-Market", TRUE, "SMB"))</f>
        <v/>
      </c>
      <c r="I6418" s="1" t="str">
        <f t="array" ref="I6418">IF($F6418="", "", _xlfn.XLOOKUP($F6418,accounts!$A$2:$A$86,accounts!$F$2:$F$86, "Other"))</f>
        <v/>
      </c>
      <c r="J6418" s="1" t="s">
        <v>189</v>
      </c>
      <c r="K6418" s="3">
        <v>42981.0</v>
      </c>
    </row>
    <row r="6419">
      <c r="A6419" s="1" t="s">
        <v>6624</v>
      </c>
      <c r="B6419" s="1" t="s">
        <v>92</v>
      </c>
      <c r="C6419" s="1" t="str">
        <f t="array" ref="C6419">_xlfn.XLOOKUP($B6419, sales_teams!$A$2:$A$36, sales_teams!$B$2:$B$36)</f>
        <v>Celia Rouche</v>
      </c>
      <c r="D6419" s="1" t="str">
        <f t="array" ref="D6419">_xlfn.XLOOKUP($B6419, sales_teams!$A$2:$A$36, sales_teams!$C$2:$C$36)</f>
        <v>West</v>
      </c>
      <c r="E6419" s="1" t="s">
        <v>179</v>
      </c>
      <c r="F6419" s="1" t="s">
        <v>151</v>
      </c>
      <c r="G6419" s="1" t="str">
        <f t="array" ref="G6419">IF($F6419="", "", _xlfn.XLOOKUP($F6419,accounts!$A$2:$A$86,accounts!$B$2:$B$86, "Other"))</f>
        <v>software</v>
      </c>
      <c r="H6419" s="1" t="str">
        <f t="array" ref="H6419">IF($F6419="", "", IFS(_xlfn.XLOOKUP($F6419, accounts!$A$2:$A$86, accounts!$E$2:$E$86, 0)&gt;=1000, "Enterprise", _xlfn.XLOOKUP($F6419, accounts!$A$2:$A$86, accounts!$E$2:$E$86, 0)&gt;=100, "Mid-Market", TRUE, "SMB"))</f>
        <v>Enterprise</v>
      </c>
      <c r="I6419" s="1" t="str">
        <f t="array" ref="I6419">IF($F6419="", "", _xlfn.XLOOKUP($F6419,accounts!$A$2:$A$86,accounts!$F$2:$F$86, "Other"))</f>
        <v>United States</v>
      </c>
      <c r="J6419" s="1" t="s">
        <v>131</v>
      </c>
      <c r="K6419" s="3">
        <v>42981.0</v>
      </c>
      <c r="L6419" s="3">
        <v>43081.0</v>
      </c>
      <c r="M6419" s="1">
        <v>50.0</v>
      </c>
    </row>
    <row r="6420">
      <c r="A6420" s="1" t="s">
        <v>6625</v>
      </c>
      <c r="B6420" s="1" t="s">
        <v>107</v>
      </c>
      <c r="C6420" s="1" t="str">
        <f t="array" ref="C6420">_xlfn.XLOOKUP($B6420, sales_teams!$A$2:$A$36, sales_teams!$B$2:$B$36)</f>
        <v>Summer Sewald</v>
      </c>
      <c r="D6420" s="1" t="str">
        <f t="array" ref="D6420">_xlfn.XLOOKUP($B6420, sales_teams!$A$2:$A$36, sales_teams!$C$2:$C$36)</f>
        <v>West</v>
      </c>
      <c r="E6420" s="1" t="s">
        <v>194</v>
      </c>
      <c r="F6420" s="1" t="s">
        <v>134</v>
      </c>
      <c r="G6420" s="1" t="str">
        <f t="array" ref="G6420">IF($F6420="", "", _xlfn.XLOOKUP($F6420,accounts!$A$2:$A$86,accounts!$B$2:$B$86, "Other"))</f>
        <v>services</v>
      </c>
      <c r="H6420" s="1" t="str">
        <f t="array" ref="H6420">IF($F6420="", "", IFS(_xlfn.XLOOKUP($F6420, accounts!$A$2:$A$86, accounts!$E$2:$E$86, 0)&gt;=1000, "Enterprise", _xlfn.XLOOKUP($F6420, accounts!$A$2:$A$86, accounts!$E$2:$E$86, 0)&gt;=100, "Mid-Market", TRUE, "SMB"))</f>
        <v>Enterprise</v>
      </c>
      <c r="I6420" s="1" t="str">
        <f t="array" ref="I6420">IF($F6420="", "", _xlfn.XLOOKUP($F6420,accounts!$A$2:$A$86,accounts!$F$2:$F$86, "Other"))</f>
        <v>Brazil</v>
      </c>
      <c r="J6420" s="1" t="s">
        <v>131</v>
      </c>
      <c r="K6420" s="3">
        <v>42981.0</v>
      </c>
      <c r="L6420" s="3">
        <v>42987.0</v>
      </c>
      <c r="M6420" s="1">
        <v>6656.0</v>
      </c>
    </row>
    <row r="6421">
      <c r="A6421" s="1" t="s">
        <v>6626</v>
      </c>
      <c r="B6421" s="1" t="s">
        <v>54</v>
      </c>
      <c r="C6421" s="1" t="str">
        <f t="array" ref="C6421">_xlfn.XLOOKUP($B6421, sales_teams!$A$2:$A$36, sales_teams!$B$2:$B$36)</f>
        <v>Rocco Neubert</v>
      </c>
      <c r="D6421" s="1" t="str">
        <f t="array" ref="D6421">_xlfn.XLOOKUP($B6421, sales_teams!$A$2:$A$36, sales_teams!$C$2:$C$36)</f>
        <v>East</v>
      </c>
      <c r="E6421" s="1" t="s">
        <v>148</v>
      </c>
      <c r="F6421" s="1" t="s">
        <v>81</v>
      </c>
      <c r="G6421" s="1" t="str">
        <f t="array" ref="G6421">IF($F6421="", "", _xlfn.XLOOKUP($F6421,accounts!$A$2:$A$86,accounts!$B$2:$B$86, "Other"))</f>
        <v>technology</v>
      </c>
      <c r="H6421" s="1" t="str">
        <f t="array" ref="H6421">IF($F6421="", "", IFS(_xlfn.XLOOKUP($F6421, accounts!$A$2:$A$86, accounts!$E$2:$E$86, 0)&gt;=1000, "Enterprise", _xlfn.XLOOKUP($F6421, accounts!$A$2:$A$86, accounts!$E$2:$E$86, 0)&gt;=100, "Mid-Market", TRUE, "SMB"))</f>
        <v>Enterprise</v>
      </c>
      <c r="I6421" s="1" t="str">
        <f t="array" ref="I6421">IF($F6421="", "", _xlfn.XLOOKUP($F6421,accounts!$A$2:$A$86,accounts!$F$2:$F$86, "Other"))</f>
        <v>United States</v>
      </c>
      <c r="J6421" s="1" t="s">
        <v>131</v>
      </c>
      <c r="K6421" s="3">
        <v>42981.0</v>
      </c>
      <c r="L6421" s="3">
        <v>42988.0</v>
      </c>
      <c r="M6421" s="1">
        <v>4641.0</v>
      </c>
    </row>
    <row r="6422">
      <c r="A6422" s="1" t="s">
        <v>6627</v>
      </c>
      <c r="B6422" s="1" t="s">
        <v>65</v>
      </c>
      <c r="C6422" s="1" t="str">
        <f t="array" ref="C6422">_xlfn.XLOOKUP($B6422, sales_teams!$A$2:$A$36, sales_teams!$B$2:$B$36)</f>
        <v>Celia Rouche</v>
      </c>
      <c r="D6422" s="1" t="str">
        <f t="array" ref="D6422">_xlfn.XLOOKUP($B6422, sales_teams!$A$2:$A$36, sales_teams!$C$2:$C$36)</f>
        <v>West</v>
      </c>
      <c r="E6422" s="1" t="s">
        <v>242</v>
      </c>
      <c r="F6422" s="1" t="s">
        <v>168</v>
      </c>
      <c r="G6422" s="1" t="str">
        <f t="array" ref="G6422">IF($F6422="", "", _xlfn.XLOOKUP($F6422,accounts!$A$2:$A$86,accounts!$B$2:$B$86, "Other"))</f>
        <v>finance</v>
      </c>
      <c r="H6422" s="1" t="str">
        <f t="array" ref="H6422">IF($F6422="", "", IFS(_xlfn.XLOOKUP($F6422, accounts!$A$2:$A$86, accounts!$E$2:$E$86, 0)&gt;=1000, "Enterprise", _xlfn.XLOOKUP($F6422, accounts!$A$2:$A$86, accounts!$E$2:$E$86, 0)&gt;=100, "Mid-Market", TRUE, "SMB"))</f>
        <v>Enterprise</v>
      </c>
      <c r="I6422" s="1" t="str">
        <f t="array" ref="I6422">IF($F6422="", "", _xlfn.XLOOKUP($F6422,accounts!$A$2:$A$86,accounts!$F$2:$F$86, "Other"))</f>
        <v>United States</v>
      </c>
      <c r="J6422" s="1" t="s">
        <v>131</v>
      </c>
      <c r="K6422" s="3">
        <v>42981.0</v>
      </c>
      <c r="L6422" s="3">
        <v>43049.0</v>
      </c>
      <c r="M6422" s="1">
        <v>26186.0</v>
      </c>
    </row>
    <row r="6423">
      <c r="A6423" s="1" t="s">
        <v>6628</v>
      </c>
      <c r="B6423" s="1" t="s">
        <v>60</v>
      </c>
      <c r="C6423" s="1" t="str">
        <f t="array" ref="C6423">_xlfn.XLOOKUP($B6423, sales_teams!$A$2:$A$36, sales_teams!$B$2:$B$36)</f>
        <v>Celia Rouche</v>
      </c>
      <c r="D6423" s="1" t="str">
        <f t="array" ref="D6423">_xlfn.XLOOKUP($B6423, sales_teams!$A$2:$A$36, sales_teams!$C$2:$C$36)</f>
        <v>West</v>
      </c>
      <c r="E6423" s="1" t="s">
        <v>179</v>
      </c>
      <c r="G6423" s="1" t="str">
        <f t="array" ref="G6423">IF($F6423="", "", _xlfn.XLOOKUP($F6423,accounts!$A$2:$A$86,accounts!$B$2:$B$86, "Other"))</f>
        <v/>
      </c>
      <c r="H6423" s="1" t="str">
        <f t="array" ref="H6423">IF($F6423="", "", IFS(_xlfn.XLOOKUP($F6423, accounts!$A$2:$A$86, accounts!$E$2:$E$86, 0)&gt;=1000, "Enterprise", _xlfn.XLOOKUP($F6423, accounts!$A$2:$A$86, accounts!$E$2:$E$86, 0)&gt;=100, "Mid-Market", TRUE, "SMB"))</f>
        <v/>
      </c>
      <c r="I6423" s="1" t="str">
        <f t="array" ref="I6423">IF($F6423="", "", _xlfn.XLOOKUP($F6423,accounts!$A$2:$A$86,accounts!$F$2:$F$86, "Other"))</f>
        <v/>
      </c>
      <c r="J6423" s="1" t="s">
        <v>189</v>
      </c>
      <c r="K6423" s="3">
        <v>42981.0</v>
      </c>
    </row>
    <row r="6424">
      <c r="A6424" s="1" t="s">
        <v>6629</v>
      </c>
      <c r="B6424" s="1" t="s">
        <v>60</v>
      </c>
      <c r="C6424" s="1" t="str">
        <f t="array" ref="C6424">_xlfn.XLOOKUP($B6424, sales_teams!$A$2:$A$36, sales_teams!$B$2:$B$36)</f>
        <v>Celia Rouche</v>
      </c>
      <c r="D6424" s="1" t="str">
        <f t="array" ref="D6424">_xlfn.XLOOKUP($B6424, sales_teams!$A$2:$A$36, sales_teams!$C$2:$C$36)</f>
        <v>West</v>
      </c>
      <c r="E6424" s="1" t="s">
        <v>188</v>
      </c>
      <c r="F6424" s="1" t="s">
        <v>137</v>
      </c>
      <c r="G6424" s="1" t="str">
        <f t="array" ref="G6424">IF($F6424="", "", _xlfn.XLOOKUP($F6424,accounts!$A$2:$A$86,accounts!$B$2:$B$86, "Other"))</f>
        <v>services</v>
      </c>
      <c r="H6424" s="1" t="str">
        <f t="array" ref="H6424">IF($F6424="", "", IFS(_xlfn.XLOOKUP($F6424, accounts!$A$2:$A$86, accounts!$E$2:$E$86, 0)&gt;=1000, "Enterprise", _xlfn.XLOOKUP($F6424, accounts!$A$2:$A$86, accounts!$E$2:$E$86, 0)&gt;=100, "Mid-Market", TRUE, "SMB"))</f>
        <v>Enterprise</v>
      </c>
      <c r="I6424" s="1" t="str">
        <f t="array" ref="I6424">IF($F6424="", "", _xlfn.XLOOKUP($F6424,accounts!$A$2:$A$86,accounts!$F$2:$F$86, "Other"))</f>
        <v>Germany</v>
      </c>
      <c r="J6424" s="1" t="s">
        <v>131</v>
      </c>
      <c r="K6424" s="3">
        <v>42981.0</v>
      </c>
      <c r="L6424" s="3">
        <v>42992.0</v>
      </c>
      <c r="M6424" s="1">
        <v>4251.0</v>
      </c>
    </row>
    <row r="6425">
      <c r="A6425" s="1" t="s">
        <v>6630</v>
      </c>
      <c r="B6425" s="1" t="s">
        <v>34</v>
      </c>
      <c r="C6425" s="1" t="str">
        <f t="array" ref="C6425">_xlfn.XLOOKUP($B6425, sales_teams!$A$2:$A$36, sales_teams!$B$2:$B$36)</f>
        <v>Cara Losch</v>
      </c>
      <c r="D6425" s="1" t="str">
        <f t="array" ref="D6425">_xlfn.XLOOKUP($B6425, sales_teams!$A$2:$A$36, sales_teams!$C$2:$C$36)</f>
        <v>East</v>
      </c>
      <c r="E6425" s="1" t="s">
        <v>181</v>
      </c>
      <c r="G6425" s="1" t="str">
        <f t="array" ref="G6425">IF($F6425="", "", _xlfn.XLOOKUP($F6425,accounts!$A$2:$A$86,accounts!$B$2:$B$86, "Other"))</f>
        <v/>
      </c>
      <c r="H6425" s="1" t="str">
        <f t="array" ref="H6425">IF($F6425="", "", IFS(_xlfn.XLOOKUP($F6425, accounts!$A$2:$A$86, accounts!$E$2:$E$86, 0)&gt;=1000, "Enterprise", _xlfn.XLOOKUP($F6425, accounts!$A$2:$A$86, accounts!$E$2:$E$86, 0)&gt;=100, "Mid-Market", TRUE, "SMB"))</f>
        <v/>
      </c>
      <c r="I6425" s="1" t="str">
        <f t="array" ref="I6425">IF($F6425="", "", _xlfn.XLOOKUP($F6425,accounts!$A$2:$A$86,accounts!$F$2:$F$86, "Other"))</f>
        <v/>
      </c>
      <c r="J6425" s="1" t="s">
        <v>189</v>
      </c>
      <c r="K6425" s="3">
        <v>42981.0</v>
      </c>
    </row>
    <row r="6426">
      <c r="A6426" s="1" t="s">
        <v>6631</v>
      </c>
      <c r="B6426" s="1" t="s">
        <v>34</v>
      </c>
      <c r="C6426" s="1" t="str">
        <f t="array" ref="C6426">_xlfn.XLOOKUP($B6426, sales_teams!$A$2:$A$36, sales_teams!$B$2:$B$36)</f>
        <v>Cara Losch</v>
      </c>
      <c r="D6426" s="1" t="str">
        <f t="array" ref="D6426">_xlfn.XLOOKUP($B6426, sales_teams!$A$2:$A$36, sales_teams!$C$2:$C$36)</f>
        <v>East</v>
      </c>
      <c r="E6426" s="1" t="s">
        <v>179</v>
      </c>
      <c r="F6426" s="1" t="s">
        <v>98</v>
      </c>
      <c r="G6426" s="1" t="str">
        <f t="array" ref="G6426">IF($F6426="", "", _xlfn.XLOOKUP($F6426,accounts!$A$2:$A$86,accounts!$B$2:$B$86, "Other"))</f>
        <v>retail</v>
      </c>
      <c r="H6426" s="1" t="str">
        <f t="array" ref="H6426">IF($F6426="", "", IFS(_xlfn.XLOOKUP($F6426, accounts!$A$2:$A$86, accounts!$E$2:$E$86, 0)&gt;=1000, "Enterprise", _xlfn.XLOOKUP($F6426, accounts!$A$2:$A$86, accounts!$E$2:$E$86, 0)&gt;=100, "Mid-Market", TRUE, "SMB"))</f>
        <v>Enterprise</v>
      </c>
      <c r="I6426" s="1" t="str">
        <f t="array" ref="I6426">IF($F6426="", "", _xlfn.XLOOKUP($F6426,accounts!$A$2:$A$86,accounts!$F$2:$F$86, "Other"))</f>
        <v>Japan</v>
      </c>
      <c r="J6426" s="1" t="s">
        <v>131</v>
      </c>
      <c r="K6426" s="3">
        <v>42981.0</v>
      </c>
      <c r="L6426" s="3">
        <v>42989.0</v>
      </c>
      <c r="M6426" s="1">
        <v>51.0</v>
      </c>
    </row>
    <row r="6427">
      <c r="A6427" s="1" t="s">
        <v>6632</v>
      </c>
      <c r="B6427" s="1" t="s">
        <v>34</v>
      </c>
      <c r="C6427" s="1" t="str">
        <f t="array" ref="C6427">_xlfn.XLOOKUP($B6427, sales_teams!$A$2:$A$36, sales_teams!$B$2:$B$36)</f>
        <v>Cara Losch</v>
      </c>
      <c r="D6427" s="1" t="str">
        <f t="array" ref="D6427">_xlfn.XLOOKUP($B6427, sales_teams!$A$2:$A$36, sales_teams!$C$2:$C$36)</f>
        <v>East</v>
      </c>
      <c r="E6427" s="1" t="s">
        <v>179</v>
      </c>
      <c r="F6427" s="1" t="s">
        <v>103</v>
      </c>
      <c r="G6427" s="1" t="str">
        <f t="array" ref="G6427">IF($F6427="", "", _xlfn.XLOOKUP($F6427,accounts!$A$2:$A$86,accounts!$B$2:$B$86, "Other"))</f>
        <v>retail</v>
      </c>
      <c r="H6427" s="1" t="str">
        <f t="array" ref="H6427">IF($F6427="", "", IFS(_xlfn.XLOOKUP($F6427, accounts!$A$2:$A$86, accounts!$E$2:$E$86, 0)&gt;=1000, "Enterprise", _xlfn.XLOOKUP($F6427, accounts!$A$2:$A$86, accounts!$E$2:$E$86, 0)&gt;=100, "Mid-Market", TRUE, "SMB"))</f>
        <v>Enterprise</v>
      </c>
      <c r="I6427" s="1" t="str">
        <f t="array" ref="I6427">IF($F6427="", "", _xlfn.XLOOKUP($F6427,accounts!$A$2:$A$86,accounts!$F$2:$F$86, "Other"))</f>
        <v>United States</v>
      </c>
      <c r="J6427" s="1" t="s">
        <v>131</v>
      </c>
      <c r="K6427" s="3">
        <v>42981.0</v>
      </c>
      <c r="L6427" s="3">
        <v>43048.0</v>
      </c>
      <c r="M6427" s="1">
        <v>62.0</v>
      </c>
    </row>
    <row r="6428">
      <c r="A6428" s="1" t="s">
        <v>6633</v>
      </c>
      <c r="B6428" s="1" t="s">
        <v>105</v>
      </c>
      <c r="C6428" s="1" t="str">
        <f t="array" ref="C6428">_xlfn.XLOOKUP($B6428, sales_teams!$A$2:$A$36, sales_teams!$B$2:$B$36)</f>
        <v>Summer Sewald</v>
      </c>
      <c r="D6428" s="1" t="str">
        <f t="array" ref="D6428">_xlfn.XLOOKUP($B6428, sales_teams!$A$2:$A$36, sales_teams!$C$2:$C$36)</f>
        <v>West</v>
      </c>
      <c r="E6428" s="1" t="s">
        <v>181</v>
      </c>
      <c r="F6428" s="1" t="s">
        <v>97</v>
      </c>
      <c r="G6428" s="1" t="str">
        <f t="array" ref="G6428">IF($F6428="", "", _xlfn.XLOOKUP($F6428,accounts!$A$2:$A$86,accounts!$B$2:$B$86, "Other"))</f>
        <v>finance</v>
      </c>
      <c r="H6428" s="1" t="str">
        <f t="array" ref="H6428">IF($F6428="", "", IFS(_xlfn.XLOOKUP($F6428, accounts!$A$2:$A$86, accounts!$E$2:$E$86, 0)&gt;=1000, "Enterprise", _xlfn.XLOOKUP($F6428, accounts!$A$2:$A$86, accounts!$E$2:$E$86, 0)&gt;=100, "Mid-Market", TRUE, "SMB"))</f>
        <v>Mid-Market</v>
      </c>
      <c r="I6428" s="1" t="str">
        <f t="array" ref="I6428">IF($F6428="", "", _xlfn.XLOOKUP($F6428,accounts!$A$2:$A$86,accounts!$F$2:$F$86, "Other"))</f>
        <v>United States</v>
      </c>
      <c r="J6428" s="1" t="s">
        <v>192</v>
      </c>
      <c r="K6428" s="3">
        <v>42981.0</v>
      </c>
      <c r="L6428" s="3">
        <v>43040.0</v>
      </c>
      <c r="M6428" s="1">
        <v>0.0</v>
      </c>
    </row>
    <row r="6429">
      <c r="A6429" s="1" t="s">
        <v>6634</v>
      </c>
      <c r="B6429" s="1" t="s">
        <v>7</v>
      </c>
      <c r="C6429" s="1" t="str">
        <f t="array" ref="C6429">_xlfn.XLOOKUP($B6429, sales_teams!$A$2:$A$36, sales_teams!$B$2:$B$36)</f>
        <v>Dustin Brinkmann</v>
      </c>
      <c r="D6429" s="1" t="str">
        <f t="array" ref="D6429">_xlfn.XLOOKUP($B6429, sales_teams!$A$2:$A$36, sales_teams!$C$2:$C$36)</f>
        <v>Central</v>
      </c>
      <c r="E6429" s="1" t="s">
        <v>188</v>
      </c>
      <c r="F6429" s="1" t="s">
        <v>155</v>
      </c>
      <c r="G6429" s="1" t="str">
        <f t="array" ref="G6429">IF($F6429="", "", _xlfn.XLOOKUP($F6429,accounts!$A$2:$A$86,accounts!$B$2:$B$86, "Other"))</f>
        <v>finance</v>
      </c>
      <c r="H6429" s="1" t="str">
        <f t="array" ref="H6429">IF($F6429="", "", IFS(_xlfn.XLOOKUP($F6429, accounts!$A$2:$A$86, accounts!$E$2:$E$86, 0)&gt;=1000, "Enterprise", _xlfn.XLOOKUP($F6429, accounts!$A$2:$A$86, accounts!$E$2:$E$86, 0)&gt;=100, "Mid-Market", TRUE, "SMB"))</f>
        <v>Enterprise</v>
      </c>
      <c r="I6429" s="1" t="str">
        <f t="array" ref="I6429">IF($F6429="", "", _xlfn.XLOOKUP($F6429,accounts!$A$2:$A$86,accounts!$F$2:$F$86, "Other"))</f>
        <v>United States</v>
      </c>
      <c r="J6429" s="1" t="s">
        <v>192</v>
      </c>
      <c r="K6429" s="3">
        <v>42982.0</v>
      </c>
      <c r="L6429" s="3">
        <v>43051.0</v>
      </c>
      <c r="M6429" s="1">
        <v>0.0</v>
      </c>
    </row>
    <row r="6430">
      <c r="A6430" s="1" t="s">
        <v>6635</v>
      </c>
      <c r="B6430" s="1" t="s">
        <v>7</v>
      </c>
      <c r="C6430" s="1" t="str">
        <f t="array" ref="C6430">_xlfn.XLOOKUP($B6430, sales_teams!$A$2:$A$36, sales_teams!$B$2:$B$36)</f>
        <v>Dustin Brinkmann</v>
      </c>
      <c r="D6430" s="1" t="str">
        <f t="array" ref="D6430">_xlfn.XLOOKUP($B6430, sales_teams!$A$2:$A$36, sales_teams!$C$2:$C$36)</f>
        <v>Central</v>
      </c>
      <c r="E6430" s="1" t="s">
        <v>179</v>
      </c>
      <c r="F6430" s="1" t="s">
        <v>152</v>
      </c>
      <c r="G6430" s="1" t="str">
        <f t="array" ref="G6430">IF($F6430="", "", _xlfn.XLOOKUP($F6430,accounts!$A$2:$A$86,accounts!$B$2:$B$86, "Other"))</f>
        <v>marketing</v>
      </c>
      <c r="H6430" s="1" t="str">
        <f t="array" ref="H6430">IF($F6430="", "", IFS(_xlfn.XLOOKUP($F6430, accounts!$A$2:$A$86, accounts!$E$2:$E$86, 0)&gt;=1000, "Enterprise", _xlfn.XLOOKUP($F6430, accounts!$A$2:$A$86, accounts!$E$2:$E$86, 0)&gt;=100, "Mid-Market", TRUE, "SMB"))</f>
        <v>Mid-Market</v>
      </c>
      <c r="I6430" s="1" t="str">
        <f t="array" ref="I6430">IF($F6430="", "", _xlfn.XLOOKUP($F6430,accounts!$A$2:$A$86,accounts!$F$2:$F$86, "Other"))</f>
        <v>United States</v>
      </c>
      <c r="J6430" s="1" t="s">
        <v>131</v>
      </c>
      <c r="K6430" s="3">
        <v>42982.0</v>
      </c>
      <c r="L6430" s="3">
        <v>43060.0</v>
      </c>
      <c r="M6430" s="1">
        <v>58.0</v>
      </c>
    </row>
    <row r="6431">
      <c r="A6431" s="1" t="s">
        <v>6636</v>
      </c>
      <c r="B6431" s="1" t="s">
        <v>57</v>
      </c>
      <c r="C6431" s="1" t="str">
        <f t="array" ref="C6431">_xlfn.XLOOKUP($B6431, sales_teams!$A$2:$A$36, sales_teams!$B$2:$B$36)</f>
        <v>Rocco Neubert</v>
      </c>
      <c r="D6431" s="1" t="str">
        <f t="array" ref="D6431">_xlfn.XLOOKUP($B6431, sales_teams!$A$2:$A$36, sales_teams!$C$2:$C$36)</f>
        <v>East</v>
      </c>
      <c r="E6431" s="1" t="s">
        <v>109</v>
      </c>
      <c r="F6431" s="1" t="s">
        <v>83</v>
      </c>
      <c r="G6431" s="1" t="str">
        <f t="array" ref="G6431">IF($F6431="", "", _xlfn.XLOOKUP($F6431,accounts!$A$2:$A$86,accounts!$B$2:$B$86, "Other"))</f>
        <v>marketing</v>
      </c>
      <c r="H6431" s="1" t="str">
        <f t="array" ref="H6431">IF($F6431="", "", IFS(_xlfn.XLOOKUP($F6431, accounts!$A$2:$A$86, accounts!$E$2:$E$86, 0)&gt;=1000, "Enterprise", _xlfn.XLOOKUP($F6431, accounts!$A$2:$A$86, accounts!$E$2:$E$86, 0)&gt;=100, "Mid-Market", TRUE, "SMB"))</f>
        <v>Enterprise</v>
      </c>
      <c r="I6431" s="1" t="str">
        <f t="array" ref="I6431">IF($F6431="", "", _xlfn.XLOOKUP($F6431,accounts!$A$2:$A$86,accounts!$F$2:$F$86, "Other"))</f>
        <v>United States</v>
      </c>
      <c r="J6431" s="1" t="s">
        <v>131</v>
      </c>
      <c r="K6431" s="3">
        <v>42982.0</v>
      </c>
      <c r="L6431" s="3">
        <v>43050.0</v>
      </c>
      <c r="M6431" s="1">
        <v>973.0</v>
      </c>
    </row>
    <row r="6432">
      <c r="A6432" s="1" t="s">
        <v>6637</v>
      </c>
      <c r="B6432" s="1" t="s">
        <v>57</v>
      </c>
      <c r="C6432" s="1" t="str">
        <f t="array" ref="C6432">_xlfn.XLOOKUP($B6432, sales_teams!$A$2:$A$36, sales_teams!$B$2:$B$36)</f>
        <v>Rocco Neubert</v>
      </c>
      <c r="D6432" s="1" t="str">
        <f t="array" ref="D6432">_xlfn.XLOOKUP($B6432, sales_teams!$A$2:$A$36, sales_teams!$C$2:$C$36)</f>
        <v>East</v>
      </c>
      <c r="E6432" s="1" t="s">
        <v>194</v>
      </c>
      <c r="F6432" s="1" t="s">
        <v>126</v>
      </c>
      <c r="G6432" s="1" t="str">
        <f t="array" ref="G6432">IF($F6432="", "", _xlfn.XLOOKUP($F6432,accounts!$A$2:$A$86,accounts!$B$2:$B$86, "Other"))</f>
        <v>retail</v>
      </c>
      <c r="H6432" s="1" t="str">
        <f t="array" ref="H6432">IF($F6432="", "", IFS(_xlfn.XLOOKUP($F6432, accounts!$A$2:$A$86, accounts!$E$2:$E$86, 0)&gt;=1000, "Enterprise", _xlfn.XLOOKUP($F6432, accounts!$A$2:$A$86, accounts!$E$2:$E$86, 0)&gt;=100, "Mid-Market", TRUE, "SMB"))</f>
        <v>Enterprise</v>
      </c>
      <c r="I6432" s="1" t="str">
        <f t="array" ref="I6432">IF($F6432="", "", _xlfn.XLOOKUP($F6432,accounts!$A$2:$A$86,accounts!$F$2:$F$86, "Other"))</f>
        <v>United States</v>
      </c>
      <c r="J6432" s="1" t="s">
        <v>131</v>
      </c>
      <c r="K6432" s="3">
        <v>42982.0</v>
      </c>
      <c r="L6432" s="3">
        <v>42991.0</v>
      </c>
      <c r="M6432" s="1">
        <v>4954.0</v>
      </c>
    </row>
    <row r="6433">
      <c r="A6433" s="1" t="s">
        <v>6638</v>
      </c>
      <c r="B6433" s="1" t="s">
        <v>52</v>
      </c>
      <c r="C6433" s="1" t="str">
        <f t="array" ref="C6433">_xlfn.XLOOKUP($B6433, sales_teams!$A$2:$A$36, sales_teams!$B$2:$B$36)</f>
        <v>Rocco Neubert</v>
      </c>
      <c r="D6433" s="1" t="str">
        <f t="array" ref="D6433">_xlfn.XLOOKUP($B6433, sales_teams!$A$2:$A$36, sales_teams!$C$2:$C$36)</f>
        <v>East</v>
      </c>
      <c r="E6433" s="1" t="s">
        <v>148</v>
      </c>
      <c r="F6433" s="1" t="s">
        <v>59</v>
      </c>
      <c r="G6433" s="1" t="str">
        <f t="array" ref="G6433">IF($F6433="", "", _xlfn.XLOOKUP($F6433,accounts!$A$2:$A$86,accounts!$B$2:$B$86, "Other"))</f>
        <v>medical</v>
      </c>
      <c r="H6433" s="1" t="str">
        <f t="array" ref="H6433">IF($F6433="", "", IFS(_xlfn.XLOOKUP($F6433, accounts!$A$2:$A$86, accounts!$E$2:$E$86, 0)&gt;=1000, "Enterprise", _xlfn.XLOOKUP($F6433, accounts!$A$2:$A$86, accounts!$E$2:$E$86, 0)&gt;=100, "Mid-Market", TRUE, "SMB"))</f>
        <v>SMB</v>
      </c>
      <c r="I6433" s="1" t="str">
        <f t="array" ref="I6433">IF($F6433="", "", _xlfn.XLOOKUP($F6433,accounts!$A$2:$A$86,accounts!$F$2:$F$86, "Other"))</f>
        <v>United States</v>
      </c>
      <c r="J6433" s="1" t="s">
        <v>131</v>
      </c>
      <c r="K6433" s="3">
        <v>42982.0</v>
      </c>
      <c r="L6433" s="3">
        <v>42984.0</v>
      </c>
      <c r="M6433" s="1">
        <v>5113.0</v>
      </c>
    </row>
    <row r="6434">
      <c r="A6434" s="1" t="s">
        <v>6639</v>
      </c>
      <c r="B6434" s="1" t="s">
        <v>39</v>
      </c>
      <c r="C6434" s="1" t="str">
        <f t="array" ref="C6434">_xlfn.XLOOKUP($B6434, sales_teams!$A$2:$A$36, sales_teams!$B$2:$B$36)</f>
        <v>Cara Losch</v>
      </c>
      <c r="D6434" s="1" t="str">
        <f t="array" ref="D6434">_xlfn.XLOOKUP($B6434, sales_teams!$A$2:$A$36, sales_teams!$C$2:$C$36)</f>
        <v>East</v>
      </c>
      <c r="E6434" s="1" t="s">
        <v>148</v>
      </c>
      <c r="G6434" s="1" t="str">
        <f t="array" ref="G6434">IF($F6434="", "", _xlfn.XLOOKUP($F6434,accounts!$A$2:$A$86,accounts!$B$2:$B$86, "Other"))</f>
        <v/>
      </c>
      <c r="H6434" s="1" t="str">
        <f t="array" ref="H6434">IF($F6434="", "", IFS(_xlfn.XLOOKUP($F6434, accounts!$A$2:$A$86, accounts!$E$2:$E$86, 0)&gt;=1000, "Enterprise", _xlfn.XLOOKUP($F6434, accounts!$A$2:$A$86, accounts!$E$2:$E$86, 0)&gt;=100, "Mid-Market", TRUE, "SMB"))</f>
        <v/>
      </c>
      <c r="I6434" s="1" t="str">
        <f t="array" ref="I6434">IF($F6434="", "", _xlfn.XLOOKUP($F6434,accounts!$A$2:$A$86,accounts!$F$2:$F$86, "Other"))</f>
        <v/>
      </c>
      <c r="J6434" s="1" t="s">
        <v>189</v>
      </c>
      <c r="K6434" s="3">
        <v>42982.0</v>
      </c>
    </row>
    <row r="6435">
      <c r="A6435" s="1" t="s">
        <v>6640</v>
      </c>
      <c r="B6435" s="1" t="s">
        <v>39</v>
      </c>
      <c r="C6435" s="1" t="str">
        <f t="array" ref="C6435">_xlfn.XLOOKUP($B6435, sales_teams!$A$2:$A$36, sales_teams!$B$2:$B$36)</f>
        <v>Cara Losch</v>
      </c>
      <c r="D6435" s="1" t="str">
        <f t="array" ref="D6435">_xlfn.XLOOKUP($B6435, sales_teams!$A$2:$A$36, sales_teams!$C$2:$C$36)</f>
        <v>East</v>
      </c>
      <c r="E6435" s="1" t="s">
        <v>194</v>
      </c>
      <c r="F6435" s="1" t="s">
        <v>169</v>
      </c>
      <c r="G6435" s="1" t="str">
        <f t="array" ref="G6435">IF($F6435="", "", _xlfn.XLOOKUP($F6435,accounts!$A$2:$A$86,accounts!$B$2:$B$86, "Other"))</f>
        <v>entertainment</v>
      </c>
      <c r="H6435" s="1" t="str">
        <f t="array" ref="H6435">IF($F6435="", "", IFS(_xlfn.XLOOKUP($F6435, accounts!$A$2:$A$86, accounts!$E$2:$E$86, 0)&gt;=1000, "Enterprise", _xlfn.XLOOKUP($F6435, accounts!$A$2:$A$86, accounts!$E$2:$E$86, 0)&gt;=100, "Mid-Market", TRUE, "SMB"))</f>
        <v>Enterprise</v>
      </c>
      <c r="I6435" s="1" t="str">
        <f t="array" ref="I6435">IF($F6435="", "", _xlfn.XLOOKUP($F6435,accounts!$A$2:$A$86,accounts!$F$2:$F$86, "Other"))</f>
        <v>United States</v>
      </c>
      <c r="J6435" s="1" t="s">
        <v>131</v>
      </c>
      <c r="K6435" s="3">
        <v>42982.0</v>
      </c>
      <c r="L6435" s="3">
        <v>43095.0</v>
      </c>
      <c r="M6435" s="1">
        <v>4631.0</v>
      </c>
    </row>
    <row r="6436">
      <c r="A6436" s="1" t="s">
        <v>6641</v>
      </c>
      <c r="B6436" s="1" t="s">
        <v>48</v>
      </c>
      <c r="C6436" s="1" t="str">
        <f t="array" ref="C6436">_xlfn.XLOOKUP($B6436, sales_teams!$A$2:$A$36, sales_teams!$B$2:$B$36)</f>
        <v>Rocco Neubert</v>
      </c>
      <c r="D6436" s="1" t="str">
        <f t="array" ref="D6436">_xlfn.XLOOKUP($B6436, sales_teams!$A$2:$A$36, sales_teams!$C$2:$C$36)</f>
        <v>East</v>
      </c>
      <c r="E6436" s="1" t="s">
        <v>194</v>
      </c>
      <c r="F6436" s="1" t="s">
        <v>59</v>
      </c>
      <c r="G6436" s="1" t="str">
        <f t="array" ref="G6436">IF($F6436="", "", _xlfn.XLOOKUP($F6436,accounts!$A$2:$A$86,accounts!$B$2:$B$86, "Other"))</f>
        <v>medical</v>
      </c>
      <c r="H6436" s="1" t="str">
        <f t="array" ref="H6436">IF($F6436="", "", IFS(_xlfn.XLOOKUP($F6436, accounts!$A$2:$A$86, accounts!$E$2:$E$86, 0)&gt;=1000, "Enterprise", _xlfn.XLOOKUP($F6436, accounts!$A$2:$A$86, accounts!$E$2:$E$86, 0)&gt;=100, "Mid-Market", TRUE, "SMB"))</f>
        <v>SMB</v>
      </c>
      <c r="I6436" s="1" t="str">
        <f t="array" ref="I6436">IF($F6436="", "", _xlfn.XLOOKUP($F6436,accounts!$A$2:$A$86,accounts!$F$2:$F$86, "Other"))</f>
        <v>United States</v>
      </c>
      <c r="J6436" s="1" t="s">
        <v>131</v>
      </c>
      <c r="K6436" s="3">
        <v>42982.0</v>
      </c>
      <c r="L6436" s="3">
        <v>43040.0</v>
      </c>
      <c r="M6436" s="1">
        <v>5807.0</v>
      </c>
    </row>
    <row r="6437">
      <c r="A6437" s="1" t="s">
        <v>6642</v>
      </c>
      <c r="B6437" s="1" t="s">
        <v>30</v>
      </c>
      <c r="C6437" s="1" t="str">
        <f t="array" ref="C6437">_xlfn.XLOOKUP($B6437, sales_teams!$A$2:$A$36, sales_teams!$B$2:$B$36)</f>
        <v>Melvin Marxen</v>
      </c>
      <c r="D6437" s="1" t="str">
        <f t="array" ref="D6437">_xlfn.XLOOKUP($B6437, sales_teams!$A$2:$A$36, sales_teams!$C$2:$C$36)</f>
        <v>Central</v>
      </c>
      <c r="E6437" s="1" t="s">
        <v>109</v>
      </c>
      <c r="F6437" s="1" t="s">
        <v>119</v>
      </c>
      <c r="G6437" s="1" t="str">
        <f t="array" ref="G6437">IF($F6437="", "", _xlfn.XLOOKUP($F6437,accounts!$A$2:$A$86,accounts!$B$2:$B$86, "Other"))</f>
        <v>technology</v>
      </c>
      <c r="H6437" s="1" t="str">
        <f t="array" ref="H6437">IF($F6437="", "", IFS(_xlfn.XLOOKUP($F6437, accounts!$A$2:$A$86, accounts!$E$2:$E$86, 0)&gt;=1000, "Enterprise", _xlfn.XLOOKUP($F6437, accounts!$A$2:$A$86, accounts!$E$2:$E$86, 0)&gt;=100, "Mid-Market", TRUE, "SMB"))</f>
        <v>Enterprise</v>
      </c>
      <c r="I6437" s="1" t="str">
        <f t="array" ref="I6437">IF($F6437="", "", _xlfn.XLOOKUP($F6437,accounts!$A$2:$A$86,accounts!$F$2:$F$86, "Other"))</f>
        <v>Korea</v>
      </c>
      <c r="J6437" s="1" t="s">
        <v>192</v>
      </c>
      <c r="K6437" s="3">
        <v>42982.0</v>
      </c>
      <c r="L6437" s="3">
        <v>43069.0</v>
      </c>
      <c r="M6437" s="1">
        <v>0.0</v>
      </c>
    </row>
    <row r="6438">
      <c r="A6438" s="1" t="s">
        <v>6643</v>
      </c>
      <c r="B6438" s="1" t="s">
        <v>26</v>
      </c>
      <c r="C6438" s="1" t="str">
        <f t="array" ref="C6438">_xlfn.XLOOKUP($B6438, sales_teams!$A$2:$A$36, sales_teams!$B$2:$B$36)</f>
        <v>Melvin Marxen</v>
      </c>
      <c r="D6438" s="1" t="str">
        <f t="array" ref="D6438">_xlfn.XLOOKUP($B6438, sales_teams!$A$2:$A$36, sales_teams!$C$2:$C$36)</f>
        <v>Central</v>
      </c>
      <c r="E6438" s="1" t="s">
        <v>181</v>
      </c>
      <c r="F6438" s="1" t="s">
        <v>178</v>
      </c>
      <c r="G6438" s="1" t="str">
        <f t="array" ref="G6438">IF($F6438="", "", _xlfn.XLOOKUP($F6438,accounts!$A$2:$A$86,accounts!$B$2:$B$86, "Other"))</f>
        <v>medical</v>
      </c>
      <c r="H6438" s="1" t="str">
        <f t="array" ref="H6438">IF($F6438="", "", IFS(_xlfn.XLOOKUP($F6438, accounts!$A$2:$A$86, accounts!$E$2:$E$86, 0)&gt;=1000, "Enterprise", _xlfn.XLOOKUP($F6438, accounts!$A$2:$A$86, accounts!$E$2:$E$86, 0)&gt;=100, "Mid-Market", TRUE, "SMB"))</f>
        <v>Enterprise</v>
      </c>
      <c r="I6438" s="1" t="str">
        <f t="array" ref="I6438">IF($F6438="", "", _xlfn.XLOOKUP($F6438,accounts!$A$2:$A$86,accounts!$F$2:$F$86, "Other"))</f>
        <v>United States</v>
      </c>
      <c r="J6438" s="1" t="s">
        <v>131</v>
      </c>
      <c r="K6438" s="3">
        <v>42982.0</v>
      </c>
      <c r="L6438" s="3">
        <v>43083.0</v>
      </c>
      <c r="M6438" s="1">
        <v>640.0</v>
      </c>
    </row>
    <row r="6439">
      <c r="A6439" s="1" t="s">
        <v>6644</v>
      </c>
      <c r="B6439" s="1" t="s">
        <v>26</v>
      </c>
      <c r="C6439" s="1" t="str">
        <f t="array" ref="C6439">_xlfn.XLOOKUP($B6439, sales_teams!$A$2:$A$36, sales_teams!$B$2:$B$36)</f>
        <v>Melvin Marxen</v>
      </c>
      <c r="D6439" s="1" t="str">
        <f t="array" ref="D6439">_xlfn.XLOOKUP($B6439, sales_teams!$A$2:$A$36, sales_teams!$C$2:$C$36)</f>
        <v>Central</v>
      </c>
      <c r="E6439" s="1" t="s">
        <v>188</v>
      </c>
      <c r="F6439" s="1" t="s">
        <v>128</v>
      </c>
      <c r="G6439" s="1" t="str">
        <f t="array" ref="G6439">IF($F6439="", "", _xlfn.XLOOKUP($F6439,accounts!$A$2:$A$86,accounts!$B$2:$B$86, "Other"))</f>
        <v>marketing</v>
      </c>
      <c r="H6439" s="1" t="str">
        <f t="array" ref="H6439">IF($F6439="", "", IFS(_xlfn.XLOOKUP($F6439, accounts!$A$2:$A$86, accounts!$E$2:$E$86, 0)&gt;=1000, "Enterprise", _xlfn.XLOOKUP($F6439, accounts!$A$2:$A$86, accounts!$E$2:$E$86, 0)&gt;=100, "Mid-Market", TRUE, "SMB"))</f>
        <v>Enterprise</v>
      </c>
      <c r="I6439" s="1" t="str">
        <f t="array" ref="I6439">IF($F6439="", "", _xlfn.XLOOKUP($F6439,accounts!$A$2:$A$86,accounts!$F$2:$F$86, "Other"))</f>
        <v>United States</v>
      </c>
      <c r="J6439" s="1" t="s">
        <v>131</v>
      </c>
      <c r="K6439" s="3">
        <v>42982.0</v>
      </c>
      <c r="L6439" s="3">
        <v>43064.0</v>
      </c>
      <c r="M6439" s="1">
        <v>3830.0</v>
      </c>
    </row>
    <row r="6440">
      <c r="A6440" s="1" t="s">
        <v>6645</v>
      </c>
      <c r="B6440" s="1" t="s">
        <v>99</v>
      </c>
      <c r="C6440" s="1" t="str">
        <f t="array" ref="C6440">_xlfn.XLOOKUP($B6440, sales_teams!$A$2:$A$36, sales_teams!$B$2:$B$36)</f>
        <v>Summer Sewald</v>
      </c>
      <c r="D6440" s="1" t="str">
        <f t="array" ref="D6440">_xlfn.XLOOKUP($B6440, sales_teams!$A$2:$A$36, sales_teams!$C$2:$C$36)</f>
        <v>West</v>
      </c>
      <c r="E6440" s="1" t="s">
        <v>194</v>
      </c>
      <c r="F6440" s="1" t="s">
        <v>50</v>
      </c>
      <c r="G6440" s="1" t="str">
        <f t="array" ref="G6440">IF($F6440="", "", _xlfn.XLOOKUP($F6440,accounts!$A$2:$A$86,accounts!$B$2:$B$86, "Other"))</f>
        <v>entertainment</v>
      </c>
      <c r="H6440" s="1" t="str">
        <f t="array" ref="H6440">IF($F6440="", "", IFS(_xlfn.XLOOKUP($F6440, accounts!$A$2:$A$86, accounts!$E$2:$E$86, 0)&gt;=1000, "Enterprise", _xlfn.XLOOKUP($F6440, accounts!$A$2:$A$86, accounts!$E$2:$E$86, 0)&gt;=100, "Mid-Market", TRUE, "SMB"))</f>
        <v>Enterprise</v>
      </c>
      <c r="I6440" s="1" t="str">
        <f t="array" ref="I6440">IF($F6440="", "", _xlfn.XLOOKUP($F6440,accounts!$A$2:$A$86,accounts!$F$2:$F$86, "Other"))</f>
        <v>United States</v>
      </c>
      <c r="J6440" s="1" t="s">
        <v>131</v>
      </c>
      <c r="K6440" s="3">
        <v>42982.0</v>
      </c>
      <c r="L6440" s="3">
        <v>43097.0</v>
      </c>
      <c r="M6440" s="1">
        <v>5285.0</v>
      </c>
    </row>
    <row r="6441">
      <c r="A6441" s="1" t="s">
        <v>6646</v>
      </c>
      <c r="B6441" s="1" t="s">
        <v>19</v>
      </c>
      <c r="C6441" s="1" t="str">
        <f t="array" ref="C6441">_xlfn.XLOOKUP($B6441, sales_teams!$A$2:$A$36, sales_teams!$B$2:$B$36)</f>
        <v>Melvin Marxen</v>
      </c>
      <c r="D6441" s="1" t="str">
        <f t="array" ref="D6441">_xlfn.XLOOKUP($B6441, sales_teams!$A$2:$A$36, sales_teams!$C$2:$C$36)</f>
        <v>Central</v>
      </c>
      <c r="E6441" s="1" t="s">
        <v>148</v>
      </c>
      <c r="F6441" s="1" t="s">
        <v>25</v>
      </c>
      <c r="G6441" s="1" t="str">
        <f t="array" ref="G6441">IF($F6441="", "", _xlfn.XLOOKUP($F6441,accounts!$A$2:$A$86,accounts!$B$2:$B$86, "Other"))</f>
        <v>medical</v>
      </c>
      <c r="H6441" s="1" t="str">
        <f t="array" ref="H6441">IF($F6441="", "", IFS(_xlfn.XLOOKUP($F6441, accounts!$A$2:$A$86, accounts!$E$2:$E$86, 0)&gt;=1000, "Enterprise", _xlfn.XLOOKUP($F6441, accounts!$A$2:$A$86, accounts!$E$2:$E$86, 0)&gt;=100, "Mid-Market", TRUE, "SMB"))</f>
        <v>Enterprise</v>
      </c>
      <c r="I6441" s="1" t="str">
        <f t="array" ref="I6441">IF($F6441="", "", _xlfn.XLOOKUP($F6441,accounts!$A$2:$A$86,accounts!$F$2:$F$86, "Other"))</f>
        <v>Kenya</v>
      </c>
      <c r="J6441" s="1" t="s">
        <v>192</v>
      </c>
      <c r="K6441" s="3">
        <v>42982.0</v>
      </c>
      <c r="L6441" s="3">
        <v>43058.0</v>
      </c>
      <c r="M6441" s="1">
        <v>0.0</v>
      </c>
    </row>
    <row r="6442">
      <c r="A6442" s="1" t="s">
        <v>6647</v>
      </c>
      <c r="B6442" s="1" t="s">
        <v>104</v>
      </c>
      <c r="C6442" s="1" t="str">
        <f t="array" ref="C6442">_xlfn.XLOOKUP($B6442, sales_teams!$A$2:$A$36, sales_teams!$B$2:$B$36)</f>
        <v>Summer Sewald</v>
      </c>
      <c r="D6442" s="1" t="str">
        <f t="array" ref="D6442">_xlfn.XLOOKUP($B6442, sales_teams!$A$2:$A$36, sales_teams!$C$2:$C$36)</f>
        <v>West</v>
      </c>
      <c r="E6442" s="1" t="s">
        <v>181</v>
      </c>
      <c r="F6442" s="1" t="s">
        <v>168</v>
      </c>
      <c r="G6442" s="1" t="str">
        <f t="array" ref="G6442">IF($F6442="", "", _xlfn.XLOOKUP($F6442,accounts!$A$2:$A$86,accounts!$B$2:$B$86, "Other"))</f>
        <v>finance</v>
      </c>
      <c r="H6442" s="1" t="str">
        <f t="array" ref="H6442">IF($F6442="", "", IFS(_xlfn.XLOOKUP($F6442, accounts!$A$2:$A$86, accounts!$E$2:$E$86, 0)&gt;=1000, "Enterprise", _xlfn.XLOOKUP($F6442, accounts!$A$2:$A$86, accounts!$E$2:$E$86, 0)&gt;=100, "Mid-Market", TRUE, "SMB"))</f>
        <v>Enterprise</v>
      </c>
      <c r="I6442" s="1" t="str">
        <f t="array" ref="I6442">IF($F6442="", "", _xlfn.XLOOKUP($F6442,accounts!$A$2:$A$86,accounts!$F$2:$F$86, "Other"))</f>
        <v>United States</v>
      </c>
      <c r="J6442" s="1" t="s">
        <v>192</v>
      </c>
      <c r="K6442" s="3">
        <v>42982.0</v>
      </c>
      <c r="L6442" s="3">
        <v>43057.0</v>
      </c>
      <c r="M6442" s="1">
        <v>0.0</v>
      </c>
    </row>
    <row r="6443">
      <c r="A6443" s="1" t="s">
        <v>6648</v>
      </c>
      <c r="B6443" s="1" t="s">
        <v>18</v>
      </c>
      <c r="C6443" s="1" t="str">
        <f t="array" ref="C6443">_xlfn.XLOOKUP($B6443, sales_teams!$A$2:$A$36, sales_teams!$B$2:$B$36)</f>
        <v>Dustin Brinkmann</v>
      </c>
      <c r="D6443" s="1" t="str">
        <f t="array" ref="D6443">_xlfn.XLOOKUP($B6443, sales_teams!$A$2:$A$36, sales_teams!$C$2:$C$36)</f>
        <v>Central</v>
      </c>
      <c r="E6443" s="1" t="s">
        <v>109</v>
      </c>
      <c r="F6443" s="1" t="s">
        <v>79</v>
      </c>
      <c r="G6443" s="1" t="str">
        <f t="array" ref="G6443">IF($F6443="", "", _xlfn.XLOOKUP($F6443,accounts!$A$2:$A$86,accounts!$B$2:$B$86, "Other"))</f>
        <v>entertainment</v>
      </c>
      <c r="H6443" s="1" t="str">
        <f t="array" ref="H6443">IF($F6443="", "", IFS(_xlfn.XLOOKUP($F6443, accounts!$A$2:$A$86, accounts!$E$2:$E$86, 0)&gt;=1000, "Enterprise", _xlfn.XLOOKUP($F6443, accounts!$A$2:$A$86, accounts!$E$2:$E$86, 0)&gt;=100, "Mid-Market", TRUE, "SMB"))</f>
        <v>Mid-Market</v>
      </c>
      <c r="I6443" s="1" t="str">
        <f t="array" ref="I6443">IF($F6443="", "", _xlfn.XLOOKUP($F6443,accounts!$A$2:$A$86,accounts!$F$2:$F$86, "Other"))</f>
        <v>United States</v>
      </c>
      <c r="J6443" s="1" t="s">
        <v>131</v>
      </c>
      <c r="K6443" s="3">
        <v>42982.0</v>
      </c>
      <c r="L6443" s="3">
        <v>43100.0</v>
      </c>
      <c r="M6443" s="1">
        <v>975.0</v>
      </c>
    </row>
    <row r="6444">
      <c r="A6444" s="1" t="s">
        <v>6649</v>
      </c>
      <c r="B6444" s="1" t="s">
        <v>18</v>
      </c>
      <c r="C6444" s="1" t="str">
        <f t="array" ref="C6444">_xlfn.XLOOKUP($B6444, sales_teams!$A$2:$A$36, sales_teams!$B$2:$B$36)</f>
        <v>Dustin Brinkmann</v>
      </c>
      <c r="D6444" s="1" t="str">
        <f t="array" ref="D6444">_xlfn.XLOOKUP($B6444, sales_teams!$A$2:$A$36, sales_teams!$C$2:$C$36)</f>
        <v>Central</v>
      </c>
      <c r="E6444" s="1" t="s">
        <v>109</v>
      </c>
      <c r="F6444" s="1" t="s">
        <v>95</v>
      </c>
      <c r="G6444" s="1" t="str">
        <f t="array" ref="G6444">IF($F6444="", "", _xlfn.XLOOKUP($F6444,accounts!$A$2:$A$86,accounts!$B$2:$B$86, "Other"))</f>
        <v>finance</v>
      </c>
      <c r="H6444" s="1" t="str">
        <f t="array" ref="H6444">IF($F6444="", "", IFS(_xlfn.XLOOKUP($F6444, accounts!$A$2:$A$86, accounts!$E$2:$E$86, 0)&gt;=1000, "Enterprise", _xlfn.XLOOKUP($F6444, accounts!$A$2:$A$86, accounts!$E$2:$E$86, 0)&gt;=100, "Mid-Market", TRUE, "SMB"))</f>
        <v>Enterprise</v>
      </c>
      <c r="I6444" s="1" t="str">
        <f t="array" ref="I6444">IF($F6444="", "", _xlfn.XLOOKUP($F6444,accounts!$A$2:$A$86,accounts!$F$2:$F$86, "Other"))</f>
        <v>United States</v>
      </c>
      <c r="J6444" s="1" t="s">
        <v>131</v>
      </c>
      <c r="K6444" s="3">
        <v>42982.0</v>
      </c>
      <c r="L6444" s="3">
        <v>43082.0</v>
      </c>
      <c r="M6444" s="1">
        <v>847.0</v>
      </c>
    </row>
    <row r="6445">
      <c r="A6445" s="1" t="s">
        <v>6650</v>
      </c>
      <c r="B6445" s="1" t="s">
        <v>28</v>
      </c>
      <c r="C6445" s="1" t="str">
        <f t="array" ref="C6445">_xlfn.XLOOKUP($B6445, sales_teams!$A$2:$A$36, sales_teams!$B$2:$B$36)</f>
        <v>Melvin Marxen</v>
      </c>
      <c r="D6445" s="1" t="str">
        <f t="array" ref="D6445">_xlfn.XLOOKUP($B6445, sales_teams!$A$2:$A$36, sales_teams!$C$2:$C$36)</f>
        <v>Central</v>
      </c>
      <c r="E6445" s="1" t="s">
        <v>188</v>
      </c>
      <c r="F6445" s="1" t="s">
        <v>145</v>
      </c>
      <c r="G6445" s="1" t="str">
        <f t="array" ref="G6445">IF($F6445="", "", _xlfn.XLOOKUP($F6445,accounts!$A$2:$A$86,accounts!$B$2:$B$86, "Other"))</f>
        <v>technology</v>
      </c>
      <c r="H6445" s="1" t="str">
        <f t="array" ref="H6445">IF($F6445="", "", IFS(_xlfn.XLOOKUP($F6445, accounts!$A$2:$A$86, accounts!$E$2:$E$86, 0)&gt;=1000, "Enterprise", _xlfn.XLOOKUP($F6445, accounts!$A$2:$A$86, accounts!$E$2:$E$86, 0)&gt;=100, "Mid-Market", TRUE, "SMB"))</f>
        <v>Enterprise</v>
      </c>
      <c r="I6445" s="1" t="str">
        <f t="array" ref="I6445">IF($F6445="", "", _xlfn.XLOOKUP($F6445,accounts!$A$2:$A$86,accounts!$F$2:$F$86, "Other"))</f>
        <v>Panama</v>
      </c>
      <c r="J6445" s="1" t="s">
        <v>131</v>
      </c>
      <c r="K6445" s="3">
        <v>42982.0</v>
      </c>
      <c r="L6445" s="3">
        <v>43084.0</v>
      </c>
      <c r="M6445" s="1">
        <v>2814.0</v>
      </c>
    </row>
    <row r="6446">
      <c r="A6446" s="1" t="s">
        <v>6651</v>
      </c>
      <c r="B6446" s="1" t="s">
        <v>65</v>
      </c>
      <c r="C6446" s="1" t="str">
        <f t="array" ref="C6446">_xlfn.XLOOKUP($B6446, sales_teams!$A$2:$A$36, sales_teams!$B$2:$B$36)</f>
        <v>Celia Rouche</v>
      </c>
      <c r="D6446" s="1" t="str">
        <f t="array" ref="D6446">_xlfn.XLOOKUP($B6446, sales_teams!$A$2:$A$36, sales_teams!$C$2:$C$36)</f>
        <v>West</v>
      </c>
      <c r="E6446" s="1" t="s">
        <v>188</v>
      </c>
      <c r="F6446" s="1" t="s">
        <v>130</v>
      </c>
      <c r="G6446" s="1" t="str">
        <f t="array" ref="G6446">IF($F6446="", "", _xlfn.XLOOKUP($F6446,accounts!$A$2:$A$86,accounts!$B$2:$B$86, "Other"))</f>
        <v>medical</v>
      </c>
      <c r="H6446" s="1" t="str">
        <f t="array" ref="H6446">IF($F6446="", "", IFS(_xlfn.XLOOKUP($F6446, accounts!$A$2:$A$86, accounts!$E$2:$E$86, 0)&gt;=1000, "Enterprise", _xlfn.XLOOKUP($F6446, accounts!$A$2:$A$86, accounts!$E$2:$E$86, 0)&gt;=100, "Mid-Market", TRUE, "SMB"))</f>
        <v>Enterprise</v>
      </c>
      <c r="I6446" s="1" t="str">
        <f t="array" ref="I6446">IF($F6446="", "", _xlfn.XLOOKUP($F6446,accounts!$A$2:$A$86,accounts!$F$2:$F$86, "Other"))</f>
        <v>United States</v>
      </c>
      <c r="J6446" s="1" t="s">
        <v>131</v>
      </c>
      <c r="K6446" s="3">
        <v>42982.0</v>
      </c>
      <c r="L6446" s="3">
        <v>43045.0</v>
      </c>
      <c r="M6446" s="1">
        <v>3275.0</v>
      </c>
    </row>
    <row r="6447">
      <c r="A6447" s="1" t="s">
        <v>6652</v>
      </c>
      <c r="B6447" s="1" t="s">
        <v>15</v>
      </c>
      <c r="C6447" s="1" t="str">
        <f t="array" ref="C6447">_xlfn.XLOOKUP($B6447, sales_teams!$A$2:$A$36, sales_teams!$B$2:$B$36)</f>
        <v>Dustin Brinkmann</v>
      </c>
      <c r="D6447" s="1" t="str">
        <f t="array" ref="D6447">_xlfn.XLOOKUP($B6447, sales_teams!$A$2:$A$36, sales_teams!$C$2:$C$36)</f>
        <v>Central</v>
      </c>
      <c r="E6447" s="1" t="s">
        <v>179</v>
      </c>
      <c r="F6447" s="1" t="s">
        <v>25</v>
      </c>
      <c r="G6447" s="1" t="str">
        <f t="array" ref="G6447">IF($F6447="", "", _xlfn.XLOOKUP($F6447,accounts!$A$2:$A$86,accounts!$B$2:$B$86, "Other"))</f>
        <v>medical</v>
      </c>
      <c r="H6447" s="1" t="str">
        <f t="array" ref="H6447">IF($F6447="", "", IFS(_xlfn.XLOOKUP($F6447, accounts!$A$2:$A$86, accounts!$E$2:$E$86, 0)&gt;=1000, "Enterprise", _xlfn.XLOOKUP($F6447, accounts!$A$2:$A$86, accounts!$E$2:$E$86, 0)&gt;=100, "Mid-Market", TRUE, "SMB"))</f>
        <v>Enterprise</v>
      </c>
      <c r="I6447" s="1" t="str">
        <f t="array" ref="I6447">IF($F6447="", "", _xlfn.XLOOKUP($F6447,accounts!$A$2:$A$86,accounts!$F$2:$F$86, "Other"))</f>
        <v>Kenya</v>
      </c>
      <c r="J6447" s="1" t="s">
        <v>131</v>
      </c>
      <c r="K6447" s="3">
        <v>42982.0</v>
      </c>
      <c r="L6447" s="3">
        <v>43095.0</v>
      </c>
      <c r="M6447" s="1">
        <v>41.0</v>
      </c>
    </row>
    <row r="6448">
      <c r="A6448" s="1" t="s">
        <v>6653</v>
      </c>
      <c r="B6448" s="1" t="s">
        <v>60</v>
      </c>
      <c r="C6448" s="1" t="str">
        <f t="array" ref="C6448">_xlfn.XLOOKUP($B6448, sales_teams!$A$2:$A$36, sales_teams!$B$2:$B$36)</f>
        <v>Celia Rouche</v>
      </c>
      <c r="D6448" s="1" t="str">
        <f t="array" ref="D6448">_xlfn.XLOOKUP($B6448, sales_teams!$A$2:$A$36, sales_teams!$C$2:$C$36)</f>
        <v>West</v>
      </c>
      <c r="E6448" s="1" t="s">
        <v>194</v>
      </c>
      <c r="F6448" s="1" t="s">
        <v>75</v>
      </c>
      <c r="G6448" s="1" t="str">
        <f t="array" ref="G6448">IF($F6448="", "", _xlfn.XLOOKUP($F6448,accounts!$A$2:$A$86,accounts!$B$2:$B$86, "Other"))</f>
        <v>software</v>
      </c>
      <c r="H6448" s="1" t="str">
        <f t="array" ref="H6448">IF($F6448="", "", IFS(_xlfn.XLOOKUP($F6448, accounts!$A$2:$A$86, accounts!$E$2:$E$86, 0)&gt;=1000, "Enterprise", _xlfn.XLOOKUP($F6448, accounts!$A$2:$A$86, accounts!$E$2:$E$86, 0)&gt;=100, "Mid-Market", TRUE, "SMB"))</f>
        <v>SMB</v>
      </c>
      <c r="I6448" s="1" t="str">
        <f t="array" ref="I6448">IF($F6448="", "", _xlfn.XLOOKUP($F6448,accounts!$A$2:$A$86,accounts!$F$2:$F$86, "Other"))</f>
        <v>United States</v>
      </c>
      <c r="J6448" s="1" t="s">
        <v>131</v>
      </c>
      <c r="K6448" s="3">
        <v>42982.0</v>
      </c>
      <c r="L6448" s="3">
        <v>43058.0</v>
      </c>
      <c r="M6448" s="1">
        <v>5185.0</v>
      </c>
    </row>
    <row r="6449">
      <c r="A6449" s="1" t="s">
        <v>6654</v>
      </c>
      <c r="B6449" s="1" t="s">
        <v>60</v>
      </c>
      <c r="C6449" s="1" t="str">
        <f t="array" ref="C6449">_xlfn.XLOOKUP($B6449, sales_teams!$A$2:$A$36, sales_teams!$B$2:$B$36)</f>
        <v>Celia Rouche</v>
      </c>
      <c r="D6449" s="1" t="str">
        <f t="array" ref="D6449">_xlfn.XLOOKUP($B6449, sales_teams!$A$2:$A$36, sales_teams!$C$2:$C$36)</f>
        <v>West</v>
      </c>
      <c r="E6449" s="1" t="s">
        <v>148</v>
      </c>
      <c r="F6449" s="1" t="s">
        <v>75</v>
      </c>
      <c r="G6449" s="1" t="str">
        <f t="array" ref="G6449">IF($F6449="", "", _xlfn.XLOOKUP($F6449,accounts!$A$2:$A$86,accounts!$B$2:$B$86, "Other"))</f>
        <v>software</v>
      </c>
      <c r="H6449" s="1" t="str">
        <f t="array" ref="H6449">IF($F6449="", "", IFS(_xlfn.XLOOKUP($F6449, accounts!$A$2:$A$86, accounts!$E$2:$E$86, 0)&gt;=1000, "Enterprise", _xlfn.XLOOKUP($F6449, accounts!$A$2:$A$86, accounts!$E$2:$E$86, 0)&gt;=100, "Mid-Market", TRUE, "SMB"))</f>
        <v>SMB</v>
      </c>
      <c r="I6449" s="1" t="str">
        <f t="array" ref="I6449">IF($F6449="", "", _xlfn.XLOOKUP($F6449,accounts!$A$2:$A$86,accounts!$F$2:$F$86, "Other"))</f>
        <v>United States</v>
      </c>
      <c r="J6449" s="1" t="s">
        <v>131</v>
      </c>
      <c r="K6449" s="3">
        <v>42982.0</v>
      </c>
      <c r="L6449" s="3">
        <v>42993.0</v>
      </c>
      <c r="M6449" s="1">
        <v>5191.0</v>
      </c>
    </row>
    <row r="6450">
      <c r="A6450" s="1" t="s">
        <v>6655</v>
      </c>
      <c r="B6450" s="1" t="s">
        <v>34</v>
      </c>
      <c r="C6450" s="1" t="str">
        <f t="array" ref="C6450">_xlfn.XLOOKUP($B6450, sales_teams!$A$2:$A$36, sales_teams!$B$2:$B$36)</f>
        <v>Cara Losch</v>
      </c>
      <c r="D6450" s="1" t="str">
        <f t="array" ref="D6450">_xlfn.XLOOKUP($B6450, sales_teams!$A$2:$A$36, sales_teams!$C$2:$C$36)</f>
        <v>East</v>
      </c>
      <c r="E6450" s="1" t="s">
        <v>109</v>
      </c>
      <c r="G6450" s="1" t="str">
        <f t="array" ref="G6450">IF($F6450="", "", _xlfn.XLOOKUP($F6450,accounts!$A$2:$A$86,accounts!$B$2:$B$86, "Other"))</f>
        <v/>
      </c>
      <c r="H6450" s="1" t="str">
        <f t="array" ref="H6450">IF($F6450="", "", IFS(_xlfn.XLOOKUP($F6450, accounts!$A$2:$A$86, accounts!$E$2:$E$86, 0)&gt;=1000, "Enterprise", _xlfn.XLOOKUP($F6450, accounts!$A$2:$A$86, accounts!$E$2:$E$86, 0)&gt;=100, "Mid-Market", TRUE, "SMB"))</f>
        <v/>
      </c>
      <c r="I6450" s="1" t="str">
        <f t="array" ref="I6450">IF($F6450="", "", _xlfn.XLOOKUP($F6450,accounts!$A$2:$A$86,accounts!$F$2:$F$86, "Other"))</f>
        <v/>
      </c>
      <c r="J6450" s="1" t="s">
        <v>189</v>
      </c>
      <c r="K6450" s="3">
        <v>42982.0</v>
      </c>
    </row>
    <row r="6451">
      <c r="A6451" s="1" t="s">
        <v>6656</v>
      </c>
      <c r="B6451" s="1" t="s">
        <v>34</v>
      </c>
      <c r="C6451" s="1" t="str">
        <f t="array" ref="C6451">_xlfn.XLOOKUP($B6451, sales_teams!$A$2:$A$36, sales_teams!$B$2:$B$36)</f>
        <v>Cara Losch</v>
      </c>
      <c r="D6451" s="1" t="str">
        <f t="array" ref="D6451">_xlfn.XLOOKUP($B6451, sales_teams!$A$2:$A$36, sales_teams!$C$2:$C$36)</f>
        <v>East</v>
      </c>
      <c r="E6451" s="1" t="s">
        <v>179</v>
      </c>
      <c r="F6451" s="1" t="s">
        <v>132</v>
      </c>
      <c r="G6451" s="1" t="str">
        <f t="array" ref="G6451">IF($F6451="", "", _xlfn.XLOOKUP($F6451,accounts!$A$2:$A$86,accounts!$B$2:$B$86, "Other"))</f>
        <v>marketing</v>
      </c>
      <c r="H6451" s="1" t="str">
        <f t="array" ref="H6451">IF($F6451="", "", IFS(_xlfn.XLOOKUP($F6451, accounts!$A$2:$A$86, accounts!$E$2:$E$86, 0)&gt;=1000, "Enterprise", _xlfn.XLOOKUP($F6451, accounts!$A$2:$A$86, accounts!$E$2:$E$86, 0)&gt;=100, "Mid-Market", TRUE, "SMB"))</f>
        <v>Enterprise</v>
      </c>
      <c r="I6451" s="1" t="str">
        <f t="array" ref="I6451">IF($F6451="", "", _xlfn.XLOOKUP($F6451,accounts!$A$2:$A$86,accounts!$F$2:$F$86, "Other"))</f>
        <v>Jordan</v>
      </c>
      <c r="J6451" s="1" t="s">
        <v>131</v>
      </c>
      <c r="K6451" s="3">
        <v>42982.0</v>
      </c>
      <c r="L6451" s="3">
        <v>43046.0</v>
      </c>
      <c r="M6451" s="1">
        <v>59.0</v>
      </c>
    </row>
    <row r="6452">
      <c r="A6452" s="1" t="s">
        <v>6657</v>
      </c>
      <c r="B6452" s="1" t="s">
        <v>34</v>
      </c>
      <c r="C6452" s="1" t="str">
        <f t="array" ref="C6452">_xlfn.XLOOKUP($B6452, sales_teams!$A$2:$A$36, sales_teams!$B$2:$B$36)</f>
        <v>Cara Losch</v>
      </c>
      <c r="D6452" s="1" t="str">
        <f t="array" ref="D6452">_xlfn.XLOOKUP($B6452, sales_teams!$A$2:$A$36, sales_teams!$C$2:$C$36)</f>
        <v>East</v>
      </c>
      <c r="E6452" s="1" t="s">
        <v>179</v>
      </c>
      <c r="F6452" s="1" t="s">
        <v>153</v>
      </c>
      <c r="G6452" s="1" t="str">
        <f t="array" ref="G6452">IF($F6452="", "", _xlfn.XLOOKUP($F6452,accounts!$A$2:$A$86,accounts!$B$2:$B$86, "Other"))</f>
        <v>medical</v>
      </c>
      <c r="H6452" s="1" t="str">
        <f t="array" ref="H6452">IF($F6452="", "", IFS(_xlfn.XLOOKUP($F6452, accounts!$A$2:$A$86, accounts!$E$2:$E$86, 0)&gt;=1000, "Enterprise", _xlfn.XLOOKUP($F6452, accounts!$A$2:$A$86, accounts!$E$2:$E$86, 0)&gt;=100, "Mid-Market", TRUE, "SMB"))</f>
        <v>Enterprise</v>
      </c>
      <c r="I6452" s="1" t="str">
        <f t="array" ref="I6452">IF($F6452="", "", _xlfn.XLOOKUP($F6452,accounts!$A$2:$A$86,accounts!$F$2:$F$86, "Other"))</f>
        <v>United States</v>
      </c>
      <c r="J6452" s="1" t="s">
        <v>131</v>
      </c>
      <c r="K6452" s="3">
        <v>42982.0</v>
      </c>
      <c r="L6452" s="3">
        <v>43077.0</v>
      </c>
      <c r="M6452" s="1">
        <v>54.0</v>
      </c>
    </row>
    <row r="6453">
      <c r="A6453" s="1" t="s">
        <v>6658</v>
      </c>
      <c r="B6453" s="1" t="s">
        <v>105</v>
      </c>
      <c r="C6453" s="1" t="str">
        <f t="array" ref="C6453">_xlfn.XLOOKUP($B6453, sales_teams!$A$2:$A$36, sales_teams!$B$2:$B$36)</f>
        <v>Summer Sewald</v>
      </c>
      <c r="D6453" s="1" t="str">
        <f t="array" ref="D6453">_xlfn.XLOOKUP($B6453, sales_teams!$A$2:$A$36, sales_teams!$C$2:$C$36)</f>
        <v>West</v>
      </c>
      <c r="E6453" s="1" t="s">
        <v>181</v>
      </c>
      <c r="G6453" s="1" t="str">
        <f t="array" ref="G6453">IF($F6453="", "", _xlfn.XLOOKUP($F6453,accounts!$A$2:$A$86,accounts!$B$2:$B$86, "Other"))</f>
        <v/>
      </c>
      <c r="H6453" s="1" t="str">
        <f t="array" ref="H6453">IF($F6453="", "", IFS(_xlfn.XLOOKUP($F6453, accounts!$A$2:$A$86, accounts!$E$2:$E$86, 0)&gt;=1000, "Enterprise", _xlfn.XLOOKUP($F6453, accounts!$A$2:$A$86, accounts!$E$2:$E$86, 0)&gt;=100, "Mid-Market", TRUE, "SMB"))</f>
        <v/>
      </c>
      <c r="I6453" s="1" t="str">
        <f t="array" ref="I6453">IF($F6453="", "", _xlfn.XLOOKUP($F6453,accounts!$A$2:$A$86,accounts!$F$2:$F$86, "Other"))</f>
        <v/>
      </c>
      <c r="J6453" s="1" t="s">
        <v>189</v>
      </c>
      <c r="K6453" s="3">
        <v>42982.0</v>
      </c>
    </row>
    <row r="6454">
      <c r="A6454" s="1" t="s">
        <v>6659</v>
      </c>
      <c r="B6454" s="1" t="s">
        <v>105</v>
      </c>
      <c r="C6454" s="1" t="str">
        <f t="array" ref="C6454">_xlfn.XLOOKUP($B6454, sales_teams!$A$2:$A$36, sales_teams!$B$2:$B$36)</f>
        <v>Summer Sewald</v>
      </c>
      <c r="D6454" s="1" t="str">
        <f t="array" ref="D6454">_xlfn.XLOOKUP($B6454, sales_teams!$A$2:$A$36, sales_teams!$C$2:$C$36)</f>
        <v>West</v>
      </c>
      <c r="E6454" s="1" t="s">
        <v>188</v>
      </c>
      <c r="G6454" s="1" t="str">
        <f t="array" ref="G6454">IF($F6454="", "", _xlfn.XLOOKUP($F6454,accounts!$A$2:$A$86,accounts!$B$2:$B$86, "Other"))</f>
        <v/>
      </c>
      <c r="H6454" s="1" t="str">
        <f t="array" ref="H6454">IF($F6454="", "", IFS(_xlfn.XLOOKUP($F6454, accounts!$A$2:$A$86, accounts!$E$2:$E$86, 0)&gt;=1000, "Enterprise", _xlfn.XLOOKUP($F6454, accounts!$A$2:$A$86, accounts!$E$2:$E$86, 0)&gt;=100, "Mid-Market", TRUE, "SMB"))</f>
        <v/>
      </c>
      <c r="I6454" s="1" t="str">
        <f t="array" ref="I6454">IF($F6454="", "", _xlfn.XLOOKUP($F6454,accounts!$A$2:$A$86,accounts!$F$2:$F$86, "Other"))</f>
        <v/>
      </c>
      <c r="J6454" s="1" t="s">
        <v>189</v>
      </c>
      <c r="K6454" s="3">
        <v>42982.0</v>
      </c>
    </row>
    <row r="6455">
      <c r="A6455" s="1" t="s">
        <v>6660</v>
      </c>
      <c r="B6455" s="1" t="s">
        <v>57</v>
      </c>
      <c r="C6455" s="1" t="str">
        <f t="array" ref="C6455">_xlfn.XLOOKUP($B6455, sales_teams!$A$2:$A$36, sales_teams!$B$2:$B$36)</f>
        <v>Rocco Neubert</v>
      </c>
      <c r="D6455" s="1" t="str">
        <f t="array" ref="D6455">_xlfn.XLOOKUP($B6455, sales_teams!$A$2:$A$36, sales_teams!$C$2:$C$36)</f>
        <v>East</v>
      </c>
      <c r="E6455" s="1" t="s">
        <v>148</v>
      </c>
      <c r="G6455" s="1" t="str">
        <f t="array" ref="G6455">IF($F6455="", "", _xlfn.XLOOKUP($F6455,accounts!$A$2:$A$86,accounts!$B$2:$B$86, "Other"))</f>
        <v/>
      </c>
      <c r="H6455" s="1" t="str">
        <f t="array" ref="H6455">IF($F6455="", "", IFS(_xlfn.XLOOKUP($F6455, accounts!$A$2:$A$86, accounts!$E$2:$E$86, 0)&gt;=1000, "Enterprise", _xlfn.XLOOKUP($F6455, accounts!$A$2:$A$86, accounts!$E$2:$E$86, 0)&gt;=100, "Mid-Market", TRUE, "SMB"))</f>
        <v/>
      </c>
      <c r="I6455" s="1" t="str">
        <f t="array" ref="I6455">IF($F6455="", "", _xlfn.XLOOKUP($F6455,accounts!$A$2:$A$86,accounts!$F$2:$F$86, "Other"))</f>
        <v/>
      </c>
      <c r="J6455" s="1" t="s">
        <v>189</v>
      </c>
      <c r="K6455" s="3">
        <v>42983.0</v>
      </c>
    </row>
    <row r="6456">
      <c r="A6456" s="1" t="s">
        <v>6661</v>
      </c>
      <c r="B6456" s="1" t="s">
        <v>39</v>
      </c>
      <c r="C6456" s="1" t="str">
        <f t="array" ref="C6456">_xlfn.XLOOKUP($B6456, sales_teams!$A$2:$A$36, sales_teams!$B$2:$B$36)</f>
        <v>Cara Losch</v>
      </c>
      <c r="D6456" s="1" t="str">
        <f t="array" ref="D6456">_xlfn.XLOOKUP($B6456, sales_teams!$A$2:$A$36, sales_teams!$C$2:$C$36)</f>
        <v>East</v>
      </c>
      <c r="E6456" s="1" t="s">
        <v>109</v>
      </c>
      <c r="F6456" s="1" t="s">
        <v>123</v>
      </c>
      <c r="G6456" s="1" t="str">
        <f t="array" ref="G6456">IF($F6456="", "", _xlfn.XLOOKUP($F6456,accounts!$A$2:$A$86,accounts!$B$2:$B$86, "Other"))</f>
        <v>technology</v>
      </c>
      <c r="H6456" s="1" t="str">
        <f t="array" ref="H6456">IF($F6456="", "", IFS(_xlfn.XLOOKUP($F6456, accounts!$A$2:$A$86, accounts!$E$2:$E$86, 0)&gt;=1000, "Enterprise", _xlfn.XLOOKUP($F6456, accounts!$A$2:$A$86, accounts!$E$2:$E$86, 0)&gt;=100, "Mid-Market", TRUE, "SMB"))</f>
        <v>Enterprise</v>
      </c>
      <c r="I6456" s="1" t="str">
        <f t="array" ref="I6456">IF($F6456="", "", _xlfn.XLOOKUP($F6456,accounts!$A$2:$A$86,accounts!$F$2:$F$86, "Other"))</f>
        <v>United States</v>
      </c>
      <c r="J6456" s="1" t="s">
        <v>131</v>
      </c>
      <c r="K6456" s="3">
        <v>42983.0</v>
      </c>
      <c r="L6456" s="3">
        <v>43056.0</v>
      </c>
      <c r="M6456" s="1">
        <v>1076.0</v>
      </c>
    </row>
    <row r="6457">
      <c r="A6457" s="1" t="s">
        <v>6662</v>
      </c>
      <c r="B6457" s="1" t="s">
        <v>48</v>
      </c>
      <c r="C6457" s="1" t="str">
        <f t="array" ref="C6457">_xlfn.XLOOKUP($B6457, sales_teams!$A$2:$A$36, sales_teams!$B$2:$B$36)</f>
        <v>Rocco Neubert</v>
      </c>
      <c r="D6457" s="1" t="str">
        <f t="array" ref="D6457">_xlfn.XLOOKUP($B6457, sales_teams!$A$2:$A$36, sales_teams!$C$2:$C$36)</f>
        <v>East</v>
      </c>
      <c r="E6457" s="1" t="s">
        <v>181</v>
      </c>
      <c r="F6457" s="1" t="s">
        <v>144</v>
      </c>
      <c r="G6457" s="1" t="str">
        <f t="array" ref="G6457">IF($F6457="", "", _xlfn.XLOOKUP($F6457,accounts!$A$2:$A$86,accounts!$B$2:$B$86, "Other"))</f>
        <v>retail</v>
      </c>
      <c r="H6457" s="1" t="str">
        <f t="array" ref="H6457">IF($F6457="", "", IFS(_xlfn.XLOOKUP($F6457, accounts!$A$2:$A$86, accounts!$E$2:$E$86, 0)&gt;=1000, "Enterprise", _xlfn.XLOOKUP($F6457, accounts!$A$2:$A$86, accounts!$E$2:$E$86, 0)&gt;=100, "Mid-Market", TRUE, "SMB"))</f>
        <v>Enterprise</v>
      </c>
      <c r="I6457" s="1" t="str">
        <f t="array" ref="I6457">IF($F6457="", "", _xlfn.XLOOKUP($F6457,accounts!$A$2:$A$86,accounts!$F$2:$F$86, "Other"))</f>
        <v>United States</v>
      </c>
      <c r="J6457" s="1" t="s">
        <v>131</v>
      </c>
      <c r="K6457" s="3">
        <v>42983.0</v>
      </c>
      <c r="L6457" s="3">
        <v>43059.0</v>
      </c>
      <c r="M6457" s="1">
        <v>490.0</v>
      </c>
    </row>
    <row r="6458">
      <c r="A6458" s="1" t="s">
        <v>6663</v>
      </c>
      <c r="B6458" s="1" t="s">
        <v>30</v>
      </c>
      <c r="C6458" s="1" t="str">
        <f t="array" ref="C6458">_xlfn.XLOOKUP($B6458, sales_teams!$A$2:$A$36, sales_teams!$B$2:$B$36)</f>
        <v>Melvin Marxen</v>
      </c>
      <c r="D6458" s="1" t="str">
        <f t="array" ref="D6458">_xlfn.XLOOKUP($B6458, sales_teams!$A$2:$A$36, sales_teams!$C$2:$C$36)</f>
        <v>Central</v>
      </c>
      <c r="E6458" s="1" t="s">
        <v>194</v>
      </c>
      <c r="F6458" s="1" t="s">
        <v>76</v>
      </c>
      <c r="G6458" s="1" t="str">
        <f t="array" ref="G6458">IF($F6458="", "", _xlfn.XLOOKUP($F6458,accounts!$A$2:$A$86,accounts!$B$2:$B$86, "Other"))</f>
        <v>marketing</v>
      </c>
      <c r="H6458" s="1" t="str">
        <f t="array" ref="H6458">IF($F6458="", "", IFS(_xlfn.XLOOKUP($F6458, accounts!$A$2:$A$86, accounts!$E$2:$E$86, 0)&gt;=1000, "Enterprise", _xlfn.XLOOKUP($F6458, accounts!$A$2:$A$86, accounts!$E$2:$E$86, 0)&gt;=100, "Mid-Market", TRUE, "SMB"))</f>
        <v>Enterprise</v>
      </c>
      <c r="I6458" s="1" t="str">
        <f t="array" ref="I6458">IF($F6458="", "", _xlfn.XLOOKUP($F6458,accounts!$A$2:$A$86,accounts!$F$2:$F$86, "Other"))</f>
        <v>United States</v>
      </c>
      <c r="J6458" s="1" t="s">
        <v>192</v>
      </c>
      <c r="K6458" s="3">
        <v>42983.0</v>
      </c>
      <c r="L6458" s="3">
        <v>43063.0</v>
      </c>
      <c r="M6458" s="1">
        <v>0.0</v>
      </c>
    </row>
    <row r="6459">
      <c r="A6459" s="1" t="s">
        <v>6664</v>
      </c>
      <c r="B6459" s="1" t="s">
        <v>30</v>
      </c>
      <c r="C6459" s="1" t="str">
        <f t="array" ref="C6459">_xlfn.XLOOKUP($B6459, sales_teams!$A$2:$A$36, sales_teams!$B$2:$B$36)</f>
        <v>Melvin Marxen</v>
      </c>
      <c r="D6459" s="1" t="str">
        <f t="array" ref="D6459">_xlfn.XLOOKUP($B6459, sales_teams!$A$2:$A$36, sales_teams!$C$2:$C$36)</f>
        <v>Central</v>
      </c>
      <c r="E6459" s="1" t="s">
        <v>148</v>
      </c>
      <c r="F6459" s="1" t="s">
        <v>25</v>
      </c>
      <c r="G6459" s="1" t="str">
        <f t="array" ref="G6459">IF($F6459="", "", _xlfn.XLOOKUP($F6459,accounts!$A$2:$A$86,accounts!$B$2:$B$86, "Other"))</f>
        <v>medical</v>
      </c>
      <c r="H6459" s="1" t="str">
        <f t="array" ref="H6459">IF($F6459="", "", IFS(_xlfn.XLOOKUP($F6459, accounts!$A$2:$A$86, accounts!$E$2:$E$86, 0)&gt;=1000, "Enterprise", _xlfn.XLOOKUP($F6459, accounts!$A$2:$A$86, accounts!$E$2:$E$86, 0)&gt;=100, "Mid-Market", TRUE, "SMB"))</f>
        <v>Enterprise</v>
      </c>
      <c r="I6459" s="1" t="str">
        <f t="array" ref="I6459">IF($F6459="", "", _xlfn.XLOOKUP($F6459,accounts!$A$2:$A$86,accounts!$F$2:$F$86, "Other"))</f>
        <v>Kenya</v>
      </c>
      <c r="J6459" s="1" t="s">
        <v>192</v>
      </c>
      <c r="K6459" s="3">
        <v>42983.0</v>
      </c>
      <c r="L6459" s="3">
        <v>42991.0</v>
      </c>
      <c r="M6459" s="1">
        <v>0.0</v>
      </c>
    </row>
    <row r="6460">
      <c r="A6460" s="1" t="s">
        <v>6665</v>
      </c>
      <c r="B6460" s="1" t="s">
        <v>26</v>
      </c>
      <c r="C6460" s="1" t="str">
        <f t="array" ref="C6460">_xlfn.XLOOKUP($B6460, sales_teams!$A$2:$A$36, sales_teams!$B$2:$B$36)</f>
        <v>Melvin Marxen</v>
      </c>
      <c r="D6460" s="1" t="str">
        <f t="array" ref="D6460">_xlfn.XLOOKUP($B6460, sales_teams!$A$2:$A$36, sales_teams!$C$2:$C$36)</f>
        <v>Central</v>
      </c>
      <c r="E6460" s="1" t="s">
        <v>179</v>
      </c>
      <c r="F6460" s="1" t="s">
        <v>25</v>
      </c>
      <c r="G6460" s="1" t="str">
        <f t="array" ref="G6460">IF($F6460="", "", _xlfn.XLOOKUP($F6460,accounts!$A$2:$A$86,accounts!$B$2:$B$86, "Other"))</f>
        <v>medical</v>
      </c>
      <c r="H6460" s="1" t="str">
        <f t="array" ref="H6460">IF($F6460="", "", IFS(_xlfn.XLOOKUP($F6460, accounts!$A$2:$A$86, accounts!$E$2:$E$86, 0)&gt;=1000, "Enterprise", _xlfn.XLOOKUP($F6460, accounts!$A$2:$A$86, accounts!$E$2:$E$86, 0)&gt;=100, "Mid-Market", TRUE, "SMB"))</f>
        <v>Enterprise</v>
      </c>
      <c r="I6460" s="1" t="str">
        <f t="array" ref="I6460">IF($F6460="", "", _xlfn.XLOOKUP($F6460,accounts!$A$2:$A$86,accounts!$F$2:$F$86, "Other"))</f>
        <v>Kenya</v>
      </c>
      <c r="J6460" s="1" t="s">
        <v>192</v>
      </c>
      <c r="K6460" s="3">
        <v>42983.0</v>
      </c>
      <c r="L6460" s="3">
        <v>43079.0</v>
      </c>
      <c r="M6460" s="1">
        <v>0.0</v>
      </c>
    </row>
    <row r="6461">
      <c r="A6461" s="1" t="s">
        <v>6666</v>
      </c>
      <c r="B6461" s="1" t="s">
        <v>88</v>
      </c>
      <c r="C6461" s="1" t="str">
        <f t="array" ref="C6461">_xlfn.XLOOKUP($B6461, sales_teams!$A$2:$A$36, sales_teams!$B$2:$B$36)</f>
        <v>Celia Rouche</v>
      </c>
      <c r="D6461" s="1" t="str">
        <f t="array" ref="D6461">_xlfn.XLOOKUP($B6461, sales_teams!$A$2:$A$36, sales_teams!$C$2:$C$36)</f>
        <v>West</v>
      </c>
      <c r="E6461" s="1" t="s">
        <v>194</v>
      </c>
      <c r="F6461" s="1" t="s">
        <v>128</v>
      </c>
      <c r="G6461" s="1" t="str">
        <f t="array" ref="G6461">IF($F6461="", "", _xlfn.XLOOKUP($F6461,accounts!$A$2:$A$86,accounts!$B$2:$B$86, "Other"))</f>
        <v>marketing</v>
      </c>
      <c r="H6461" s="1" t="str">
        <f t="array" ref="H6461">IF($F6461="", "", IFS(_xlfn.XLOOKUP($F6461, accounts!$A$2:$A$86, accounts!$E$2:$E$86, 0)&gt;=1000, "Enterprise", _xlfn.XLOOKUP($F6461, accounts!$A$2:$A$86, accounts!$E$2:$E$86, 0)&gt;=100, "Mid-Market", TRUE, "SMB"))</f>
        <v>Enterprise</v>
      </c>
      <c r="I6461" s="1" t="str">
        <f t="array" ref="I6461">IF($F6461="", "", _xlfn.XLOOKUP($F6461,accounts!$A$2:$A$86,accounts!$F$2:$F$86, "Other"))</f>
        <v>United States</v>
      </c>
      <c r="J6461" s="1" t="s">
        <v>189</v>
      </c>
      <c r="K6461" s="3">
        <v>42983.0</v>
      </c>
    </row>
    <row r="6462">
      <c r="A6462" s="1" t="s">
        <v>6667</v>
      </c>
      <c r="B6462" s="1" t="s">
        <v>104</v>
      </c>
      <c r="C6462" s="1" t="str">
        <f t="array" ref="C6462">_xlfn.XLOOKUP($B6462, sales_teams!$A$2:$A$36, sales_teams!$B$2:$B$36)</f>
        <v>Summer Sewald</v>
      </c>
      <c r="D6462" s="1" t="str">
        <f t="array" ref="D6462">_xlfn.XLOOKUP($B6462, sales_teams!$A$2:$A$36, sales_teams!$C$2:$C$36)</f>
        <v>West</v>
      </c>
      <c r="E6462" s="1" t="s">
        <v>181</v>
      </c>
      <c r="G6462" s="1" t="str">
        <f t="array" ref="G6462">IF($F6462="", "", _xlfn.XLOOKUP($F6462,accounts!$A$2:$A$86,accounts!$B$2:$B$86, "Other"))</f>
        <v/>
      </c>
      <c r="H6462" s="1" t="str">
        <f t="array" ref="H6462">IF($F6462="", "", IFS(_xlfn.XLOOKUP($F6462, accounts!$A$2:$A$86, accounts!$E$2:$E$86, 0)&gt;=1000, "Enterprise", _xlfn.XLOOKUP($F6462, accounts!$A$2:$A$86, accounts!$E$2:$E$86, 0)&gt;=100, "Mid-Market", TRUE, "SMB"))</f>
        <v/>
      </c>
      <c r="I6462" s="1" t="str">
        <f t="array" ref="I6462">IF($F6462="", "", _xlfn.XLOOKUP($F6462,accounts!$A$2:$A$86,accounts!$F$2:$F$86, "Other"))</f>
        <v/>
      </c>
      <c r="J6462" s="1" t="s">
        <v>189</v>
      </c>
      <c r="K6462" s="3">
        <v>42983.0</v>
      </c>
    </row>
    <row r="6463">
      <c r="A6463" s="1" t="s">
        <v>6668</v>
      </c>
      <c r="B6463" s="1" t="s">
        <v>102</v>
      </c>
      <c r="C6463" s="1" t="str">
        <f t="array" ref="C6463">_xlfn.XLOOKUP($B6463, sales_teams!$A$2:$A$36, sales_teams!$B$2:$B$36)</f>
        <v>Summer Sewald</v>
      </c>
      <c r="D6463" s="1" t="str">
        <f t="array" ref="D6463">_xlfn.XLOOKUP($B6463, sales_teams!$A$2:$A$36, sales_teams!$C$2:$C$36)</f>
        <v>West</v>
      </c>
      <c r="E6463" s="1" t="s">
        <v>181</v>
      </c>
      <c r="F6463" s="1" t="s">
        <v>127</v>
      </c>
      <c r="G6463" s="1" t="str">
        <f t="array" ref="G6463">IF($F6463="", "", _xlfn.XLOOKUP($F6463,accounts!$A$2:$A$86,accounts!$B$2:$B$86, "Other"))</f>
        <v>technology</v>
      </c>
      <c r="H6463" s="1" t="str">
        <f t="array" ref="H6463">IF($F6463="", "", IFS(_xlfn.XLOOKUP($F6463, accounts!$A$2:$A$86, accounts!$E$2:$E$86, 0)&gt;=1000, "Enterprise", _xlfn.XLOOKUP($F6463, accounts!$A$2:$A$86, accounts!$E$2:$E$86, 0)&gt;=100, "Mid-Market", TRUE, "SMB"))</f>
        <v>Enterprise</v>
      </c>
      <c r="I6463" s="1" t="str">
        <f t="array" ref="I6463">IF($F6463="", "", _xlfn.XLOOKUP($F6463,accounts!$A$2:$A$86,accounts!$F$2:$F$86, "Other"))</f>
        <v>United States</v>
      </c>
      <c r="J6463" s="1" t="s">
        <v>192</v>
      </c>
      <c r="K6463" s="3">
        <v>42983.0</v>
      </c>
      <c r="L6463" s="3">
        <v>43052.0</v>
      </c>
      <c r="M6463" s="1">
        <v>0.0</v>
      </c>
    </row>
    <row r="6464">
      <c r="A6464" s="1" t="s">
        <v>6669</v>
      </c>
      <c r="B6464" s="1" t="s">
        <v>102</v>
      </c>
      <c r="C6464" s="1" t="str">
        <f t="array" ref="C6464">_xlfn.XLOOKUP($B6464, sales_teams!$A$2:$A$36, sales_teams!$B$2:$B$36)</f>
        <v>Summer Sewald</v>
      </c>
      <c r="D6464" s="1" t="str">
        <f t="array" ref="D6464">_xlfn.XLOOKUP($B6464, sales_teams!$A$2:$A$36, sales_teams!$C$2:$C$36)</f>
        <v>West</v>
      </c>
      <c r="E6464" s="1" t="s">
        <v>148</v>
      </c>
      <c r="F6464" s="1" t="s">
        <v>129</v>
      </c>
      <c r="G6464" s="1" t="str">
        <f t="array" ref="G6464">IF($F6464="", "", _xlfn.XLOOKUP($F6464,accounts!$A$2:$A$86,accounts!$B$2:$B$86, "Other"))</f>
        <v>medical</v>
      </c>
      <c r="H6464" s="1" t="str">
        <f t="array" ref="H6464">IF($F6464="", "", IFS(_xlfn.XLOOKUP($F6464, accounts!$A$2:$A$86, accounts!$E$2:$E$86, 0)&gt;=1000, "Enterprise", _xlfn.XLOOKUP($F6464, accounts!$A$2:$A$86, accounts!$E$2:$E$86, 0)&gt;=100, "Mid-Market", TRUE, "SMB"))</f>
        <v>Enterprise</v>
      </c>
      <c r="I6464" s="1" t="str">
        <f t="array" ref="I6464">IF($F6464="", "", _xlfn.XLOOKUP($F6464,accounts!$A$2:$A$86,accounts!$F$2:$F$86, "Other"))</f>
        <v>United States</v>
      </c>
      <c r="J6464" s="1" t="s">
        <v>131</v>
      </c>
      <c r="K6464" s="3">
        <v>42983.0</v>
      </c>
      <c r="L6464" s="3">
        <v>43096.0</v>
      </c>
      <c r="M6464" s="1">
        <v>5663.0</v>
      </c>
    </row>
    <row r="6465">
      <c r="A6465" s="1" t="s">
        <v>6670</v>
      </c>
      <c r="B6465" s="1" t="s">
        <v>92</v>
      </c>
      <c r="C6465" s="1" t="str">
        <f t="array" ref="C6465">_xlfn.XLOOKUP($B6465, sales_teams!$A$2:$A$36, sales_teams!$B$2:$B$36)</f>
        <v>Celia Rouche</v>
      </c>
      <c r="D6465" s="1" t="str">
        <f t="array" ref="D6465">_xlfn.XLOOKUP($B6465, sales_teams!$A$2:$A$36, sales_teams!$C$2:$C$36)</f>
        <v>West</v>
      </c>
      <c r="E6465" s="1" t="s">
        <v>109</v>
      </c>
      <c r="F6465" s="1" t="s">
        <v>119</v>
      </c>
      <c r="G6465" s="1" t="str">
        <f t="array" ref="G6465">IF($F6465="", "", _xlfn.XLOOKUP($F6465,accounts!$A$2:$A$86,accounts!$B$2:$B$86, "Other"))</f>
        <v>technology</v>
      </c>
      <c r="H6465" s="1" t="str">
        <f t="array" ref="H6465">IF($F6465="", "", IFS(_xlfn.XLOOKUP($F6465, accounts!$A$2:$A$86, accounts!$E$2:$E$86, 0)&gt;=1000, "Enterprise", _xlfn.XLOOKUP($F6465, accounts!$A$2:$A$86, accounts!$E$2:$E$86, 0)&gt;=100, "Mid-Market", TRUE, "SMB"))</f>
        <v>Enterprise</v>
      </c>
      <c r="I6465" s="1" t="str">
        <f t="array" ref="I6465">IF($F6465="", "", _xlfn.XLOOKUP($F6465,accounts!$A$2:$A$86,accounts!$F$2:$F$86, "Other"))</f>
        <v>Korea</v>
      </c>
      <c r="J6465" s="1" t="s">
        <v>192</v>
      </c>
      <c r="K6465" s="3">
        <v>42983.0</v>
      </c>
      <c r="L6465" s="3">
        <v>43045.0</v>
      </c>
      <c r="M6465" s="1">
        <v>0.0</v>
      </c>
    </row>
    <row r="6466">
      <c r="A6466" s="1" t="s">
        <v>6671</v>
      </c>
      <c r="B6466" s="1" t="s">
        <v>107</v>
      </c>
      <c r="C6466" s="1" t="str">
        <f t="array" ref="C6466">_xlfn.XLOOKUP($B6466, sales_teams!$A$2:$A$36, sales_teams!$B$2:$B$36)</f>
        <v>Summer Sewald</v>
      </c>
      <c r="D6466" s="1" t="str">
        <f t="array" ref="D6466">_xlfn.XLOOKUP($B6466, sales_teams!$A$2:$A$36, sales_teams!$C$2:$C$36)</f>
        <v>West</v>
      </c>
      <c r="E6466" s="1" t="s">
        <v>181</v>
      </c>
      <c r="F6466" s="1" t="s">
        <v>32</v>
      </c>
      <c r="G6466" s="1" t="str">
        <f t="array" ref="G6466">IF($F6466="", "", _xlfn.XLOOKUP($F6466,accounts!$A$2:$A$86,accounts!$B$2:$B$86, "Other"))</f>
        <v>medical</v>
      </c>
      <c r="H6466" s="1" t="str">
        <f t="array" ref="H6466">IF($F6466="", "", IFS(_xlfn.XLOOKUP($F6466, accounts!$A$2:$A$86, accounts!$E$2:$E$86, 0)&gt;=1000, "Enterprise", _xlfn.XLOOKUP($F6466, accounts!$A$2:$A$86, accounts!$E$2:$E$86, 0)&gt;=100, "Mid-Market", TRUE, "SMB"))</f>
        <v>Enterprise</v>
      </c>
      <c r="I6466" s="1" t="str">
        <f t="array" ref="I6466">IF($F6466="", "", _xlfn.XLOOKUP($F6466,accounts!$A$2:$A$86,accounts!$F$2:$F$86, "Other"))</f>
        <v>United States</v>
      </c>
      <c r="J6466" s="1" t="s">
        <v>189</v>
      </c>
      <c r="K6466" s="3">
        <v>42983.0</v>
      </c>
    </row>
    <row r="6467">
      <c r="A6467" s="1" t="s">
        <v>6672</v>
      </c>
      <c r="B6467" s="1" t="s">
        <v>28</v>
      </c>
      <c r="C6467" s="1" t="str">
        <f t="array" ref="C6467">_xlfn.XLOOKUP($B6467, sales_teams!$A$2:$A$36, sales_teams!$B$2:$B$36)</f>
        <v>Melvin Marxen</v>
      </c>
      <c r="D6467" s="1" t="str">
        <f t="array" ref="D6467">_xlfn.XLOOKUP($B6467, sales_teams!$A$2:$A$36, sales_teams!$C$2:$C$36)</f>
        <v>Central</v>
      </c>
      <c r="E6467" s="1" t="s">
        <v>109</v>
      </c>
      <c r="F6467" s="1" t="s">
        <v>150</v>
      </c>
      <c r="G6467" s="1" t="str">
        <f t="array" ref="G6467">IF($F6467="", "", _xlfn.XLOOKUP($F6467,accounts!$A$2:$A$86,accounts!$B$2:$B$86, "Other"))</f>
        <v>technology</v>
      </c>
      <c r="H6467" s="1" t="str">
        <f t="array" ref="H6467">IF($F6467="", "", IFS(_xlfn.XLOOKUP($F6467, accounts!$A$2:$A$86, accounts!$E$2:$E$86, 0)&gt;=1000, "Enterprise", _xlfn.XLOOKUP($F6467, accounts!$A$2:$A$86, accounts!$E$2:$E$86, 0)&gt;=100, "Mid-Market", TRUE, "SMB"))</f>
        <v>Enterprise</v>
      </c>
      <c r="I6467" s="1" t="str">
        <f t="array" ref="I6467">IF($F6467="", "", _xlfn.XLOOKUP($F6467,accounts!$A$2:$A$86,accounts!$F$2:$F$86, "Other"))</f>
        <v>United States</v>
      </c>
      <c r="J6467" s="1" t="s">
        <v>192</v>
      </c>
      <c r="K6467" s="3">
        <v>42983.0</v>
      </c>
      <c r="L6467" s="3">
        <v>43065.0</v>
      </c>
      <c r="M6467" s="1">
        <v>0.0</v>
      </c>
    </row>
    <row r="6468">
      <c r="A6468" s="1" t="s">
        <v>6673</v>
      </c>
      <c r="B6468" s="1" t="s">
        <v>28</v>
      </c>
      <c r="C6468" s="1" t="str">
        <f t="array" ref="C6468">_xlfn.XLOOKUP($B6468, sales_teams!$A$2:$A$36, sales_teams!$B$2:$B$36)</f>
        <v>Melvin Marxen</v>
      </c>
      <c r="D6468" s="1" t="str">
        <f t="array" ref="D6468">_xlfn.XLOOKUP($B6468, sales_teams!$A$2:$A$36, sales_teams!$C$2:$C$36)</f>
        <v>Central</v>
      </c>
      <c r="E6468" s="1" t="s">
        <v>109</v>
      </c>
      <c r="F6468" s="1" t="s">
        <v>82</v>
      </c>
      <c r="G6468" s="1" t="str">
        <f t="array" ref="G6468">IF($F6468="", "", _xlfn.XLOOKUP($F6468,accounts!$A$2:$A$86,accounts!$B$2:$B$86, "Other"))</f>
        <v>software</v>
      </c>
      <c r="H6468" s="1" t="str">
        <f t="array" ref="H6468">IF($F6468="", "", IFS(_xlfn.XLOOKUP($F6468, accounts!$A$2:$A$86, accounts!$E$2:$E$86, 0)&gt;=1000, "Enterprise", _xlfn.XLOOKUP($F6468, accounts!$A$2:$A$86, accounts!$E$2:$E$86, 0)&gt;=100, "Mid-Market", TRUE, "SMB"))</f>
        <v>Enterprise</v>
      </c>
      <c r="I6468" s="1" t="str">
        <f t="array" ref="I6468">IF($F6468="", "", _xlfn.XLOOKUP($F6468,accounts!$A$2:$A$86,accounts!$F$2:$F$86, "Other"))</f>
        <v>United States</v>
      </c>
      <c r="J6468" s="1" t="s">
        <v>131</v>
      </c>
      <c r="K6468" s="3">
        <v>42983.0</v>
      </c>
      <c r="L6468" s="3">
        <v>42994.0</v>
      </c>
      <c r="M6468" s="1">
        <v>1166.0</v>
      </c>
    </row>
    <row r="6469">
      <c r="A6469" s="1" t="s">
        <v>6674</v>
      </c>
      <c r="B6469" s="1" t="s">
        <v>65</v>
      </c>
      <c r="C6469" s="1" t="str">
        <f t="array" ref="C6469">_xlfn.XLOOKUP($B6469, sales_teams!$A$2:$A$36, sales_teams!$B$2:$B$36)</f>
        <v>Celia Rouche</v>
      </c>
      <c r="D6469" s="1" t="str">
        <f t="array" ref="D6469">_xlfn.XLOOKUP($B6469, sales_teams!$A$2:$A$36, sales_teams!$C$2:$C$36)</f>
        <v>West</v>
      </c>
      <c r="E6469" s="1" t="s">
        <v>179</v>
      </c>
      <c r="F6469" s="1" t="s">
        <v>134</v>
      </c>
      <c r="G6469" s="1" t="str">
        <f t="array" ref="G6469">IF($F6469="", "", _xlfn.XLOOKUP($F6469,accounts!$A$2:$A$86,accounts!$B$2:$B$86, "Other"))</f>
        <v>services</v>
      </c>
      <c r="H6469" s="1" t="str">
        <f t="array" ref="H6469">IF($F6469="", "", IFS(_xlfn.XLOOKUP($F6469, accounts!$A$2:$A$86, accounts!$E$2:$E$86, 0)&gt;=1000, "Enterprise", _xlfn.XLOOKUP($F6469, accounts!$A$2:$A$86, accounts!$E$2:$E$86, 0)&gt;=100, "Mid-Market", TRUE, "SMB"))</f>
        <v>Enterprise</v>
      </c>
      <c r="I6469" s="1" t="str">
        <f t="array" ref="I6469">IF($F6469="", "", _xlfn.XLOOKUP($F6469,accounts!$A$2:$A$86,accounts!$F$2:$F$86, "Other"))</f>
        <v>Brazil</v>
      </c>
      <c r="J6469" s="1" t="s">
        <v>192</v>
      </c>
      <c r="K6469" s="3">
        <v>42983.0</v>
      </c>
      <c r="L6469" s="3">
        <v>42992.0</v>
      </c>
      <c r="M6469" s="1">
        <v>0.0</v>
      </c>
    </row>
    <row r="6470">
      <c r="A6470" s="1" t="s">
        <v>6675</v>
      </c>
      <c r="B6470" s="1" t="s">
        <v>15</v>
      </c>
      <c r="C6470" s="1" t="str">
        <f t="array" ref="C6470">_xlfn.XLOOKUP($B6470, sales_teams!$A$2:$A$36, sales_teams!$B$2:$B$36)</f>
        <v>Dustin Brinkmann</v>
      </c>
      <c r="D6470" s="1" t="str">
        <f t="array" ref="D6470">_xlfn.XLOOKUP($B6470, sales_teams!$A$2:$A$36, sales_teams!$C$2:$C$36)</f>
        <v>Central</v>
      </c>
      <c r="E6470" s="1" t="s">
        <v>179</v>
      </c>
      <c r="F6470" s="1" t="s">
        <v>128</v>
      </c>
      <c r="G6470" s="1" t="str">
        <f t="array" ref="G6470">IF($F6470="", "", _xlfn.XLOOKUP($F6470,accounts!$A$2:$A$86,accounts!$B$2:$B$86, "Other"))</f>
        <v>marketing</v>
      </c>
      <c r="H6470" s="1" t="str">
        <f t="array" ref="H6470">IF($F6470="", "", IFS(_xlfn.XLOOKUP($F6470, accounts!$A$2:$A$86, accounts!$E$2:$E$86, 0)&gt;=1000, "Enterprise", _xlfn.XLOOKUP($F6470, accounts!$A$2:$A$86, accounts!$E$2:$E$86, 0)&gt;=100, "Mid-Market", TRUE, "SMB"))</f>
        <v>Enterprise</v>
      </c>
      <c r="I6470" s="1" t="str">
        <f t="array" ref="I6470">IF($F6470="", "", _xlfn.XLOOKUP($F6470,accounts!$A$2:$A$86,accounts!$F$2:$F$86, "Other"))</f>
        <v>United States</v>
      </c>
      <c r="J6470" s="1" t="s">
        <v>192</v>
      </c>
      <c r="K6470" s="3">
        <v>42983.0</v>
      </c>
      <c r="L6470" s="3">
        <v>42993.0</v>
      </c>
      <c r="M6470" s="1">
        <v>0.0</v>
      </c>
    </row>
    <row r="6471">
      <c r="A6471" s="1" t="s">
        <v>6676</v>
      </c>
      <c r="B6471" s="1" t="s">
        <v>15</v>
      </c>
      <c r="C6471" s="1" t="str">
        <f t="array" ref="C6471">_xlfn.XLOOKUP($B6471, sales_teams!$A$2:$A$36, sales_teams!$B$2:$B$36)</f>
        <v>Dustin Brinkmann</v>
      </c>
      <c r="D6471" s="1" t="str">
        <f t="array" ref="D6471">_xlfn.XLOOKUP($B6471, sales_teams!$A$2:$A$36, sales_teams!$C$2:$C$36)</f>
        <v>Central</v>
      </c>
      <c r="E6471" s="1" t="s">
        <v>179</v>
      </c>
      <c r="F6471" s="1" t="s">
        <v>145</v>
      </c>
      <c r="G6471" s="1" t="str">
        <f t="array" ref="G6471">IF($F6471="", "", _xlfn.XLOOKUP($F6471,accounts!$A$2:$A$86,accounts!$B$2:$B$86, "Other"))</f>
        <v>technology</v>
      </c>
      <c r="H6471" s="1" t="str">
        <f t="array" ref="H6471">IF($F6471="", "", IFS(_xlfn.XLOOKUP($F6471, accounts!$A$2:$A$86, accounts!$E$2:$E$86, 0)&gt;=1000, "Enterprise", _xlfn.XLOOKUP($F6471, accounts!$A$2:$A$86, accounts!$E$2:$E$86, 0)&gt;=100, "Mid-Market", TRUE, "SMB"))</f>
        <v>Enterprise</v>
      </c>
      <c r="I6471" s="1" t="str">
        <f t="array" ref="I6471">IF($F6471="", "", _xlfn.XLOOKUP($F6471,accounts!$A$2:$A$86,accounts!$F$2:$F$86, "Other"))</f>
        <v>Panama</v>
      </c>
      <c r="J6471" s="1" t="s">
        <v>192</v>
      </c>
      <c r="K6471" s="3">
        <v>42983.0</v>
      </c>
      <c r="L6471" s="3">
        <v>43065.0</v>
      </c>
      <c r="M6471" s="1">
        <v>0.0</v>
      </c>
    </row>
    <row r="6472">
      <c r="A6472" s="1" t="s">
        <v>6677</v>
      </c>
      <c r="B6472" s="1" t="s">
        <v>60</v>
      </c>
      <c r="C6472" s="1" t="str">
        <f t="array" ref="C6472">_xlfn.XLOOKUP($B6472, sales_teams!$A$2:$A$36, sales_teams!$B$2:$B$36)</f>
        <v>Celia Rouche</v>
      </c>
      <c r="D6472" s="1" t="str">
        <f t="array" ref="D6472">_xlfn.XLOOKUP($B6472, sales_teams!$A$2:$A$36, sales_teams!$C$2:$C$36)</f>
        <v>West</v>
      </c>
      <c r="E6472" s="1" t="s">
        <v>181</v>
      </c>
      <c r="F6472" s="1" t="s">
        <v>130</v>
      </c>
      <c r="G6472" s="1" t="str">
        <f t="array" ref="G6472">IF($F6472="", "", _xlfn.XLOOKUP($F6472,accounts!$A$2:$A$86,accounts!$B$2:$B$86, "Other"))</f>
        <v>medical</v>
      </c>
      <c r="H6472" s="1" t="str">
        <f t="array" ref="H6472">IF($F6472="", "", IFS(_xlfn.XLOOKUP($F6472, accounts!$A$2:$A$86, accounts!$E$2:$E$86, 0)&gt;=1000, "Enterprise", _xlfn.XLOOKUP($F6472, accounts!$A$2:$A$86, accounts!$E$2:$E$86, 0)&gt;=100, "Mid-Market", TRUE, "SMB"))</f>
        <v>Enterprise</v>
      </c>
      <c r="I6472" s="1" t="str">
        <f t="array" ref="I6472">IF($F6472="", "", _xlfn.XLOOKUP($F6472,accounts!$A$2:$A$86,accounts!$F$2:$F$86, "Other"))</f>
        <v>United States</v>
      </c>
      <c r="J6472" s="1" t="s">
        <v>131</v>
      </c>
      <c r="K6472" s="3">
        <v>42983.0</v>
      </c>
      <c r="L6472" s="3">
        <v>43073.0</v>
      </c>
      <c r="M6472" s="1">
        <v>491.0</v>
      </c>
    </row>
    <row r="6473">
      <c r="A6473" s="1" t="s">
        <v>6678</v>
      </c>
      <c r="B6473" s="1" t="s">
        <v>60</v>
      </c>
      <c r="C6473" s="1" t="str">
        <f t="array" ref="C6473">_xlfn.XLOOKUP($B6473, sales_teams!$A$2:$A$36, sales_teams!$B$2:$B$36)</f>
        <v>Celia Rouche</v>
      </c>
      <c r="D6473" s="1" t="str">
        <f t="array" ref="D6473">_xlfn.XLOOKUP($B6473, sales_teams!$A$2:$A$36, sales_teams!$C$2:$C$36)</f>
        <v>West</v>
      </c>
      <c r="E6473" s="1" t="s">
        <v>194</v>
      </c>
      <c r="F6473" s="1" t="s">
        <v>115</v>
      </c>
      <c r="G6473" s="1" t="str">
        <f t="array" ref="G6473">IF($F6473="", "", _xlfn.XLOOKUP($F6473,accounts!$A$2:$A$86,accounts!$B$2:$B$86, "Other"))</f>
        <v>services</v>
      </c>
      <c r="H6473" s="1" t="str">
        <f t="array" ref="H6473">IF($F6473="", "", IFS(_xlfn.XLOOKUP($F6473, accounts!$A$2:$A$86, accounts!$E$2:$E$86, 0)&gt;=1000, "Enterprise", _xlfn.XLOOKUP($F6473, accounts!$A$2:$A$86, accounts!$E$2:$E$86, 0)&gt;=100, "Mid-Market", TRUE, "SMB"))</f>
        <v>Enterprise</v>
      </c>
      <c r="I6473" s="1" t="str">
        <f t="array" ref="I6473">IF($F6473="", "", _xlfn.XLOOKUP($F6473,accounts!$A$2:$A$86,accounts!$F$2:$F$86, "Other"))</f>
        <v>United States</v>
      </c>
      <c r="J6473" s="1" t="s">
        <v>131</v>
      </c>
      <c r="K6473" s="3">
        <v>42983.0</v>
      </c>
      <c r="L6473" s="3">
        <v>43046.0</v>
      </c>
      <c r="M6473" s="1">
        <v>5532.0</v>
      </c>
    </row>
    <row r="6474">
      <c r="A6474" s="1" t="s">
        <v>6679</v>
      </c>
      <c r="B6474" s="1" t="s">
        <v>60</v>
      </c>
      <c r="C6474" s="1" t="str">
        <f t="array" ref="C6474">_xlfn.XLOOKUP($B6474, sales_teams!$A$2:$A$36, sales_teams!$B$2:$B$36)</f>
        <v>Celia Rouche</v>
      </c>
      <c r="D6474" s="1" t="str">
        <f t="array" ref="D6474">_xlfn.XLOOKUP($B6474, sales_teams!$A$2:$A$36, sales_teams!$C$2:$C$36)</f>
        <v>West</v>
      </c>
      <c r="E6474" s="1" t="s">
        <v>188</v>
      </c>
      <c r="F6474" s="1" t="s">
        <v>36</v>
      </c>
      <c r="G6474" s="1" t="str">
        <f t="array" ref="G6474">IF($F6474="", "", _xlfn.XLOOKUP($F6474,accounts!$A$2:$A$86,accounts!$B$2:$B$86, "Other"))</f>
        <v>retail</v>
      </c>
      <c r="H6474" s="1" t="str">
        <f t="array" ref="H6474">IF($F6474="", "", IFS(_xlfn.XLOOKUP($F6474, accounts!$A$2:$A$86, accounts!$E$2:$E$86, 0)&gt;=1000, "Enterprise", _xlfn.XLOOKUP($F6474, accounts!$A$2:$A$86, accounts!$E$2:$E$86, 0)&gt;=100, "Mid-Market", TRUE, "SMB"))</f>
        <v>Enterprise</v>
      </c>
      <c r="I6474" s="1" t="str">
        <f t="array" ref="I6474">IF($F6474="", "", _xlfn.XLOOKUP($F6474,accounts!$A$2:$A$86,accounts!$F$2:$F$86, "Other"))</f>
        <v>United States</v>
      </c>
      <c r="J6474" s="1" t="s">
        <v>131</v>
      </c>
      <c r="K6474" s="3">
        <v>42983.0</v>
      </c>
      <c r="L6474" s="3">
        <v>43053.0</v>
      </c>
      <c r="M6474" s="1">
        <v>3930.0</v>
      </c>
    </row>
    <row r="6475">
      <c r="A6475" s="1" t="s">
        <v>6680</v>
      </c>
      <c r="B6475" s="1" t="s">
        <v>60</v>
      </c>
      <c r="C6475" s="1" t="str">
        <f t="array" ref="C6475">_xlfn.XLOOKUP($B6475, sales_teams!$A$2:$A$36, sales_teams!$B$2:$B$36)</f>
        <v>Celia Rouche</v>
      </c>
      <c r="D6475" s="1" t="str">
        <f t="array" ref="D6475">_xlfn.XLOOKUP($B6475, sales_teams!$A$2:$A$36, sales_teams!$C$2:$C$36)</f>
        <v>West</v>
      </c>
      <c r="E6475" s="1" t="s">
        <v>188</v>
      </c>
      <c r="F6475" s="1" t="s">
        <v>129</v>
      </c>
      <c r="G6475" s="1" t="str">
        <f t="array" ref="G6475">IF($F6475="", "", _xlfn.XLOOKUP($F6475,accounts!$A$2:$A$86,accounts!$B$2:$B$86, "Other"))</f>
        <v>medical</v>
      </c>
      <c r="H6475" s="1" t="str">
        <f t="array" ref="H6475">IF($F6475="", "", IFS(_xlfn.XLOOKUP($F6475, accounts!$A$2:$A$86, accounts!$E$2:$E$86, 0)&gt;=1000, "Enterprise", _xlfn.XLOOKUP($F6475, accounts!$A$2:$A$86, accounts!$E$2:$E$86, 0)&gt;=100, "Mid-Market", TRUE, "SMB"))</f>
        <v>Enterprise</v>
      </c>
      <c r="I6475" s="1" t="str">
        <f t="array" ref="I6475">IF($F6475="", "", _xlfn.XLOOKUP($F6475,accounts!$A$2:$A$86,accounts!$F$2:$F$86, "Other"))</f>
        <v>United States</v>
      </c>
      <c r="J6475" s="1" t="s">
        <v>131</v>
      </c>
      <c r="K6475" s="3">
        <v>42983.0</v>
      </c>
      <c r="L6475" s="3">
        <v>43060.0</v>
      </c>
      <c r="M6475" s="1">
        <v>2689.0</v>
      </c>
    </row>
    <row r="6476">
      <c r="A6476" s="1" t="s">
        <v>6681</v>
      </c>
      <c r="B6476" s="1" t="s">
        <v>52</v>
      </c>
      <c r="C6476" s="1" t="str">
        <f t="array" ref="C6476">_xlfn.XLOOKUP($B6476, sales_teams!$A$2:$A$36, sales_teams!$B$2:$B$36)</f>
        <v>Rocco Neubert</v>
      </c>
      <c r="D6476" s="1" t="str">
        <f t="array" ref="D6476">_xlfn.XLOOKUP($B6476, sales_teams!$A$2:$A$36, sales_teams!$C$2:$C$36)</f>
        <v>East</v>
      </c>
      <c r="E6476" s="1" t="s">
        <v>181</v>
      </c>
      <c r="G6476" s="1" t="str">
        <f t="array" ref="G6476">IF($F6476="", "", _xlfn.XLOOKUP($F6476,accounts!$A$2:$A$86,accounts!$B$2:$B$86, "Other"))</f>
        <v/>
      </c>
      <c r="H6476" s="1" t="str">
        <f t="array" ref="H6476">IF($F6476="", "", IFS(_xlfn.XLOOKUP($F6476, accounts!$A$2:$A$86, accounts!$E$2:$E$86, 0)&gt;=1000, "Enterprise", _xlfn.XLOOKUP($F6476, accounts!$A$2:$A$86, accounts!$E$2:$E$86, 0)&gt;=100, "Mid-Market", TRUE, "SMB"))</f>
        <v/>
      </c>
      <c r="I6476" s="1" t="str">
        <f t="array" ref="I6476">IF($F6476="", "", _xlfn.XLOOKUP($F6476,accounts!$A$2:$A$86,accounts!$F$2:$F$86, "Other"))</f>
        <v/>
      </c>
      <c r="J6476" s="1" t="s">
        <v>189</v>
      </c>
      <c r="K6476" s="3">
        <v>42984.0</v>
      </c>
    </row>
    <row r="6477">
      <c r="A6477" s="1" t="s">
        <v>6682</v>
      </c>
      <c r="B6477" s="1" t="s">
        <v>52</v>
      </c>
      <c r="C6477" s="1" t="str">
        <f t="array" ref="C6477">_xlfn.XLOOKUP($B6477, sales_teams!$A$2:$A$36, sales_teams!$B$2:$B$36)</f>
        <v>Rocco Neubert</v>
      </c>
      <c r="D6477" s="1" t="str">
        <f t="array" ref="D6477">_xlfn.XLOOKUP($B6477, sales_teams!$A$2:$A$36, sales_teams!$C$2:$C$36)</f>
        <v>East</v>
      </c>
      <c r="E6477" s="1" t="s">
        <v>109</v>
      </c>
      <c r="F6477" s="1" t="s">
        <v>140</v>
      </c>
      <c r="G6477" s="1" t="str">
        <f t="array" ref="G6477">IF($F6477="", "", _xlfn.XLOOKUP($F6477,accounts!$A$2:$A$86,accounts!$B$2:$B$86, "Other"))</f>
        <v>employment</v>
      </c>
      <c r="H6477" s="1" t="str">
        <f t="array" ref="H6477">IF($F6477="", "", IFS(_xlfn.XLOOKUP($F6477, accounts!$A$2:$A$86, accounts!$E$2:$E$86, 0)&gt;=1000, "Enterprise", _xlfn.XLOOKUP($F6477, accounts!$A$2:$A$86, accounts!$E$2:$E$86, 0)&gt;=100, "Mid-Market", TRUE, "SMB"))</f>
        <v>Enterprise</v>
      </c>
      <c r="I6477" s="1" t="str">
        <f t="array" ref="I6477">IF($F6477="", "", _xlfn.XLOOKUP($F6477,accounts!$A$2:$A$86,accounts!$F$2:$F$86, "Other"))</f>
        <v>United States</v>
      </c>
      <c r="J6477" s="1" t="s">
        <v>189</v>
      </c>
      <c r="K6477" s="3">
        <v>42984.0</v>
      </c>
    </row>
    <row r="6478">
      <c r="A6478" s="1" t="s">
        <v>6683</v>
      </c>
      <c r="B6478" s="1" t="s">
        <v>48</v>
      </c>
      <c r="C6478" s="1" t="str">
        <f t="array" ref="C6478">_xlfn.XLOOKUP($B6478, sales_teams!$A$2:$A$36, sales_teams!$B$2:$B$36)</f>
        <v>Rocco Neubert</v>
      </c>
      <c r="D6478" s="1" t="str">
        <f t="array" ref="D6478">_xlfn.XLOOKUP($B6478, sales_teams!$A$2:$A$36, sales_teams!$C$2:$C$36)</f>
        <v>East</v>
      </c>
      <c r="E6478" s="1" t="s">
        <v>181</v>
      </c>
      <c r="G6478" s="1" t="str">
        <f t="array" ref="G6478">IF($F6478="", "", _xlfn.XLOOKUP($F6478,accounts!$A$2:$A$86,accounts!$B$2:$B$86, "Other"))</f>
        <v/>
      </c>
      <c r="H6478" s="1" t="str">
        <f t="array" ref="H6478">IF($F6478="", "", IFS(_xlfn.XLOOKUP($F6478, accounts!$A$2:$A$86, accounts!$E$2:$E$86, 0)&gt;=1000, "Enterprise", _xlfn.XLOOKUP($F6478, accounts!$A$2:$A$86, accounts!$E$2:$E$86, 0)&gt;=100, "Mid-Market", TRUE, "SMB"))</f>
        <v/>
      </c>
      <c r="I6478" s="1" t="str">
        <f t="array" ref="I6478">IF($F6478="", "", _xlfn.XLOOKUP($F6478,accounts!$A$2:$A$86,accounts!$F$2:$F$86, "Other"))</f>
        <v/>
      </c>
      <c r="J6478" s="1" t="s">
        <v>189</v>
      </c>
      <c r="K6478" s="3">
        <v>42984.0</v>
      </c>
    </row>
    <row r="6479">
      <c r="A6479" s="1" t="s">
        <v>6684</v>
      </c>
      <c r="B6479" s="1" t="s">
        <v>30</v>
      </c>
      <c r="C6479" s="1" t="str">
        <f t="array" ref="C6479">_xlfn.XLOOKUP($B6479, sales_teams!$A$2:$A$36, sales_teams!$B$2:$B$36)</f>
        <v>Melvin Marxen</v>
      </c>
      <c r="D6479" s="1" t="str">
        <f t="array" ref="D6479">_xlfn.XLOOKUP($B6479, sales_teams!$A$2:$A$36, sales_teams!$C$2:$C$36)</f>
        <v>Central</v>
      </c>
      <c r="E6479" s="1" t="s">
        <v>148</v>
      </c>
      <c r="F6479" s="1" t="s">
        <v>56</v>
      </c>
      <c r="G6479" s="1" t="str">
        <f t="array" ref="G6479">IF($F6479="", "", _xlfn.XLOOKUP($F6479,accounts!$A$2:$A$86,accounts!$B$2:$B$86, "Other"))</f>
        <v>software</v>
      </c>
      <c r="H6479" s="1" t="str">
        <f t="array" ref="H6479">IF($F6479="", "", IFS(_xlfn.XLOOKUP($F6479, accounts!$A$2:$A$86, accounts!$E$2:$E$86, 0)&gt;=1000, "Enterprise", _xlfn.XLOOKUP($F6479, accounts!$A$2:$A$86, accounts!$E$2:$E$86, 0)&gt;=100, "Mid-Market", TRUE, "SMB"))</f>
        <v>Enterprise</v>
      </c>
      <c r="I6479" s="1" t="str">
        <f t="array" ref="I6479">IF($F6479="", "", _xlfn.XLOOKUP($F6479,accounts!$A$2:$A$86,accounts!$F$2:$F$86, "Other"))</f>
        <v>United States</v>
      </c>
      <c r="J6479" s="1" t="s">
        <v>131</v>
      </c>
      <c r="K6479" s="3">
        <v>42984.0</v>
      </c>
      <c r="L6479" s="3">
        <v>43058.0</v>
      </c>
      <c r="M6479" s="1">
        <v>5987.0</v>
      </c>
    </row>
    <row r="6480">
      <c r="A6480" s="1" t="s">
        <v>6685</v>
      </c>
      <c r="B6480" s="1" t="s">
        <v>30</v>
      </c>
      <c r="C6480" s="1" t="str">
        <f t="array" ref="C6480">_xlfn.XLOOKUP($B6480, sales_teams!$A$2:$A$36, sales_teams!$B$2:$B$36)</f>
        <v>Melvin Marxen</v>
      </c>
      <c r="D6480" s="1" t="str">
        <f t="array" ref="D6480">_xlfn.XLOOKUP($B6480, sales_teams!$A$2:$A$36, sales_teams!$C$2:$C$36)</f>
        <v>Central</v>
      </c>
      <c r="E6480" s="1" t="s">
        <v>148</v>
      </c>
      <c r="F6480" s="1" t="s">
        <v>165</v>
      </c>
      <c r="G6480" s="1" t="str">
        <f t="array" ref="G6480">IF($F6480="", "", _xlfn.XLOOKUP($F6480,accounts!$A$2:$A$86,accounts!$B$2:$B$86, "Other"))</f>
        <v>telecommunications</v>
      </c>
      <c r="H6480" s="1" t="str">
        <f t="array" ref="H6480">IF($F6480="", "", IFS(_xlfn.XLOOKUP($F6480, accounts!$A$2:$A$86, accounts!$E$2:$E$86, 0)&gt;=1000, "Enterprise", _xlfn.XLOOKUP($F6480, accounts!$A$2:$A$86, accounts!$E$2:$E$86, 0)&gt;=100, "Mid-Market", TRUE, "SMB"))</f>
        <v>Enterprise</v>
      </c>
      <c r="I6480" s="1" t="str">
        <f t="array" ref="I6480">IF($F6480="", "", _xlfn.XLOOKUP($F6480,accounts!$A$2:$A$86,accounts!$F$2:$F$86, "Other"))</f>
        <v>United States</v>
      </c>
      <c r="J6480" s="1" t="s">
        <v>131</v>
      </c>
      <c r="K6480" s="3">
        <v>42984.0</v>
      </c>
      <c r="L6480" s="3">
        <v>43099.0</v>
      </c>
      <c r="M6480" s="1">
        <v>5141.0</v>
      </c>
    </row>
    <row r="6481">
      <c r="A6481" s="1" t="s">
        <v>6686</v>
      </c>
      <c r="B6481" s="1" t="s">
        <v>30</v>
      </c>
      <c r="C6481" s="1" t="str">
        <f t="array" ref="C6481">_xlfn.XLOOKUP($B6481, sales_teams!$A$2:$A$36, sales_teams!$B$2:$B$36)</f>
        <v>Melvin Marxen</v>
      </c>
      <c r="D6481" s="1" t="str">
        <f t="array" ref="D6481">_xlfn.XLOOKUP($B6481, sales_teams!$A$2:$A$36, sales_teams!$C$2:$C$36)</f>
        <v>Central</v>
      </c>
      <c r="E6481" s="1" t="s">
        <v>179</v>
      </c>
      <c r="F6481" s="1" t="s">
        <v>56</v>
      </c>
      <c r="G6481" s="1" t="str">
        <f t="array" ref="G6481">IF($F6481="", "", _xlfn.XLOOKUP($F6481,accounts!$A$2:$A$86,accounts!$B$2:$B$86, "Other"))</f>
        <v>software</v>
      </c>
      <c r="H6481" s="1" t="str">
        <f t="array" ref="H6481">IF($F6481="", "", IFS(_xlfn.XLOOKUP($F6481, accounts!$A$2:$A$86, accounts!$E$2:$E$86, 0)&gt;=1000, "Enterprise", _xlfn.XLOOKUP($F6481, accounts!$A$2:$A$86, accounts!$E$2:$E$86, 0)&gt;=100, "Mid-Market", TRUE, "SMB"))</f>
        <v>Enterprise</v>
      </c>
      <c r="I6481" s="1" t="str">
        <f t="array" ref="I6481">IF($F6481="", "", _xlfn.XLOOKUP($F6481,accounts!$A$2:$A$86,accounts!$F$2:$F$86, "Other"))</f>
        <v>United States</v>
      </c>
      <c r="J6481" s="1" t="s">
        <v>131</v>
      </c>
      <c r="K6481" s="3">
        <v>42984.0</v>
      </c>
      <c r="L6481" s="3">
        <v>42991.0</v>
      </c>
      <c r="M6481" s="1">
        <v>48.0</v>
      </c>
    </row>
    <row r="6482">
      <c r="A6482" s="1" t="s">
        <v>6687</v>
      </c>
      <c r="B6482" s="1" t="s">
        <v>53</v>
      </c>
      <c r="C6482" s="1" t="str">
        <f t="array" ref="C6482">_xlfn.XLOOKUP($B6482, sales_teams!$A$2:$A$36, sales_teams!$B$2:$B$36)</f>
        <v>Rocco Neubert</v>
      </c>
      <c r="D6482" s="1" t="str">
        <f t="array" ref="D6482">_xlfn.XLOOKUP($B6482, sales_teams!$A$2:$A$36, sales_teams!$C$2:$C$36)</f>
        <v>East</v>
      </c>
      <c r="E6482" s="1" t="s">
        <v>148</v>
      </c>
      <c r="F6482" s="1" t="s">
        <v>144</v>
      </c>
      <c r="G6482" s="1" t="str">
        <f t="array" ref="G6482">IF($F6482="", "", _xlfn.XLOOKUP($F6482,accounts!$A$2:$A$86,accounts!$B$2:$B$86, "Other"))</f>
        <v>retail</v>
      </c>
      <c r="H6482" s="1" t="str">
        <f t="array" ref="H6482">IF($F6482="", "", IFS(_xlfn.XLOOKUP($F6482, accounts!$A$2:$A$86, accounts!$E$2:$E$86, 0)&gt;=1000, "Enterprise", _xlfn.XLOOKUP($F6482, accounts!$A$2:$A$86, accounts!$E$2:$E$86, 0)&gt;=100, "Mid-Market", TRUE, "SMB"))</f>
        <v>Enterprise</v>
      </c>
      <c r="I6482" s="1" t="str">
        <f t="array" ref="I6482">IF($F6482="", "", _xlfn.XLOOKUP($F6482,accounts!$A$2:$A$86,accounts!$F$2:$F$86, "Other"))</f>
        <v>United States</v>
      </c>
      <c r="J6482" s="1" t="s">
        <v>192</v>
      </c>
      <c r="K6482" s="3">
        <v>42984.0</v>
      </c>
      <c r="L6482" s="3">
        <v>43042.0</v>
      </c>
      <c r="M6482" s="1">
        <v>0.0</v>
      </c>
    </row>
    <row r="6483">
      <c r="A6483" s="1" t="s">
        <v>6688</v>
      </c>
      <c r="B6483" s="1" t="s">
        <v>53</v>
      </c>
      <c r="C6483" s="1" t="str">
        <f t="array" ref="C6483">_xlfn.XLOOKUP($B6483, sales_teams!$A$2:$A$36, sales_teams!$B$2:$B$36)</f>
        <v>Rocco Neubert</v>
      </c>
      <c r="D6483" s="1" t="str">
        <f t="array" ref="D6483">_xlfn.XLOOKUP($B6483, sales_teams!$A$2:$A$36, sales_teams!$C$2:$C$36)</f>
        <v>East</v>
      </c>
      <c r="E6483" s="1" t="s">
        <v>188</v>
      </c>
      <c r="F6483" s="1" t="s">
        <v>169</v>
      </c>
      <c r="G6483" s="1" t="str">
        <f t="array" ref="G6483">IF($F6483="", "", _xlfn.XLOOKUP($F6483,accounts!$A$2:$A$86,accounts!$B$2:$B$86, "Other"))</f>
        <v>entertainment</v>
      </c>
      <c r="H6483" s="1" t="str">
        <f t="array" ref="H6483">IF($F6483="", "", IFS(_xlfn.XLOOKUP($F6483, accounts!$A$2:$A$86, accounts!$E$2:$E$86, 0)&gt;=1000, "Enterprise", _xlfn.XLOOKUP($F6483, accounts!$A$2:$A$86, accounts!$E$2:$E$86, 0)&gt;=100, "Mid-Market", TRUE, "SMB"))</f>
        <v>Enterprise</v>
      </c>
      <c r="I6483" s="1" t="str">
        <f t="array" ref="I6483">IF($F6483="", "", _xlfn.XLOOKUP($F6483,accounts!$A$2:$A$86,accounts!$F$2:$F$86, "Other"))</f>
        <v>United States</v>
      </c>
      <c r="J6483" s="1" t="s">
        <v>131</v>
      </c>
      <c r="K6483" s="3">
        <v>42984.0</v>
      </c>
      <c r="L6483" s="3">
        <v>42998.0</v>
      </c>
      <c r="M6483" s="1">
        <v>3206.0</v>
      </c>
    </row>
    <row r="6484">
      <c r="A6484" s="1" t="s">
        <v>6689</v>
      </c>
      <c r="B6484" s="1" t="s">
        <v>94</v>
      </c>
      <c r="C6484" s="1" t="str">
        <f t="array" ref="C6484">_xlfn.XLOOKUP($B6484, sales_teams!$A$2:$A$36, sales_teams!$B$2:$B$36)</f>
        <v>Celia Rouche</v>
      </c>
      <c r="D6484" s="1" t="str">
        <f t="array" ref="D6484">_xlfn.XLOOKUP($B6484, sales_teams!$A$2:$A$36, sales_teams!$C$2:$C$36)</f>
        <v>West</v>
      </c>
      <c r="E6484" s="1" t="s">
        <v>179</v>
      </c>
      <c r="F6484" s="1" t="s">
        <v>129</v>
      </c>
      <c r="G6484" s="1" t="str">
        <f t="array" ref="G6484">IF($F6484="", "", _xlfn.XLOOKUP($F6484,accounts!$A$2:$A$86,accounts!$B$2:$B$86, "Other"))</f>
        <v>medical</v>
      </c>
      <c r="H6484" s="1" t="str">
        <f t="array" ref="H6484">IF($F6484="", "", IFS(_xlfn.XLOOKUP($F6484, accounts!$A$2:$A$86, accounts!$E$2:$E$86, 0)&gt;=1000, "Enterprise", _xlfn.XLOOKUP($F6484, accounts!$A$2:$A$86, accounts!$E$2:$E$86, 0)&gt;=100, "Mid-Market", TRUE, "SMB"))</f>
        <v>Enterprise</v>
      </c>
      <c r="I6484" s="1" t="str">
        <f t="array" ref="I6484">IF($F6484="", "", _xlfn.XLOOKUP($F6484,accounts!$A$2:$A$86,accounts!$F$2:$F$86, "Other"))</f>
        <v>United States</v>
      </c>
      <c r="J6484" s="1" t="s">
        <v>131</v>
      </c>
      <c r="K6484" s="3">
        <v>42984.0</v>
      </c>
      <c r="L6484" s="3">
        <v>43068.0</v>
      </c>
      <c r="M6484" s="1">
        <v>61.0</v>
      </c>
    </row>
    <row r="6485">
      <c r="A6485" s="1" t="s">
        <v>6690</v>
      </c>
      <c r="B6485" s="1" t="s">
        <v>42</v>
      </c>
      <c r="C6485" s="1" t="str">
        <f t="array" ref="C6485">_xlfn.XLOOKUP($B6485, sales_teams!$A$2:$A$36, sales_teams!$B$2:$B$36)</f>
        <v>Cara Losch</v>
      </c>
      <c r="D6485" s="1" t="str">
        <f t="array" ref="D6485">_xlfn.XLOOKUP($B6485, sales_teams!$A$2:$A$36, sales_teams!$C$2:$C$36)</f>
        <v>East</v>
      </c>
      <c r="E6485" s="1" t="s">
        <v>109</v>
      </c>
      <c r="F6485" s="1" t="s">
        <v>14</v>
      </c>
      <c r="G6485" s="1" t="str">
        <f t="array" ref="G6485">IF($F6485="", "", _xlfn.XLOOKUP($F6485,accounts!$A$2:$A$86,accounts!$B$2:$B$86, "Other"))</f>
        <v>technology</v>
      </c>
      <c r="H6485" s="1" t="str">
        <f t="array" ref="H6485">IF($F6485="", "", IFS(_xlfn.XLOOKUP($F6485, accounts!$A$2:$A$86, accounts!$E$2:$E$86, 0)&gt;=1000, "Enterprise", _xlfn.XLOOKUP($F6485, accounts!$A$2:$A$86, accounts!$E$2:$E$86, 0)&gt;=100, "Mid-Market", TRUE, "SMB"))</f>
        <v>Enterprise</v>
      </c>
      <c r="I6485" s="1" t="str">
        <f t="array" ref="I6485">IF($F6485="", "", _xlfn.XLOOKUP($F6485,accounts!$A$2:$A$86,accounts!$F$2:$F$86, "Other"))</f>
        <v>United States</v>
      </c>
      <c r="J6485" s="1" t="s">
        <v>192</v>
      </c>
      <c r="K6485" s="3">
        <v>42984.0</v>
      </c>
      <c r="L6485" s="3">
        <v>43073.0</v>
      </c>
      <c r="M6485" s="1">
        <v>0.0</v>
      </c>
    </row>
    <row r="6486">
      <c r="A6486" s="1" t="s">
        <v>6691</v>
      </c>
      <c r="B6486" s="1" t="s">
        <v>26</v>
      </c>
      <c r="C6486" s="1" t="str">
        <f t="array" ref="C6486">_xlfn.XLOOKUP($B6486, sales_teams!$A$2:$A$36, sales_teams!$B$2:$B$36)</f>
        <v>Melvin Marxen</v>
      </c>
      <c r="D6486" s="1" t="str">
        <f t="array" ref="D6486">_xlfn.XLOOKUP($B6486, sales_teams!$A$2:$A$36, sales_teams!$C$2:$C$36)</f>
        <v>Central</v>
      </c>
      <c r="E6486" s="1" t="s">
        <v>148</v>
      </c>
      <c r="F6486" s="1" t="s">
        <v>128</v>
      </c>
      <c r="G6486" s="1" t="str">
        <f t="array" ref="G6486">IF($F6486="", "", _xlfn.XLOOKUP($F6486,accounts!$A$2:$A$86,accounts!$B$2:$B$86, "Other"))</f>
        <v>marketing</v>
      </c>
      <c r="H6486" s="1" t="str">
        <f t="array" ref="H6486">IF($F6486="", "", IFS(_xlfn.XLOOKUP($F6486, accounts!$A$2:$A$86, accounts!$E$2:$E$86, 0)&gt;=1000, "Enterprise", _xlfn.XLOOKUP($F6486, accounts!$A$2:$A$86, accounts!$E$2:$E$86, 0)&gt;=100, "Mid-Market", TRUE, "SMB"))</f>
        <v>Enterprise</v>
      </c>
      <c r="I6486" s="1" t="str">
        <f t="array" ref="I6486">IF($F6486="", "", _xlfn.XLOOKUP($F6486,accounts!$A$2:$A$86,accounts!$F$2:$F$86, "Other"))</f>
        <v>United States</v>
      </c>
      <c r="J6486" s="1" t="s">
        <v>131</v>
      </c>
      <c r="K6486" s="3">
        <v>42984.0</v>
      </c>
      <c r="L6486" s="3">
        <v>43061.0</v>
      </c>
      <c r="M6486" s="1">
        <v>5078.0</v>
      </c>
    </row>
    <row r="6487">
      <c r="A6487" s="1" t="s">
        <v>6692</v>
      </c>
      <c r="B6487" s="1" t="s">
        <v>19</v>
      </c>
      <c r="C6487" s="1" t="str">
        <f t="array" ref="C6487">_xlfn.XLOOKUP($B6487, sales_teams!$A$2:$A$36, sales_teams!$B$2:$B$36)</f>
        <v>Melvin Marxen</v>
      </c>
      <c r="D6487" s="1" t="str">
        <f t="array" ref="D6487">_xlfn.XLOOKUP($B6487, sales_teams!$A$2:$A$36, sales_teams!$C$2:$C$36)</f>
        <v>Central</v>
      </c>
      <c r="E6487" s="1" t="s">
        <v>181</v>
      </c>
      <c r="F6487" s="1" t="s">
        <v>156</v>
      </c>
      <c r="G6487" s="1" t="str">
        <f t="array" ref="G6487">IF($F6487="", "", _xlfn.XLOOKUP($F6487,accounts!$A$2:$A$86,accounts!$B$2:$B$86, "Other"))</f>
        <v>employment</v>
      </c>
      <c r="H6487" s="1" t="str">
        <f t="array" ref="H6487">IF($F6487="", "", IFS(_xlfn.XLOOKUP($F6487, accounts!$A$2:$A$86, accounts!$E$2:$E$86, 0)&gt;=1000, "Enterprise", _xlfn.XLOOKUP($F6487, accounts!$A$2:$A$86, accounts!$E$2:$E$86, 0)&gt;=100, "Mid-Market", TRUE, "SMB"))</f>
        <v>Mid-Market</v>
      </c>
      <c r="I6487" s="1" t="str">
        <f t="array" ref="I6487">IF($F6487="", "", _xlfn.XLOOKUP($F6487,accounts!$A$2:$A$86,accounts!$F$2:$F$86, "Other"))</f>
        <v>United States</v>
      </c>
      <c r="J6487" s="1" t="s">
        <v>192</v>
      </c>
      <c r="K6487" s="3">
        <v>42984.0</v>
      </c>
      <c r="L6487" s="3">
        <v>43058.0</v>
      </c>
      <c r="M6487" s="1">
        <v>0.0</v>
      </c>
    </row>
    <row r="6488">
      <c r="A6488" s="1" t="s">
        <v>6693</v>
      </c>
      <c r="B6488" s="1" t="s">
        <v>19</v>
      </c>
      <c r="C6488" s="1" t="str">
        <f t="array" ref="C6488">_xlfn.XLOOKUP($B6488, sales_teams!$A$2:$A$36, sales_teams!$B$2:$B$36)</f>
        <v>Melvin Marxen</v>
      </c>
      <c r="D6488" s="1" t="str">
        <f t="array" ref="D6488">_xlfn.XLOOKUP($B6488, sales_teams!$A$2:$A$36, sales_teams!$C$2:$C$36)</f>
        <v>Central</v>
      </c>
      <c r="E6488" s="1" t="s">
        <v>181</v>
      </c>
      <c r="F6488" s="1" t="s">
        <v>157</v>
      </c>
      <c r="G6488" s="1" t="str">
        <f t="array" ref="G6488">IF($F6488="", "", _xlfn.XLOOKUP($F6488,accounts!$A$2:$A$86,accounts!$B$2:$B$86, "Other"))</f>
        <v>retail</v>
      </c>
      <c r="H6488" s="1" t="str">
        <f t="array" ref="H6488">IF($F6488="", "", IFS(_xlfn.XLOOKUP($F6488, accounts!$A$2:$A$86, accounts!$E$2:$E$86, 0)&gt;=1000, "Enterprise", _xlfn.XLOOKUP($F6488, accounts!$A$2:$A$86, accounts!$E$2:$E$86, 0)&gt;=100, "Mid-Market", TRUE, "SMB"))</f>
        <v>Enterprise</v>
      </c>
      <c r="I6488" s="1" t="str">
        <f t="array" ref="I6488">IF($F6488="", "", _xlfn.XLOOKUP($F6488,accounts!$A$2:$A$86,accounts!$F$2:$F$86, "Other"))</f>
        <v>Belgium</v>
      </c>
      <c r="J6488" s="1" t="s">
        <v>131</v>
      </c>
      <c r="K6488" s="3">
        <v>42984.0</v>
      </c>
      <c r="L6488" s="3">
        <v>43046.0</v>
      </c>
      <c r="M6488" s="1">
        <v>532.0</v>
      </c>
    </row>
    <row r="6489">
      <c r="A6489" s="1" t="s">
        <v>6694</v>
      </c>
      <c r="B6489" s="1" t="s">
        <v>104</v>
      </c>
      <c r="C6489" s="1" t="str">
        <f t="array" ref="C6489">_xlfn.XLOOKUP($B6489, sales_teams!$A$2:$A$36, sales_teams!$B$2:$B$36)</f>
        <v>Summer Sewald</v>
      </c>
      <c r="D6489" s="1" t="str">
        <f t="array" ref="D6489">_xlfn.XLOOKUP($B6489, sales_teams!$A$2:$A$36, sales_teams!$C$2:$C$36)</f>
        <v>West</v>
      </c>
      <c r="E6489" s="1" t="s">
        <v>181</v>
      </c>
      <c r="G6489" s="1" t="str">
        <f t="array" ref="G6489">IF($F6489="", "", _xlfn.XLOOKUP($F6489,accounts!$A$2:$A$86,accounts!$B$2:$B$86, "Other"))</f>
        <v/>
      </c>
      <c r="H6489" s="1" t="str">
        <f t="array" ref="H6489">IF($F6489="", "", IFS(_xlfn.XLOOKUP($F6489, accounts!$A$2:$A$86, accounts!$E$2:$E$86, 0)&gt;=1000, "Enterprise", _xlfn.XLOOKUP($F6489, accounts!$A$2:$A$86, accounts!$E$2:$E$86, 0)&gt;=100, "Mid-Market", TRUE, "SMB"))</f>
        <v/>
      </c>
      <c r="I6489" s="1" t="str">
        <f t="array" ref="I6489">IF($F6489="", "", _xlfn.XLOOKUP($F6489,accounts!$A$2:$A$86,accounts!$F$2:$F$86, "Other"))</f>
        <v/>
      </c>
      <c r="J6489" s="1" t="s">
        <v>189</v>
      </c>
      <c r="K6489" s="3">
        <v>42984.0</v>
      </c>
    </row>
    <row r="6490">
      <c r="A6490" s="1" t="s">
        <v>6695</v>
      </c>
      <c r="B6490" s="1" t="s">
        <v>104</v>
      </c>
      <c r="C6490" s="1" t="str">
        <f t="array" ref="C6490">_xlfn.XLOOKUP($B6490, sales_teams!$A$2:$A$36, sales_teams!$B$2:$B$36)</f>
        <v>Summer Sewald</v>
      </c>
      <c r="D6490" s="1" t="str">
        <f t="array" ref="D6490">_xlfn.XLOOKUP($B6490, sales_teams!$A$2:$A$36, sales_teams!$C$2:$C$36)</f>
        <v>West</v>
      </c>
      <c r="E6490" s="1" t="s">
        <v>179</v>
      </c>
      <c r="F6490" s="1" t="s">
        <v>130</v>
      </c>
      <c r="G6490" s="1" t="str">
        <f t="array" ref="G6490">IF($F6490="", "", _xlfn.XLOOKUP($F6490,accounts!$A$2:$A$86,accounts!$B$2:$B$86, "Other"))</f>
        <v>medical</v>
      </c>
      <c r="H6490" s="1" t="str">
        <f t="array" ref="H6490">IF($F6490="", "", IFS(_xlfn.XLOOKUP($F6490, accounts!$A$2:$A$86, accounts!$E$2:$E$86, 0)&gt;=1000, "Enterprise", _xlfn.XLOOKUP($F6490, accounts!$A$2:$A$86, accounts!$E$2:$E$86, 0)&gt;=100, "Mid-Market", TRUE, "SMB"))</f>
        <v>Enterprise</v>
      </c>
      <c r="I6490" s="1" t="str">
        <f t="array" ref="I6490">IF($F6490="", "", _xlfn.XLOOKUP($F6490,accounts!$A$2:$A$86,accounts!$F$2:$F$86, "Other"))</f>
        <v>United States</v>
      </c>
      <c r="J6490" s="1" t="s">
        <v>131</v>
      </c>
      <c r="K6490" s="3">
        <v>42984.0</v>
      </c>
      <c r="L6490" s="3">
        <v>42993.0</v>
      </c>
      <c r="M6490" s="1">
        <v>56.0</v>
      </c>
    </row>
    <row r="6491">
      <c r="A6491" s="1" t="s">
        <v>6696</v>
      </c>
      <c r="B6491" s="1" t="s">
        <v>102</v>
      </c>
      <c r="C6491" s="1" t="str">
        <f t="array" ref="C6491">_xlfn.XLOOKUP($B6491, sales_teams!$A$2:$A$36, sales_teams!$B$2:$B$36)</f>
        <v>Summer Sewald</v>
      </c>
      <c r="D6491" s="1" t="str">
        <f t="array" ref="D6491">_xlfn.XLOOKUP($B6491, sales_teams!$A$2:$A$36, sales_teams!$C$2:$C$36)</f>
        <v>West</v>
      </c>
      <c r="E6491" s="1" t="s">
        <v>181</v>
      </c>
      <c r="F6491" s="1" t="s">
        <v>123</v>
      </c>
      <c r="G6491" s="1" t="str">
        <f t="array" ref="G6491">IF($F6491="", "", _xlfn.XLOOKUP($F6491,accounts!$A$2:$A$86,accounts!$B$2:$B$86, "Other"))</f>
        <v>technology</v>
      </c>
      <c r="H6491" s="1" t="str">
        <f t="array" ref="H6491">IF($F6491="", "", IFS(_xlfn.XLOOKUP($F6491, accounts!$A$2:$A$86, accounts!$E$2:$E$86, 0)&gt;=1000, "Enterprise", _xlfn.XLOOKUP($F6491, accounts!$A$2:$A$86, accounts!$E$2:$E$86, 0)&gt;=100, "Mid-Market", TRUE, "SMB"))</f>
        <v>Enterprise</v>
      </c>
      <c r="I6491" s="1" t="str">
        <f t="array" ref="I6491">IF($F6491="", "", _xlfn.XLOOKUP($F6491,accounts!$A$2:$A$86,accounts!$F$2:$F$86, "Other"))</f>
        <v>United States</v>
      </c>
      <c r="J6491" s="1" t="s">
        <v>189</v>
      </c>
      <c r="K6491" s="3">
        <v>42984.0</v>
      </c>
    </row>
    <row r="6492">
      <c r="A6492" s="1" t="s">
        <v>6697</v>
      </c>
      <c r="B6492" s="1" t="s">
        <v>92</v>
      </c>
      <c r="C6492" s="1" t="str">
        <f t="array" ref="C6492">_xlfn.XLOOKUP($B6492, sales_teams!$A$2:$A$36, sales_teams!$B$2:$B$36)</f>
        <v>Celia Rouche</v>
      </c>
      <c r="D6492" s="1" t="str">
        <f t="array" ref="D6492">_xlfn.XLOOKUP($B6492, sales_teams!$A$2:$A$36, sales_teams!$C$2:$C$36)</f>
        <v>West</v>
      </c>
      <c r="E6492" s="1" t="s">
        <v>109</v>
      </c>
      <c r="F6492" s="1" t="s">
        <v>151</v>
      </c>
      <c r="G6492" s="1" t="str">
        <f t="array" ref="G6492">IF($F6492="", "", _xlfn.XLOOKUP($F6492,accounts!$A$2:$A$86,accounts!$B$2:$B$86, "Other"))</f>
        <v>software</v>
      </c>
      <c r="H6492" s="1" t="str">
        <f t="array" ref="H6492">IF($F6492="", "", IFS(_xlfn.XLOOKUP($F6492, accounts!$A$2:$A$86, accounts!$E$2:$E$86, 0)&gt;=1000, "Enterprise", _xlfn.XLOOKUP($F6492, accounts!$A$2:$A$86, accounts!$E$2:$E$86, 0)&gt;=100, "Mid-Market", TRUE, "SMB"))</f>
        <v>Enterprise</v>
      </c>
      <c r="I6492" s="1" t="str">
        <f t="array" ref="I6492">IF($F6492="", "", _xlfn.XLOOKUP($F6492,accounts!$A$2:$A$86,accounts!$F$2:$F$86, "Other"))</f>
        <v>United States</v>
      </c>
      <c r="J6492" s="1" t="s">
        <v>131</v>
      </c>
      <c r="K6492" s="3">
        <v>42984.0</v>
      </c>
      <c r="L6492" s="3">
        <v>43078.0</v>
      </c>
      <c r="M6492" s="1">
        <v>1182.0</v>
      </c>
    </row>
    <row r="6493">
      <c r="A6493" s="1" t="s">
        <v>6698</v>
      </c>
      <c r="B6493" s="1" t="s">
        <v>24</v>
      </c>
      <c r="C6493" s="1" t="str">
        <f t="array" ref="C6493">_xlfn.XLOOKUP($B6493, sales_teams!$A$2:$A$36, sales_teams!$B$2:$B$36)</f>
        <v>Melvin Marxen</v>
      </c>
      <c r="D6493" s="1" t="str">
        <f t="array" ref="D6493">_xlfn.XLOOKUP($B6493, sales_teams!$A$2:$A$36, sales_teams!$C$2:$C$36)</f>
        <v>Central</v>
      </c>
      <c r="E6493" s="1" t="s">
        <v>194</v>
      </c>
      <c r="F6493" s="1" t="s">
        <v>95</v>
      </c>
      <c r="G6493" s="1" t="str">
        <f t="array" ref="G6493">IF($F6493="", "", _xlfn.XLOOKUP($F6493,accounts!$A$2:$A$86,accounts!$B$2:$B$86, "Other"))</f>
        <v>finance</v>
      </c>
      <c r="H6493" s="1" t="str">
        <f t="array" ref="H6493">IF($F6493="", "", IFS(_xlfn.XLOOKUP($F6493, accounts!$A$2:$A$86, accounts!$E$2:$E$86, 0)&gt;=1000, "Enterprise", _xlfn.XLOOKUP($F6493, accounts!$A$2:$A$86, accounts!$E$2:$E$86, 0)&gt;=100, "Mid-Market", TRUE, "SMB"))</f>
        <v>Enterprise</v>
      </c>
      <c r="I6493" s="1" t="str">
        <f t="array" ref="I6493">IF($F6493="", "", _xlfn.XLOOKUP($F6493,accounts!$A$2:$A$86,accounts!$F$2:$F$86, "Other"))</f>
        <v>United States</v>
      </c>
      <c r="J6493" s="1" t="s">
        <v>131</v>
      </c>
      <c r="K6493" s="3">
        <v>42984.0</v>
      </c>
      <c r="L6493" s="3">
        <v>43089.0</v>
      </c>
      <c r="M6493" s="1">
        <v>5788.0</v>
      </c>
    </row>
    <row r="6494">
      <c r="A6494" s="1" t="s">
        <v>6699</v>
      </c>
      <c r="B6494" s="1" t="s">
        <v>15</v>
      </c>
      <c r="C6494" s="1" t="str">
        <f t="array" ref="C6494">_xlfn.XLOOKUP($B6494, sales_teams!$A$2:$A$36, sales_teams!$B$2:$B$36)</f>
        <v>Dustin Brinkmann</v>
      </c>
      <c r="D6494" s="1" t="str">
        <f t="array" ref="D6494">_xlfn.XLOOKUP($B6494, sales_teams!$A$2:$A$36, sales_teams!$C$2:$C$36)</f>
        <v>Central</v>
      </c>
      <c r="E6494" s="1" t="s">
        <v>179</v>
      </c>
      <c r="F6494" s="1" t="s">
        <v>157</v>
      </c>
      <c r="G6494" s="1" t="str">
        <f t="array" ref="G6494">IF($F6494="", "", _xlfn.XLOOKUP($F6494,accounts!$A$2:$A$86,accounts!$B$2:$B$86, "Other"))</f>
        <v>retail</v>
      </c>
      <c r="H6494" s="1" t="str">
        <f t="array" ref="H6494">IF($F6494="", "", IFS(_xlfn.XLOOKUP($F6494, accounts!$A$2:$A$86, accounts!$E$2:$E$86, 0)&gt;=1000, "Enterprise", _xlfn.XLOOKUP($F6494, accounts!$A$2:$A$86, accounts!$E$2:$E$86, 0)&gt;=100, "Mid-Market", TRUE, "SMB"))</f>
        <v>Enterprise</v>
      </c>
      <c r="I6494" s="1" t="str">
        <f t="array" ref="I6494">IF($F6494="", "", _xlfn.XLOOKUP($F6494,accounts!$A$2:$A$86,accounts!$F$2:$F$86, "Other"))</f>
        <v>Belgium</v>
      </c>
      <c r="J6494" s="1" t="s">
        <v>192</v>
      </c>
      <c r="K6494" s="3">
        <v>42984.0</v>
      </c>
      <c r="L6494" s="3">
        <v>42991.0</v>
      </c>
      <c r="M6494" s="1">
        <v>0.0</v>
      </c>
    </row>
    <row r="6495">
      <c r="A6495" s="1" t="s">
        <v>6700</v>
      </c>
      <c r="B6495" s="1" t="s">
        <v>15</v>
      </c>
      <c r="C6495" s="1" t="str">
        <f t="array" ref="C6495">_xlfn.XLOOKUP($B6495, sales_teams!$A$2:$A$36, sales_teams!$B$2:$B$36)</f>
        <v>Dustin Brinkmann</v>
      </c>
      <c r="D6495" s="1" t="str">
        <f t="array" ref="D6495">_xlfn.XLOOKUP($B6495, sales_teams!$A$2:$A$36, sales_teams!$C$2:$C$36)</f>
        <v>Central</v>
      </c>
      <c r="E6495" s="1" t="s">
        <v>179</v>
      </c>
      <c r="F6495" s="1" t="s">
        <v>47</v>
      </c>
      <c r="G6495" s="1" t="str">
        <f t="array" ref="G6495">IF($F6495="", "", _xlfn.XLOOKUP($F6495,accounts!$A$2:$A$86,accounts!$B$2:$B$86, "Other"))</f>
        <v>retail</v>
      </c>
      <c r="H6495" s="1" t="str">
        <f t="array" ref="H6495">IF($F6495="", "", IFS(_xlfn.XLOOKUP($F6495, accounts!$A$2:$A$86, accounts!$E$2:$E$86, 0)&gt;=1000, "Enterprise", _xlfn.XLOOKUP($F6495, accounts!$A$2:$A$86, accounts!$E$2:$E$86, 0)&gt;=100, "Mid-Market", TRUE, "SMB"))</f>
        <v>Enterprise</v>
      </c>
      <c r="I6495" s="1" t="str">
        <f t="array" ref="I6495">IF($F6495="", "", _xlfn.XLOOKUP($F6495,accounts!$A$2:$A$86,accounts!$F$2:$F$86, "Other"))</f>
        <v>United States</v>
      </c>
      <c r="J6495" s="1" t="s">
        <v>131</v>
      </c>
      <c r="K6495" s="3">
        <v>42984.0</v>
      </c>
      <c r="L6495" s="3">
        <v>42990.0</v>
      </c>
      <c r="M6495" s="1">
        <v>61.0</v>
      </c>
    </row>
    <row r="6496">
      <c r="A6496" s="1" t="s">
        <v>6701</v>
      </c>
      <c r="B6496" s="1" t="s">
        <v>60</v>
      </c>
      <c r="C6496" s="1" t="str">
        <f t="array" ref="C6496">_xlfn.XLOOKUP($B6496, sales_teams!$A$2:$A$36, sales_teams!$B$2:$B$36)</f>
        <v>Celia Rouche</v>
      </c>
      <c r="D6496" s="1" t="str">
        <f t="array" ref="D6496">_xlfn.XLOOKUP($B6496, sales_teams!$A$2:$A$36, sales_teams!$C$2:$C$36)</f>
        <v>West</v>
      </c>
      <c r="E6496" s="1" t="s">
        <v>148</v>
      </c>
      <c r="F6496" s="1" t="s">
        <v>151</v>
      </c>
      <c r="G6496" s="1" t="str">
        <f t="array" ref="G6496">IF($F6496="", "", _xlfn.XLOOKUP($F6496,accounts!$A$2:$A$86,accounts!$B$2:$B$86, "Other"))</f>
        <v>software</v>
      </c>
      <c r="H6496" s="1" t="str">
        <f t="array" ref="H6496">IF($F6496="", "", IFS(_xlfn.XLOOKUP($F6496, accounts!$A$2:$A$86, accounts!$E$2:$E$86, 0)&gt;=1000, "Enterprise", _xlfn.XLOOKUP($F6496, accounts!$A$2:$A$86, accounts!$E$2:$E$86, 0)&gt;=100, "Mid-Market", TRUE, "SMB"))</f>
        <v>Enterprise</v>
      </c>
      <c r="I6496" s="1" t="str">
        <f t="array" ref="I6496">IF($F6496="", "", _xlfn.XLOOKUP($F6496,accounts!$A$2:$A$86,accounts!$F$2:$F$86, "Other"))</f>
        <v>United States</v>
      </c>
      <c r="J6496" s="1" t="s">
        <v>131</v>
      </c>
      <c r="K6496" s="3">
        <v>42984.0</v>
      </c>
      <c r="L6496" s="3">
        <v>43085.0</v>
      </c>
      <c r="M6496" s="1">
        <v>5115.0</v>
      </c>
    </row>
    <row r="6497">
      <c r="A6497" s="1" t="s">
        <v>6702</v>
      </c>
      <c r="B6497" s="1" t="s">
        <v>60</v>
      </c>
      <c r="C6497" s="1" t="str">
        <f t="array" ref="C6497">_xlfn.XLOOKUP($B6497, sales_teams!$A$2:$A$36, sales_teams!$B$2:$B$36)</f>
        <v>Celia Rouche</v>
      </c>
      <c r="D6497" s="1" t="str">
        <f t="array" ref="D6497">_xlfn.XLOOKUP($B6497, sales_teams!$A$2:$A$36, sales_teams!$C$2:$C$36)</f>
        <v>West</v>
      </c>
      <c r="E6497" s="1" t="s">
        <v>148</v>
      </c>
      <c r="F6497" s="1" t="s">
        <v>170</v>
      </c>
      <c r="G6497" s="1" t="str">
        <f t="array" ref="G6497">IF($F6497="", "", _xlfn.XLOOKUP($F6497,accounts!$A$2:$A$86,accounts!$B$2:$B$86, "Other"))</f>
        <v>employment</v>
      </c>
      <c r="H6497" s="1" t="str">
        <f t="array" ref="H6497">IF($F6497="", "", IFS(_xlfn.XLOOKUP($F6497, accounts!$A$2:$A$86, accounts!$E$2:$E$86, 0)&gt;=1000, "Enterprise", _xlfn.XLOOKUP($F6497, accounts!$A$2:$A$86, accounts!$E$2:$E$86, 0)&gt;=100, "Mid-Market", TRUE, "SMB"))</f>
        <v>Enterprise</v>
      </c>
      <c r="I6497" s="1" t="str">
        <f t="array" ref="I6497">IF($F6497="", "", _xlfn.XLOOKUP($F6497,accounts!$A$2:$A$86,accounts!$F$2:$F$86, "Other"))</f>
        <v>United States</v>
      </c>
      <c r="J6497" s="1" t="s">
        <v>131</v>
      </c>
      <c r="K6497" s="3">
        <v>42984.0</v>
      </c>
      <c r="L6497" s="3">
        <v>42993.0</v>
      </c>
      <c r="M6497" s="1">
        <v>5227.0</v>
      </c>
    </row>
    <row r="6498">
      <c r="A6498" s="1" t="s">
        <v>6703</v>
      </c>
      <c r="B6498" s="1" t="s">
        <v>34</v>
      </c>
      <c r="C6498" s="1" t="str">
        <f t="array" ref="C6498">_xlfn.XLOOKUP($B6498, sales_teams!$A$2:$A$36, sales_teams!$B$2:$B$36)</f>
        <v>Cara Losch</v>
      </c>
      <c r="D6498" s="1" t="str">
        <f t="array" ref="D6498">_xlfn.XLOOKUP($B6498, sales_teams!$A$2:$A$36, sales_teams!$C$2:$C$36)</f>
        <v>East</v>
      </c>
      <c r="E6498" s="1" t="s">
        <v>179</v>
      </c>
      <c r="G6498" s="1" t="str">
        <f t="array" ref="G6498">IF($F6498="", "", _xlfn.XLOOKUP($F6498,accounts!$A$2:$A$86,accounts!$B$2:$B$86, "Other"))</f>
        <v/>
      </c>
      <c r="H6498" s="1" t="str">
        <f t="array" ref="H6498">IF($F6498="", "", IFS(_xlfn.XLOOKUP($F6498, accounts!$A$2:$A$86, accounts!$E$2:$E$86, 0)&gt;=1000, "Enterprise", _xlfn.XLOOKUP($F6498, accounts!$A$2:$A$86, accounts!$E$2:$E$86, 0)&gt;=100, "Mid-Market", TRUE, "SMB"))</f>
        <v/>
      </c>
      <c r="I6498" s="1" t="str">
        <f t="array" ref="I6498">IF($F6498="", "", _xlfn.XLOOKUP($F6498,accounts!$A$2:$A$86,accounts!$F$2:$F$86, "Other"))</f>
        <v/>
      </c>
      <c r="J6498" s="1" t="s">
        <v>189</v>
      </c>
      <c r="K6498" s="3">
        <v>42984.0</v>
      </c>
    </row>
    <row r="6499">
      <c r="A6499" s="1" t="s">
        <v>6704</v>
      </c>
      <c r="B6499" s="1" t="s">
        <v>45</v>
      </c>
      <c r="C6499" s="1" t="str">
        <f t="array" ref="C6499">_xlfn.XLOOKUP($B6499, sales_teams!$A$2:$A$36, sales_teams!$B$2:$B$36)</f>
        <v>Cara Losch</v>
      </c>
      <c r="D6499" s="1" t="str">
        <f t="array" ref="D6499">_xlfn.XLOOKUP($B6499, sales_teams!$A$2:$A$36, sales_teams!$C$2:$C$36)</f>
        <v>East</v>
      </c>
      <c r="E6499" s="1" t="s">
        <v>109</v>
      </c>
      <c r="F6499" s="1" t="s">
        <v>172</v>
      </c>
      <c r="G6499" s="1" t="str">
        <f t="array" ref="G6499">IF($F6499="", "", _xlfn.XLOOKUP($F6499,accounts!$A$2:$A$86,accounts!$B$2:$B$86, "Other"))</f>
        <v>retail</v>
      </c>
      <c r="H6499" s="1" t="str">
        <f t="array" ref="H6499">IF($F6499="", "", IFS(_xlfn.XLOOKUP($F6499, accounts!$A$2:$A$86, accounts!$E$2:$E$86, 0)&gt;=1000, "Enterprise", _xlfn.XLOOKUP($F6499, accounts!$A$2:$A$86, accounts!$E$2:$E$86, 0)&gt;=100, "Mid-Market", TRUE, "SMB"))</f>
        <v>Mid-Market</v>
      </c>
      <c r="I6499" s="1" t="str">
        <f t="array" ref="I6499">IF($F6499="", "", _xlfn.XLOOKUP($F6499,accounts!$A$2:$A$86,accounts!$F$2:$F$86, "Other"))</f>
        <v>United States</v>
      </c>
      <c r="J6499" s="1" t="s">
        <v>131</v>
      </c>
      <c r="K6499" s="3">
        <v>42984.0</v>
      </c>
      <c r="L6499" s="3">
        <v>43075.0</v>
      </c>
      <c r="M6499" s="1">
        <v>1144.0</v>
      </c>
    </row>
    <row r="6500">
      <c r="A6500" s="1" t="s">
        <v>6705</v>
      </c>
      <c r="B6500" s="1" t="s">
        <v>105</v>
      </c>
      <c r="C6500" s="1" t="str">
        <f t="array" ref="C6500">_xlfn.XLOOKUP($B6500, sales_teams!$A$2:$A$36, sales_teams!$B$2:$B$36)</f>
        <v>Summer Sewald</v>
      </c>
      <c r="D6500" s="1" t="str">
        <f t="array" ref="D6500">_xlfn.XLOOKUP($B6500, sales_teams!$A$2:$A$36, sales_teams!$C$2:$C$36)</f>
        <v>West</v>
      </c>
      <c r="E6500" s="1" t="s">
        <v>179</v>
      </c>
      <c r="F6500" s="1" t="s">
        <v>117</v>
      </c>
      <c r="G6500" s="1" t="str">
        <f t="array" ref="G6500">IF($F6500="", "", _xlfn.XLOOKUP($F6500,accounts!$A$2:$A$86,accounts!$B$2:$B$86, "Other"))</f>
        <v>retail</v>
      </c>
      <c r="H6500" s="1" t="str">
        <f t="array" ref="H6500">IF($F6500="", "", IFS(_xlfn.XLOOKUP($F6500, accounts!$A$2:$A$86, accounts!$E$2:$E$86, 0)&gt;=1000, "Enterprise", _xlfn.XLOOKUP($F6500, accounts!$A$2:$A$86, accounts!$E$2:$E$86, 0)&gt;=100, "Mid-Market", TRUE, "SMB"))</f>
        <v>Mid-Market</v>
      </c>
      <c r="I6500" s="1" t="str">
        <f t="array" ref="I6500">IF($F6500="", "", _xlfn.XLOOKUP($F6500,accounts!$A$2:$A$86,accounts!$F$2:$F$86, "Other"))</f>
        <v>United States</v>
      </c>
      <c r="J6500" s="1" t="s">
        <v>189</v>
      </c>
      <c r="K6500" s="3">
        <v>42984.0</v>
      </c>
    </row>
    <row r="6501">
      <c r="A6501" s="1" t="s">
        <v>6706</v>
      </c>
      <c r="B6501" s="1" t="s">
        <v>7</v>
      </c>
      <c r="C6501" s="1" t="str">
        <f t="array" ref="C6501">_xlfn.XLOOKUP($B6501, sales_teams!$A$2:$A$36, sales_teams!$B$2:$B$36)</f>
        <v>Dustin Brinkmann</v>
      </c>
      <c r="D6501" s="1" t="str">
        <f t="array" ref="D6501">_xlfn.XLOOKUP($B6501, sales_teams!$A$2:$A$36, sales_teams!$C$2:$C$36)</f>
        <v>Central</v>
      </c>
      <c r="E6501" s="1" t="s">
        <v>179</v>
      </c>
      <c r="F6501" s="1" t="s">
        <v>156</v>
      </c>
      <c r="G6501" s="1" t="str">
        <f t="array" ref="G6501">IF($F6501="", "", _xlfn.XLOOKUP($F6501,accounts!$A$2:$A$86,accounts!$B$2:$B$86, "Other"))</f>
        <v>employment</v>
      </c>
      <c r="H6501" s="1" t="str">
        <f t="array" ref="H6501">IF($F6501="", "", IFS(_xlfn.XLOOKUP($F6501, accounts!$A$2:$A$86, accounts!$E$2:$E$86, 0)&gt;=1000, "Enterprise", _xlfn.XLOOKUP($F6501, accounts!$A$2:$A$86, accounts!$E$2:$E$86, 0)&gt;=100, "Mid-Market", TRUE, "SMB"))</f>
        <v>Mid-Market</v>
      </c>
      <c r="I6501" s="1" t="str">
        <f t="array" ref="I6501">IF($F6501="", "", _xlfn.XLOOKUP($F6501,accounts!$A$2:$A$86,accounts!$F$2:$F$86, "Other"))</f>
        <v>United States</v>
      </c>
      <c r="J6501" s="1" t="s">
        <v>192</v>
      </c>
      <c r="K6501" s="3">
        <v>42985.0</v>
      </c>
      <c r="L6501" s="3">
        <v>43057.0</v>
      </c>
      <c r="M6501" s="1">
        <v>0.0</v>
      </c>
    </row>
    <row r="6502">
      <c r="A6502" s="1" t="s">
        <v>6707</v>
      </c>
      <c r="B6502" s="1" t="s">
        <v>7</v>
      </c>
      <c r="C6502" s="1" t="str">
        <f t="array" ref="C6502">_xlfn.XLOOKUP($B6502, sales_teams!$A$2:$A$36, sales_teams!$B$2:$B$36)</f>
        <v>Dustin Brinkmann</v>
      </c>
      <c r="D6502" s="1" t="str">
        <f t="array" ref="D6502">_xlfn.XLOOKUP($B6502, sales_teams!$A$2:$A$36, sales_teams!$C$2:$C$36)</f>
        <v>Central</v>
      </c>
      <c r="E6502" s="1" t="s">
        <v>109</v>
      </c>
      <c r="F6502" s="1" t="s">
        <v>149</v>
      </c>
      <c r="G6502" s="1" t="str">
        <f t="array" ref="G6502">IF($F6502="", "", _xlfn.XLOOKUP($F6502,accounts!$A$2:$A$86,accounts!$B$2:$B$86, "Other"))</f>
        <v>medical</v>
      </c>
      <c r="H6502" s="1" t="str">
        <f t="array" ref="H6502">IF($F6502="", "", IFS(_xlfn.XLOOKUP($F6502, accounts!$A$2:$A$86, accounts!$E$2:$E$86, 0)&gt;=1000, "Enterprise", _xlfn.XLOOKUP($F6502, accounts!$A$2:$A$86, accounts!$E$2:$E$86, 0)&gt;=100, "Mid-Market", TRUE, "SMB"))</f>
        <v>Enterprise</v>
      </c>
      <c r="I6502" s="1" t="str">
        <f t="array" ref="I6502">IF($F6502="", "", _xlfn.XLOOKUP($F6502,accounts!$A$2:$A$86,accounts!$F$2:$F$86, "Other"))</f>
        <v>United States</v>
      </c>
      <c r="J6502" s="1" t="s">
        <v>131</v>
      </c>
      <c r="K6502" s="3">
        <v>42985.0</v>
      </c>
      <c r="L6502" s="3">
        <v>43081.0</v>
      </c>
      <c r="M6502" s="1">
        <v>1249.0</v>
      </c>
    </row>
    <row r="6503">
      <c r="A6503" s="1" t="s">
        <v>6708</v>
      </c>
      <c r="B6503" s="1" t="s">
        <v>57</v>
      </c>
      <c r="C6503" s="1" t="str">
        <f t="array" ref="C6503">_xlfn.XLOOKUP($B6503, sales_teams!$A$2:$A$36, sales_teams!$B$2:$B$36)</f>
        <v>Rocco Neubert</v>
      </c>
      <c r="D6503" s="1" t="str">
        <f t="array" ref="D6503">_xlfn.XLOOKUP($B6503, sales_teams!$A$2:$A$36, sales_teams!$C$2:$C$36)</f>
        <v>East</v>
      </c>
      <c r="E6503" s="1" t="s">
        <v>109</v>
      </c>
      <c r="G6503" s="1" t="str">
        <f t="array" ref="G6503">IF($F6503="", "", _xlfn.XLOOKUP($F6503,accounts!$A$2:$A$86,accounts!$B$2:$B$86, "Other"))</f>
        <v/>
      </c>
      <c r="H6503" s="1" t="str">
        <f t="array" ref="H6503">IF($F6503="", "", IFS(_xlfn.XLOOKUP($F6503, accounts!$A$2:$A$86, accounts!$E$2:$E$86, 0)&gt;=1000, "Enterprise", _xlfn.XLOOKUP($F6503, accounts!$A$2:$A$86, accounts!$E$2:$E$86, 0)&gt;=100, "Mid-Market", TRUE, "SMB"))</f>
        <v/>
      </c>
      <c r="I6503" s="1" t="str">
        <f t="array" ref="I6503">IF($F6503="", "", _xlfn.XLOOKUP($F6503,accounts!$A$2:$A$86,accounts!$F$2:$F$86, "Other"))</f>
        <v/>
      </c>
      <c r="J6503" s="1" t="s">
        <v>189</v>
      </c>
      <c r="K6503" s="3">
        <v>42985.0</v>
      </c>
    </row>
    <row r="6504">
      <c r="A6504" s="1" t="s">
        <v>6709</v>
      </c>
      <c r="B6504" s="1" t="s">
        <v>57</v>
      </c>
      <c r="C6504" s="1" t="str">
        <f t="array" ref="C6504">_xlfn.XLOOKUP($B6504, sales_teams!$A$2:$A$36, sales_teams!$B$2:$B$36)</f>
        <v>Rocco Neubert</v>
      </c>
      <c r="D6504" s="1" t="str">
        <f t="array" ref="D6504">_xlfn.XLOOKUP($B6504, sales_teams!$A$2:$A$36, sales_teams!$C$2:$C$36)</f>
        <v>East</v>
      </c>
      <c r="E6504" s="1" t="s">
        <v>109</v>
      </c>
      <c r="F6504" s="1" t="s">
        <v>159</v>
      </c>
      <c r="G6504" s="1" t="str">
        <f t="array" ref="G6504">IF($F6504="", "", _xlfn.XLOOKUP($F6504,accounts!$A$2:$A$86,accounts!$B$2:$B$86, "Other"))</f>
        <v>retail</v>
      </c>
      <c r="H6504" s="1" t="str">
        <f t="array" ref="H6504">IF($F6504="", "", IFS(_xlfn.XLOOKUP($F6504, accounts!$A$2:$A$86, accounts!$E$2:$E$86, 0)&gt;=1000, "Enterprise", _xlfn.XLOOKUP($F6504, accounts!$A$2:$A$86, accounts!$E$2:$E$86, 0)&gt;=100, "Mid-Market", TRUE, "SMB"))</f>
        <v>Mid-Market</v>
      </c>
      <c r="I6504" s="1" t="str">
        <f t="array" ref="I6504">IF($F6504="", "", _xlfn.XLOOKUP($F6504,accounts!$A$2:$A$86,accounts!$F$2:$F$86, "Other"))</f>
        <v>Romania</v>
      </c>
      <c r="J6504" s="1" t="s">
        <v>131</v>
      </c>
      <c r="K6504" s="3">
        <v>42985.0</v>
      </c>
      <c r="L6504" s="3">
        <v>43072.0</v>
      </c>
      <c r="M6504" s="1">
        <v>1106.0</v>
      </c>
    </row>
    <row r="6505">
      <c r="A6505" s="1" t="s">
        <v>6710</v>
      </c>
      <c r="B6505" s="1" t="s">
        <v>52</v>
      </c>
      <c r="C6505" s="1" t="str">
        <f t="array" ref="C6505">_xlfn.XLOOKUP($B6505, sales_teams!$A$2:$A$36, sales_teams!$B$2:$B$36)</f>
        <v>Rocco Neubert</v>
      </c>
      <c r="D6505" s="1" t="str">
        <f t="array" ref="D6505">_xlfn.XLOOKUP($B6505, sales_teams!$A$2:$A$36, sales_teams!$C$2:$C$36)</f>
        <v>East</v>
      </c>
      <c r="E6505" s="1" t="s">
        <v>109</v>
      </c>
      <c r="F6505" s="1" t="s">
        <v>43</v>
      </c>
      <c r="G6505" s="1" t="str">
        <f t="array" ref="G6505">IF($F6505="", "", _xlfn.XLOOKUP($F6505,accounts!$A$2:$A$86,accounts!$B$2:$B$86, "Other"))</f>
        <v>software</v>
      </c>
      <c r="H6505" s="1" t="str">
        <f t="array" ref="H6505">IF($F6505="", "", IFS(_xlfn.XLOOKUP($F6505, accounts!$A$2:$A$86, accounts!$E$2:$E$86, 0)&gt;=1000, "Enterprise", _xlfn.XLOOKUP($F6505, accounts!$A$2:$A$86, accounts!$E$2:$E$86, 0)&gt;=100, "Mid-Market", TRUE, "SMB"))</f>
        <v>Enterprise</v>
      </c>
      <c r="I6505" s="1" t="str">
        <f t="array" ref="I6505">IF($F6505="", "", _xlfn.XLOOKUP($F6505,accounts!$A$2:$A$86,accounts!$F$2:$F$86, "Other"))</f>
        <v>United States</v>
      </c>
      <c r="J6505" s="1" t="s">
        <v>131</v>
      </c>
      <c r="K6505" s="3">
        <v>42985.0</v>
      </c>
      <c r="L6505" s="3">
        <v>43057.0</v>
      </c>
      <c r="M6505" s="1">
        <v>1251.0</v>
      </c>
    </row>
    <row r="6506">
      <c r="A6506" s="1" t="s">
        <v>6711</v>
      </c>
      <c r="B6506" s="1" t="s">
        <v>39</v>
      </c>
      <c r="C6506" s="1" t="str">
        <f t="array" ref="C6506">_xlfn.XLOOKUP($B6506, sales_teams!$A$2:$A$36, sales_teams!$B$2:$B$36)</f>
        <v>Cara Losch</v>
      </c>
      <c r="D6506" s="1" t="str">
        <f t="array" ref="D6506">_xlfn.XLOOKUP($B6506, sales_teams!$A$2:$A$36, sales_teams!$C$2:$C$36)</f>
        <v>East</v>
      </c>
      <c r="E6506" s="1" t="s">
        <v>148</v>
      </c>
      <c r="F6506" s="1" t="s">
        <v>144</v>
      </c>
      <c r="G6506" s="1" t="str">
        <f t="array" ref="G6506">IF($F6506="", "", _xlfn.XLOOKUP($F6506,accounts!$A$2:$A$86,accounts!$B$2:$B$86, "Other"))</f>
        <v>retail</v>
      </c>
      <c r="H6506" s="1" t="str">
        <f t="array" ref="H6506">IF($F6506="", "", IFS(_xlfn.XLOOKUP($F6506, accounts!$A$2:$A$86, accounts!$E$2:$E$86, 0)&gt;=1000, "Enterprise", _xlfn.XLOOKUP($F6506, accounts!$A$2:$A$86, accounts!$E$2:$E$86, 0)&gt;=100, "Mid-Market", TRUE, "SMB"))</f>
        <v>Enterprise</v>
      </c>
      <c r="I6506" s="1" t="str">
        <f t="array" ref="I6506">IF($F6506="", "", _xlfn.XLOOKUP($F6506,accounts!$A$2:$A$86,accounts!$F$2:$F$86, "Other"))</f>
        <v>United States</v>
      </c>
      <c r="J6506" s="1" t="s">
        <v>192</v>
      </c>
      <c r="K6506" s="3">
        <v>42985.0</v>
      </c>
      <c r="L6506" s="3">
        <v>43057.0</v>
      </c>
      <c r="M6506" s="1">
        <v>0.0</v>
      </c>
    </row>
    <row r="6507">
      <c r="A6507" s="1" t="s">
        <v>6712</v>
      </c>
      <c r="B6507" s="1" t="s">
        <v>39</v>
      </c>
      <c r="C6507" s="1" t="str">
        <f t="array" ref="C6507">_xlfn.XLOOKUP($B6507, sales_teams!$A$2:$A$36, sales_teams!$B$2:$B$36)</f>
        <v>Cara Losch</v>
      </c>
      <c r="D6507" s="1" t="str">
        <f t="array" ref="D6507">_xlfn.XLOOKUP($B6507, sales_teams!$A$2:$A$36, sales_teams!$C$2:$C$36)</f>
        <v>East</v>
      </c>
      <c r="E6507" s="1" t="s">
        <v>148</v>
      </c>
      <c r="F6507" s="1" t="s">
        <v>83</v>
      </c>
      <c r="G6507" s="1" t="str">
        <f t="array" ref="G6507">IF($F6507="", "", _xlfn.XLOOKUP($F6507,accounts!$A$2:$A$86,accounts!$B$2:$B$86, "Other"))</f>
        <v>marketing</v>
      </c>
      <c r="H6507" s="1" t="str">
        <f t="array" ref="H6507">IF($F6507="", "", IFS(_xlfn.XLOOKUP($F6507, accounts!$A$2:$A$86, accounts!$E$2:$E$86, 0)&gt;=1000, "Enterprise", _xlfn.XLOOKUP($F6507, accounts!$A$2:$A$86, accounts!$E$2:$E$86, 0)&gt;=100, "Mid-Market", TRUE, "SMB"))</f>
        <v>Enterprise</v>
      </c>
      <c r="I6507" s="1" t="str">
        <f t="array" ref="I6507">IF($F6507="", "", _xlfn.XLOOKUP($F6507,accounts!$A$2:$A$86,accounts!$F$2:$F$86, "Other"))</f>
        <v>United States</v>
      </c>
      <c r="J6507" s="1" t="s">
        <v>131</v>
      </c>
      <c r="K6507" s="3">
        <v>42985.0</v>
      </c>
      <c r="L6507" s="3">
        <v>42996.0</v>
      </c>
      <c r="M6507" s="1">
        <v>4975.0</v>
      </c>
    </row>
    <row r="6508">
      <c r="A6508" s="1" t="s">
        <v>6713</v>
      </c>
      <c r="B6508" s="1" t="s">
        <v>39</v>
      </c>
      <c r="C6508" s="1" t="str">
        <f t="array" ref="C6508">_xlfn.XLOOKUP($B6508, sales_teams!$A$2:$A$36, sales_teams!$B$2:$B$36)</f>
        <v>Cara Losch</v>
      </c>
      <c r="D6508" s="1" t="str">
        <f t="array" ref="D6508">_xlfn.XLOOKUP($B6508, sales_teams!$A$2:$A$36, sales_teams!$C$2:$C$36)</f>
        <v>East</v>
      </c>
      <c r="E6508" s="1" t="s">
        <v>179</v>
      </c>
      <c r="F6508" s="1" t="s">
        <v>166</v>
      </c>
      <c r="G6508" s="1" t="str">
        <f t="array" ref="G6508">IF($F6508="", "", _xlfn.XLOOKUP($F6508,accounts!$A$2:$A$86,accounts!$B$2:$B$86, "Other"))</f>
        <v>finance</v>
      </c>
      <c r="H6508" s="1" t="str">
        <f t="array" ref="H6508">IF($F6508="", "", IFS(_xlfn.XLOOKUP($F6508, accounts!$A$2:$A$86, accounts!$E$2:$E$86, 0)&gt;=1000, "Enterprise", _xlfn.XLOOKUP($F6508, accounts!$A$2:$A$86, accounts!$E$2:$E$86, 0)&gt;=100, "Mid-Market", TRUE, "SMB"))</f>
        <v>Enterprise</v>
      </c>
      <c r="I6508" s="1" t="str">
        <f t="array" ref="I6508">IF($F6508="", "", _xlfn.XLOOKUP($F6508,accounts!$A$2:$A$86,accounts!$F$2:$F$86, "Other"))</f>
        <v>United States</v>
      </c>
      <c r="J6508" s="1" t="s">
        <v>131</v>
      </c>
      <c r="K6508" s="3">
        <v>42985.0</v>
      </c>
      <c r="L6508" s="3">
        <v>42995.0</v>
      </c>
      <c r="M6508" s="1">
        <v>54.0</v>
      </c>
    </row>
    <row r="6509">
      <c r="A6509" s="1" t="s">
        <v>6714</v>
      </c>
      <c r="B6509" s="1" t="s">
        <v>30</v>
      </c>
      <c r="C6509" s="1" t="str">
        <f t="array" ref="C6509">_xlfn.XLOOKUP($B6509, sales_teams!$A$2:$A$36, sales_teams!$B$2:$B$36)</f>
        <v>Melvin Marxen</v>
      </c>
      <c r="D6509" s="1" t="str">
        <f t="array" ref="D6509">_xlfn.XLOOKUP($B6509, sales_teams!$A$2:$A$36, sales_teams!$C$2:$C$36)</f>
        <v>Central</v>
      </c>
      <c r="E6509" s="1" t="s">
        <v>148</v>
      </c>
      <c r="F6509" s="1" t="s">
        <v>149</v>
      </c>
      <c r="G6509" s="1" t="str">
        <f t="array" ref="G6509">IF($F6509="", "", _xlfn.XLOOKUP($F6509,accounts!$A$2:$A$86,accounts!$B$2:$B$86, "Other"))</f>
        <v>medical</v>
      </c>
      <c r="H6509" s="1" t="str">
        <f t="array" ref="H6509">IF($F6509="", "", IFS(_xlfn.XLOOKUP($F6509, accounts!$A$2:$A$86, accounts!$E$2:$E$86, 0)&gt;=1000, "Enterprise", _xlfn.XLOOKUP($F6509, accounts!$A$2:$A$86, accounts!$E$2:$E$86, 0)&gt;=100, "Mid-Market", TRUE, "SMB"))</f>
        <v>Enterprise</v>
      </c>
      <c r="I6509" s="1" t="str">
        <f t="array" ref="I6509">IF($F6509="", "", _xlfn.XLOOKUP($F6509,accounts!$A$2:$A$86,accounts!$F$2:$F$86, "Other"))</f>
        <v>United States</v>
      </c>
      <c r="J6509" s="1" t="s">
        <v>131</v>
      </c>
      <c r="K6509" s="3">
        <v>42985.0</v>
      </c>
      <c r="L6509" s="3">
        <v>43048.0</v>
      </c>
      <c r="M6509" s="1">
        <v>3975.0</v>
      </c>
    </row>
    <row r="6510">
      <c r="A6510" s="1" t="s">
        <v>6715</v>
      </c>
      <c r="B6510" s="1" t="s">
        <v>30</v>
      </c>
      <c r="C6510" s="1" t="str">
        <f t="array" ref="C6510">_xlfn.XLOOKUP($B6510, sales_teams!$A$2:$A$36, sales_teams!$B$2:$B$36)</f>
        <v>Melvin Marxen</v>
      </c>
      <c r="D6510" s="1" t="str">
        <f t="array" ref="D6510">_xlfn.XLOOKUP($B6510, sales_teams!$A$2:$A$36, sales_teams!$C$2:$C$36)</f>
        <v>Central</v>
      </c>
      <c r="E6510" s="1" t="s">
        <v>188</v>
      </c>
      <c r="F6510" s="1" t="s">
        <v>56</v>
      </c>
      <c r="G6510" s="1" t="str">
        <f t="array" ref="G6510">IF($F6510="", "", _xlfn.XLOOKUP($F6510,accounts!$A$2:$A$86,accounts!$B$2:$B$86, "Other"))</f>
        <v>software</v>
      </c>
      <c r="H6510" s="1" t="str">
        <f t="array" ref="H6510">IF($F6510="", "", IFS(_xlfn.XLOOKUP($F6510, accounts!$A$2:$A$86, accounts!$E$2:$E$86, 0)&gt;=1000, "Enterprise", _xlfn.XLOOKUP($F6510, accounts!$A$2:$A$86, accounts!$E$2:$E$86, 0)&gt;=100, "Mid-Market", TRUE, "SMB"))</f>
        <v>Enterprise</v>
      </c>
      <c r="I6510" s="1" t="str">
        <f t="array" ref="I6510">IF($F6510="", "", _xlfn.XLOOKUP($F6510,accounts!$A$2:$A$86,accounts!$F$2:$F$86, "Other"))</f>
        <v>United States</v>
      </c>
      <c r="J6510" s="1" t="s">
        <v>131</v>
      </c>
      <c r="K6510" s="3">
        <v>42985.0</v>
      </c>
      <c r="L6510" s="3">
        <v>42990.0</v>
      </c>
      <c r="M6510" s="1">
        <v>2969.0</v>
      </c>
    </row>
    <row r="6511">
      <c r="A6511" s="1" t="s">
        <v>6716</v>
      </c>
      <c r="B6511" s="1" t="s">
        <v>42</v>
      </c>
      <c r="C6511" s="1" t="str">
        <f t="array" ref="C6511">_xlfn.XLOOKUP($B6511, sales_teams!$A$2:$A$36, sales_teams!$B$2:$B$36)</f>
        <v>Cara Losch</v>
      </c>
      <c r="D6511" s="1" t="str">
        <f t="array" ref="D6511">_xlfn.XLOOKUP($B6511, sales_teams!$A$2:$A$36, sales_teams!$C$2:$C$36)</f>
        <v>East</v>
      </c>
      <c r="E6511" s="1" t="s">
        <v>181</v>
      </c>
      <c r="F6511" s="1" t="s">
        <v>159</v>
      </c>
      <c r="G6511" s="1" t="str">
        <f t="array" ref="G6511">IF($F6511="", "", _xlfn.XLOOKUP($F6511,accounts!$A$2:$A$86,accounts!$B$2:$B$86, "Other"))</f>
        <v>retail</v>
      </c>
      <c r="H6511" s="1" t="str">
        <f t="array" ref="H6511">IF($F6511="", "", IFS(_xlfn.XLOOKUP($F6511, accounts!$A$2:$A$86, accounts!$E$2:$E$86, 0)&gt;=1000, "Enterprise", _xlfn.XLOOKUP($F6511, accounts!$A$2:$A$86, accounts!$E$2:$E$86, 0)&gt;=100, "Mid-Market", TRUE, "SMB"))</f>
        <v>Mid-Market</v>
      </c>
      <c r="I6511" s="1" t="str">
        <f t="array" ref="I6511">IF($F6511="", "", _xlfn.XLOOKUP($F6511,accounts!$A$2:$A$86,accounts!$F$2:$F$86, "Other"))</f>
        <v>Romania</v>
      </c>
      <c r="J6511" s="1" t="s">
        <v>131</v>
      </c>
      <c r="K6511" s="3">
        <v>42985.0</v>
      </c>
      <c r="L6511" s="3">
        <v>42991.0</v>
      </c>
      <c r="M6511" s="1">
        <v>558.0</v>
      </c>
    </row>
    <row r="6512">
      <c r="A6512" s="1" t="s">
        <v>6717</v>
      </c>
      <c r="B6512" s="1" t="s">
        <v>26</v>
      </c>
      <c r="C6512" s="1" t="str">
        <f t="array" ref="C6512">_xlfn.XLOOKUP($B6512, sales_teams!$A$2:$A$36, sales_teams!$B$2:$B$36)</f>
        <v>Melvin Marxen</v>
      </c>
      <c r="D6512" s="1" t="str">
        <f t="array" ref="D6512">_xlfn.XLOOKUP($B6512, sales_teams!$A$2:$A$36, sales_teams!$C$2:$C$36)</f>
        <v>Central</v>
      </c>
      <c r="E6512" s="1" t="s">
        <v>148</v>
      </c>
      <c r="F6512" s="1" t="s">
        <v>122</v>
      </c>
      <c r="G6512" s="1" t="str">
        <f t="array" ref="G6512">IF($F6512="", "", _xlfn.XLOOKUP($F6512,accounts!$A$2:$A$86,accounts!$B$2:$B$86, "Other"))</f>
        <v>medical</v>
      </c>
      <c r="H6512" s="1" t="str">
        <f t="array" ref="H6512">IF($F6512="", "", IFS(_xlfn.XLOOKUP($F6512, accounts!$A$2:$A$86, accounts!$E$2:$E$86, 0)&gt;=1000, "Enterprise", _xlfn.XLOOKUP($F6512, accounts!$A$2:$A$86, accounts!$E$2:$E$86, 0)&gt;=100, "Mid-Market", TRUE, "SMB"))</f>
        <v>Enterprise</v>
      </c>
      <c r="I6512" s="1" t="str">
        <f t="array" ref="I6512">IF($F6512="", "", _xlfn.XLOOKUP($F6512,accounts!$A$2:$A$86,accounts!$F$2:$F$86, "Other"))</f>
        <v>United States</v>
      </c>
      <c r="J6512" s="1" t="s">
        <v>192</v>
      </c>
      <c r="K6512" s="3">
        <v>42985.0</v>
      </c>
      <c r="L6512" s="3">
        <v>43068.0</v>
      </c>
      <c r="M6512" s="1">
        <v>0.0</v>
      </c>
    </row>
    <row r="6513">
      <c r="A6513" s="1" t="s">
        <v>6718</v>
      </c>
      <c r="B6513" s="1" t="s">
        <v>19</v>
      </c>
      <c r="C6513" s="1" t="str">
        <f t="array" ref="C6513">_xlfn.XLOOKUP($B6513, sales_teams!$A$2:$A$36, sales_teams!$B$2:$B$36)</f>
        <v>Melvin Marxen</v>
      </c>
      <c r="D6513" s="1" t="str">
        <f t="array" ref="D6513">_xlfn.XLOOKUP($B6513, sales_teams!$A$2:$A$36, sales_teams!$C$2:$C$36)</f>
        <v>Central</v>
      </c>
      <c r="E6513" s="1" t="s">
        <v>181</v>
      </c>
      <c r="F6513" s="1" t="s">
        <v>25</v>
      </c>
      <c r="G6513" s="1" t="str">
        <f t="array" ref="G6513">IF($F6513="", "", _xlfn.XLOOKUP($F6513,accounts!$A$2:$A$86,accounts!$B$2:$B$86, "Other"))</f>
        <v>medical</v>
      </c>
      <c r="H6513" s="1" t="str">
        <f t="array" ref="H6513">IF($F6513="", "", IFS(_xlfn.XLOOKUP($F6513, accounts!$A$2:$A$86, accounts!$E$2:$E$86, 0)&gt;=1000, "Enterprise", _xlfn.XLOOKUP($F6513, accounts!$A$2:$A$86, accounts!$E$2:$E$86, 0)&gt;=100, "Mid-Market", TRUE, "SMB"))</f>
        <v>Enterprise</v>
      </c>
      <c r="I6513" s="1" t="str">
        <f t="array" ref="I6513">IF($F6513="", "", _xlfn.XLOOKUP($F6513,accounts!$A$2:$A$86,accounts!$F$2:$F$86, "Other"))</f>
        <v>Kenya</v>
      </c>
      <c r="J6513" s="1" t="s">
        <v>131</v>
      </c>
      <c r="K6513" s="3">
        <v>42985.0</v>
      </c>
      <c r="L6513" s="3">
        <v>42996.0</v>
      </c>
      <c r="M6513" s="1">
        <v>585.0</v>
      </c>
    </row>
    <row r="6514">
      <c r="A6514" s="1" t="s">
        <v>6719</v>
      </c>
      <c r="B6514" s="1" t="s">
        <v>102</v>
      </c>
      <c r="C6514" s="1" t="str">
        <f t="array" ref="C6514">_xlfn.XLOOKUP($B6514, sales_teams!$A$2:$A$36, sales_teams!$B$2:$B$36)</f>
        <v>Summer Sewald</v>
      </c>
      <c r="D6514" s="1" t="str">
        <f t="array" ref="D6514">_xlfn.XLOOKUP($B6514, sales_teams!$A$2:$A$36, sales_teams!$C$2:$C$36)</f>
        <v>West</v>
      </c>
      <c r="E6514" s="1" t="s">
        <v>181</v>
      </c>
      <c r="F6514" s="1" t="s">
        <v>142</v>
      </c>
      <c r="G6514" s="1" t="str">
        <f t="array" ref="G6514">IF($F6514="", "", _xlfn.XLOOKUP($F6514,accounts!$A$2:$A$86,accounts!$B$2:$B$86, "Other"))</f>
        <v>retail</v>
      </c>
      <c r="H6514" s="1" t="str">
        <f t="array" ref="H6514">IF($F6514="", "", IFS(_xlfn.XLOOKUP($F6514, accounts!$A$2:$A$86, accounts!$E$2:$E$86, 0)&gt;=1000, "Enterprise", _xlfn.XLOOKUP($F6514, accounts!$A$2:$A$86, accounts!$E$2:$E$86, 0)&gt;=100, "Mid-Market", TRUE, "SMB"))</f>
        <v>Enterprise</v>
      </c>
      <c r="I6514" s="1" t="str">
        <f t="array" ref="I6514">IF($F6514="", "", _xlfn.XLOOKUP($F6514,accounts!$A$2:$A$86,accounts!$F$2:$F$86, "Other"))</f>
        <v>United States</v>
      </c>
      <c r="J6514" s="1" t="s">
        <v>131</v>
      </c>
      <c r="K6514" s="3">
        <v>42985.0</v>
      </c>
      <c r="L6514" s="3">
        <v>43086.0</v>
      </c>
      <c r="M6514" s="1">
        <v>566.0</v>
      </c>
    </row>
    <row r="6515">
      <c r="A6515" s="1" t="s">
        <v>6720</v>
      </c>
      <c r="B6515" s="1" t="s">
        <v>92</v>
      </c>
      <c r="C6515" s="1" t="str">
        <f t="array" ref="C6515">_xlfn.XLOOKUP($B6515, sales_teams!$A$2:$A$36, sales_teams!$B$2:$B$36)</f>
        <v>Celia Rouche</v>
      </c>
      <c r="D6515" s="1" t="str">
        <f t="array" ref="D6515">_xlfn.XLOOKUP($B6515, sales_teams!$A$2:$A$36, sales_teams!$C$2:$C$36)</f>
        <v>West</v>
      </c>
      <c r="E6515" s="1" t="s">
        <v>148</v>
      </c>
      <c r="F6515" s="1" t="s">
        <v>151</v>
      </c>
      <c r="G6515" s="1" t="str">
        <f t="array" ref="G6515">IF($F6515="", "", _xlfn.XLOOKUP($F6515,accounts!$A$2:$A$86,accounts!$B$2:$B$86, "Other"))</f>
        <v>software</v>
      </c>
      <c r="H6515" s="1" t="str">
        <f t="array" ref="H6515">IF($F6515="", "", IFS(_xlfn.XLOOKUP($F6515, accounts!$A$2:$A$86, accounts!$E$2:$E$86, 0)&gt;=1000, "Enterprise", _xlfn.XLOOKUP($F6515, accounts!$A$2:$A$86, accounts!$E$2:$E$86, 0)&gt;=100, "Mid-Market", TRUE, "SMB"))</f>
        <v>Enterprise</v>
      </c>
      <c r="I6515" s="1" t="str">
        <f t="array" ref="I6515">IF($F6515="", "", _xlfn.XLOOKUP($F6515,accounts!$A$2:$A$86,accounts!$F$2:$F$86, "Other"))</f>
        <v>United States</v>
      </c>
      <c r="J6515" s="1" t="s">
        <v>131</v>
      </c>
      <c r="K6515" s="3">
        <v>42985.0</v>
      </c>
      <c r="L6515" s="3">
        <v>43055.0</v>
      </c>
      <c r="M6515" s="1">
        <v>4722.0</v>
      </c>
    </row>
    <row r="6516">
      <c r="A6516" s="1" t="s">
        <v>6721</v>
      </c>
      <c r="B6516" s="1" t="s">
        <v>18</v>
      </c>
      <c r="C6516" s="1" t="str">
        <f t="array" ref="C6516">_xlfn.XLOOKUP($B6516, sales_teams!$A$2:$A$36, sales_teams!$B$2:$B$36)</f>
        <v>Dustin Brinkmann</v>
      </c>
      <c r="D6516" s="1" t="str">
        <f t="array" ref="D6516">_xlfn.XLOOKUP($B6516, sales_teams!$A$2:$A$36, sales_teams!$C$2:$C$36)</f>
        <v>Central</v>
      </c>
      <c r="E6516" s="1" t="s">
        <v>109</v>
      </c>
      <c r="F6516" s="1" t="s">
        <v>59</v>
      </c>
      <c r="G6516" s="1" t="str">
        <f t="array" ref="G6516">IF($F6516="", "", _xlfn.XLOOKUP($F6516,accounts!$A$2:$A$86,accounts!$B$2:$B$86, "Other"))</f>
        <v>medical</v>
      </c>
      <c r="H6516" s="1" t="str">
        <f t="array" ref="H6516">IF($F6516="", "", IFS(_xlfn.XLOOKUP($F6516, accounts!$A$2:$A$86, accounts!$E$2:$E$86, 0)&gt;=1000, "Enterprise", _xlfn.XLOOKUP($F6516, accounts!$A$2:$A$86, accounts!$E$2:$E$86, 0)&gt;=100, "Mid-Market", TRUE, "SMB"))</f>
        <v>SMB</v>
      </c>
      <c r="I6516" s="1" t="str">
        <f t="array" ref="I6516">IF($F6516="", "", _xlfn.XLOOKUP($F6516,accounts!$A$2:$A$86,accounts!$F$2:$F$86, "Other"))</f>
        <v>United States</v>
      </c>
      <c r="J6516" s="1" t="s">
        <v>131</v>
      </c>
      <c r="K6516" s="3">
        <v>42985.0</v>
      </c>
      <c r="L6516" s="3">
        <v>43080.0</v>
      </c>
      <c r="M6516" s="1">
        <v>1033.0</v>
      </c>
    </row>
    <row r="6517">
      <c r="A6517" s="1" t="s">
        <v>6722</v>
      </c>
      <c r="B6517" s="1" t="s">
        <v>28</v>
      </c>
      <c r="C6517" s="1" t="str">
        <f t="array" ref="C6517">_xlfn.XLOOKUP($B6517, sales_teams!$A$2:$A$36, sales_teams!$B$2:$B$36)</f>
        <v>Melvin Marxen</v>
      </c>
      <c r="D6517" s="1" t="str">
        <f t="array" ref="D6517">_xlfn.XLOOKUP($B6517, sales_teams!$A$2:$A$36, sales_teams!$C$2:$C$36)</f>
        <v>Central</v>
      </c>
      <c r="E6517" s="1" t="s">
        <v>181</v>
      </c>
      <c r="F6517" s="1" t="s">
        <v>82</v>
      </c>
      <c r="G6517" s="1" t="str">
        <f t="array" ref="G6517">IF($F6517="", "", _xlfn.XLOOKUP($F6517,accounts!$A$2:$A$86,accounts!$B$2:$B$86, "Other"))</f>
        <v>software</v>
      </c>
      <c r="H6517" s="1" t="str">
        <f t="array" ref="H6517">IF($F6517="", "", IFS(_xlfn.XLOOKUP($F6517, accounts!$A$2:$A$86, accounts!$E$2:$E$86, 0)&gt;=1000, "Enterprise", _xlfn.XLOOKUP($F6517, accounts!$A$2:$A$86, accounts!$E$2:$E$86, 0)&gt;=100, "Mid-Market", TRUE, "SMB"))</f>
        <v>Enterprise</v>
      </c>
      <c r="I6517" s="1" t="str">
        <f t="array" ref="I6517">IF($F6517="", "", _xlfn.XLOOKUP($F6517,accounts!$A$2:$A$86,accounts!$F$2:$F$86, "Other"))</f>
        <v>United States</v>
      </c>
      <c r="J6517" s="1" t="s">
        <v>131</v>
      </c>
      <c r="K6517" s="3">
        <v>42985.0</v>
      </c>
      <c r="L6517" s="3">
        <v>43088.0</v>
      </c>
      <c r="M6517" s="1">
        <v>587.0</v>
      </c>
    </row>
    <row r="6518">
      <c r="A6518" s="1" t="s">
        <v>6723</v>
      </c>
      <c r="B6518" s="1" t="s">
        <v>54</v>
      </c>
      <c r="C6518" s="1" t="str">
        <f t="array" ref="C6518">_xlfn.XLOOKUP($B6518, sales_teams!$A$2:$A$36, sales_teams!$B$2:$B$36)</f>
        <v>Rocco Neubert</v>
      </c>
      <c r="D6518" s="1" t="str">
        <f t="array" ref="D6518">_xlfn.XLOOKUP($B6518, sales_teams!$A$2:$A$36, sales_teams!$C$2:$C$36)</f>
        <v>East</v>
      </c>
      <c r="E6518" s="1" t="s">
        <v>194</v>
      </c>
      <c r="F6518" s="1" t="s">
        <v>153</v>
      </c>
      <c r="G6518" s="1" t="str">
        <f t="array" ref="G6518">IF($F6518="", "", _xlfn.XLOOKUP($F6518,accounts!$A$2:$A$86,accounts!$B$2:$B$86, "Other"))</f>
        <v>medical</v>
      </c>
      <c r="H6518" s="1" t="str">
        <f t="array" ref="H6518">IF($F6518="", "", IFS(_xlfn.XLOOKUP($F6518, accounts!$A$2:$A$86, accounts!$E$2:$E$86, 0)&gt;=1000, "Enterprise", _xlfn.XLOOKUP($F6518, accounts!$A$2:$A$86, accounts!$E$2:$E$86, 0)&gt;=100, "Mid-Market", TRUE, "SMB"))</f>
        <v>Enterprise</v>
      </c>
      <c r="I6518" s="1" t="str">
        <f t="array" ref="I6518">IF($F6518="", "", _xlfn.XLOOKUP($F6518,accounts!$A$2:$A$86,accounts!$F$2:$F$86, "Other"))</f>
        <v>United States</v>
      </c>
      <c r="J6518" s="1" t="s">
        <v>192</v>
      </c>
      <c r="K6518" s="3">
        <v>42985.0</v>
      </c>
      <c r="L6518" s="3">
        <v>43066.0</v>
      </c>
      <c r="M6518" s="1">
        <v>0.0</v>
      </c>
    </row>
    <row r="6519">
      <c r="A6519" s="1" t="s">
        <v>6724</v>
      </c>
      <c r="B6519" s="1" t="s">
        <v>65</v>
      </c>
      <c r="C6519" s="1" t="str">
        <f t="array" ref="C6519">_xlfn.XLOOKUP($B6519, sales_teams!$A$2:$A$36, sales_teams!$B$2:$B$36)</f>
        <v>Celia Rouche</v>
      </c>
      <c r="D6519" s="1" t="str">
        <f t="array" ref="D6519">_xlfn.XLOOKUP($B6519, sales_teams!$A$2:$A$36, sales_teams!$C$2:$C$36)</f>
        <v>West</v>
      </c>
      <c r="E6519" s="1" t="s">
        <v>179</v>
      </c>
      <c r="F6519" s="1" t="s">
        <v>123</v>
      </c>
      <c r="G6519" s="1" t="str">
        <f t="array" ref="G6519">IF($F6519="", "", _xlfn.XLOOKUP($F6519,accounts!$A$2:$A$86,accounts!$B$2:$B$86, "Other"))</f>
        <v>technology</v>
      </c>
      <c r="H6519" s="1" t="str">
        <f t="array" ref="H6519">IF($F6519="", "", IFS(_xlfn.XLOOKUP($F6519, accounts!$A$2:$A$86, accounts!$E$2:$E$86, 0)&gt;=1000, "Enterprise", _xlfn.XLOOKUP($F6519, accounts!$A$2:$A$86, accounts!$E$2:$E$86, 0)&gt;=100, "Mid-Market", TRUE, "SMB"))</f>
        <v>Enterprise</v>
      </c>
      <c r="I6519" s="1" t="str">
        <f t="array" ref="I6519">IF($F6519="", "", _xlfn.XLOOKUP($F6519,accounts!$A$2:$A$86,accounts!$F$2:$F$86, "Other"))</f>
        <v>United States</v>
      </c>
      <c r="J6519" s="1" t="s">
        <v>189</v>
      </c>
      <c r="K6519" s="3">
        <v>42985.0</v>
      </c>
    </row>
    <row r="6520">
      <c r="A6520" s="1" t="s">
        <v>6725</v>
      </c>
      <c r="B6520" s="1" t="s">
        <v>15</v>
      </c>
      <c r="C6520" s="1" t="str">
        <f t="array" ref="C6520">_xlfn.XLOOKUP($B6520, sales_teams!$A$2:$A$36, sales_teams!$B$2:$B$36)</f>
        <v>Dustin Brinkmann</v>
      </c>
      <c r="D6520" s="1" t="str">
        <f t="array" ref="D6520">_xlfn.XLOOKUP($B6520, sales_teams!$A$2:$A$36, sales_teams!$C$2:$C$36)</f>
        <v>Central</v>
      </c>
      <c r="E6520" s="1" t="s">
        <v>179</v>
      </c>
      <c r="F6520" s="1" t="s">
        <v>95</v>
      </c>
      <c r="G6520" s="1" t="str">
        <f t="array" ref="G6520">IF($F6520="", "", _xlfn.XLOOKUP($F6520,accounts!$A$2:$A$86,accounts!$B$2:$B$86, "Other"))</f>
        <v>finance</v>
      </c>
      <c r="H6520" s="1" t="str">
        <f t="array" ref="H6520">IF($F6520="", "", IFS(_xlfn.XLOOKUP($F6520, accounts!$A$2:$A$86, accounts!$E$2:$E$86, 0)&gt;=1000, "Enterprise", _xlfn.XLOOKUP($F6520, accounts!$A$2:$A$86, accounts!$E$2:$E$86, 0)&gt;=100, "Mid-Market", TRUE, "SMB"))</f>
        <v>Enterprise</v>
      </c>
      <c r="I6520" s="1" t="str">
        <f t="array" ref="I6520">IF($F6520="", "", _xlfn.XLOOKUP($F6520,accounts!$A$2:$A$86,accounts!$F$2:$F$86, "Other"))</f>
        <v>United States</v>
      </c>
      <c r="J6520" s="1" t="s">
        <v>131</v>
      </c>
      <c r="K6520" s="3">
        <v>42985.0</v>
      </c>
      <c r="L6520" s="3">
        <v>43041.0</v>
      </c>
      <c r="M6520" s="1">
        <v>62.0</v>
      </c>
    </row>
    <row r="6521">
      <c r="A6521" s="1" t="s">
        <v>6726</v>
      </c>
      <c r="B6521" s="1" t="s">
        <v>15</v>
      </c>
      <c r="C6521" s="1" t="str">
        <f t="array" ref="C6521">_xlfn.XLOOKUP($B6521, sales_teams!$A$2:$A$36, sales_teams!$B$2:$B$36)</f>
        <v>Dustin Brinkmann</v>
      </c>
      <c r="D6521" s="1" t="str">
        <f t="array" ref="D6521">_xlfn.XLOOKUP($B6521, sales_teams!$A$2:$A$36, sales_teams!$C$2:$C$36)</f>
        <v>Central</v>
      </c>
      <c r="E6521" s="1" t="s">
        <v>179</v>
      </c>
      <c r="F6521" s="1" t="s">
        <v>128</v>
      </c>
      <c r="G6521" s="1" t="str">
        <f t="array" ref="G6521">IF($F6521="", "", _xlfn.XLOOKUP($F6521,accounts!$A$2:$A$86,accounts!$B$2:$B$86, "Other"))</f>
        <v>marketing</v>
      </c>
      <c r="H6521" s="1" t="str">
        <f t="array" ref="H6521">IF($F6521="", "", IFS(_xlfn.XLOOKUP($F6521, accounts!$A$2:$A$86, accounts!$E$2:$E$86, 0)&gt;=1000, "Enterprise", _xlfn.XLOOKUP($F6521, accounts!$A$2:$A$86, accounts!$E$2:$E$86, 0)&gt;=100, "Mid-Market", TRUE, "SMB"))</f>
        <v>Enterprise</v>
      </c>
      <c r="I6521" s="1" t="str">
        <f t="array" ref="I6521">IF($F6521="", "", _xlfn.XLOOKUP($F6521,accounts!$A$2:$A$86,accounts!$F$2:$F$86, "Other"))</f>
        <v>United States</v>
      </c>
      <c r="J6521" s="1" t="s">
        <v>131</v>
      </c>
      <c r="K6521" s="3">
        <v>42985.0</v>
      </c>
      <c r="L6521" s="3">
        <v>43081.0</v>
      </c>
      <c r="M6521" s="1">
        <v>54.0</v>
      </c>
    </row>
    <row r="6522">
      <c r="A6522" s="1" t="s">
        <v>6727</v>
      </c>
      <c r="B6522" s="1" t="s">
        <v>60</v>
      </c>
      <c r="C6522" s="1" t="str">
        <f t="array" ref="C6522">_xlfn.XLOOKUP($B6522, sales_teams!$A$2:$A$36, sales_teams!$B$2:$B$36)</f>
        <v>Celia Rouche</v>
      </c>
      <c r="D6522" s="1" t="str">
        <f t="array" ref="D6522">_xlfn.XLOOKUP($B6522, sales_teams!$A$2:$A$36, sales_teams!$C$2:$C$36)</f>
        <v>West</v>
      </c>
      <c r="E6522" s="1" t="s">
        <v>181</v>
      </c>
      <c r="F6522" s="1" t="s">
        <v>59</v>
      </c>
      <c r="G6522" s="1" t="str">
        <f t="array" ref="G6522">IF($F6522="", "", _xlfn.XLOOKUP($F6522,accounts!$A$2:$A$86,accounts!$B$2:$B$86, "Other"))</f>
        <v>medical</v>
      </c>
      <c r="H6522" s="1" t="str">
        <f t="array" ref="H6522">IF($F6522="", "", IFS(_xlfn.XLOOKUP($F6522, accounts!$A$2:$A$86, accounts!$E$2:$E$86, 0)&gt;=1000, "Enterprise", _xlfn.XLOOKUP($F6522, accounts!$A$2:$A$86, accounts!$E$2:$E$86, 0)&gt;=100, "Mid-Market", TRUE, "SMB"))</f>
        <v>SMB</v>
      </c>
      <c r="I6522" s="1" t="str">
        <f t="array" ref="I6522">IF($F6522="", "", _xlfn.XLOOKUP($F6522,accounts!$A$2:$A$86,accounts!$F$2:$F$86, "Other"))</f>
        <v>United States</v>
      </c>
      <c r="J6522" s="1" t="s">
        <v>131</v>
      </c>
      <c r="K6522" s="3">
        <v>42985.0</v>
      </c>
      <c r="L6522" s="3">
        <v>43042.0</v>
      </c>
      <c r="M6522" s="1">
        <v>499.0</v>
      </c>
    </row>
    <row r="6523">
      <c r="A6523" s="1" t="s">
        <v>6728</v>
      </c>
      <c r="B6523" s="1" t="s">
        <v>45</v>
      </c>
      <c r="C6523" s="1" t="str">
        <f t="array" ref="C6523">_xlfn.XLOOKUP($B6523, sales_teams!$A$2:$A$36, sales_teams!$B$2:$B$36)</f>
        <v>Cara Losch</v>
      </c>
      <c r="D6523" s="1" t="str">
        <f t="array" ref="D6523">_xlfn.XLOOKUP($B6523, sales_teams!$A$2:$A$36, sales_teams!$C$2:$C$36)</f>
        <v>East</v>
      </c>
      <c r="E6523" s="1" t="s">
        <v>194</v>
      </c>
      <c r="F6523" s="1" t="s">
        <v>177</v>
      </c>
      <c r="G6523" s="1" t="str">
        <f t="array" ref="G6523">IF($F6523="", "", _xlfn.XLOOKUP($F6523,accounts!$A$2:$A$86,accounts!$B$2:$B$86, "Other"))</f>
        <v>software</v>
      </c>
      <c r="H6523" s="1" t="str">
        <f t="array" ref="H6523">IF($F6523="", "", IFS(_xlfn.XLOOKUP($F6523, accounts!$A$2:$A$86, accounts!$E$2:$E$86, 0)&gt;=1000, "Enterprise", _xlfn.XLOOKUP($F6523, accounts!$A$2:$A$86, accounts!$E$2:$E$86, 0)&gt;=100, "Mid-Market", TRUE, "SMB"))</f>
        <v>Enterprise</v>
      </c>
      <c r="I6523" s="1" t="str">
        <f t="array" ref="I6523">IF($F6523="", "", _xlfn.XLOOKUP($F6523,accounts!$A$2:$A$86,accounts!$F$2:$F$86, "Other"))</f>
        <v>United States</v>
      </c>
      <c r="J6523" s="1" t="s">
        <v>192</v>
      </c>
      <c r="K6523" s="3">
        <v>42985.0</v>
      </c>
      <c r="L6523" s="3">
        <v>43056.0</v>
      </c>
      <c r="M6523" s="1">
        <v>0.0</v>
      </c>
    </row>
    <row r="6524">
      <c r="A6524" s="1" t="s">
        <v>6729</v>
      </c>
      <c r="B6524" s="1" t="s">
        <v>105</v>
      </c>
      <c r="C6524" s="1" t="str">
        <f t="array" ref="C6524">_xlfn.XLOOKUP($B6524, sales_teams!$A$2:$A$36, sales_teams!$B$2:$B$36)</f>
        <v>Summer Sewald</v>
      </c>
      <c r="D6524" s="1" t="str">
        <f t="array" ref="D6524">_xlfn.XLOOKUP($B6524, sales_teams!$A$2:$A$36, sales_teams!$C$2:$C$36)</f>
        <v>West</v>
      </c>
      <c r="E6524" s="1" t="s">
        <v>181</v>
      </c>
      <c r="F6524" s="1" t="s">
        <v>134</v>
      </c>
      <c r="G6524" s="1" t="str">
        <f t="array" ref="G6524">IF($F6524="", "", _xlfn.XLOOKUP($F6524,accounts!$A$2:$A$86,accounts!$B$2:$B$86, "Other"))</f>
        <v>services</v>
      </c>
      <c r="H6524" s="1" t="str">
        <f t="array" ref="H6524">IF($F6524="", "", IFS(_xlfn.XLOOKUP($F6524, accounts!$A$2:$A$86, accounts!$E$2:$E$86, 0)&gt;=1000, "Enterprise", _xlfn.XLOOKUP($F6524, accounts!$A$2:$A$86, accounts!$E$2:$E$86, 0)&gt;=100, "Mid-Market", TRUE, "SMB"))</f>
        <v>Enterprise</v>
      </c>
      <c r="I6524" s="1" t="str">
        <f t="array" ref="I6524">IF($F6524="", "", _xlfn.XLOOKUP($F6524,accounts!$A$2:$A$86,accounts!$F$2:$F$86, "Other"))</f>
        <v>Brazil</v>
      </c>
      <c r="J6524" s="1" t="s">
        <v>189</v>
      </c>
      <c r="K6524" s="3">
        <v>42985.0</v>
      </c>
    </row>
    <row r="6525">
      <c r="A6525" s="1" t="s">
        <v>6730</v>
      </c>
      <c r="B6525" s="1" t="s">
        <v>105</v>
      </c>
      <c r="C6525" s="1" t="str">
        <f t="array" ref="C6525">_xlfn.XLOOKUP($B6525, sales_teams!$A$2:$A$36, sales_teams!$B$2:$B$36)</f>
        <v>Summer Sewald</v>
      </c>
      <c r="D6525" s="1" t="str">
        <f t="array" ref="D6525">_xlfn.XLOOKUP($B6525, sales_teams!$A$2:$A$36, sales_teams!$C$2:$C$36)</f>
        <v>West</v>
      </c>
      <c r="E6525" s="1" t="s">
        <v>181</v>
      </c>
      <c r="F6525" s="1" t="s">
        <v>85</v>
      </c>
      <c r="G6525" s="1" t="str">
        <f t="array" ref="G6525">IF($F6525="", "", _xlfn.XLOOKUP($F6525,accounts!$A$2:$A$86,accounts!$B$2:$B$86, "Other"))</f>
        <v>telecommunications</v>
      </c>
      <c r="H6525" s="1" t="str">
        <f t="array" ref="H6525">IF($F6525="", "", IFS(_xlfn.XLOOKUP($F6525, accounts!$A$2:$A$86, accounts!$E$2:$E$86, 0)&gt;=1000, "Enterprise", _xlfn.XLOOKUP($F6525, accounts!$A$2:$A$86, accounts!$E$2:$E$86, 0)&gt;=100, "Mid-Market", TRUE, "SMB"))</f>
        <v>Enterprise</v>
      </c>
      <c r="I6525" s="1" t="str">
        <f t="array" ref="I6525">IF($F6525="", "", _xlfn.XLOOKUP($F6525,accounts!$A$2:$A$86,accounts!$F$2:$F$86, "Other"))</f>
        <v>United States</v>
      </c>
      <c r="J6525" s="1" t="s">
        <v>131</v>
      </c>
      <c r="K6525" s="3">
        <v>42985.0</v>
      </c>
      <c r="L6525" s="3">
        <v>43065.0</v>
      </c>
      <c r="M6525" s="1">
        <v>458.0</v>
      </c>
    </row>
    <row r="6526">
      <c r="A6526" s="1" t="s">
        <v>6731</v>
      </c>
      <c r="B6526" s="1" t="s">
        <v>105</v>
      </c>
      <c r="C6526" s="1" t="str">
        <f t="array" ref="C6526">_xlfn.XLOOKUP($B6526, sales_teams!$A$2:$A$36, sales_teams!$B$2:$B$36)</f>
        <v>Summer Sewald</v>
      </c>
      <c r="D6526" s="1" t="str">
        <f t="array" ref="D6526">_xlfn.XLOOKUP($B6526, sales_teams!$A$2:$A$36, sales_teams!$C$2:$C$36)</f>
        <v>West</v>
      </c>
      <c r="E6526" s="1" t="s">
        <v>179</v>
      </c>
      <c r="F6526" s="1" t="s">
        <v>59</v>
      </c>
      <c r="G6526" s="1" t="str">
        <f t="array" ref="G6526">IF($F6526="", "", _xlfn.XLOOKUP($F6526,accounts!$A$2:$A$86,accounts!$B$2:$B$86, "Other"))</f>
        <v>medical</v>
      </c>
      <c r="H6526" s="1" t="str">
        <f t="array" ref="H6526">IF($F6526="", "", IFS(_xlfn.XLOOKUP($F6526, accounts!$A$2:$A$86, accounts!$E$2:$E$86, 0)&gt;=1000, "Enterprise", _xlfn.XLOOKUP($F6526, accounts!$A$2:$A$86, accounts!$E$2:$E$86, 0)&gt;=100, "Mid-Market", TRUE, "SMB"))</f>
        <v>SMB</v>
      </c>
      <c r="I6526" s="1" t="str">
        <f t="array" ref="I6526">IF($F6526="", "", _xlfn.XLOOKUP($F6526,accounts!$A$2:$A$86,accounts!$F$2:$F$86, "Other"))</f>
        <v>United States</v>
      </c>
      <c r="J6526" s="1" t="s">
        <v>131</v>
      </c>
      <c r="K6526" s="3">
        <v>42985.0</v>
      </c>
      <c r="L6526" s="3">
        <v>43069.0</v>
      </c>
      <c r="M6526" s="1">
        <v>61.0</v>
      </c>
    </row>
    <row r="6527">
      <c r="A6527" s="1" t="s">
        <v>6732</v>
      </c>
      <c r="B6527" s="1" t="s">
        <v>7</v>
      </c>
      <c r="C6527" s="1" t="str">
        <f t="array" ref="C6527">_xlfn.XLOOKUP($B6527, sales_teams!$A$2:$A$36, sales_teams!$B$2:$B$36)</f>
        <v>Dustin Brinkmann</v>
      </c>
      <c r="D6527" s="1" t="str">
        <f t="array" ref="D6527">_xlfn.XLOOKUP($B6527, sales_teams!$A$2:$A$36, sales_teams!$C$2:$C$36)</f>
        <v>Central</v>
      </c>
      <c r="E6527" s="1" t="s">
        <v>179</v>
      </c>
      <c r="F6527" s="1" t="s">
        <v>165</v>
      </c>
      <c r="G6527" s="1" t="str">
        <f t="array" ref="G6527">IF($F6527="", "", _xlfn.XLOOKUP($F6527,accounts!$A$2:$A$86,accounts!$B$2:$B$86, "Other"))</f>
        <v>telecommunications</v>
      </c>
      <c r="H6527" s="1" t="str">
        <f t="array" ref="H6527">IF($F6527="", "", IFS(_xlfn.XLOOKUP($F6527, accounts!$A$2:$A$86, accounts!$E$2:$E$86, 0)&gt;=1000, "Enterprise", _xlfn.XLOOKUP($F6527, accounts!$A$2:$A$86, accounts!$E$2:$E$86, 0)&gt;=100, "Mid-Market", TRUE, "SMB"))</f>
        <v>Enterprise</v>
      </c>
      <c r="I6527" s="1" t="str">
        <f t="array" ref="I6527">IF($F6527="", "", _xlfn.XLOOKUP($F6527,accounts!$A$2:$A$86,accounts!$F$2:$F$86, "Other"))</f>
        <v>United States</v>
      </c>
      <c r="J6527" s="1" t="s">
        <v>192</v>
      </c>
      <c r="K6527" s="3">
        <v>42986.0</v>
      </c>
      <c r="L6527" s="3">
        <v>43086.0</v>
      </c>
      <c r="M6527" s="1">
        <v>0.0</v>
      </c>
    </row>
    <row r="6528">
      <c r="A6528" s="1" t="s">
        <v>6733</v>
      </c>
      <c r="B6528" s="1" t="s">
        <v>7</v>
      </c>
      <c r="C6528" s="1" t="str">
        <f t="array" ref="C6528">_xlfn.XLOOKUP($B6528, sales_teams!$A$2:$A$36, sales_teams!$B$2:$B$36)</f>
        <v>Dustin Brinkmann</v>
      </c>
      <c r="D6528" s="1" t="str">
        <f t="array" ref="D6528">_xlfn.XLOOKUP($B6528, sales_teams!$A$2:$A$36, sales_teams!$C$2:$C$36)</f>
        <v>Central</v>
      </c>
      <c r="E6528" s="1" t="s">
        <v>194</v>
      </c>
      <c r="F6528" s="1" t="s">
        <v>95</v>
      </c>
      <c r="G6528" s="1" t="str">
        <f t="array" ref="G6528">IF($F6528="", "", _xlfn.XLOOKUP($F6528,accounts!$A$2:$A$86,accounts!$B$2:$B$86, "Other"))</f>
        <v>finance</v>
      </c>
      <c r="H6528" s="1" t="str">
        <f t="array" ref="H6528">IF($F6528="", "", IFS(_xlfn.XLOOKUP($F6528, accounts!$A$2:$A$86, accounts!$E$2:$E$86, 0)&gt;=1000, "Enterprise", _xlfn.XLOOKUP($F6528, accounts!$A$2:$A$86, accounts!$E$2:$E$86, 0)&gt;=100, "Mid-Market", TRUE, "SMB"))</f>
        <v>Enterprise</v>
      </c>
      <c r="I6528" s="1" t="str">
        <f t="array" ref="I6528">IF($F6528="", "", _xlfn.XLOOKUP($F6528,accounts!$A$2:$A$86,accounts!$F$2:$F$86, "Other"))</f>
        <v>United States</v>
      </c>
      <c r="J6528" s="1" t="s">
        <v>131</v>
      </c>
      <c r="K6528" s="3">
        <v>42986.0</v>
      </c>
      <c r="L6528" s="3">
        <v>43002.0</v>
      </c>
      <c r="M6528" s="1">
        <v>5600.0</v>
      </c>
    </row>
    <row r="6529">
      <c r="A6529" s="1" t="s">
        <v>6734</v>
      </c>
      <c r="B6529" s="1" t="s">
        <v>57</v>
      </c>
      <c r="C6529" s="1" t="str">
        <f t="array" ref="C6529">_xlfn.XLOOKUP($B6529, sales_teams!$A$2:$A$36, sales_teams!$B$2:$B$36)</f>
        <v>Rocco Neubert</v>
      </c>
      <c r="D6529" s="1" t="str">
        <f t="array" ref="D6529">_xlfn.XLOOKUP($B6529, sales_teams!$A$2:$A$36, sales_teams!$C$2:$C$36)</f>
        <v>East</v>
      </c>
      <c r="E6529" s="1" t="s">
        <v>194</v>
      </c>
      <c r="F6529" s="1" t="s">
        <v>166</v>
      </c>
      <c r="G6529" s="1" t="str">
        <f t="array" ref="G6529">IF($F6529="", "", _xlfn.XLOOKUP($F6529,accounts!$A$2:$A$86,accounts!$B$2:$B$86, "Other"))</f>
        <v>finance</v>
      </c>
      <c r="H6529" s="1" t="str">
        <f t="array" ref="H6529">IF($F6529="", "", IFS(_xlfn.XLOOKUP($F6529, accounts!$A$2:$A$86, accounts!$E$2:$E$86, 0)&gt;=1000, "Enterprise", _xlfn.XLOOKUP($F6529, accounts!$A$2:$A$86, accounts!$E$2:$E$86, 0)&gt;=100, "Mid-Market", TRUE, "SMB"))</f>
        <v>Enterprise</v>
      </c>
      <c r="I6529" s="1" t="str">
        <f t="array" ref="I6529">IF($F6529="", "", _xlfn.XLOOKUP($F6529,accounts!$A$2:$A$86,accounts!$F$2:$F$86, "Other"))</f>
        <v>United States</v>
      </c>
      <c r="J6529" s="1" t="s">
        <v>192</v>
      </c>
      <c r="K6529" s="3">
        <v>42986.0</v>
      </c>
      <c r="L6529" s="3">
        <v>43058.0</v>
      </c>
      <c r="M6529" s="1">
        <v>0.0</v>
      </c>
    </row>
    <row r="6530">
      <c r="A6530" s="1" t="s">
        <v>6735</v>
      </c>
      <c r="B6530" s="1" t="s">
        <v>57</v>
      </c>
      <c r="C6530" s="1" t="str">
        <f t="array" ref="C6530">_xlfn.XLOOKUP($B6530, sales_teams!$A$2:$A$36, sales_teams!$B$2:$B$36)</f>
        <v>Rocco Neubert</v>
      </c>
      <c r="D6530" s="1" t="str">
        <f t="array" ref="D6530">_xlfn.XLOOKUP($B6530, sales_teams!$A$2:$A$36, sales_teams!$C$2:$C$36)</f>
        <v>East</v>
      </c>
      <c r="E6530" s="1" t="s">
        <v>109</v>
      </c>
      <c r="F6530" s="1" t="s">
        <v>177</v>
      </c>
      <c r="G6530" s="1" t="str">
        <f t="array" ref="G6530">IF($F6530="", "", _xlfn.XLOOKUP($F6530,accounts!$A$2:$A$86,accounts!$B$2:$B$86, "Other"))</f>
        <v>software</v>
      </c>
      <c r="H6530" s="1" t="str">
        <f t="array" ref="H6530">IF($F6530="", "", IFS(_xlfn.XLOOKUP($F6530, accounts!$A$2:$A$86, accounts!$E$2:$E$86, 0)&gt;=1000, "Enterprise", _xlfn.XLOOKUP($F6530, accounts!$A$2:$A$86, accounts!$E$2:$E$86, 0)&gt;=100, "Mid-Market", TRUE, "SMB"))</f>
        <v>Enterprise</v>
      </c>
      <c r="I6530" s="1" t="str">
        <f t="array" ref="I6530">IF($F6530="", "", _xlfn.XLOOKUP($F6530,accounts!$A$2:$A$86,accounts!$F$2:$F$86, "Other"))</f>
        <v>United States</v>
      </c>
      <c r="J6530" s="1" t="s">
        <v>131</v>
      </c>
      <c r="K6530" s="3">
        <v>42986.0</v>
      </c>
      <c r="L6530" s="3">
        <v>43086.0</v>
      </c>
      <c r="M6530" s="1">
        <v>1259.0</v>
      </c>
    </row>
    <row r="6531">
      <c r="A6531" s="1" t="s">
        <v>6736</v>
      </c>
      <c r="B6531" s="1" t="s">
        <v>57</v>
      </c>
      <c r="C6531" s="1" t="str">
        <f t="array" ref="C6531">_xlfn.XLOOKUP($B6531, sales_teams!$A$2:$A$36, sales_teams!$B$2:$B$36)</f>
        <v>Rocco Neubert</v>
      </c>
      <c r="D6531" s="1" t="str">
        <f t="array" ref="D6531">_xlfn.XLOOKUP($B6531, sales_teams!$A$2:$A$36, sales_teams!$C$2:$C$36)</f>
        <v>East</v>
      </c>
      <c r="E6531" s="1" t="s">
        <v>109</v>
      </c>
      <c r="F6531" s="1" t="s">
        <v>177</v>
      </c>
      <c r="G6531" s="1" t="str">
        <f t="array" ref="G6531">IF($F6531="", "", _xlfn.XLOOKUP($F6531,accounts!$A$2:$A$86,accounts!$B$2:$B$86, "Other"))</f>
        <v>software</v>
      </c>
      <c r="H6531" s="1" t="str">
        <f t="array" ref="H6531">IF($F6531="", "", IFS(_xlfn.XLOOKUP($F6531, accounts!$A$2:$A$86, accounts!$E$2:$E$86, 0)&gt;=1000, "Enterprise", _xlfn.XLOOKUP($F6531, accounts!$A$2:$A$86, accounts!$E$2:$E$86, 0)&gt;=100, "Mid-Market", TRUE, "SMB"))</f>
        <v>Enterprise</v>
      </c>
      <c r="I6531" s="1" t="str">
        <f t="array" ref="I6531">IF($F6531="", "", _xlfn.XLOOKUP($F6531,accounts!$A$2:$A$86,accounts!$F$2:$F$86, "Other"))</f>
        <v>United States</v>
      </c>
      <c r="J6531" s="1" t="s">
        <v>131</v>
      </c>
      <c r="K6531" s="3">
        <v>42986.0</v>
      </c>
      <c r="L6531" s="3">
        <v>42992.0</v>
      </c>
      <c r="M6531" s="1">
        <v>1114.0</v>
      </c>
    </row>
    <row r="6532">
      <c r="A6532" s="1" t="s">
        <v>6737</v>
      </c>
      <c r="B6532" s="1" t="s">
        <v>57</v>
      </c>
      <c r="C6532" s="1" t="str">
        <f t="array" ref="C6532">_xlfn.XLOOKUP($B6532, sales_teams!$A$2:$A$36, sales_teams!$B$2:$B$36)</f>
        <v>Rocco Neubert</v>
      </c>
      <c r="D6532" s="1" t="str">
        <f t="array" ref="D6532">_xlfn.XLOOKUP($B6532, sales_teams!$A$2:$A$36, sales_teams!$C$2:$C$36)</f>
        <v>East</v>
      </c>
      <c r="E6532" s="1" t="s">
        <v>179</v>
      </c>
      <c r="F6532" s="1" t="s">
        <v>126</v>
      </c>
      <c r="G6532" s="1" t="str">
        <f t="array" ref="G6532">IF($F6532="", "", _xlfn.XLOOKUP($F6532,accounts!$A$2:$A$86,accounts!$B$2:$B$86, "Other"))</f>
        <v>retail</v>
      </c>
      <c r="H6532" s="1" t="str">
        <f t="array" ref="H6532">IF($F6532="", "", IFS(_xlfn.XLOOKUP($F6532, accounts!$A$2:$A$86, accounts!$E$2:$E$86, 0)&gt;=1000, "Enterprise", _xlfn.XLOOKUP($F6532, accounts!$A$2:$A$86, accounts!$E$2:$E$86, 0)&gt;=100, "Mid-Market", TRUE, "SMB"))</f>
        <v>Enterprise</v>
      </c>
      <c r="I6532" s="1" t="str">
        <f t="array" ref="I6532">IF($F6532="", "", _xlfn.XLOOKUP($F6532,accounts!$A$2:$A$86,accounts!$F$2:$F$86, "Other"))</f>
        <v>United States</v>
      </c>
      <c r="J6532" s="1" t="s">
        <v>131</v>
      </c>
      <c r="K6532" s="3">
        <v>42986.0</v>
      </c>
      <c r="L6532" s="3">
        <v>43064.0</v>
      </c>
      <c r="M6532" s="1">
        <v>57.0</v>
      </c>
    </row>
    <row r="6533">
      <c r="A6533" s="1" t="s">
        <v>6738</v>
      </c>
      <c r="B6533" s="1" t="s">
        <v>52</v>
      </c>
      <c r="C6533" s="1" t="str">
        <f t="array" ref="C6533">_xlfn.XLOOKUP($B6533, sales_teams!$A$2:$A$36, sales_teams!$B$2:$B$36)</f>
        <v>Rocco Neubert</v>
      </c>
      <c r="D6533" s="1" t="str">
        <f t="array" ref="D6533">_xlfn.XLOOKUP($B6533, sales_teams!$A$2:$A$36, sales_teams!$C$2:$C$36)</f>
        <v>East</v>
      </c>
      <c r="E6533" s="1" t="s">
        <v>109</v>
      </c>
      <c r="F6533" s="1" t="s">
        <v>81</v>
      </c>
      <c r="G6533" s="1" t="str">
        <f t="array" ref="G6533">IF($F6533="", "", _xlfn.XLOOKUP($F6533,accounts!$A$2:$A$86,accounts!$B$2:$B$86, "Other"))</f>
        <v>technology</v>
      </c>
      <c r="H6533" s="1" t="str">
        <f t="array" ref="H6533">IF($F6533="", "", IFS(_xlfn.XLOOKUP($F6533, accounts!$A$2:$A$86, accounts!$E$2:$E$86, 0)&gt;=1000, "Enterprise", _xlfn.XLOOKUP($F6533, accounts!$A$2:$A$86, accounts!$E$2:$E$86, 0)&gt;=100, "Mid-Market", TRUE, "SMB"))</f>
        <v>Enterprise</v>
      </c>
      <c r="I6533" s="1" t="str">
        <f t="array" ref="I6533">IF($F6533="", "", _xlfn.XLOOKUP($F6533,accounts!$A$2:$A$86,accounts!$F$2:$F$86, "Other"))</f>
        <v>United States</v>
      </c>
      <c r="J6533" s="1" t="s">
        <v>192</v>
      </c>
      <c r="K6533" s="3">
        <v>42986.0</v>
      </c>
      <c r="L6533" s="3">
        <v>43064.0</v>
      </c>
      <c r="M6533" s="1">
        <v>0.0</v>
      </c>
    </row>
    <row r="6534">
      <c r="A6534" s="1" t="s">
        <v>6739</v>
      </c>
      <c r="B6534" s="1" t="s">
        <v>12</v>
      </c>
      <c r="C6534" s="1" t="str">
        <f t="array" ref="C6534">_xlfn.XLOOKUP($B6534, sales_teams!$A$2:$A$36, sales_teams!$B$2:$B$36)</f>
        <v>Dustin Brinkmann</v>
      </c>
      <c r="D6534" s="1" t="str">
        <f t="array" ref="D6534">_xlfn.XLOOKUP($B6534, sales_teams!$A$2:$A$36, sales_teams!$C$2:$C$36)</f>
        <v>Central</v>
      </c>
      <c r="E6534" s="1" t="s">
        <v>179</v>
      </c>
      <c r="F6534" s="1" t="s">
        <v>152</v>
      </c>
      <c r="G6534" s="1" t="str">
        <f t="array" ref="G6534">IF($F6534="", "", _xlfn.XLOOKUP($F6534,accounts!$A$2:$A$86,accounts!$B$2:$B$86, "Other"))</f>
        <v>marketing</v>
      </c>
      <c r="H6534" s="1" t="str">
        <f t="array" ref="H6534">IF($F6534="", "", IFS(_xlfn.XLOOKUP($F6534, accounts!$A$2:$A$86, accounts!$E$2:$E$86, 0)&gt;=1000, "Enterprise", _xlfn.XLOOKUP($F6534, accounts!$A$2:$A$86, accounts!$E$2:$E$86, 0)&gt;=100, "Mid-Market", TRUE, "SMB"))</f>
        <v>Mid-Market</v>
      </c>
      <c r="I6534" s="1" t="str">
        <f t="array" ref="I6534">IF($F6534="", "", _xlfn.XLOOKUP($F6534,accounts!$A$2:$A$86,accounts!$F$2:$F$86, "Other"))</f>
        <v>United States</v>
      </c>
      <c r="J6534" s="1" t="s">
        <v>192</v>
      </c>
      <c r="K6534" s="3">
        <v>42986.0</v>
      </c>
      <c r="L6534" s="3">
        <v>43056.0</v>
      </c>
      <c r="M6534" s="1">
        <v>0.0</v>
      </c>
    </row>
    <row r="6535">
      <c r="A6535" s="1" t="s">
        <v>6740</v>
      </c>
      <c r="B6535" s="1" t="s">
        <v>39</v>
      </c>
      <c r="C6535" s="1" t="str">
        <f t="array" ref="C6535">_xlfn.XLOOKUP($B6535, sales_teams!$A$2:$A$36, sales_teams!$B$2:$B$36)</f>
        <v>Cara Losch</v>
      </c>
      <c r="D6535" s="1" t="str">
        <f t="array" ref="D6535">_xlfn.XLOOKUP($B6535, sales_teams!$A$2:$A$36, sales_teams!$C$2:$C$36)</f>
        <v>East</v>
      </c>
      <c r="E6535" s="1" t="s">
        <v>148</v>
      </c>
      <c r="F6535" s="1" t="s">
        <v>40</v>
      </c>
      <c r="G6535" s="1" t="str">
        <f t="array" ref="G6535">IF($F6535="", "", _xlfn.XLOOKUP($F6535,accounts!$A$2:$A$86,accounts!$B$2:$B$86, "Other"))</f>
        <v>technology</v>
      </c>
      <c r="H6535" s="1" t="str">
        <f t="array" ref="H6535">IF($F6535="", "", IFS(_xlfn.XLOOKUP($F6535, accounts!$A$2:$A$86, accounts!$E$2:$E$86, 0)&gt;=1000, "Enterprise", _xlfn.XLOOKUP($F6535, accounts!$A$2:$A$86, accounts!$E$2:$E$86, 0)&gt;=100, "Mid-Market", TRUE, "SMB"))</f>
        <v>Enterprise</v>
      </c>
      <c r="I6535" s="1" t="str">
        <f t="array" ref="I6535">IF($F6535="", "", _xlfn.XLOOKUP($F6535,accounts!$A$2:$A$86,accounts!$F$2:$F$86, "Other"))</f>
        <v>United States</v>
      </c>
      <c r="J6535" s="1" t="s">
        <v>192</v>
      </c>
      <c r="K6535" s="3">
        <v>42986.0</v>
      </c>
      <c r="L6535" s="3">
        <v>43099.0</v>
      </c>
      <c r="M6535" s="1">
        <v>0.0</v>
      </c>
    </row>
    <row r="6536">
      <c r="A6536" s="1" t="s">
        <v>6741</v>
      </c>
      <c r="B6536" s="1" t="s">
        <v>48</v>
      </c>
      <c r="C6536" s="1" t="str">
        <f t="array" ref="C6536">_xlfn.XLOOKUP($B6536, sales_teams!$A$2:$A$36, sales_teams!$B$2:$B$36)</f>
        <v>Rocco Neubert</v>
      </c>
      <c r="D6536" s="1" t="str">
        <f t="array" ref="D6536">_xlfn.XLOOKUP($B6536, sales_teams!$A$2:$A$36, sales_teams!$C$2:$C$36)</f>
        <v>East</v>
      </c>
      <c r="E6536" s="1" t="s">
        <v>148</v>
      </c>
      <c r="F6536" s="1" t="s">
        <v>22</v>
      </c>
      <c r="G6536" s="1" t="str">
        <f t="array" ref="G6536">IF($F6536="", "", _xlfn.XLOOKUP($F6536,accounts!$A$2:$A$86,accounts!$B$2:$B$86, "Other"))</f>
        <v>medical</v>
      </c>
      <c r="H6536" s="1" t="str">
        <f t="array" ref="H6536">IF($F6536="", "", IFS(_xlfn.XLOOKUP($F6536, accounts!$A$2:$A$86, accounts!$E$2:$E$86, 0)&gt;=1000, "Enterprise", _xlfn.XLOOKUP($F6536, accounts!$A$2:$A$86, accounts!$E$2:$E$86, 0)&gt;=100, "Mid-Market", TRUE, "SMB"))</f>
        <v>Mid-Market</v>
      </c>
      <c r="I6536" s="1" t="str">
        <f t="array" ref="I6536">IF($F6536="", "", _xlfn.XLOOKUP($F6536,accounts!$A$2:$A$86,accounts!$F$2:$F$86, "Other"))</f>
        <v>United States</v>
      </c>
      <c r="J6536" s="1" t="s">
        <v>192</v>
      </c>
      <c r="K6536" s="3">
        <v>42986.0</v>
      </c>
      <c r="L6536" s="3">
        <v>42997.0</v>
      </c>
      <c r="M6536" s="1">
        <v>0.0</v>
      </c>
    </row>
    <row r="6537">
      <c r="A6537" s="1" t="s">
        <v>6742</v>
      </c>
      <c r="B6537" s="1" t="s">
        <v>30</v>
      </c>
      <c r="C6537" s="1" t="str">
        <f t="array" ref="C6537">_xlfn.XLOOKUP($B6537, sales_teams!$A$2:$A$36, sales_teams!$B$2:$B$36)</f>
        <v>Melvin Marxen</v>
      </c>
      <c r="D6537" s="1" t="str">
        <f t="array" ref="D6537">_xlfn.XLOOKUP($B6537, sales_teams!$A$2:$A$36, sales_teams!$C$2:$C$36)</f>
        <v>Central</v>
      </c>
      <c r="E6537" s="1" t="s">
        <v>188</v>
      </c>
      <c r="F6537" s="1" t="s">
        <v>95</v>
      </c>
      <c r="G6537" s="1" t="str">
        <f t="array" ref="G6537">IF($F6537="", "", _xlfn.XLOOKUP($F6537,accounts!$A$2:$A$86,accounts!$B$2:$B$86, "Other"))</f>
        <v>finance</v>
      </c>
      <c r="H6537" s="1" t="str">
        <f t="array" ref="H6537">IF($F6537="", "", IFS(_xlfn.XLOOKUP($F6537, accounts!$A$2:$A$86, accounts!$E$2:$E$86, 0)&gt;=1000, "Enterprise", _xlfn.XLOOKUP($F6537, accounts!$A$2:$A$86, accounts!$E$2:$E$86, 0)&gt;=100, "Mid-Market", TRUE, "SMB"))</f>
        <v>Enterprise</v>
      </c>
      <c r="I6537" s="1" t="str">
        <f t="array" ref="I6537">IF($F6537="", "", _xlfn.XLOOKUP($F6537,accounts!$A$2:$A$86,accounts!$F$2:$F$86, "Other"))</f>
        <v>United States</v>
      </c>
      <c r="J6537" s="1" t="s">
        <v>131</v>
      </c>
      <c r="K6537" s="3">
        <v>42986.0</v>
      </c>
      <c r="L6537" s="3">
        <v>42988.0</v>
      </c>
      <c r="M6537" s="1">
        <v>3346.0</v>
      </c>
    </row>
    <row r="6538">
      <c r="A6538" s="1" t="s">
        <v>6743</v>
      </c>
      <c r="B6538" s="1" t="s">
        <v>53</v>
      </c>
      <c r="C6538" s="1" t="str">
        <f t="array" ref="C6538">_xlfn.XLOOKUP($B6538, sales_teams!$A$2:$A$36, sales_teams!$B$2:$B$36)</f>
        <v>Rocco Neubert</v>
      </c>
      <c r="D6538" s="1" t="str">
        <f t="array" ref="D6538">_xlfn.XLOOKUP($B6538, sales_teams!$A$2:$A$36, sales_teams!$C$2:$C$36)</f>
        <v>East</v>
      </c>
      <c r="E6538" s="1" t="s">
        <v>181</v>
      </c>
      <c r="F6538" s="1" t="s">
        <v>125</v>
      </c>
      <c r="G6538" s="1" t="str">
        <f t="array" ref="G6538">IF($F6538="", "", _xlfn.XLOOKUP($F6538,accounts!$A$2:$A$86,accounts!$B$2:$B$86, "Other"))</f>
        <v>software</v>
      </c>
      <c r="H6538" s="1" t="str">
        <f t="array" ref="H6538">IF($F6538="", "", IFS(_xlfn.XLOOKUP($F6538, accounts!$A$2:$A$86, accounts!$E$2:$E$86, 0)&gt;=1000, "Enterprise", _xlfn.XLOOKUP($F6538, accounts!$A$2:$A$86, accounts!$E$2:$E$86, 0)&gt;=100, "Mid-Market", TRUE, "SMB"))</f>
        <v>Enterprise</v>
      </c>
      <c r="I6538" s="1" t="str">
        <f t="array" ref="I6538">IF($F6538="", "", _xlfn.XLOOKUP($F6538,accounts!$A$2:$A$86,accounts!$F$2:$F$86, "Other"))</f>
        <v>United States</v>
      </c>
      <c r="J6538" s="1" t="s">
        <v>192</v>
      </c>
      <c r="K6538" s="3">
        <v>42986.0</v>
      </c>
      <c r="L6538" s="3">
        <v>42996.0</v>
      </c>
      <c r="M6538" s="1">
        <v>0.0</v>
      </c>
    </row>
    <row r="6539">
      <c r="A6539" s="1" t="s">
        <v>6744</v>
      </c>
      <c r="B6539" s="1" t="s">
        <v>53</v>
      </c>
      <c r="C6539" s="1" t="str">
        <f t="array" ref="C6539">_xlfn.XLOOKUP($B6539, sales_teams!$A$2:$A$36, sales_teams!$B$2:$B$36)</f>
        <v>Rocco Neubert</v>
      </c>
      <c r="D6539" s="1" t="str">
        <f t="array" ref="D6539">_xlfn.XLOOKUP($B6539, sales_teams!$A$2:$A$36, sales_teams!$C$2:$C$36)</f>
        <v>East</v>
      </c>
      <c r="E6539" s="1" t="s">
        <v>181</v>
      </c>
      <c r="F6539" s="1" t="s">
        <v>125</v>
      </c>
      <c r="G6539" s="1" t="str">
        <f t="array" ref="G6539">IF($F6539="", "", _xlfn.XLOOKUP($F6539,accounts!$A$2:$A$86,accounts!$B$2:$B$86, "Other"))</f>
        <v>software</v>
      </c>
      <c r="H6539" s="1" t="str">
        <f t="array" ref="H6539">IF($F6539="", "", IFS(_xlfn.XLOOKUP($F6539, accounts!$A$2:$A$86, accounts!$E$2:$E$86, 0)&gt;=1000, "Enterprise", _xlfn.XLOOKUP($F6539, accounts!$A$2:$A$86, accounts!$E$2:$E$86, 0)&gt;=100, "Mid-Market", TRUE, "SMB"))</f>
        <v>Enterprise</v>
      </c>
      <c r="I6539" s="1" t="str">
        <f t="array" ref="I6539">IF($F6539="", "", _xlfn.XLOOKUP($F6539,accounts!$A$2:$A$86,accounts!$F$2:$F$86, "Other"))</f>
        <v>United States</v>
      </c>
      <c r="J6539" s="1" t="s">
        <v>192</v>
      </c>
      <c r="K6539" s="3">
        <v>42986.0</v>
      </c>
      <c r="L6539" s="3">
        <v>43000.0</v>
      </c>
      <c r="M6539" s="1">
        <v>0.0</v>
      </c>
    </row>
    <row r="6540">
      <c r="A6540" s="1" t="s">
        <v>6745</v>
      </c>
      <c r="B6540" s="1" t="s">
        <v>53</v>
      </c>
      <c r="C6540" s="1" t="str">
        <f t="array" ref="C6540">_xlfn.XLOOKUP($B6540, sales_teams!$A$2:$A$36, sales_teams!$B$2:$B$36)</f>
        <v>Rocco Neubert</v>
      </c>
      <c r="D6540" s="1" t="str">
        <f t="array" ref="D6540">_xlfn.XLOOKUP($B6540, sales_teams!$A$2:$A$36, sales_teams!$C$2:$C$36)</f>
        <v>East</v>
      </c>
      <c r="E6540" s="1" t="s">
        <v>188</v>
      </c>
      <c r="F6540" s="1" t="s">
        <v>140</v>
      </c>
      <c r="G6540" s="1" t="str">
        <f t="array" ref="G6540">IF($F6540="", "", _xlfn.XLOOKUP($F6540,accounts!$A$2:$A$86,accounts!$B$2:$B$86, "Other"))</f>
        <v>employment</v>
      </c>
      <c r="H6540" s="1" t="str">
        <f t="array" ref="H6540">IF($F6540="", "", IFS(_xlfn.XLOOKUP($F6540, accounts!$A$2:$A$86, accounts!$E$2:$E$86, 0)&gt;=1000, "Enterprise", _xlfn.XLOOKUP($F6540, accounts!$A$2:$A$86, accounts!$E$2:$E$86, 0)&gt;=100, "Mid-Market", TRUE, "SMB"))</f>
        <v>Enterprise</v>
      </c>
      <c r="I6540" s="1" t="str">
        <f t="array" ref="I6540">IF($F6540="", "", _xlfn.XLOOKUP($F6540,accounts!$A$2:$A$86,accounts!$F$2:$F$86, "Other"))</f>
        <v>United States</v>
      </c>
      <c r="J6540" s="1" t="s">
        <v>192</v>
      </c>
      <c r="K6540" s="3">
        <v>42986.0</v>
      </c>
      <c r="L6540" s="3">
        <v>42994.0</v>
      </c>
      <c r="M6540" s="1">
        <v>0.0</v>
      </c>
    </row>
    <row r="6541">
      <c r="A6541" s="1" t="s">
        <v>6746</v>
      </c>
      <c r="B6541" s="1" t="s">
        <v>94</v>
      </c>
      <c r="C6541" s="1" t="str">
        <f t="array" ref="C6541">_xlfn.XLOOKUP($B6541, sales_teams!$A$2:$A$36, sales_teams!$B$2:$B$36)</f>
        <v>Celia Rouche</v>
      </c>
      <c r="D6541" s="1" t="str">
        <f t="array" ref="D6541">_xlfn.XLOOKUP($B6541, sales_teams!$A$2:$A$36, sales_teams!$C$2:$C$36)</f>
        <v>West</v>
      </c>
      <c r="E6541" s="1" t="s">
        <v>181</v>
      </c>
      <c r="F6541" s="1" t="s">
        <v>115</v>
      </c>
      <c r="G6541" s="1" t="str">
        <f t="array" ref="G6541">IF($F6541="", "", _xlfn.XLOOKUP($F6541,accounts!$A$2:$A$86,accounts!$B$2:$B$86, "Other"))</f>
        <v>services</v>
      </c>
      <c r="H6541" s="1" t="str">
        <f t="array" ref="H6541">IF($F6541="", "", IFS(_xlfn.XLOOKUP($F6541, accounts!$A$2:$A$86, accounts!$E$2:$E$86, 0)&gt;=1000, "Enterprise", _xlfn.XLOOKUP($F6541, accounts!$A$2:$A$86, accounts!$E$2:$E$86, 0)&gt;=100, "Mid-Market", TRUE, "SMB"))</f>
        <v>Enterprise</v>
      </c>
      <c r="I6541" s="1" t="str">
        <f t="array" ref="I6541">IF($F6541="", "", _xlfn.XLOOKUP($F6541,accounts!$A$2:$A$86,accounts!$F$2:$F$86, "Other"))</f>
        <v>United States</v>
      </c>
      <c r="J6541" s="1" t="s">
        <v>192</v>
      </c>
      <c r="K6541" s="3">
        <v>42986.0</v>
      </c>
      <c r="L6541" s="3">
        <v>43064.0</v>
      </c>
      <c r="M6541" s="1">
        <v>0.0</v>
      </c>
    </row>
    <row r="6542">
      <c r="A6542" s="1" t="s">
        <v>6747</v>
      </c>
      <c r="B6542" s="1" t="s">
        <v>99</v>
      </c>
      <c r="C6542" s="1" t="str">
        <f t="array" ref="C6542">_xlfn.XLOOKUP($B6542, sales_teams!$A$2:$A$36, sales_teams!$B$2:$B$36)</f>
        <v>Summer Sewald</v>
      </c>
      <c r="D6542" s="1" t="str">
        <f t="array" ref="D6542">_xlfn.XLOOKUP($B6542, sales_teams!$A$2:$A$36, sales_teams!$C$2:$C$36)</f>
        <v>West</v>
      </c>
      <c r="E6542" s="1" t="s">
        <v>148</v>
      </c>
      <c r="G6542" s="1" t="str">
        <f t="array" ref="G6542">IF($F6542="", "", _xlfn.XLOOKUP($F6542,accounts!$A$2:$A$86,accounts!$B$2:$B$86, "Other"))</f>
        <v/>
      </c>
      <c r="H6542" s="1" t="str">
        <f t="array" ref="H6542">IF($F6542="", "", IFS(_xlfn.XLOOKUP($F6542, accounts!$A$2:$A$86, accounts!$E$2:$E$86, 0)&gt;=1000, "Enterprise", _xlfn.XLOOKUP($F6542, accounts!$A$2:$A$86, accounts!$E$2:$E$86, 0)&gt;=100, "Mid-Market", TRUE, "SMB"))</f>
        <v/>
      </c>
      <c r="I6542" s="1" t="str">
        <f t="array" ref="I6542">IF($F6542="", "", _xlfn.XLOOKUP($F6542,accounts!$A$2:$A$86,accounts!$F$2:$F$86, "Other"))</f>
        <v/>
      </c>
      <c r="J6542" s="1" t="s">
        <v>189</v>
      </c>
      <c r="K6542" s="3">
        <v>42986.0</v>
      </c>
    </row>
    <row r="6543">
      <c r="A6543" s="1" t="s">
        <v>6748</v>
      </c>
      <c r="B6543" s="1" t="s">
        <v>99</v>
      </c>
      <c r="C6543" s="1" t="str">
        <f t="array" ref="C6543">_xlfn.XLOOKUP($B6543, sales_teams!$A$2:$A$36, sales_teams!$B$2:$B$36)</f>
        <v>Summer Sewald</v>
      </c>
      <c r="D6543" s="1" t="str">
        <f t="array" ref="D6543">_xlfn.XLOOKUP($B6543, sales_teams!$A$2:$A$36, sales_teams!$C$2:$C$36)</f>
        <v>West</v>
      </c>
      <c r="E6543" s="1" t="s">
        <v>188</v>
      </c>
      <c r="G6543" s="1" t="str">
        <f t="array" ref="G6543">IF($F6543="", "", _xlfn.XLOOKUP($F6543,accounts!$A$2:$A$86,accounts!$B$2:$B$86, "Other"))</f>
        <v/>
      </c>
      <c r="H6543" s="1" t="str">
        <f t="array" ref="H6543">IF($F6543="", "", IFS(_xlfn.XLOOKUP($F6543, accounts!$A$2:$A$86, accounts!$E$2:$E$86, 0)&gt;=1000, "Enterprise", _xlfn.XLOOKUP($F6543, accounts!$A$2:$A$86, accounts!$E$2:$E$86, 0)&gt;=100, "Mid-Market", TRUE, "SMB"))</f>
        <v/>
      </c>
      <c r="I6543" s="1" t="str">
        <f t="array" ref="I6543">IF($F6543="", "", _xlfn.XLOOKUP($F6543,accounts!$A$2:$A$86,accounts!$F$2:$F$86, "Other"))</f>
        <v/>
      </c>
      <c r="J6543" s="1" t="s">
        <v>189</v>
      </c>
      <c r="K6543" s="3">
        <v>42986.0</v>
      </c>
    </row>
    <row r="6544">
      <c r="A6544" s="1" t="s">
        <v>6749</v>
      </c>
      <c r="B6544" s="1" t="s">
        <v>99</v>
      </c>
      <c r="C6544" s="1" t="str">
        <f t="array" ref="C6544">_xlfn.XLOOKUP($B6544, sales_teams!$A$2:$A$36, sales_teams!$B$2:$B$36)</f>
        <v>Summer Sewald</v>
      </c>
      <c r="D6544" s="1" t="str">
        <f t="array" ref="D6544">_xlfn.XLOOKUP($B6544, sales_teams!$A$2:$A$36, sales_teams!$C$2:$C$36)</f>
        <v>West</v>
      </c>
      <c r="E6544" s="1" t="s">
        <v>181</v>
      </c>
      <c r="F6544" s="1" t="s">
        <v>137</v>
      </c>
      <c r="G6544" s="1" t="str">
        <f t="array" ref="G6544">IF($F6544="", "", _xlfn.XLOOKUP($F6544,accounts!$A$2:$A$86,accounts!$B$2:$B$86, "Other"))</f>
        <v>services</v>
      </c>
      <c r="H6544" s="1" t="str">
        <f t="array" ref="H6544">IF($F6544="", "", IFS(_xlfn.XLOOKUP($F6544, accounts!$A$2:$A$86, accounts!$E$2:$E$86, 0)&gt;=1000, "Enterprise", _xlfn.XLOOKUP($F6544, accounts!$A$2:$A$86, accounts!$E$2:$E$86, 0)&gt;=100, "Mid-Market", TRUE, "SMB"))</f>
        <v>Enterprise</v>
      </c>
      <c r="I6544" s="1" t="str">
        <f t="array" ref="I6544">IF($F6544="", "", _xlfn.XLOOKUP($F6544,accounts!$A$2:$A$86,accounts!$F$2:$F$86, "Other"))</f>
        <v>Germany</v>
      </c>
      <c r="J6544" s="1" t="s">
        <v>131</v>
      </c>
      <c r="K6544" s="3">
        <v>42986.0</v>
      </c>
      <c r="L6544" s="3">
        <v>43043.0</v>
      </c>
      <c r="M6544" s="1">
        <v>546.0</v>
      </c>
    </row>
    <row r="6545">
      <c r="A6545" s="1" t="s">
        <v>6750</v>
      </c>
      <c r="B6545" s="1" t="s">
        <v>19</v>
      </c>
      <c r="C6545" s="1" t="str">
        <f t="array" ref="C6545">_xlfn.XLOOKUP($B6545, sales_teams!$A$2:$A$36, sales_teams!$B$2:$B$36)</f>
        <v>Melvin Marxen</v>
      </c>
      <c r="D6545" s="1" t="str">
        <f t="array" ref="D6545">_xlfn.XLOOKUP($B6545, sales_teams!$A$2:$A$36, sales_teams!$C$2:$C$36)</f>
        <v>Central</v>
      </c>
      <c r="E6545" s="1" t="s">
        <v>181</v>
      </c>
      <c r="F6545" s="1" t="s">
        <v>29</v>
      </c>
      <c r="G6545" s="1" t="str">
        <f t="array" ref="G6545">IF($F6545="", "", _xlfn.XLOOKUP($F6545,accounts!$A$2:$A$86,accounts!$B$2:$B$86, "Other"))</f>
        <v>medical</v>
      </c>
      <c r="H6545" s="1" t="str">
        <f t="array" ref="H6545">IF($F6545="", "", IFS(_xlfn.XLOOKUP($F6545, accounts!$A$2:$A$86, accounts!$E$2:$E$86, 0)&gt;=1000, "Enterprise", _xlfn.XLOOKUP($F6545, accounts!$A$2:$A$86, accounts!$E$2:$E$86, 0)&gt;=100, "Mid-Market", TRUE, "SMB"))</f>
        <v>Enterprise</v>
      </c>
      <c r="I6545" s="1" t="str">
        <f t="array" ref="I6545">IF($F6545="", "", _xlfn.XLOOKUP($F6545,accounts!$A$2:$A$86,accounts!$F$2:$F$86, "Other"))</f>
        <v>Philipines</v>
      </c>
      <c r="J6545" s="1" t="s">
        <v>192</v>
      </c>
      <c r="K6545" s="3">
        <v>42986.0</v>
      </c>
      <c r="L6545" s="3">
        <v>43043.0</v>
      </c>
      <c r="M6545" s="1">
        <v>0.0</v>
      </c>
    </row>
    <row r="6546">
      <c r="A6546" s="1" t="s">
        <v>6751</v>
      </c>
      <c r="B6546" s="1" t="s">
        <v>104</v>
      </c>
      <c r="C6546" s="1" t="str">
        <f t="array" ref="C6546">_xlfn.XLOOKUP($B6546, sales_teams!$A$2:$A$36, sales_teams!$B$2:$B$36)</f>
        <v>Summer Sewald</v>
      </c>
      <c r="D6546" s="1" t="str">
        <f t="array" ref="D6546">_xlfn.XLOOKUP($B6546, sales_teams!$A$2:$A$36, sales_teams!$C$2:$C$36)</f>
        <v>West</v>
      </c>
      <c r="E6546" s="1" t="s">
        <v>181</v>
      </c>
      <c r="F6546" s="1" t="s">
        <v>50</v>
      </c>
      <c r="G6546" s="1" t="str">
        <f t="array" ref="G6546">IF($F6546="", "", _xlfn.XLOOKUP($F6546,accounts!$A$2:$A$86,accounts!$B$2:$B$86, "Other"))</f>
        <v>entertainment</v>
      </c>
      <c r="H6546" s="1" t="str">
        <f t="array" ref="H6546">IF($F6546="", "", IFS(_xlfn.XLOOKUP($F6546, accounts!$A$2:$A$86, accounts!$E$2:$E$86, 0)&gt;=1000, "Enterprise", _xlfn.XLOOKUP($F6546, accounts!$A$2:$A$86, accounts!$E$2:$E$86, 0)&gt;=100, "Mid-Market", TRUE, "SMB"))</f>
        <v>Enterprise</v>
      </c>
      <c r="I6546" s="1" t="str">
        <f t="array" ref="I6546">IF($F6546="", "", _xlfn.XLOOKUP($F6546,accounts!$A$2:$A$86,accounts!$F$2:$F$86, "Other"))</f>
        <v>United States</v>
      </c>
      <c r="J6546" s="1" t="s">
        <v>192</v>
      </c>
      <c r="K6546" s="3">
        <v>42986.0</v>
      </c>
      <c r="L6546" s="3">
        <v>43053.0</v>
      </c>
      <c r="M6546" s="1">
        <v>0.0</v>
      </c>
    </row>
    <row r="6547">
      <c r="A6547" s="1" t="s">
        <v>6752</v>
      </c>
      <c r="B6547" s="1" t="s">
        <v>104</v>
      </c>
      <c r="C6547" s="1" t="str">
        <f t="array" ref="C6547">_xlfn.XLOOKUP($B6547, sales_teams!$A$2:$A$36, sales_teams!$B$2:$B$36)</f>
        <v>Summer Sewald</v>
      </c>
      <c r="D6547" s="1" t="str">
        <f t="array" ref="D6547">_xlfn.XLOOKUP($B6547, sales_teams!$A$2:$A$36, sales_teams!$C$2:$C$36)</f>
        <v>West</v>
      </c>
      <c r="E6547" s="1" t="s">
        <v>181</v>
      </c>
      <c r="F6547" s="1" t="s">
        <v>91</v>
      </c>
      <c r="G6547" s="1" t="str">
        <f t="array" ref="G6547">IF($F6547="", "", _xlfn.XLOOKUP($F6547,accounts!$A$2:$A$86,accounts!$B$2:$B$86, "Other"))</f>
        <v>employment</v>
      </c>
      <c r="H6547" s="1" t="str">
        <f t="array" ref="H6547">IF($F6547="", "", IFS(_xlfn.XLOOKUP($F6547, accounts!$A$2:$A$86, accounts!$E$2:$E$86, 0)&gt;=1000, "Enterprise", _xlfn.XLOOKUP($F6547, accounts!$A$2:$A$86, accounts!$E$2:$E$86, 0)&gt;=100, "Mid-Market", TRUE, "SMB"))</f>
        <v>Enterprise</v>
      </c>
      <c r="I6547" s="1" t="str">
        <f t="array" ref="I6547">IF($F6547="", "", _xlfn.XLOOKUP($F6547,accounts!$A$2:$A$86,accounts!$F$2:$F$86, "Other"))</f>
        <v>United States</v>
      </c>
      <c r="J6547" s="1" t="s">
        <v>131</v>
      </c>
      <c r="K6547" s="3">
        <v>42986.0</v>
      </c>
      <c r="L6547" s="3">
        <v>43063.0</v>
      </c>
      <c r="M6547" s="1">
        <v>596.0</v>
      </c>
    </row>
    <row r="6548">
      <c r="A6548" s="1" t="s">
        <v>6753</v>
      </c>
      <c r="B6548" s="1" t="s">
        <v>102</v>
      </c>
      <c r="C6548" s="1" t="str">
        <f t="array" ref="C6548">_xlfn.XLOOKUP($B6548, sales_teams!$A$2:$A$36, sales_teams!$B$2:$B$36)</f>
        <v>Summer Sewald</v>
      </c>
      <c r="D6548" s="1" t="str">
        <f t="array" ref="D6548">_xlfn.XLOOKUP($B6548, sales_teams!$A$2:$A$36, sales_teams!$C$2:$C$36)</f>
        <v>West</v>
      </c>
      <c r="E6548" s="1" t="s">
        <v>109</v>
      </c>
      <c r="F6548" s="1" t="s">
        <v>87</v>
      </c>
      <c r="G6548" s="1" t="str">
        <f t="array" ref="G6548">IF($F6548="", "", _xlfn.XLOOKUP($F6548,accounts!$A$2:$A$86,accounts!$B$2:$B$86, "Other"))</f>
        <v>telecommunications</v>
      </c>
      <c r="H6548" s="1" t="str">
        <f t="array" ref="H6548">IF($F6548="", "", IFS(_xlfn.XLOOKUP($F6548, accounts!$A$2:$A$86, accounts!$E$2:$E$86, 0)&gt;=1000, "Enterprise", _xlfn.XLOOKUP($F6548, accounts!$A$2:$A$86, accounts!$E$2:$E$86, 0)&gt;=100, "Mid-Market", TRUE, "SMB"))</f>
        <v>Enterprise</v>
      </c>
      <c r="I6548" s="1" t="str">
        <f t="array" ref="I6548">IF($F6548="", "", _xlfn.XLOOKUP($F6548,accounts!$A$2:$A$86,accounts!$F$2:$F$86, "Other"))</f>
        <v>United States</v>
      </c>
      <c r="J6548" s="1" t="s">
        <v>192</v>
      </c>
      <c r="K6548" s="3">
        <v>42986.0</v>
      </c>
      <c r="L6548" s="3">
        <v>43090.0</v>
      </c>
      <c r="M6548" s="1">
        <v>0.0</v>
      </c>
    </row>
    <row r="6549">
      <c r="A6549" s="1" t="s">
        <v>6754</v>
      </c>
      <c r="B6549" s="1" t="s">
        <v>102</v>
      </c>
      <c r="C6549" s="1" t="str">
        <f t="array" ref="C6549">_xlfn.XLOOKUP($B6549, sales_teams!$A$2:$A$36, sales_teams!$B$2:$B$36)</f>
        <v>Summer Sewald</v>
      </c>
      <c r="D6549" s="1" t="str">
        <f t="array" ref="D6549">_xlfn.XLOOKUP($B6549, sales_teams!$A$2:$A$36, sales_teams!$C$2:$C$36)</f>
        <v>West</v>
      </c>
      <c r="E6549" s="1" t="s">
        <v>109</v>
      </c>
      <c r="F6549" s="1" t="s">
        <v>84</v>
      </c>
      <c r="G6549" s="1" t="str">
        <f t="array" ref="G6549">IF($F6549="", "", _xlfn.XLOOKUP($F6549,accounts!$A$2:$A$86,accounts!$B$2:$B$86, "Other"))</f>
        <v>retail</v>
      </c>
      <c r="H6549" s="1" t="str">
        <f t="array" ref="H6549">IF($F6549="", "", IFS(_xlfn.XLOOKUP($F6549, accounts!$A$2:$A$86, accounts!$E$2:$E$86, 0)&gt;=1000, "Enterprise", _xlfn.XLOOKUP($F6549, accounts!$A$2:$A$86, accounts!$E$2:$E$86, 0)&gt;=100, "Mid-Market", TRUE, "SMB"))</f>
        <v>Enterprise</v>
      </c>
      <c r="I6549" s="1" t="str">
        <f t="array" ref="I6549">IF($F6549="", "", _xlfn.XLOOKUP($F6549,accounts!$A$2:$A$86,accounts!$F$2:$F$86, "Other"))</f>
        <v>United States</v>
      </c>
      <c r="J6549" s="1" t="s">
        <v>131</v>
      </c>
      <c r="K6549" s="3">
        <v>42986.0</v>
      </c>
      <c r="L6549" s="3">
        <v>43077.0</v>
      </c>
      <c r="M6549" s="1">
        <v>1171.0</v>
      </c>
    </row>
    <row r="6550">
      <c r="A6550" s="1" t="s">
        <v>6755</v>
      </c>
      <c r="B6550" s="1" t="s">
        <v>24</v>
      </c>
      <c r="C6550" s="1" t="str">
        <f t="array" ref="C6550">_xlfn.XLOOKUP($B6550, sales_teams!$A$2:$A$36, sales_teams!$B$2:$B$36)</f>
        <v>Melvin Marxen</v>
      </c>
      <c r="D6550" s="1" t="str">
        <f t="array" ref="D6550">_xlfn.XLOOKUP($B6550, sales_teams!$A$2:$A$36, sales_teams!$C$2:$C$36)</f>
        <v>Central</v>
      </c>
      <c r="E6550" s="1" t="s">
        <v>109</v>
      </c>
      <c r="F6550" s="1" t="s">
        <v>110</v>
      </c>
      <c r="G6550" s="1" t="str">
        <f t="array" ref="G6550">IF($F6550="", "", _xlfn.XLOOKUP($F6550,accounts!$A$2:$A$86,accounts!$B$2:$B$86, "Other"))</f>
        <v>technology</v>
      </c>
      <c r="H6550" s="1" t="str">
        <f t="array" ref="H6550">IF($F6550="", "", IFS(_xlfn.XLOOKUP($F6550, accounts!$A$2:$A$86, accounts!$E$2:$E$86, 0)&gt;=1000, "Enterprise", _xlfn.XLOOKUP($F6550, accounts!$A$2:$A$86, accounts!$E$2:$E$86, 0)&gt;=100, "Mid-Market", TRUE, "SMB"))</f>
        <v>Enterprise</v>
      </c>
      <c r="I6550" s="1" t="str">
        <f t="array" ref="I6550">IF($F6550="", "", _xlfn.XLOOKUP($F6550,accounts!$A$2:$A$86,accounts!$F$2:$F$86, "Other"))</f>
        <v>Norway</v>
      </c>
      <c r="J6550" s="1" t="s">
        <v>131</v>
      </c>
      <c r="K6550" s="3">
        <v>42986.0</v>
      </c>
      <c r="L6550" s="3">
        <v>43072.0</v>
      </c>
      <c r="M6550" s="1">
        <v>1021.0</v>
      </c>
    </row>
    <row r="6551">
      <c r="A6551" s="1" t="s">
        <v>6756</v>
      </c>
      <c r="B6551" s="1" t="s">
        <v>107</v>
      </c>
      <c r="C6551" s="1" t="str">
        <f t="array" ref="C6551">_xlfn.XLOOKUP($B6551, sales_teams!$A$2:$A$36, sales_teams!$B$2:$B$36)</f>
        <v>Summer Sewald</v>
      </c>
      <c r="D6551" s="1" t="str">
        <f t="array" ref="D6551">_xlfn.XLOOKUP($B6551, sales_teams!$A$2:$A$36, sales_teams!$C$2:$C$36)</f>
        <v>West</v>
      </c>
      <c r="E6551" s="1" t="s">
        <v>179</v>
      </c>
      <c r="G6551" s="1" t="str">
        <f t="array" ref="G6551">IF($F6551="", "", _xlfn.XLOOKUP($F6551,accounts!$A$2:$A$86,accounts!$B$2:$B$86, "Other"))</f>
        <v/>
      </c>
      <c r="H6551" s="1" t="str">
        <f t="array" ref="H6551">IF($F6551="", "", IFS(_xlfn.XLOOKUP($F6551, accounts!$A$2:$A$86, accounts!$E$2:$E$86, 0)&gt;=1000, "Enterprise", _xlfn.XLOOKUP($F6551, accounts!$A$2:$A$86, accounts!$E$2:$E$86, 0)&gt;=100, "Mid-Market", TRUE, "SMB"))</f>
        <v/>
      </c>
      <c r="I6551" s="1" t="str">
        <f t="array" ref="I6551">IF($F6551="", "", _xlfn.XLOOKUP($F6551,accounts!$A$2:$A$86,accounts!$F$2:$F$86, "Other"))</f>
        <v/>
      </c>
      <c r="J6551" s="1" t="s">
        <v>189</v>
      </c>
      <c r="K6551" s="3">
        <v>42986.0</v>
      </c>
    </row>
    <row r="6552">
      <c r="A6552" s="1" t="s">
        <v>6757</v>
      </c>
      <c r="B6552" s="1" t="s">
        <v>54</v>
      </c>
      <c r="C6552" s="1" t="str">
        <f t="array" ref="C6552">_xlfn.XLOOKUP($B6552, sales_teams!$A$2:$A$36, sales_teams!$B$2:$B$36)</f>
        <v>Rocco Neubert</v>
      </c>
      <c r="D6552" s="1" t="str">
        <f t="array" ref="D6552">_xlfn.XLOOKUP($B6552, sales_teams!$A$2:$A$36, sales_teams!$C$2:$C$36)</f>
        <v>East</v>
      </c>
      <c r="E6552" s="1" t="s">
        <v>188</v>
      </c>
      <c r="F6552" s="1" t="s">
        <v>125</v>
      </c>
      <c r="G6552" s="1" t="str">
        <f t="array" ref="G6552">IF($F6552="", "", _xlfn.XLOOKUP($F6552,accounts!$A$2:$A$86,accounts!$B$2:$B$86, "Other"))</f>
        <v>software</v>
      </c>
      <c r="H6552" s="1" t="str">
        <f t="array" ref="H6552">IF($F6552="", "", IFS(_xlfn.XLOOKUP($F6552, accounts!$A$2:$A$86, accounts!$E$2:$E$86, 0)&gt;=1000, "Enterprise", _xlfn.XLOOKUP($F6552, accounts!$A$2:$A$86, accounts!$E$2:$E$86, 0)&gt;=100, "Mid-Market", TRUE, "SMB"))</f>
        <v>Enterprise</v>
      </c>
      <c r="I6552" s="1" t="str">
        <f t="array" ref="I6552">IF($F6552="", "", _xlfn.XLOOKUP($F6552,accounts!$A$2:$A$86,accounts!$F$2:$F$86, "Other"))</f>
        <v>United States</v>
      </c>
      <c r="J6552" s="1" t="s">
        <v>192</v>
      </c>
      <c r="K6552" s="3">
        <v>42986.0</v>
      </c>
      <c r="L6552" s="3">
        <v>43056.0</v>
      </c>
      <c r="M6552" s="1">
        <v>0.0</v>
      </c>
    </row>
    <row r="6553">
      <c r="A6553" s="1" t="s">
        <v>6758</v>
      </c>
      <c r="B6553" s="1" t="s">
        <v>41</v>
      </c>
      <c r="C6553" s="1" t="str">
        <f t="array" ref="C6553">_xlfn.XLOOKUP($B6553, sales_teams!$A$2:$A$36, sales_teams!$B$2:$B$36)</f>
        <v>Cara Losch</v>
      </c>
      <c r="D6553" s="1" t="str">
        <f t="array" ref="D6553">_xlfn.XLOOKUP($B6553, sales_teams!$A$2:$A$36, sales_teams!$C$2:$C$36)</f>
        <v>East</v>
      </c>
      <c r="E6553" s="1" t="s">
        <v>194</v>
      </c>
      <c r="F6553" s="1" t="s">
        <v>81</v>
      </c>
      <c r="G6553" s="1" t="str">
        <f t="array" ref="G6553">IF($F6553="", "", _xlfn.XLOOKUP($F6553,accounts!$A$2:$A$86,accounts!$B$2:$B$86, "Other"))</f>
        <v>technology</v>
      </c>
      <c r="H6553" s="1" t="str">
        <f t="array" ref="H6553">IF($F6553="", "", IFS(_xlfn.XLOOKUP($F6553, accounts!$A$2:$A$86, accounts!$E$2:$E$86, 0)&gt;=1000, "Enterprise", _xlfn.XLOOKUP($F6553, accounts!$A$2:$A$86, accounts!$E$2:$E$86, 0)&gt;=100, "Mid-Market", TRUE, "SMB"))</f>
        <v>Enterprise</v>
      </c>
      <c r="I6553" s="1" t="str">
        <f t="array" ref="I6553">IF($F6553="", "", _xlfn.XLOOKUP($F6553,accounts!$A$2:$A$86,accounts!$F$2:$F$86, "Other"))</f>
        <v>United States</v>
      </c>
      <c r="J6553" s="1" t="s">
        <v>192</v>
      </c>
      <c r="K6553" s="3">
        <v>42986.0</v>
      </c>
      <c r="L6553" s="3">
        <v>43071.0</v>
      </c>
      <c r="M6553" s="1">
        <v>0.0</v>
      </c>
    </row>
    <row r="6554">
      <c r="A6554" s="1" t="s">
        <v>6759</v>
      </c>
      <c r="B6554" s="1" t="s">
        <v>105</v>
      </c>
      <c r="C6554" s="1" t="str">
        <f t="array" ref="C6554">_xlfn.XLOOKUP($B6554, sales_teams!$A$2:$A$36, sales_teams!$B$2:$B$36)</f>
        <v>Summer Sewald</v>
      </c>
      <c r="D6554" s="1" t="str">
        <f t="array" ref="D6554">_xlfn.XLOOKUP($B6554, sales_teams!$A$2:$A$36, sales_teams!$C$2:$C$36)</f>
        <v>West</v>
      </c>
      <c r="E6554" s="1" t="s">
        <v>179</v>
      </c>
      <c r="F6554" s="1" t="s">
        <v>84</v>
      </c>
      <c r="G6554" s="1" t="str">
        <f t="array" ref="G6554">IF($F6554="", "", _xlfn.XLOOKUP($F6554,accounts!$A$2:$A$86,accounts!$B$2:$B$86, "Other"))</f>
        <v>retail</v>
      </c>
      <c r="H6554" s="1" t="str">
        <f t="array" ref="H6554">IF($F6554="", "", IFS(_xlfn.XLOOKUP($F6554, accounts!$A$2:$A$86, accounts!$E$2:$E$86, 0)&gt;=1000, "Enterprise", _xlfn.XLOOKUP($F6554, accounts!$A$2:$A$86, accounts!$E$2:$E$86, 0)&gt;=100, "Mid-Market", TRUE, "SMB"))</f>
        <v>Enterprise</v>
      </c>
      <c r="I6554" s="1" t="str">
        <f t="array" ref="I6554">IF($F6554="", "", _xlfn.XLOOKUP($F6554,accounts!$A$2:$A$86,accounts!$F$2:$F$86, "Other"))</f>
        <v>United States</v>
      </c>
      <c r="J6554" s="1" t="s">
        <v>192</v>
      </c>
      <c r="K6554" s="3">
        <v>42986.0</v>
      </c>
      <c r="L6554" s="3">
        <v>43043.0</v>
      </c>
      <c r="M6554" s="1">
        <v>0.0</v>
      </c>
    </row>
    <row r="6555">
      <c r="A6555" s="1" t="s">
        <v>6760</v>
      </c>
      <c r="B6555" s="1" t="s">
        <v>105</v>
      </c>
      <c r="C6555" s="1" t="str">
        <f t="array" ref="C6555">_xlfn.XLOOKUP($B6555, sales_teams!$A$2:$A$36, sales_teams!$B$2:$B$36)</f>
        <v>Summer Sewald</v>
      </c>
      <c r="D6555" s="1" t="str">
        <f t="array" ref="D6555">_xlfn.XLOOKUP($B6555, sales_teams!$A$2:$A$36, sales_teams!$C$2:$C$36)</f>
        <v>West</v>
      </c>
      <c r="E6555" s="1" t="s">
        <v>188</v>
      </c>
      <c r="F6555" s="1" t="s">
        <v>125</v>
      </c>
      <c r="G6555" s="1" t="str">
        <f t="array" ref="G6555">IF($F6555="", "", _xlfn.XLOOKUP($F6555,accounts!$A$2:$A$86,accounts!$B$2:$B$86, "Other"))</f>
        <v>software</v>
      </c>
      <c r="H6555" s="1" t="str">
        <f t="array" ref="H6555">IF($F6555="", "", IFS(_xlfn.XLOOKUP($F6555, accounts!$A$2:$A$86, accounts!$E$2:$E$86, 0)&gt;=1000, "Enterprise", _xlfn.XLOOKUP($F6555, accounts!$A$2:$A$86, accounts!$E$2:$E$86, 0)&gt;=100, "Mid-Market", TRUE, "SMB"))</f>
        <v>Enterprise</v>
      </c>
      <c r="I6555" s="1" t="str">
        <f t="array" ref="I6555">IF($F6555="", "", _xlfn.XLOOKUP($F6555,accounts!$A$2:$A$86,accounts!$F$2:$F$86, "Other"))</f>
        <v>United States</v>
      </c>
      <c r="J6555" s="1" t="s">
        <v>192</v>
      </c>
      <c r="K6555" s="3">
        <v>42986.0</v>
      </c>
      <c r="L6555" s="3">
        <v>43083.0</v>
      </c>
      <c r="M6555" s="1">
        <v>0.0</v>
      </c>
    </row>
    <row r="6556">
      <c r="A6556" s="1" t="s">
        <v>6761</v>
      </c>
      <c r="B6556" s="1" t="s">
        <v>57</v>
      </c>
      <c r="C6556" s="1" t="str">
        <f t="array" ref="C6556">_xlfn.XLOOKUP($B6556, sales_teams!$A$2:$A$36, sales_teams!$B$2:$B$36)</f>
        <v>Rocco Neubert</v>
      </c>
      <c r="D6556" s="1" t="str">
        <f t="array" ref="D6556">_xlfn.XLOOKUP($B6556, sales_teams!$A$2:$A$36, sales_teams!$C$2:$C$36)</f>
        <v>East</v>
      </c>
      <c r="E6556" s="1" t="s">
        <v>148</v>
      </c>
      <c r="F6556" s="1" t="s">
        <v>132</v>
      </c>
      <c r="G6556" s="1" t="str">
        <f t="array" ref="G6556">IF($F6556="", "", _xlfn.XLOOKUP($F6556,accounts!$A$2:$A$86,accounts!$B$2:$B$86, "Other"))</f>
        <v>marketing</v>
      </c>
      <c r="H6556" s="1" t="str">
        <f t="array" ref="H6556">IF($F6556="", "", IFS(_xlfn.XLOOKUP($F6556, accounts!$A$2:$A$86, accounts!$E$2:$E$86, 0)&gt;=1000, "Enterprise", _xlfn.XLOOKUP($F6556, accounts!$A$2:$A$86, accounts!$E$2:$E$86, 0)&gt;=100, "Mid-Market", TRUE, "SMB"))</f>
        <v>Enterprise</v>
      </c>
      <c r="I6556" s="1" t="str">
        <f t="array" ref="I6556">IF($F6556="", "", _xlfn.XLOOKUP($F6556,accounts!$A$2:$A$86,accounts!$F$2:$F$86, "Other"))</f>
        <v>Jordan</v>
      </c>
      <c r="J6556" s="1" t="s">
        <v>131</v>
      </c>
      <c r="K6556" s="3">
        <v>42987.0</v>
      </c>
      <c r="L6556" s="3">
        <v>43000.0</v>
      </c>
      <c r="M6556" s="1">
        <v>4609.0</v>
      </c>
    </row>
    <row r="6557">
      <c r="A6557" s="1" t="s">
        <v>6762</v>
      </c>
      <c r="B6557" s="1" t="s">
        <v>52</v>
      </c>
      <c r="C6557" s="1" t="str">
        <f t="array" ref="C6557">_xlfn.XLOOKUP($B6557, sales_teams!$A$2:$A$36, sales_teams!$B$2:$B$36)</f>
        <v>Rocco Neubert</v>
      </c>
      <c r="D6557" s="1" t="str">
        <f t="array" ref="D6557">_xlfn.XLOOKUP($B6557, sales_teams!$A$2:$A$36, sales_teams!$C$2:$C$36)</f>
        <v>East</v>
      </c>
      <c r="E6557" s="1" t="s">
        <v>109</v>
      </c>
      <c r="F6557" s="1" t="s">
        <v>172</v>
      </c>
      <c r="G6557" s="1" t="str">
        <f t="array" ref="G6557">IF($F6557="", "", _xlfn.XLOOKUP($F6557,accounts!$A$2:$A$86,accounts!$B$2:$B$86, "Other"))</f>
        <v>retail</v>
      </c>
      <c r="H6557" s="1" t="str">
        <f t="array" ref="H6557">IF($F6557="", "", IFS(_xlfn.XLOOKUP($F6557, accounts!$A$2:$A$86, accounts!$E$2:$E$86, 0)&gt;=1000, "Enterprise", _xlfn.XLOOKUP($F6557, accounts!$A$2:$A$86, accounts!$E$2:$E$86, 0)&gt;=100, "Mid-Market", TRUE, "SMB"))</f>
        <v>Mid-Market</v>
      </c>
      <c r="I6557" s="1" t="str">
        <f t="array" ref="I6557">IF($F6557="", "", _xlfn.XLOOKUP($F6557,accounts!$A$2:$A$86,accounts!$F$2:$F$86, "Other"))</f>
        <v>United States</v>
      </c>
      <c r="J6557" s="1" t="s">
        <v>192</v>
      </c>
      <c r="K6557" s="3">
        <v>42987.0</v>
      </c>
      <c r="L6557" s="3">
        <v>43060.0</v>
      </c>
      <c r="M6557" s="1">
        <v>0.0</v>
      </c>
    </row>
    <row r="6558">
      <c r="A6558" s="1" t="s">
        <v>6763</v>
      </c>
      <c r="B6558" s="1" t="s">
        <v>12</v>
      </c>
      <c r="C6558" s="1" t="str">
        <f t="array" ref="C6558">_xlfn.XLOOKUP($B6558, sales_teams!$A$2:$A$36, sales_teams!$B$2:$B$36)</f>
        <v>Dustin Brinkmann</v>
      </c>
      <c r="D6558" s="1" t="str">
        <f t="array" ref="D6558">_xlfn.XLOOKUP($B6558, sales_teams!$A$2:$A$36, sales_teams!$C$2:$C$36)</f>
        <v>Central</v>
      </c>
      <c r="E6558" s="1" t="s">
        <v>181</v>
      </c>
      <c r="F6558" s="1" t="s">
        <v>29</v>
      </c>
      <c r="G6558" s="1" t="str">
        <f t="array" ref="G6558">IF($F6558="", "", _xlfn.XLOOKUP($F6558,accounts!$A$2:$A$86,accounts!$B$2:$B$86, "Other"))</f>
        <v>medical</v>
      </c>
      <c r="H6558" s="1" t="str">
        <f t="array" ref="H6558">IF($F6558="", "", IFS(_xlfn.XLOOKUP($F6558, accounts!$A$2:$A$86, accounts!$E$2:$E$86, 0)&gt;=1000, "Enterprise", _xlfn.XLOOKUP($F6558, accounts!$A$2:$A$86, accounts!$E$2:$E$86, 0)&gt;=100, "Mid-Market", TRUE, "SMB"))</f>
        <v>Enterprise</v>
      </c>
      <c r="I6558" s="1" t="str">
        <f t="array" ref="I6558">IF($F6558="", "", _xlfn.XLOOKUP($F6558,accounts!$A$2:$A$86,accounts!$F$2:$F$86, "Other"))</f>
        <v>Philipines</v>
      </c>
      <c r="J6558" s="1" t="s">
        <v>131</v>
      </c>
      <c r="K6558" s="3">
        <v>42987.0</v>
      </c>
      <c r="L6558" s="3">
        <v>43000.0</v>
      </c>
      <c r="M6558" s="1">
        <v>600.0</v>
      </c>
    </row>
    <row r="6559">
      <c r="A6559" s="1" t="s">
        <v>6764</v>
      </c>
      <c r="B6559" s="1" t="s">
        <v>39</v>
      </c>
      <c r="C6559" s="1" t="str">
        <f t="array" ref="C6559">_xlfn.XLOOKUP($B6559, sales_teams!$A$2:$A$36, sales_teams!$B$2:$B$36)</f>
        <v>Cara Losch</v>
      </c>
      <c r="D6559" s="1" t="str">
        <f t="array" ref="D6559">_xlfn.XLOOKUP($B6559, sales_teams!$A$2:$A$36, sales_teams!$C$2:$C$36)</f>
        <v>East</v>
      </c>
      <c r="E6559" s="1" t="s">
        <v>148</v>
      </c>
      <c r="F6559" s="1" t="s">
        <v>127</v>
      </c>
      <c r="G6559" s="1" t="str">
        <f t="array" ref="G6559">IF($F6559="", "", _xlfn.XLOOKUP($F6559,accounts!$A$2:$A$86,accounts!$B$2:$B$86, "Other"))</f>
        <v>technology</v>
      </c>
      <c r="H6559" s="1" t="str">
        <f t="array" ref="H6559">IF($F6559="", "", IFS(_xlfn.XLOOKUP($F6559, accounts!$A$2:$A$86, accounts!$E$2:$E$86, 0)&gt;=1000, "Enterprise", _xlfn.XLOOKUP($F6559, accounts!$A$2:$A$86, accounts!$E$2:$E$86, 0)&gt;=100, "Mid-Market", TRUE, "SMB"))</f>
        <v>Enterprise</v>
      </c>
      <c r="I6559" s="1" t="str">
        <f t="array" ref="I6559">IF($F6559="", "", _xlfn.XLOOKUP($F6559,accounts!$A$2:$A$86,accounts!$F$2:$F$86, "Other"))</f>
        <v>United States</v>
      </c>
      <c r="J6559" s="1" t="s">
        <v>131</v>
      </c>
      <c r="K6559" s="3">
        <v>42987.0</v>
      </c>
      <c r="L6559" s="3">
        <v>42991.0</v>
      </c>
      <c r="M6559" s="1">
        <v>5067.0</v>
      </c>
    </row>
    <row r="6560">
      <c r="A6560" s="1" t="s">
        <v>6765</v>
      </c>
      <c r="B6560" s="1" t="s">
        <v>30</v>
      </c>
      <c r="C6560" s="1" t="str">
        <f t="array" ref="C6560">_xlfn.XLOOKUP($B6560, sales_teams!$A$2:$A$36, sales_teams!$B$2:$B$36)</f>
        <v>Melvin Marxen</v>
      </c>
      <c r="D6560" s="1" t="str">
        <f t="array" ref="D6560">_xlfn.XLOOKUP($B6560, sales_teams!$A$2:$A$36, sales_teams!$C$2:$C$36)</f>
        <v>Central</v>
      </c>
      <c r="E6560" s="1" t="s">
        <v>148</v>
      </c>
      <c r="F6560" s="1" t="s">
        <v>152</v>
      </c>
      <c r="G6560" s="1" t="str">
        <f t="array" ref="G6560">IF($F6560="", "", _xlfn.XLOOKUP($F6560,accounts!$A$2:$A$86,accounts!$B$2:$B$86, "Other"))</f>
        <v>marketing</v>
      </c>
      <c r="H6560" s="1" t="str">
        <f t="array" ref="H6560">IF($F6560="", "", IFS(_xlfn.XLOOKUP($F6560, accounts!$A$2:$A$86, accounts!$E$2:$E$86, 0)&gt;=1000, "Enterprise", _xlfn.XLOOKUP($F6560, accounts!$A$2:$A$86, accounts!$E$2:$E$86, 0)&gt;=100, "Mid-Market", TRUE, "SMB"))</f>
        <v>Mid-Market</v>
      </c>
      <c r="I6560" s="1" t="str">
        <f t="array" ref="I6560">IF($F6560="", "", _xlfn.XLOOKUP($F6560,accounts!$A$2:$A$86,accounts!$F$2:$F$86, "Other"))</f>
        <v>United States</v>
      </c>
      <c r="J6560" s="1" t="s">
        <v>131</v>
      </c>
      <c r="K6560" s="3">
        <v>42987.0</v>
      </c>
      <c r="L6560" s="3">
        <v>43074.0</v>
      </c>
      <c r="M6560" s="1">
        <v>5127.0</v>
      </c>
    </row>
    <row r="6561">
      <c r="A6561" s="1" t="s">
        <v>6766</v>
      </c>
      <c r="B6561" s="1" t="s">
        <v>53</v>
      </c>
      <c r="C6561" s="1" t="str">
        <f t="array" ref="C6561">_xlfn.XLOOKUP($B6561, sales_teams!$A$2:$A$36, sales_teams!$B$2:$B$36)</f>
        <v>Rocco Neubert</v>
      </c>
      <c r="D6561" s="1" t="str">
        <f t="array" ref="D6561">_xlfn.XLOOKUP($B6561, sales_teams!$A$2:$A$36, sales_teams!$C$2:$C$36)</f>
        <v>East</v>
      </c>
      <c r="E6561" s="1" t="s">
        <v>181</v>
      </c>
      <c r="F6561" s="1" t="s">
        <v>98</v>
      </c>
      <c r="G6561" s="1" t="str">
        <f t="array" ref="G6561">IF($F6561="", "", _xlfn.XLOOKUP($F6561,accounts!$A$2:$A$86,accounts!$B$2:$B$86, "Other"))</f>
        <v>retail</v>
      </c>
      <c r="H6561" s="1" t="str">
        <f t="array" ref="H6561">IF($F6561="", "", IFS(_xlfn.XLOOKUP($F6561, accounts!$A$2:$A$86, accounts!$E$2:$E$86, 0)&gt;=1000, "Enterprise", _xlfn.XLOOKUP($F6561, accounts!$A$2:$A$86, accounts!$E$2:$E$86, 0)&gt;=100, "Mid-Market", TRUE, "SMB"))</f>
        <v>Enterprise</v>
      </c>
      <c r="I6561" s="1" t="str">
        <f t="array" ref="I6561">IF($F6561="", "", _xlfn.XLOOKUP($F6561,accounts!$A$2:$A$86,accounts!$F$2:$F$86, "Other"))</f>
        <v>Japan</v>
      </c>
      <c r="J6561" s="1" t="s">
        <v>131</v>
      </c>
      <c r="K6561" s="3">
        <v>42987.0</v>
      </c>
      <c r="L6561" s="3">
        <v>43095.0</v>
      </c>
      <c r="M6561" s="1">
        <v>547.0</v>
      </c>
    </row>
    <row r="6562">
      <c r="A6562" s="1" t="s">
        <v>6767</v>
      </c>
      <c r="B6562" s="1" t="s">
        <v>42</v>
      </c>
      <c r="C6562" s="1" t="str">
        <f t="array" ref="C6562">_xlfn.XLOOKUP($B6562, sales_teams!$A$2:$A$36, sales_teams!$B$2:$B$36)</f>
        <v>Cara Losch</v>
      </c>
      <c r="D6562" s="1" t="str">
        <f t="array" ref="D6562">_xlfn.XLOOKUP($B6562, sales_teams!$A$2:$A$36, sales_teams!$C$2:$C$36)</f>
        <v>East</v>
      </c>
      <c r="E6562" s="1" t="s">
        <v>194</v>
      </c>
      <c r="F6562" s="1" t="s">
        <v>144</v>
      </c>
      <c r="G6562" s="1" t="str">
        <f t="array" ref="G6562">IF($F6562="", "", _xlfn.XLOOKUP($F6562,accounts!$A$2:$A$86,accounts!$B$2:$B$86, "Other"))</f>
        <v>retail</v>
      </c>
      <c r="H6562" s="1" t="str">
        <f t="array" ref="H6562">IF($F6562="", "", IFS(_xlfn.XLOOKUP($F6562, accounts!$A$2:$A$86, accounts!$E$2:$E$86, 0)&gt;=1000, "Enterprise", _xlfn.XLOOKUP($F6562, accounts!$A$2:$A$86, accounts!$E$2:$E$86, 0)&gt;=100, "Mid-Market", TRUE, "SMB"))</f>
        <v>Enterprise</v>
      </c>
      <c r="I6562" s="1" t="str">
        <f t="array" ref="I6562">IF($F6562="", "", _xlfn.XLOOKUP($F6562,accounts!$A$2:$A$86,accounts!$F$2:$F$86, "Other"))</f>
        <v>United States</v>
      </c>
      <c r="J6562" s="1" t="s">
        <v>192</v>
      </c>
      <c r="K6562" s="3">
        <v>42987.0</v>
      </c>
      <c r="L6562" s="3">
        <v>43005.0</v>
      </c>
      <c r="M6562" s="1">
        <v>0.0</v>
      </c>
    </row>
    <row r="6563">
      <c r="A6563" s="1" t="s">
        <v>6768</v>
      </c>
      <c r="B6563" s="1" t="s">
        <v>99</v>
      </c>
      <c r="C6563" s="1" t="str">
        <f t="array" ref="C6563">_xlfn.XLOOKUP($B6563, sales_teams!$A$2:$A$36, sales_teams!$B$2:$B$36)</f>
        <v>Summer Sewald</v>
      </c>
      <c r="D6563" s="1" t="str">
        <f t="array" ref="D6563">_xlfn.XLOOKUP($B6563, sales_teams!$A$2:$A$36, sales_teams!$C$2:$C$36)</f>
        <v>West</v>
      </c>
      <c r="E6563" s="1" t="s">
        <v>109</v>
      </c>
      <c r="F6563" s="1" t="s">
        <v>121</v>
      </c>
      <c r="G6563" s="1" t="str">
        <f t="array" ref="G6563">IF($F6563="", "", _xlfn.XLOOKUP($F6563,accounts!$A$2:$A$86,accounts!$B$2:$B$86, "Other"))</f>
        <v>telecommunications</v>
      </c>
      <c r="H6563" s="1" t="str">
        <f t="array" ref="H6563">IF($F6563="", "", IFS(_xlfn.XLOOKUP($F6563, accounts!$A$2:$A$86, accounts!$E$2:$E$86, 0)&gt;=1000, "Enterprise", _xlfn.XLOOKUP($F6563, accounts!$A$2:$A$86, accounts!$E$2:$E$86, 0)&gt;=100, "Mid-Market", TRUE, "SMB"))</f>
        <v>Enterprise</v>
      </c>
      <c r="I6563" s="1" t="str">
        <f t="array" ref="I6563">IF($F6563="", "", _xlfn.XLOOKUP($F6563,accounts!$A$2:$A$86,accounts!$F$2:$F$86, "Other"))</f>
        <v>United States</v>
      </c>
      <c r="J6563" s="1" t="s">
        <v>189</v>
      </c>
      <c r="K6563" s="3">
        <v>42987.0</v>
      </c>
    </row>
    <row r="6564">
      <c r="A6564" s="1" t="s">
        <v>6769</v>
      </c>
      <c r="B6564" s="1" t="s">
        <v>104</v>
      </c>
      <c r="C6564" s="1" t="str">
        <f t="array" ref="C6564">_xlfn.XLOOKUP($B6564, sales_teams!$A$2:$A$36, sales_teams!$B$2:$B$36)</f>
        <v>Summer Sewald</v>
      </c>
      <c r="D6564" s="1" t="str">
        <f t="array" ref="D6564">_xlfn.XLOOKUP($B6564, sales_teams!$A$2:$A$36, sales_teams!$C$2:$C$36)</f>
        <v>West</v>
      </c>
      <c r="E6564" s="1" t="s">
        <v>188</v>
      </c>
      <c r="F6564" s="1" t="s">
        <v>85</v>
      </c>
      <c r="G6564" s="1" t="str">
        <f t="array" ref="G6564">IF($F6564="", "", _xlfn.XLOOKUP($F6564,accounts!$A$2:$A$86,accounts!$B$2:$B$86, "Other"))</f>
        <v>telecommunications</v>
      </c>
      <c r="H6564" s="1" t="str">
        <f t="array" ref="H6564">IF($F6564="", "", IFS(_xlfn.XLOOKUP($F6564, accounts!$A$2:$A$86, accounts!$E$2:$E$86, 0)&gt;=1000, "Enterprise", _xlfn.XLOOKUP($F6564, accounts!$A$2:$A$86, accounts!$E$2:$E$86, 0)&gt;=100, "Mid-Market", TRUE, "SMB"))</f>
        <v>Enterprise</v>
      </c>
      <c r="I6564" s="1" t="str">
        <f t="array" ref="I6564">IF($F6564="", "", _xlfn.XLOOKUP($F6564,accounts!$A$2:$A$86,accounts!$F$2:$F$86, "Other"))</f>
        <v>United States</v>
      </c>
      <c r="J6564" s="1" t="s">
        <v>192</v>
      </c>
      <c r="K6564" s="3">
        <v>42987.0</v>
      </c>
      <c r="L6564" s="3">
        <v>43069.0</v>
      </c>
      <c r="M6564" s="1">
        <v>0.0</v>
      </c>
    </row>
    <row r="6565">
      <c r="A6565" s="1" t="s">
        <v>6770</v>
      </c>
      <c r="B6565" s="1" t="s">
        <v>104</v>
      </c>
      <c r="C6565" s="1" t="str">
        <f t="array" ref="C6565">_xlfn.XLOOKUP($B6565, sales_teams!$A$2:$A$36, sales_teams!$B$2:$B$36)</f>
        <v>Summer Sewald</v>
      </c>
      <c r="D6565" s="1" t="str">
        <f t="array" ref="D6565">_xlfn.XLOOKUP($B6565, sales_teams!$A$2:$A$36, sales_teams!$C$2:$C$36)</f>
        <v>West</v>
      </c>
      <c r="E6565" s="1" t="s">
        <v>181</v>
      </c>
      <c r="F6565" s="1" t="s">
        <v>85</v>
      </c>
      <c r="G6565" s="1" t="str">
        <f t="array" ref="G6565">IF($F6565="", "", _xlfn.XLOOKUP($F6565,accounts!$A$2:$A$86,accounts!$B$2:$B$86, "Other"))</f>
        <v>telecommunications</v>
      </c>
      <c r="H6565" s="1" t="str">
        <f t="array" ref="H6565">IF($F6565="", "", IFS(_xlfn.XLOOKUP($F6565, accounts!$A$2:$A$86, accounts!$E$2:$E$86, 0)&gt;=1000, "Enterprise", _xlfn.XLOOKUP($F6565, accounts!$A$2:$A$86, accounts!$E$2:$E$86, 0)&gt;=100, "Mid-Market", TRUE, "SMB"))</f>
        <v>Enterprise</v>
      </c>
      <c r="I6565" s="1" t="str">
        <f t="array" ref="I6565">IF($F6565="", "", _xlfn.XLOOKUP($F6565,accounts!$A$2:$A$86,accounts!$F$2:$F$86, "Other"))</f>
        <v>United States</v>
      </c>
      <c r="J6565" s="1" t="s">
        <v>131</v>
      </c>
      <c r="K6565" s="3">
        <v>42987.0</v>
      </c>
      <c r="L6565" s="3">
        <v>43083.0</v>
      </c>
      <c r="M6565" s="1">
        <v>582.0</v>
      </c>
    </row>
    <row r="6566">
      <c r="A6566" s="1" t="s">
        <v>6771</v>
      </c>
      <c r="B6566" s="1" t="s">
        <v>104</v>
      </c>
      <c r="C6566" s="1" t="str">
        <f t="array" ref="C6566">_xlfn.XLOOKUP($B6566, sales_teams!$A$2:$A$36, sales_teams!$B$2:$B$36)</f>
        <v>Summer Sewald</v>
      </c>
      <c r="D6566" s="1" t="str">
        <f t="array" ref="D6566">_xlfn.XLOOKUP($B6566, sales_teams!$A$2:$A$36, sales_teams!$C$2:$C$36)</f>
        <v>West</v>
      </c>
      <c r="E6566" s="1" t="s">
        <v>109</v>
      </c>
      <c r="F6566" s="1" t="s">
        <v>124</v>
      </c>
      <c r="G6566" s="1" t="str">
        <f t="array" ref="G6566">IF($F6566="", "", _xlfn.XLOOKUP($F6566,accounts!$A$2:$A$86,accounts!$B$2:$B$86, "Other"))</f>
        <v>retail</v>
      </c>
      <c r="H6566" s="1" t="str">
        <f t="array" ref="H6566">IF($F6566="", "", IFS(_xlfn.XLOOKUP($F6566, accounts!$A$2:$A$86, accounts!$E$2:$E$86, 0)&gt;=1000, "Enterprise", _xlfn.XLOOKUP($F6566, accounts!$A$2:$A$86, accounts!$E$2:$E$86, 0)&gt;=100, "Mid-Market", TRUE, "SMB"))</f>
        <v>Enterprise</v>
      </c>
      <c r="I6566" s="1" t="str">
        <f t="array" ref="I6566">IF($F6566="", "", _xlfn.XLOOKUP($F6566,accounts!$A$2:$A$86,accounts!$F$2:$F$86, "Other"))</f>
        <v>United States</v>
      </c>
      <c r="J6566" s="1" t="s">
        <v>131</v>
      </c>
      <c r="K6566" s="3">
        <v>42987.0</v>
      </c>
      <c r="L6566" s="3">
        <v>43003.0</v>
      </c>
      <c r="M6566" s="1">
        <v>1047.0</v>
      </c>
    </row>
    <row r="6567">
      <c r="A6567" s="1" t="s">
        <v>6772</v>
      </c>
      <c r="B6567" s="1" t="s">
        <v>17</v>
      </c>
      <c r="C6567" s="1" t="str">
        <f t="array" ref="C6567">_xlfn.XLOOKUP($B6567, sales_teams!$A$2:$A$36, sales_teams!$B$2:$B$36)</f>
        <v>Dustin Brinkmann</v>
      </c>
      <c r="D6567" s="1" t="str">
        <f t="array" ref="D6567">_xlfn.XLOOKUP($B6567, sales_teams!$A$2:$A$36, sales_teams!$C$2:$C$36)</f>
        <v>Central</v>
      </c>
      <c r="E6567" s="1" t="s">
        <v>179</v>
      </c>
      <c r="F6567" s="1" t="s">
        <v>95</v>
      </c>
      <c r="G6567" s="1" t="str">
        <f t="array" ref="G6567">IF($F6567="", "", _xlfn.XLOOKUP($F6567,accounts!$A$2:$A$86,accounts!$B$2:$B$86, "Other"))</f>
        <v>finance</v>
      </c>
      <c r="H6567" s="1" t="str">
        <f t="array" ref="H6567">IF($F6567="", "", IFS(_xlfn.XLOOKUP($F6567, accounts!$A$2:$A$86, accounts!$E$2:$E$86, 0)&gt;=1000, "Enterprise", _xlfn.XLOOKUP($F6567, accounts!$A$2:$A$86, accounts!$E$2:$E$86, 0)&gt;=100, "Mid-Market", TRUE, "SMB"))</f>
        <v>Enterprise</v>
      </c>
      <c r="I6567" s="1" t="str">
        <f t="array" ref="I6567">IF($F6567="", "", _xlfn.XLOOKUP($F6567,accounts!$A$2:$A$86,accounts!$F$2:$F$86, "Other"))</f>
        <v>United States</v>
      </c>
      <c r="J6567" s="1" t="s">
        <v>192</v>
      </c>
      <c r="K6567" s="3">
        <v>42987.0</v>
      </c>
      <c r="L6567" s="3">
        <v>43060.0</v>
      </c>
      <c r="M6567" s="1">
        <v>0.0</v>
      </c>
    </row>
    <row r="6568">
      <c r="A6568" s="1" t="s">
        <v>6773</v>
      </c>
      <c r="B6568" s="1" t="s">
        <v>92</v>
      </c>
      <c r="C6568" s="1" t="str">
        <f t="array" ref="C6568">_xlfn.XLOOKUP($B6568, sales_teams!$A$2:$A$36, sales_teams!$B$2:$B$36)</f>
        <v>Celia Rouche</v>
      </c>
      <c r="D6568" s="1" t="str">
        <f t="array" ref="D6568">_xlfn.XLOOKUP($B6568, sales_teams!$A$2:$A$36, sales_teams!$C$2:$C$36)</f>
        <v>West</v>
      </c>
      <c r="E6568" s="1" t="s">
        <v>109</v>
      </c>
      <c r="G6568" s="1" t="str">
        <f t="array" ref="G6568">IF($F6568="", "", _xlfn.XLOOKUP($F6568,accounts!$A$2:$A$86,accounts!$B$2:$B$86, "Other"))</f>
        <v/>
      </c>
      <c r="H6568" s="1" t="str">
        <f t="array" ref="H6568">IF($F6568="", "", IFS(_xlfn.XLOOKUP($F6568, accounts!$A$2:$A$86, accounts!$E$2:$E$86, 0)&gt;=1000, "Enterprise", _xlfn.XLOOKUP($F6568, accounts!$A$2:$A$86, accounts!$E$2:$E$86, 0)&gt;=100, "Mid-Market", TRUE, "SMB"))</f>
        <v/>
      </c>
      <c r="I6568" s="1" t="str">
        <f t="array" ref="I6568">IF($F6568="", "", _xlfn.XLOOKUP($F6568,accounts!$A$2:$A$86,accounts!$F$2:$F$86, "Other"))</f>
        <v/>
      </c>
      <c r="J6568" s="1" t="s">
        <v>189</v>
      </c>
      <c r="K6568" s="3">
        <v>42987.0</v>
      </c>
    </row>
    <row r="6569">
      <c r="A6569" s="1" t="s">
        <v>6774</v>
      </c>
      <c r="B6569" s="1" t="s">
        <v>28</v>
      </c>
      <c r="C6569" s="1" t="str">
        <f t="array" ref="C6569">_xlfn.XLOOKUP($B6569, sales_teams!$A$2:$A$36, sales_teams!$B$2:$B$36)</f>
        <v>Melvin Marxen</v>
      </c>
      <c r="D6569" s="1" t="str">
        <f t="array" ref="D6569">_xlfn.XLOOKUP($B6569, sales_teams!$A$2:$A$36, sales_teams!$C$2:$C$36)</f>
        <v>Central</v>
      </c>
      <c r="E6569" s="1" t="s">
        <v>148</v>
      </c>
      <c r="F6569" s="1" t="s">
        <v>89</v>
      </c>
      <c r="G6569" s="1" t="str">
        <f t="array" ref="G6569">IF($F6569="", "", _xlfn.XLOOKUP($F6569,accounts!$A$2:$A$86,accounts!$B$2:$B$86, "Other"))</f>
        <v>finance</v>
      </c>
      <c r="H6569" s="1" t="str">
        <f t="array" ref="H6569">IF($F6569="", "", IFS(_xlfn.XLOOKUP($F6569, accounts!$A$2:$A$86, accounts!$E$2:$E$86, 0)&gt;=1000, "Enterprise", _xlfn.XLOOKUP($F6569, accounts!$A$2:$A$86, accounts!$E$2:$E$86, 0)&gt;=100, "Mid-Market", TRUE, "SMB"))</f>
        <v>Enterprise</v>
      </c>
      <c r="I6569" s="1" t="str">
        <f t="array" ref="I6569">IF($F6569="", "", _xlfn.XLOOKUP($F6569,accounts!$A$2:$A$86,accounts!$F$2:$F$86, "Other"))</f>
        <v>United States</v>
      </c>
      <c r="J6569" s="1" t="s">
        <v>192</v>
      </c>
      <c r="K6569" s="3">
        <v>42987.0</v>
      </c>
      <c r="L6569" s="3">
        <v>43054.0</v>
      </c>
      <c r="M6569" s="1">
        <v>0.0</v>
      </c>
    </row>
    <row r="6570">
      <c r="A6570" s="1" t="s">
        <v>6775</v>
      </c>
      <c r="B6570" s="1" t="s">
        <v>28</v>
      </c>
      <c r="C6570" s="1" t="str">
        <f t="array" ref="C6570">_xlfn.XLOOKUP($B6570, sales_teams!$A$2:$A$36, sales_teams!$B$2:$B$36)</f>
        <v>Melvin Marxen</v>
      </c>
      <c r="D6570" s="1" t="str">
        <f t="array" ref="D6570">_xlfn.XLOOKUP($B6570, sales_teams!$A$2:$A$36, sales_teams!$C$2:$C$36)</f>
        <v>Central</v>
      </c>
      <c r="E6570" s="1" t="s">
        <v>181</v>
      </c>
      <c r="F6570" s="1" t="s">
        <v>79</v>
      </c>
      <c r="G6570" s="1" t="str">
        <f t="array" ref="G6570">IF($F6570="", "", _xlfn.XLOOKUP($F6570,accounts!$A$2:$A$86,accounts!$B$2:$B$86, "Other"))</f>
        <v>entertainment</v>
      </c>
      <c r="H6570" s="1" t="str">
        <f t="array" ref="H6570">IF($F6570="", "", IFS(_xlfn.XLOOKUP($F6570, accounts!$A$2:$A$86, accounts!$E$2:$E$86, 0)&gt;=1000, "Enterprise", _xlfn.XLOOKUP($F6570, accounts!$A$2:$A$86, accounts!$E$2:$E$86, 0)&gt;=100, "Mid-Market", TRUE, "SMB"))</f>
        <v>Mid-Market</v>
      </c>
      <c r="I6570" s="1" t="str">
        <f t="array" ref="I6570">IF($F6570="", "", _xlfn.XLOOKUP($F6570,accounts!$A$2:$A$86,accounts!$F$2:$F$86, "Other"))</f>
        <v>United States</v>
      </c>
      <c r="J6570" s="1" t="s">
        <v>131</v>
      </c>
      <c r="K6570" s="3">
        <v>42987.0</v>
      </c>
      <c r="L6570" s="3">
        <v>43002.0</v>
      </c>
      <c r="M6570" s="1">
        <v>568.0</v>
      </c>
    </row>
    <row r="6571">
      <c r="A6571" s="1" t="s">
        <v>6776</v>
      </c>
      <c r="B6571" s="1" t="s">
        <v>28</v>
      </c>
      <c r="C6571" s="1" t="str">
        <f t="array" ref="C6571">_xlfn.XLOOKUP($B6571, sales_teams!$A$2:$A$36, sales_teams!$B$2:$B$36)</f>
        <v>Melvin Marxen</v>
      </c>
      <c r="D6571" s="1" t="str">
        <f t="array" ref="D6571">_xlfn.XLOOKUP($B6571, sales_teams!$A$2:$A$36, sales_teams!$C$2:$C$36)</f>
        <v>Central</v>
      </c>
      <c r="E6571" s="1" t="s">
        <v>194</v>
      </c>
      <c r="F6571" s="1" t="s">
        <v>78</v>
      </c>
      <c r="G6571" s="1" t="str">
        <f t="array" ref="G6571">IF($F6571="", "", _xlfn.XLOOKUP($F6571,accounts!$A$2:$A$86,accounts!$B$2:$B$86, "Other"))</f>
        <v>marketing</v>
      </c>
      <c r="H6571" s="1" t="str">
        <f t="array" ref="H6571">IF($F6571="", "", IFS(_xlfn.XLOOKUP($F6571, accounts!$A$2:$A$86, accounts!$E$2:$E$86, 0)&gt;=1000, "Enterprise", _xlfn.XLOOKUP($F6571, accounts!$A$2:$A$86, accounts!$E$2:$E$86, 0)&gt;=100, "Mid-Market", TRUE, "SMB"))</f>
        <v>Enterprise</v>
      </c>
      <c r="I6571" s="1" t="str">
        <f t="array" ref="I6571">IF($F6571="", "", _xlfn.XLOOKUP($F6571,accounts!$A$2:$A$86,accounts!$F$2:$F$86, "Other"))</f>
        <v>United States</v>
      </c>
      <c r="J6571" s="1" t="s">
        <v>131</v>
      </c>
      <c r="K6571" s="3">
        <v>42987.0</v>
      </c>
      <c r="L6571" s="3">
        <v>43066.0</v>
      </c>
      <c r="M6571" s="1">
        <v>6255.0</v>
      </c>
    </row>
    <row r="6572">
      <c r="A6572" s="1" t="s">
        <v>6777</v>
      </c>
      <c r="B6572" s="1" t="s">
        <v>54</v>
      </c>
      <c r="C6572" s="1" t="str">
        <f t="array" ref="C6572">_xlfn.XLOOKUP($B6572, sales_teams!$A$2:$A$36, sales_teams!$B$2:$B$36)</f>
        <v>Rocco Neubert</v>
      </c>
      <c r="D6572" s="1" t="str">
        <f t="array" ref="D6572">_xlfn.XLOOKUP($B6572, sales_teams!$A$2:$A$36, sales_teams!$C$2:$C$36)</f>
        <v>East</v>
      </c>
      <c r="E6572" s="1" t="s">
        <v>148</v>
      </c>
      <c r="F6572" s="1" t="s">
        <v>43</v>
      </c>
      <c r="G6572" s="1" t="str">
        <f t="array" ref="G6572">IF($F6572="", "", _xlfn.XLOOKUP($F6572,accounts!$A$2:$A$86,accounts!$B$2:$B$86, "Other"))</f>
        <v>software</v>
      </c>
      <c r="H6572" s="1" t="str">
        <f t="array" ref="H6572">IF($F6572="", "", IFS(_xlfn.XLOOKUP($F6572, accounts!$A$2:$A$86, accounts!$E$2:$E$86, 0)&gt;=1000, "Enterprise", _xlfn.XLOOKUP($F6572, accounts!$A$2:$A$86, accounts!$E$2:$E$86, 0)&gt;=100, "Mid-Market", TRUE, "SMB"))</f>
        <v>Enterprise</v>
      </c>
      <c r="I6572" s="1" t="str">
        <f t="array" ref="I6572">IF($F6572="", "", _xlfn.XLOOKUP($F6572,accounts!$A$2:$A$86,accounts!$F$2:$F$86, "Other"))</f>
        <v>United States</v>
      </c>
      <c r="J6572" s="1" t="s">
        <v>131</v>
      </c>
      <c r="K6572" s="3">
        <v>42987.0</v>
      </c>
      <c r="L6572" s="3">
        <v>43072.0</v>
      </c>
      <c r="M6572" s="1">
        <v>4647.0</v>
      </c>
    </row>
    <row r="6573">
      <c r="A6573" s="1" t="s">
        <v>6778</v>
      </c>
      <c r="B6573" s="1" t="s">
        <v>41</v>
      </c>
      <c r="C6573" s="1" t="str">
        <f t="array" ref="C6573">_xlfn.XLOOKUP($B6573, sales_teams!$A$2:$A$36, sales_teams!$B$2:$B$36)</f>
        <v>Cara Losch</v>
      </c>
      <c r="D6573" s="1" t="str">
        <f t="array" ref="D6573">_xlfn.XLOOKUP($B6573, sales_teams!$A$2:$A$36, sales_teams!$C$2:$C$36)</f>
        <v>East</v>
      </c>
      <c r="E6573" s="1" t="s">
        <v>148</v>
      </c>
      <c r="F6573" s="1" t="s">
        <v>167</v>
      </c>
      <c r="G6573" s="1" t="str">
        <f t="array" ref="G6573">IF($F6573="", "", _xlfn.XLOOKUP($F6573,accounts!$A$2:$A$86,accounts!$B$2:$B$86, "Other"))</f>
        <v>finance</v>
      </c>
      <c r="H6573" s="1" t="str">
        <f t="array" ref="H6573">IF($F6573="", "", IFS(_xlfn.XLOOKUP($F6573, accounts!$A$2:$A$86, accounts!$E$2:$E$86, 0)&gt;=1000, "Enterprise", _xlfn.XLOOKUP($F6573, accounts!$A$2:$A$86, accounts!$E$2:$E$86, 0)&gt;=100, "Mid-Market", TRUE, "SMB"))</f>
        <v>Mid-Market</v>
      </c>
      <c r="I6573" s="1" t="str">
        <f t="array" ref="I6573">IF($F6573="", "", _xlfn.XLOOKUP($F6573,accounts!$A$2:$A$86,accounts!$F$2:$F$86, "Other"))</f>
        <v>United States</v>
      </c>
      <c r="J6573" s="1" t="s">
        <v>131</v>
      </c>
      <c r="K6573" s="3">
        <v>42987.0</v>
      </c>
      <c r="L6573" s="3">
        <v>43047.0</v>
      </c>
      <c r="M6573" s="1">
        <v>5042.0</v>
      </c>
    </row>
    <row r="6574">
      <c r="A6574" s="1" t="s">
        <v>6779</v>
      </c>
      <c r="B6574" s="1" t="s">
        <v>15</v>
      </c>
      <c r="C6574" s="1" t="str">
        <f t="array" ref="C6574">_xlfn.XLOOKUP($B6574, sales_teams!$A$2:$A$36, sales_teams!$B$2:$B$36)</f>
        <v>Dustin Brinkmann</v>
      </c>
      <c r="D6574" s="1" t="str">
        <f t="array" ref="D6574">_xlfn.XLOOKUP($B6574, sales_teams!$A$2:$A$36, sales_teams!$C$2:$C$36)</f>
        <v>Central</v>
      </c>
      <c r="E6574" s="1" t="s">
        <v>179</v>
      </c>
      <c r="F6574" s="1" t="s">
        <v>82</v>
      </c>
      <c r="G6574" s="1" t="str">
        <f t="array" ref="G6574">IF($F6574="", "", _xlfn.XLOOKUP($F6574,accounts!$A$2:$A$86,accounts!$B$2:$B$86, "Other"))</f>
        <v>software</v>
      </c>
      <c r="H6574" s="1" t="str">
        <f t="array" ref="H6574">IF($F6574="", "", IFS(_xlfn.XLOOKUP($F6574, accounts!$A$2:$A$86, accounts!$E$2:$E$86, 0)&gt;=1000, "Enterprise", _xlfn.XLOOKUP($F6574, accounts!$A$2:$A$86, accounts!$E$2:$E$86, 0)&gt;=100, "Mid-Market", TRUE, "SMB"))</f>
        <v>Enterprise</v>
      </c>
      <c r="I6574" s="1" t="str">
        <f t="array" ref="I6574">IF($F6574="", "", _xlfn.XLOOKUP($F6574,accounts!$A$2:$A$86,accounts!$F$2:$F$86, "Other"))</f>
        <v>United States</v>
      </c>
      <c r="J6574" s="1" t="s">
        <v>131</v>
      </c>
      <c r="K6574" s="3">
        <v>42987.0</v>
      </c>
      <c r="L6574" s="3">
        <v>43100.0</v>
      </c>
      <c r="M6574" s="1">
        <v>57.0</v>
      </c>
    </row>
    <row r="6575">
      <c r="A6575" s="1" t="s">
        <v>6780</v>
      </c>
      <c r="B6575" s="1" t="s">
        <v>15</v>
      </c>
      <c r="C6575" s="1" t="str">
        <f t="array" ref="C6575">_xlfn.XLOOKUP($B6575, sales_teams!$A$2:$A$36, sales_teams!$B$2:$B$36)</f>
        <v>Dustin Brinkmann</v>
      </c>
      <c r="D6575" s="1" t="str">
        <f t="array" ref="D6575">_xlfn.XLOOKUP($B6575, sales_teams!$A$2:$A$36, sales_teams!$C$2:$C$36)</f>
        <v>Central</v>
      </c>
      <c r="E6575" s="1" t="s">
        <v>179</v>
      </c>
      <c r="F6575" s="1" t="s">
        <v>150</v>
      </c>
      <c r="G6575" s="1" t="str">
        <f t="array" ref="G6575">IF($F6575="", "", _xlfn.XLOOKUP($F6575,accounts!$A$2:$A$86,accounts!$B$2:$B$86, "Other"))</f>
        <v>technology</v>
      </c>
      <c r="H6575" s="1" t="str">
        <f t="array" ref="H6575">IF($F6575="", "", IFS(_xlfn.XLOOKUP($F6575, accounts!$A$2:$A$86, accounts!$E$2:$E$86, 0)&gt;=1000, "Enterprise", _xlfn.XLOOKUP($F6575, accounts!$A$2:$A$86, accounts!$E$2:$E$86, 0)&gt;=100, "Mid-Market", TRUE, "SMB"))</f>
        <v>Enterprise</v>
      </c>
      <c r="I6575" s="1" t="str">
        <f t="array" ref="I6575">IF($F6575="", "", _xlfn.XLOOKUP($F6575,accounts!$A$2:$A$86,accounts!$F$2:$F$86, "Other"))</f>
        <v>United States</v>
      </c>
      <c r="J6575" s="1" t="s">
        <v>131</v>
      </c>
      <c r="K6575" s="3">
        <v>42987.0</v>
      </c>
      <c r="L6575" s="3">
        <v>43076.0</v>
      </c>
      <c r="M6575" s="1">
        <v>53.0</v>
      </c>
    </row>
    <row r="6576">
      <c r="A6576" s="1" t="s">
        <v>6781</v>
      </c>
      <c r="B6576" s="1" t="s">
        <v>15</v>
      </c>
      <c r="C6576" s="1" t="str">
        <f t="array" ref="C6576">_xlfn.XLOOKUP($B6576, sales_teams!$A$2:$A$36, sales_teams!$B$2:$B$36)</f>
        <v>Dustin Brinkmann</v>
      </c>
      <c r="D6576" s="1" t="str">
        <f t="array" ref="D6576">_xlfn.XLOOKUP($B6576, sales_teams!$A$2:$A$36, sales_teams!$C$2:$C$36)</f>
        <v>Central</v>
      </c>
      <c r="E6576" s="1" t="s">
        <v>188</v>
      </c>
      <c r="F6576" s="1" t="s">
        <v>128</v>
      </c>
      <c r="G6576" s="1" t="str">
        <f t="array" ref="G6576">IF($F6576="", "", _xlfn.XLOOKUP($F6576,accounts!$A$2:$A$86,accounts!$B$2:$B$86, "Other"))</f>
        <v>marketing</v>
      </c>
      <c r="H6576" s="1" t="str">
        <f t="array" ref="H6576">IF($F6576="", "", IFS(_xlfn.XLOOKUP($F6576, accounts!$A$2:$A$86, accounts!$E$2:$E$86, 0)&gt;=1000, "Enterprise", _xlfn.XLOOKUP($F6576, accounts!$A$2:$A$86, accounts!$E$2:$E$86, 0)&gt;=100, "Mid-Market", TRUE, "SMB"))</f>
        <v>Enterprise</v>
      </c>
      <c r="I6576" s="1" t="str">
        <f t="array" ref="I6576">IF($F6576="", "", _xlfn.XLOOKUP($F6576,accounts!$A$2:$A$86,accounts!$F$2:$F$86, "Other"))</f>
        <v>United States</v>
      </c>
      <c r="J6576" s="1" t="s">
        <v>131</v>
      </c>
      <c r="K6576" s="3">
        <v>42987.0</v>
      </c>
      <c r="L6576" s="3">
        <v>43081.0</v>
      </c>
      <c r="M6576" s="1">
        <v>3811.0</v>
      </c>
    </row>
    <row r="6577">
      <c r="A6577" s="1" t="s">
        <v>6782</v>
      </c>
      <c r="B6577" s="1" t="s">
        <v>60</v>
      </c>
      <c r="C6577" s="1" t="str">
        <f t="array" ref="C6577">_xlfn.XLOOKUP($B6577, sales_teams!$A$2:$A$36, sales_teams!$B$2:$B$36)</f>
        <v>Celia Rouche</v>
      </c>
      <c r="D6577" s="1" t="str">
        <f t="array" ref="D6577">_xlfn.XLOOKUP($B6577, sales_teams!$A$2:$A$36, sales_teams!$C$2:$C$36)</f>
        <v>West</v>
      </c>
      <c r="E6577" s="1" t="s">
        <v>181</v>
      </c>
      <c r="F6577" s="1" t="s">
        <v>119</v>
      </c>
      <c r="G6577" s="1" t="str">
        <f t="array" ref="G6577">IF($F6577="", "", _xlfn.XLOOKUP($F6577,accounts!$A$2:$A$86,accounts!$B$2:$B$86, "Other"))</f>
        <v>technology</v>
      </c>
      <c r="H6577" s="1" t="str">
        <f t="array" ref="H6577">IF($F6577="", "", IFS(_xlfn.XLOOKUP($F6577, accounts!$A$2:$A$86, accounts!$E$2:$E$86, 0)&gt;=1000, "Enterprise", _xlfn.XLOOKUP($F6577, accounts!$A$2:$A$86, accounts!$E$2:$E$86, 0)&gt;=100, "Mid-Market", TRUE, "SMB"))</f>
        <v>Enterprise</v>
      </c>
      <c r="I6577" s="1" t="str">
        <f t="array" ref="I6577">IF($F6577="", "", _xlfn.XLOOKUP($F6577,accounts!$A$2:$A$86,accounts!$F$2:$F$86, "Other"))</f>
        <v>Korea</v>
      </c>
      <c r="J6577" s="1" t="s">
        <v>131</v>
      </c>
      <c r="K6577" s="3">
        <v>42987.0</v>
      </c>
      <c r="L6577" s="3">
        <v>43081.0</v>
      </c>
      <c r="M6577" s="1">
        <v>456.0</v>
      </c>
    </row>
    <row r="6578">
      <c r="A6578" s="1" t="s">
        <v>6783</v>
      </c>
      <c r="B6578" s="1" t="s">
        <v>34</v>
      </c>
      <c r="C6578" s="1" t="str">
        <f t="array" ref="C6578">_xlfn.XLOOKUP($B6578, sales_teams!$A$2:$A$36, sales_teams!$B$2:$B$36)</f>
        <v>Cara Losch</v>
      </c>
      <c r="D6578" s="1" t="str">
        <f t="array" ref="D6578">_xlfn.XLOOKUP($B6578, sales_teams!$A$2:$A$36, sales_teams!$C$2:$C$36)</f>
        <v>East</v>
      </c>
      <c r="E6578" s="1" t="s">
        <v>148</v>
      </c>
      <c r="F6578" s="1" t="s">
        <v>132</v>
      </c>
      <c r="G6578" s="1" t="str">
        <f t="array" ref="G6578">IF($F6578="", "", _xlfn.XLOOKUP($F6578,accounts!$A$2:$A$86,accounts!$B$2:$B$86, "Other"))</f>
        <v>marketing</v>
      </c>
      <c r="H6578" s="1" t="str">
        <f t="array" ref="H6578">IF($F6578="", "", IFS(_xlfn.XLOOKUP($F6578, accounts!$A$2:$A$86, accounts!$E$2:$E$86, 0)&gt;=1000, "Enterprise", _xlfn.XLOOKUP($F6578, accounts!$A$2:$A$86, accounts!$E$2:$E$86, 0)&gt;=100, "Mid-Market", TRUE, "SMB"))</f>
        <v>Enterprise</v>
      </c>
      <c r="I6578" s="1" t="str">
        <f t="array" ref="I6578">IF($F6578="", "", _xlfn.XLOOKUP($F6578,accounts!$A$2:$A$86,accounts!$F$2:$F$86, "Other"))</f>
        <v>Jordan</v>
      </c>
      <c r="J6578" s="1" t="s">
        <v>192</v>
      </c>
      <c r="K6578" s="3">
        <v>42987.0</v>
      </c>
      <c r="L6578" s="3">
        <v>43088.0</v>
      </c>
      <c r="M6578" s="1">
        <v>0.0</v>
      </c>
    </row>
    <row r="6579">
      <c r="A6579" s="1" t="s">
        <v>6784</v>
      </c>
      <c r="B6579" s="1" t="s">
        <v>52</v>
      </c>
      <c r="C6579" s="1" t="str">
        <f t="array" ref="C6579">_xlfn.XLOOKUP($B6579, sales_teams!$A$2:$A$36, sales_teams!$B$2:$B$36)</f>
        <v>Rocco Neubert</v>
      </c>
      <c r="D6579" s="1" t="str">
        <f t="array" ref="D6579">_xlfn.XLOOKUP($B6579, sales_teams!$A$2:$A$36, sales_teams!$C$2:$C$36)</f>
        <v>East</v>
      </c>
      <c r="E6579" s="1" t="s">
        <v>188</v>
      </c>
      <c r="F6579" s="1" t="s">
        <v>169</v>
      </c>
      <c r="G6579" s="1" t="str">
        <f t="array" ref="G6579">IF($F6579="", "", _xlfn.XLOOKUP($F6579,accounts!$A$2:$A$86,accounts!$B$2:$B$86, "Other"))</f>
        <v>entertainment</v>
      </c>
      <c r="H6579" s="1" t="str">
        <f t="array" ref="H6579">IF($F6579="", "", IFS(_xlfn.XLOOKUP($F6579, accounts!$A$2:$A$86, accounts!$E$2:$E$86, 0)&gt;=1000, "Enterprise", _xlfn.XLOOKUP($F6579, accounts!$A$2:$A$86, accounts!$E$2:$E$86, 0)&gt;=100, "Mid-Market", TRUE, "SMB"))</f>
        <v>Enterprise</v>
      </c>
      <c r="I6579" s="1" t="str">
        <f t="array" ref="I6579">IF($F6579="", "", _xlfn.XLOOKUP($F6579,accounts!$A$2:$A$86,accounts!$F$2:$F$86, "Other"))</f>
        <v>United States</v>
      </c>
      <c r="J6579" s="1" t="s">
        <v>131</v>
      </c>
      <c r="K6579" s="3">
        <v>42988.0</v>
      </c>
      <c r="L6579" s="3">
        <v>43074.0</v>
      </c>
      <c r="M6579" s="1">
        <v>3371.0</v>
      </c>
    </row>
    <row r="6580">
      <c r="A6580" s="1" t="s">
        <v>6785</v>
      </c>
      <c r="B6580" s="1" t="s">
        <v>12</v>
      </c>
      <c r="C6580" s="1" t="str">
        <f t="array" ref="C6580">_xlfn.XLOOKUP($B6580, sales_teams!$A$2:$A$36, sales_teams!$B$2:$B$36)</f>
        <v>Dustin Brinkmann</v>
      </c>
      <c r="D6580" s="1" t="str">
        <f t="array" ref="D6580">_xlfn.XLOOKUP($B6580, sales_teams!$A$2:$A$36, sales_teams!$C$2:$C$36)</f>
        <v>Central</v>
      </c>
      <c r="E6580" s="1" t="s">
        <v>109</v>
      </c>
      <c r="F6580" s="1" t="s">
        <v>165</v>
      </c>
      <c r="G6580" s="1" t="str">
        <f t="array" ref="G6580">IF($F6580="", "", _xlfn.XLOOKUP($F6580,accounts!$A$2:$A$86,accounts!$B$2:$B$86, "Other"))</f>
        <v>telecommunications</v>
      </c>
      <c r="H6580" s="1" t="str">
        <f t="array" ref="H6580">IF($F6580="", "", IFS(_xlfn.XLOOKUP($F6580, accounts!$A$2:$A$86, accounts!$E$2:$E$86, 0)&gt;=1000, "Enterprise", _xlfn.XLOOKUP($F6580, accounts!$A$2:$A$86, accounts!$E$2:$E$86, 0)&gt;=100, "Mid-Market", TRUE, "SMB"))</f>
        <v>Enterprise</v>
      </c>
      <c r="I6580" s="1" t="str">
        <f t="array" ref="I6580">IF($F6580="", "", _xlfn.XLOOKUP($F6580,accounts!$A$2:$A$86,accounts!$F$2:$F$86, "Other"))</f>
        <v>United States</v>
      </c>
      <c r="J6580" s="1" t="s">
        <v>131</v>
      </c>
      <c r="K6580" s="3">
        <v>42988.0</v>
      </c>
      <c r="L6580" s="3">
        <v>43068.0</v>
      </c>
      <c r="M6580" s="1">
        <v>1151.0</v>
      </c>
    </row>
    <row r="6581">
      <c r="A6581" s="1" t="s">
        <v>6786</v>
      </c>
      <c r="B6581" s="1" t="s">
        <v>12</v>
      </c>
      <c r="C6581" s="1" t="str">
        <f t="array" ref="C6581">_xlfn.XLOOKUP($B6581, sales_teams!$A$2:$A$36, sales_teams!$B$2:$B$36)</f>
        <v>Dustin Brinkmann</v>
      </c>
      <c r="D6581" s="1" t="str">
        <f t="array" ref="D6581">_xlfn.XLOOKUP($B6581, sales_teams!$A$2:$A$36, sales_teams!$C$2:$C$36)</f>
        <v>Central</v>
      </c>
      <c r="E6581" s="1" t="s">
        <v>188</v>
      </c>
      <c r="F6581" s="1" t="s">
        <v>152</v>
      </c>
      <c r="G6581" s="1" t="str">
        <f t="array" ref="G6581">IF($F6581="", "", _xlfn.XLOOKUP($F6581,accounts!$A$2:$A$86,accounts!$B$2:$B$86, "Other"))</f>
        <v>marketing</v>
      </c>
      <c r="H6581" s="1" t="str">
        <f t="array" ref="H6581">IF($F6581="", "", IFS(_xlfn.XLOOKUP($F6581, accounts!$A$2:$A$86, accounts!$E$2:$E$86, 0)&gt;=1000, "Enterprise", _xlfn.XLOOKUP($F6581, accounts!$A$2:$A$86, accounts!$E$2:$E$86, 0)&gt;=100, "Mid-Market", TRUE, "SMB"))</f>
        <v>Mid-Market</v>
      </c>
      <c r="I6581" s="1" t="str">
        <f t="array" ref="I6581">IF($F6581="", "", _xlfn.XLOOKUP($F6581,accounts!$A$2:$A$86,accounts!$F$2:$F$86, "Other"))</f>
        <v>United States</v>
      </c>
      <c r="J6581" s="1" t="s">
        <v>131</v>
      </c>
      <c r="K6581" s="3">
        <v>42988.0</v>
      </c>
      <c r="L6581" s="3">
        <v>43094.0</v>
      </c>
      <c r="M6581" s="1">
        <v>3748.0</v>
      </c>
    </row>
    <row r="6582">
      <c r="A6582" s="1" t="s">
        <v>6787</v>
      </c>
      <c r="B6582" s="1" t="s">
        <v>39</v>
      </c>
      <c r="C6582" s="1" t="str">
        <f t="array" ref="C6582">_xlfn.XLOOKUP($B6582, sales_teams!$A$2:$A$36, sales_teams!$B$2:$B$36)</f>
        <v>Cara Losch</v>
      </c>
      <c r="D6582" s="1" t="str">
        <f t="array" ref="D6582">_xlfn.XLOOKUP($B6582, sales_teams!$A$2:$A$36, sales_teams!$C$2:$C$36)</f>
        <v>East</v>
      </c>
      <c r="E6582" s="1" t="s">
        <v>194</v>
      </c>
      <c r="F6582" s="1" t="s">
        <v>166</v>
      </c>
      <c r="G6582" s="1" t="str">
        <f t="array" ref="G6582">IF($F6582="", "", _xlfn.XLOOKUP($F6582,accounts!$A$2:$A$86,accounts!$B$2:$B$86, "Other"))</f>
        <v>finance</v>
      </c>
      <c r="H6582" s="1" t="str">
        <f t="array" ref="H6582">IF($F6582="", "", IFS(_xlfn.XLOOKUP($F6582, accounts!$A$2:$A$86, accounts!$E$2:$E$86, 0)&gt;=1000, "Enterprise", _xlfn.XLOOKUP($F6582, accounts!$A$2:$A$86, accounts!$E$2:$E$86, 0)&gt;=100, "Mid-Market", TRUE, "SMB"))</f>
        <v>Enterprise</v>
      </c>
      <c r="I6582" s="1" t="str">
        <f t="array" ref="I6582">IF($F6582="", "", _xlfn.XLOOKUP($F6582,accounts!$A$2:$A$86,accounts!$F$2:$F$86, "Other"))</f>
        <v>United States</v>
      </c>
      <c r="J6582" s="1" t="s">
        <v>131</v>
      </c>
      <c r="K6582" s="3">
        <v>42988.0</v>
      </c>
      <c r="L6582" s="3">
        <v>42993.0</v>
      </c>
      <c r="M6582" s="1">
        <v>5717.0</v>
      </c>
    </row>
    <row r="6583">
      <c r="A6583" s="1" t="s">
        <v>6788</v>
      </c>
      <c r="B6583" s="1" t="s">
        <v>39</v>
      </c>
      <c r="C6583" s="1" t="str">
        <f t="array" ref="C6583">_xlfn.XLOOKUP($B6583, sales_teams!$A$2:$A$36, sales_teams!$B$2:$B$36)</f>
        <v>Cara Losch</v>
      </c>
      <c r="D6583" s="1" t="str">
        <f t="array" ref="D6583">_xlfn.XLOOKUP($B6583, sales_teams!$A$2:$A$36, sales_teams!$C$2:$C$36)</f>
        <v>East</v>
      </c>
      <c r="E6583" s="1" t="s">
        <v>148</v>
      </c>
      <c r="F6583" s="1" t="s">
        <v>81</v>
      </c>
      <c r="G6583" s="1" t="str">
        <f t="array" ref="G6583">IF($F6583="", "", _xlfn.XLOOKUP($F6583,accounts!$A$2:$A$86,accounts!$B$2:$B$86, "Other"))</f>
        <v>technology</v>
      </c>
      <c r="H6583" s="1" t="str">
        <f t="array" ref="H6583">IF($F6583="", "", IFS(_xlfn.XLOOKUP($F6583, accounts!$A$2:$A$86, accounts!$E$2:$E$86, 0)&gt;=1000, "Enterprise", _xlfn.XLOOKUP($F6583, accounts!$A$2:$A$86, accounts!$E$2:$E$86, 0)&gt;=100, "Mid-Market", TRUE, "SMB"))</f>
        <v>Enterprise</v>
      </c>
      <c r="I6583" s="1" t="str">
        <f t="array" ref="I6583">IF($F6583="", "", _xlfn.XLOOKUP($F6583,accounts!$A$2:$A$86,accounts!$F$2:$F$86, "Other"))</f>
        <v>United States</v>
      </c>
      <c r="J6583" s="1" t="s">
        <v>131</v>
      </c>
      <c r="K6583" s="3">
        <v>42988.0</v>
      </c>
      <c r="L6583" s="3">
        <v>42993.0</v>
      </c>
      <c r="M6583" s="1">
        <v>5027.0</v>
      </c>
    </row>
    <row r="6584">
      <c r="A6584" s="1" t="s">
        <v>6789</v>
      </c>
      <c r="B6584" s="1" t="s">
        <v>48</v>
      </c>
      <c r="C6584" s="1" t="str">
        <f t="array" ref="C6584">_xlfn.XLOOKUP($B6584, sales_teams!$A$2:$A$36, sales_teams!$B$2:$B$36)</f>
        <v>Rocco Neubert</v>
      </c>
      <c r="D6584" s="1" t="str">
        <f t="array" ref="D6584">_xlfn.XLOOKUP($B6584, sales_teams!$A$2:$A$36, sales_teams!$C$2:$C$36)</f>
        <v>East</v>
      </c>
      <c r="E6584" s="1" t="s">
        <v>109</v>
      </c>
      <c r="F6584" s="1" t="s">
        <v>123</v>
      </c>
      <c r="G6584" s="1" t="str">
        <f t="array" ref="G6584">IF($F6584="", "", _xlfn.XLOOKUP($F6584,accounts!$A$2:$A$86,accounts!$B$2:$B$86, "Other"))</f>
        <v>technology</v>
      </c>
      <c r="H6584" s="1" t="str">
        <f t="array" ref="H6584">IF($F6584="", "", IFS(_xlfn.XLOOKUP($F6584, accounts!$A$2:$A$86, accounts!$E$2:$E$86, 0)&gt;=1000, "Enterprise", _xlfn.XLOOKUP($F6584, accounts!$A$2:$A$86, accounts!$E$2:$E$86, 0)&gt;=100, "Mid-Market", TRUE, "SMB"))</f>
        <v>Enterprise</v>
      </c>
      <c r="I6584" s="1" t="str">
        <f t="array" ref="I6584">IF($F6584="", "", _xlfn.XLOOKUP($F6584,accounts!$A$2:$A$86,accounts!$F$2:$F$86, "Other"))</f>
        <v>United States</v>
      </c>
      <c r="J6584" s="1" t="s">
        <v>131</v>
      </c>
      <c r="K6584" s="3">
        <v>42988.0</v>
      </c>
      <c r="L6584" s="3">
        <v>43082.0</v>
      </c>
      <c r="M6584" s="1">
        <v>1111.0</v>
      </c>
    </row>
    <row r="6585">
      <c r="A6585" s="1" t="s">
        <v>6790</v>
      </c>
      <c r="B6585" s="1" t="s">
        <v>30</v>
      </c>
      <c r="C6585" s="1" t="str">
        <f t="array" ref="C6585">_xlfn.XLOOKUP($B6585, sales_teams!$A$2:$A$36, sales_teams!$B$2:$B$36)</f>
        <v>Melvin Marxen</v>
      </c>
      <c r="D6585" s="1" t="str">
        <f t="array" ref="D6585">_xlfn.XLOOKUP($B6585, sales_teams!$A$2:$A$36, sales_teams!$C$2:$C$36)</f>
        <v>Central</v>
      </c>
      <c r="E6585" s="1" t="s">
        <v>109</v>
      </c>
      <c r="F6585" s="1" t="s">
        <v>29</v>
      </c>
      <c r="G6585" s="1" t="str">
        <f t="array" ref="G6585">IF($F6585="", "", _xlfn.XLOOKUP($F6585,accounts!$A$2:$A$86,accounts!$B$2:$B$86, "Other"))</f>
        <v>medical</v>
      </c>
      <c r="H6585" s="1" t="str">
        <f t="array" ref="H6585">IF($F6585="", "", IFS(_xlfn.XLOOKUP($F6585, accounts!$A$2:$A$86, accounts!$E$2:$E$86, 0)&gt;=1000, "Enterprise", _xlfn.XLOOKUP($F6585, accounts!$A$2:$A$86, accounts!$E$2:$E$86, 0)&gt;=100, "Mid-Market", TRUE, "SMB"))</f>
        <v>Enterprise</v>
      </c>
      <c r="I6585" s="1" t="str">
        <f t="array" ref="I6585">IF($F6585="", "", _xlfn.XLOOKUP($F6585,accounts!$A$2:$A$86,accounts!$F$2:$F$86, "Other"))</f>
        <v>Philipines</v>
      </c>
      <c r="J6585" s="1" t="s">
        <v>131</v>
      </c>
      <c r="K6585" s="3">
        <v>42988.0</v>
      </c>
      <c r="L6585" s="3">
        <v>42995.0</v>
      </c>
      <c r="M6585" s="1">
        <v>1159.0</v>
      </c>
    </row>
    <row r="6586">
      <c r="A6586" s="1" t="s">
        <v>6791</v>
      </c>
      <c r="B6586" s="1" t="s">
        <v>30</v>
      </c>
      <c r="C6586" s="1" t="str">
        <f t="array" ref="C6586">_xlfn.XLOOKUP($B6586, sales_teams!$A$2:$A$36, sales_teams!$B$2:$B$36)</f>
        <v>Melvin Marxen</v>
      </c>
      <c r="D6586" s="1" t="str">
        <f t="array" ref="D6586">_xlfn.XLOOKUP($B6586, sales_teams!$A$2:$A$36, sales_teams!$C$2:$C$36)</f>
        <v>Central</v>
      </c>
      <c r="E6586" s="1" t="s">
        <v>188</v>
      </c>
      <c r="F6586" s="1" t="s">
        <v>145</v>
      </c>
      <c r="G6586" s="1" t="str">
        <f t="array" ref="G6586">IF($F6586="", "", _xlfn.XLOOKUP($F6586,accounts!$A$2:$A$86,accounts!$B$2:$B$86, "Other"))</f>
        <v>technology</v>
      </c>
      <c r="H6586" s="1" t="str">
        <f t="array" ref="H6586">IF($F6586="", "", IFS(_xlfn.XLOOKUP($F6586, accounts!$A$2:$A$86, accounts!$E$2:$E$86, 0)&gt;=1000, "Enterprise", _xlfn.XLOOKUP($F6586, accounts!$A$2:$A$86, accounts!$E$2:$E$86, 0)&gt;=100, "Mid-Market", TRUE, "SMB"))</f>
        <v>Enterprise</v>
      </c>
      <c r="I6586" s="1" t="str">
        <f t="array" ref="I6586">IF($F6586="", "", _xlfn.XLOOKUP($F6586,accounts!$A$2:$A$86,accounts!$F$2:$F$86, "Other"))</f>
        <v>Panama</v>
      </c>
      <c r="J6586" s="1" t="s">
        <v>131</v>
      </c>
      <c r="K6586" s="3">
        <v>42988.0</v>
      </c>
      <c r="L6586" s="3">
        <v>43045.0</v>
      </c>
      <c r="M6586" s="1">
        <v>3251.0</v>
      </c>
    </row>
    <row r="6587">
      <c r="A6587" s="1" t="s">
        <v>6792</v>
      </c>
      <c r="B6587" s="1" t="s">
        <v>42</v>
      </c>
      <c r="C6587" s="1" t="str">
        <f t="array" ref="C6587">_xlfn.XLOOKUP($B6587, sales_teams!$A$2:$A$36, sales_teams!$B$2:$B$36)</f>
        <v>Cara Losch</v>
      </c>
      <c r="D6587" s="1" t="str">
        <f t="array" ref="D6587">_xlfn.XLOOKUP($B6587, sales_teams!$A$2:$A$36, sales_teams!$C$2:$C$36)</f>
        <v>East</v>
      </c>
      <c r="E6587" s="1" t="s">
        <v>194</v>
      </c>
      <c r="F6587" s="1" t="s">
        <v>43</v>
      </c>
      <c r="G6587" s="1" t="str">
        <f t="array" ref="G6587">IF($F6587="", "", _xlfn.XLOOKUP($F6587,accounts!$A$2:$A$86,accounts!$B$2:$B$86, "Other"))</f>
        <v>software</v>
      </c>
      <c r="H6587" s="1" t="str">
        <f t="array" ref="H6587">IF($F6587="", "", IFS(_xlfn.XLOOKUP($F6587, accounts!$A$2:$A$86, accounts!$E$2:$E$86, 0)&gt;=1000, "Enterprise", _xlfn.XLOOKUP($F6587, accounts!$A$2:$A$86, accounts!$E$2:$E$86, 0)&gt;=100, "Mid-Market", TRUE, "SMB"))</f>
        <v>Enterprise</v>
      </c>
      <c r="I6587" s="1" t="str">
        <f t="array" ref="I6587">IF($F6587="", "", _xlfn.XLOOKUP($F6587,accounts!$A$2:$A$86,accounts!$F$2:$F$86, "Other"))</f>
        <v>United States</v>
      </c>
      <c r="J6587" s="1" t="s">
        <v>192</v>
      </c>
      <c r="K6587" s="3">
        <v>42988.0</v>
      </c>
      <c r="L6587" s="3">
        <v>43040.0</v>
      </c>
      <c r="M6587" s="1">
        <v>0.0</v>
      </c>
    </row>
    <row r="6588">
      <c r="A6588" s="1" t="s">
        <v>6793</v>
      </c>
      <c r="B6588" s="1" t="s">
        <v>26</v>
      </c>
      <c r="C6588" s="1" t="str">
        <f t="array" ref="C6588">_xlfn.XLOOKUP($B6588, sales_teams!$A$2:$A$36, sales_teams!$B$2:$B$36)</f>
        <v>Melvin Marxen</v>
      </c>
      <c r="D6588" s="1" t="str">
        <f t="array" ref="D6588">_xlfn.XLOOKUP($B6588, sales_teams!$A$2:$A$36, sales_teams!$C$2:$C$36)</f>
        <v>Central</v>
      </c>
      <c r="E6588" s="1" t="s">
        <v>188</v>
      </c>
      <c r="F6588" s="1" t="s">
        <v>106</v>
      </c>
      <c r="G6588" s="1" t="str">
        <f t="array" ref="G6588">IF($F6588="", "", _xlfn.XLOOKUP($F6588,accounts!$A$2:$A$86,accounts!$B$2:$B$86, "Other"))</f>
        <v>retail</v>
      </c>
      <c r="H6588" s="1" t="str">
        <f t="array" ref="H6588">IF($F6588="", "", IFS(_xlfn.XLOOKUP($F6588, accounts!$A$2:$A$86, accounts!$E$2:$E$86, 0)&gt;=1000, "Enterprise", _xlfn.XLOOKUP($F6588, accounts!$A$2:$A$86, accounts!$E$2:$E$86, 0)&gt;=100, "Mid-Market", TRUE, "SMB"))</f>
        <v>Enterprise</v>
      </c>
      <c r="I6588" s="1" t="str">
        <f t="array" ref="I6588">IF($F6588="", "", _xlfn.XLOOKUP($F6588,accounts!$A$2:$A$86,accounts!$F$2:$F$86, "Other"))</f>
        <v>Italy</v>
      </c>
      <c r="J6588" s="1" t="s">
        <v>192</v>
      </c>
      <c r="K6588" s="3">
        <v>42988.0</v>
      </c>
      <c r="L6588" s="3">
        <v>43076.0</v>
      </c>
      <c r="M6588" s="1">
        <v>0.0</v>
      </c>
    </row>
    <row r="6589">
      <c r="A6589" s="1" t="s">
        <v>6794</v>
      </c>
      <c r="B6589" s="1" t="s">
        <v>26</v>
      </c>
      <c r="C6589" s="1" t="str">
        <f t="array" ref="C6589">_xlfn.XLOOKUP($B6589, sales_teams!$A$2:$A$36, sales_teams!$B$2:$B$36)</f>
        <v>Melvin Marxen</v>
      </c>
      <c r="D6589" s="1" t="str">
        <f t="array" ref="D6589">_xlfn.XLOOKUP($B6589, sales_teams!$A$2:$A$36, sales_teams!$C$2:$C$36)</f>
        <v>Central</v>
      </c>
      <c r="E6589" s="1" t="s">
        <v>109</v>
      </c>
      <c r="F6589" s="1" t="s">
        <v>56</v>
      </c>
      <c r="G6589" s="1" t="str">
        <f t="array" ref="G6589">IF($F6589="", "", _xlfn.XLOOKUP($F6589,accounts!$A$2:$A$86,accounts!$B$2:$B$86, "Other"))</f>
        <v>software</v>
      </c>
      <c r="H6589" s="1" t="str">
        <f t="array" ref="H6589">IF($F6589="", "", IFS(_xlfn.XLOOKUP($F6589, accounts!$A$2:$A$86, accounts!$E$2:$E$86, 0)&gt;=1000, "Enterprise", _xlfn.XLOOKUP($F6589, accounts!$A$2:$A$86, accounts!$E$2:$E$86, 0)&gt;=100, "Mid-Market", TRUE, "SMB"))</f>
        <v>Enterprise</v>
      </c>
      <c r="I6589" s="1" t="str">
        <f t="array" ref="I6589">IF($F6589="", "", _xlfn.XLOOKUP($F6589,accounts!$A$2:$A$86,accounts!$F$2:$F$86, "Other"))</f>
        <v>United States</v>
      </c>
      <c r="J6589" s="1" t="s">
        <v>131</v>
      </c>
      <c r="K6589" s="3">
        <v>42988.0</v>
      </c>
      <c r="L6589" s="3">
        <v>43087.0</v>
      </c>
      <c r="M6589" s="1">
        <v>1083.0</v>
      </c>
    </row>
    <row r="6590">
      <c r="A6590" s="1" t="s">
        <v>6795</v>
      </c>
      <c r="B6590" s="1" t="s">
        <v>26</v>
      </c>
      <c r="C6590" s="1" t="str">
        <f t="array" ref="C6590">_xlfn.XLOOKUP($B6590, sales_teams!$A$2:$A$36, sales_teams!$B$2:$B$36)</f>
        <v>Melvin Marxen</v>
      </c>
      <c r="D6590" s="1" t="str">
        <f t="array" ref="D6590">_xlfn.XLOOKUP($B6590, sales_teams!$A$2:$A$36, sales_teams!$C$2:$C$36)</f>
        <v>Central</v>
      </c>
      <c r="E6590" s="1" t="s">
        <v>179</v>
      </c>
      <c r="F6590" s="1" t="s">
        <v>29</v>
      </c>
      <c r="G6590" s="1" t="str">
        <f t="array" ref="G6590">IF($F6590="", "", _xlfn.XLOOKUP($F6590,accounts!$A$2:$A$86,accounts!$B$2:$B$86, "Other"))</f>
        <v>medical</v>
      </c>
      <c r="H6590" s="1" t="str">
        <f t="array" ref="H6590">IF($F6590="", "", IFS(_xlfn.XLOOKUP($F6590, accounts!$A$2:$A$86, accounts!$E$2:$E$86, 0)&gt;=1000, "Enterprise", _xlfn.XLOOKUP($F6590, accounts!$A$2:$A$86, accounts!$E$2:$E$86, 0)&gt;=100, "Mid-Market", TRUE, "SMB"))</f>
        <v>Enterprise</v>
      </c>
      <c r="I6590" s="1" t="str">
        <f t="array" ref="I6590">IF($F6590="", "", _xlfn.XLOOKUP($F6590,accounts!$A$2:$A$86,accounts!$F$2:$F$86, "Other"))</f>
        <v>Philipines</v>
      </c>
      <c r="J6590" s="1" t="s">
        <v>131</v>
      </c>
      <c r="K6590" s="3">
        <v>42988.0</v>
      </c>
      <c r="L6590" s="3">
        <v>43047.0</v>
      </c>
      <c r="M6590" s="1">
        <v>54.0</v>
      </c>
    </row>
    <row r="6591">
      <c r="A6591" s="1" t="s">
        <v>6796</v>
      </c>
      <c r="B6591" s="1" t="s">
        <v>88</v>
      </c>
      <c r="C6591" s="1" t="str">
        <f t="array" ref="C6591">_xlfn.XLOOKUP($B6591, sales_teams!$A$2:$A$36, sales_teams!$B$2:$B$36)</f>
        <v>Celia Rouche</v>
      </c>
      <c r="D6591" s="1" t="str">
        <f t="array" ref="D6591">_xlfn.XLOOKUP($B6591, sales_teams!$A$2:$A$36, sales_teams!$C$2:$C$36)</f>
        <v>West</v>
      </c>
      <c r="E6591" s="1" t="s">
        <v>188</v>
      </c>
      <c r="G6591" s="1" t="str">
        <f t="array" ref="G6591">IF($F6591="", "", _xlfn.XLOOKUP($F6591,accounts!$A$2:$A$86,accounts!$B$2:$B$86, "Other"))</f>
        <v/>
      </c>
      <c r="H6591" s="1" t="str">
        <f t="array" ref="H6591">IF($F6591="", "", IFS(_xlfn.XLOOKUP($F6591, accounts!$A$2:$A$86, accounts!$E$2:$E$86, 0)&gt;=1000, "Enterprise", _xlfn.XLOOKUP($F6591, accounts!$A$2:$A$86, accounts!$E$2:$E$86, 0)&gt;=100, "Mid-Market", TRUE, "SMB"))</f>
        <v/>
      </c>
      <c r="I6591" s="1" t="str">
        <f t="array" ref="I6591">IF($F6591="", "", _xlfn.XLOOKUP($F6591,accounts!$A$2:$A$86,accounts!$F$2:$F$86, "Other"))</f>
        <v/>
      </c>
      <c r="J6591" s="1" t="s">
        <v>189</v>
      </c>
      <c r="K6591" s="3">
        <v>42988.0</v>
      </c>
    </row>
    <row r="6592">
      <c r="A6592" s="1" t="s">
        <v>6797</v>
      </c>
      <c r="B6592" s="1" t="s">
        <v>88</v>
      </c>
      <c r="C6592" s="1" t="str">
        <f t="array" ref="C6592">_xlfn.XLOOKUP($B6592, sales_teams!$A$2:$A$36, sales_teams!$B$2:$B$36)</f>
        <v>Celia Rouche</v>
      </c>
      <c r="D6592" s="1" t="str">
        <f t="array" ref="D6592">_xlfn.XLOOKUP($B6592, sales_teams!$A$2:$A$36, sales_teams!$C$2:$C$36)</f>
        <v>West</v>
      </c>
      <c r="E6592" s="1" t="s">
        <v>188</v>
      </c>
      <c r="F6592" s="1" t="s">
        <v>36</v>
      </c>
      <c r="G6592" s="1" t="str">
        <f t="array" ref="G6592">IF($F6592="", "", _xlfn.XLOOKUP($F6592,accounts!$A$2:$A$86,accounts!$B$2:$B$86, "Other"))</f>
        <v>retail</v>
      </c>
      <c r="H6592" s="1" t="str">
        <f t="array" ref="H6592">IF($F6592="", "", IFS(_xlfn.XLOOKUP($F6592, accounts!$A$2:$A$86, accounts!$E$2:$E$86, 0)&gt;=1000, "Enterprise", _xlfn.XLOOKUP($F6592, accounts!$A$2:$A$86, accounts!$E$2:$E$86, 0)&gt;=100, "Mid-Market", TRUE, "SMB"))</f>
        <v>Enterprise</v>
      </c>
      <c r="I6592" s="1" t="str">
        <f t="array" ref="I6592">IF($F6592="", "", _xlfn.XLOOKUP($F6592,accounts!$A$2:$A$86,accounts!$F$2:$F$86, "Other"))</f>
        <v>United States</v>
      </c>
      <c r="J6592" s="1" t="s">
        <v>131</v>
      </c>
      <c r="K6592" s="3">
        <v>42988.0</v>
      </c>
      <c r="L6592" s="3">
        <v>43098.0</v>
      </c>
      <c r="M6592" s="1">
        <v>3302.0</v>
      </c>
    </row>
    <row r="6593">
      <c r="A6593" s="1" t="s">
        <v>6798</v>
      </c>
      <c r="B6593" s="1" t="s">
        <v>99</v>
      </c>
      <c r="C6593" s="1" t="str">
        <f t="array" ref="C6593">_xlfn.XLOOKUP($B6593, sales_teams!$A$2:$A$36, sales_teams!$B$2:$B$36)</f>
        <v>Summer Sewald</v>
      </c>
      <c r="D6593" s="1" t="str">
        <f t="array" ref="D6593">_xlfn.XLOOKUP($B6593, sales_teams!$A$2:$A$36, sales_teams!$C$2:$C$36)</f>
        <v>West</v>
      </c>
      <c r="E6593" s="1" t="s">
        <v>148</v>
      </c>
      <c r="G6593" s="1" t="str">
        <f t="array" ref="G6593">IF($F6593="", "", _xlfn.XLOOKUP($F6593,accounts!$A$2:$A$86,accounts!$B$2:$B$86, "Other"))</f>
        <v/>
      </c>
      <c r="H6593" s="1" t="str">
        <f t="array" ref="H6593">IF($F6593="", "", IFS(_xlfn.XLOOKUP($F6593, accounts!$A$2:$A$86, accounts!$E$2:$E$86, 0)&gt;=1000, "Enterprise", _xlfn.XLOOKUP($F6593, accounts!$A$2:$A$86, accounts!$E$2:$E$86, 0)&gt;=100, "Mid-Market", TRUE, "SMB"))</f>
        <v/>
      </c>
      <c r="I6593" s="1" t="str">
        <f t="array" ref="I6593">IF($F6593="", "", _xlfn.XLOOKUP($F6593,accounts!$A$2:$A$86,accounts!$F$2:$F$86, "Other"))</f>
        <v/>
      </c>
      <c r="J6593" s="1" t="s">
        <v>189</v>
      </c>
      <c r="K6593" s="3">
        <v>42988.0</v>
      </c>
    </row>
    <row r="6594">
      <c r="A6594" s="1" t="s">
        <v>6799</v>
      </c>
      <c r="B6594" s="1" t="s">
        <v>99</v>
      </c>
      <c r="C6594" s="1" t="str">
        <f t="array" ref="C6594">_xlfn.XLOOKUP($B6594, sales_teams!$A$2:$A$36, sales_teams!$B$2:$B$36)</f>
        <v>Summer Sewald</v>
      </c>
      <c r="D6594" s="1" t="str">
        <f t="array" ref="D6594">_xlfn.XLOOKUP($B6594, sales_teams!$A$2:$A$36, sales_teams!$C$2:$C$36)</f>
        <v>West</v>
      </c>
      <c r="E6594" s="1" t="s">
        <v>181</v>
      </c>
      <c r="F6594" s="1" t="s">
        <v>97</v>
      </c>
      <c r="G6594" s="1" t="str">
        <f t="array" ref="G6594">IF($F6594="", "", _xlfn.XLOOKUP($F6594,accounts!$A$2:$A$86,accounts!$B$2:$B$86, "Other"))</f>
        <v>finance</v>
      </c>
      <c r="H6594" s="1" t="str">
        <f t="array" ref="H6594">IF($F6594="", "", IFS(_xlfn.XLOOKUP($F6594, accounts!$A$2:$A$86, accounts!$E$2:$E$86, 0)&gt;=1000, "Enterprise", _xlfn.XLOOKUP($F6594, accounts!$A$2:$A$86, accounts!$E$2:$E$86, 0)&gt;=100, "Mid-Market", TRUE, "SMB"))</f>
        <v>Mid-Market</v>
      </c>
      <c r="I6594" s="1" t="str">
        <f t="array" ref="I6594">IF($F6594="", "", _xlfn.XLOOKUP($F6594,accounts!$A$2:$A$86,accounts!$F$2:$F$86, "Other"))</f>
        <v>United States</v>
      </c>
      <c r="J6594" s="1" t="s">
        <v>131</v>
      </c>
      <c r="K6594" s="3">
        <v>42988.0</v>
      </c>
      <c r="L6594" s="3">
        <v>43064.0</v>
      </c>
      <c r="M6594" s="1">
        <v>552.0</v>
      </c>
    </row>
    <row r="6595">
      <c r="A6595" s="1" t="s">
        <v>6800</v>
      </c>
      <c r="B6595" s="1" t="s">
        <v>99</v>
      </c>
      <c r="C6595" s="1" t="str">
        <f t="array" ref="C6595">_xlfn.XLOOKUP($B6595, sales_teams!$A$2:$A$36, sales_teams!$B$2:$B$36)</f>
        <v>Summer Sewald</v>
      </c>
      <c r="D6595" s="1" t="str">
        <f t="array" ref="D6595">_xlfn.XLOOKUP($B6595, sales_teams!$A$2:$A$36, sales_teams!$C$2:$C$36)</f>
        <v>West</v>
      </c>
      <c r="E6595" s="1" t="s">
        <v>181</v>
      </c>
      <c r="F6595" s="1" t="s">
        <v>154</v>
      </c>
      <c r="G6595" s="1" t="str">
        <f t="array" ref="G6595">IF($F6595="", "", _xlfn.XLOOKUP($F6595,accounts!$A$2:$A$86,accounts!$B$2:$B$86, "Other"))</f>
        <v>retail</v>
      </c>
      <c r="H6595" s="1" t="str">
        <f t="array" ref="H6595">IF($F6595="", "", IFS(_xlfn.XLOOKUP($F6595, accounts!$A$2:$A$86, accounts!$E$2:$E$86, 0)&gt;=1000, "Enterprise", _xlfn.XLOOKUP($F6595, accounts!$A$2:$A$86, accounts!$E$2:$E$86, 0)&gt;=100, "Mid-Market", TRUE, "SMB"))</f>
        <v>Enterprise</v>
      </c>
      <c r="I6595" s="1" t="str">
        <f t="array" ref="I6595">IF($F6595="", "", _xlfn.XLOOKUP($F6595,accounts!$A$2:$A$86,accounts!$F$2:$F$86, "Other"))</f>
        <v>United States</v>
      </c>
      <c r="J6595" s="1" t="s">
        <v>131</v>
      </c>
      <c r="K6595" s="3">
        <v>42988.0</v>
      </c>
      <c r="L6595" s="3">
        <v>43055.0</v>
      </c>
      <c r="M6595" s="1">
        <v>468.0</v>
      </c>
    </row>
    <row r="6596">
      <c r="A6596" s="1" t="s">
        <v>6801</v>
      </c>
      <c r="B6596" s="1" t="s">
        <v>19</v>
      </c>
      <c r="C6596" s="1" t="str">
        <f t="array" ref="C6596">_xlfn.XLOOKUP($B6596, sales_teams!$A$2:$A$36, sales_teams!$B$2:$B$36)</f>
        <v>Melvin Marxen</v>
      </c>
      <c r="D6596" s="1" t="str">
        <f t="array" ref="D6596">_xlfn.XLOOKUP($B6596, sales_teams!$A$2:$A$36, sales_teams!$C$2:$C$36)</f>
        <v>Central</v>
      </c>
      <c r="E6596" s="1" t="s">
        <v>181</v>
      </c>
      <c r="F6596" s="1" t="s">
        <v>76</v>
      </c>
      <c r="G6596" s="1" t="str">
        <f t="array" ref="G6596">IF($F6596="", "", _xlfn.XLOOKUP($F6596,accounts!$A$2:$A$86,accounts!$B$2:$B$86, "Other"))</f>
        <v>marketing</v>
      </c>
      <c r="H6596" s="1" t="str">
        <f t="array" ref="H6596">IF($F6596="", "", IFS(_xlfn.XLOOKUP($F6596, accounts!$A$2:$A$86, accounts!$E$2:$E$86, 0)&gt;=1000, "Enterprise", _xlfn.XLOOKUP($F6596, accounts!$A$2:$A$86, accounts!$E$2:$E$86, 0)&gt;=100, "Mid-Market", TRUE, "SMB"))</f>
        <v>Enterprise</v>
      </c>
      <c r="I6596" s="1" t="str">
        <f t="array" ref="I6596">IF($F6596="", "", _xlfn.XLOOKUP($F6596,accounts!$A$2:$A$86,accounts!$F$2:$F$86, "Other"))</f>
        <v>United States</v>
      </c>
      <c r="J6596" s="1" t="s">
        <v>192</v>
      </c>
      <c r="K6596" s="3">
        <v>42988.0</v>
      </c>
      <c r="L6596" s="3">
        <v>43056.0</v>
      </c>
      <c r="M6596" s="1">
        <v>0.0</v>
      </c>
    </row>
    <row r="6597">
      <c r="A6597" s="1" t="s">
        <v>6802</v>
      </c>
      <c r="B6597" s="1" t="s">
        <v>19</v>
      </c>
      <c r="C6597" s="1" t="str">
        <f t="array" ref="C6597">_xlfn.XLOOKUP($B6597, sales_teams!$A$2:$A$36, sales_teams!$B$2:$B$36)</f>
        <v>Melvin Marxen</v>
      </c>
      <c r="D6597" s="1" t="str">
        <f t="array" ref="D6597">_xlfn.XLOOKUP($B6597, sales_teams!$A$2:$A$36, sales_teams!$C$2:$C$36)</f>
        <v>Central</v>
      </c>
      <c r="E6597" s="1" t="s">
        <v>181</v>
      </c>
      <c r="F6597" s="1" t="s">
        <v>119</v>
      </c>
      <c r="G6597" s="1" t="str">
        <f t="array" ref="G6597">IF($F6597="", "", _xlfn.XLOOKUP($F6597,accounts!$A$2:$A$86,accounts!$B$2:$B$86, "Other"))</f>
        <v>technology</v>
      </c>
      <c r="H6597" s="1" t="str">
        <f t="array" ref="H6597">IF($F6597="", "", IFS(_xlfn.XLOOKUP($F6597, accounts!$A$2:$A$86, accounts!$E$2:$E$86, 0)&gt;=1000, "Enterprise", _xlfn.XLOOKUP($F6597, accounts!$A$2:$A$86, accounts!$E$2:$E$86, 0)&gt;=100, "Mid-Market", TRUE, "SMB"))</f>
        <v>Enterprise</v>
      </c>
      <c r="I6597" s="1" t="str">
        <f t="array" ref="I6597">IF($F6597="", "", _xlfn.XLOOKUP($F6597,accounts!$A$2:$A$86,accounts!$F$2:$F$86, "Other"))</f>
        <v>Korea</v>
      </c>
      <c r="J6597" s="1" t="s">
        <v>192</v>
      </c>
      <c r="K6597" s="3">
        <v>42988.0</v>
      </c>
      <c r="L6597" s="3">
        <v>43073.0</v>
      </c>
      <c r="M6597" s="1">
        <v>0.0</v>
      </c>
    </row>
    <row r="6598">
      <c r="A6598" s="1" t="s">
        <v>6803</v>
      </c>
      <c r="B6598" s="1" t="s">
        <v>104</v>
      </c>
      <c r="C6598" s="1" t="str">
        <f t="array" ref="C6598">_xlfn.XLOOKUP($B6598, sales_teams!$A$2:$A$36, sales_teams!$B$2:$B$36)</f>
        <v>Summer Sewald</v>
      </c>
      <c r="D6598" s="1" t="str">
        <f t="array" ref="D6598">_xlfn.XLOOKUP($B6598, sales_teams!$A$2:$A$36, sales_teams!$C$2:$C$36)</f>
        <v>West</v>
      </c>
      <c r="E6598" s="1" t="s">
        <v>148</v>
      </c>
      <c r="G6598" s="1" t="str">
        <f t="array" ref="G6598">IF($F6598="", "", _xlfn.XLOOKUP($F6598,accounts!$A$2:$A$86,accounts!$B$2:$B$86, "Other"))</f>
        <v/>
      </c>
      <c r="H6598" s="1" t="str">
        <f t="array" ref="H6598">IF($F6598="", "", IFS(_xlfn.XLOOKUP($F6598, accounts!$A$2:$A$86, accounts!$E$2:$E$86, 0)&gt;=1000, "Enterprise", _xlfn.XLOOKUP($F6598, accounts!$A$2:$A$86, accounts!$E$2:$E$86, 0)&gt;=100, "Mid-Market", TRUE, "SMB"))</f>
        <v/>
      </c>
      <c r="I6598" s="1" t="str">
        <f t="array" ref="I6598">IF($F6598="", "", _xlfn.XLOOKUP($F6598,accounts!$A$2:$A$86,accounts!$F$2:$F$86, "Other"))</f>
        <v/>
      </c>
      <c r="J6598" s="1" t="s">
        <v>189</v>
      </c>
      <c r="K6598" s="3">
        <v>42988.0</v>
      </c>
    </row>
    <row r="6599">
      <c r="A6599" s="1" t="s">
        <v>6804</v>
      </c>
      <c r="B6599" s="1" t="s">
        <v>104</v>
      </c>
      <c r="C6599" s="1" t="str">
        <f t="array" ref="C6599">_xlfn.XLOOKUP($B6599, sales_teams!$A$2:$A$36, sales_teams!$B$2:$B$36)</f>
        <v>Summer Sewald</v>
      </c>
      <c r="D6599" s="1" t="str">
        <f t="array" ref="D6599">_xlfn.XLOOKUP($B6599, sales_teams!$A$2:$A$36, sales_teams!$C$2:$C$36)</f>
        <v>West</v>
      </c>
      <c r="E6599" s="1" t="s">
        <v>194</v>
      </c>
      <c r="F6599" s="1" t="s">
        <v>147</v>
      </c>
      <c r="G6599" s="1" t="str">
        <f t="array" ref="G6599">IF($F6599="", "", _xlfn.XLOOKUP($F6599,accounts!$A$2:$A$86,accounts!$B$2:$B$86, "Other"))</f>
        <v>telecommunications</v>
      </c>
      <c r="H6599" s="1" t="str">
        <f t="array" ref="H6599">IF($F6599="", "", IFS(_xlfn.XLOOKUP($F6599, accounts!$A$2:$A$86, accounts!$E$2:$E$86, 0)&gt;=1000, "Enterprise", _xlfn.XLOOKUP($F6599, accounts!$A$2:$A$86, accounts!$E$2:$E$86, 0)&gt;=100, "Mid-Market", TRUE, "SMB"))</f>
        <v>Enterprise</v>
      </c>
      <c r="I6599" s="1" t="str">
        <f t="array" ref="I6599">IF($F6599="", "", _xlfn.XLOOKUP($F6599,accounts!$A$2:$A$86,accounts!$F$2:$F$86, "Other"))</f>
        <v>United States</v>
      </c>
      <c r="J6599" s="1" t="s">
        <v>192</v>
      </c>
      <c r="K6599" s="3">
        <v>42988.0</v>
      </c>
      <c r="L6599" s="3">
        <v>43005.0</v>
      </c>
      <c r="M6599" s="1">
        <v>0.0</v>
      </c>
    </row>
    <row r="6600">
      <c r="A6600" s="1" t="s">
        <v>6805</v>
      </c>
      <c r="B6600" s="1" t="s">
        <v>104</v>
      </c>
      <c r="C6600" s="1" t="str">
        <f t="array" ref="C6600">_xlfn.XLOOKUP($B6600, sales_teams!$A$2:$A$36, sales_teams!$B$2:$B$36)</f>
        <v>Summer Sewald</v>
      </c>
      <c r="D6600" s="1" t="str">
        <f t="array" ref="D6600">_xlfn.XLOOKUP($B6600, sales_teams!$A$2:$A$36, sales_teams!$C$2:$C$36)</f>
        <v>West</v>
      </c>
      <c r="E6600" s="1" t="s">
        <v>148</v>
      </c>
      <c r="F6600" s="1" t="s">
        <v>124</v>
      </c>
      <c r="G6600" s="1" t="str">
        <f t="array" ref="G6600">IF($F6600="", "", _xlfn.XLOOKUP($F6600,accounts!$A$2:$A$86,accounts!$B$2:$B$86, "Other"))</f>
        <v>retail</v>
      </c>
      <c r="H6600" s="1" t="str">
        <f t="array" ref="H6600">IF($F6600="", "", IFS(_xlfn.XLOOKUP($F6600, accounts!$A$2:$A$86, accounts!$E$2:$E$86, 0)&gt;=1000, "Enterprise", _xlfn.XLOOKUP($F6600, accounts!$A$2:$A$86, accounts!$E$2:$E$86, 0)&gt;=100, "Mid-Market", TRUE, "SMB"))</f>
        <v>Enterprise</v>
      </c>
      <c r="I6600" s="1" t="str">
        <f t="array" ref="I6600">IF($F6600="", "", _xlfn.XLOOKUP($F6600,accounts!$A$2:$A$86,accounts!$F$2:$F$86, "Other"))</f>
        <v>United States</v>
      </c>
      <c r="J6600" s="1" t="s">
        <v>131</v>
      </c>
      <c r="K6600" s="3">
        <v>42988.0</v>
      </c>
      <c r="L6600" s="3">
        <v>43051.0</v>
      </c>
      <c r="M6600" s="1">
        <v>4467.0</v>
      </c>
    </row>
    <row r="6601">
      <c r="A6601" s="1" t="s">
        <v>6806</v>
      </c>
      <c r="B6601" s="1" t="s">
        <v>102</v>
      </c>
      <c r="C6601" s="1" t="str">
        <f t="array" ref="C6601">_xlfn.XLOOKUP($B6601, sales_teams!$A$2:$A$36, sales_teams!$B$2:$B$36)</f>
        <v>Summer Sewald</v>
      </c>
      <c r="D6601" s="1" t="str">
        <f t="array" ref="D6601">_xlfn.XLOOKUP($B6601, sales_teams!$A$2:$A$36, sales_teams!$C$2:$C$36)</f>
        <v>West</v>
      </c>
      <c r="E6601" s="1" t="s">
        <v>181</v>
      </c>
      <c r="F6601" s="1" t="s">
        <v>50</v>
      </c>
      <c r="G6601" s="1" t="str">
        <f t="array" ref="G6601">IF($F6601="", "", _xlfn.XLOOKUP($F6601,accounts!$A$2:$A$86,accounts!$B$2:$B$86, "Other"))</f>
        <v>entertainment</v>
      </c>
      <c r="H6601" s="1" t="str">
        <f t="array" ref="H6601">IF($F6601="", "", IFS(_xlfn.XLOOKUP($F6601, accounts!$A$2:$A$86, accounts!$E$2:$E$86, 0)&gt;=1000, "Enterprise", _xlfn.XLOOKUP($F6601, accounts!$A$2:$A$86, accounts!$E$2:$E$86, 0)&gt;=100, "Mid-Market", TRUE, "SMB"))</f>
        <v>Enterprise</v>
      </c>
      <c r="I6601" s="1" t="str">
        <f t="array" ref="I6601">IF($F6601="", "", _xlfn.XLOOKUP($F6601,accounts!$A$2:$A$86,accounts!$F$2:$F$86, "Other"))</f>
        <v>United States</v>
      </c>
      <c r="J6601" s="1" t="s">
        <v>131</v>
      </c>
      <c r="K6601" s="3">
        <v>42988.0</v>
      </c>
      <c r="L6601" s="3">
        <v>43074.0</v>
      </c>
      <c r="M6601" s="1">
        <v>538.0</v>
      </c>
    </row>
    <row r="6602">
      <c r="A6602" s="1" t="s">
        <v>6807</v>
      </c>
      <c r="B6602" s="1" t="s">
        <v>102</v>
      </c>
      <c r="C6602" s="1" t="str">
        <f t="array" ref="C6602">_xlfn.XLOOKUP($B6602, sales_teams!$A$2:$A$36, sales_teams!$B$2:$B$36)</f>
        <v>Summer Sewald</v>
      </c>
      <c r="D6602" s="1" t="str">
        <f t="array" ref="D6602">_xlfn.XLOOKUP($B6602, sales_teams!$A$2:$A$36, sales_teams!$C$2:$C$36)</f>
        <v>West</v>
      </c>
      <c r="E6602" s="1" t="s">
        <v>188</v>
      </c>
      <c r="F6602" s="1" t="s">
        <v>170</v>
      </c>
      <c r="G6602" s="1" t="str">
        <f t="array" ref="G6602">IF($F6602="", "", _xlfn.XLOOKUP($F6602,accounts!$A$2:$A$86,accounts!$B$2:$B$86, "Other"))</f>
        <v>employment</v>
      </c>
      <c r="H6602" s="1" t="str">
        <f t="array" ref="H6602">IF($F6602="", "", IFS(_xlfn.XLOOKUP($F6602, accounts!$A$2:$A$86, accounts!$E$2:$E$86, 0)&gt;=1000, "Enterprise", _xlfn.XLOOKUP($F6602, accounts!$A$2:$A$86, accounts!$E$2:$E$86, 0)&gt;=100, "Mid-Market", TRUE, "SMB"))</f>
        <v>Enterprise</v>
      </c>
      <c r="I6602" s="1" t="str">
        <f t="array" ref="I6602">IF($F6602="", "", _xlfn.XLOOKUP($F6602,accounts!$A$2:$A$86,accounts!$F$2:$F$86, "Other"))</f>
        <v>United States</v>
      </c>
      <c r="J6602" s="1" t="s">
        <v>131</v>
      </c>
      <c r="K6602" s="3">
        <v>42988.0</v>
      </c>
      <c r="L6602" s="3">
        <v>43081.0</v>
      </c>
      <c r="M6602" s="1">
        <v>3021.0</v>
      </c>
    </row>
    <row r="6603">
      <c r="A6603" s="1" t="s">
        <v>6808</v>
      </c>
      <c r="B6603" s="1" t="s">
        <v>17</v>
      </c>
      <c r="C6603" s="1" t="str">
        <f t="array" ref="C6603">_xlfn.XLOOKUP($B6603, sales_teams!$A$2:$A$36, sales_teams!$B$2:$B$36)</f>
        <v>Dustin Brinkmann</v>
      </c>
      <c r="D6603" s="1" t="str">
        <f t="array" ref="D6603">_xlfn.XLOOKUP($B6603, sales_teams!$A$2:$A$36, sales_teams!$C$2:$C$36)</f>
        <v>Central</v>
      </c>
      <c r="E6603" s="1" t="s">
        <v>181</v>
      </c>
      <c r="F6603" s="1" t="s">
        <v>56</v>
      </c>
      <c r="G6603" s="1" t="str">
        <f t="array" ref="G6603">IF($F6603="", "", _xlfn.XLOOKUP($F6603,accounts!$A$2:$A$86,accounts!$B$2:$B$86, "Other"))</f>
        <v>software</v>
      </c>
      <c r="H6603" s="1" t="str">
        <f t="array" ref="H6603">IF($F6603="", "", IFS(_xlfn.XLOOKUP($F6603, accounts!$A$2:$A$86, accounts!$E$2:$E$86, 0)&gt;=1000, "Enterprise", _xlfn.XLOOKUP($F6603, accounts!$A$2:$A$86, accounts!$E$2:$E$86, 0)&gt;=100, "Mid-Market", TRUE, "SMB"))</f>
        <v>Enterprise</v>
      </c>
      <c r="I6603" s="1" t="str">
        <f t="array" ref="I6603">IF($F6603="", "", _xlfn.XLOOKUP($F6603,accounts!$A$2:$A$86,accounts!$F$2:$F$86, "Other"))</f>
        <v>United States</v>
      </c>
      <c r="J6603" s="1" t="s">
        <v>131</v>
      </c>
      <c r="K6603" s="3">
        <v>42988.0</v>
      </c>
      <c r="L6603" s="3">
        <v>43051.0</v>
      </c>
      <c r="M6603" s="1">
        <v>511.0</v>
      </c>
    </row>
    <row r="6604">
      <c r="A6604" s="1" t="s">
        <v>6809</v>
      </c>
      <c r="B6604" s="1" t="s">
        <v>107</v>
      </c>
      <c r="C6604" s="1" t="str">
        <f t="array" ref="C6604">_xlfn.XLOOKUP($B6604, sales_teams!$A$2:$A$36, sales_teams!$B$2:$B$36)</f>
        <v>Summer Sewald</v>
      </c>
      <c r="D6604" s="1" t="str">
        <f t="array" ref="D6604">_xlfn.XLOOKUP($B6604, sales_teams!$A$2:$A$36, sales_teams!$C$2:$C$36)</f>
        <v>West</v>
      </c>
      <c r="E6604" s="1" t="s">
        <v>194</v>
      </c>
      <c r="F6604" s="1" t="s">
        <v>36</v>
      </c>
      <c r="G6604" s="1" t="str">
        <f t="array" ref="G6604">IF($F6604="", "", _xlfn.XLOOKUP($F6604,accounts!$A$2:$A$86,accounts!$B$2:$B$86, "Other"))</f>
        <v>retail</v>
      </c>
      <c r="H6604" s="1" t="str">
        <f t="array" ref="H6604">IF($F6604="", "", IFS(_xlfn.XLOOKUP($F6604, accounts!$A$2:$A$86, accounts!$E$2:$E$86, 0)&gt;=1000, "Enterprise", _xlfn.XLOOKUP($F6604, accounts!$A$2:$A$86, accounts!$E$2:$E$86, 0)&gt;=100, "Mid-Market", TRUE, "SMB"))</f>
        <v>Enterprise</v>
      </c>
      <c r="I6604" s="1" t="str">
        <f t="array" ref="I6604">IF($F6604="", "", _xlfn.XLOOKUP($F6604,accounts!$A$2:$A$86,accounts!$F$2:$F$86, "Other"))</f>
        <v>United States</v>
      </c>
      <c r="J6604" s="1" t="s">
        <v>131</v>
      </c>
      <c r="K6604" s="3">
        <v>42988.0</v>
      </c>
      <c r="L6604" s="3">
        <v>42999.0</v>
      </c>
      <c r="M6604" s="1">
        <v>5832.0</v>
      </c>
    </row>
    <row r="6605">
      <c r="A6605" s="1" t="s">
        <v>6810</v>
      </c>
      <c r="B6605" s="1" t="s">
        <v>65</v>
      </c>
      <c r="C6605" s="1" t="str">
        <f t="array" ref="C6605">_xlfn.XLOOKUP($B6605, sales_teams!$A$2:$A$36, sales_teams!$B$2:$B$36)</f>
        <v>Celia Rouche</v>
      </c>
      <c r="D6605" s="1" t="str">
        <f t="array" ref="D6605">_xlfn.XLOOKUP($B6605, sales_teams!$A$2:$A$36, sales_teams!$C$2:$C$36)</f>
        <v>West</v>
      </c>
      <c r="E6605" s="1" t="s">
        <v>179</v>
      </c>
      <c r="F6605" s="1" t="s">
        <v>43</v>
      </c>
      <c r="G6605" s="1" t="str">
        <f t="array" ref="G6605">IF($F6605="", "", _xlfn.XLOOKUP($F6605,accounts!$A$2:$A$86,accounts!$B$2:$B$86, "Other"))</f>
        <v>software</v>
      </c>
      <c r="H6605" s="1" t="str">
        <f t="array" ref="H6605">IF($F6605="", "", IFS(_xlfn.XLOOKUP($F6605, accounts!$A$2:$A$86, accounts!$E$2:$E$86, 0)&gt;=1000, "Enterprise", _xlfn.XLOOKUP($F6605, accounts!$A$2:$A$86, accounts!$E$2:$E$86, 0)&gt;=100, "Mid-Market", TRUE, "SMB"))</f>
        <v>Enterprise</v>
      </c>
      <c r="I6605" s="1" t="str">
        <f t="array" ref="I6605">IF($F6605="", "", _xlfn.XLOOKUP($F6605,accounts!$A$2:$A$86,accounts!$F$2:$F$86, "Other"))</f>
        <v>United States</v>
      </c>
      <c r="J6605" s="1" t="s">
        <v>189</v>
      </c>
      <c r="K6605" s="3">
        <v>42988.0</v>
      </c>
    </row>
    <row r="6606">
      <c r="A6606" s="1" t="s">
        <v>6811</v>
      </c>
      <c r="B6606" s="1" t="s">
        <v>65</v>
      </c>
      <c r="C6606" s="1" t="str">
        <f t="array" ref="C6606">_xlfn.XLOOKUP($B6606, sales_teams!$A$2:$A$36, sales_teams!$B$2:$B$36)</f>
        <v>Celia Rouche</v>
      </c>
      <c r="D6606" s="1" t="str">
        <f t="array" ref="D6606">_xlfn.XLOOKUP($B6606, sales_teams!$A$2:$A$36, sales_teams!$C$2:$C$36)</f>
        <v>West</v>
      </c>
      <c r="E6606" s="1" t="s">
        <v>179</v>
      </c>
      <c r="G6606" s="1" t="str">
        <f t="array" ref="G6606">IF($F6606="", "", _xlfn.XLOOKUP($F6606,accounts!$A$2:$A$86,accounts!$B$2:$B$86, "Other"))</f>
        <v/>
      </c>
      <c r="H6606" s="1" t="str">
        <f t="array" ref="H6606">IF($F6606="", "", IFS(_xlfn.XLOOKUP($F6606, accounts!$A$2:$A$86, accounts!$E$2:$E$86, 0)&gt;=1000, "Enterprise", _xlfn.XLOOKUP($F6606, accounts!$A$2:$A$86, accounts!$E$2:$E$86, 0)&gt;=100, "Mid-Market", TRUE, "SMB"))</f>
        <v/>
      </c>
      <c r="I6606" s="1" t="str">
        <f t="array" ref="I6606">IF($F6606="", "", _xlfn.XLOOKUP($F6606,accounts!$A$2:$A$86,accounts!$F$2:$F$86, "Other"))</f>
        <v/>
      </c>
      <c r="J6606" s="1" t="s">
        <v>189</v>
      </c>
      <c r="K6606" s="3">
        <v>42988.0</v>
      </c>
    </row>
    <row r="6607">
      <c r="A6607" s="1" t="s">
        <v>6812</v>
      </c>
      <c r="B6607" s="1" t="s">
        <v>15</v>
      </c>
      <c r="C6607" s="1" t="str">
        <f t="array" ref="C6607">_xlfn.XLOOKUP($B6607, sales_teams!$A$2:$A$36, sales_teams!$B$2:$B$36)</f>
        <v>Dustin Brinkmann</v>
      </c>
      <c r="D6607" s="1" t="str">
        <f t="array" ref="D6607">_xlfn.XLOOKUP($B6607, sales_teams!$A$2:$A$36, sales_teams!$C$2:$C$36)</f>
        <v>Central</v>
      </c>
      <c r="E6607" s="1" t="s">
        <v>194</v>
      </c>
      <c r="F6607" s="1" t="s">
        <v>78</v>
      </c>
      <c r="G6607" s="1" t="str">
        <f t="array" ref="G6607">IF($F6607="", "", _xlfn.XLOOKUP($F6607,accounts!$A$2:$A$86,accounts!$B$2:$B$86, "Other"))</f>
        <v>marketing</v>
      </c>
      <c r="H6607" s="1" t="str">
        <f t="array" ref="H6607">IF($F6607="", "", IFS(_xlfn.XLOOKUP($F6607, accounts!$A$2:$A$86, accounts!$E$2:$E$86, 0)&gt;=1000, "Enterprise", _xlfn.XLOOKUP($F6607, accounts!$A$2:$A$86, accounts!$E$2:$E$86, 0)&gt;=100, "Mid-Market", TRUE, "SMB"))</f>
        <v>Enterprise</v>
      </c>
      <c r="I6607" s="1" t="str">
        <f t="array" ref="I6607">IF($F6607="", "", _xlfn.XLOOKUP($F6607,accounts!$A$2:$A$86,accounts!$F$2:$F$86, "Other"))</f>
        <v>United States</v>
      </c>
      <c r="J6607" s="1" t="s">
        <v>192</v>
      </c>
      <c r="K6607" s="3">
        <v>42988.0</v>
      </c>
      <c r="L6607" s="3">
        <v>43008.0</v>
      </c>
      <c r="M6607" s="1">
        <v>0.0</v>
      </c>
    </row>
    <row r="6608">
      <c r="A6608" s="1" t="s">
        <v>6813</v>
      </c>
      <c r="B6608" s="1" t="s">
        <v>15</v>
      </c>
      <c r="C6608" s="1" t="str">
        <f t="array" ref="C6608">_xlfn.XLOOKUP($B6608, sales_teams!$A$2:$A$36, sales_teams!$B$2:$B$36)</f>
        <v>Dustin Brinkmann</v>
      </c>
      <c r="D6608" s="1" t="str">
        <f t="array" ref="D6608">_xlfn.XLOOKUP($B6608, sales_teams!$A$2:$A$36, sales_teams!$C$2:$C$36)</f>
        <v>Central</v>
      </c>
      <c r="E6608" s="1" t="s">
        <v>188</v>
      </c>
      <c r="F6608" s="1" t="s">
        <v>64</v>
      </c>
      <c r="G6608" s="1" t="str">
        <f t="array" ref="G6608">IF($F6608="", "", _xlfn.XLOOKUP($F6608,accounts!$A$2:$A$86,accounts!$B$2:$B$86, "Other"))</f>
        <v>technology</v>
      </c>
      <c r="H6608" s="1" t="str">
        <f t="array" ref="H6608">IF($F6608="", "", IFS(_xlfn.XLOOKUP($F6608, accounts!$A$2:$A$86, accounts!$E$2:$E$86, 0)&gt;=1000, "Enterprise", _xlfn.XLOOKUP($F6608, accounts!$A$2:$A$86, accounts!$E$2:$E$86, 0)&gt;=100, "Mid-Market", TRUE, "SMB"))</f>
        <v>Enterprise</v>
      </c>
      <c r="I6608" s="1" t="str">
        <f t="array" ref="I6608">IF($F6608="", "", _xlfn.XLOOKUP($F6608,accounts!$A$2:$A$86,accounts!$F$2:$F$86, "Other"))</f>
        <v>United States</v>
      </c>
      <c r="J6608" s="1" t="s">
        <v>192</v>
      </c>
      <c r="K6608" s="3">
        <v>42988.0</v>
      </c>
      <c r="L6608" s="3">
        <v>43063.0</v>
      </c>
      <c r="M6608" s="1">
        <v>0.0</v>
      </c>
    </row>
    <row r="6609">
      <c r="A6609" s="1" t="s">
        <v>6814</v>
      </c>
      <c r="B6609" s="1" t="s">
        <v>15</v>
      </c>
      <c r="C6609" s="1" t="str">
        <f t="array" ref="C6609">_xlfn.XLOOKUP($B6609, sales_teams!$A$2:$A$36, sales_teams!$B$2:$B$36)</f>
        <v>Dustin Brinkmann</v>
      </c>
      <c r="D6609" s="1" t="str">
        <f t="array" ref="D6609">_xlfn.XLOOKUP($B6609, sales_teams!$A$2:$A$36, sales_teams!$C$2:$C$36)</f>
        <v>Central</v>
      </c>
      <c r="E6609" s="1" t="s">
        <v>179</v>
      </c>
      <c r="F6609" s="1" t="s">
        <v>136</v>
      </c>
      <c r="G6609" s="1" t="str">
        <f t="array" ref="G6609">IF($F6609="", "", _xlfn.XLOOKUP($F6609,accounts!$A$2:$A$86,accounts!$B$2:$B$86, "Other"))</f>
        <v>services</v>
      </c>
      <c r="H6609" s="1" t="str">
        <f t="array" ref="H6609">IF($F6609="", "", IFS(_xlfn.XLOOKUP($F6609, accounts!$A$2:$A$86, accounts!$E$2:$E$86, 0)&gt;=1000, "Enterprise", _xlfn.XLOOKUP($F6609, accounts!$A$2:$A$86, accounts!$E$2:$E$86, 0)&gt;=100, "Mid-Market", TRUE, "SMB"))</f>
        <v>Enterprise</v>
      </c>
      <c r="I6609" s="1" t="str">
        <f t="array" ref="I6609">IF($F6609="", "", _xlfn.XLOOKUP($F6609,accounts!$A$2:$A$86,accounts!$F$2:$F$86, "Other"))</f>
        <v>United States</v>
      </c>
      <c r="J6609" s="1" t="s">
        <v>131</v>
      </c>
      <c r="K6609" s="3">
        <v>42988.0</v>
      </c>
      <c r="L6609" s="3">
        <v>43066.0</v>
      </c>
      <c r="M6609" s="1">
        <v>50.0</v>
      </c>
    </row>
    <row r="6610">
      <c r="A6610" s="1" t="s">
        <v>6815</v>
      </c>
      <c r="B6610" s="1" t="s">
        <v>60</v>
      </c>
      <c r="C6610" s="1" t="str">
        <f t="array" ref="C6610">_xlfn.XLOOKUP($B6610, sales_teams!$A$2:$A$36, sales_teams!$B$2:$B$36)</f>
        <v>Celia Rouche</v>
      </c>
      <c r="D6610" s="1" t="str">
        <f t="array" ref="D6610">_xlfn.XLOOKUP($B6610, sales_teams!$A$2:$A$36, sales_teams!$C$2:$C$36)</f>
        <v>West</v>
      </c>
      <c r="E6610" s="1" t="s">
        <v>188</v>
      </c>
      <c r="F6610" s="1" t="s">
        <v>151</v>
      </c>
      <c r="G6610" s="1" t="str">
        <f t="array" ref="G6610">IF($F6610="", "", _xlfn.XLOOKUP($F6610,accounts!$A$2:$A$86,accounts!$B$2:$B$86, "Other"))</f>
        <v>software</v>
      </c>
      <c r="H6610" s="1" t="str">
        <f t="array" ref="H6610">IF($F6610="", "", IFS(_xlfn.XLOOKUP($F6610, accounts!$A$2:$A$86, accounts!$E$2:$E$86, 0)&gt;=1000, "Enterprise", _xlfn.XLOOKUP($F6610, accounts!$A$2:$A$86, accounts!$E$2:$E$86, 0)&gt;=100, "Mid-Market", TRUE, "SMB"))</f>
        <v>Enterprise</v>
      </c>
      <c r="I6610" s="1" t="str">
        <f t="array" ref="I6610">IF($F6610="", "", _xlfn.XLOOKUP($F6610,accounts!$A$2:$A$86,accounts!$F$2:$F$86, "Other"))</f>
        <v>United States</v>
      </c>
      <c r="J6610" s="1" t="s">
        <v>192</v>
      </c>
      <c r="K6610" s="3">
        <v>42988.0</v>
      </c>
      <c r="L6610" s="3">
        <v>43063.0</v>
      </c>
      <c r="M6610" s="1">
        <v>0.0</v>
      </c>
    </row>
    <row r="6611">
      <c r="A6611" s="1" t="s">
        <v>6816</v>
      </c>
      <c r="B6611" s="1" t="s">
        <v>60</v>
      </c>
      <c r="C6611" s="1" t="str">
        <f t="array" ref="C6611">_xlfn.XLOOKUP($B6611, sales_teams!$A$2:$A$36, sales_teams!$B$2:$B$36)</f>
        <v>Celia Rouche</v>
      </c>
      <c r="D6611" s="1" t="str">
        <f t="array" ref="D6611">_xlfn.XLOOKUP($B6611, sales_teams!$A$2:$A$36, sales_teams!$C$2:$C$36)</f>
        <v>West</v>
      </c>
      <c r="E6611" s="1" t="s">
        <v>179</v>
      </c>
      <c r="F6611" s="1" t="s">
        <v>142</v>
      </c>
      <c r="G6611" s="1" t="str">
        <f t="array" ref="G6611">IF($F6611="", "", _xlfn.XLOOKUP($F6611,accounts!$A$2:$A$86,accounts!$B$2:$B$86, "Other"))</f>
        <v>retail</v>
      </c>
      <c r="H6611" s="1" t="str">
        <f t="array" ref="H6611">IF($F6611="", "", IFS(_xlfn.XLOOKUP($F6611, accounts!$A$2:$A$86, accounts!$E$2:$E$86, 0)&gt;=1000, "Enterprise", _xlfn.XLOOKUP($F6611, accounts!$A$2:$A$86, accounts!$E$2:$E$86, 0)&gt;=100, "Mid-Market", TRUE, "SMB"))</f>
        <v>Enterprise</v>
      </c>
      <c r="I6611" s="1" t="str">
        <f t="array" ref="I6611">IF($F6611="", "", _xlfn.XLOOKUP($F6611,accounts!$A$2:$A$86,accounts!$F$2:$F$86, "Other"))</f>
        <v>United States</v>
      </c>
      <c r="J6611" s="1" t="s">
        <v>131</v>
      </c>
      <c r="K6611" s="3">
        <v>42988.0</v>
      </c>
      <c r="L6611" s="3">
        <v>43061.0</v>
      </c>
      <c r="M6611" s="1">
        <v>58.0</v>
      </c>
    </row>
    <row r="6612">
      <c r="A6612" s="1" t="s">
        <v>6817</v>
      </c>
      <c r="B6612" s="1" t="s">
        <v>34</v>
      </c>
      <c r="C6612" s="1" t="str">
        <f t="array" ref="C6612">_xlfn.XLOOKUP($B6612, sales_teams!$A$2:$A$36, sales_teams!$B$2:$B$36)</f>
        <v>Cara Losch</v>
      </c>
      <c r="D6612" s="1" t="str">
        <f t="array" ref="D6612">_xlfn.XLOOKUP($B6612, sales_teams!$A$2:$A$36, sales_teams!$C$2:$C$36)</f>
        <v>East</v>
      </c>
      <c r="E6612" s="1" t="s">
        <v>181</v>
      </c>
      <c r="F6612" s="1" t="s">
        <v>166</v>
      </c>
      <c r="G6612" s="1" t="str">
        <f t="array" ref="G6612">IF($F6612="", "", _xlfn.XLOOKUP($F6612,accounts!$A$2:$A$86,accounts!$B$2:$B$86, "Other"))</f>
        <v>finance</v>
      </c>
      <c r="H6612" s="1" t="str">
        <f t="array" ref="H6612">IF($F6612="", "", IFS(_xlfn.XLOOKUP($F6612, accounts!$A$2:$A$86, accounts!$E$2:$E$86, 0)&gt;=1000, "Enterprise", _xlfn.XLOOKUP($F6612, accounts!$A$2:$A$86, accounts!$E$2:$E$86, 0)&gt;=100, "Mid-Market", TRUE, "SMB"))</f>
        <v>Enterprise</v>
      </c>
      <c r="I6612" s="1" t="str">
        <f t="array" ref="I6612">IF($F6612="", "", _xlfn.XLOOKUP($F6612,accounts!$A$2:$A$86,accounts!$F$2:$F$86, "Other"))</f>
        <v>United States</v>
      </c>
      <c r="J6612" s="1" t="s">
        <v>192</v>
      </c>
      <c r="K6612" s="3">
        <v>42988.0</v>
      </c>
      <c r="L6612" s="3">
        <v>43063.0</v>
      </c>
      <c r="M6612" s="1">
        <v>0.0</v>
      </c>
    </row>
    <row r="6613">
      <c r="A6613" s="1" t="s">
        <v>6818</v>
      </c>
      <c r="B6613" s="1" t="s">
        <v>34</v>
      </c>
      <c r="C6613" s="1" t="str">
        <f t="array" ref="C6613">_xlfn.XLOOKUP($B6613, sales_teams!$A$2:$A$36, sales_teams!$B$2:$B$36)</f>
        <v>Cara Losch</v>
      </c>
      <c r="D6613" s="1" t="str">
        <f t="array" ref="D6613">_xlfn.XLOOKUP($B6613, sales_teams!$A$2:$A$36, sales_teams!$C$2:$C$36)</f>
        <v>East</v>
      </c>
      <c r="E6613" s="1" t="s">
        <v>179</v>
      </c>
      <c r="F6613" s="1" t="s">
        <v>132</v>
      </c>
      <c r="G6613" s="1" t="str">
        <f t="array" ref="G6613">IF($F6613="", "", _xlfn.XLOOKUP($F6613,accounts!$A$2:$A$86,accounts!$B$2:$B$86, "Other"))</f>
        <v>marketing</v>
      </c>
      <c r="H6613" s="1" t="str">
        <f t="array" ref="H6613">IF($F6613="", "", IFS(_xlfn.XLOOKUP($F6613, accounts!$A$2:$A$86, accounts!$E$2:$E$86, 0)&gt;=1000, "Enterprise", _xlfn.XLOOKUP($F6613, accounts!$A$2:$A$86, accounts!$E$2:$E$86, 0)&gt;=100, "Mid-Market", TRUE, "SMB"))</f>
        <v>Enterprise</v>
      </c>
      <c r="I6613" s="1" t="str">
        <f t="array" ref="I6613">IF($F6613="", "", _xlfn.XLOOKUP($F6613,accounts!$A$2:$A$86,accounts!$F$2:$F$86, "Other"))</f>
        <v>Jordan</v>
      </c>
      <c r="J6613" s="1" t="s">
        <v>131</v>
      </c>
      <c r="K6613" s="3">
        <v>42988.0</v>
      </c>
      <c r="L6613" s="3">
        <v>43005.0</v>
      </c>
      <c r="M6613" s="1">
        <v>66.0</v>
      </c>
    </row>
    <row r="6614">
      <c r="A6614" s="1" t="s">
        <v>6819</v>
      </c>
      <c r="B6614" s="1" t="s">
        <v>105</v>
      </c>
      <c r="C6614" s="1" t="str">
        <f t="array" ref="C6614">_xlfn.XLOOKUP($B6614, sales_teams!$A$2:$A$36, sales_teams!$B$2:$B$36)</f>
        <v>Summer Sewald</v>
      </c>
      <c r="D6614" s="1" t="str">
        <f t="array" ref="D6614">_xlfn.XLOOKUP($B6614, sales_teams!$A$2:$A$36, sales_teams!$C$2:$C$36)</f>
        <v>West</v>
      </c>
      <c r="E6614" s="1" t="s">
        <v>148</v>
      </c>
      <c r="G6614" s="1" t="str">
        <f t="array" ref="G6614">IF($F6614="", "", _xlfn.XLOOKUP($F6614,accounts!$A$2:$A$86,accounts!$B$2:$B$86, "Other"))</f>
        <v/>
      </c>
      <c r="H6614" s="1" t="str">
        <f t="array" ref="H6614">IF($F6614="", "", IFS(_xlfn.XLOOKUP($F6614, accounts!$A$2:$A$86, accounts!$E$2:$E$86, 0)&gt;=1000, "Enterprise", _xlfn.XLOOKUP($F6614, accounts!$A$2:$A$86, accounts!$E$2:$E$86, 0)&gt;=100, "Mid-Market", TRUE, "SMB"))</f>
        <v/>
      </c>
      <c r="I6614" s="1" t="str">
        <f t="array" ref="I6614">IF($F6614="", "", _xlfn.XLOOKUP($F6614,accounts!$A$2:$A$86,accounts!$F$2:$F$86, "Other"))</f>
        <v/>
      </c>
      <c r="J6614" s="1" t="s">
        <v>189</v>
      </c>
      <c r="K6614" s="3">
        <v>42988.0</v>
      </c>
    </row>
    <row r="6615">
      <c r="A6615" s="1" t="s">
        <v>6820</v>
      </c>
      <c r="B6615" s="1" t="s">
        <v>7</v>
      </c>
      <c r="C6615" s="1" t="str">
        <f t="array" ref="C6615">_xlfn.XLOOKUP($B6615, sales_teams!$A$2:$A$36, sales_teams!$B$2:$B$36)</f>
        <v>Dustin Brinkmann</v>
      </c>
      <c r="D6615" s="1" t="str">
        <f t="array" ref="D6615">_xlfn.XLOOKUP($B6615, sales_teams!$A$2:$A$36, sales_teams!$C$2:$C$36)</f>
        <v>Central</v>
      </c>
      <c r="E6615" s="1" t="s">
        <v>181</v>
      </c>
      <c r="F6615" s="1" t="s">
        <v>89</v>
      </c>
      <c r="G6615" s="1" t="str">
        <f t="array" ref="G6615">IF($F6615="", "", _xlfn.XLOOKUP($F6615,accounts!$A$2:$A$86,accounts!$B$2:$B$86, "Other"))</f>
        <v>finance</v>
      </c>
      <c r="H6615" s="1" t="str">
        <f t="array" ref="H6615">IF($F6615="", "", IFS(_xlfn.XLOOKUP($F6615, accounts!$A$2:$A$86, accounts!$E$2:$E$86, 0)&gt;=1000, "Enterprise", _xlfn.XLOOKUP($F6615, accounts!$A$2:$A$86, accounts!$E$2:$E$86, 0)&gt;=100, "Mid-Market", TRUE, "SMB"))</f>
        <v>Enterprise</v>
      </c>
      <c r="I6615" s="1" t="str">
        <f t="array" ref="I6615">IF($F6615="", "", _xlfn.XLOOKUP($F6615,accounts!$A$2:$A$86,accounts!$F$2:$F$86, "Other"))</f>
        <v>United States</v>
      </c>
      <c r="J6615" s="1" t="s">
        <v>192</v>
      </c>
      <c r="K6615" s="3">
        <v>42989.0</v>
      </c>
      <c r="L6615" s="3">
        <v>42991.0</v>
      </c>
      <c r="M6615" s="1">
        <v>0.0</v>
      </c>
    </row>
    <row r="6616">
      <c r="A6616" s="1" t="s">
        <v>6821</v>
      </c>
      <c r="B6616" s="1" t="s">
        <v>7</v>
      </c>
      <c r="C6616" s="1" t="str">
        <f t="array" ref="C6616">_xlfn.XLOOKUP($B6616, sales_teams!$A$2:$A$36, sales_teams!$B$2:$B$36)</f>
        <v>Dustin Brinkmann</v>
      </c>
      <c r="D6616" s="1" t="str">
        <f t="array" ref="D6616">_xlfn.XLOOKUP($B6616, sales_teams!$A$2:$A$36, sales_teams!$C$2:$C$36)</f>
        <v>Central</v>
      </c>
      <c r="E6616" s="1" t="s">
        <v>194</v>
      </c>
      <c r="F6616" s="1" t="s">
        <v>164</v>
      </c>
      <c r="G6616" s="1" t="str">
        <f t="array" ref="G6616">IF($F6616="", "", _xlfn.XLOOKUP($F6616,accounts!$A$2:$A$86,accounts!$B$2:$B$86, "Other"))</f>
        <v>retail</v>
      </c>
      <c r="H6616" s="1" t="str">
        <f t="array" ref="H6616">IF($F6616="", "", IFS(_xlfn.XLOOKUP($F6616, accounts!$A$2:$A$86, accounts!$E$2:$E$86, 0)&gt;=1000, "Enterprise", _xlfn.XLOOKUP($F6616, accounts!$A$2:$A$86, accounts!$E$2:$E$86, 0)&gt;=100, "Mid-Market", TRUE, "SMB"))</f>
        <v>Mid-Market</v>
      </c>
      <c r="I6616" s="1" t="str">
        <f t="array" ref="I6616">IF($F6616="", "", _xlfn.XLOOKUP($F6616,accounts!$A$2:$A$86,accounts!$F$2:$F$86, "Other"))</f>
        <v>United States</v>
      </c>
      <c r="J6616" s="1" t="s">
        <v>192</v>
      </c>
      <c r="K6616" s="3">
        <v>42989.0</v>
      </c>
      <c r="L6616" s="3">
        <v>43053.0</v>
      </c>
      <c r="M6616" s="1">
        <v>0.0</v>
      </c>
    </row>
    <row r="6617">
      <c r="A6617" s="1" t="s">
        <v>6822</v>
      </c>
      <c r="B6617" s="1" t="s">
        <v>7</v>
      </c>
      <c r="C6617" s="1" t="str">
        <f t="array" ref="C6617">_xlfn.XLOOKUP($B6617, sales_teams!$A$2:$A$36, sales_teams!$B$2:$B$36)</f>
        <v>Dustin Brinkmann</v>
      </c>
      <c r="D6617" s="1" t="str">
        <f t="array" ref="D6617">_xlfn.XLOOKUP($B6617, sales_teams!$A$2:$A$36, sales_teams!$C$2:$C$36)</f>
        <v>Central</v>
      </c>
      <c r="E6617" s="1" t="s">
        <v>179</v>
      </c>
      <c r="F6617" s="1" t="s">
        <v>47</v>
      </c>
      <c r="G6617" s="1" t="str">
        <f t="array" ref="G6617">IF($F6617="", "", _xlfn.XLOOKUP($F6617,accounts!$A$2:$A$86,accounts!$B$2:$B$86, "Other"))</f>
        <v>retail</v>
      </c>
      <c r="H6617" s="1" t="str">
        <f t="array" ref="H6617">IF($F6617="", "", IFS(_xlfn.XLOOKUP($F6617, accounts!$A$2:$A$86, accounts!$E$2:$E$86, 0)&gt;=1000, "Enterprise", _xlfn.XLOOKUP($F6617, accounts!$A$2:$A$86, accounts!$E$2:$E$86, 0)&gt;=100, "Mid-Market", TRUE, "SMB"))</f>
        <v>Enterprise</v>
      </c>
      <c r="I6617" s="1" t="str">
        <f t="array" ref="I6617">IF($F6617="", "", _xlfn.XLOOKUP($F6617,accounts!$A$2:$A$86,accounts!$F$2:$F$86, "Other"))</f>
        <v>United States</v>
      </c>
      <c r="J6617" s="1" t="s">
        <v>131</v>
      </c>
      <c r="K6617" s="3">
        <v>42989.0</v>
      </c>
      <c r="L6617" s="3">
        <v>43056.0</v>
      </c>
      <c r="M6617" s="1">
        <v>44.0</v>
      </c>
    </row>
    <row r="6618">
      <c r="A6618" s="1" t="s">
        <v>6823</v>
      </c>
      <c r="B6618" s="1" t="s">
        <v>57</v>
      </c>
      <c r="C6618" s="1" t="str">
        <f t="array" ref="C6618">_xlfn.XLOOKUP($B6618, sales_teams!$A$2:$A$36, sales_teams!$B$2:$B$36)</f>
        <v>Rocco Neubert</v>
      </c>
      <c r="D6618" s="1" t="str">
        <f t="array" ref="D6618">_xlfn.XLOOKUP($B6618, sales_teams!$A$2:$A$36, sales_teams!$C$2:$C$36)</f>
        <v>East</v>
      </c>
      <c r="E6618" s="1" t="s">
        <v>109</v>
      </c>
      <c r="F6618" s="1" t="s">
        <v>127</v>
      </c>
      <c r="G6618" s="1" t="str">
        <f t="array" ref="G6618">IF($F6618="", "", _xlfn.XLOOKUP($F6618,accounts!$A$2:$A$86,accounts!$B$2:$B$86, "Other"))</f>
        <v>technology</v>
      </c>
      <c r="H6618" s="1" t="str">
        <f t="array" ref="H6618">IF($F6618="", "", IFS(_xlfn.XLOOKUP($F6618, accounts!$A$2:$A$86, accounts!$E$2:$E$86, 0)&gt;=1000, "Enterprise", _xlfn.XLOOKUP($F6618, accounts!$A$2:$A$86, accounts!$E$2:$E$86, 0)&gt;=100, "Mid-Market", TRUE, "SMB"))</f>
        <v>Enterprise</v>
      </c>
      <c r="I6618" s="1" t="str">
        <f t="array" ref="I6618">IF($F6618="", "", _xlfn.XLOOKUP($F6618,accounts!$A$2:$A$86,accounts!$F$2:$F$86, "Other"))</f>
        <v>United States</v>
      </c>
      <c r="J6618" s="1" t="s">
        <v>131</v>
      </c>
      <c r="K6618" s="3">
        <v>42989.0</v>
      </c>
      <c r="L6618" s="3">
        <v>43099.0</v>
      </c>
      <c r="M6618" s="1">
        <v>1140.0</v>
      </c>
    </row>
    <row r="6619">
      <c r="A6619" s="1" t="s">
        <v>6824</v>
      </c>
      <c r="B6619" s="1" t="s">
        <v>52</v>
      </c>
      <c r="C6619" s="1" t="str">
        <f t="array" ref="C6619">_xlfn.XLOOKUP($B6619, sales_teams!$A$2:$A$36, sales_teams!$B$2:$B$36)</f>
        <v>Rocco Neubert</v>
      </c>
      <c r="D6619" s="1" t="str">
        <f t="array" ref="D6619">_xlfn.XLOOKUP($B6619, sales_teams!$A$2:$A$36, sales_teams!$C$2:$C$36)</f>
        <v>East</v>
      </c>
      <c r="E6619" s="1" t="s">
        <v>194</v>
      </c>
      <c r="F6619" s="1" t="s">
        <v>173</v>
      </c>
      <c r="G6619" s="1" t="str">
        <f t="array" ref="G6619">IF($F6619="", "", _xlfn.XLOOKUP($F6619,accounts!$A$2:$A$86,accounts!$B$2:$B$86, "Other"))</f>
        <v>technology</v>
      </c>
      <c r="H6619" s="1" t="str">
        <f t="array" ref="H6619">IF($F6619="", "", IFS(_xlfn.XLOOKUP($F6619, accounts!$A$2:$A$86, accounts!$E$2:$E$86, 0)&gt;=1000, "Enterprise", _xlfn.XLOOKUP($F6619, accounts!$A$2:$A$86, accounts!$E$2:$E$86, 0)&gt;=100, "Mid-Market", TRUE, "SMB"))</f>
        <v>Mid-Market</v>
      </c>
      <c r="I6619" s="1" t="str">
        <f t="array" ref="I6619">IF($F6619="", "", _xlfn.XLOOKUP($F6619,accounts!$A$2:$A$86,accounts!$F$2:$F$86, "Other"))</f>
        <v>China</v>
      </c>
      <c r="J6619" s="1" t="s">
        <v>131</v>
      </c>
      <c r="K6619" s="3">
        <v>42989.0</v>
      </c>
      <c r="L6619" s="3">
        <v>42999.0</v>
      </c>
      <c r="M6619" s="1">
        <v>5245.0</v>
      </c>
    </row>
    <row r="6620">
      <c r="A6620" s="1" t="s">
        <v>6825</v>
      </c>
      <c r="B6620" s="1" t="s">
        <v>12</v>
      </c>
      <c r="C6620" s="1" t="str">
        <f t="array" ref="C6620">_xlfn.XLOOKUP($B6620, sales_teams!$A$2:$A$36, sales_teams!$B$2:$B$36)</f>
        <v>Dustin Brinkmann</v>
      </c>
      <c r="D6620" s="1" t="str">
        <f t="array" ref="D6620">_xlfn.XLOOKUP($B6620, sales_teams!$A$2:$A$36, sales_teams!$C$2:$C$36)</f>
        <v>Central</v>
      </c>
      <c r="E6620" s="1" t="s">
        <v>194</v>
      </c>
      <c r="F6620" s="1" t="s">
        <v>113</v>
      </c>
      <c r="G6620" s="1" t="str">
        <f t="array" ref="G6620">IF($F6620="", "", _xlfn.XLOOKUP($F6620,accounts!$A$2:$A$86,accounts!$B$2:$B$86, "Other"))</f>
        <v>telecommunications</v>
      </c>
      <c r="H6620" s="1" t="str">
        <f t="array" ref="H6620">IF($F6620="", "", IFS(_xlfn.XLOOKUP($F6620, accounts!$A$2:$A$86, accounts!$E$2:$E$86, 0)&gt;=1000, "Enterprise", _xlfn.XLOOKUP($F6620, accounts!$A$2:$A$86, accounts!$E$2:$E$86, 0)&gt;=100, "Mid-Market", TRUE, "SMB"))</f>
        <v>Mid-Market</v>
      </c>
      <c r="I6620" s="1" t="str">
        <f t="array" ref="I6620">IF($F6620="", "", _xlfn.XLOOKUP($F6620,accounts!$A$2:$A$86,accounts!$F$2:$F$86, "Other"))</f>
        <v>United States</v>
      </c>
      <c r="J6620" s="1" t="s">
        <v>131</v>
      </c>
      <c r="K6620" s="3">
        <v>42989.0</v>
      </c>
      <c r="L6620" s="3">
        <v>43073.0</v>
      </c>
      <c r="M6620" s="1">
        <v>5520.0</v>
      </c>
    </row>
    <row r="6621">
      <c r="A6621" s="1" t="s">
        <v>6826</v>
      </c>
      <c r="B6621" s="1" t="s">
        <v>39</v>
      </c>
      <c r="C6621" s="1" t="str">
        <f t="array" ref="C6621">_xlfn.XLOOKUP($B6621, sales_teams!$A$2:$A$36, sales_teams!$B$2:$B$36)</f>
        <v>Cara Losch</v>
      </c>
      <c r="D6621" s="1" t="str">
        <f t="array" ref="D6621">_xlfn.XLOOKUP($B6621, sales_teams!$A$2:$A$36, sales_teams!$C$2:$C$36)</f>
        <v>East</v>
      </c>
      <c r="E6621" s="1" t="s">
        <v>181</v>
      </c>
      <c r="G6621" s="1" t="str">
        <f t="array" ref="G6621">IF($F6621="", "", _xlfn.XLOOKUP($F6621,accounts!$A$2:$A$86,accounts!$B$2:$B$86, "Other"))</f>
        <v/>
      </c>
      <c r="H6621" s="1" t="str">
        <f t="array" ref="H6621">IF($F6621="", "", IFS(_xlfn.XLOOKUP($F6621, accounts!$A$2:$A$86, accounts!$E$2:$E$86, 0)&gt;=1000, "Enterprise", _xlfn.XLOOKUP($F6621, accounts!$A$2:$A$86, accounts!$E$2:$E$86, 0)&gt;=100, "Mid-Market", TRUE, "SMB"))</f>
        <v/>
      </c>
      <c r="I6621" s="1" t="str">
        <f t="array" ref="I6621">IF($F6621="", "", _xlfn.XLOOKUP($F6621,accounts!$A$2:$A$86,accounts!$F$2:$F$86, "Other"))</f>
        <v/>
      </c>
      <c r="J6621" s="1" t="s">
        <v>189</v>
      </c>
      <c r="K6621" s="3">
        <v>42989.0</v>
      </c>
    </row>
    <row r="6622">
      <c r="A6622" s="1" t="s">
        <v>6827</v>
      </c>
      <c r="B6622" s="1" t="s">
        <v>39</v>
      </c>
      <c r="C6622" s="1" t="str">
        <f t="array" ref="C6622">_xlfn.XLOOKUP($B6622, sales_teams!$A$2:$A$36, sales_teams!$B$2:$B$36)</f>
        <v>Cara Losch</v>
      </c>
      <c r="D6622" s="1" t="str">
        <f t="array" ref="D6622">_xlfn.XLOOKUP($B6622, sales_teams!$A$2:$A$36, sales_teams!$C$2:$C$36)</f>
        <v>East</v>
      </c>
      <c r="E6622" s="1" t="s">
        <v>148</v>
      </c>
      <c r="G6622" s="1" t="str">
        <f t="array" ref="G6622">IF($F6622="", "", _xlfn.XLOOKUP($F6622,accounts!$A$2:$A$86,accounts!$B$2:$B$86, "Other"))</f>
        <v/>
      </c>
      <c r="H6622" s="1" t="str">
        <f t="array" ref="H6622">IF($F6622="", "", IFS(_xlfn.XLOOKUP($F6622, accounts!$A$2:$A$86, accounts!$E$2:$E$86, 0)&gt;=1000, "Enterprise", _xlfn.XLOOKUP($F6622, accounts!$A$2:$A$86, accounts!$E$2:$E$86, 0)&gt;=100, "Mid-Market", TRUE, "SMB"))</f>
        <v/>
      </c>
      <c r="I6622" s="1" t="str">
        <f t="array" ref="I6622">IF($F6622="", "", _xlfn.XLOOKUP($F6622,accounts!$A$2:$A$86,accounts!$F$2:$F$86, "Other"))</f>
        <v/>
      </c>
      <c r="J6622" s="1" t="s">
        <v>189</v>
      </c>
      <c r="K6622" s="3">
        <v>42989.0</v>
      </c>
    </row>
    <row r="6623">
      <c r="A6623" s="1" t="s">
        <v>6828</v>
      </c>
      <c r="B6623" s="1" t="s">
        <v>30</v>
      </c>
      <c r="C6623" s="1" t="str">
        <f t="array" ref="C6623">_xlfn.XLOOKUP($B6623, sales_teams!$A$2:$A$36, sales_teams!$B$2:$B$36)</f>
        <v>Melvin Marxen</v>
      </c>
      <c r="D6623" s="1" t="str">
        <f t="array" ref="D6623">_xlfn.XLOOKUP($B6623, sales_teams!$A$2:$A$36, sales_teams!$C$2:$C$36)</f>
        <v>Central</v>
      </c>
      <c r="E6623" s="1" t="s">
        <v>194</v>
      </c>
      <c r="F6623" s="1" t="s">
        <v>78</v>
      </c>
      <c r="G6623" s="1" t="str">
        <f t="array" ref="G6623">IF($F6623="", "", _xlfn.XLOOKUP($F6623,accounts!$A$2:$A$86,accounts!$B$2:$B$86, "Other"))</f>
        <v>marketing</v>
      </c>
      <c r="H6623" s="1" t="str">
        <f t="array" ref="H6623">IF($F6623="", "", IFS(_xlfn.XLOOKUP($F6623, accounts!$A$2:$A$86, accounts!$E$2:$E$86, 0)&gt;=1000, "Enterprise", _xlfn.XLOOKUP($F6623, accounts!$A$2:$A$86, accounts!$E$2:$E$86, 0)&gt;=100, "Mid-Market", TRUE, "SMB"))</f>
        <v>Enterprise</v>
      </c>
      <c r="I6623" s="1" t="str">
        <f t="array" ref="I6623">IF($F6623="", "", _xlfn.XLOOKUP($F6623,accounts!$A$2:$A$86,accounts!$F$2:$F$86, "Other"))</f>
        <v>United States</v>
      </c>
      <c r="J6623" s="1" t="s">
        <v>192</v>
      </c>
      <c r="K6623" s="3">
        <v>42989.0</v>
      </c>
      <c r="L6623" s="3">
        <v>43058.0</v>
      </c>
      <c r="M6623" s="1">
        <v>0.0</v>
      </c>
    </row>
    <row r="6624">
      <c r="A6624" s="1" t="s">
        <v>6829</v>
      </c>
      <c r="B6624" s="1" t="s">
        <v>30</v>
      </c>
      <c r="C6624" s="1" t="str">
        <f t="array" ref="C6624">_xlfn.XLOOKUP($B6624, sales_teams!$A$2:$A$36, sales_teams!$B$2:$B$36)</f>
        <v>Melvin Marxen</v>
      </c>
      <c r="D6624" s="1" t="str">
        <f t="array" ref="D6624">_xlfn.XLOOKUP($B6624, sales_teams!$A$2:$A$36, sales_teams!$C$2:$C$36)</f>
        <v>Central</v>
      </c>
      <c r="E6624" s="1" t="s">
        <v>148</v>
      </c>
      <c r="F6624" s="1" t="s">
        <v>149</v>
      </c>
      <c r="G6624" s="1" t="str">
        <f t="array" ref="G6624">IF($F6624="", "", _xlfn.XLOOKUP($F6624,accounts!$A$2:$A$86,accounts!$B$2:$B$86, "Other"))</f>
        <v>medical</v>
      </c>
      <c r="H6624" s="1" t="str">
        <f t="array" ref="H6624">IF($F6624="", "", IFS(_xlfn.XLOOKUP($F6624, accounts!$A$2:$A$86, accounts!$E$2:$E$86, 0)&gt;=1000, "Enterprise", _xlfn.XLOOKUP($F6624, accounts!$A$2:$A$86, accounts!$E$2:$E$86, 0)&gt;=100, "Mid-Market", TRUE, "SMB"))</f>
        <v>Enterprise</v>
      </c>
      <c r="I6624" s="1" t="str">
        <f t="array" ref="I6624">IF($F6624="", "", _xlfn.XLOOKUP($F6624,accounts!$A$2:$A$86,accounts!$F$2:$F$86, "Other"))</f>
        <v>United States</v>
      </c>
      <c r="J6624" s="1" t="s">
        <v>192</v>
      </c>
      <c r="K6624" s="3">
        <v>42989.0</v>
      </c>
      <c r="L6624" s="3">
        <v>43053.0</v>
      </c>
      <c r="M6624" s="1">
        <v>0.0</v>
      </c>
    </row>
    <row r="6625">
      <c r="A6625" s="1" t="s">
        <v>6830</v>
      </c>
      <c r="B6625" s="1" t="s">
        <v>42</v>
      </c>
      <c r="C6625" s="1" t="str">
        <f t="array" ref="C6625">_xlfn.XLOOKUP($B6625, sales_teams!$A$2:$A$36, sales_teams!$B$2:$B$36)</f>
        <v>Cara Losch</v>
      </c>
      <c r="D6625" s="1" t="str">
        <f t="array" ref="D6625">_xlfn.XLOOKUP($B6625, sales_teams!$A$2:$A$36, sales_teams!$C$2:$C$36)</f>
        <v>East</v>
      </c>
      <c r="E6625" s="1" t="s">
        <v>179</v>
      </c>
      <c r="F6625" s="1" t="s">
        <v>171</v>
      </c>
      <c r="G6625" s="1" t="str">
        <f t="array" ref="G6625">IF($F6625="", "", _xlfn.XLOOKUP($F6625,accounts!$A$2:$A$86,accounts!$B$2:$B$86, "Other"))</f>
        <v>retail</v>
      </c>
      <c r="H6625" s="1" t="str">
        <f t="array" ref="H6625">IF($F6625="", "", IFS(_xlfn.XLOOKUP($F6625, accounts!$A$2:$A$86, accounts!$E$2:$E$86, 0)&gt;=1000, "Enterprise", _xlfn.XLOOKUP($F6625, accounts!$A$2:$A$86, accounts!$E$2:$E$86, 0)&gt;=100, "Mid-Market", TRUE, "SMB"))</f>
        <v>Enterprise</v>
      </c>
      <c r="I6625" s="1" t="str">
        <f t="array" ref="I6625">IF($F6625="", "", _xlfn.XLOOKUP($F6625,accounts!$A$2:$A$86,accounts!$F$2:$F$86, "Other"))</f>
        <v>United States</v>
      </c>
      <c r="J6625" s="1" t="s">
        <v>192</v>
      </c>
      <c r="K6625" s="3">
        <v>42989.0</v>
      </c>
      <c r="L6625" s="3">
        <v>43092.0</v>
      </c>
      <c r="M6625" s="1">
        <v>0.0</v>
      </c>
    </row>
    <row r="6626">
      <c r="A6626" s="1" t="s">
        <v>6831</v>
      </c>
      <c r="B6626" s="1" t="s">
        <v>26</v>
      </c>
      <c r="C6626" s="1" t="str">
        <f t="array" ref="C6626">_xlfn.XLOOKUP($B6626, sales_teams!$A$2:$A$36, sales_teams!$B$2:$B$36)</f>
        <v>Melvin Marxen</v>
      </c>
      <c r="D6626" s="1" t="str">
        <f t="array" ref="D6626">_xlfn.XLOOKUP($B6626, sales_teams!$A$2:$A$36, sales_teams!$C$2:$C$36)</f>
        <v>Central</v>
      </c>
      <c r="E6626" s="1" t="s">
        <v>179</v>
      </c>
      <c r="F6626" s="1" t="s">
        <v>157</v>
      </c>
      <c r="G6626" s="1" t="str">
        <f t="array" ref="G6626">IF($F6626="", "", _xlfn.XLOOKUP($F6626,accounts!$A$2:$A$86,accounts!$B$2:$B$86, "Other"))</f>
        <v>retail</v>
      </c>
      <c r="H6626" s="1" t="str">
        <f t="array" ref="H6626">IF($F6626="", "", IFS(_xlfn.XLOOKUP($F6626, accounts!$A$2:$A$86, accounts!$E$2:$E$86, 0)&gt;=1000, "Enterprise", _xlfn.XLOOKUP($F6626, accounts!$A$2:$A$86, accounts!$E$2:$E$86, 0)&gt;=100, "Mid-Market", TRUE, "SMB"))</f>
        <v>Enterprise</v>
      </c>
      <c r="I6626" s="1" t="str">
        <f t="array" ref="I6626">IF($F6626="", "", _xlfn.XLOOKUP($F6626,accounts!$A$2:$A$86,accounts!$F$2:$F$86, "Other"))</f>
        <v>Belgium</v>
      </c>
      <c r="J6626" s="1" t="s">
        <v>131</v>
      </c>
      <c r="K6626" s="3">
        <v>42989.0</v>
      </c>
      <c r="L6626" s="3">
        <v>42998.0</v>
      </c>
      <c r="M6626" s="1">
        <v>53.0</v>
      </c>
    </row>
    <row r="6627">
      <c r="A6627" s="1" t="s">
        <v>6832</v>
      </c>
      <c r="B6627" s="1" t="s">
        <v>99</v>
      </c>
      <c r="C6627" s="1" t="str">
        <f t="array" ref="C6627">_xlfn.XLOOKUP($B6627, sales_teams!$A$2:$A$36, sales_teams!$B$2:$B$36)</f>
        <v>Summer Sewald</v>
      </c>
      <c r="D6627" s="1" t="str">
        <f t="array" ref="D6627">_xlfn.XLOOKUP($B6627, sales_teams!$A$2:$A$36, sales_teams!$C$2:$C$36)</f>
        <v>West</v>
      </c>
      <c r="E6627" s="1" t="s">
        <v>194</v>
      </c>
      <c r="G6627" s="1" t="str">
        <f t="array" ref="G6627">IF($F6627="", "", _xlfn.XLOOKUP($F6627,accounts!$A$2:$A$86,accounts!$B$2:$B$86, "Other"))</f>
        <v/>
      </c>
      <c r="H6627" s="1" t="str">
        <f t="array" ref="H6627">IF($F6627="", "", IFS(_xlfn.XLOOKUP($F6627, accounts!$A$2:$A$86, accounts!$E$2:$E$86, 0)&gt;=1000, "Enterprise", _xlfn.XLOOKUP($F6627, accounts!$A$2:$A$86, accounts!$E$2:$E$86, 0)&gt;=100, "Mid-Market", TRUE, "SMB"))</f>
        <v/>
      </c>
      <c r="I6627" s="1" t="str">
        <f t="array" ref="I6627">IF($F6627="", "", _xlfn.XLOOKUP($F6627,accounts!$A$2:$A$86,accounts!$F$2:$F$86, "Other"))</f>
        <v/>
      </c>
      <c r="J6627" s="1" t="s">
        <v>189</v>
      </c>
      <c r="K6627" s="3">
        <v>42989.0</v>
      </c>
    </row>
    <row r="6628">
      <c r="A6628" s="1" t="s">
        <v>6833</v>
      </c>
      <c r="B6628" s="1" t="s">
        <v>104</v>
      </c>
      <c r="C6628" s="1" t="str">
        <f t="array" ref="C6628">_xlfn.XLOOKUP($B6628, sales_teams!$A$2:$A$36, sales_teams!$B$2:$B$36)</f>
        <v>Summer Sewald</v>
      </c>
      <c r="D6628" s="1" t="str">
        <f t="array" ref="D6628">_xlfn.XLOOKUP($B6628, sales_teams!$A$2:$A$36, sales_teams!$C$2:$C$36)</f>
        <v>West</v>
      </c>
      <c r="E6628" s="1" t="s">
        <v>194</v>
      </c>
      <c r="F6628" s="1" t="s">
        <v>143</v>
      </c>
      <c r="G6628" s="1" t="str">
        <f t="array" ref="G6628">IF($F6628="", "", _xlfn.XLOOKUP($F6628,accounts!$A$2:$A$86,accounts!$B$2:$B$86, "Other"))</f>
        <v>entertainment</v>
      </c>
      <c r="H6628" s="1" t="str">
        <f t="array" ref="H6628">IF($F6628="", "", IFS(_xlfn.XLOOKUP($F6628, accounts!$A$2:$A$86, accounts!$E$2:$E$86, 0)&gt;=1000, "Enterprise", _xlfn.XLOOKUP($F6628, accounts!$A$2:$A$86, accounts!$E$2:$E$86, 0)&gt;=100, "Mid-Market", TRUE, "SMB"))</f>
        <v>Mid-Market</v>
      </c>
      <c r="I6628" s="1" t="str">
        <f t="array" ref="I6628">IF($F6628="", "", _xlfn.XLOOKUP($F6628,accounts!$A$2:$A$86,accounts!$F$2:$F$86, "Other"))</f>
        <v>United States</v>
      </c>
      <c r="J6628" s="1" t="s">
        <v>131</v>
      </c>
      <c r="K6628" s="3">
        <v>42989.0</v>
      </c>
      <c r="L6628" s="3">
        <v>43079.0</v>
      </c>
      <c r="M6628" s="1">
        <v>4872.0</v>
      </c>
    </row>
    <row r="6629">
      <c r="A6629" s="1" t="s">
        <v>6834</v>
      </c>
      <c r="B6629" s="1" t="s">
        <v>102</v>
      </c>
      <c r="C6629" s="1" t="str">
        <f t="array" ref="C6629">_xlfn.XLOOKUP($B6629, sales_teams!$A$2:$A$36, sales_teams!$B$2:$B$36)</f>
        <v>Summer Sewald</v>
      </c>
      <c r="D6629" s="1" t="str">
        <f t="array" ref="D6629">_xlfn.XLOOKUP($B6629, sales_teams!$A$2:$A$36, sales_teams!$C$2:$C$36)</f>
        <v>West</v>
      </c>
      <c r="E6629" s="1" t="s">
        <v>181</v>
      </c>
      <c r="F6629" s="1" t="s">
        <v>80</v>
      </c>
      <c r="G6629" s="1" t="str">
        <f t="array" ref="G6629">IF($F6629="", "", _xlfn.XLOOKUP($F6629,accounts!$A$2:$A$86,accounts!$B$2:$B$86, "Other"))</f>
        <v>technology</v>
      </c>
      <c r="H6629" s="1" t="str">
        <f t="array" ref="H6629">IF($F6629="", "", IFS(_xlfn.XLOOKUP($F6629, accounts!$A$2:$A$86, accounts!$E$2:$E$86, 0)&gt;=1000, "Enterprise", _xlfn.XLOOKUP($F6629, accounts!$A$2:$A$86, accounts!$E$2:$E$86, 0)&gt;=100, "Mid-Market", TRUE, "SMB"))</f>
        <v>Enterprise</v>
      </c>
      <c r="I6629" s="1" t="str">
        <f t="array" ref="I6629">IF($F6629="", "", _xlfn.XLOOKUP($F6629,accounts!$A$2:$A$86,accounts!$F$2:$F$86, "Other"))</f>
        <v>United States</v>
      </c>
      <c r="J6629" s="1" t="s">
        <v>192</v>
      </c>
      <c r="K6629" s="3">
        <v>42989.0</v>
      </c>
      <c r="L6629" s="3">
        <v>43063.0</v>
      </c>
      <c r="M6629" s="1">
        <v>0.0</v>
      </c>
    </row>
    <row r="6630">
      <c r="A6630" s="1" t="s">
        <v>6835</v>
      </c>
      <c r="B6630" s="1" t="s">
        <v>92</v>
      </c>
      <c r="C6630" s="1" t="str">
        <f t="array" ref="C6630">_xlfn.XLOOKUP($B6630, sales_teams!$A$2:$A$36, sales_teams!$B$2:$B$36)</f>
        <v>Celia Rouche</v>
      </c>
      <c r="D6630" s="1" t="str">
        <f t="array" ref="D6630">_xlfn.XLOOKUP($B6630, sales_teams!$A$2:$A$36, sales_teams!$C$2:$C$36)</f>
        <v>West</v>
      </c>
      <c r="E6630" s="1" t="s">
        <v>188</v>
      </c>
      <c r="F6630" s="1" t="s">
        <v>118</v>
      </c>
      <c r="G6630" s="1" t="str">
        <f t="array" ref="G6630">IF($F6630="", "", _xlfn.XLOOKUP($F6630,accounts!$A$2:$A$86,accounts!$B$2:$B$86, "Other"))</f>
        <v>services</v>
      </c>
      <c r="H6630" s="1" t="str">
        <f t="array" ref="H6630">IF($F6630="", "", IFS(_xlfn.XLOOKUP($F6630, accounts!$A$2:$A$86, accounts!$E$2:$E$86, 0)&gt;=1000, "Enterprise", _xlfn.XLOOKUP($F6630, accounts!$A$2:$A$86, accounts!$E$2:$E$86, 0)&gt;=100, "Mid-Market", TRUE, "SMB"))</f>
        <v>Enterprise</v>
      </c>
      <c r="I6630" s="1" t="str">
        <f t="array" ref="I6630">IF($F6630="", "", _xlfn.XLOOKUP($F6630,accounts!$A$2:$A$86,accounts!$F$2:$F$86, "Other"))</f>
        <v>United States</v>
      </c>
      <c r="J6630" s="1" t="s">
        <v>131</v>
      </c>
      <c r="K6630" s="3">
        <v>42989.0</v>
      </c>
      <c r="L6630" s="3">
        <v>42999.0</v>
      </c>
      <c r="M6630" s="1">
        <v>3138.0</v>
      </c>
    </row>
    <row r="6631">
      <c r="A6631" s="1" t="s">
        <v>6836</v>
      </c>
      <c r="B6631" s="1" t="s">
        <v>107</v>
      </c>
      <c r="C6631" s="1" t="str">
        <f t="array" ref="C6631">_xlfn.XLOOKUP($B6631, sales_teams!$A$2:$A$36, sales_teams!$B$2:$B$36)</f>
        <v>Summer Sewald</v>
      </c>
      <c r="D6631" s="1" t="str">
        <f t="array" ref="D6631">_xlfn.XLOOKUP($B6631, sales_teams!$A$2:$A$36, sales_teams!$C$2:$C$36)</f>
        <v>West</v>
      </c>
      <c r="E6631" s="1" t="s">
        <v>181</v>
      </c>
      <c r="F6631" s="1" t="s">
        <v>91</v>
      </c>
      <c r="G6631" s="1" t="str">
        <f t="array" ref="G6631">IF($F6631="", "", _xlfn.XLOOKUP($F6631,accounts!$A$2:$A$86,accounts!$B$2:$B$86, "Other"))</f>
        <v>employment</v>
      </c>
      <c r="H6631" s="1" t="str">
        <f t="array" ref="H6631">IF($F6631="", "", IFS(_xlfn.XLOOKUP($F6631, accounts!$A$2:$A$86, accounts!$E$2:$E$86, 0)&gt;=1000, "Enterprise", _xlfn.XLOOKUP($F6631, accounts!$A$2:$A$86, accounts!$E$2:$E$86, 0)&gt;=100, "Mid-Market", TRUE, "SMB"))</f>
        <v>Enterprise</v>
      </c>
      <c r="I6631" s="1" t="str">
        <f t="array" ref="I6631">IF($F6631="", "", _xlfn.XLOOKUP($F6631,accounts!$A$2:$A$86,accounts!$F$2:$F$86, "Other"))</f>
        <v>United States</v>
      </c>
      <c r="J6631" s="1" t="s">
        <v>192</v>
      </c>
      <c r="K6631" s="3">
        <v>42989.0</v>
      </c>
      <c r="L6631" s="3">
        <v>43006.0</v>
      </c>
      <c r="M6631" s="1">
        <v>0.0</v>
      </c>
    </row>
    <row r="6632">
      <c r="A6632" s="1" t="s">
        <v>6837</v>
      </c>
      <c r="B6632" s="1" t="s">
        <v>18</v>
      </c>
      <c r="C6632" s="1" t="str">
        <f t="array" ref="C6632">_xlfn.XLOOKUP($B6632, sales_teams!$A$2:$A$36, sales_teams!$B$2:$B$36)</f>
        <v>Dustin Brinkmann</v>
      </c>
      <c r="D6632" s="1" t="str">
        <f t="array" ref="D6632">_xlfn.XLOOKUP($B6632, sales_teams!$A$2:$A$36, sales_teams!$C$2:$C$36)</f>
        <v>Central</v>
      </c>
      <c r="E6632" s="1" t="s">
        <v>181</v>
      </c>
      <c r="F6632" s="1" t="s">
        <v>29</v>
      </c>
      <c r="G6632" s="1" t="str">
        <f t="array" ref="G6632">IF($F6632="", "", _xlfn.XLOOKUP($F6632,accounts!$A$2:$A$86,accounts!$B$2:$B$86, "Other"))</f>
        <v>medical</v>
      </c>
      <c r="H6632" s="1" t="str">
        <f t="array" ref="H6632">IF($F6632="", "", IFS(_xlfn.XLOOKUP($F6632, accounts!$A$2:$A$86, accounts!$E$2:$E$86, 0)&gt;=1000, "Enterprise", _xlfn.XLOOKUP($F6632, accounts!$A$2:$A$86, accounts!$E$2:$E$86, 0)&gt;=100, "Mid-Market", TRUE, "SMB"))</f>
        <v>Enterprise</v>
      </c>
      <c r="I6632" s="1" t="str">
        <f t="array" ref="I6632">IF($F6632="", "", _xlfn.XLOOKUP($F6632,accounts!$A$2:$A$86,accounts!$F$2:$F$86, "Other"))</f>
        <v>Philipines</v>
      </c>
      <c r="J6632" s="1" t="s">
        <v>131</v>
      </c>
      <c r="K6632" s="3">
        <v>42989.0</v>
      </c>
      <c r="L6632" s="3">
        <v>43072.0</v>
      </c>
      <c r="M6632" s="1">
        <v>513.0</v>
      </c>
    </row>
    <row r="6633">
      <c r="A6633" s="1" t="s">
        <v>6838</v>
      </c>
      <c r="B6633" s="1" t="s">
        <v>54</v>
      </c>
      <c r="C6633" s="1" t="str">
        <f t="array" ref="C6633">_xlfn.XLOOKUP($B6633, sales_teams!$A$2:$A$36, sales_teams!$B$2:$B$36)</f>
        <v>Rocco Neubert</v>
      </c>
      <c r="D6633" s="1" t="str">
        <f t="array" ref="D6633">_xlfn.XLOOKUP($B6633, sales_teams!$A$2:$A$36, sales_teams!$C$2:$C$36)</f>
        <v>East</v>
      </c>
      <c r="E6633" s="1" t="s">
        <v>109</v>
      </c>
      <c r="F6633" s="1" t="s">
        <v>123</v>
      </c>
      <c r="G6633" s="1" t="str">
        <f t="array" ref="G6633">IF($F6633="", "", _xlfn.XLOOKUP($F6633,accounts!$A$2:$A$86,accounts!$B$2:$B$86, "Other"))</f>
        <v>technology</v>
      </c>
      <c r="H6633" s="1" t="str">
        <f t="array" ref="H6633">IF($F6633="", "", IFS(_xlfn.XLOOKUP($F6633, accounts!$A$2:$A$86, accounts!$E$2:$E$86, 0)&gt;=1000, "Enterprise", _xlfn.XLOOKUP($F6633, accounts!$A$2:$A$86, accounts!$E$2:$E$86, 0)&gt;=100, "Mid-Market", TRUE, "SMB"))</f>
        <v>Enterprise</v>
      </c>
      <c r="I6633" s="1" t="str">
        <f t="array" ref="I6633">IF($F6633="", "", _xlfn.XLOOKUP($F6633,accounts!$A$2:$A$86,accounts!$F$2:$F$86, "Other"))</f>
        <v>United States</v>
      </c>
      <c r="J6633" s="1" t="s">
        <v>192</v>
      </c>
      <c r="K6633" s="3">
        <v>42989.0</v>
      </c>
      <c r="L6633" s="3">
        <v>43097.0</v>
      </c>
      <c r="M6633" s="1">
        <v>0.0</v>
      </c>
    </row>
    <row r="6634">
      <c r="A6634" s="1" t="s">
        <v>6839</v>
      </c>
      <c r="B6634" s="1" t="s">
        <v>65</v>
      </c>
      <c r="C6634" s="1" t="str">
        <f t="array" ref="C6634">_xlfn.XLOOKUP($B6634, sales_teams!$A$2:$A$36, sales_teams!$B$2:$B$36)</f>
        <v>Celia Rouche</v>
      </c>
      <c r="D6634" s="1" t="str">
        <f t="array" ref="D6634">_xlfn.XLOOKUP($B6634, sales_teams!$A$2:$A$36, sales_teams!$C$2:$C$36)</f>
        <v>West</v>
      </c>
      <c r="E6634" s="1" t="s">
        <v>179</v>
      </c>
      <c r="G6634" s="1" t="str">
        <f t="array" ref="G6634">IF($F6634="", "", _xlfn.XLOOKUP($F6634,accounts!$A$2:$A$86,accounts!$B$2:$B$86, "Other"))</f>
        <v/>
      </c>
      <c r="H6634" s="1" t="str">
        <f t="array" ref="H6634">IF($F6634="", "", IFS(_xlfn.XLOOKUP($F6634, accounts!$A$2:$A$86, accounts!$E$2:$E$86, 0)&gt;=1000, "Enterprise", _xlfn.XLOOKUP($F6634, accounts!$A$2:$A$86, accounts!$E$2:$E$86, 0)&gt;=100, "Mid-Market", TRUE, "SMB"))</f>
        <v/>
      </c>
      <c r="I6634" s="1" t="str">
        <f t="array" ref="I6634">IF($F6634="", "", _xlfn.XLOOKUP($F6634,accounts!$A$2:$A$86,accounts!$F$2:$F$86, "Other"))</f>
        <v/>
      </c>
      <c r="J6634" s="1" t="s">
        <v>189</v>
      </c>
      <c r="K6634" s="3">
        <v>42989.0</v>
      </c>
    </row>
    <row r="6635">
      <c r="A6635" s="1" t="s">
        <v>6840</v>
      </c>
      <c r="B6635" s="1" t="s">
        <v>41</v>
      </c>
      <c r="C6635" s="1" t="str">
        <f t="array" ref="C6635">_xlfn.XLOOKUP($B6635, sales_teams!$A$2:$A$36, sales_teams!$B$2:$B$36)</f>
        <v>Cara Losch</v>
      </c>
      <c r="D6635" s="1" t="str">
        <f t="array" ref="D6635">_xlfn.XLOOKUP($B6635, sales_teams!$A$2:$A$36, sales_teams!$C$2:$C$36)</f>
        <v>East</v>
      </c>
      <c r="E6635" s="1" t="s">
        <v>148</v>
      </c>
      <c r="F6635" s="1" t="s">
        <v>87</v>
      </c>
      <c r="G6635" s="1" t="str">
        <f t="array" ref="G6635">IF($F6635="", "", _xlfn.XLOOKUP($F6635,accounts!$A$2:$A$86,accounts!$B$2:$B$86, "Other"))</f>
        <v>telecommunications</v>
      </c>
      <c r="H6635" s="1" t="str">
        <f t="array" ref="H6635">IF($F6635="", "", IFS(_xlfn.XLOOKUP($F6635, accounts!$A$2:$A$86, accounts!$E$2:$E$86, 0)&gt;=1000, "Enterprise", _xlfn.XLOOKUP($F6635, accounts!$A$2:$A$86, accounts!$E$2:$E$86, 0)&gt;=100, "Mid-Market", TRUE, "SMB"))</f>
        <v>Enterprise</v>
      </c>
      <c r="I6635" s="1" t="str">
        <f t="array" ref="I6635">IF($F6635="", "", _xlfn.XLOOKUP($F6635,accounts!$A$2:$A$86,accounts!$F$2:$F$86, "Other"))</f>
        <v>United States</v>
      </c>
      <c r="J6635" s="1" t="s">
        <v>189</v>
      </c>
      <c r="K6635" s="3">
        <v>42989.0</v>
      </c>
    </row>
    <row r="6636">
      <c r="A6636" s="1" t="s">
        <v>6841</v>
      </c>
      <c r="B6636" s="1" t="s">
        <v>34</v>
      </c>
      <c r="C6636" s="1" t="str">
        <f t="array" ref="C6636">_xlfn.XLOOKUP($B6636, sales_teams!$A$2:$A$36, sales_teams!$B$2:$B$36)</f>
        <v>Cara Losch</v>
      </c>
      <c r="D6636" s="1" t="str">
        <f t="array" ref="D6636">_xlfn.XLOOKUP($B6636, sales_teams!$A$2:$A$36, sales_teams!$C$2:$C$36)</f>
        <v>East</v>
      </c>
      <c r="E6636" s="1" t="s">
        <v>181</v>
      </c>
      <c r="F6636" s="1" t="s">
        <v>125</v>
      </c>
      <c r="G6636" s="1" t="str">
        <f t="array" ref="G6636">IF($F6636="", "", _xlfn.XLOOKUP($F6636,accounts!$A$2:$A$86,accounts!$B$2:$B$86, "Other"))</f>
        <v>software</v>
      </c>
      <c r="H6636" s="1" t="str">
        <f t="array" ref="H6636">IF($F6636="", "", IFS(_xlfn.XLOOKUP($F6636, accounts!$A$2:$A$86, accounts!$E$2:$E$86, 0)&gt;=1000, "Enterprise", _xlfn.XLOOKUP($F6636, accounts!$A$2:$A$86, accounts!$E$2:$E$86, 0)&gt;=100, "Mid-Market", TRUE, "SMB"))</f>
        <v>Enterprise</v>
      </c>
      <c r="I6636" s="1" t="str">
        <f t="array" ref="I6636">IF($F6636="", "", _xlfn.XLOOKUP($F6636,accounts!$A$2:$A$86,accounts!$F$2:$F$86, "Other"))</f>
        <v>United States</v>
      </c>
      <c r="J6636" s="1" t="s">
        <v>131</v>
      </c>
      <c r="K6636" s="3">
        <v>42989.0</v>
      </c>
      <c r="L6636" s="3">
        <v>43087.0</v>
      </c>
      <c r="M6636" s="1">
        <v>644.0</v>
      </c>
    </row>
    <row r="6637">
      <c r="A6637" s="1" t="s">
        <v>6842</v>
      </c>
      <c r="B6637" s="1" t="s">
        <v>105</v>
      </c>
      <c r="C6637" s="1" t="str">
        <f t="array" ref="C6637">_xlfn.XLOOKUP($B6637, sales_teams!$A$2:$A$36, sales_teams!$B$2:$B$36)</f>
        <v>Summer Sewald</v>
      </c>
      <c r="D6637" s="1" t="str">
        <f t="array" ref="D6637">_xlfn.XLOOKUP($B6637, sales_teams!$A$2:$A$36, sales_teams!$C$2:$C$36)</f>
        <v>West</v>
      </c>
      <c r="E6637" s="1" t="s">
        <v>109</v>
      </c>
      <c r="F6637" s="1" t="s">
        <v>124</v>
      </c>
      <c r="G6637" s="1" t="str">
        <f t="array" ref="G6637">IF($F6637="", "", _xlfn.XLOOKUP($F6637,accounts!$A$2:$A$86,accounts!$B$2:$B$86, "Other"))</f>
        <v>retail</v>
      </c>
      <c r="H6637" s="1" t="str">
        <f t="array" ref="H6637">IF($F6637="", "", IFS(_xlfn.XLOOKUP($F6637, accounts!$A$2:$A$86, accounts!$E$2:$E$86, 0)&gt;=1000, "Enterprise", _xlfn.XLOOKUP($F6637, accounts!$A$2:$A$86, accounts!$E$2:$E$86, 0)&gt;=100, "Mid-Market", TRUE, "SMB"))</f>
        <v>Enterprise</v>
      </c>
      <c r="I6637" s="1" t="str">
        <f t="array" ref="I6637">IF($F6637="", "", _xlfn.XLOOKUP($F6637,accounts!$A$2:$A$86,accounts!$F$2:$F$86, "Other"))</f>
        <v>United States</v>
      </c>
      <c r="J6637" s="1" t="s">
        <v>189</v>
      </c>
      <c r="K6637" s="3">
        <v>42989.0</v>
      </c>
    </row>
    <row r="6638">
      <c r="A6638" s="1" t="s">
        <v>6843</v>
      </c>
      <c r="B6638" s="1" t="s">
        <v>105</v>
      </c>
      <c r="C6638" s="1" t="str">
        <f t="array" ref="C6638">_xlfn.XLOOKUP($B6638, sales_teams!$A$2:$A$36, sales_teams!$B$2:$B$36)</f>
        <v>Summer Sewald</v>
      </c>
      <c r="D6638" s="1" t="str">
        <f t="array" ref="D6638">_xlfn.XLOOKUP($B6638, sales_teams!$A$2:$A$36, sales_teams!$C$2:$C$36)</f>
        <v>West</v>
      </c>
      <c r="E6638" s="1" t="s">
        <v>148</v>
      </c>
      <c r="F6638" s="1" t="s">
        <v>130</v>
      </c>
      <c r="G6638" s="1" t="str">
        <f t="array" ref="G6638">IF($F6638="", "", _xlfn.XLOOKUP($F6638,accounts!$A$2:$A$86,accounts!$B$2:$B$86, "Other"))</f>
        <v>medical</v>
      </c>
      <c r="H6638" s="1" t="str">
        <f t="array" ref="H6638">IF($F6638="", "", IFS(_xlfn.XLOOKUP($F6638, accounts!$A$2:$A$86, accounts!$E$2:$E$86, 0)&gt;=1000, "Enterprise", _xlfn.XLOOKUP($F6638, accounts!$A$2:$A$86, accounts!$E$2:$E$86, 0)&gt;=100, "Mid-Market", TRUE, "SMB"))</f>
        <v>Enterprise</v>
      </c>
      <c r="I6638" s="1" t="str">
        <f t="array" ref="I6638">IF($F6638="", "", _xlfn.XLOOKUP($F6638,accounts!$A$2:$A$86,accounts!$F$2:$F$86, "Other"))</f>
        <v>United States</v>
      </c>
      <c r="J6638" s="1" t="s">
        <v>192</v>
      </c>
      <c r="K6638" s="3">
        <v>42989.0</v>
      </c>
      <c r="L6638" s="3">
        <v>43053.0</v>
      </c>
      <c r="M6638" s="1">
        <v>0.0</v>
      </c>
    </row>
    <row r="6639">
      <c r="A6639" s="1" t="s">
        <v>6844</v>
      </c>
      <c r="B6639" s="1" t="s">
        <v>105</v>
      </c>
      <c r="C6639" s="1" t="str">
        <f t="array" ref="C6639">_xlfn.XLOOKUP($B6639, sales_teams!$A$2:$A$36, sales_teams!$B$2:$B$36)</f>
        <v>Summer Sewald</v>
      </c>
      <c r="D6639" s="1" t="str">
        <f t="array" ref="D6639">_xlfn.XLOOKUP($B6639, sales_teams!$A$2:$A$36, sales_teams!$C$2:$C$36)</f>
        <v>West</v>
      </c>
      <c r="E6639" s="1" t="s">
        <v>181</v>
      </c>
      <c r="F6639" s="1" t="s">
        <v>137</v>
      </c>
      <c r="G6639" s="1" t="str">
        <f t="array" ref="G6639">IF($F6639="", "", _xlfn.XLOOKUP($F6639,accounts!$A$2:$A$86,accounts!$B$2:$B$86, "Other"))</f>
        <v>services</v>
      </c>
      <c r="H6639" s="1" t="str">
        <f t="array" ref="H6639">IF($F6639="", "", IFS(_xlfn.XLOOKUP($F6639, accounts!$A$2:$A$86, accounts!$E$2:$E$86, 0)&gt;=1000, "Enterprise", _xlfn.XLOOKUP($F6639, accounts!$A$2:$A$86, accounts!$E$2:$E$86, 0)&gt;=100, "Mid-Market", TRUE, "SMB"))</f>
        <v>Enterprise</v>
      </c>
      <c r="I6639" s="1" t="str">
        <f t="array" ref="I6639">IF($F6639="", "", _xlfn.XLOOKUP($F6639,accounts!$A$2:$A$86,accounts!$F$2:$F$86, "Other"))</f>
        <v>Germany</v>
      </c>
      <c r="J6639" s="1" t="s">
        <v>131</v>
      </c>
      <c r="K6639" s="3">
        <v>42989.0</v>
      </c>
      <c r="L6639" s="3">
        <v>42997.0</v>
      </c>
      <c r="M6639" s="1">
        <v>560.0</v>
      </c>
    </row>
    <row r="6640">
      <c r="A6640" s="1" t="s">
        <v>6845</v>
      </c>
      <c r="B6640" s="1" t="s">
        <v>7</v>
      </c>
      <c r="C6640" s="1" t="str">
        <f t="array" ref="C6640">_xlfn.XLOOKUP($B6640, sales_teams!$A$2:$A$36, sales_teams!$B$2:$B$36)</f>
        <v>Dustin Brinkmann</v>
      </c>
      <c r="D6640" s="1" t="str">
        <f t="array" ref="D6640">_xlfn.XLOOKUP($B6640, sales_teams!$A$2:$A$36, sales_teams!$C$2:$C$36)</f>
        <v>Central</v>
      </c>
      <c r="E6640" s="1" t="s">
        <v>194</v>
      </c>
      <c r="F6640" s="1" t="s">
        <v>165</v>
      </c>
      <c r="G6640" s="1" t="str">
        <f t="array" ref="G6640">IF($F6640="", "", _xlfn.XLOOKUP($F6640,accounts!$A$2:$A$86,accounts!$B$2:$B$86, "Other"))</f>
        <v>telecommunications</v>
      </c>
      <c r="H6640" s="1" t="str">
        <f t="array" ref="H6640">IF($F6640="", "", IFS(_xlfn.XLOOKUP($F6640, accounts!$A$2:$A$86, accounts!$E$2:$E$86, 0)&gt;=1000, "Enterprise", _xlfn.XLOOKUP($F6640, accounts!$A$2:$A$86, accounts!$E$2:$E$86, 0)&gt;=100, "Mid-Market", TRUE, "SMB"))</f>
        <v>Enterprise</v>
      </c>
      <c r="I6640" s="1" t="str">
        <f t="array" ref="I6640">IF($F6640="", "", _xlfn.XLOOKUP($F6640,accounts!$A$2:$A$86,accounts!$F$2:$F$86, "Other"))</f>
        <v>United States</v>
      </c>
      <c r="J6640" s="1" t="s">
        <v>192</v>
      </c>
      <c r="K6640" s="3">
        <v>42990.0</v>
      </c>
      <c r="L6640" s="3">
        <v>43075.0</v>
      </c>
      <c r="M6640" s="1">
        <v>0.0</v>
      </c>
    </row>
    <row r="6641">
      <c r="A6641" s="1" t="s">
        <v>6846</v>
      </c>
      <c r="B6641" s="1" t="s">
        <v>7</v>
      </c>
      <c r="C6641" s="1" t="str">
        <f t="array" ref="C6641">_xlfn.XLOOKUP($B6641, sales_teams!$A$2:$A$36, sales_teams!$B$2:$B$36)</f>
        <v>Dustin Brinkmann</v>
      </c>
      <c r="D6641" s="1" t="str">
        <f t="array" ref="D6641">_xlfn.XLOOKUP($B6641, sales_teams!$A$2:$A$36, sales_teams!$C$2:$C$36)</f>
        <v>Central</v>
      </c>
      <c r="E6641" s="1" t="s">
        <v>188</v>
      </c>
      <c r="F6641" s="1" t="s">
        <v>156</v>
      </c>
      <c r="G6641" s="1" t="str">
        <f t="array" ref="G6641">IF($F6641="", "", _xlfn.XLOOKUP($F6641,accounts!$A$2:$A$86,accounts!$B$2:$B$86, "Other"))</f>
        <v>employment</v>
      </c>
      <c r="H6641" s="1" t="str">
        <f t="array" ref="H6641">IF($F6641="", "", IFS(_xlfn.XLOOKUP($F6641, accounts!$A$2:$A$86, accounts!$E$2:$E$86, 0)&gt;=1000, "Enterprise", _xlfn.XLOOKUP($F6641, accounts!$A$2:$A$86, accounts!$E$2:$E$86, 0)&gt;=100, "Mid-Market", TRUE, "SMB"))</f>
        <v>Mid-Market</v>
      </c>
      <c r="I6641" s="1" t="str">
        <f t="array" ref="I6641">IF($F6641="", "", _xlfn.XLOOKUP($F6641,accounts!$A$2:$A$86,accounts!$F$2:$F$86, "Other"))</f>
        <v>United States</v>
      </c>
      <c r="J6641" s="1" t="s">
        <v>192</v>
      </c>
      <c r="K6641" s="3">
        <v>42990.0</v>
      </c>
      <c r="L6641" s="3">
        <v>43066.0</v>
      </c>
      <c r="M6641" s="1">
        <v>0.0</v>
      </c>
    </row>
    <row r="6642">
      <c r="A6642" s="1" t="s">
        <v>6847</v>
      </c>
      <c r="B6642" s="1" t="s">
        <v>7</v>
      </c>
      <c r="C6642" s="1" t="str">
        <f t="array" ref="C6642">_xlfn.XLOOKUP($B6642, sales_teams!$A$2:$A$36, sales_teams!$B$2:$B$36)</f>
        <v>Dustin Brinkmann</v>
      </c>
      <c r="D6642" s="1" t="str">
        <f t="array" ref="D6642">_xlfn.XLOOKUP($B6642, sales_teams!$A$2:$A$36, sales_teams!$C$2:$C$36)</f>
        <v>Central</v>
      </c>
      <c r="E6642" s="1" t="s">
        <v>109</v>
      </c>
      <c r="F6642" s="1" t="s">
        <v>76</v>
      </c>
      <c r="G6642" s="1" t="str">
        <f t="array" ref="G6642">IF($F6642="", "", _xlfn.XLOOKUP($F6642,accounts!$A$2:$A$86,accounts!$B$2:$B$86, "Other"))</f>
        <v>marketing</v>
      </c>
      <c r="H6642" s="1" t="str">
        <f t="array" ref="H6642">IF($F6642="", "", IFS(_xlfn.XLOOKUP($F6642, accounts!$A$2:$A$86, accounts!$E$2:$E$86, 0)&gt;=1000, "Enterprise", _xlfn.XLOOKUP($F6642, accounts!$A$2:$A$86, accounts!$E$2:$E$86, 0)&gt;=100, "Mid-Market", TRUE, "SMB"))</f>
        <v>Enterprise</v>
      </c>
      <c r="I6642" s="1" t="str">
        <f t="array" ref="I6642">IF($F6642="", "", _xlfn.XLOOKUP($F6642,accounts!$A$2:$A$86,accounts!$F$2:$F$86, "Other"))</f>
        <v>United States</v>
      </c>
      <c r="J6642" s="1" t="s">
        <v>131</v>
      </c>
      <c r="K6642" s="3">
        <v>42990.0</v>
      </c>
      <c r="L6642" s="3">
        <v>43095.0</v>
      </c>
      <c r="M6642" s="1">
        <v>866.0</v>
      </c>
    </row>
    <row r="6643">
      <c r="A6643" s="1" t="s">
        <v>6848</v>
      </c>
      <c r="B6643" s="1" t="s">
        <v>57</v>
      </c>
      <c r="C6643" s="1" t="str">
        <f t="array" ref="C6643">_xlfn.XLOOKUP($B6643, sales_teams!$A$2:$A$36, sales_teams!$B$2:$B$36)</f>
        <v>Rocco Neubert</v>
      </c>
      <c r="D6643" s="1" t="str">
        <f t="array" ref="D6643">_xlfn.XLOOKUP($B6643, sales_teams!$A$2:$A$36, sales_teams!$C$2:$C$36)</f>
        <v>East</v>
      </c>
      <c r="E6643" s="1" t="s">
        <v>109</v>
      </c>
      <c r="F6643" s="1" t="s">
        <v>144</v>
      </c>
      <c r="G6643" s="1" t="str">
        <f t="array" ref="G6643">IF($F6643="", "", _xlfn.XLOOKUP($F6643,accounts!$A$2:$A$86,accounts!$B$2:$B$86, "Other"))</f>
        <v>retail</v>
      </c>
      <c r="H6643" s="1" t="str">
        <f t="array" ref="H6643">IF($F6643="", "", IFS(_xlfn.XLOOKUP($F6643, accounts!$A$2:$A$86, accounts!$E$2:$E$86, 0)&gt;=1000, "Enterprise", _xlfn.XLOOKUP($F6643, accounts!$A$2:$A$86, accounts!$E$2:$E$86, 0)&gt;=100, "Mid-Market", TRUE, "SMB"))</f>
        <v>Enterprise</v>
      </c>
      <c r="I6643" s="1" t="str">
        <f t="array" ref="I6643">IF($F6643="", "", _xlfn.XLOOKUP($F6643,accounts!$A$2:$A$86,accounts!$F$2:$F$86, "Other"))</f>
        <v>United States</v>
      </c>
      <c r="J6643" s="1" t="s">
        <v>192</v>
      </c>
      <c r="K6643" s="3">
        <v>42990.0</v>
      </c>
      <c r="L6643" s="3">
        <v>42997.0</v>
      </c>
      <c r="M6643" s="1">
        <v>0.0</v>
      </c>
    </row>
    <row r="6644">
      <c r="A6644" s="1" t="s">
        <v>6849</v>
      </c>
      <c r="B6644" s="1" t="s">
        <v>52</v>
      </c>
      <c r="C6644" s="1" t="str">
        <f t="array" ref="C6644">_xlfn.XLOOKUP($B6644, sales_teams!$A$2:$A$36, sales_teams!$B$2:$B$36)</f>
        <v>Rocco Neubert</v>
      </c>
      <c r="D6644" s="1" t="str">
        <f t="array" ref="D6644">_xlfn.XLOOKUP($B6644, sales_teams!$A$2:$A$36, sales_teams!$C$2:$C$36)</f>
        <v>East</v>
      </c>
      <c r="E6644" s="1" t="s">
        <v>181</v>
      </c>
      <c r="G6644" s="1" t="str">
        <f t="array" ref="G6644">IF($F6644="", "", _xlfn.XLOOKUP($F6644,accounts!$A$2:$A$86,accounts!$B$2:$B$86, "Other"))</f>
        <v/>
      </c>
      <c r="H6644" s="1" t="str">
        <f t="array" ref="H6644">IF($F6644="", "", IFS(_xlfn.XLOOKUP($F6644, accounts!$A$2:$A$86, accounts!$E$2:$E$86, 0)&gt;=1000, "Enterprise", _xlfn.XLOOKUP($F6644, accounts!$A$2:$A$86, accounts!$E$2:$E$86, 0)&gt;=100, "Mid-Market", TRUE, "SMB"))</f>
        <v/>
      </c>
      <c r="I6644" s="1" t="str">
        <f t="array" ref="I6644">IF($F6644="", "", _xlfn.XLOOKUP($F6644,accounts!$A$2:$A$86,accounts!$F$2:$F$86, "Other"))</f>
        <v/>
      </c>
      <c r="J6644" s="1" t="s">
        <v>189</v>
      </c>
      <c r="K6644" s="3">
        <v>42990.0</v>
      </c>
    </row>
    <row r="6645">
      <c r="A6645" s="1" t="s">
        <v>6850</v>
      </c>
      <c r="B6645" s="1" t="s">
        <v>39</v>
      </c>
      <c r="C6645" s="1" t="str">
        <f t="array" ref="C6645">_xlfn.XLOOKUP($B6645, sales_teams!$A$2:$A$36, sales_teams!$B$2:$B$36)</f>
        <v>Cara Losch</v>
      </c>
      <c r="D6645" s="1" t="str">
        <f t="array" ref="D6645">_xlfn.XLOOKUP($B6645, sales_teams!$A$2:$A$36, sales_teams!$C$2:$C$36)</f>
        <v>East</v>
      </c>
      <c r="E6645" s="1" t="s">
        <v>179</v>
      </c>
      <c r="F6645" s="1" t="s">
        <v>125</v>
      </c>
      <c r="G6645" s="1" t="str">
        <f t="array" ref="G6645">IF($F6645="", "", _xlfn.XLOOKUP($F6645,accounts!$A$2:$A$86,accounts!$B$2:$B$86, "Other"))</f>
        <v>software</v>
      </c>
      <c r="H6645" s="1" t="str">
        <f t="array" ref="H6645">IF($F6645="", "", IFS(_xlfn.XLOOKUP($F6645, accounts!$A$2:$A$86, accounts!$E$2:$E$86, 0)&gt;=1000, "Enterprise", _xlfn.XLOOKUP($F6645, accounts!$A$2:$A$86, accounts!$E$2:$E$86, 0)&gt;=100, "Mid-Market", TRUE, "SMB"))</f>
        <v>Enterprise</v>
      </c>
      <c r="I6645" s="1" t="str">
        <f t="array" ref="I6645">IF($F6645="", "", _xlfn.XLOOKUP($F6645,accounts!$A$2:$A$86,accounts!$F$2:$F$86, "Other"))</f>
        <v>United States</v>
      </c>
      <c r="J6645" s="1" t="s">
        <v>192</v>
      </c>
      <c r="K6645" s="3">
        <v>42990.0</v>
      </c>
      <c r="L6645" s="3">
        <v>43070.0</v>
      </c>
      <c r="M6645" s="1">
        <v>0.0</v>
      </c>
    </row>
    <row r="6646">
      <c r="A6646" s="1" t="s">
        <v>6851</v>
      </c>
      <c r="B6646" s="1" t="s">
        <v>30</v>
      </c>
      <c r="C6646" s="1" t="str">
        <f t="array" ref="C6646">_xlfn.XLOOKUP($B6646, sales_teams!$A$2:$A$36, sales_teams!$B$2:$B$36)</f>
        <v>Melvin Marxen</v>
      </c>
      <c r="D6646" s="1" t="str">
        <f t="array" ref="D6646">_xlfn.XLOOKUP($B6646, sales_teams!$A$2:$A$36, sales_teams!$C$2:$C$36)</f>
        <v>Central</v>
      </c>
      <c r="E6646" s="1" t="s">
        <v>148</v>
      </c>
      <c r="F6646" s="1" t="s">
        <v>78</v>
      </c>
      <c r="G6646" s="1" t="str">
        <f t="array" ref="G6646">IF($F6646="", "", _xlfn.XLOOKUP($F6646,accounts!$A$2:$A$86,accounts!$B$2:$B$86, "Other"))</f>
        <v>marketing</v>
      </c>
      <c r="H6646" s="1" t="str">
        <f t="array" ref="H6646">IF($F6646="", "", IFS(_xlfn.XLOOKUP($F6646, accounts!$A$2:$A$86, accounts!$E$2:$E$86, 0)&gt;=1000, "Enterprise", _xlfn.XLOOKUP($F6646, accounts!$A$2:$A$86, accounts!$E$2:$E$86, 0)&gt;=100, "Mid-Market", TRUE, "SMB"))</f>
        <v>Enterprise</v>
      </c>
      <c r="I6646" s="1" t="str">
        <f t="array" ref="I6646">IF($F6646="", "", _xlfn.XLOOKUP($F6646,accounts!$A$2:$A$86,accounts!$F$2:$F$86, "Other"))</f>
        <v>United States</v>
      </c>
      <c r="J6646" s="1" t="s">
        <v>192</v>
      </c>
      <c r="K6646" s="3">
        <v>42990.0</v>
      </c>
      <c r="L6646" s="3">
        <v>43054.0</v>
      </c>
      <c r="M6646" s="1">
        <v>0.0</v>
      </c>
    </row>
    <row r="6647">
      <c r="A6647" s="1" t="s">
        <v>6852</v>
      </c>
      <c r="B6647" s="1" t="s">
        <v>30</v>
      </c>
      <c r="C6647" s="1" t="str">
        <f t="array" ref="C6647">_xlfn.XLOOKUP($B6647, sales_teams!$A$2:$A$36, sales_teams!$B$2:$B$36)</f>
        <v>Melvin Marxen</v>
      </c>
      <c r="D6647" s="1" t="str">
        <f t="array" ref="D6647">_xlfn.XLOOKUP($B6647, sales_teams!$A$2:$A$36, sales_teams!$C$2:$C$36)</f>
        <v>Central</v>
      </c>
      <c r="E6647" s="1" t="s">
        <v>181</v>
      </c>
      <c r="F6647" s="1" t="s">
        <v>89</v>
      </c>
      <c r="G6647" s="1" t="str">
        <f t="array" ref="G6647">IF($F6647="", "", _xlfn.XLOOKUP($F6647,accounts!$A$2:$A$86,accounts!$B$2:$B$86, "Other"))</f>
        <v>finance</v>
      </c>
      <c r="H6647" s="1" t="str">
        <f t="array" ref="H6647">IF($F6647="", "", IFS(_xlfn.XLOOKUP($F6647, accounts!$A$2:$A$86, accounts!$E$2:$E$86, 0)&gt;=1000, "Enterprise", _xlfn.XLOOKUP($F6647, accounts!$A$2:$A$86, accounts!$E$2:$E$86, 0)&gt;=100, "Mid-Market", TRUE, "SMB"))</f>
        <v>Enterprise</v>
      </c>
      <c r="I6647" s="1" t="str">
        <f t="array" ref="I6647">IF($F6647="", "", _xlfn.XLOOKUP($F6647,accounts!$A$2:$A$86,accounts!$F$2:$F$86, "Other"))</f>
        <v>United States</v>
      </c>
      <c r="J6647" s="1" t="s">
        <v>131</v>
      </c>
      <c r="K6647" s="3">
        <v>42990.0</v>
      </c>
      <c r="L6647" s="3">
        <v>43085.0</v>
      </c>
      <c r="M6647" s="1">
        <v>626.0</v>
      </c>
    </row>
    <row r="6648">
      <c r="A6648" s="1" t="s">
        <v>6853</v>
      </c>
      <c r="B6648" s="1" t="s">
        <v>30</v>
      </c>
      <c r="C6648" s="1" t="str">
        <f t="array" ref="C6648">_xlfn.XLOOKUP($B6648, sales_teams!$A$2:$A$36, sales_teams!$B$2:$B$36)</f>
        <v>Melvin Marxen</v>
      </c>
      <c r="D6648" s="1" t="str">
        <f t="array" ref="D6648">_xlfn.XLOOKUP($B6648, sales_teams!$A$2:$A$36, sales_teams!$C$2:$C$36)</f>
        <v>Central</v>
      </c>
      <c r="E6648" s="1" t="s">
        <v>148</v>
      </c>
      <c r="F6648" s="1" t="s">
        <v>164</v>
      </c>
      <c r="G6648" s="1" t="str">
        <f t="array" ref="G6648">IF($F6648="", "", _xlfn.XLOOKUP($F6648,accounts!$A$2:$A$86,accounts!$B$2:$B$86, "Other"))</f>
        <v>retail</v>
      </c>
      <c r="H6648" s="1" t="str">
        <f t="array" ref="H6648">IF($F6648="", "", IFS(_xlfn.XLOOKUP($F6648, accounts!$A$2:$A$86, accounts!$E$2:$E$86, 0)&gt;=1000, "Enterprise", _xlfn.XLOOKUP($F6648, accounts!$A$2:$A$86, accounts!$E$2:$E$86, 0)&gt;=100, "Mid-Market", TRUE, "SMB"))</f>
        <v>Mid-Market</v>
      </c>
      <c r="I6648" s="1" t="str">
        <f t="array" ref="I6648">IF($F6648="", "", _xlfn.XLOOKUP($F6648,accounts!$A$2:$A$86,accounts!$F$2:$F$86, "Other"))</f>
        <v>United States</v>
      </c>
      <c r="J6648" s="1" t="s">
        <v>131</v>
      </c>
      <c r="K6648" s="3">
        <v>42990.0</v>
      </c>
      <c r="L6648" s="3">
        <v>43072.0</v>
      </c>
      <c r="M6648" s="1">
        <v>4079.0</v>
      </c>
    </row>
    <row r="6649">
      <c r="A6649" s="1" t="s">
        <v>6854</v>
      </c>
      <c r="B6649" s="1" t="s">
        <v>42</v>
      </c>
      <c r="C6649" s="1" t="str">
        <f t="array" ref="C6649">_xlfn.XLOOKUP($B6649, sales_teams!$A$2:$A$36, sales_teams!$B$2:$B$36)</f>
        <v>Cara Losch</v>
      </c>
      <c r="D6649" s="1" t="str">
        <f t="array" ref="D6649">_xlfn.XLOOKUP($B6649, sales_teams!$A$2:$A$36, sales_teams!$C$2:$C$36)</f>
        <v>East</v>
      </c>
      <c r="E6649" s="1" t="s">
        <v>188</v>
      </c>
      <c r="F6649" s="1" t="s">
        <v>127</v>
      </c>
      <c r="G6649" s="1" t="str">
        <f t="array" ref="G6649">IF($F6649="", "", _xlfn.XLOOKUP($F6649,accounts!$A$2:$A$86,accounts!$B$2:$B$86, "Other"))</f>
        <v>technology</v>
      </c>
      <c r="H6649" s="1" t="str">
        <f t="array" ref="H6649">IF($F6649="", "", IFS(_xlfn.XLOOKUP($F6649, accounts!$A$2:$A$86, accounts!$E$2:$E$86, 0)&gt;=1000, "Enterprise", _xlfn.XLOOKUP($F6649, accounts!$A$2:$A$86, accounts!$E$2:$E$86, 0)&gt;=100, "Mid-Market", TRUE, "SMB"))</f>
        <v>Enterprise</v>
      </c>
      <c r="I6649" s="1" t="str">
        <f t="array" ref="I6649">IF($F6649="", "", _xlfn.XLOOKUP($F6649,accounts!$A$2:$A$86,accounts!$F$2:$F$86, "Other"))</f>
        <v>United States</v>
      </c>
      <c r="J6649" s="1" t="s">
        <v>131</v>
      </c>
      <c r="K6649" s="3">
        <v>42990.0</v>
      </c>
      <c r="L6649" s="3">
        <v>43074.0</v>
      </c>
      <c r="M6649" s="1">
        <v>3497.0</v>
      </c>
    </row>
    <row r="6650">
      <c r="A6650" s="1" t="s">
        <v>6855</v>
      </c>
      <c r="B6650" s="1" t="s">
        <v>42</v>
      </c>
      <c r="C6650" s="1" t="str">
        <f t="array" ref="C6650">_xlfn.XLOOKUP($B6650, sales_teams!$A$2:$A$36, sales_teams!$B$2:$B$36)</f>
        <v>Cara Losch</v>
      </c>
      <c r="D6650" s="1" t="str">
        <f t="array" ref="D6650">_xlfn.XLOOKUP($B6650, sales_teams!$A$2:$A$36, sales_teams!$C$2:$C$36)</f>
        <v>East</v>
      </c>
      <c r="E6650" s="1" t="s">
        <v>188</v>
      </c>
      <c r="F6650" s="1" t="s">
        <v>141</v>
      </c>
      <c r="G6650" s="1" t="str">
        <f t="array" ref="G6650">IF($F6650="", "", _xlfn.XLOOKUP($F6650,accounts!$A$2:$A$86,accounts!$B$2:$B$86, "Other"))</f>
        <v>finance</v>
      </c>
      <c r="H6650" s="1" t="str">
        <f t="array" ref="H6650">IF($F6650="", "", IFS(_xlfn.XLOOKUP($F6650, accounts!$A$2:$A$86, accounts!$E$2:$E$86, 0)&gt;=1000, "Enterprise", _xlfn.XLOOKUP($F6650, accounts!$A$2:$A$86, accounts!$E$2:$E$86, 0)&gt;=100, "Mid-Market", TRUE, "SMB"))</f>
        <v>Mid-Market</v>
      </c>
      <c r="I6650" s="1" t="str">
        <f t="array" ref="I6650">IF($F6650="", "", _xlfn.XLOOKUP($F6650,accounts!$A$2:$A$86,accounts!$F$2:$F$86, "Other"))</f>
        <v>United States</v>
      </c>
      <c r="J6650" s="1" t="s">
        <v>131</v>
      </c>
      <c r="K6650" s="3">
        <v>42990.0</v>
      </c>
      <c r="L6650" s="3">
        <v>43055.0</v>
      </c>
      <c r="M6650" s="1">
        <v>3072.0</v>
      </c>
    </row>
    <row r="6651">
      <c r="A6651" s="1" t="s">
        <v>6856</v>
      </c>
      <c r="B6651" s="1" t="s">
        <v>26</v>
      </c>
      <c r="C6651" s="1" t="str">
        <f t="array" ref="C6651">_xlfn.XLOOKUP($B6651, sales_teams!$A$2:$A$36, sales_teams!$B$2:$B$36)</f>
        <v>Melvin Marxen</v>
      </c>
      <c r="D6651" s="1" t="str">
        <f t="array" ref="D6651">_xlfn.XLOOKUP($B6651, sales_teams!$A$2:$A$36, sales_teams!$C$2:$C$36)</f>
        <v>Central</v>
      </c>
      <c r="E6651" s="1" t="s">
        <v>188</v>
      </c>
      <c r="F6651" s="1" t="s">
        <v>106</v>
      </c>
      <c r="G6651" s="1" t="str">
        <f t="array" ref="G6651">IF($F6651="", "", _xlfn.XLOOKUP($F6651,accounts!$A$2:$A$86,accounts!$B$2:$B$86, "Other"))</f>
        <v>retail</v>
      </c>
      <c r="H6651" s="1" t="str">
        <f t="array" ref="H6651">IF($F6651="", "", IFS(_xlfn.XLOOKUP($F6651, accounts!$A$2:$A$86, accounts!$E$2:$E$86, 0)&gt;=1000, "Enterprise", _xlfn.XLOOKUP($F6651, accounts!$A$2:$A$86, accounts!$E$2:$E$86, 0)&gt;=100, "Mid-Market", TRUE, "SMB"))</f>
        <v>Enterprise</v>
      </c>
      <c r="I6651" s="1" t="str">
        <f t="array" ref="I6651">IF($F6651="", "", _xlfn.XLOOKUP($F6651,accounts!$A$2:$A$86,accounts!$F$2:$F$86, "Other"))</f>
        <v>Italy</v>
      </c>
      <c r="J6651" s="1" t="s">
        <v>192</v>
      </c>
      <c r="K6651" s="3">
        <v>42990.0</v>
      </c>
      <c r="L6651" s="3">
        <v>43084.0</v>
      </c>
      <c r="M6651" s="1">
        <v>0.0</v>
      </c>
    </row>
    <row r="6652">
      <c r="A6652" s="1" t="s">
        <v>6857</v>
      </c>
      <c r="B6652" s="1" t="s">
        <v>88</v>
      </c>
      <c r="C6652" s="1" t="str">
        <f t="array" ref="C6652">_xlfn.XLOOKUP($B6652, sales_teams!$A$2:$A$36, sales_teams!$B$2:$B$36)</f>
        <v>Celia Rouche</v>
      </c>
      <c r="D6652" s="1" t="str">
        <f t="array" ref="D6652">_xlfn.XLOOKUP($B6652, sales_teams!$A$2:$A$36, sales_teams!$C$2:$C$36)</f>
        <v>West</v>
      </c>
      <c r="E6652" s="1" t="s">
        <v>188</v>
      </c>
      <c r="F6652" s="1" t="s">
        <v>129</v>
      </c>
      <c r="G6652" s="1" t="str">
        <f t="array" ref="G6652">IF($F6652="", "", _xlfn.XLOOKUP($F6652,accounts!$A$2:$A$86,accounts!$B$2:$B$86, "Other"))</f>
        <v>medical</v>
      </c>
      <c r="H6652" s="1" t="str">
        <f t="array" ref="H6652">IF($F6652="", "", IFS(_xlfn.XLOOKUP($F6652, accounts!$A$2:$A$86, accounts!$E$2:$E$86, 0)&gt;=1000, "Enterprise", _xlfn.XLOOKUP($F6652, accounts!$A$2:$A$86, accounts!$E$2:$E$86, 0)&gt;=100, "Mid-Market", TRUE, "SMB"))</f>
        <v>Enterprise</v>
      </c>
      <c r="I6652" s="1" t="str">
        <f t="array" ref="I6652">IF($F6652="", "", _xlfn.XLOOKUP($F6652,accounts!$A$2:$A$86,accounts!$F$2:$F$86, "Other"))</f>
        <v>United States</v>
      </c>
      <c r="J6652" s="1" t="s">
        <v>131</v>
      </c>
      <c r="K6652" s="3">
        <v>42990.0</v>
      </c>
      <c r="L6652" s="3">
        <v>43065.0</v>
      </c>
      <c r="M6652" s="1">
        <v>3473.0</v>
      </c>
    </row>
    <row r="6653">
      <c r="A6653" s="1" t="s">
        <v>6858</v>
      </c>
      <c r="B6653" s="1" t="s">
        <v>19</v>
      </c>
      <c r="C6653" s="1" t="str">
        <f t="array" ref="C6653">_xlfn.XLOOKUP($B6653, sales_teams!$A$2:$A$36, sales_teams!$B$2:$B$36)</f>
        <v>Melvin Marxen</v>
      </c>
      <c r="D6653" s="1" t="str">
        <f t="array" ref="D6653">_xlfn.XLOOKUP($B6653, sales_teams!$A$2:$A$36, sales_teams!$C$2:$C$36)</f>
        <v>Central</v>
      </c>
      <c r="E6653" s="1" t="s">
        <v>181</v>
      </c>
      <c r="F6653" s="1" t="s">
        <v>64</v>
      </c>
      <c r="G6653" s="1" t="str">
        <f t="array" ref="G6653">IF($F6653="", "", _xlfn.XLOOKUP($F6653,accounts!$A$2:$A$86,accounts!$B$2:$B$86, "Other"))</f>
        <v>technology</v>
      </c>
      <c r="H6653" s="1" t="str">
        <f t="array" ref="H6653">IF($F6653="", "", IFS(_xlfn.XLOOKUP($F6653, accounts!$A$2:$A$86, accounts!$E$2:$E$86, 0)&gt;=1000, "Enterprise", _xlfn.XLOOKUP($F6653, accounts!$A$2:$A$86, accounts!$E$2:$E$86, 0)&gt;=100, "Mid-Market", TRUE, "SMB"))</f>
        <v>Enterprise</v>
      </c>
      <c r="I6653" s="1" t="str">
        <f t="array" ref="I6653">IF($F6653="", "", _xlfn.XLOOKUP($F6653,accounts!$A$2:$A$86,accounts!$F$2:$F$86, "Other"))</f>
        <v>United States</v>
      </c>
      <c r="J6653" s="1" t="s">
        <v>131</v>
      </c>
      <c r="K6653" s="3">
        <v>42990.0</v>
      </c>
      <c r="L6653" s="3">
        <v>42997.0</v>
      </c>
      <c r="M6653" s="1">
        <v>530.0</v>
      </c>
    </row>
    <row r="6654">
      <c r="A6654" s="1" t="s">
        <v>6859</v>
      </c>
      <c r="B6654" s="1" t="s">
        <v>19</v>
      </c>
      <c r="C6654" s="1" t="str">
        <f t="array" ref="C6654">_xlfn.XLOOKUP($B6654, sales_teams!$A$2:$A$36, sales_teams!$B$2:$B$36)</f>
        <v>Melvin Marxen</v>
      </c>
      <c r="D6654" s="1" t="str">
        <f t="array" ref="D6654">_xlfn.XLOOKUP($B6654, sales_teams!$A$2:$A$36, sales_teams!$C$2:$C$36)</f>
        <v>Central</v>
      </c>
      <c r="E6654" s="1" t="s">
        <v>109</v>
      </c>
      <c r="F6654" s="1" t="s">
        <v>113</v>
      </c>
      <c r="G6654" s="1" t="str">
        <f t="array" ref="G6654">IF($F6654="", "", _xlfn.XLOOKUP($F6654,accounts!$A$2:$A$86,accounts!$B$2:$B$86, "Other"))</f>
        <v>telecommunications</v>
      </c>
      <c r="H6654" s="1" t="str">
        <f t="array" ref="H6654">IF($F6654="", "", IFS(_xlfn.XLOOKUP($F6654, accounts!$A$2:$A$86, accounts!$E$2:$E$86, 0)&gt;=1000, "Enterprise", _xlfn.XLOOKUP($F6654, accounts!$A$2:$A$86, accounts!$E$2:$E$86, 0)&gt;=100, "Mid-Market", TRUE, "SMB"))</f>
        <v>Mid-Market</v>
      </c>
      <c r="I6654" s="1" t="str">
        <f t="array" ref="I6654">IF($F6654="", "", _xlfn.XLOOKUP($F6654,accounts!$A$2:$A$86,accounts!$F$2:$F$86, "Other"))</f>
        <v>United States</v>
      </c>
      <c r="J6654" s="1" t="s">
        <v>131</v>
      </c>
      <c r="K6654" s="3">
        <v>42990.0</v>
      </c>
      <c r="L6654" s="3">
        <v>43085.0</v>
      </c>
      <c r="M6654" s="1">
        <v>1066.0</v>
      </c>
    </row>
    <row r="6655">
      <c r="A6655" s="1" t="s">
        <v>6860</v>
      </c>
      <c r="B6655" s="1" t="s">
        <v>19</v>
      </c>
      <c r="C6655" s="1" t="str">
        <f t="array" ref="C6655">_xlfn.XLOOKUP($B6655, sales_teams!$A$2:$A$36, sales_teams!$B$2:$B$36)</f>
        <v>Melvin Marxen</v>
      </c>
      <c r="D6655" s="1" t="str">
        <f t="array" ref="D6655">_xlfn.XLOOKUP($B6655, sales_teams!$A$2:$A$36, sales_teams!$C$2:$C$36)</f>
        <v>Central</v>
      </c>
      <c r="E6655" s="1" t="s">
        <v>179</v>
      </c>
      <c r="F6655" s="1" t="s">
        <v>47</v>
      </c>
      <c r="G6655" s="1" t="str">
        <f t="array" ref="G6655">IF($F6655="", "", _xlfn.XLOOKUP($F6655,accounts!$A$2:$A$86,accounts!$B$2:$B$86, "Other"))</f>
        <v>retail</v>
      </c>
      <c r="H6655" s="1" t="str">
        <f t="array" ref="H6655">IF($F6655="", "", IFS(_xlfn.XLOOKUP($F6655, accounts!$A$2:$A$86, accounts!$E$2:$E$86, 0)&gt;=1000, "Enterprise", _xlfn.XLOOKUP($F6655, accounts!$A$2:$A$86, accounts!$E$2:$E$86, 0)&gt;=100, "Mid-Market", TRUE, "SMB"))</f>
        <v>Enterprise</v>
      </c>
      <c r="I6655" s="1" t="str">
        <f t="array" ref="I6655">IF($F6655="", "", _xlfn.XLOOKUP($F6655,accounts!$A$2:$A$86,accounts!$F$2:$F$86, "Other"))</f>
        <v>United States</v>
      </c>
      <c r="J6655" s="1" t="s">
        <v>131</v>
      </c>
      <c r="K6655" s="3">
        <v>42990.0</v>
      </c>
      <c r="L6655" s="3">
        <v>43087.0</v>
      </c>
      <c r="M6655" s="1">
        <v>64.0</v>
      </c>
    </row>
    <row r="6656">
      <c r="A6656" s="1" t="s">
        <v>6861</v>
      </c>
      <c r="B6656" s="1" t="s">
        <v>19</v>
      </c>
      <c r="C6656" s="1" t="str">
        <f t="array" ref="C6656">_xlfn.XLOOKUP($B6656, sales_teams!$A$2:$A$36, sales_teams!$B$2:$B$36)</f>
        <v>Melvin Marxen</v>
      </c>
      <c r="D6656" s="1" t="str">
        <f t="array" ref="D6656">_xlfn.XLOOKUP($B6656, sales_teams!$A$2:$A$36, sales_teams!$C$2:$C$36)</f>
        <v>Central</v>
      </c>
      <c r="E6656" s="1" t="s">
        <v>179</v>
      </c>
      <c r="F6656" s="1" t="s">
        <v>145</v>
      </c>
      <c r="G6656" s="1" t="str">
        <f t="array" ref="G6656">IF($F6656="", "", _xlfn.XLOOKUP($F6656,accounts!$A$2:$A$86,accounts!$B$2:$B$86, "Other"))</f>
        <v>technology</v>
      </c>
      <c r="H6656" s="1" t="str">
        <f t="array" ref="H6656">IF($F6656="", "", IFS(_xlfn.XLOOKUP($F6656, accounts!$A$2:$A$86, accounts!$E$2:$E$86, 0)&gt;=1000, "Enterprise", _xlfn.XLOOKUP($F6656, accounts!$A$2:$A$86, accounts!$E$2:$E$86, 0)&gt;=100, "Mid-Market", TRUE, "SMB"))</f>
        <v>Enterprise</v>
      </c>
      <c r="I6656" s="1" t="str">
        <f t="array" ref="I6656">IF($F6656="", "", _xlfn.XLOOKUP($F6656,accounts!$A$2:$A$86,accounts!$F$2:$F$86, "Other"))</f>
        <v>Panama</v>
      </c>
      <c r="J6656" s="1" t="s">
        <v>131</v>
      </c>
      <c r="K6656" s="3">
        <v>42990.0</v>
      </c>
      <c r="L6656" s="3">
        <v>43094.0</v>
      </c>
      <c r="M6656" s="1">
        <v>59.0</v>
      </c>
    </row>
    <row r="6657">
      <c r="A6657" s="1" t="s">
        <v>6862</v>
      </c>
      <c r="B6657" s="1" t="s">
        <v>102</v>
      </c>
      <c r="C6657" s="1" t="str">
        <f t="array" ref="C6657">_xlfn.XLOOKUP($B6657, sales_teams!$A$2:$A$36, sales_teams!$B$2:$B$36)</f>
        <v>Summer Sewald</v>
      </c>
      <c r="D6657" s="1" t="str">
        <f t="array" ref="D6657">_xlfn.XLOOKUP($B6657, sales_teams!$A$2:$A$36, sales_teams!$C$2:$C$36)</f>
        <v>West</v>
      </c>
      <c r="E6657" s="1" t="s">
        <v>109</v>
      </c>
      <c r="F6657" s="1" t="s">
        <v>114</v>
      </c>
      <c r="G6657" s="1" t="str">
        <f t="array" ref="G6657">IF($F6657="", "", _xlfn.XLOOKUP($F6657,accounts!$A$2:$A$86,accounts!$B$2:$B$86, "Other"))</f>
        <v>marketing</v>
      </c>
      <c r="H6657" s="1" t="str">
        <f t="array" ref="H6657">IF($F6657="", "", IFS(_xlfn.XLOOKUP($F6657, accounts!$A$2:$A$86, accounts!$E$2:$E$86, 0)&gt;=1000, "Enterprise", _xlfn.XLOOKUP($F6657, accounts!$A$2:$A$86, accounts!$E$2:$E$86, 0)&gt;=100, "Mid-Market", TRUE, "SMB"))</f>
        <v>Enterprise</v>
      </c>
      <c r="I6657" s="1" t="str">
        <f t="array" ref="I6657">IF($F6657="", "", _xlfn.XLOOKUP($F6657,accounts!$A$2:$A$86,accounts!$F$2:$F$86, "Other"))</f>
        <v>United States</v>
      </c>
      <c r="J6657" s="1" t="s">
        <v>131</v>
      </c>
      <c r="K6657" s="3">
        <v>42990.0</v>
      </c>
      <c r="L6657" s="3">
        <v>43069.0</v>
      </c>
      <c r="M6657" s="1">
        <v>1077.0</v>
      </c>
    </row>
    <row r="6658">
      <c r="A6658" s="1" t="s">
        <v>6863</v>
      </c>
      <c r="B6658" s="1" t="s">
        <v>102</v>
      </c>
      <c r="C6658" s="1" t="str">
        <f t="array" ref="C6658">_xlfn.XLOOKUP($B6658, sales_teams!$A$2:$A$36, sales_teams!$B$2:$B$36)</f>
        <v>Summer Sewald</v>
      </c>
      <c r="D6658" s="1" t="str">
        <f t="array" ref="D6658">_xlfn.XLOOKUP($B6658, sales_teams!$A$2:$A$36, sales_teams!$C$2:$C$36)</f>
        <v>West</v>
      </c>
      <c r="E6658" s="1" t="s">
        <v>148</v>
      </c>
      <c r="F6658" s="1" t="s">
        <v>161</v>
      </c>
      <c r="G6658" s="1" t="str">
        <f t="array" ref="G6658">IF($F6658="", "", _xlfn.XLOOKUP($F6658,accounts!$A$2:$A$86,accounts!$B$2:$B$86, "Other"))</f>
        <v>marketing</v>
      </c>
      <c r="H6658" s="1" t="str">
        <f t="array" ref="H6658">IF($F6658="", "", IFS(_xlfn.XLOOKUP($F6658, accounts!$A$2:$A$86, accounts!$E$2:$E$86, 0)&gt;=1000, "Enterprise", _xlfn.XLOOKUP($F6658, accounts!$A$2:$A$86, accounts!$E$2:$E$86, 0)&gt;=100, "Mid-Market", TRUE, "SMB"))</f>
        <v>Enterprise</v>
      </c>
      <c r="I6658" s="1" t="str">
        <f t="array" ref="I6658">IF($F6658="", "", _xlfn.XLOOKUP($F6658,accounts!$A$2:$A$86,accounts!$F$2:$F$86, "Other"))</f>
        <v>Poland</v>
      </c>
      <c r="J6658" s="1" t="s">
        <v>131</v>
      </c>
      <c r="K6658" s="3">
        <v>42990.0</v>
      </c>
      <c r="L6658" s="3">
        <v>43060.0</v>
      </c>
      <c r="M6658" s="1">
        <v>4999.0</v>
      </c>
    </row>
    <row r="6659">
      <c r="A6659" s="1" t="s">
        <v>6864</v>
      </c>
      <c r="B6659" s="1" t="s">
        <v>24</v>
      </c>
      <c r="C6659" s="1" t="str">
        <f t="array" ref="C6659">_xlfn.XLOOKUP($B6659, sales_teams!$A$2:$A$36, sales_teams!$B$2:$B$36)</f>
        <v>Melvin Marxen</v>
      </c>
      <c r="D6659" s="1" t="str">
        <f t="array" ref="D6659">_xlfn.XLOOKUP($B6659, sales_teams!$A$2:$A$36, sales_teams!$C$2:$C$36)</f>
        <v>Central</v>
      </c>
      <c r="E6659" s="1" t="s">
        <v>179</v>
      </c>
      <c r="F6659" s="1" t="s">
        <v>25</v>
      </c>
      <c r="G6659" s="1" t="str">
        <f t="array" ref="G6659">IF($F6659="", "", _xlfn.XLOOKUP($F6659,accounts!$A$2:$A$86,accounts!$B$2:$B$86, "Other"))</f>
        <v>medical</v>
      </c>
      <c r="H6659" s="1" t="str">
        <f t="array" ref="H6659">IF($F6659="", "", IFS(_xlfn.XLOOKUP($F6659, accounts!$A$2:$A$86, accounts!$E$2:$E$86, 0)&gt;=1000, "Enterprise", _xlfn.XLOOKUP($F6659, accounts!$A$2:$A$86, accounts!$E$2:$E$86, 0)&gt;=100, "Mid-Market", TRUE, "SMB"))</f>
        <v>Enterprise</v>
      </c>
      <c r="I6659" s="1" t="str">
        <f t="array" ref="I6659">IF($F6659="", "", _xlfn.XLOOKUP($F6659,accounts!$A$2:$A$86,accounts!$F$2:$F$86, "Other"))</f>
        <v>Kenya</v>
      </c>
      <c r="J6659" s="1" t="s">
        <v>131</v>
      </c>
      <c r="K6659" s="3">
        <v>42990.0</v>
      </c>
      <c r="L6659" s="3">
        <v>42999.0</v>
      </c>
      <c r="M6659" s="1">
        <v>72.0</v>
      </c>
    </row>
    <row r="6660">
      <c r="A6660" s="1" t="s">
        <v>6865</v>
      </c>
      <c r="B6660" s="1" t="s">
        <v>107</v>
      </c>
      <c r="C6660" s="1" t="str">
        <f t="array" ref="C6660">_xlfn.XLOOKUP($B6660, sales_teams!$A$2:$A$36, sales_teams!$B$2:$B$36)</f>
        <v>Summer Sewald</v>
      </c>
      <c r="D6660" s="1" t="str">
        <f t="array" ref="D6660">_xlfn.XLOOKUP($B6660, sales_teams!$A$2:$A$36, sales_teams!$C$2:$C$36)</f>
        <v>West</v>
      </c>
      <c r="E6660" s="1" t="s">
        <v>194</v>
      </c>
      <c r="F6660" s="1" t="s">
        <v>125</v>
      </c>
      <c r="G6660" s="1" t="str">
        <f t="array" ref="G6660">IF($F6660="", "", _xlfn.XLOOKUP($F6660,accounts!$A$2:$A$86,accounts!$B$2:$B$86, "Other"))</f>
        <v>software</v>
      </c>
      <c r="H6660" s="1" t="str">
        <f t="array" ref="H6660">IF($F6660="", "", IFS(_xlfn.XLOOKUP($F6660, accounts!$A$2:$A$86, accounts!$E$2:$E$86, 0)&gt;=1000, "Enterprise", _xlfn.XLOOKUP($F6660, accounts!$A$2:$A$86, accounts!$E$2:$E$86, 0)&gt;=100, "Mid-Market", TRUE, "SMB"))</f>
        <v>Enterprise</v>
      </c>
      <c r="I6660" s="1" t="str">
        <f t="array" ref="I6660">IF($F6660="", "", _xlfn.XLOOKUP($F6660,accounts!$A$2:$A$86,accounts!$F$2:$F$86, "Other"))</f>
        <v>United States</v>
      </c>
      <c r="J6660" s="1" t="s">
        <v>131</v>
      </c>
      <c r="K6660" s="3">
        <v>42990.0</v>
      </c>
      <c r="L6660" s="3">
        <v>42998.0</v>
      </c>
      <c r="M6660" s="1">
        <v>4870.0</v>
      </c>
    </row>
    <row r="6661">
      <c r="A6661" s="1" t="s">
        <v>6866</v>
      </c>
      <c r="B6661" s="1" t="s">
        <v>54</v>
      </c>
      <c r="C6661" s="1" t="str">
        <f t="array" ref="C6661">_xlfn.XLOOKUP($B6661, sales_teams!$A$2:$A$36, sales_teams!$B$2:$B$36)</f>
        <v>Rocco Neubert</v>
      </c>
      <c r="D6661" s="1" t="str">
        <f t="array" ref="D6661">_xlfn.XLOOKUP($B6661, sales_teams!$A$2:$A$36, sales_teams!$C$2:$C$36)</f>
        <v>East</v>
      </c>
      <c r="E6661" s="1" t="s">
        <v>109</v>
      </c>
      <c r="F6661" s="1" t="s">
        <v>121</v>
      </c>
      <c r="G6661" s="1" t="str">
        <f t="array" ref="G6661">IF($F6661="", "", _xlfn.XLOOKUP($F6661,accounts!$A$2:$A$86,accounts!$B$2:$B$86, "Other"))</f>
        <v>telecommunications</v>
      </c>
      <c r="H6661" s="1" t="str">
        <f t="array" ref="H6661">IF($F6661="", "", IFS(_xlfn.XLOOKUP($F6661, accounts!$A$2:$A$86, accounts!$E$2:$E$86, 0)&gt;=1000, "Enterprise", _xlfn.XLOOKUP($F6661, accounts!$A$2:$A$86, accounts!$E$2:$E$86, 0)&gt;=100, "Mid-Market", TRUE, "SMB"))</f>
        <v>Enterprise</v>
      </c>
      <c r="I6661" s="1" t="str">
        <f t="array" ref="I6661">IF($F6661="", "", _xlfn.XLOOKUP($F6661,accounts!$A$2:$A$86,accounts!$F$2:$F$86, "Other"))</f>
        <v>United States</v>
      </c>
      <c r="J6661" s="1" t="s">
        <v>192</v>
      </c>
      <c r="K6661" s="3">
        <v>42990.0</v>
      </c>
      <c r="L6661" s="3">
        <v>42998.0</v>
      </c>
      <c r="M6661" s="1">
        <v>0.0</v>
      </c>
    </row>
    <row r="6662">
      <c r="A6662" s="1" t="s">
        <v>6867</v>
      </c>
      <c r="B6662" s="1" t="s">
        <v>54</v>
      </c>
      <c r="C6662" s="1" t="str">
        <f t="array" ref="C6662">_xlfn.XLOOKUP($B6662, sales_teams!$A$2:$A$36, sales_teams!$B$2:$B$36)</f>
        <v>Rocco Neubert</v>
      </c>
      <c r="D6662" s="1" t="str">
        <f t="array" ref="D6662">_xlfn.XLOOKUP($B6662, sales_teams!$A$2:$A$36, sales_teams!$C$2:$C$36)</f>
        <v>East</v>
      </c>
      <c r="E6662" s="1" t="s">
        <v>148</v>
      </c>
      <c r="F6662" s="1" t="s">
        <v>173</v>
      </c>
      <c r="G6662" s="1" t="str">
        <f t="array" ref="G6662">IF($F6662="", "", _xlfn.XLOOKUP($F6662,accounts!$A$2:$A$86,accounts!$B$2:$B$86, "Other"))</f>
        <v>technology</v>
      </c>
      <c r="H6662" s="1" t="str">
        <f t="array" ref="H6662">IF($F6662="", "", IFS(_xlfn.XLOOKUP($F6662, accounts!$A$2:$A$86, accounts!$E$2:$E$86, 0)&gt;=1000, "Enterprise", _xlfn.XLOOKUP($F6662, accounts!$A$2:$A$86, accounts!$E$2:$E$86, 0)&gt;=100, "Mid-Market", TRUE, "SMB"))</f>
        <v>Mid-Market</v>
      </c>
      <c r="I6662" s="1" t="str">
        <f t="array" ref="I6662">IF($F6662="", "", _xlfn.XLOOKUP($F6662,accounts!$A$2:$A$86,accounts!$F$2:$F$86, "Other"))</f>
        <v>China</v>
      </c>
      <c r="J6662" s="1" t="s">
        <v>192</v>
      </c>
      <c r="K6662" s="3">
        <v>42990.0</v>
      </c>
      <c r="L6662" s="3">
        <v>43087.0</v>
      </c>
      <c r="M6662" s="1">
        <v>0.0</v>
      </c>
    </row>
    <row r="6663">
      <c r="A6663" s="1" t="s">
        <v>6868</v>
      </c>
      <c r="B6663" s="1" t="s">
        <v>15</v>
      </c>
      <c r="C6663" s="1" t="str">
        <f t="array" ref="C6663">_xlfn.XLOOKUP($B6663, sales_teams!$A$2:$A$36, sales_teams!$B$2:$B$36)</f>
        <v>Dustin Brinkmann</v>
      </c>
      <c r="D6663" s="1" t="str">
        <f t="array" ref="D6663">_xlfn.XLOOKUP($B6663, sales_teams!$A$2:$A$36, sales_teams!$C$2:$C$36)</f>
        <v>Central</v>
      </c>
      <c r="E6663" s="1" t="s">
        <v>179</v>
      </c>
      <c r="F6663" s="1" t="s">
        <v>128</v>
      </c>
      <c r="G6663" s="1" t="str">
        <f t="array" ref="G6663">IF($F6663="", "", _xlfn.XLOOKUP($F6663,accounts!$A$2:$A$86,accounts!$B$2:$B$86, "Other"))</f>
        <v>marketing</v>
      </c>
      <c r="H6663" s="1" t="str">
        <f t="array" ref="H6663">IF($F6663="", "", IFS(_xlfn.XLOOKUP($F6663, accounts!$A$2:$A$86, accounts!$E$2:$E$86, 0)&gt;=1000, "Enterprise", _xlfn.XLOOKUP($F6663, accounts!$A$2:$A$86, accounts!$E$2:$E$86, 0)&gt;=100, "Mid-Market", TRUE, "SMB"))</f>
        <v>Enterprise</v>
      </c>
      <c r="I6663" s="1" t="str">
        <f t="array" ref="I6663">IF($F6663="", "", _xlfn.XLOOKUP($F6663,accounts!$A$2:$A$86,accounts!$F$2:$F$86, "Other"))</f>
        <v>United States</v>
      </c>
      <c r="J6663" s="1" t="s">
        <v>131</v>
      </c>
      <c r="K6663" s="3">
        <v>42990.0</v>
      </c>
      <c r="L6663" s="3">
        <v>43004.0</v>
      </c>
      <c r="M6663" s="1">
        <v>54.0</v>
      </c>
    </row>
    <row r="6664">
      <c r="A6664" s="1" t="s">
        <v>6869</v>
      </c>
      <c r="B6664" s="1" t="s">
        <v>15</v>
      </c>
      <c r="C6664" s="1" t="str">
        <f t="array" ref="C6664">_xlfn.XLOOKUP($B6664, sales_teams!$A$2:$A$36, sales_teams!$B$2:$B$36)</f>
        <v>Dustin Brinkmann</v>
      </c>
      <c r="D6664" s="1" t="str">
        <f t="array" ref="D6664">_xlfn.XLOOKUP($B6664, sales_teams!$A$2:$A$36, sales_teams!$C$2:$C$36)</f>
        <v>Central</v>
      </c>
      <c r="E6664" s="1" t="s">
        <v>179</v>
      </c>
      <c r="F6664" s="1" t="s">
        <v>164</v>
      </c>
      <c r="G6664" s="1" t="str">
        <f t="array" ref="G6664">IF($F6664="", "", _xlfn.XLOOKUP($F6664,accounts!$A$2:$A$86,accounts!$B$2:$B$86, "Other"))</f>
        <v>retail</v>
      </c>
      <c r="H6664" s="1" t="str">
        <f t="array" ref="H6664">IF($F6664="", "", IFS(_xlfn.XLOOKUP($F6664, accounts!$A$2:$A$86, accounts!$E$2:$E$86, 0)&gt;=1000, "Enterprise", _xlfn.XLOOKUP($F6664, accounts!$A$2:$A$86, accounts!$E$2:$E$86, 0)&gt;=100, "Mid-Market", TRUE, "SMB"))</f>
        <v>Mid-Market</v>
      </c>
      <c r="I6664" s="1" t="str">
        <f t="array" ref="I6664">IF($F6664="", "", _xlfn.XLOOKUP($F6664,accounts!$A$2:$A$86,accounts!$F$2:$F$86, "Other"))</f>
        <v>United States</v>
      </c>
      <c r="J6664" s="1" t="s">
        <v>131</v>
      </c>
      <c r="K6664" s="3">
        <v>42990.0</v>
      </c>
      <c r="L6664" s="3">
        <v>43078.0</v>
      </c>
      <c r="M6664" s="1">
        <v>50.0</v>
      </c>
    </row>
    <row r="6665">
      <c r="A6665" s="1" t="s">
        <v>6870</v>
      </c>
      <c r="B6665" s="1" t="s">
        <v>60</v>
      </c>
      <c r="C6665" s="1" t="str">
        <f t="array" ref="C6665">_xlfn.XLOOKUP($B6665, sales_teams!$A$2:$A$36, sales_teams!$B$2:$B$36)</f>
        <v>Celia Rouche</v>
      </c>
      <c r="D6665" s="1" t="str">
        <f t="array" ref="D6665">_xlfn.XLOOKUP($B6665, sales_teams!$A$2:$A$36, sales_teams!$C$2:$C$36)</f>
        <v>West</v>
      </c>
      <c r="E6665" s="1" t="s">
        <v>181</v>
      </c>
      <c r="F6665" s="1" t="s">
        <v>106</v>
      </c>
      <c r="G6665" s="1" t="str">
        <f t="array" ref="G6665">IF($F6665="", "", _xlfn.XLOOKUP($F6665,accounts!$A$2:$A$86,accounts!$B$2:$B$86, "Other"))</f>
        <v>retail</v>
      </c>
      <c r="H6665" s="1" t="str">
        <f t="array" ref="H6665">IF($F6665="", "", IFS(_xlfn.XLOOKUP($F6665, accounts!$A$2:$A$86, accounts!$E$2:$E$86, 0)&gt;=1000, "Enterprise", _xlfn.XLOOKUP($F6665, accounts!$A$2:$A$86, accounts!$E$2:$E$86, 0)&gt;=100, "Mid-Market", TRUE, "SMB"))</f>
        <v>Enterprise</v>
      </c>
      <c r="I6665" s="1" t="str">
        <f t="array" ref="I6665">IF($F6665="", "", _xlfn.XLOOKUP($F6665,accounts!$A$2:$A$86,accounts!$F$2:$F$86, "Other"))</f>
        <v>Italy</v>
      </c>
      <c r="J6665" s="1" t="s">
        <v>189</v>
      </c>
      <c r="K6665" s="3">
        <v>42990.0</v>
      </c>
    </row>
    <row r="6666">
      <c r="A6666" s="1" t="s">
        <v>6871</v>
      </c>
      <c r="B6666" s="1" t="s">
        <v>60</v>
      </c>
      <c r="C6666" s="1" t="str">
        <f t="array" ref="C6666">_xlfn.XLOOKUP($B6666, sales_teams!$A$2:$A$36, sales_teams!$B$2:$B$36)</f>
        <v>Celia Rouche</v>
      </c>
      <c r="D6666" s="1" t="str">
        <f t="array" ref="D6666">_xlfn.XLOOKUP($B6666, sales_teams!$A$2:$A$36, sales_teams!$C$2:$C$36)</f>
        <v>West</v>
      </c>
      <c r="E6666" s="1" t="s">
        <v>109</v>
      </c>
      <c r="F6666" s="1" t="s">
        <v>176</v>
      </c>
      <c r="G6666" s="1" t="str">
        <f t="array" ref="G6666">IF($F6666="", "", _xlfn.XLOOKUP($F6666,accounts!$A$2:$A$86,accounts!$B$2:$B$86, "Other"))</f>
        <v>entertainment</v>
      </c>
      <c r="H6666" s="1" t="str">
        <f t="array" ref="H6666">IF($F6666="", "", IFS(_xlfn.XLOOKUP($F6666, accounts!$A$2:$A$86, accounts!$E$2:$E$86, 0)&gt;=1000, "Enterprise", _xlfn.XLOOKUP($F6666, accounts!$A$2:$A$86, accounts!$E$2:$E$86, 0)&gt;=100, "Mid-Market", TRUE, "SMB"))</f>
        <v>Mid-Market</v>
      </c>
      <c r="I6666" s="1" t="str">
        <f t="array" ref="I6666">IF($F6666="", "", _xlfn.XLOOKUP($F6666,accounts!$A$2:$A$86,accounts!$F$2:$F$86, "Other"))</f>
        <v>United States</v>
      </c>
      <c r="J6666" s="1" t="s">
        <v>189</v>
      </c>
      <c r="K6666" s="3">
        <v>42990.0</v>
      </c>
    </row>
    <row r="6667">
      <c r="A6667" s="1" t="s">
        <v>6872</v>
      </c>
      <c r="B6667" s="1" t="s">
        <v>60</v>
      </c>
      <c r="C6667" s="1" t="str">
        <f t="array" ref="C6667">_xlfn.XLOOKUP($B6667, sales_teams!$A$2:$A$36, sales_teams!$B$2:$B$36)</f>
        <v>Celia Rouche</v>
      </c>
      <c r="D6667" s="1" t="str">
        <f t="array" ref="D6667">_xlfn.XLOOKUP($B6667, sales_teams!$A$2:$A$36, sales_teams!$C$2:$C$36)</f>
        <v>West</v>
      </c>
      <c r="E6667" s="1" t="s">
        <v>179</v>
      </c>
      <c r="F6667" s="1" t="s">
        <v>168</v>
      </c>
      <c r="G6667" s="1" t="str">
        <f t="array" ref="G6667">IF($F6667="", "", _xlfn.XLOOKUP($F6667,accounts!$A$2:$A$86,accounts!$B$2:$B$86, "Other"))</f>
        <v>finance</v>
      </c>
      <c r="H6667" s="1" t="str">
        <f t="array" ref="H6667">IF($F6667="", "", IFS(_xlfn.XLOOKUP($F6667, accounts!$A$2:$A$86, accounts!$E$2:$E$86, 0)&gt;=1000, "Enterprise", _xlfn.XLOOKUP($F6667, accounts!$A$2:$A$86, accounts!$E$2:$E$86, 0)&gt;=100, "Mid-Market", TRUE, "SMB"))</f>
        <v>Enterprise</v>
      </c>
      <c r="I6667" s="1" t="str">
        <f t="array" ref="I6667">IF($F6667="", "", _xlfn.XLOOKUP($F6667,accounts!$A$2:$A$86,accounts!$F$2:$F$86, "Other"))</f>
        <v>United States</v>
      </c>
      <c r="J6667" s="1" t="s">
        <v>192</v>
      </c>
      <c r="K6667" s="3">
        <v>42990.0</v>
      </c>
      <c r="L6667" s="3">
        <v>43040.0</v>
      </c>
      <c r="M6667" s="1">
        <v>0.0</v>
      </c>
    </row>
    <row r="6668">
      <c r="A6668" s="1" t="s">
        <v>6873</v>
      </c>
      <c r="B6668" s="1" t="s">
        <v>34</v>
      </c>
      <c r="C6668" s="1" t="str">
        <f t="array" ref="C6668">_xlfn.XLOOKUP($B6668, sales_teams!$A$2:$A$36, sales_teams!$B$2:$B$36)</f>
        <v>Cara Losch</v>
      </c>
      <c r="D6668" s="1" t="str">
        <f t="array" ref="D6668">_xlfn.XLOOKUP($B6668, sales_teams!$A$2:$A$36, sales_teams!$C$2:$C$36)</f>
        <v>East</v>
      </c>
      <c r="E6668" s="1" t="s">
        <v>188</v>
      </c>
      <c r="G6668" s="1" t="str">
        <f t="array" ref="G6668">IF($F6668="", "", _xlfn.XLOOKUP($F6668,accounts!$A$2:$A$86,accounts!$B$2:$B$86, "Other"))</f>
        <v/>
      </c>
      <c r="H6668" s="1" t="str">
        <f t="array" ref="H6668">IF($F6668="", "", IFS(_xlfn.XLOOKUP($F6668, accounts!$A$2:$A$86, accounts!$E$2:$E$86, 0)&gt;=1000, "Enterprise", _xlfn.XLOOKUP($F6668, accounts!$A$2:$A$86, accounts!$E$2:$E$86, 0)&gt;=100, "Mid-Market", TRUE, "SMB"))</f>
        <v/>
      </c>
      <c r="I6668" s="1" t="str">
        <f t="array" ref="I6668">IF($F6668="", "", _xlfn.XLOOKUP($F6668,accounts!$A$2:$A$86,accounts!$F$2:$F$86, "Other"))</f>
        <v/>
      </c>
      <c r="J6668" s="1" t="s">
        <v>189</v>
      </c>
      <c r="K6668" s="3">
        <v>42990.0</v>
      </c>
    </row>
    <row r="6669">
      <c r="A6669" s="1" t="s">
        <v>6874</v>
      </c>
      <c r="B6669" s="1" t="s">
        <v>34</v>
      </c>
      <c r="C6669" s="1" t="str">
        <f t="array" ref="C6669">_xlfn.XLOOKUP($B6669, sales_teams!$A$2:$A$36, sales_teams!$B$2:$B$36)</f>
        <v>Cara Losch</v>
      </c>
      <c r="D6669" s="1" t="str">
        <f t="array" ref="D6669">_xlfn.XLOOKUP($B6669, sales_teams!$A$2:$A$36, sales_teams!$C$2:$C$36)</f>
        <v>East</v>
      </c>
      <c r="E6669" s="1" t="s">
        <v>194</v>
      </c>
      <c r="F6669" s="1" t="s">
        <v>121</v>
      </c>
      <c r="G6669" s="1" t="str">
        <f t="array" ref="G6669">IF($F6669="", "", _xlfn.XLOOKUP($F6669,accounts!$A$2:$A$86,accounts!$B$2:$B$86, "Other"))</f>
        <v>telecommunications</v>
      </c>
      <c r="H6669" s="1" t="str">
        <f t="array" ref="H6669">IF($F6669="", "", IFS(_xlfn.XLOOKUP($F6669, accounts!$A$2:$A$86, accounts!$E$2:$E$86, 0)&gt;=1000, "Enterprise", _xlfn.XLOOKUP($F6669, accounts!$A$2:$A$86, accounts!$E$2:$E$86, 0)&gt;=100, "Mid-Market", TRUE, "SMB"))</f>
        <v>Enterprise</v>
      </c>
      <c r="I6669" s="1" t="str">
        <f t="array" ref="I6669">IF($F6669="", "", _xlfn.XLOOKUP($F6669,accounts!$A$2:$A$86,accounts!$F$2:$F$86, "Other"))</f>
        <v>United States</v>
      </c>
      <c r="J6669" s="1" t="s">
        <v>192</v>
      </c>
      <c r="K6669" s="3">
        <v>42990.0</v>
      </c>
      <c r="L6669" s="3">
        <v>42993.0</v>
      </c>
      <c r="M6669" s="1">
        <v>0.0</v>
      </c>
    </row>
    <row r="6670">
      <c r="A6670" s="1" t="s">
        <v>6875</v>
      </c>
      <c r="B6670" s="1" t="s">
        <v>105</v>
      </c>
      <c r="C6670" s="1" t="str">
        <f t="array" ref="C6670">_xlfn.XLOOKUP($B6670, sales_teams!$A$2:$A$36, sales_teams!$B$2:$B$36)</f>
        <v>Summer Sewald</v>
      </c>
      <c r="D6670" s="1" t="str">
        <f t="array" ref="D6670">_xlfn.XLOOKUP($B6670, sales_teams!$A$2:$A$36, sales_teams!$C$2:$C$36)</f>
        <v>West</v>
      </c>
      <c r="E6670" s="1" t="s">
        <v>109</v>
      </c>
      <c r="F6670" s="1" t="s">
        <v>127</v>
      </c>
      <c r="G6670" s="1" t="str">
        <f t="array" ref="G6670">IF($F6670="", "", _xlfn.XLOOKUP($F6670,accounts!$A$2:$A$86,accounts!$B$2:$B$86, "Other"))</f>
        <v>technology</v>
      </c>
      <c r="H6670" s="1" t="str">
        <f t="array" ref="H6670">IF($F6670="", "", IFS(_xlfn.XLOOKUP($F6670, accounts!$A$2:$A$86, accounts!$E$2:$E$86, 0)&gt;=1000, "Enterprise", _xlfn.XLOOKUP($F6670, accounts!$A$2:$A$86, accounts!$E$2:$E$86, 0)&gt;=100, "Mid-Market", TRUE, "SMB"))</f>
        <v>Enterprise</v>
      </c>
      <c r="I6670" s="1" t="str">
        <f t="array" ref="I6670">IF($F6670="", "", _xlfn.XLOOKUP($F6670,accounts!$A$2:$A$86,accounts!$F$2:$F$86, "Other"))</f>
        <v>United States</v>
      </c>
      <c r="J6670" s="1" t="s">
        <v>131</v>
      </c>
      <c r="K6670" s="3">
        <v>42990.0</v>
      </c>
      <c r="L6670" s="3">
        <v>43059.0</v>
      </c>
      <c r="M6670" s="1">
        <v>1029.0</v>
      </c>
    </row>
    <row r="6671">
      <c r="A6671" s="1" t="s">
        <v>6876</v>
      </c>
      <c r="B6671" s="1" t="s">
        <v>7</v>
      </c>
      <c r="C6671" s="1" t="str">
        <f t="array" ref="C6671">_xlfn.XLOOKUP($B6671, sales_teams!$A$2:$A$36, sales_teams!$B$2:$B$36)</f>
        <v>Dustin Brinkmann</v>
      </c>
      <c r="D6671" s="1" t="str">
        <f t="array" ref="D6671">_xlfn.XLOOKUP($B6671, sales_teams!$A$2:$A$36, sales_teams!$C$2:$C$36)</f>
        <v>Central</v>
      </c>
      <c r="E6671" s="1" t="s">
        <v>181</v>
      </c>
      <c r="F6671" s="1" t="s">
        <v>47</v>
      </c>
      <c r="G6671" s="1" t="str">
        <f t="array" ref="G6671">IF($F6671="", "", _xlfn.XLOOKUP($F6671,accounts!$A$2:$A$86,accounts!$B$2:$B$86, "Other"))</f>
        <v>retail</v>
      </c>
      <c r="H6671" s="1" t="str">
        <f t="array" ref="H6671">IF($F6671="", "", IFS(_xlfn.XLOOKUP($F6671, accounts!$A$2:$A$86, accounts!$E$2:$E$86, 0)&gt;=1000, "Enterprise", _xlfn.XLOOKUP($F6671, accounts!$A$2:$A$86, accounts!$E$2:$E$86, 0)&gt;=100, "Mid-Market", TRUE, "SMB"))</f>
        <v>Enterprise</v>
      </c>
      <c r="I6671" s="1" t="str">
        <f t="array" ref="I6671">IF($F6671="", "", _xlfn.XLOOKUP($F6671,accounts!$A$2:$A$86,accounts!$F$2:$F$86, "Other"))</f>
        <v>United States</v>
      </c>
      <c r="J6671" s="1" t="s">
        <v>131</v>
      </c>
      <c r="K6671" s="3">
        <v>42991.0</v>
      </c>
      <c r="L6671" s="3">
        <v>43064.0</v>
      </c>
      <c r="M6671" s="1">
        <v>629.0</v>
      </c>
    </row>
    <row r="6672">
      <c r="A6672" s="1" t="s">
        <v>6877</v>
      </c>
      <c r="B6672" s="1" t="s">
        <v>52</v>
      </c>
      <c r="C6672" s="1" t="str">
        <f t="array" ref="C6672">_xlfn.XLOOKUP($B6672, sales_teams!$A$2:$A$36, sales_teams!$B$2:$B$36)</f>
        <v>Rocco Neubert</v>
      </c>
      <c r="D6672" s="1" t="str">
        <f t="array" ref="D6672">_xlfn.XLOOKUP($B6672, sales_teams!$A$2:$A$36, sales_teams!$C$2:$C$36)</f>
        <v>East</v>
      </c>
      <c r="E6672" s="1" t="s">
        <v>109</v>
      </c>
      <c r="G6672" s="1" t="str">
        <f t="array" ref="G6672">IF($F6672="", "", _xlfn.XLOOKUP($F6672,accounts!$A$2:$A$86,accounts!$B$2:$B$86, "Other"))</f>
        <v/>
      </c>
      <c r="H6672" s="1" t="str">
        <f t="array" ref="H6672">IF($F6672="", "", IFS(_xlfn.XLOOKUP($F6672, accounts!$A$2:$A$86, accounts!$E$2:$E$86, 0)&gt;=1000, "Enterprise", _xlfn.XLOOKUP($F6672, accounts!$A$2:$A$86, accounts!$E$2:$E$86, 0)&gt;=100, "Mid-Market", TRUE, "SMB"))</f>
        <v/>
      </c>
      <c r="I6672" s="1" t="str">
        <f t="array" ref="I6672">IF($F6672="", "", _xlfn.XLOOKUP($F6672,accounts!$A$2:$A$86,accounts!$F$2:$F$86, "Other"))</f>
        <v/>
      </c>
      <c r="J6672" s="1" t="s">
        <v>189</v>
      </c>
      <c r="K6672" s="3">
        <v>42991.0</v>
      </c>
    </row>
    <row r="6673">
      <c r="A6673" s="1" t="s">
        <v>6878</v>
      </c>
      <c r="B6673" s="1" t="s">
        <v>52</v>
      </c>
      <c r="C6673" s="1" t="str">
        <f t="array" ref="C6673">_xlfn.XLOOKUP($B6673, sales_teams!$A$2:$A$36, sales_teams!$B$2:$B$36)</f>
        <v>Rocco Neubert</v>
      </c>
      <c r="D6673" s="1" t="str">
        <f t="array" ref="D6673">_xlfn.XLOOKUP($B6673, sales_teams!$A$2:$A$36, sales_teams!$C$2:$C$36)</f>
        <v>East</v>
      </c>
      <c r="E6673" s="1" t="s">
        <v>181</v>
      </c>
      <c r="F6673" s="1" t="s">
        <v>123</v>
      </c>
      <c r="G6673" s="1" t="str">
        <f t="array" ref="G6673">IF($F6673="", "", _xlfn.XLOOKUP($F6673,accounts!$A$2:$A$86,accounts!$B$2:$B$86, "Other"))</f>
        <v>technology</v>
      </c>
      <c r="H6673" s="1" t="str">
        <f t="array" ref="H6673">IF($F6673="", "", IFS(_xlfn.XLOOKUP($F6673, accounts!$A$2:$A$86, accounts!$E$2:$E$86, 0)&gt;=1000, "Enterprise", _xlfn.XLOOKUP($F6673, accounts!$A$2:$A$86, accounts!$E$2:$E$86, 0)&gt;=100, "Mid-Market", TRUE, "SMB"))</f>
        <v>Enterprise</v>
      </c>
      <c r="I6673" s="1" t="str">
        <f t="array" ref="I6673">IF($F6673="", "", _xlfn.XLOOKUP($F6673,accounts!$A$2:$A$86,accounts!$F$2:$F$86, "Other"))</f>
        <v>United States</v>
      </c>
      <c r="J6673" s="1" t="s">
        <v>131</v>
      </c>
      <c r="K6673" s="3">
        <v>42991.0</v>
      </c>
      <c r="L6673" s="3">
        <v>43002.0</v>
      </c>
      <c r="M6673" s="1">
        <v>600.0</v>
      </c>
    </row>
    <row r="6674">
      <c r="A6674" s="1" t="s">
        <v>6879</v>
      </c>
      <c r="B6674" s="1" t="s">
        <v>39</v>
      </c>
      <c r="C6674" s="1" t="str">
        <f t="array" ref="C6674">_xlfn.XLOOKUP($B6674, sales_teams!$A$2:$A$36, sales_teams!$B$2:$B$36)</f>
        <v>Cara Losch</v>
      </c>
      <c r="D6674" s="1" t="str">
        <f t="array" ref="D6674">_xlfn.XLOOKUP($B6674, sales_teams!$A$2:$A$36, sales_teams!$C$2:$C$36)</f>
        <v>East</v>
      </c>
      <c r="E6674" s="1" t="s">
        <v>181</v>
      </c>
      <c r="F6674" s="1" t="s">
        <v>127</v>
      </c>
      <c r="G6674" s="1" t="str">
        <f t="array" ref="G6674">IF($F6674="", "", _xlfn.XLOOKUP($F6674,accounts!$A$2:$A$86,accounts!$B$2:$B$86, "Other"))</f>
        <v>technology</v>
      </c>
      <c r="H6674" s="1" t="str">
        <f t="array" ref="H6674">IF($F6674="", "", IFS(_xlfn.XLOOKUP($F6674, accounts!$A$2:$A$86, accounts!$E$2:$E$86, 0)&gt;=1000, "Enterprise", _xlfn.XLOOKUP($F6674, accounts!$A$2:$A$86, accounts!$E$2:$E$86, 0)&gt;=100, "Mid-Market", TRUE, "SMB"))</f>
        <v>Enterprise</v>
      </c>
      <c r="I6674" s="1" t="str">
        <f t="array" ref="I6674">IF($F6674="", "", _xlfn.XLOOKUP($F6674,accounts!$A$2:$A$86,accounts!$F$2:$F$86, "Other"))</f>
        <v>United States</v>
      </c>
      <c r="J6674" s="1" t="s">
        <v>192</v>
      </c>
      <c r="K6674" s="3">
        <v>42991.0</v>
      </c>
      <c r="L6674" s="3">
        <v>43042.0</v>
      </c>
      <c r="M6674" s="1">
        <v>0.0</v>
      </c>
    </row>
    <row r="6675">
      <c r="A6675" s="1" t="s">
        <v>6880</v>
      </c>
      <c r="B6675" s="1" t="s">
        <v>39</v>
      </c>
      <c r="C6675" s="1" t="str">
        <f t="array" ref="C6675">_xlfn.XLOOKUP($B6675, sales_teams!$A$2:$A$36, sales_teams!$B$2:$B$36)</f>
        <v>Cara Losch</v>
      </c>
      <c r="D6675" s="1" t="str">
        <f t="array" ref="D6675">_xlfn.XLOOKUP($B6675, sales_teams!$A$2:$A$36, sales_teams!$C$2:$C$36)</f>
        <v>East</v>
      </c>
      <c r="E6675" s="1" t="s">
        <v>148</v>
      </c>
      <c r="F6675" s="1" t="s">
        <v>126</v>
      </c>
      <c r="G6675" s="1" t="str">
        <f t="array" ref="G6675">IF($F6675="", "", _xlfn.XLOOKUP($F6675,accounts!$A$2:$A$86,accounts!$B$2:$B$86, "Other"))</f>
        <v>retail</v>
      </c>
      <c r="H6675" s="1" t="str">
        <f t="array" ref="H6675">IF($F6675="", "", IFS(_xlfn.XLOOKUP($F6675, accounts!$A$2:$A$86, accounts!$E$2:$E$86, 0)&gt;=1000, "Enterprise", _xlfn.XLOOKUP($F6675, accounts!$A$2:$A$86, accounts!$E$2:$E$86, 0)&gt;=100, "Mid-Market", TRUE, "SMB"))</f>
        <v>Enterprise</v>
      </c>
      <c r="I6675" s="1" t="str">
        <f t="array" ref="I6675">IF($F6675="", "", _xlfn.XLOOKUP($F6675,accounts!$A$2:$A$86,accounts!$F$2:$F$86, "Other"))</f>
        <v>United States</v>
      </c>
      <c r="J6675" s="1" t="s">
        <v>131</v>
      </c>
      <c r="K6675" s="3">
        <v>42991.0</v>
      </c>
      <c r="L6675" s="3">
        <v>42996.0</v>
      </c>
      <c r="M6675" s="1">
        <v>4535.0</v>
      </c>
    </row>
    <row r="6676">
      <c r="A6676" s="1" t="s">
        <v>6881</v>
      </c>
      <c r="B6676" s="1" t="s">
        <v>48</v>
      </c>
      <c r="C6676" s="1" t="str">
        <f t="array" ref="C6676">_xlfn.XLOOKUP($B6676, sales_teams!$A$2:$A$36, sales_teams!$B$2:$B$36)</f>
        <v>Rocco Neubert</v>
      </c>
      <c r="D6676" s="1" t="str">
        <f t="array" ref="D6676">_xlfn.XLOOKUP($B6676, sales_teams!$A$2:$A$36, sales_teams!$C$2:$C$36)</f>
        <v>East</v>
      </c>
      <c r="E6676" s="1" t="s">
        <v>148</v>
      </c>
      <c r="G6676" s="1" t="str">
        <f t="array" ref="G6676">IF($F6676="", "", _xlfn.XLOOKUP($F6676,accounts!$A$2:$A$86,accounts!$B$2:$B$86, "Other"))</f>
        <v/>
      </c>
      <c r="H6676" s="1" t="str">
        <f t="array" ref="H6676">IF($F6676="", "", IFS(_xlfn.XLOOKUP($F6676, accounts!$A$2:$A$86, accounts!$E$2:$E$86, 0)&gt;=1000, "Enterprise", _xlfn.XLOOKUP($F6676, accounts!$A$2:$A$86, accounts!$E$2:$E$86, 0)&gt;=100, "Mid-Market", TRUE, "SMB"))</f>
        <v/>
      </c>
      <c r="I6676" s="1" t="str">
        <f t="array" ref="I6676">IF($F6676="", "", _xlfn.XLOOKUP($F6676,accounts!$A$2:$A$86,accounts!$F$2:$F$86, "Other"))</f>
        <v/>
      </c>
      <c r="J6676" s="1" t="s">
        <v>189</v>
      </c>
      <c r="K6676" s="3">
        <v>42991.0</v>
      </c>
    </row>
    <row r="6677">
      <c r="A6677" s="1" t="s">
        <v>6882</v>
      </c>
      <c r="B6677" s="1" t="s">
        <v>53</v>
      </c>
      <c r="C6677" s="1" t="str">
        <f t="array" ref="C6677">_xlfn.XLOOKUP($B6677, sales_teams!$A$2:$A$36, sales_teams!$B$2:$B$36)</f>
        <v>Rocco Neubert</v>
      </c>
      <c r="D6677" s="1" t="str">
        <f t="array" ref="D6677">_xlfn.XLOOKUP($B6677, sales_teams!$A$2:$A$36, sales_teams!$C$2:$C$36)</f>
        <v>East</v>
      </c>
      <c r="E6677" s="1" t="s">
        <v>188</v>
      </c>
      <c r="F6677" s="1" t="s">
        <v>140</v>
      </c>
      <c r="G6677" s="1" t="str">
        <f t="array" ref="G6677">IF($F6677="", "", _xlfn.XLOOKUP($F6677,accounts!$A$2:$A$86,accounts!$B$2:$B$86, "Other"))</f>
        <v>employment</v>
      </c>
      <c r="H6677" s="1" t="str">
        <f t="array" ref="H6677">IF($F6677="", "", IFS(_xlfn.XLOOKUP($F6677, accounts!$A$2:$A$86, accounts!$E$2:$E$86, 0)&gt;=1000, "Enterprise", _xlfn.XLOOKUP($F6677, accounts!$A$2:$A$86, accounts!$E$2:$E$86, 0)&gt;=100, "Mid-Market", TRUE, "SMB"))</f>
        <v>Enterprise</v>
      </c>
      <c r="I6677" s="1" t="str">
        <f t="array" ref="I6677">IF($F6677="", "", _xlfn.XLOOKUP($F6677,accounts!$A$2:$A$86,accounts!$F$2:$F$86, "Other"))</f>
        <v>United States</v>
      </c>
      <c r="J6677" s="1" t="s">
        <v>192</v>
      </c>
      <c r="K6677" s="3">
        <v>42991.0</v>
      </c>
      <c r="L6677" s="3">
        <v>43068.0</v>
      </c>
      <c r="M6677" s="1">
        <v>0.0</v>
      </c>
    </row>
    <row r="6678">
      <c r="A6678" s="1" t="s">
        <v>6883</v>
      </c>
      <c r="B6678" s="1" t="s">
        <v>94</v>
      </c>
      <c r="C6678" s="1" t="str">
        <f t="array" ref="C6678">_xlfn.XLOOKUP($B6678, sales_teams!$A$2:$A$36, sales_teams!$B$2:$B$36)</f>
        <v>Celia Rouche</v>
      </c>
      <c r="D6678" s="1" t="str">
        <f t="array" ref="D6678">_xlfn.XLOOKUP($B6678, sales_teams!$A$2:$A$36, sales_teams!$C$2:$C$36)</f>
        <v>West</v>
      </c>
      <c r="E6678" s="1" t="s">
        <v>179</v>
      </c>
      <c r="F6678" s="1" t="s">
        <v>75</v>
      </c>
      <c r="G6678" s="1" t="str">
        <f t="array" ref="G6678">IF($F6678="", "", _xlfn.XLOOKUP($F6678,accounts!$A$2:$A$86,accounts!$B$2:$B$86, "Other"))</f>
        <v>software</v>
      </c>
      <c r="H6678" s="1" t="str">
        <f t="array" ref="H6678">IF($F6678="", "", IFS(_xlfn.XLOOKUP($F6678, accounts!$A$2:$A$86, accounts!$E$2:$E$86, 0)&gt;=1000, "Enterprise", _xlfn.XLOOKUP($F6678, accounts!$A$2:$A$86, accounts!$E$2:$E$86, 0)&gt;=100, "Mid-Market", TRUE, "SMB"))</f>
        <v>SMB</v>
      </c>
      <c r="I6678" s="1" t="str">
        <f t="array" ref="I6678">IF($F6678="", "", _xlfn.XLOOKUP($F6678,accounts!$A$2:$A$86,accounts!$F$2:$F$86, "Other"))</f>
        <v>United States</v>
      </c>
      <c r="J6678" s="1" t="s">
        <v>192</v>
      </c>
      <c r="K6678" s="3">
        <v>42991.0</v>
      </c>
      <c r="L6678" s="3">
        <v>42997.0</v>
      </c>
      <c r="M6678" s="1">
        <v>0.0</v>
      </c>
    </row>
    <row r="6679">
      <c r="A6679" s="1" t="s">
        <v>6884</v>
      </c>
      <c r="B6679" s="1" t="s">
        <v>26</v>
      </c>
      <c r="C6679" s="1" t="str">
        <f t="array" ref="C6679">_xlfn.XLOOKUP($B6679, sales_teams!$A$2:$A$36, sales_teams!$B$2:$B$36)</f>
        <v>Melvin Marxen</v>
      </c>
      <c r="D6679" s="1" t="str">
        <f t="array" ref="D6679">_xlfn.XLOOKUP($B6679, sales_teams!$A$2:$A$36, sales_teams!$C$2:$C$36)</f>
        <v>Central</v>
      </c>
      <c r="E6679" s="1" t="s">
        <v>148</v>
      </c>
      <c r="F6679" s="1" t="s">
        <v>64</v>
      </c>
      <c r="G6679" s="1" t="str">
        <f t="array" ref="G6679">IF($F6679="", "", _xlfn.XLOOKUP($F6679,accounts!$A$2:$A$86,accounts!$B$2:$B$86, "Other"))</f>
        <v>technology</v>
      </c>
      <c r="H6679" s="1" t="str">
        <f t="array" ref="H6679">IF($F6679="", "", IFS(_xlfn.XLOOKUP($F6679, accounts!$A$2:$A$86, accounts!$E$2:$E$86, 0)&gt;=1000, "Enterprise", _xlfn.XLOOKUP($F6679, accounts!$A$2:$A$86, accounts!$E$2:$E$86, 0)&gt;=100, "Mid-Market", TRUE, "SMB"))</f>
        <v>Enterprise</v>
      </c>
      <c r="I6679" s="1" t="str">
        <f t="array" ref="I6679">IF($F6679="", "", _xlfn.XLOOKUP($F6679,accounts!$A$2:$A$86,accounts!$F$2:$F$86, "Other"))</f>
        <v>United States</v>
      </c>
      <c r="J6679" s="1" t="s">
        <v>131</v>
      </c>
      <c r="K6679" s="3">
        <v>42991.0</v>
      </c>
      <c r="L6679" s="3">
        <v>43007.0</v>
      </c>
      <c r="M6679" s="1">
        <v>4805.0</v>
      </c>
    </row>
    <row r="6680">
      <c r="A6680" s="1" t="s">
        <v>6885</v>
      </c>
      <c r="B6680" s="1" t="s">
        <v>104</v>
      </c>
      <c r="C6680" s="1" t="str">
        <f t="array" ref="C6680">_xlfn.XLOOKUP($B6680, sales_teams!$A$2:$A$36, sales_teams!$B$2:$B$36)</f>
        <v>Summer Sewald</v>
      </c>
      <c r="D6680" s="1" t="str">
        <f t="array" ref="D6680">_xlfn.XLOOKUP($B6680, sales_teams!$A$2:$A$36, sales_teams!$C$2:$C$36)</f>
        <v>West</v>
      </c>
      <c r="E6680" s="1" t="s">
        <v>148</v>
      </c>
      <c r="F6680" s="1" t="s">
        <v>125</v>
      </c>
      <c r="G6680" s="1" t="str">
        <f t="array" ref="G6680">IF($F6680="", "", _xlfn.XLOOKUP($F6680,accounts!$A$2:$A$86,accounts!$B$2:$B$86, "Other"))</f>
        <v>software</v>
      </c>
      <c r="H6680" s="1" t="str">
        <f t="array" ref="H6680">IF($F6680="", "", IFS(_xlfn.XLOOKUP($F6680, accounts!$A$2:$A$86, accounts!$E$2:$E$86, 0)&gt;=1000, "Enterprise", _xlfn.XLOOKUP($F6680, accounts!$A$2:$A$86, accounts!$E$2:$E$86, 0)&gt;=100, "Mid-Market", TRUE, "SMB"))</f>
        <v>Enterprise</v>
      </c>
      <c r="I6680" s="1" t="str">
        <f t="array" ref="I6680">IF($F6680="", "", _xlfn.XLOOKUP($F6680,accounts!$A$2:$A$86,accounts!$F$2:$F$86, "Other"))</f>
        <v>United States</v>
      </c>
      <c r="J6680" s="1" t="s">
        <v>192</v>
      </c>
      <c r="K6680" s="3">
        <v>42991.0</v>
      </c>
      <c r="L6680" s="3">
        <v>43056.0</v>
      </c>
      <c r="M6680" s="1">
        <v>0.0</v>
      </c>
    </row>
    <row r="6681">
      <c r="A6681" s="1" t="s">
        <v>6886</v>
      </c>
      <c r="B6681" s="1" t="s">
        <v>102</v>
      </c>
      <c r="C6681" s="1" t="str">
        <f t="array" ref="C6681">_xlfn.XLOOKUP($B6681, sales_teams!$A$2:$A$36, sales_teams!$B$2:$B$36)</f>
        <v>Summer Sewald</v>
      </c>
      <c r="D6681" s="1" t="str">
        <f t="array" ref="D6681">_xlfn.XLOOKUP($B6681, sales_teams!$A$2:$A$36, sales_teams!$C$2:$C$36)</f>
        <v>West</v>
      </c>
      <c r="E6681" s="1" t="s">
        <v>194</v>
      </c>
      <c r="F6681" s="1" t="s">
        <v>129</v>
      </c>
      <c r="G6681" s="1" t="str">
        <f t="array" ref="G6681">IF($F6681="", "", _xlfn.XLOOKUP($F6681,accounts!$A$2:$A$86,accounts!$B$2:$B$86, "Other"))</f>
        <v>medical</v>
      </c>
      <c r="H6681" s="1" t="str">
        <f t="array" ref="H6681">IF($F6681="", "", IFS(_xlfn.XLOOKUP($F6681, accounts!$A$2:$A$86, accounts!$E$2:$E$86, 0)&gt;=1000, "Enterprise", _xlfn.XLOOKUP($F6681, accounts!$A$2:$A$86, accounts!$E$2:$E$86, 0)&gt;=100, "Mid-Market", TRUE, "SMB"))</f>
        <v>Enterprise</v>
      </c>
      <c r="I6681" s="1" t="str">
        <f t="array" ref="I6681">IF($F6681="", "", _xlfn.XLOOKUP($F6681,accounts!$A$2:$A$86,accounts!$F$2:$F$86, "Other"))</f>
        <v>United States</v>
      </c>
      <c r="J6681" s="1" t="s">
        <v>131</v>
      </c>
      <c r="K6681" s="3">
        <v>42991.0</v>
      </c>
      <c r="L6681" s="3">
        <v>43081.0</v>
      </c>
      <c r="M6681" s="1">
        <v>5158.0</v>
      </c>
    </row>
    <row r="6682">
      <c r="A6682" s="1" t="s">
        <v>6887</v>
      </c>
      <c r="B6682" s="1" t="s">
        <v>24</v>
      </c>
      <c r="C6682" s="1" t="str">
        <f t="array" ref="C6682">_xlfn.XLOOKUP($B6682, sales_teams!$A$2:$A$36, sales_teams!$B$2:$B$36)</f>
        <v>Melvin Marxen</v>
      </c>
      <c r="D6682" s="1" t="str">
        <f t="array" ref="D6682">_xlfn.XLOOKUP($B6682, sales_teams!$A$2:$A$36, sales_teams!$C$2:$C$36)</f>
        <v>Central</v>
      </c>
      <c r="E6682" s="1" t="s">
        <v>181</v>
      </c>
      <c r="F6682" s="1" t="s">
        <v>47</v>
      </c>
      <c r="G6682" s="1" t="str">
        <f t="array" ref="G6682">IF($F6682="", "", _xlfn.XLOOKUP($F6682,accounts!$A$2:$A$86,accounts!$B$2:$B$86, "Other"))</f>
        <v>retail</v>
      </c>
      <c r="H6682" s="1" t="str">
        <f t="array" ref="H6682">IF($F6682="", "", IFS(_xlfn.XLOOKUP($F6682, accounts!$A$2:$A$86, accounts!$E$2:$E$86, 0)&gt;=1000, "Enterprise", _xlfn.XLOOKUP($F6682, accounts!$A$2:$A$86, accounts!$E$2:$E$86, 0)&gt;=100, "Mid-Market", TRUE, "SMB"))</f>
        <v>Enterprise</v>
      </c>
      <c r="I6682" s="1" t="str">
        <f t="array" ref="I6682">IF($F6682="", "", _xlfn.XLOOKUP($F6682,accounts!$A$2:$A$86,accounts!$F$2:$F$86, "Other"))</f>
        <v>United States</v>
      </c>
      <c r="J6682" s="1" t="s">
        <v>131</v>
      </c>
      <c r="K6682" s="3">
        <v>42991.0</v>
      </c>
      <c r="L6682" s="3">
        <v>43060.0</v>
      </c>
      <c r="M6682" s="1">
        <v>477.0</v>
      </c>
    </row>
    <row r="6683">
      <c r="A6683" s="1" t="s">
        <v>6888</v>
      </c>
      <c r="B6683" s="1" t="s">
        <v>107</v>
      </c>
      <c r="C6683" s="1" t="str">
        <f t="array" ref="C6683">_xlfn.XLOOKUP($B6683, sales_teams!$A$2:$A$36, sales_teams!$B$2:$B$36)</f>
        <v>Summer Sewald</v>
      </c>
      <c r="D6683" s="1" t="str">
        <f t="array" ref="D6683">_xlfn.XLOOKUP($B6683, sales_teams!$A$2:$A$36, sales_teams!$C$2:$C$36)</f>
        <v>West</v>
      </c>
      <c r="E6683" s="1" t="s">
        <v>194</v>
      </c>
      <c r="F6683" s="1" t="s">
        <v>130</v>
      </c>
      <c r="G6683" s="1" t="str">
        <f t="array" ref="G6683">IF($F6683="", "", _xlfn.XLOOKUP($F6683,accounts!$A$2:$A$86,accounts!$B$2:$B$86, "Other"))</f>
        <v>medical</v>
      </c>
      <c r="H6683" s="1" t="str">
        <f t="array" ref="H6683">IF($F6683="", "", IFS(_xlfn.XLOOKUP($F6683, accounts!$A$2:$A$86, accounts!$E$2:$E$86, 0)&gt;=1000, "Enterprise", _xlfn.XLOOKUP($F6683, accounts!$A$2:$A$86, accounts!$E$2:$E$86, 0)&gt;=100, "Mid-Market", TRUE, "SMB"))</f>
        <v>Enterprise</v>
      </c>
      <c r="I6683" s="1" t="str">
        <f t="array" ref="I6683">IF($F6683="", "", _xlfn.XLOOKUP($F6683,accounts!$A$2:$A$86,accounts!$F$2:$F$86, "Other"))</f>
        <v>United States</v>
      </c>
      <c r="J6683" s="1" t="s">
        <v>131</v>
      </c>
      <c r="K6683" s="3">
        <v>42991.0</v>
      </c>
      <c r="L6683" s="3">
        <v>43055.0</v>
      </c>
      <c r="M6683" s="1">
        <v>4972.0</v>
      </c>
    </row>
    <row r="6684">
      <c r="A6684" s="1" t="s">
        <v>6889</v>
      </c>
      <c r="B6684" s="1" t="s">
        <v>28</v>
      </c>
      <c r="C6684" s="1" t="str">
        <f t="array" ref="C6684">_xlfn.XLOOKUP($B6684, sales_teams!$A$2:$A$36, sales_teams!$B$2:$B$36)</f>
        <v>Melvin Marxen</v>
      </c>
      <c r="D6684" s="1" t="str">
        <f t="array" ref="D6684">_xlfn.XLOOKUP($B6684, sales_teams!$A$2:$A$36, sales_teams!$C$2:$C$36)</f>
        <v>Central</v>
      </c>
      <c r="E6684" s="1" t="s">
        <v>188</v>
      </c>
      <c r="F6684" s="1" t="s">
        <v>165</v>
      </c>
      <c r="G6684" s="1" t="str">
        <f t="array" ref="G6684">IF($F6684="", "", _xlfn.XLOOKUP($F6684,accounts!$A$2:$A$86,accounts!$B$2:$B$86, "Other"))</f>
        <v>telecommunications</v>
      </c>
      <c r="H6684" s="1" t="str">
        <f t="array" ref="H6684">IF($F6684="", "", IFS(_xlfn.XLOOKUP($F6684, accounts!$A$2:$A$86, accounts!$E$2:$E$86, 0)&gt;=1000, "Enterprise", _xlfn.XLOOKUP($F6684, accounts!$A$2:$A$86, accounts!$E$2:$E$86, 0)&gt;=100, "Mid-Market", TRUE, "SMB"))</f>
        <v>Enterprise</v>
      </c>
      <c r="I6684" s="1" t="str">
        <f t="array" ref="I6684">IF($F6684="", "", _xlfn.XLOOKUP($F6684,accounts!$A$2:$A$86,accounts!$F$2:$F$86, "Other"))</f>
        <v>United States</v>
      </c>
      <c r="J6684" s="1" t="s">
        <v>131</v>
      </c>
      <c r="K6684" s="3">
        <v>42991.0</v>
      </c>
      <c r="L6684" s="3">
        <v>43069.0</v>
      </c>
      <c r="M6684" s="1">
        <v>3902.0</v>
      </c>
    </row>
    <row r="6685">
      <c r="A6685" s="1" t="s">
        <v>6890</v>
      </c>
      <c r="B6685" s="1" t="s">
        <v>54</v>
      </c>
      <c r="C6685" s="1" t="str">
        <f t="array" ref="C6685">_xlfn.XLOOKUP($B6685, sales_teams!$A$2:$A$36, sales_teams!$B$2:$B$36)</f>
        <v>Rocco Neubert</v>
      </c>
      <c r="D6685" s="1" t="str">
        <f t="array" ref="D6685">_xlfn.XLOOKUP($B6685, sales_teams!$A$2:$A$36, sales_teams!$C$2:$C$36)</f>
        <v>East</v>
      </c>
      <c r="E6685" s="1" t="s">
        <v>109</v>
      </c>
      <c r="F6685" s="1" t="s">
        <v>144</v>
      </c>
      <c r="G6685" s="1" t="str">
        <f t="array" ref="G6685">IF($F6685="", "", _xlfn.XLOOKUP($F6685,accounts!$A$2:$A$86,accounts!$B$2:$B$86, "Other"))</f>
        <v>retail</v>
      </c>
      <c r="H6685" s="1" t="str">
        <f t="array" ref="H6685">IF($F6685="", "", IFS(_xlfn.XLOOKUP($F6685, accounts!$A$2:$A$86, accounts!$E$2:$E$86, 0)&gt;=1000, "Enterprise", _xlfn.XLOOKUP($F6685, accounts!$A$2:$A$86, accounts!$E$2:$E$86, 0)&gt;=100, "Mid-Market", TRUE, "SMB"))</f>
        <v>Enterprise</v>
      </c>
      <c r="I6685" s="1" t="str">
        <f t="array" ref="I6685">IF($F6685="", "", _xlfn.XLOOKUP($F6685,accounts!$A$2:$A$86,accounts!$F$2:$F$86, "Other"))</f>
        <v>United States</v>
      </c>
      <c r="J6685" s="1" t="s">
        <v>131</v>
      </c>
      <c r="K6685" s="3">
        <v>42991.0</v>
      </c>
      <c r="L6685" s="3">
        <v>43083.0</v>
      </c>
      <c r="M6685" s="1">
        <v>1176.0</v>
      </c>
    </row>
    <row r="6686">
      <c r="A6686" s="1" t="s">
        <v>6891</v>
      </c>
      <c r="B6686" s="1" t="s">
        <v>54</v>
      </c>
      <c r="C6686" s="1" t="str">
        <f t="array" ref="C6686">_xlfn.XLOOKUP($B6686, sales_teams!$A$2:$A$36, sales_teams!$B$2:$B$36)</f>
        <v>Rocco Neubert</v>
      </c>
      <c r="D6686" s="1" t="str">
        <f t="array" ref="D6686">_xlfn.XLOOKUP($B6686, sales_teams!$A$2:$A$36, sales_teams!$C$2:$C$36)</f>
        <v>East</v>
      </c>
      <c r="E6686" s="1" t="s">
        <v>148</v>
      </c>
      <c r="F6686" s="1" t="s">
        <v>171</v>
      </c>
      <c r="G6686" s="1" t="str">
        <f t="array" ref="G6686">IF($F6686="", "", _xlfn.XLOOKUP($F6686,accounts!$A$2:$A$86,accounts!$B$2:$B$86, "Other"))</f>
        <v>retail</v>
      </c>
      <c r="H6686" s="1" t="str">
        <f t="array" ref="H6686">IF($F6686="", "", IFS(_xlfn.XLOOKUP($F6686, accounts!$A$2:$A$86, accounts!$E$2:$E$86, 0)&gt;=1000, "Enterprise", _xlfn.XLOOKUP($F6686, accounts!$A$2:$A$86, accounts!$E$2:$E$86, 0)&gt;=100, "Mid-Market", TRUE, "SMB"))</f>
        <v>Enterprise</v>
      </c>
      <c r="I6686" s="1" t="str">
        <f t="array" ref="I6686">IF($F6686="", "", _xlfn.XLOOKUP($F6686,accounts!$A$2:$A$86,accounts!$F$2:$F$86, "Other"))</f>
        <v>United States</v>
      </c>
      <c r="J6686" s="1" t="s">
        <v>131</v>
      </c>
      <c r="K6686" s="3">
        <v>42991.0</v>
      </c>
      <c r="L6686" s="3">
        <v>43083.0</v>
      </c>
      <c r="M6686" s="1">
        <v>4140.0</v>
      </c>
    </row>
    <row r="6687">
      <c r="A6687" s="1" t="s">
        <v>6892</v>
      </c>
      <c r="B6687" s="1" t="s">
        <v>65</v>
      </c>
      <c r="C6687" s="1" t="str">
        <f t="array" ref="C6687">_xlfn.XLOOKUP($B6687, sales_teams!$A$2:$A$36, sales_teams!$B$2:$B$36)</f>
        <v>Celia Rouche</v>
      </c>
      <c r="D6687" s="1" t="str">
        <f t="array" ref="D6687">_xlfn.XLOOKUP($B6687, sales_teams!$A$2:$A$36, sales_teams!$C$2:$C$36)</f>
        <v>West</v>
      </c>
      <c r="E6687" s="1" t="s">
        <v>179</v>
      </c>
      <c r="F6687" s="1" t="s">
        <v>97</v>
      </c>
      <c r="G6687" s="1" t="str">
        <f t="array" ref="G6687">IF($F6687="", "", _xlfn.XLOOKUP($F6687,accounts!$A$2:$A$86,accounts!$B$2:$B$86, "Other"))</f>
        <v>finance</v>
      </c>
      <c r="H6687" s="1" t="str">
        <f t="array" ref="H6687">IF($F6687="", "", IFS(_xlfn.XLOOKUP($F6687, accounts!$A$2:$A$86, accounts!$E$2:$E$86, 0)&gt;=1000, "Enterprise", _xlfn.XLOOKUP($F6687, accounts!$A$2:$A$86, accounts!$E$2:$E$86, 0)&gt;=100, "Mid-Market", TRUE, "SMB"))</f>
        <v>Mid-Market</v>
      </c>
      <c r="I6687" s="1" t="str">
        <f t="array" ref="I6687">IF($F6687="", "", _xlfn.XLOOKUP($F6687,accounts!$A$2:$A$86,accounts!$F$2:$F$86, "Other"))</f>
        <v>United States</v>
      </c>
      <c r="J6687" s="1" t="s">
        <v>131</v>
      </c>
      <c r="K6687" s="3">
        <v>42991.0</v>
      </c>
      <c r="L6687" s="3">
        <v>43069.0</v>
      </c>
      <c r="M6687" s="1">
        <v>54.0</v>
      </c>
    </row>
    <row r="6688">
      <c r="A6688" s="1" t="s">
        <v>6893</v>
      </c>
      <c r="B6688" s="1" t="s">
        <v>60</v>
      </c>
      <c r="C6688" s="1" t="str">
        <f t="array" ref="C6688">_xlfn.XLOOKUP($B6688, sales_teams!$A$2:$A$36, sales_teams!$B$2:$B$36)</f>
        <v>Celia Rouche</v>
      </c>
      <c r="D6688" s="1" t="str">
        <f t="array" ref="D6688">_xlfn.XLOOKUP($B6688, sales_teams!$A$2:$A$36, sales_teams!$C$2:$C$36)</f>
        <v>West</v>
      </c>
      <c r="E6688" s="1" t="s">
        <v>179</v>
      </c>
      <c r="G6688" s="1" t="str">
        <f t="array" ref="G6688">IF($F6688="", "", _xlfn.XLOOKUP($F6688,accounts!$A$2:$A$86,accounts!$B$2:$B$86, "Other"))</f>
        <v/>
      </c>
      <c r="H6688" s="1" t="str">
        <f t="array" ref="H6688">IF($F6688="", "", IFS(_xlfn.XLOOKUP($F6688, accounts!$A$2:$A$86, accounts!$E$2:$E$86, 0)&gt;=1000, "Enterprise", _xlfn.XLOOKUP($F6688, accounts!$A$2:$A$86, accounts!$E$2:$E$86, 0)&gt;=100, "Mid-Market", TRUE, "SMB"))</f>
        <v/>
      </c>
      <c r="I6688" s="1" t="str">
        <f t="array" ref="I6688">IF($F6688="", "", _xlfn.XLOOKUP($F6688,accounts!$A$2:$A$86,accounts!$F$2:$F$86, "Other"))</f>
        <v/>
      </c>
      <c r="J6688" s="1" t="s">
        <v>189</v>
      </c>
      <c r="K6688" s="3">
        <v>42991.0</v>
      </c>
    </row>
    <row r="6689">
      <c r="A6689" s="1" t="s">
        <v>6894</v>
      </c>
      <c r="B6689" s="1" t="s">
        <v>60</v>
      </c>
      <c r="C6689" s="1" t="str">
        <f t="array" ref="C6689">_xlfn.XLOOKUP($B6689, sales_teams!$A$2:$A$36, sales_teams!$B$2:$B$36)</f>
        <v>Celia Rouche</v>
      </c>
      <c r="D6689" s="1" t="str">
        <f t="array" ref="D6689">_xlfn.XLOOKUP($B6689, sales_teams!$A$2:$A$36, sales_teams!$C$2:$C$36)</f>
        <v>West</v>
      </c>
      <c r="E6689" s="1" t="s">
        <v>179</v>
      </c>
      <c r="F6689" s="1" t="s">
        <v>75</v>
      </c>
      <c r="G6689" s="1" t="str">
        <f t="array" ref="G6689">IF($F6689="", "", _xlfn.XLOOKUP($F6689,accounts!$A$2:$A$86,accounts!$B$2:$B$86, "Other"))</f>
        <v>software</v>
      </c>
      <c r="H6689" s="1" t="str">
        <f t="array" ref="H6689">IF($F6689="", "", IFS(_xlfn.XLOOKUP($F6689, accounts!$A$2:$A$86, accounts!$E$2:$E$86, 0)&gt;=1000, "Enterprise", _xlfn.XLOOKUP($F6689, accounts!$A$2:$A$86, accounts!$E$2:$E$86, 0)&gt;=100, "Mid-Market", TRUE, "SMB"))</f>
        <v>SMB</v>
      </c>
      <c r="I6689" s="1" t="str">
        <f t="array" ref="I6689">IF($F6689="", "", _xlfn.XLOOKUP($F6689,accounts!$A$2:$A$86,accounts!$F$2:$F$86, "Other"))</f>
        <v>United States</v>
      </c>
      <c r="J6689" s="1" t="s">
        <v>131</v>
      </c>
      <c r="K6689" s="3">
        <v>42991.0</v>
      </c>
      <c r="L6689" s="3">
        <v>43068.0</v>
      </c>
      <c r="M6689" s="1">
        <v>51.0</v>
      </c>
    </row>
    <row r="6690">
      <c r="A6690" s="1" t="s">
        <v>6895</v>
      </c>
      <c r="B6690" s="1" t="s">
        <v>105</v>
      </c>
      <c r="C6690" s="1" t="str">
        <f t="array" ref="C6690">_xlfn.XLOOKUP($B6690, sales_teams!$A$2:$A$36, sales_teams!$B$2:$B$36)</f>
        <v>Summer Sewald</v>
      </c>
      <c r="D6690" s="1" t="str">
        <f t="array" ref="D6690">_xlfn.XLOOKUP($B6690, sales_teams!$A$2:$A$36, sales_teams!$C$2:$C$36)</f>
        <v>West</v>
      </c>
      <c r="E6690" s="1" t="s">
        <v>181</v>
      </c>
      <c r="F6690" s="1" t="s">
        <v>129</v>
      </c>
      <c r="G6690" s="1" t="str">
        <f t="array" ref="G6690">IF($F6690="", "", _xlfn.XLOOKUP($F6690,accounts!$A$2:$A$86,accounts!$B$2:$B$86, "Other"))</f>
        <v>medical</v>
      </c>
      <c r="H6690" s="1" t="str">
        <f t="array" ref="H6690">IF($F6690="", "", IFS(_xlfn.XLOOKUP($F6690, accounts!$A$2:$A$86, accounts!$E$2:$E$86, 0)&gt;=1000, "Enterprise", _xlfn.XLOOKUP($F6690, accounts!$A$2:$A$86, accounts!$E$2:$E$86, 0)&gt;=100, "Mid-Market", TRUE, "SMB"))</f>
        <v>Enterprise</v>
      </c>
      <c r="I6690" s="1" t="str">
        <f t="array" ref="I6690">IF($F6690="", "", _xlfn.XLOOKUP($F6690,accounts!$A$2:$A$86,accounts!$F$2:$F$86, "Other"))</f>
        <v>United States</v>
      </c>
      <c r="J6690" s="1" t="s">
        <v>131</v>
      </c>
      <c r="K6690" s="3">
        <v>42991.0</v>
      </c>
      <c r="L6690" s="3">
        <v>42999.0</v>
      </c>
      <c r="M6690" s="1">
        <v>518.0</v>
      </c>
    </row>
    <row r="6691">
      <c r="A6691" s="1" t="s">
        <v>6896</v>
      </c>
      <c r="B6691" s="1" t="s">
        <v>105</v>
      </c>
      <c r="C6691" s="1" t="str">
        <f t="array" ref="C6691">_xlfn.XLOOKUP($B6691, sales_teams!$A$2:$A$36, sales_teams!$B$2:$B$36)</f>
        <v>Summer Sewald</v>
      </c>
      <c r="D6691" s="1" t="str">
        <f t="array" ref="D6691">_xlfn.XLOOKUP($B6691, sales_teams!$A$2:$A$36, sales_teams!$C$2:$C$36)</f>
        <v>West</v>
      </c>
      <c r="E6691" s="1" t="s">
        <v>181</v>
      </c>
      <c r="F6691" s="1" t="s">
        <v>87</v>
      </c>
      <c r="G6691" s="1" t="str">
        <f t="array" ref="G6691">IF($F6691="", "", _xlfn.XLOOKUP($F6691,accounts!$A$2:$A$86,accounts!$B$2:$B$86, "Other"))</f>
        <v>telecommunications</v>
      </c>
      <c r="H6691" s="1" t="str">
        <f t="array" ref="H6691">IF($F6691="", "", IFS(_xlfn.XLOOKUP($F6691, accounts!$A$2:$A$86, accounts!$E$2:$E$86, 0)&gt;=1000, "Enterprise", _xlfn.XLOOKUP($F6691, accounts!$A$2:$A$86, accounts!$E$2:$E$86, 0)&gt;=100, "Mid-Market", TRUE, "SMB"))</f>
        <v>Enterprise</v>
      </c>
      <c r="I6691" s="1" t="str">
        <f t="array" ref="I6691">IF($F6691="", "", _xlfn.XLOOKUP($F6691,accounts!$A$2:$A$86,accounts!$F$2:$F$86, "Other"))</f>
        <v>United States</v>
      </c>
      <c r="J6691" s="1" t="s">
        <v>131</v>
      </c>
      <c r="K6691" s="3">
        <v>42991.0</v>
      </c>
      <c r="L6691" s="3">
        <v>43075.0</v>
      </c>
      <c r="M6691" s="1">
        <v>505.0</v>
      </c>
    </row>
    <row r="6692">
      <c r="A6692" s="1" t="s">
        <v>6897</v>
      </c>
      <c r="B6692" s="1" t="s">
        <v>7</v>
      </c>
      <c r="C6692" s="1" t="str">
        <f t="array" ref="C6692">_xlfn.XLOOKUP($B6692, sales_teams!$A$2:$A$36, sales_teams!$B$2:$B$36)</f>
        <v>Dustin Brinkmann</v>
      </c>
      <c r="D6692" s="1" t="str">
        <f t="array" ref="D6692">_xlfn.XLOOKUP($B6692, sales_teams!$A$2:$A$36, sales_teams!$C$2:$C$36)</f>
        <v>Central</v>
      </c>
      <c r="E6692" s="1" t="s">
        <v>194</v>
      </c>
      <c r="F6692" s="1" t="s">
        <v>155</v>
      </c>
      <c r="G6692" s="1" t="str">
        <f t="array" ref="G6692">IF($F6692="", "", _xlfn.XLOOKUP($F6692,accounts!$A$2:$A$86,accounts!$B$2:$B$86, "Other"))</f>
        <v>finance</v>
      </c>
      <c r="H6692" s="1" t="str">
        <f t="array" ref="H6692">IF($F6692="", "", IFS(_xlfn.XLOOKUP($F6692, accounts!$A$2:$A$86, accounts!$E$2:$E$86, 0)&gt;=1000, "Enterprise", _xlfn.XLOOKUP($F6692, accounts!$A$2:$A$86, accounts!$E$2:$E$86, 0)&gt;=100, "Mid-Market", TRUE, "SMB"))</f>
        <v>Enterprise</v>
      </c>
      <c r="I6692" s="1" t="str">
        <f t="array" ref="I6692">IF($F6692="", "", _xlfn.XLOOKUP($F6692,accounts!$A$2:$A$86,accounts!$F$2:$F$86, "Other"))</f>
        <v>United States</v>
      </c>
      <c r="J6692" s="1" t="s">
        <v>131</v>
      </c>
      <c r="K6692" s="3">
        <v>42992.0</v>
      </c>
      <c r="L6692" s="3">
        <v>42996.0</v>
      </c>
      <c r="M6692" s="1">
        <v>5421.0</v>
      </c>
    </row>
    <row r="6693">
      <c r="A6693" s="1" t="s">
        <v>6898</v>
      </c>
      <c r="B6693" s="1" t="s">
        <v>52</v>
      </c>
      <c r="C6693" s="1" t="str">
        <f t="array" ref="C6693">_xlfn.XLOOKUP($B6693, sales_teams!$A$2:$A$36, sales_teams!$B$2:$B$36)</f>
        <v>Rocco Neubert</v>
      </c>
      <c r="D6693" s="1" t="str">
        <f t="array" ref="D6693">_xlfn.XLOOKUP($B6693, sales_teams!$A$2:$A$36, sales_teams!$C$2:$C$36)</f>
        <v>East</v>
      </c>
      <c r="E6693" s="1" t="s">
        <v>148</v>
      </c>
      <c r="F6693" s="1" t="s">
        <v>125</v>
      </c>
      <c r="G6693" s="1" t="str">
        <f t="array" ref="G6693">IF($F6693="", "", _xlfn.XLOOKUP($F6693,accounts!$A$2:$A$86,accounts!$B$2:$B$86, "Other"))</f>
        <v>software</v>
      </c>
      <c r="H6693" s="1" t="str">
        <f t="array" ref="H6693">IF($F6693="", "", IFS(_xlfn.XLOOKUP($F6693, accounts!$A$2:$A$86, accounts!$E$2:$E$86, 0)&gt;=1000, "Enterprise", _xlfn.XLOOKUP($F6693, accounts!$A$2:$A$86, accounts!$E$2:$E$86, 0)&gt;=100, "Mid-Market", TRUE, "SMB"))</f>
        <v>Enterprise</v>
      </c>
      <c r="I6693" s="1" t="str">
        <f t="array" ref="I6693">IF($F6693="", "", _xlfn.XLOOKUP($F6693,accounts!$A$2:$A$86,accounts!$F$2:$F$86, "Other"))</f>
        <v>United States</v>
      </c>
      <c r="J6693" s="1" t="s">
        <v>131</v>
      </c>
      <c r="K6693" s="3">
        <v>42992.0</v>
      </c>
      <c r="L6693" s="3">
        <v>43062.0</v>
      </c>
      <c r="M6693" s="1">
        <v>3822.0</v>
      </c>
    </row>
    <row r="6694">
      <c r="A6694" s="1" t="s">
        <v>6899</v>
      </c>
      <c r="B6694" s="1" t="s">
        <v>30</v>
      </c>
      <c r="C6694" s="1" t="str">
        <f t="array" ref="C6694">_xlfn.XLOOKUP($B6694, sales_teams!$A$2:$A$36, sales_teams!$B$2:$B$36)</f>
        <v>Melvin Marxen</v>
      </c>
      <c r="D6694" s="1" t="str">
        <f t="array" ref="D6694">_xlfn.XLOOKUP($B6694, sales_teams!$A$2:$A$36, sales_teams!$C$2:$C$36)</f>
        <v>Central</v>
      </c>
      <c r="E6694" s="1" t="s">
        <v>148</v>
      </c>
      <c r="F6694" s="1" t="s">
        <v>64</v>
      </c>
      <c r="G6694" s="1" t="str">
        <f t="array" ref="G6694">IF($F6694="", "", _xlfn.XLOOKUP($F6694,accounts!$A$2:$A$86,accounts!$B$2:$B$86, "Other"))</f>
        <v>technology</v>
      </c>
      <c r="H6694" s="1" t="str">
        <f t="array" ref="H6694">IF($F6694="", "", IFS(_xlfn.XLOOKUP($F6694, accounts!$A$2:$A$86, accounts!$E$2:$E$86, 0)&gt;=1000, "Enterprise", _xlfn.XLOOKUP($F6694, accounts!$A$2:$A$86, accounts!$E$2:$E$86, 0)&gt;=100, "Mid-Market", TRUE, "SMB"))</f>
        <v>Enterprise</v>
      </c>
      <c r="I6694" s="1" t="str">
        <f t="array" ref="I6694">IF($F6694="", "", _xlfn.XLOOKUP($F6694,accounts!$A$2:$A$86,accounts!$F$2:$F$86, "Other"))</f>
        <v>United States</v>
      </c>
      <c r="J6694" s="1" t="s">
        <v>192</v>
      </c>
      <c r="K6694" s="3">
        <v>42992.0</v>
      </c>
      <c r="L6694" s="3">
        <v>43059.0</v>
      </c>
      <c r="M6694" s="1">
        <v>0.0</v>
      </c>
    </row>
    <row r="6695">
      <c r="A6695" s="1" t="s">
        <v>6900</v>
      </c>
      <c r="B6695" s="1" t="s">
        <v>53</v>
      </c>
      <c r="C6695" s="1" t="str">
        <f t="array" ref="C6695">_xlfn.XLOOKUP($B6695, sales_teams!$A$2:$A$36, sales_teams!$B$2:$B$36)</f>
        <v>Rocco Neubert</v>
      </c>
      <c r="D6695" s="1" t="str">
        <f t="array" ref="D6695">_xlfn.XLOOKUP($B6695, sales_teams!$A$2:$A$36, sales_teams!$C$2:$C$36)</f>
        <v>East</v>
      </c>
      <c r="E6695" s="1" t="s">
        <v>188</v>
      </c>
      <c r="F6695" s="1" t="s">
        <v>140</v>
      </c>
      <c r="G6695" s="1" t="str">
        <f t="array" ref="G6695">IF($F6695="", "", _xlfn.XLOOKUP($F6695,accounts!$A$2:$A$86,accounts!$B$2:$B$86, "Other"))</f>
        <v>employment</v>
      </c>
      <c r="H6695" s="1" t="str">
        <f t="array" ref="H6695">IF($F6695="", "", IFS(_xlfn.XLOOKUP($F6695, accounts!$A$2:$A$86, accounts!$E$2:$E$86, 0)&gt;=1000, "Enterprise", _xlfn.XLOOKUP($F6695, accounts!$A$2:$A$86, accounts!$E$2:$E$86, 0)&gt;=100, "Mid-Market", TRUE, "SMB"))</f>
        <v>Enterprise</v>
      </c>
      <c r="I6695" s="1" t="str">
        <f t="array" ref="I6695">IF($F6695="", "", _xlfn.XLOOKUP($F6695,accounts!$A$2:$A$86,accounts!$F$2:$F$86, "Other"))</f>
        <v>United States</v>
      </c>
      <c r="J6695" s="1" t="s">
        <v>131</v>
      </c>
      <c r="K6695" s="3">
        <v>42992.0</v>
      </c>
      <c r="L6695" s="3">
        <v>43086.0</v>
      </c>
      <c r="M6695" s="1">
        <v>3331.0</v>
      </c>
    </row>
    <row r="6696">
      <c r="A6696" s="1" t="s">
        <v>6901</v>
      </c>
      <c r="B6696" s="1" t="s">
        <v>88</v>
      </c>
      <c r="C6696" s="1" t="str">
        <f t="array" ref="C6696">_xlfn.XLOOKUP($B6696, sales_teams!$A$2:$A$36, sales_teams!$B$2:$B$36)</f>
        <v>Celia Rouche</v>
      </c>
      <c r="D6696" s="1" t="str">
        <f t="array" ref="D6696">_xlfn.XLOOKUP($B6696, sales_teams!$A$2:$A$36, sales_teams!$C$2:$C$36)</f>
        <v>West</v>
      </c>
      <c r="E6696" s="1" t="s">
        <v>179</v>
      </c>
      <c r="F6696" s="1" t="s">
        <v>176</v>
      </c>
      <c r="G6696" s="1" t="str">
        <f t="array" ref="G6696">IF($F6696="", "", _xlfn.XLOOKUP($F6696,accounts!$A$2:$A$86,accounts!$B$2:$B$86, "Other"))</f>
        <v>entertainment</v>
      </c>
      <c r="H6696" s="1" t="str">
        <f t="array" ref="H6696">IF($F6696="", "", IFS(_xlfn.XLOOKUP($F6696, accounts!$A$2:$A$86, accounts!$E$2:$E$86, 0)&gt;=1000, "Enterprise", _xlfn.XLOOKUP($F6696, accounts!$A$2:$A$86, accounts!$E$2:$E$86, 0)&gt;=100, "Mid-Market", TRUE, "SMB"))</f>
        <v>Mid-Market</v>
      </c>
      <c r="I6696" s="1" t="str">
        <f t="array" ref="I6696">IF($F6696="", "", _xlfn.XLOOKUP($F6696,accounts!$A$2:$A$86,accounts!$F$2:$F$86, "Other"))</f>
        <v>United States</v>
      </c>
      <c r="J6696" s="1" t="s">
        <v>192</v>
      </c>
      <c r="K6696" s="3">
        <v>42992.0</v>
      </c>
      <c r="L6696" s="3">
        <v>43066.0</v>
      </c>
      <c r="M6696" s="1">
        <v>0.0</v>
      </c>
    </row>
    <row r="6697">
      <c r="A6697" s="1" t="s">
        <v>6902</v>
      </c>
      <c r="B6697" s="1" t="s">
        <v>99</v>
      </c>
      <c r="C6697" s="1" t="str">
        <f t="array" ref="C6697">_xlfn.XLOOKUP($B6697, sales_teams!$A$2:$A$36, sales_teams!$B$2:$B$36)</f>
        <v>Summer Sewald</v>
      </c>
      <c r="D6697" s="1" t="str">
        <f t="array" ref="D6697">_xlfn.XLOOKUP($B6697, sales_teams!$A$2:$A$36, sales_teams!$C$2:$C$36)</f>
        <v>West</v>
      </c>
      <c r="E6697" s="1" t="s">
        <v>181</v>
      </c>
      <c r="F6697" s="1" t="s">
        <v>137</v>
      </c>
      <c r="G6697" s="1" t="str">
        <f t="array" ref="G6697">IF($F6697="", "", _xlfn.XLOOKUP($F6697,accounts!$A$2:$A$86,accounts!$B$2:$B$86, "Other"))</f>
        <v>services</v>
      </c>
      <c r="H6697" s="1" t="str">
        <f t="array" ref="H6697">IF($F6697="", "", IFS(_xlfn.XLOOKUP($F6697, accounts!$A$2:$A$86, accounts!$E$2:$E$86, 0)&gt;=1000, "Enterprise", _xlfn.XLOOKUP($F6697, accounts!$A$2:$A$86, accounts!$E$2:$E$86, 0)&gt;=100, "Mid-Market", TRUE, "SMB"))</f>
        <v>Enterprise</v>
      </c>
      <c r="I6697" s="1" t="str">
        <f t="array" ref="I6697">IF($F6697="", "", _xlfn.XLOOKUP($F6697,accounts!$A$2:$A$86,accounts!$F$2:$F$86, "Other"))</f>
        <v>Germany</v>
      </c>
      <c r="J6697" s="1" t="s">
        <v>131</v>
      </c>
      <c r="K6697" s="3">
        <v>42992.0</v>
      </c>
      <c r="L6697" s="3">
        <v>43089.0</v>
      </c>
      <c r="M6697" s="1">
        <v>504.0</v>
      </c>
    </row>
    <row r="6698">
      <c r="A6698" s="1" t="s">
        <v>6903</v>
      </c>
      <c r="B6698" s="1" t="s">
        <v>99</v>
      </c>
      <c r="C6698" s="1" t="str">
        <f t="array" ref="C6698">_xlfn.XLOOKUP($B6698, sales_teams!$A$2:$A$36, sales_teams!$B$2:$B$36)</f>
        <v>Summer Sewald</v>
      </c>
      <c r="D6698" s="1" t="str">
        <f t="array" ref="D6698">_xlfn.XLOOKUP($B6698, sales_teams!$A$2:$A$36, sales_teams!$C$2:$C$36)</f>
        <v>West</v>
      </c>
      <c r="E6698" s="1" t="s">
        <v>109</v>
      </c>
      <c r="F6698" s="1" t="s">
        <v>142</v>
      </c>
      <c r="G6698" s="1" t="str">
        <f t="array" ref="G6698">IF($F6698="", "", _xlfn.XLOOKUP($F6698,accounts!$A$2:$A$86,accounts!$B$2:$B$86, "Other"))</f>
        <v>retail</v>
      </c>
      <c r="H6698" s="1" t="str">
        <f t="array" ref="H6698">IF($F6698="", "", IFS(_xlfn.XLOOKUP($F6698, accounts!$A$2:$A$86, accounts!$E$2:$E$86, 0)&gt;=1000, "Enterprise", _xlfn.XLOOKUP($F6698, accounts!$A$2:$A$86, accounts!$E$2:$E$86, 0)&gt;=100, "Mid-Market", TRUE, "SMB"))</f>
        <v>Enterprise</v>
      </c>
      <c r="I6698" s="1" t="str">
        <f t="array" ref="I6698">IF($F6698="", "", _xlfn.XLOOKUP($F6698,accounts!$A$2:$A$86,accounts!$F$2:$F$86, "Other"))</f>
        <v>United States</v>
      </c>
      <c r="J6698" s="1" t="s">
        <v>131</v>
      </c>
      <c r="K6698" s="3">
        <v>42992.0</v>
      </c>
      <c r="L6698" s="3">
        <v>43079.0</v>
      </c>
      <c r="M6698" s="1">
        <v>1117.0</v>
      </c>
    </row>
    <row r="6699">
      <c r="A6699" s="1" t="s">
        <v>6904</v>
      </c>
      <c r="B6699" s="1" t="s">
        <v>99</v>
      </c>
      <c r="C6699" s="1" t="str">
        <f t="array" ref="C6699">_xlfn.XLOOKUP($B6699, sales_teams!$A$2:$A$36, sales_teams!$B$2:$B$36)</f>
        <v>Summer Sewald</v>
      </c>
      <c r="D6699" s="1" t="str">
        <f t="array" ref="D6699">_xlfn.XLOOKUP($B6699, sales_teams!$A$2:$A$36, sales_teams!$C$2:$C$36)</f>
        <v>West</v>
      </c>
      <c r="E6699" s="1" t="s">
        <v>148</v>
      </c>
      <c r="F6699" s="1" t="s">
        <v>130</v>
      </c>
      <c r="G6699" s="1" t="str">
        <f t="array" ref="G6699">IF($F6699="", "", _xlfn.XLOOKUP($F6699,accounts!$A$2:$A$86,accounts!$B$2:$B$86, "Other"))</f>
        <v>medical</v>
      </c>
      <c r="H6699" s="1" t="str">
        <f t="array" ref="H6699">IF($F6699="", "", IFS(_xlfn.XLOOKUP($F6699, accounts!$A$2:$A$86, accounts!$E$2:$E$86, 0)&gt;=1000, "Enterprise", _xlfn.XLOOKUP($F6699, accounts!$A$2:$A$86, accounts!$E$2:$E$86, 0)&gt;=100, "Mid-Market", TRUE, "SMB"))</f>
        <v>Enterprise</v>
      </c>
      <c r="I6699" s="1" t="str">
        <f t="array" ref="I6699">IF($F6699="", "", _xlfn.XLOOKUP($F6699,accounts!$A$2:$A$86,accounts!$F$2:$F$86, "Other"))</f>
        <v>United States</v>
      </c>
      <c r="J6699" s="1" t="s">
        <v>131</v>
      </c>
      <c r="K6699" s="3">
        <v>42992.0</v>
      </c>
      <c r="L6699" s="3">
        <v>43076.0</v>
      </c>
      <c r="M6699" s="1">
        <v>5230.0</v>
      </c>
    </row>
    <row r="6700">
      <c r="A6700" s="1" t="s">
        <v>6905</v>
      </c>
      <c r="B6700" s="1" t="s">
        <v>104</v>
      </c>
      <c r="C6700" s="1" t="str">
        <f t="array" ref="C6700">_xlfn.XLOOKUP($B6700, sales_teams!$A$2:$A$36, sales_teams!$B$2:$B$36)</f>
        <v>Summer Sewald</v>
      </c>
      <c r="D6700" s="1" t="str">
        <f t="array" ref="D6700">_xlfn.XLOOKUP($B6700, sales_teams!$A$2:$A$36, sales_teams!$C$2:$C$36)</f>
        <v>West</v>
      </c>
      <c r="E6700" s="1" t="s">
        <v>148</v>
      </c>
      <c r="F6700" s="1" t="s">
        <v>84</v>
      </c>
      <c r="G6700" s="1" t="str">
        <f t="array" ref="G6700">IF($F6700="", "", _xlfn.XLOOKUP($F6700,accounts!$A$2:$A$86,accounts!$B$2:$B$86, "Other"))</f>
        <v>retail</v>
      </c>
      <c r="H6700" s="1" t="str">
        <f t="array" ref="H6700">IF($F6700="", "", IFS(_xlfn.XLOOKUP($F6700, accounts!$A$2:$A$86, accounts!$E$2:$E$86, 0)&gt;=1000, "Enterprise", _xlfn.XLOOKUP($F6700, accounts!$A$2:$A$86, accounts!$E$2:$E$86, 0)&gt;=100, "Mid-Market", TRUE, "SMB"))</f>
        <v>Enterprise</v>
      </c>
      <c r="I6700" s="1" t="str">
        <f t="array" ref="I6700">IF($F6700="", "", _xlfn.XLOOKUP($F6700,accounts!$A$2:$A$86,accounts!$F$2:$F$86, "Other"))</f>
        <v>United States</v>
      </c>
      <c r="J6700" s="1" t="s">
        <v>131</v>
      </c>
      <c r="K6700" s="3">
        <v>42992.0</v>
      </c>
      <c r="L6700" s="3">
        <v>42994.0</v>
      </c>
      <c r="M6700" s="1">
        <v>4844.0</v>
      </c>
    </row>
    <row r="6701">
      <c r="A6701" s="1" t="s">
        <v>6906</v>
      </c>
      <c r="B6701" s="1" t="s">
        <v>104</v>
      </c>
      <c r="C6701" s="1" t="str">
        <f t="array" ref="C6701">_xlfn.XLOOKUP($B6701, sales_teams!$A$2:$A$36, sales_teams!$B$2:$B$36)</f>
        <v>Summer Sewald</v>
      </c>
      <c r="D6701" s="1" t="str">
        <f t="array" ref="D6701">_xlfn.XLOOKUP($B6701, sales_teams!$A$2:$A$36, sales_teams!$C$2:$C$36)</f>
        <v>West</v>
      </c>
      <c r="E6701" s="1" t="s">
        <v>188</v>
      </c>
      <c r="F6701" s="1" t="s">
        <v>129</v>
      </c>
      <c r="G6701" s="1" t="str">
        <f t="array" ref="G6701">IF($F6701="", "", _xlfn.XLOOKUP($F6701,accounts!$A$2:$A$86,accounts!$B$2:$B$86, "Other"))</f>
        <v>medical</v>
      </c>
      <c r="H6701" s="1" t="str">
        <f t="array" ref="H6701">IF($F6701="", "", IFS(_xlfn.XLOOKUP($F6701, accounts!$A$2:$A$86, accounts!$E$2:$E$86, 0)&gt;=1000, "Enterprise", _xlfn.XLOOKUP($F6701, accounts!$A$2:$A$86, accounts!$E$2:$E$86, 0)&gt;=100, "Mid-Market", TRUE, "SMB"))</f>
        <v>Enterprise</v>
      </c>
      <c r="I6701" s="1" t="str">
        <f t="array" ref="I6701">IF($F6701="", "", _xlfn.XLOOKUP($F6701,accounts!$A$2:$A$86,accounts!$F$2:$F$86, "Other"))</f>
        <v>United States</v>
      </c>
      <c r="J6701" s="1" t="s">
        <v>131</v>
      </c>
      <c r="K6701" s="3">
        <v>42992.0</v>
      </c>
      <c r="L6701" s="3">
        <v>43001.0</v>
      </c>
      <c r="M6701" s="1">
        <v>3596.0</v>
      </c>
    </row>
    <row r="6702">
      <c r="A6702" s="1" t="s">
        <v>6907</v>
      </c>
      <c r="B6702" s="1" t="s">
        <v>102</v>
      </c>
      <c r="C6702" s="1" t="str">
        <f t="array" ref="C6702">_xlfn.XLOOKUP($B6702, sales_teams!$A$2:$A$36, sales_teams!$B$2:$B$36)</f>
        <v>Summer Sewald</v>
      </c>
      <c r="D6702" s="1" t="str">
        <f t="array" ref="D6702">_xlfn.XLOOKUP($B6702, sales_teams!$A$2:$A$36, sales_teams!$C$2:$C$36)</f>
        <v>West</v>
      </c>
      <c r="E6702" s="1" t="s">
        <v>148</v>
      </c>
      <c r="F6702" s="1" t="s">
        <v>142</v>
      </c>
      <c r="G6702" s="1" t="str">
        <f t="array" ref="G6702">IF($F6702="", "", _xlfn.XLOOKUP($F6702,accounts!$A$2:$A$86,accounts!$B$2:$B$86, "Other"))</f>
        <v>retail</v>
      </c>
      <c r="H6702" s="1" t="str">
        <f t="array" ref="H6702">IF($F6702="", "", IFS(_xlfn.XLOOKUP($F6702, accounts!$A$2:$A$86, accounts!$E$2:$E$86, 0)&gt;=1000, "Enterprise", _xlfn.XLOOKUP($F6702, accounts!$A$2:$A$86, accounts!$E$2:$E$86, 0)&gt;=100, "Mid-Market", TRUE, "SMB"))</f>
        <v>Enterprise</v>
      </c>
      <c r="I6702" s="1" t="str">
        <f t="array" ref="I6702">IF($F6702="", "", _xlfn.XLOOKUP($F6702,accounts!$A$2:$A$86,accounts!$F$2:$F$86, "Other"))</f>
        <v>United States</v>
      </c>
      <c r="J6702" s="1" t="s">
        <v>192</v>
      </c>
      <c r="K6702" s="3">
        <v>42992.0</v>
      </c>
      <c r="L6702" s="3">
        <v>43008.0</v>
      </c>
      <c r="M6702" s="1">
        <v>0.0</v>
      </c>
    </row>
    <row r="6703">
      <c r="A6703" s="1" t="s">
        <v>6908</v>
      </c>
      <c r="B6703" s="1" t="s">
        <v>102</v>
      </c>
      <c r="C6703" s="1" t="str">
        <f t="array" ref="C6703">_xlfn.XLOOKUP($B6703, sales_teams!$A$2:$A$36, sales_teams!$B$2:$B$36)</f>
        <v>Summer Sewald</v>
      </c>
      <c r="D6703" s="1" t="str">
        <f t="array" ref="D6703">_xlfn.XLOOKUP($B6703, sales_teams!$A$2:$A$36, sales_teams!$C$2:$C$36)</f>
        <v>West</v>
      </c>
      <c r="E6703" s="1" t="s">
        <v>148</v>
      </c>
      <c r="F6703" s="1" t="s">
        <v>151</v>
      </c>
      <c r="G6703" s="1" t="str">
        <f t="array" ref="G6703">IF($F6703="", "", _xlfn.XLOOKUP($F6703,accounts!$A$2:$A$86,accounts!$B$2:$B$86, "Other"))</f>
        <v>software</v>
      </c>
      <c r="H6703" s="1" t="str">
        <f t="array" ref="H6703">IF($F6703="", "", IFS(_xlfn.XLOOKUP($F6703, accounts!$A$2:$A$86, accounts!$E$2:$E$86, 0)&gt;=1000, "Enterprise", _xlfn.XLOOKUP($F6703, accounts!$A$2:$A$86, accounts!$E$2:$E$86, 0)&gt;=100, "Mid-Market", TRUE, "SMB"))</f>
        <v>Enterprise</v>
      </c>
      <c r="I6703" s="1" t="str">
        <f t="array" ref="I6703">IF($F6703="", "", _xlfn.XLOOKUP($F6703,accounts!$A$2:$A$86,accounts!$F$2:$F$86, "Other"))</f>
        <v>United States</v>
      </c>
      <c r="J6703" s="1" t="s">
        <v>131</v>
      </c>
      <c r="K6703" s="3">
        <v>42992.0</v>
      </c>
      <c r="L6703" s="3">
        <v>43040.0</v>
      </c>
      <c r="M6703" s="1">
        <v>4593.0</v>
      </c>
    </row>
    <row r="6704">
      <c r="A6704" s="1" t="s">
        <v>6909</v>
      </c>
      <c r="B6704" s="1" t="s">
        <v>17</v>
      </c>
      <c r="C6704" s="1" t="str">
        <f t="array" ref="C6704">_xlfn.XLOOKUP($B6704, sales_teams!$A$2:$A$36, sales_teams!$B$2:$B$36)</f>
        <v>Dustin Brinkmann</v>
      </c>
      <c r="D6704" s="1" t="str">
        <f t="array" ref="D6704">_xlfn.XLOOKUP($B6704, sales_teams!$A$2:$A$36, sales_teams!$C$2:$C$36)</f>
        <v>Central</v>
      </c>
      <c r="E6704" s="1" t="s">
        <v>181</v>
      </c>
      <c r="F6704" s="1" t="s">
        <v>76</v>
      </c>
      <c r="G6704" s="1" t="str">
        <f t="array" ref="G6704">IF($F6704="", "", _xlfn.XLOOKUP($F6704,accounts!$A$2:$A$86,accounts!$B$2:$B$86, "Other"))</f>
        <v>marketing</v>
      </c>
      <c r="H6704" s="1" t="str">
        <f t="array" ref="H6704">IF($F6704="", "", IFS(_xlfn.XLOOKUP($F6704, accounts!$A$2:$A$86, accounts!$E$2:$E$86, 0)&gt;=1000, "Enterprise", _xlfn.XLOOKUP($F6704, accounts!$A$2:$A$86, accounts!$E$2:$E$86, 0)&gt;=100, "Mid-Market", TRUE, "SMB"))</f>
        <v>Enterprise</v>
      </c>
      <c r="I6704" s="1" t="str">
        <f t="array" ref="I6704">IF($F6704="", "", _xlfn.XLOOKUP($F6704,accounts!$A$2:$A$86,accounts!$F$2:$F$86, "Other"))</f>
        <v>United States</v>
      </c>
      <c r="J6704" s="1" t="s">
        <v>131</v>
      </c>
      <c r="K6704" s="3">
        <v>42992.0</v>
      </c>
      <c r="L6704" s="3">
        <v>43081.0</v>
      </c>
      <c r="M6704" s="1">
        <v>545.0</v>
      </c>
    </row>
    <row r="6705">
      <c r="A6705" s="1" t="s">
        <v>6910</v>
      </c>
      <c r="B6705" s="1" t="s">
        <v>17</v>
      </c>
      <c r="C6705" s="1" t="str">
        <f t="array" ref="C6705">_xlfn.XLOOKUP($B6705, sales_teams!$A$2:$A$36, sales_teams!$B$2:$B$36)</f>
        <v>Dustin Brinkmann</v>
      </c>
      <c r="D6705" s="1" t="str">
        <f t="array" ref="D6705">_xlfn.XLOOKUP($B6705, sales_teams!$A$2:$A$36, sales_teams!$C$2:$C$36)</f>
        <v>Central</v>
      </c>
      <c r="E6705" s="1" t="s">
        <v>188</v>
      </c>
      <c r="F6705" s="1" t="s">
        <v>145</v>
      </c>
      <c r="G6705" s="1" t="str">
        <f t="array" ref="G6705">IF($F6705="", "", _xlfn.XLOOKUP($F6705,accounts!$A$2:$A$86,accounts!$B$2:$B$86, "Other"))</f>
        <v>technology</v>
      </c>
      <c r="H6705" s="1" t="str">
        <f t="array" ref="H6705">IF($F6705="", "", IFS(_xlfn.XLOOKUP($F6705, accounts!$A$2:$A$86, accounts!$E$2:$E$86, 0)&gt;=1000, "Enterprise", _xlfn.XLOOKUP($F6705, accounts!$A$2:$A$86, accounts!$E$2:$E$86, 0)&gt;=100, "Mid-Market", TRUE, "SMB"))</f>
        <v>Enterprise</v>
      </c>
      <c r="I6705" s="1" t="str">
        <f t="array" ref="I6705">IF($F6705="", "", _xlfn.XLOOKUP($F6705,accounts!$A$2:$A$86,accounts!$F$2:$F$86, "Other"))</f>
        <v>Panama</v>
      </c>
      <c r="J6705" s="1" t="s">
        <v>131</v>
      </c>
      <c r="K6705" s="3">
        <v>42992.0</v>
      </c>
      <c r="L6705" s="3">
        <v>43047.0</v>
      </c>
      <c r="M6705" s="1">
        <v>3362.0</v>
      </c>
    </row>
    <row r="6706">
      <c r="A6706" s="1" t="s">
        <v>6911</v>
      </c>
      <c r="B6706" s="1" t="s">
        <v>24</v>
      </c>
      <c r="C6706" s="1" t="str">
        <f t="array" ref="C6706">_xlfn.XLOOKUP($B6706, sales_teams!$A$2:$A$36, sales_teams!$B$2:$B$36)</f>
        <v>Melvin Marxen</v>
      </c>
      <c r="D6706" s="1" t="str">
        <f t="array" ref="D6706">_xlfn.XLOOKUP($B6706, sales_teams!$A$2:$A$36, sales_teams!$C$2:$C$36)</f>
        <v>Central</v>
      </c>
      <c r="E6706" s="1" t="s">
        <v>109</v>
      </c>
      <c r="F6706" s="1" t="s">
        <v>29</v>
      </c>
      <c r="G6706" s="1" t="str">
        <f t="array" ref="G6706">IF($F6706="", "", _xlfn.XLOOKUP($F6706,accounts!$A$2:$A$86,accounts!$B$2:$B$86, "Other"))</f>
        <v>medical</v>
      </c>
      <c r="H6706" s="1" t="str">
        <f t="array" ref="H6706">IF($F6706="", "", IFS(_xlfn.XLOOKUP($F6706, accounts!$A$2:$A$86, accounts!$E$2:$E$86, 0)&gt;=1000, "Enterprise", _xlfn.XLOOKUP($F6706, accounts!$A$2:$A$86, accounts!$E$2:$E$86, 0)&gt;=100, "Mid-Market", TRUE, "SMB"))</f>
        <v>Enterprise</v>
      </c>
      <c r="I6706" s="1" t="str">
        <f t="array" ref="I6706">IF($F6706="", "", _xlfn.XLOOKUP($F6706,accounts!$A$2:$A$86,accounts!$F$2:$F$86, "Other"))</f>
        <v>Philipines</v>
      </c>
      <c r="J6706" s="1" t="s">
        <v>131</v>
      </c>
      <c r="K6706" s="3">
        <v>42992.0</v>
      </c>
      <c r="L6706" s="3">
        <v>43083.0</v>
      </c>
      <c r="M6706" s="1">
        <v>1086.0</v>
      </c>
    </row>
    <row r="6707">
      <c r="A6707" s="1" t="s">
        <v>6912</v>
      </c>
      <c r="B6707" s="1" t="s">
        <v>107</v>
      </c>
      <c r="C6707" s="1" t="str">
        <f t="array" ref="C6707">_xlfn.XLOOKUP($B6707, sales_teams!$A$2:$A$36, sales_teams!$B$2:$B$36)</f>
        <v>Summer Sewald</v>
      </c>
      <c r="D6707" s="1" t="str">
        <f t="array" ref="D6707">_xlfn.XLOOKUP($B6707, sales_teams!$A$2:$A$36, sales_teams!$C$2:$C$36)</f>
        <v>West</v>
      </c>
      <c r="E6707" s="1" t="s">
        <v>194</v>
      </c>
      <c r="G6707" s="1" t="str">
        <f t="array" ref="G6707">IF($F6707="", "", _xlfn.XLOOKUP($F6707,accounts!$A$2:$A$86,accounts!$B$2:$B$86, "Other"))</f>
        <v/>
      </c>
      <c r="H6707" s="1" t="str">
        <f t="array" ref="H6707">IF($F6707="", "", IFS(_xlfn.XLOOKUP($F6707, accounts!$A$2:$A$86, accounts!$E$2:$E$86, 0)&gt;=1000, "Enterprise", _xlfn.XLOOKUP($F6707, accounts!$A$2:$A$86, accounts!$E$2:$E$86, 0)&gt;=100, "Mid-Market", TRUE, "SMB"))</f>
        <v/>
      </c>
      <c r="I6707" s="1" t="str">
        <f t="array" ref="I6707">IF($F6707="", "", _xlfn.XLOOKUP($F6707,accounts!$A$2:$A$86,accounts!$F$2:$F$86, "Other"))</f>
        <v/>
      </c>
      <c r="J6707" s="1" t="s">
        <v>189</v>
      </c>
      <c r="K6707" s="3">
        <v>42992.0</v>
      </c>
    </row>
    <row r="6708">
      <c r="A6708" s="1" t="s">
        <v>6913</v>
      </c>
      <c r="B6708" s="1" t="s">
        <v>54</v>
      </c>
      <c r="C6708" s="1" t="str">
        <f t="array" ref="C6708">_xlfn.XLOOKUP($B6708, sales_teams!$A$2:$A$36, sales_teams!$B$2:$B$36)</f>
        <v>Rocco Neubert</v>
      </c>
      <c r="D6708" s="1" t="str">
        <f t="array" ref="D6708">_xlfn.XLOOKUP($B6708, sales_teams!$A$2:$A$36, sales_teams!$C$2:$C$36)</f>
        <v>East</v>
      </c>
      <c r="E6708" s="1" t="s">
        <v>181</v>
      </c>
      <c r="F6708" s="1" t="s">
        <v>14</v>
      </c>
      <c r="G6708" s="1" t="str">
        <f t="array" ref="G6708">IF($F6708="", "", _xlfn.XLOOKUP($F6708,accounts!$A$2:$A$86,accounts!$B$2:$B$86, "Other"))</f>
        <v>technology</v>
      </c>
      <c r="H6708" s="1" t="str">
        <f t="array" ref="H6708">IF($F6708="", "", IFS(_xlfn.XLOOKUP($F6708, accounts!$A$2:$A$86, accounts!$E$2:$E$86, 0)&gt;=1000, "Enterprise", _xlfn.XLOOKUP($F6708, accounts!$A$2:$A$86, accounts!$E$2:$E$86, 0)&gt;=100, "Mid-Market", TRUE, "SMB"))</f>
        <v>Enterprise</v>
      </c>
      <c r="I6708" s="1" t="str">
        <f t="array" ref="I6708">IF($F6708="", "", _xlfn.XLOOKUP($F6708,accounts!$A$2:$A$86,accounts!$F$2:$F$86, "Other"))</f>
        <v>United States</v>
      </c>
      <c r="J6708" s="1" t="s">
        <v>192</v>
      </c>
      <c r="K6708" s="3">
        <v>42992.0</v>
      </c>
      <c r="L6708" s="3">
        <v>43006.0</v>
      </c>
      <c r="M6708" s="1">
        <v>0.0</v>
      </c>
    </row>
    <row r="6709">
      <c r="A6709" s="1" t="s">
        <v>6914</v>
      </c>
      <c r="B6709" s="1" t="s">
        <v>41</v>
      </c>
      <c r="C6709" s="1" t="str">
        <f t="array" ref="C6709">_xlfn.XLOOKUP($B6709, sales_teams!$A$2:$A$36, sales_teams!$B$2:$B$36)</f>
        <v>Cara Losch</v>
      </c>
      <c r="D6709" s="1" t="str">
        <f t="array" ref="D6709">_xlfn.XLOOKUP($B6709, sales_teams!$A$2:$A$36, sales_teams!$C$2:$C$36)</f>
        <v>East</v>
      </c>
      <c r="E6709" s="1" t="s">
        <v>148</v>
      </c>
      <c r="F6709" s="1" t="s">
        <v>127</v>
      </c>
      <c r="G6709" s="1" t="str">
        <f t="array" ref="G6709">IF($F6709="", "", _xlfn.XLOOKUP($F6709,accounts!$A$2:$A$86,accounts!$B$2:$B$86, "Other"))</f>
        <v>technology</v>
      </c>
      <c r="H6709" s="1" t="str">
        <f t="array" ref="H6709">IF($F6709="", "", IFS(_xlfn.XLOOKUP($F6709, accounts!$A$2:$A$86, accounts!$E$2:$E$86, 0)&gt;=1000, "Enterprise", _xlfn.XLOOKUP($F6709, accounts!$A$2:$A$86, accounts!$E$2:$E$86, 0)&gt;=100, "Mid-Market", TRUE, "SMB"))</f>
        <v>Enterprise</v>
      </c>
      <c r="I6709" s="1" t="str">
        <f t="array" ref="I6709">IF($F6709="", "", _xlfn.XLOOKUP($F6709,accounts!$A$2:$A$86,accounts!$F$2:$F$86, "Other"))</f>
        <v>United States</v>
      </c>
      <c r="J6709" s="1" t="s">
        <v>131</v>
      </c>
      <c r="K6709" s="3">
        <v>42992.0</v>
      </c>
      <c r="L6709" s="3">
        <v>43100.0</v>
      </c>
      <c r="M6709" s="1">
        <v>5153.0</v>
      </c>
    </row>
    <row r="6710">
      <c r="A6710" s="1" t="s">
        <v>6915</v>
      </c>
      <c r="B6710" s="1" t="s">
        <v>15</v>
      </c>
      <c r="C6710" s="1" t="str">
        <f t="array" ref="C6710">_xlfn.XLOOKUP($B6710, sales_teams!$A$2:$A$36, sales_teams!$B$2:$B$36)</f>
        <v>Dustin Brinkmann</v>
      </c>
      <c r="D6710" s="1" t="str">
        <f t="array" ref="D6710">_xlfn.XLOOKUP($B6710, sales_teams!$A$2:$A$36, sales_teams!$C$2:$C$36)</f>
        <v>Central</v>
      </c>
      <c r="E6710" s="1" t="s">
        <v>179</v>
      </c>
      <c r="F6710" s="1" t="s">
        <v>128</v>
      </c>
      <c r="G6710" s="1" t="str">
        <f t="array" ref="G6710">IF($F6710="", "", _xlfn.XLOOKUP($F6710,accounts!$A$2:$A$86,accounts!$B$2:$B$86, "Other"))</f>
        <v>marketing</v>
      </c>
      <c r="H6710" s="1" t="str">
        <f t="array" ref="H6710">IF($F6710="", "", IFS(_xlfn.XLOOKUP($F6710, accounts!$A$2:$A$86, accounts!$E$2:$E$86, 0)&gt;=1000, "Enterprise", _xlfn.XLOOKUP($F6710, accounts!$A$2:$A$86, accounts!$E$2:$E$86, 0)&gt;=100, "Mid-Market", TRUE, "SMB"))</f>
        <v>Enterprise</v>
      </c>
      <c r="I6710" s="1" t="str">
        <f t="array" ref="I6710">IF($F6710="", "", _xlfn.XLOOKUP($F6710,accounts!$A$2:$A$86,accounts!$F$2:$F$86, "Other"))</f>
        <v>United States</v>
      </c>
      <c r="J6710" s="1" t="s">
        <v>192</v>
      </c>
      <c r="K6710" s="3">
        <v>42992.0</v>
      </c>
      <c r="L6710" s="3">
        <v>43068.0</v>
      </c>
      <c r="M6710" s="1">
        <v>0.0</v>
      </c>
    </row>
    <row r="6711">
      <c r="A6711" s="1" t="s">
        <v>6916</v>
      </c>
      <c r="B6711" s="1" t="s">
        <v>60</v>
      </c>
      <c r="C6711" s="1" t="str">
        <f t="array" ref="C6711">_xlfn.XLOOKUP($B6711, sales_teams!$A$2:$A$36, sales_teams!$B$2:$B$36)</f>
        <v>Celia Rouche</v>
      </c>
      <c r="D6711" s="1" t="str">
        <f t="array" ref="D6711">_xlfn.XLOOKUP($B6711, sales_teams!$A$2:$A$36, sales_teams!$C$2:$C$36)</f>
        <v>West</v>
      </c>
      <c r="E6711" s="1" t="s">
        <v>148</v>
      </c>
      <c r="F6711" s="1" t="s">
        <v>127</v>
      </c>
      <c r="G6711" s="1" t="str">
        <f t="array" ref="G6711">IF($F6711="", "", _xlfn.XLOOKUP($F6711,accounts!$A$2:$A$86,accounts!$B$2:$B$86, "Other"))</f>
        <v>technology</v>
      </c>
      <c r="H6711" s="1" t="str">
        <f t="array" ref="H6711">IF($F6711="", "", IFS(_xlfn.XLOOKUP($F6711, accounts!$A$2:$A$86, accounts!$E$2:$E$86, 0)&gt;=1000, "Enterprise", _xlfn.XLOOKUP($F6711, accounts!$A$2:$A$86, accounts!$E$2:$E$86, 0)&gt;=100, "Mid-Market", TRUE, "SMB"))</f>
        <v>Enterprise</v>
      </c>
      <c r="I6711" s="1" t="str">
        <f t="array" ref="I6711">IF($F6711="", "", _xlfn.XLOOKUP($F6711,accounts!$A$2:$A$86,accounts!$F$2:$F$86, "Other"))</f>
        <v>United States</v>
      </c>
      <c r="J6711" s="1" t="s">
        <v>131</v>
      </c>
      <c r="K6711" s="3">
        <v>42992.0</v>
      </c>
      <c r="L6711" s="3">
        <v>43054.0</v>
      </c>
      <c r="M6711" s="1">
        <v>5348.0</v>
      </c>
    </row>
    <row r="6712">
      <c r="A6712" s="1" t="s">
        <v>6917</v>
      </c>
      <c r="B6712" s="1" t="s">
        <v>105</v>
      </c>
      <c r="C6712" s="1" t="str">
        <f t="array" ref="C6712">_xlfn.XLOOKUP($B6712, sales_teams!$A$2:$A$36, sales_teams!$B$2:$B$36)</f>
        <v>Summer Sewald</v>
      </c>
      <c r="D6712" s="1" t="str">
        <f t="array" ref="D6712">_xlfn.XLOOKUP($B6712, sales_teams!$A$2:$A$36, sales_teams!$C$2:$C$36)</f>
        <v>West</v>
      </c>
      <c r="E6712" s="1" t="s">
        <v>181</v>
      </c>
      <c r="G6712" s="1" t="str">
        <f t="array" ref="G6712">IF($F6712="", "", _xlfn.XLOOKUP($F6712,accounts!$A$2:$A$86,accounts!$B$2:$B$86, "Other"))</f>
        <v/>
      </c>
      <c r="H6712" s="1" t="str">
        <f t="array" ref="H6712">IF($F6712="", "", IFS(_xlfn.XLOOKUP($F6712, accounts!$A$2:$A$86, accounts!$E$2:$E$86, 0)&gt;=1000, "Enterprise", _xlfn.XLOOKUP($F6712, accounts!$A$2:$A$86, accounts!$E$2:$E$86, 0)&gt;=100, "Mid-Market", TRUE, "SMB"))</f>
        <v/>
      </c>
      <c r="I6712" s="1" t="str">
        <f t="array" ref="I6712">IF($F6712="", "", _xlfn.XLOOKUP($F6712,accounts!$A$2:$A$86,accounts!$F$2:$F$86, "Other"))</f>
        <v/>
      </c>
      <c r="J6712" s="1" t="s">
        <v>189</v>
      </c>
      <c r="K6712" s="3">
        <v>42992.0</v>
      </c>
    </row>
    <row r="6713">
      <c r="A6713" s="1" t="s">
        <v>6918</v>
      </c>
      <c r="B6713" s="1" t="s">
        <v>105</v>
      </c>
      <c r="C6713" s="1" t="str">
        <f t="array" ref="C6713">_xlfn.XLOOKUP($B6713, sales_teams!$A$2:$A$36, sales_teams!$B$2:$B$36)</f>
        <v>Summer Sewald</v>
      </c>
      <c r="D6713" s="1" t="str">
        <f t="array" ref="D6713">_xlfn.XLOOKUP($B6713, sales_teams!$A$2:$A$36, sales_teams!$C$2:$C$36)</f>
        <v>West</v>
      </c>
      <c r="E6713" s="1" t="s">
        <v>148</v>
      </c>
      <c r="F6713" s="1" t="s">
        <v>91</v>
      </c>
      <c r="G6713" s="1" t="str">
        <f t="array" ref="G6713">IF($F6713="", "", _xlfn.XLOOKUP($F6713,accounts!$A$2:$A$86,accounts!$B$2:$B$86, "Other"))</f>
        <v>employment</v>
      </c>
      <c r="H6713" s="1" t="str">
        <f t="array" ref="H6713">IF($F6713="", "", IFS(_xlfn.XLOOKUP($F6713, accounts!$A$2:$A$86, accounts!$E$2:$E$86, 0)&gt;=1000, "Enterprise", _xlfn.XLOOKUP($F6713, accounts!$A$2:$A$86, accounts!$E$2:$E$86, 0)&gt;=100, "Mid-Market", TRUE, "SMB"))</f>
        <v>Enterprise</v>
      </c>
      <c r="I6713" s="1" t="str">
        <f t="array" ref="I6713">IF($F6713="", "", _xlfn.XLOOKUP($F6713,accounts!$A$2:$A$86,accounts!$F$2:$F$86, "Other"))</f>
        <v>United States</v>
      </c>
      <c r="J6713" s="1" t="s">
        <v>131</v>
      </c>
      <c r="K6713" s="3">
        <v>42992.0</v>
      </c>
      <c r="L6713" s="3">
        <v>43044.0</v>
      </c>
      <c r="M6713" s="1">
        <v>5170.0</v>
      </c>
    </row>
    <row r="6714">
      <c r="A6714" s="1" t="s">
        <v>6919</v>
      </c>
      <c r="B6714" s="1" t="s">
        <v>105</v>
      </c>
      <c r="C6714" s="1" t="str">
        <f t="array" ref="C6714">_xlfn.XLOOKUP($B6714, sales_teams!$A$2:$A$36, sales_teams!$B$2:$B$36)</f>
        <v>Summer Sewald</v>
      </c>
      <c r="D6714" s="1" t="str">
        <f t="array" ref="D6714">_xlfn.XLOOKUP($B6714, sales_teams!$A$2:$A$36, sales_teams!$C$2:$C$36)</f>
        <v>West</v>
      </c>
      <c r="E6714" s="1" t="s">
        <v>148</v>
      </c>
      <c r="F6714" s="1" t="s">
        <v>151</v>
      </c>
      <c r="G6714" s="1" t="str">
        <f t="array" ref="G6714">IF($F6714="", "", _xlfn.XLOOKUP($F6714,accounts!$A$2:$A$86,accounts!$B$2:$B$86, "Other"))</f>
        <v>software</v>
      </c>
      <c r="H6714" s="1" t="str">
        <f t="array" ref="H6714">IF($F6714="", "", IFS(_xlfn.XLOOKUP($F6714, accounts!$A$2:$A$86, accounts!$E$2:$E$86, 0)&gt;=1000, "Enterprise", _xlfn.XLOOKUP($F6714, accounts!$A$2:$A$86, accounts!$E$2:$E$86, 0)&gt;=100, "Mid-Market", TRUE, "SMB"))</f>
        <v>Enterprise</v>
      </c>
      <c r="I6714" s="1" t="str">
        <f t="array" ref="I6714">IF($F6714="", "", _xlfn.XLOOKUP($F6714,accounts!$A$2:$A$86,accounts!$F$2:$F$86, "Other"))</f>
        <v>United States</v>
      </c>
      <c r="J6714" s="1" t="s">
        <v>131</v>
      </c>
      <c r="K6714" s="3">
        <v>42992.0</v>
      </c>
      <c r="L6714" s="3">
        <v>43003.0</v>
      </c>
      <c r="M6714" s="1">
        <v>4050.0</v>
      </c>
    </row>
    <row r="6715">
      <c r="A6715" s="1" t="s">
        <v>6920</v>
      </c>
      <c r="B6715" s="1" t="s">
        <v>39</v>
      </c>
      <c r="C6715" s="1" t="str">
        <f t="array" ref="C6715">_xlfn.XLOOKUP($B6715, sales_teams!$A$2:$A$36, sales_teams!$B$2:$B$36)</f>
        <v>Cara Losch</v>
      </c>
      <c r="D6715" s="1" t="str">
        <f t="array" ref="D6715">_xlfn.XLOOKUP($B6715, sales_teams!$A$2:$A$36, sales_teams!$C$2:$C$36)</f>
        <v>East</v>
      </c>
      <c r="E6715" s="1" t="s">
        <v>181</v>
      </c>
      <c r="G6715" s="1" t="str">
        <f t="array" ref="G6715">IF($F6715="", "", _xlfn.XLOOKUP($F6715,accounts!$A$2:$A$86,accounts!$B$2:$B$86, "Other"))</f>
        <v/>
      </c>
      <c r="H6715" s="1" t="str">
        <f t="array" ref="H6715">IF($F6715="", "", IFS(_xlfn.XLOOKUP($F6715, accounts!$A$2:$A$86, accounts!$E$2:$E$86, 0)&gt;=1000, "Enterprise", _xlfn.XLOOKUP($F6715, accounts!$A$2:$A$86, accounts!$E$2:$E$86, 0)&gt;=100, "Mid-Market", TRUE, "SMB"))</f>
        <v/>
      </c>
      <c r="I6715" s="1" t="str">
        <f t="array" ref="I6715">IF($F6715="", "", _xlfn.XLOOKUP($F6715,accounts!$A$2:$A$86,accounts!$F$2:$F$86, "Other"))</f>
        <v/>
      </c>
      <c r="J6715" s="1" t="s">
        <v>189</v>
      </c>
      <c r="K6715" s="3">
        <v>42993.0</v>
      </c>
    </row>
    <row r="6716">
      <c r="A6716" s="1" t="s">
        <v>6921</v>
      </c>
      <c r="B6716" s="1" t="s">
        <v>48</v>
      </c>
      <c r="C6716" s="1" t="str">
        <f t="array" ref="C6716">_xlfn.XLOOKUP($B6716, sales_teams!$A$2:$A$36, sales_teams!$B$2:$B$36)</f>
        <v>Rocco Neubert</v>
      </c>
      <c r="D6716" s="1" t="str">
        <f t="array" ref="D6716">_xlfn.XLOOKUP($B6716, sales_teams!$A$2:$A$36, sales_teams!$C$2:$C$36)</f>
        <v>East</v>
      </c>
      <c r="E6716" s="1" t="s">
        <v>109</v>
      </c>
      <c r="F6716" s="1" t="s">
        <v>43</v>
      </c>
      <c r="G6716" s="1" t="str">
        <f t="array" ref="G6716">IF($F6716="", "", _xlfn.XLOOKUP($F6716,accounts!$A$2:$A$86,accounts!$B$2:$B$86, "Other"))</f>
        <v>software</v>
      </c>
      <c r="H6716" s="1" t="str">
        <f t="array" ref="H6716">IF($F6716="", "", IFS(_xlfn.XLOOKUP($F6716, accounts!$A$2:$A$86, accounts!$E$2:$E$86, 0)&gt;=1000, "Enterprise", _xlfn.XLOOKUP($F6716, accounts!$A$2:$A$86, accounts!$E$2:$E$86, 0)&gt;=100, "Mid-Market", TRUE, "SMB"))</f>
        <v>Enterprise</v>
      </c>
      <c r="I6716" s="1" t="str">
        <f t="array" ref="I6716">IF($F6716="", "", _xlfn.XLOOKUP($F6716,accounts!$A$2:$A$86,accounts!$F$2:$F$86, "Other"))</f>
        <v>United States</v>
      </c>
      <c r="J6716" s="1" t="s">
        <v>192</v>
      </c>
      <c r="K6716" s="3">
        <v>42993.0</v>
      </c>
      <c r="L6716" s="3">
        <v>43076.0</v>
      </c>
      <c r="M6716" s="1">
        <v>0.0</v>
      </c>
    </row>
    <row r="6717">
      <c r="A6717" s="1" t="s">
        <v>6922</v>
      </c>
      <c r="B6717" s="1" t="s">
        <v>48</v>
      </c>
      <c r="C6717" s="1" t="str">
        <f t="array" ref="C6717">_xlfn.XLOOKUP($B6717, sales_teams!$A$2:$A$36, sales_teams!$B$2:$B$36)</f>
        <v>Rocco Neubert</v>
      </c>
      <c r="D6717" s="1" t="str">
        <f t="array" ref="D6717">_xlfn.XLOOKUP($B6717, sales_teams!$A$2:$A$36, sales_teams!$C$2:$C$36)</f>
        <v>East</v>
      </c>
      <c r="E6717" s="1" t="s">
        <v>109</v>
      </c>
      <c r="F6717" s="1" t="s">
        <v>167</v>
      </c>
      <c r="G6717" s="1" t="str">
        <f t="array" ref="G6717">IF($F6717="", "", _xlfn.XLOOKUP($F6717,accounts!$A$2:$A$86,accounts!$B$2:$B$86, "Other"))</f>
        <v>finance</v>
      </c>
      <c r="H6717" s="1" t="str">
        <f t="array" ref="H6717">IF($F6717="", "", IFS(_xlfn.XLOOKUP($F6717, accounts!$A$2:$A$86, accounts!$E$2:$E$86, 0)&gt;=1000, "Enterprise", _xlfn.XLOOKUP($F6717, accounts!$A$2:$A$86, accounts!$E$2:$E$86, 0)&gt;=100, "Mid-Market", TRUE, "SMB"))</f>
        <v>Mid-Market</v>
      </c>
      <c r="I6717" s="1" t="str">
        <f t="array" ref="I6717">IF($F6717="", "", _xlfn.XLOOKUP($F6717,accounts!$A$2:$A$86,accounts!$F$2:$F$86, "Other"))</f>
        <v>United States</v>
      </c>
      <c r="J6717" s="1" t="s">
        <v>131</v>
      </c>
      <c r="K6717" s="3">
        <v>42993.0</v>
      </c>
      <c r="L6717" s="3">
        <v>43007.0</v>
      </c>
      <c r="M6717" s="1">
        <v>1221.0</v>
      </c>
    </row>
    <row r="6718">
      <c r="A6718" s="1" t="s">
        <v>6923</v>
      </c>
      <c r="B6718" s="1" t="s">
        <v>30</v>
      </c>
      <c r="C6718" s="1" t="str">
        <f t="array" ref="C6718">_xlfn.XLOOKUP($B6718, sales_teams!$A$2:$A$36, sales_teams!$B$2:$B$36)</f>
        <v>Melvin Marxen</v>
      </c>
      <c r="D6718" s="1" t="str">
        <f t="array" ref="D6718">_xlfn.XLOOKUP($B6718, sales_teams!$A$2:$A$36, sales_teams!$C$2:$C$36)</f>
        <v>Central</v>
      </c>
      <c r="E6718" s="1" t="s">
        <v>188</v>
      </c>
      <c r="F6718" s="1" t="s">
        <v>164</v>
      </c>
      <c r="G6718" s="1" t="str">
        <f t="array" ref="G6718">IF($F6718="", "", _xlfn.XLOOKUP($F6718,accounts!$A$2:$A$86,accounts!$B$2:$B$86, "Other"))</f>
        <v>retail</v>
      </c>
      <c r="H6718" s="1" t="str">
        <f t="array" ref="H6718">IF($F6718="", "", IFS(_xlfn.XLOOKUP($F6718, accounts!$A$2:$A$86, accounts!$E$2:$E$86, 0)&gt;=1000, "Enterprise", _xlfn.XLOOKUP($F6718, accounts!$A$2:$A$86, accounts!$E$2:$E$86, 0)&gt;=100, "Mid-Market", TRUE, "SMB"))</f>
        <v>Mid-Market</v>
      </c>
      <c r="I6718" s="1" t="str">
        <f t="array" ref="I6718">IF($F6718="", "", _xlfn.XLOOKUP($F6718,accounts!$A$2:$A$86,accounts!$F$2:$F$86, "Other"))</f>
        <v>United States</v>
      </c>
      <c r="J6718" s="1" t="s">
        <v>192</v>
      </c>
      <c r="K6718" s="3">
        <v>42993.0</v>
      </c>
      <c r="L6718" s="3">
        <v>43055.0</v>
      </c>
      <c r="M6718" s="1">
        <v>0.0</v>
      </c>
    </row>
    <row r="6719">
      <c r="A6719" s="1" t="s">
        <v>6924</v>
      </c>
      <c r="B6719" s="1" t="s">
        <v>30</v>
      </c>
      <c r="C6719" s="1" t="str">
        <f t="array" ref="C6719">_xlfn.XLOOKUP($B6719, sales_teams!$A$2:$A$36, sales_teams!$B$2:$B$36)</f>
        <v>Melvin Marxen</v>
      </c>
      <c r="D6719" s="1" t="str">
        <f t="array" ref="D6719">_xlfn.XLOOKUP($B6719, sales_teams!$A$2:$A$36, sales_teams!$C$2:$C$36)</f>
        <v>Central</v>
      </c>
      <c r="E6719" s="1" t="s">
        <v>194</v>
      </c>
      <c r="F6719" s="1" t="s">
        <v>136</v>
      </c>
      <c r="G6719" s="1" t="str">
        <f t="array" ref="G6719">IF($F6719="", "", _xlfn.XLOOKUP($F6719,accounts!$A$2:$A$86,accounts!$B$2:$B$86, "Other"))</f>
        <v>services</v>
      </c>
      <c r="H6719" s="1" t="str">
        <f t="array" ref="H6719">IF($F6719="", "", IFS(_xlfn.XLOOKUP($F6719, accounts!$A$2:$A$86, accounts!$E$2:$E$86, 0)&gt;=1000, "Enterprise", _xlfn.XLOOKUP($F6719, accounts!$A$2:$A$86, accounts!$E$2:$E$86, 0)&gt;=100, "Mid-Market", TRUE, "SMB"))</f>
        <v>Enterprise</v>
      </c>
      <c r="I6719" s="1" t="str">
        <f t="array" ref="I6719">IF($F6719="", "", _xlfn.XLOOKUP($F6719,accounts!$A$2:$A$86,accounts!$F$2:$F$86, "Other"))</f>
        <v>United States</v>
      </c>
      <c r="J6719" s="1" t="s">
        <v>131</v>
      </c>
      <c r="K6719" s="3">
        <v>42993.0</v>
      </c>
      <c r="L6719" s="3">
        <v>43078.0</v>
      </c>
      <c r="M6719" s="1">
        <v>5669.0</v>
      </c>
    </row>
    <row r="6720">
      <c r="A6720" s="1" t="s">
        <v>6925</v>
      </c>
      <c r="B6720" s="1" t="s">
        <v>26</v>
      </c>
      <c r="C6720" s="1" t="str">
        <f t="array" ref="C6720">_xlfn.XLOOKUP($B6720, sales_teams!$A$2:$A$36, sales_teams!$B$2:$B$36)</f>
        <v>Melvin Marxen</v>
      </c>
      <c r="D6720" s="1" t="str">
        <f t="array" ref="D6720">_xlfn.XLOOKUP($B6720, sales_teams!$A$2:$A$36, sales_teams!$C$2:$C$36)</f>
        <v>Central</v>
      </c>
      <c r="E6720" s="1" t="s">
        <v>194</v>
      </c>
      <c r="F6720" s="1" t="s">
        <v>89</v>
      </c>
      <c r="G6720" s="1" t="str">
        <f t="array" ref="G6720">IF($F6720="", "", _xlfn.XLOOKUP($F6720,accounts!$A$2:$A$86,accounts!$B$2:$B$86, "Other"))</f>
        <v>finance</v>
      </c>
      <c r="H6720" s="1" t="str">
        <f t="array" ref="H6720">IF($F6720="", "", IFS(_xlfn.XLOOKUP($F6720, accounts!$A$2:$A$86, accounts!$E$2:$E$86, 0)&gt;=1000, "Enterprise", _xlfn.XLOOKUP($F6720, accounts!$A$2:$A$86, accounts!$E$2:$E$86, 0)&gt;=100, "Mid-Market", TRUE, "SMB"))</f>
        <v>Enterprise</v>
      </c>
      <c r="I6720" s="1" t="str">
        <f t="array" ref="I6720">IF($F6720="", "", _xlfn.XLOOKUP($F6720,accounts!$A$2:$A$86,accounts!$F$2:$F$86, "Other"))</f>
        <v>United States</v>
      </c>
      <c r="J6720" s="1" t="s">
        <v>131</v>
      </c>
      <c r="K6720" s="3">
        <v>42993.0</v>
      </c>
      <c r="L6720" s="3">
        <v>43088.0</v>
      </c>
      <c r="M6720" s="1">
        <v>5385.0</v>
      </c>
    </row>
    <row r="6721">
      <c r="A6721" s="1" t="s">
        <v>6926</v>
      </c>
      <c r="B6721" s="1" t="s">
        <v>92</v>
      </c>
      <c r="C6721" s="1" t="str">
        <f t="array" ref="C6721">_xlfn.XLOOKUP($B6721, sales_teams!$A$2:$A$36, sales_teams!$B$2:$B$36)</f>
        <v>Celia Rouche</v>
      </c>
      <c r="D6721" s="1" t="str">
        <f t="array" ref="D6721">_xlfn.XLOOKUP($B6721, sales_teams!$A$2:$A$36, sales_teams!$C$2:$C$36)</f>
        <v>West</v>
      </c>
      <c r="E6721" s="1" t="s">
        <v>181</v>
      </c>
      <c r="F6721" s="1" t="s">
        <v>119</v>
      </c>
      <c r="G6721" s="1" t="str">
        <f t="array" ref="G6721">IF($F6721="", "", _xlfn.XLOOKUP($F6721,accounts!$A$2:$A$86,accounts!$B$2:$B$86, "Other"))</f>
        <v>technology</v>
      </c>
      <c r="H6721" s="1" t="str">
        <f t="array" ref="H6721">IF($F6721="", "", IFS(_xlfn.XLOOKUP($F6721, accounts!$A$2:$A$86, accounts!$E$2:$E$86, 0)&gt;=1000, "Enterprise", _xlfn.XLOOKUP($F6721, accounts!$A$2:$A$86, accounts!$E$2:$E$86, 0)&gt;=100, "Mid-Market", TRUE, "SMB"))</f>
        <v>Enterprise</v>
      </c>
      <c r="I6721" s="1" t="str">
        <f t="array" ref="I6721">IF($F6721="", "", _xlfn.XLOOKUP($F6721,accounts!$A$2:$A$86,accounts!$F$2:$F$86, "Other"))</f>
        <v>Korea</v>
      </c>
      <c r="J6721" s="1" t="s">
        <v>192</v>
      </c>
      <c r="K6721" s="3">
        <v>42993.0</v>
      </c>
      <c r="L6721" s="3">
        <v>43096.0</v>
      </c>
      <c r="M6721" s="1">
        <v>0.0</v>
      </c>
    </row>
    <row r="6722">
      <c r="A6722" s="1" t="s">
        <v>6927</v>
      </c>
      <c r="B6722" s="1" t="s">
        <v>92</v>
      </c>
      <c r="C6722" s="1" t="str">
        <f t="array" ref="C6722">_xlfn.XLOOKUP($B6722, sales_teams!$A$2:$A$36, sales_teams!$B$2:$B$36)</f>
        <v>Celia Rouche</v>
      </c>
      <c r="D6722" s="1" t="str">
        <f t="array" ref="D6722">_xlfn.XLOOKUP($B6722, sales_teams!$A$2:$A$36, sales_teams!$C$2:$C$36)</f>
        <v>West</v>
      </c>
      <c r="E6722" s="1" t="s">
        <v>179</v>
      </c>
      <c r="F6722" s="1" t="s">
        <v>176</v>
      </c>
      <c r="G6722" s="1" t="str">
        <f t="array" ref="G6722">IF($F6722="", "", _xlfn.XLOOKUP($F6722,accounts!$A$2:$A$86,accounts!$B$2:$B$86, "Other"))</f>
        <v>entertainment</v>
      </c>
      <c r="H6722" s="1" t="str">
        <f t="array" ref="H6722">IF($F6722="", "", IFS(_xlfn.XLOOKUP($F6722, accounts!$A$2:$A$86, accounts!$E$2:$E$86, 0)&gt;=1000, "Enterprise", _xlfn.XLOOKUP($F6722, accounts!$A$2:$A$86, accounts!$E$2:$E$86, 0)&gt;=100, "Mid-Market", TRUE, "SMB"))</f>
        <v>Mid-Market</v>
      </c>
      <c r="I6722" s="1" t="str">
        <f t="array" ref="I6722">IF($F6722="", "", _xlfn.XLOOKUP($F6722,accounts!$A$2:$A$86,accounts!$F$2:$F$86, "Other"))</f>
        <v>United States</v>
      </c>
      <c r="J6722" s="1" t="s">
        <v>131</v>
      </c>
      <c r="K6722" s="3">
        <v>42993.0</v>
      </c>
      <c r="L6722" s="3">
        <v>43078.0</v>
      </c>
      <c r="M6722" s="1">
        <v>48.0</v>
      </c>
    </row>
    <row r="6723">
      <c r="A6723" s="1" t="s">
        <v>6928</v>
      </c>
      <c r="B6723" s="1" t="s">
        <v>92</v>
      </c>
      <c r="C6723" s="1" t="str">
        <f t="array" ref="C6723">_xlfn.XLOOKUP($B6723, sales_teams!$A$2:$A$36, sales_teams!$B$2:$B$36)</f>
        <v>Celia Rouche</v>
      </c>
      <c r="D6723" s="1" t="str">
        <f t="array" ref="D6723">_xlfn.XLOOKUP($B6723, sales_teams!$A$2:$A$36, sales_teams!$C$2:$C$36)</f>
        <v>West</v>
      </c>
      <c r="E6723" s="1" t="s">
        <v>188</v>
      </c>
      <c r="F6723" s="1" t="s">
        <v>142</v>
      </c>
      <c r="G6723" s="1" t="str">
        <f t="array" ref="G6723">IF($F6723="", "", _xlfn.XLOOKUP($F6723,accounts!$A$2:$A$86,accounts!$B$2:$B$86, "Other"))</f>
        <v>retail</v>
      </c>
      <c r="H6723" s="1" t="str">
        <f t="array" ref="H6723">IF($F6723="", "", IFS(_xlfn.XLOOKUP($F6723, accounts!$A$2:$A$86, accounts!$E$2:$E$86, 0)&gt;=1000, "Enterprise", _xlfn.XLOOKUP($F6723, accounts!$A$2:$A$86, accounts!$E$2:$E$86, 0)&gt;=100, "Mid-Market", TRUE, "SMB"))</f>
        <v>Enterprise</v>
      </c>
      <c r="I6723" s="1" t="str">
        <f t="array" ref="I6723">IF($F6723="", "", _xlfn.XLOOKUP($F6723,accounts!$A$2:$A$86,accounts!$F$2:$F$86, "Other"))</f>
        <v>United States</v>
      </c>
      <c r="J6723" s="1" t="s">
        <v>131</v>
      </c>
      <c r="K6723" s="3">
        <v>42993.0</v>
      </c>
      <c r="L6723" s="3">
        <v>43070.0</v>
      </c>
      <c r="M6723" s="1">
        <v>3663.0</v>
      </c>
    </row>
    <row r="6724">
      <c r="A6724" s="1" t="s">
        <v>6929</v>
      </c>
      <c r="B6724" s="1" t="s">
        <v>107</v>
      </c>
      <c r="C6724" s="1" t="str">
        <f t="array" ref="C6724">_xlfn.XLOOKUP($B6724, sales_teams!$A$2:$A$36, sales_teams!$B$2:$B$36)</f>
        <v>Summer Sewald</v>
      </c>
      <c r="D6724" s="1" t="str">
        <f t="array" ref="D6724">_xlfn.XLOOKUP($B6724, sales_teams!$A$2:$A$36, sales_teams!$C$2:$C$36)</f>
        <v>West</v>
      </c>
      <c r="E6724" s="1" t="s">
        <v>109</v>
      </c>
      <c r="G6724" s="1" t="str">
        <f t="array" ref="G6724">IF($F6724="", "", _xlfn.XLOOKUP($F6724,accounts!$A$2:$A$86,accounts!$B$2:$B$86, "Other"))</f>
        <v/>
      </c>
      <c r="H6724" s="1" t="str">
        <f t="array" ref="H6724">IF($F6724="", "", IFS(_xlfn.XLOOKUP($F6724, accounts!$A$2:$A$86, accounts!$E$2:$E$86, 0)&gt;=1000, "Enterprise", _xlfn.XLOOKUP($F6724, accounts!$A$2:$A$86, accounts!$E$2:$E$86, 0)&gt;=100, "Mid-Market", TRUE, "SMB"))</f>
        <v/>
      </c>
      <c r="I6724" s="1" t="str">
        <f t="array" ref="I6724">IF($F6724="", "", _xlfn.XLOOKUP($F6724,accounts!$A$2:$A$86,accounts!$F$2:$F$86, "Other"))</f>
        <v/>
      </c>
      <c r="J6724" s="1" t="s">
        <v>189</v>
      </c>
      <c r="K6724" s="3">
        <v>42993.0</v>
      </c>
    </row>
    <row r="6725">
      <c r="A6725" s="1" t="s">
        <v>6930</v>
      </c>
      <c r="B6725" s="1" t="s">
        <v>107</v>
      </c>
      <c r="C6725" s="1" t="str">
        <f t="array" ref="C6725">_xlfn.XLOOKUP($B6725, sales_teams!$A$2:$A$36, sales_teams!$B$2:$B$36)</f>
        <v>Summer Sewald</v>
      </c>
      <c r="D6725" s="1" t="str">
        <f t="array" ref="D6725">_xlfn.XLOOKUP($B6725, sales_teams!$A$2:$A$36, sales_teams!$C$2:$C$36)</f>
        <v>West</v>
      </c>
      <c r="E6725" s="1" t="s">
        <v>148</v>
      </c>
      <c r="F6725" s="1" t="s">
        <v>117</v>
      </c>
      <c r="G6725" s="1" t="str">
        <f t="array" ref="G6725">IF($F6725="", "", _xlfn.XLOOKUP($F6725,accounts!$A$2:$A$86,accounts!$B$2:$B$86, "Other"))</f>
        <v>retail</v>
      </c>
      <c r="H6725" s="1" t="str">
        <f t="array" ref="H6725">IF($F6725="", "", IFS(_xlfn.XLOOKUP($F6725, accounts!$A$2:$A$86, accounts!$E$2:$E$86, 0)&gt;=1000, "Enterprise", _xlfn.XLOOKUP($F6725, accounts!$A$2:$A$86, accounts!$E$2:$E$86, 0)&gt;=100, "Mid-Market", TRUE, "SMB"))</f>
        <v>Mid-Market</v>
      </c>
      <c r="I6725" s="1" t="str">
        <f t="array" ref="I6725">IF($F6725="", "", _xlfn.XLOOKUP($F6725,accounts!$A$2:$A$86,accounts!$F$2:$F$86, "Other"))</f>
        <v>United States</v>
      </c>
      <c r="J6725" s="1" t="s">
        <v>131</v>
      </c>
      <c r="K6725" s="3">
        <v>42993.0</v>
      </c>
      <c r="L6725" s="3">
        <v>43008.0</v>
      </c>
      <c r="M6725" s="1">
        <v>4695.0</v>
      </c>
    </row>
    <row r="6726">
      <c r="A6726" s="1" t="s">
        <v>6931</v>
      </c>
      <c r="B6726" s="1" t="s">
        <v>60</v>
      </c>
      <c r="C6726" s="1" t="str">
        <f t="array" ref="C6726">_xlfn.XLOOKUP($B6726, sales_teams!$A$2:$A$36, sales_teams!$B$2:$B$36)</f>
        <v>Celia Rouche</v>
      </c>
      <c r="D6726" s="1" t="str">
        <f t="array" ref="D6726">_xlfn.XLOOKUP($B6726, sales_teams!$A$2:$A$36, sales_teams!$C$2:$C$36)</f>
        <v>West</v>
      </c>
      <c r="E6726" s="1" t="s">
        <v>179</v>
      </c>
      <c r="F6726" s="1" t="s">
        <v>84</v>
      </c>
      <c r="G6726" s="1" t="str">
        <f t="array" ref="G6726">IF($F6726="", "", _xlfn.XLOOKUP($F6726,accounts!$A$2:$A$86,accounts!$B$2:$B$86, "Other"))</f>
        <v>retail</v>
      </c>
      <c r="H6726" s="1" t="str">
        <f t="array" ref="H6726">IF($F6726="", "", IFS(_xlfn.XLOOKUP($F6726, accounts!$A$2:$A$86, accounts!$E$2:$E$86, 0)&gt;=1000, "Enterprise", _xlfn.XLOOKUP($F6726, accounts!$A$2:$A$86, accounts!$E$2:$E$86, 0)&gt;=100, "Mid-Market", TRUE, "SMB"))</f>
        <v>Enterprise</v>
      </c>
      <c r="I6726" s="1" t="str">
        <f t="array" ref="I6726">IF($F6726="", "", _xlfn.XLOOKUP($F6726,accounts!$A$2:$A$86,accounts!$F$2:$F$86, "Other"))</f>
        <v>United States</v>
      </c>
      <c r="J6726" s="1" t="s">
        <v>192</v>
      </c>
      <c r="K6726" s="3">
        <v>42993.0</v>
      </c>
      <c r="L6726" s="3">
        <v>43099.0</v>
      </c>
      <c r="M6726" s="1">
        <v>0.0</v>
      </c>
    </row>
    <row r="6727">
      <c r="A6727" s="1" t="s">
        <v>6932</v>
      </c>
      <c r="B6727" s="1" t="s">
        <v>45</v>
      </c>
      <c r="C6727" s="1" t="str">
        <f t="array" ref="C6727">_xlfn.XLOOKUP($B6727, sales_teams!$A$2:$A$36, sales_teams!$B$2:$B$36)</f>
        <v>Cara Losch</v>
      </c>
      <c r="D6727" s="1" t="str">
        <f t="array" ref="D6727">_xlfn.XLOOKUP($B6727, sales_teams!$A$2:$A$36, sales_teams!$C$2:$C$36)</f>
        <v>East</v>
      </c>
      <c r="E6727" s="1" t="s">
        <v>188</v>
      </c>
      <c r="G6727" s="1" t="str">
        <f t="array" ref="G6727">IF($F6727="", "", _xlfn.XLOOKUP($F6727,accounts!$A$2:$A$86,accounts!$B$2:$B$86, "Other"))</f>
        <v/>
      </c>
      <c r="H6727" s="1" t="str">
        <f t="array" ref="H6727">IF($F6727="", "", IFS(_xlfn.XLOOKUP($F6727, accounts!$A$2:$A$86, accounts!$E$2:$E$86, 0)&gt;=1000, "Enterprise", _xlfn.XLOOKUP($F6727, accounts!$A$2:$A$86, accounts!$E$2:$E$86, 0)&gt;=100, "Mid-Market", TRUE, "SMB"))</f>
        <v/>
      </c>
      <c r="I6727" s="1" t="str">
        <f t="array" ref="I6727">IF($F6727="", "", _xlfn.XLOOKUP($F6727,accounts!$A$2:$A$86,accounts!$F$2:$F$86, "Other"))</f>
        <v/>
      </c>
      <c r="J6727" s="1" t="s">
        <v>189</v>
      </c>
      <c r="K6727" s="3">
        <v>42993.0</v>
      </c>
    </row>
    <row r="6728">
      <c r="A6728" s="1" t="s">
        <v>6933</v>
      </c>
      <c r="B6728" s="1" t="s">
        <v>105</v>
      </c>
      <c r="C6728" s="1" t="str">
        <f t="array" ref="C6728">_xlfn.XLOOKUP($B6728, sales_teams!$A$2:$A$36, sales_teams!$B$2:$B$36)</f>
        <v>Summer Sewald</v>
      </c>
      <c r="D6728" s="1" t="str">
        <f t="array" ref="D6728">_xlfn.XLOOKUP($B6728, sales_teams!$A$2:$A$36, sales_teams!$C$2:$C$36)</f>
        <v>West</v>
      </c>
      <c r="E6728" s="1" t="s">
        <v>188</v>
      </c>
      <c r="F6728" s="1" t="s">
        <v>147</v>
      </c>
      <c r="G6728" s="1" t="str">
        <f t="array" ref="G6728">IF($F6728="", "", _xlfn.XLOOKUP($F6728,accounts!$A$2:$A$86,accounts!$B$2:$B$86, "Other"))</f>
        <v>telecommunications</v>
      </c>
      <c r="H6728" s="1" t="str">
        <f t="array" ref="H6728">IF($F6728="", "", IFS(_xlfn.XLOOKUP($F6728, accounts!$A$2:$A$86, accounts!$E$2:$E$86, 0)&gt;=1000, "Enterprise", _xlfn.XLOOKUP($F6728, accounts!$A$2:$A$86, accounts!$E$2:$E$86, 0)&gt;=100, "Mid-Market", TRUE, "SMB"))</f>
        <v>Enterprise</v>
      </c>
      <c r="I6728" s="1" t="str">
        <f t="array" ref="I6728">IF($F6728="", "", _xlfn.XLOOKUP($F6728,accounts!$A$2:$A$86,accounts!$F$2:$F$86, "Other"))</f>
        <v>United States</v>
      </c>
      <c r="J6728" s="1" t="s">
        <v>131</v>
      </c>
      <c r="K6728" s="3">
        <v>42993.0</v>
      </c>
      <c r="L6728" s="3">
        <v>43046.0</v>
      </c>
      <c r="M6728" s="1">
        <v>2712.0</v>
      </c>
    </row>
    <row r="6729">
      <c r="A6729" s="1" t="s">
        <v>6934</v>
      </c>
      <c r="B6729" s="1" t="s">
        <v>7</v>
      </c>
      <c r="C6729" s="1" t="str">
        <f t="array" ref="C6729">_xlfn.XLOOKUP($B6729, sales_teams!$A$2:$A$36, sales_teams!$B$2:$B$36)</f>
        <v>Dustin Brinkmann</v>
      </c>
      <c r="D6729" s="1" t="str">
        <f t="array" ref="D6729">_xlfn.XLOOKUP($B6729, sales_teams!$A$2:$A$36, sales_teams!$C$2:$C$36)</f>
        <v>Central</v>
      </c>
      <c r="E6729" s="1" t="s">
        <v>179</v>
      </c>
      <c r="F6729" s="1" t="s">
        <v>149</v>
      </c>
      <c r="G6729" s="1" t="str">
        <f t="array" ref="G6729">IF($F6729="", "", _xlfn.XLOOKUP($F6729,accounts!$A$2:$A$86,accounts!$B$2:$B$86, "Other"))</f>
        <v>medical</v>
      </c>
      <c r="H6729" s="1" t="str">
        <f t="array" ref="H6729">IF($F6729="", "", IFS(_xlfn.XLOOKUP($F6729, accounts!$A$2:$A$86, accounts!$E$2:$E$86, 0)&gt;=1000, "Enterprise", _xlfn.XLOOKUP($F6729, accounts!$A$2:$A$86, accounts!$E$2:$E$86, 0)&gt;=100, "Mid-Market", TRUE, "SMB"))</f>
        <v>Enterprise</v>
      </c>
      <c r="I6729" s="1" t="str">
        <f t="array" ref="I6729">IF($F6729="", "", _xlfn.XLOOKUP($F6729,accounts!$A$2:$A$86,accounts!$F$2:$F$86, "Other"))</f>
        <v>United States</v>
      </c>
      <c r="J6729" s="1" t="s">
        <v>131</v>
      </c>
      <c r="K6729" s="3">
        <v>42994.0</v>
      </c>
      <c r="L6729" s="3">
        <v>43076.0</v>
      </c>
      <c r="M6729" s="1">
        <v>65.0</v>
      </c>
    </row>
    <row r="6730">
      <c r="A6730" s="1" t="s">
        <v>6935</v>
      </c>
      <c r="B6730" s="1" t="s">
        <v>7</v>
      </c>
      <c r="C6730" s="1" t="str">
        <f t="array" ref="C6730">_xlfn.XLOOKUP($B6730, sales_teams!$A$2:$A$36, sales_teams!$B$2:$B$36)</f>
        <v>Dustin Brinkmann</v>
      </c>
      <c r="D6730" s="1" t="str">
        <f t="array" ref="D6730">_xlfn.XLOOKUP($B6730, sales_teams!$A$2:$A$36, sales_teams!$C$2:$C$36)</f>
        <v>Central</v>
      </c>
      <c r="E6730" s="1" t="s">
        <v>179</v>
      </c>
      <c r="F6730" s="1" t="s">
        <v>156</v>
      </c>
      <c r="G6730" s="1" t="str">
        <f t="array" ref="G6730">IF($F6730="", "", _xlfn.XLOOKUP($F6730,accounts!$A$2:$A$86,accounts!$B$2:$B$86, "Other"))</f>
        <v>employment</v>
      </c>
      <c r="H6730" s="1" t="str">
        <f t="array" ref="H6730">IF($F6730="", "", IFS(_xlfn.XLOOKUP($F6730, accounts!$A$2:$A$86, accounts!$E$2:$E$86, 0)&gt;=1000, "Enterprise", _xlfn.XLOOKUP($F6730, accounts!$A$2:$A$86, accounts!$E$2:$E$86, 0)&gt;=100, "Mid-Market", TRUE, "SMB"))</f>
        <v>Mid-Market</v>
      </c>
      <c r="I6730" s="1" t="str">
        <f t="array" ref="I6730">IF($F6730="", "", _xlfn.XLOOKUP($F6730,accounts!$A$2:$A$86,accounts!$F$2:$F$86, "Other"))</f>
        <v>United States</v>
      </c>
      <c r="J6730" s="1" t="s">
        <v>131</v>
      </c>
      <c r="K6730" s="3">
        <v>42994.0</v>
      </c>
      <c r="L6730" s="3">
        <v>43001.0</v>
      </c>
      <c r="M6730" s="1">
        <v>55.0</v>
      </c>
    </row>
    <row r="6731">
      <c r="A6731" s="1" t="s">
        <v>6936</v>
      </c>
      <c r="B6731" s="1" t="s">
        <v>7</v>
      </c>
      <c r="C6731" s="1" t="str">
        <f t="array" ref="C6731">_xlfn.XLOOKUP($B6731, sales_teams!$A$2:$A$36, sales_teams!$B$2:$B$36)</f>
        <v>Dustin Brinkmann</v>
      </c>
      <c r="D6731" s="1" t="str">
        <f t="array" ref="D6731">_xlfn.XLOOKUP($B6731, sales_teams!$A$2:$A$36, sales_teams!$C$2:$C$36)</f>
        <v>Central</v>
      </c>
      <c r="E6731" s="1" t="s">
        <v>179</v>
      </c>
      <c r="F6731" s="1" t="s">
        <v>157</v>
      </c>
      <c r="G6731" s="1" t="str">
        <f t="array" ref="G6731">IF($F6731="", "", _xlfn.XLOOKUP($F6731,accounts!$A$2:$A$86,accounts!$B$2:$B$86, "Other"))</f>
        <v>retail</v>
      </c>
      <c r="H6731" s="1" t="str">
        <f t="array" ref="H6731">IF($F6731="", "", IFS(_xlfn.XLOOKUP($F6731, accounts!$A$2:$A$86, accounts!$E$2:$E$86, 0)&gt;=1000, "Enterprise", _xlfn.XLOOKUP($F6731, accounts!$A$2:$A$86, accounts!$E$2:$E$86, 0)&gt;=100, "Mid-Market", TRUE, "SMB"))</f>
        <v>Enterprise</v>
      </c>
      <c r="I6731" s="1" t="str">
        <f t="array" ref="I6731">IF($F6731="", "", _xlfn.XLOOKUP($F6731,accounts!$A$2:$A$86,accounts!$F$2:$F$86, "Other"))</f>
        <v>Belgium</v>
      </c>
      <c r="J6731" s="1" t="s">
        <v>131</v>
      </c>
      <c r="K6731" s="3">
        <v>42994.0</v>
      </c>
      <c r="L6731" s="3">
        <v>43099.0</v>
      </c>
      <c r="M6731" s="1">
        <v>58.0</v>
      </c>
    </row>
    <row r="6732">
      <c r="A6732" s="1" t="s">
        <v>6937</v>
      </c>
      <c r="B6732" s="1" t="s">
        <v>52</v>
      </c>
      <c r="C6732" s="1" t="str">
        <f t="array" ref="C6732">_xlfn.XLOOKUP($B6732, sales_teams!$A$2:$A$36, sales_teams!$B$2:$B$36)</f>
        <v>Rocco Neubert</v>
      </c>
      <c r="D6732" s="1" t="str">
        <f t="array" ref="D6732">_xlfn.XLOOKUP($B6732, sales_teams!$A$2:$A$36, sales_teams!$C$2:$C$36)</f>
        <v>East</v>
      </c>
      <c r="E6732" s="1" t="s">
        <v>194</v>
      </c>
      <c r="G6732" s="1" t="str">
        <f t="array" ref="G6732">IF($F6732="", "", _xlfn.XLOOKUP($F6732,accounts!$A$2:$A$86,accounts!$B$2:$B$86, "Other"))</f>
        <v/>
      </c>
      <c r="H6732" s="1" t="str">
        <f t="array" ref="H6732">IF($F6732="", "", IFS(_xlfn.XLOOKUP($F6732, accounts!$A$2:$A$86, accounts!$E$2:$E$86, 0)&gt;=1000, "Enterprise", _xlfn.XLOOKUP($F6732, accounts!$A$2:$A$86, accounts!$E$2:$E$86, 0)&gt;=100, "Mid-Market", TRUE, "SMB"))</f>
        <v/>
      </c>
      <c r="I6732" s="1" t="str">
        <f t="array" ref="I6732">IF($F6732="", "", _xlfn.XLOOKUP($F6732,accounts!$A$2:$A$86,accounts!$F$2:$F$86, "Other"))</f>
        <v/>
      </c>
      <c r="J6732" s="1" t="s">
        <v>189</v>
      </c>
      <c r="K6732" s="3">
        <v>42994.0</v>
      </c>
    </row>
    <row r="6733">
      <c r="A6733" s="1" t="s">
        <v>6938</v>
      </c>
      <c r="B6733" s="1" t="s">
        <v>52</v>
      </c>
      <c r="C6733" s="1" t="str">
        <f t="array" ref="C6733">_xlfn.XLOOKUP($B6733, sales_teams!$A$2:$A$36, sales_teams!$B$2:$B$36)</f>
        <v>Rocco Neubert</v>
      </c>
      <c r="D6733" s="1" t="str">
        <f t="array" ref="D6733">_xlfn.XLOOKUP($B6733, sales_teams!$A$2:$A$36, sales_teams!$C$2:$C$36)</f>
        <v>East</v>
      </c>
      <c r="E6733" s="1" t="s">
        <v>181</v>
      </c>
      <c r="F6733" s="1" t="s">
        <v>140</v>
      </c>
      <c r="G6733" s="1" t="str">
        <f t="array" ref="G6733">IF($F6733="", "", _xlfn.XLOOKUP($F6733,accounts!$A$2:$A$86,accounts!$B$2:$B$86, "Other"))</f>
        <v>employment</v>
      </c>
      <c r="H6733" s="1" t="str">
        <f t="array" ref="H6733">IF($F6733="", "", IFS(_xlfn.XLOOKUP($F6733, accounts!$A$2:$A$86, accounts!$E$2:$E$86, 0)&gt;=1000, "Enterprise", _xlfn.XLOOKUP($F6733, accounts!$A$2:$A$86, accounts!$E$2:$E$86, 0)&gt;=100, "Mid-Market", TRUE, "SMB"))</f>
        <v>Enterprise</v>
      </c>
      <c r="I6733" s="1" t="str">
        <f t="array" ref="I6733">IF($F6733="", "", _xlfn.XLOOKUP($F6733,accounts!$A$2:$A$86,accounts!$F$2:$F$86, "Other"))</f>
        <v>United States</v>
      </c>
      <c r="J6733" s="1" t="s">
        <v>131</v>
      </c>
      <c r="K6733" s="3">
        <v>42994.0</v>
      </c>
      <c r="L6733" s="3">
        <v>43005.0</v>
      </c>
      <c r="M6733" s="1">
        <v>512.0</v>
      </c>
    </row>
    <row r="6734">
      <c r="A6734" s="1" t="s">
        <v>6939</v>
      </c>
      <c r="B6734" s="1" t="s">
        <v>39</v>
      </c>
      <c r="C6734" s="1" t="str">
        <f t="array" ref="C6734">_xlfn.XLOOKUP($B6734, sales_teams!$A$2:$A$36, sales_teams!$B$2:$B$36)</f>
        <v>Cara Losch</v>
      </c>
      <c r="D6734" s="1" t="str">
        <f t="array" ref="D6734">_xlfn.XLOOKUP($B6734, sales_teams!$A$2:$A$36, sales_teams!$C$2:$C$36)</f>
        <v>East</v>
      </c>
      <c r="E6734" s="1" t="s">
        <v>194</v>
      </c>
      <c r="F6734" s="1" t="s">
        <v>125</v>
      </c>
      <c r="G6734" s="1" t="str">
        <f t="array" ref="G6734">IF($F6734="", "", _xlfn.XLOOKUP($F6734,accounts!$A$2:$A$86,accounts!$B$2:$B$86, "Other"))</f>
        <v>software</v>
      </c>
      <c r="H6734" s="1" t="str">
        <f t="array" ref="H6734">IF($F6734="", "", IFS(_xlfn.XLOOKUP($F6734, accounts!$A$2:$A$86, accounts!$E$2:$E$86, 0)&gt;=1000, "Enterprise", _xlfn.XLOOKUP($F6734, accounts!$A$2:$A$86, accounts!$E$2:$E$86, 0)&gt;=100, "Mid-Market", TRUE, "SMB"))</f>
        <v>Enterprise</v>
      </c>
      <c r="I6734" s="1" t="str">
        <f t="array" ref="I6734">IF($F6734="", "", _xlfn.XLOOKUP($F6734,accounts!$A$2:$A$86,accounts!$F$2:$F$86, "Other"))</f>
        <v>United States</v>
      </c>
      <c r="J6734" s="1" t="s">
        <v>131</v>
      </c>
      <c r="K6734" s="3">
        <v>42994.0</v>
      </c>
      <c r="L6734" s="3">
        <v>43002.0</v>
      </c>
      <c r="M6734" s="1">
        <v>5820.0</v>
      </c>
    </row>
    <row r="6735">
      <c r="A6735" s="1" t="s">
        <v>6940</v>
      </c>
      <c r="B6735" s="1" t="s">
        <v>48</v>
      </c>
      <c r="C6735" s="1" t="str">
        <f t="array" ref="C6735">_xlfn.XLOOKUP($B6735, sales_teams!$A$2:$A$36, sales_teams!$B$2:$B$36)</f>
        <v>Rocco Neubert</v>
      </c>
      <c r="D6735" s="1" t="str">
        <f t="array" ref="D6735">_xlfn.XLOOKUP($B6735, sales_teams!$A$2:$A$36, sales_teams!$C$2:$C$36)</f>
        <v>East</v>
      </c>
      <c r="E6735" s="1" t="s">
        <v>194</v>
      </c>
      <c r="F6735" s="1" t="s">
        <v>83</v>
      </c>
      <c r="G6735" s="1" t="str">
        <f t="array" ref="G6735">IF($F6735="", "", _xlfn.XLOOKUP($F6735,accounts!$A$2:$A$86,accounts!$B$2:$B$86, "Other"))</f>
        <v>marketing</v>
      </c>
      <c r="H6735" s="1" t="str">
        <f t="array" ref="H6735">IF($F6735="", "", IFS(_xlfn.XLOOKUP($F6735, accounts!$A$2:$A$86, accounts!$E$2:$E$86, 0)&gt;=1000, "Enterprise", _xlfn.XLOOKUP($F6735, accounts!$A$2:$A$86, accounts!$E$2:$E$86, 0)&gt;=100, "Mid-Market", TRUE, "SMB"))</f>
        <v>Enterprise</v>
      </c>
      <c r="I6735" s="1" t="str">
        <f t="array" ref="I6735">IF($F6735="", "", _xlfn.XLOOKUP($F6735,accounts!$A$2:$A$86,accounts!$F$2:$F$86, "Other"))</f>
        <v>United States</v>
      </c>
      <c r="J6735" s="1" t="s">
        <v>192</v>
      </c>
      <c r="K6735" s="3">
        <v>42994.0</v>
      </c>
      <c r="L6735" s="3">
        <v>43069.0</v>
      </c>
      <c r="M6735" s="1">
        <v>0.0</v>
      </c>
    </row>
    <row r="6736">
      <c r="A6736" s="1" t="s">
        <v>6941</v>
      </c>
      <c r="B6736" s="1" t="s">
        <v>30</v>
      </c>
      <c r="C6736" s="1" t="str">
        <f t="array" ref="C6736">_xlfn.XLOOKUP($B6736, sales_teams!$A$2:$A$36, sales_teams!$B$2:$B$36)</f>
        <v>Melvin Marxen</v>
      </c>
      <c r="D6736" s="1" t="str">
        <f t="array" ref="D6736">_xlfn.XLOOKUP($B6736, sales_teams!$A$2:$A$36, sales_teams!$C$2:$C$36)</f>
        <v>Central</v>
      </c>
      <c r="E6736" s="1" t="s">
        <v>109</v>
      </c>
      <c r="F6736" s="1" t="s">
        <v>56</v>
      </c>
      <c r="G6736" s="1" t="str">
        <f t="array" ref="G6736">IF($F6736="", "", _xlfn.XLOOKUP($F6736,accounts!$A$2:$A$86,accounts!$B$2:$B$86, "Other"))</f>
        <v>software</v>
      </c>
      <c r="H6736" s="1" t="str">
        <f t="array" ref="H6736">IF($F6736="", "", IFS(_xlfn.XLOOKUP($F6736, accounts!$A$2:$A$86, accounts!$E$2:$E$86, 0)&gt;=1000, "Enterprise", _xlfn.XLOOKUP($F6736, accounts!$A$2:$A$86, accounts!$E$2:$E$86, 0)&gt;=100, "Mid-Market", TRUE, "SMB"))</f>
        <v>Enterprise</v>
      </c>
      <c r="I6736" s="1" t="str">
        <f t="array" ref="I6736">IF($F6736="", "", _xlfn.XLOOKUP($F6736,accounts!$A$2:$A$86,accounts!$F$2:$F$86, "Other"))</f>
        <v>United States</v>
      </c>
      <c r="J6736" s="1" t="s">
        <v>131</v>
      </c>
      <c r="K6736" s="3">
        <v>42994.0</v>
      </c>
      <c r="L6736" s="3">
        <v>43064.0</v>
      </c>
      <c r="M6736" s="1">
        <v>1179.0</v>
      </c>
    </row>
    <row r="6737">
      <c r="A6737" s="1" t="s">
        <v>6942</v>
      </c>
      <c r="B6737" s="1" t="s">
        <v>30</v>
      </c>
      <c r="C6737" s="1" t="str">
        <f t="array" ref="C6737">_xlfn.XLOOKUP($B6737, sales_teams!$A$2:$A$36, sales_teams!$B$2:$B$36)</f>
        <v>Melvin Marxen</v>
      </c>
      <c r="D6737" s="1" t="str">
        <f t="array" ref="D6737">_xlfn.XLOOKUP($B6737, sales_teams!$A$2:$A$36, sales_teams!$C$2:$C$36)</f>
        <v>Central</v>
      </c>
      <c r="E6737" s="1" t="s">
        <v>109</v>
      </c>
      <c r="F6737" s="1" t="s">
        <v>145</v>
      </c>
      <c r="G6737" s="1" t="str">
        <f t="array" ref="G6737">IF($F6737="", "", _xlfn.XLOOKUP($F6737,accounts!$A$2:$A$86,accounts!$B$2:$B$86, "Other"))</f>
        <v>technology</v>
      </c>
      <c r="H6737" s="1" t="str">
        <f t="array" ref="H6737">IF($F6737="", "", IFS(_xlfn.XLOOKUP($F6737, accounts!$A$2:$A$86, accounts!$E$2:$E$86, 0)&gt;=1000, "Enterprise", _xlfn.XLOOKUP($F6737, accounts!$A$2:$A$86, accounts!$E$2:$E$86, 0)&gt;=100, "Mid-Market", TRUE, "SMB"))</f>
        <v>Enterprise</v>
      </c>
      <c r="I6737" s="1" t="str">
        <f t="array" ref="I6737">IF($F6737="", "", _xlfn.XLOOKUP($F6737,accounts!$A$2:$A$86,accounts!$F$2:$F$86, "Other"))</f>
        <v>Panama</v>
      </c>
      <c r="J6737" s="1" t="s">
        <v>131</v>
      </c>
      <c r="K6737" s="3">
        <v>42994.0</v>
      </c>
      <c r="L6737" s="3">
        <v>43004.0</v>
      </c>
      <c r="M6737" s="1">
        <v>1153.0</v>
      </c>
    </row>
    <row r="6738">
      <c r="A6738" s="1" t="s">
        <v>6943</v>
      </c>
      <c r="B6738" s="1" t="s">
        <v>53</v>
      </c>
      <c r="C6738" s="1" t="str">
        <f t="array" ref="C6738">_xlfn.XLOOKUP($B6738, sales_teams!$A$2:$A$36, sales_teams!$B$2:$B$36)</f>
        <v>Rocco Neubert</v>
      </c>
      <c r="D6738" s="1" t="str">
        <f t="array" ref="D6738">_xlfn.XLOOKUP($B6738, sales_teams!$A$2:$A$36, sales_teams!$C$2:$C$36)</f>
        <v>East</v>
      </c>
      <c r="E6738" s="1" t="s">
        <v>109</v>
      </c>
      <c r="F6738" s="1" t="s">
        <v>98</v>
      </c>
      <c r="G6738" s="1" t="str">
        <f t="array" ref="G6738">IF($F6738="", "", _xlfn.XLOOKUP($F6738,accounts!$A$2:$A$86,accounts!$B$2:$B$86, "Other"))</f>
        <v>retail</v>
      </c>
      <c r="H6738" s="1" t="str">
        <f t="array" ref="H6738">IF($F6738="", "", IFS(_xlfn.XLOOKUP($F6738, accounts!$A$2:$A$86, accounts!$E$2:$E$86, 0)&gt;=1000, "Enterprise", _xlfn.XLOOKUP($F6738, accounts!$A$2:$A$86, accounts!$E$2:$E$86, 0)&gt;=100, "Mid-Market", TRUE, "SMB"))</f>
        <v>Enterprise</v>
      </c>
      <c r="I6738" s="1" t="str">
        <f t="array" ref="I6738">IF($F6738="", "", _xlfn.XLOOKUP($F6738,accounts!$A$2:$A$86,accounts!$F$2:$F$86, "Other"))</f>
        <v>Japan</v>
      </c>
      <c r="J6738" s="1" t="s">
        <v>131</v>
      </c>
      <c r="K6738" s="3">
        <v>42994.0</v>
      </c>
      <c r="L6738" s="3">
        <v>42999.0</v>
      </c>
      <c r="M6738" s="1">
        <v>892.0</v>
      </c>
    </row>
    <row r="6739">
      <c r="A6739" s="1" t="s">
        <v>6944</v>
      </c>
      <c r="B6739" s="1" t="s">
        <v>53</v>
      </c>
      <c r="C6739" s="1" t="str">
        <f t="array" ref="C6739">_xlfn.XLOOKUP($B6739, sales_teams!$A$2:$A$36, sales_teams!$B$2:$B$36)</f>
        <v>Rocco Neubert</v>
      </c>
      <c r="D6739" s="1" t="str">
        <f t="array" ref="D6739">_xlfn.XLOOKUP($B6739, sales_teams!$A$2:$A$36, sales_teams!$C$2:$C$36)</f>
        <v>East</v>
      </c>
      <c r="E6739" s="1" t="s">
        <v>109</v>
      </c>
      <c r="F6739" s="1" t="s">
        <v>172</v>
      </c>
      <c r="G6739" s="1" t="str">
        <f t="array" ref="G6739">IF($F6739="", "", _xlfn.XLOOKUP($F6739,accounts!$A$2:$A$86,accounts!$B$2:$B$86, "Other"))</f>
        <v>retail</v>
      </c>
      <c r="H6739" s="1" t="str">
        <f t="array" ref="H6739">IF($F6739="", "", IFS(_xlfn.XLOOKUP($F6739, accounts!$A$2:$A$86, accounts!$E$2:$E$86, 0)&gt;=1000, "Enterprise", _xlfn.XLOOKUP($F6739, accounts!$A$2:$A$86, accounts!$E$2:$E$86, 0)&gt;=100, "Mid-Market", TRUE, "SMB"))</f>
        <v>Mid-Market</v>
      </c>
      <c r="I6739" s="1" t="str">
        <f t="array" ref="I6739">IF($F6739="", "", _xlfn.XLOOKUP($F6739,accounts!$A$2:$A$86,accounts!$F$2:$F$86, "Other"))</f>
        <v>United States</v>
      </c>
      <c r="J6739" s="1" t="s">
        <v>131</v>
      </c>
      <c r="K6739" s="3">
        <v>42994.0</v>
      </c>
      <c r="L6739" s="3">
        <v>43061.0</v>
      </c>
      <c r="M6739" s="1">
        <v>1231.0</v>
      </c>
    </row>
    <row r="6740">
      <c r="A6740" s="1" t="s">
        <v>6945</v>
      </c>
      <c r="B6740" s="1" t="s">
        <v>53</v>
      </c>
      <c r="C6740" s="1" t="str">
        <f t="array" ref="C6740">_xlfn.XLOOKUP($B6740, sales_teams!$A$2:$A$36, sales_teams!$B$2:$B$36)</f>
        <v>Rocco Neubert</v>
      </c>
      <c r="D6740" s="1" t="str">
        <f t="array" ref="D6740">_xlfn.XLOOKUP($B6740, sales_teams!$A$2:$A$36, sales_teams!$C$2:$C$36)</f>
        <v>East</v>
      </c>
      <c r="E6740" s="1" t="s">
        <v>188</v>
      </c>
      <c r="F6740" s="1" t="s">
        <v>144</v>
      </c>
      <c r="G6740" s="1" t="str">
        <f t="array" ref="G6740">IF($F6740="", "", _xlfn.XLOOKUP($F6740,accounts!$A$2:$A$86,accounts!$B$2:$B$86, "Other"))</f>
        <v>retail</v>
      </c>
      <c r="H6740" s="1" t="str">
        <f t="array" ref="H6740">IF($F6740="", "", IFS(_xlfn.XLOOKUP($F6740, accounts!$A$2:$A$86, accounts!$E$2:$E$86, 0)&gt;=1000, "Enterprise", _xlfn.XLOOKUP($F6740, accounts!$A$2:$A$86, accounts!$E$2:$E$86, 0)&gt;=100, "Mid-Market", TRUE, "SMB"))</f>
        <v>Enterprise</v>
      </c>
      <c r="I6740" s="1" t="str">
        <f t="array" ref="I6740">IF($F6740="", "", _xlfn.XLOOKUP($F6740,accounts!$A$2:$A$86,accounts!$F$2:$F$86, "Other"))</f>
        <v>United States</v>
      </c>
      <c r="J6740" s="1" t="s">
        <v>131</v>
      </c>
      <c r="K6740" s="3">
        <v>42994.0</v>
      </c>
      <c r="L6740" s="3">
        <v>43094.0</v>
      </c>
      <c r="M6740" s="1">
        <v>3091.0</v>
      </c>
    </row>
    <row r="6741">
      <c r="A6741" s="1" t="s">
        <v>6946</v>
      </c>
      <c r="B6741" s="1" t="s">
        <v>42</v>
      </c>
      <c r="C6741" s="1" t="str">
        <f t="array" ref="C6741">_xlfn.XLOOKUP($B6741, sales_teams!$A$2:$A$36, sales_teams!$B$2:$B$36)</f>
        <v>Cara Losch</v>
      </c>
      <c r="D6741" s="1" t="str">
        <f t="array" ref="D6741">_xlfn.XLOOKUP($B6741, sales_teams!$A$2:$A$36, sales_teams!$C$2:$C$36)</f>
        <v>East</v>
      </c>
      <c r="E6741" s="1" t="s">
        <v>181</v>
      </c>
      <c r="F6741" s="1" t="s">
        <v>169</v>
      </c>
      <c r="G6741" s="1" t="str">
        <f t="array" ref="G6741">IF($F6741="", "", _xlfn.XLOOKUP($F6741,accounts!$A$2:$A$86,accounts!$B$2:$B$86, "Other"))</f>
        <v>entertainment</v>
      </c>
      <c r="H6741" s="1" t="str">
        <f t="array" ref="H6741">IF($F6741="", "", IFS(_xlfn.XLOOKUP($F6741, accounts!$A$2:$A$86, accounts!$E$2:$E$86, 0)&gt;=1000, "Enterprise", _xlfn.XLOOKUP($F6741, accounts!$A$2:$A$86, accounts!$E$2:$E$86, 0)&gt;=100, "Mid-Market", TRUE, "SMB"))</f>
        <v>Enterprise</v>
      </c>
      <c r="I6741" s="1" t="str">
        <f t="array" ref="I6741">IF($F6741="", "", _xlfn.XLOOKUP($F6741,accounts!$A$2:$A$86,accounts!$F$2:$F$86, "Other"))</f>
        <v>United States</v>
      </c>
      <c r="J6741" s="1" t="s">
        <v>131</v>
      </c>
      <c r="K6741" s="3">
        <v>42994.0</v>
      </c>
      <c r="L6741" s="3">
        <v>43063.0</v>
      </c>
      <c r="M6741" s="1">
        <v>547.0</v>
      </c>
    </row>
    <row r="6742">
      <c r="A6742" s="1" t="s">
        <v>6947</v>
      </c>
      <c r="B6742" s="1" t="s">
        <v>99</v>
      </c>
      <c r="C6742" s="1" t="str">
        <f t="array" ref="C6742">_xlfn.XLOOKUP($B6742, sales_teams!$A$2:$A$36, sales_teams!$B$2:$B$36)</f>
        <v>Summer Sewald</v>
      </c>
      <c r="D6742" s="1" t="str">
        <f t="array" ref="D6742">_xlfn.XLOOKUP($B6742, sales_teams!$A$2:$A$36, sales_teams!$C$2:$C$36)</f>
        <v>West</v>
      </c>
      <c r="E6742" s="1" t="s">
        <v>179</v>
      </c>
      <c r="F6742" s="1" t="s">
        <v>129</v>
      </c>
      <c r="G6742" s="1" t="str">
        <f t="array" ref="G6742">IF($F6742="", "", _xlfn.XLOOKUP($F6742,accounts!$A$2:$A$86,accounts!$B$2:$B$86, "Other"))</f>
        <v>medical</v>
      </c>
      <c r="H6742" s="1" t="str">
        <f t="array" ref="H6742">IF($F6742="", "", IFS(_xlfn.XLOOKUP($F6742, accounts!$A$2:$A$86, accounts!$E$2:$E$86, 0)&gt;=1000, "Enterprise", _xlfn.XLOOKUP($F6742, accounts!$A$2:$A$86, accounts!$E$2:$E$86, 0)&gt;=100, "Mid-Market", TRUE, "SMB"))</f>
        <v>Enterprise</v>
      </c>
      <c r="I6742" s="1" t="str">
        <f t="array" ref="I6742">IF($F6742="", "", _xlfn.XLOOKUP($F6742,accounts!$A$2:$A$86,accounts!$F$2:$F$86, "Other"))</f>
        <v>United States</v>
      </c>
      <c r="J6742" s="1" t="s">
        <v>192</v>
      </c>
      <c r="K6742" s="3">
        <v>42994.0</v>
      </c>
      <c r="L6742" s="3">
        <v>43052.0</v>
      </c>
      <c r="M6742" s="1">
        <v>0.0</v>
      </c>
    </row>
    <row r="6743">
      <c r="A6743" s="1" t="s">
        <v>6948</v>
      </c>
      <c r="B6743" s="1" t="s">
        <v>99</v>
      </c>
      <c r="C6743" s="1" t="str">
        <f t="array" ref="C6743">_xlfn.XLOOKUP($B6743, sales_teams!$A$2:$A$36, sales_teams!$B$2:$B$36)</f>
        <v>Summer Sewald</v>
      </c>
      <c r="D6743" s="1" t="str">
        <f t="array" ref="D6743">_xlfn.XLOOKUP($B6743, sales_teams!$A$2:$A$36, sales_teams!$C$2:$C$36)</f>
        <v>West</v>
      </c>
      <c r="E6743" s="1" t="s">
        <v>194</v>
      </c>
      <c r="F6743" s="1" t="s">
        <v>114</v>
      </c>
      <c r="G6743" s="1" t="str">
        <f t="array" ref="G6743">IF($F6743="", "", _xlfn.XLOOKUP($F6743,accounts!$A$2:$A$86,accounts!$B$2:$B$86, "Other"))</f>
        <v>marketing</v>
      </c>
      <c r="H6743" s="1" t="str">
        <f t="array" ref="H6743">IF($F6743="", "", IFS(_xlfn.XLOOKUP($F6743, accounts!$A$2:$A$86, accounts!$E$2:$E$86, 0)&gt;=1000, "Enterprise", _xlfn.XLOOKUP($F6743, accounts!$A$2:$A$86, accounts!$E$2:$E$86, 0)&gt;=100, "Mid-Market", TRUE, "SMB"))</f>
        <v>Enterprise</v>
      </c>
      <c r="I6743" s="1" t="str">
        <f t="array" ref="I6743">IF($F6743="", "", _xlfn.XLOOKUP($F6743,accounts!$A$2:$A$86,accounts!$F$2:$F$86, "Other"))</f>
        <v>United States</v>
      </c>
      <c r="J6743" s="1" t="s">
        <v>131</v>
      </c>
      <c r="K6743" s="3">
        <v>42994.0</v>
      </c>
      <c r="L6743" s="3">
        <v>42996.0</v>
      </c>
      <c r="M6743" s="1">
        <v>5919.0</v>
      </c>
    </row>
    <row r="6744">
      <c r="A6744" s="1" t="s">
        <v>6949</v>
      </c>
      <c r="B6744" s="1" t="s">
        <v>99</v>
      </c>
      <c r="C6744" s="1" t="str">
        <f t="array" ref="C6744">_xlfn.XLOOKUP($B6744, sales_teams!$A$2:$A$36, sales_teams!$B$2:$B$36)</f>
        <v>Summer Sewald</v>
      </c>
      <c r="D6744" s="1" t="str">
        <f t="array" ref="D6744">_xlfn.XLOOKUP($B6744, sales_teams!$A$2:$A$36, sales_teams!$C$2:$C$36)</f>
        <v>West</v>
      </c>
      <c r="E6744" s="1" t="s">
        <v>194</v>
      </c>
      <c r="F6744" s="1" t="s">
        <v>117</v>
      </c>
      <c r="G6744" s="1" t="str">
        <f t="array" ref="G6744">IF($F6744="", "", _xlfn.XLOOKUP($F6744,accounts!$A$2:$A$86,accounts!$B$2:$B$86, "Other"))</f>
        <v>retail</v>
      </c>
      <c r="H6744" s="1" t="str">
        <f t="array" ref="H6744">IF($F6744="", "", IFS(_xlfn.XLOOKUP($F6744, accounts!$A$2:$A$86, accounts!$E$2:$E$86, 0)&gt;=1000, "Enterprise", _xlfn.XLOOKUP($F6744, accounts!$A$2:$A$86, accounts!$E$2:$E$86, 0)&gt;=100, "Mid-Market", TRUE, "SMB"))</f>
        <v>Mid-Market</v>
      </c>
      <c r="I6744" s="1" t="str">
        <f t="array" ref="I6744">IF($F6744="", "", _xlfn.XLOOKUP($F6744,accounts!$A$2:$A$86,accounts!$F$2:$F$86, "Other"))</f>
        <v>United States</v>
      </c>
      <c r="J6744" s="1" t="s">
        <v>131</v>
      </c>
      <c r="K6744" s="3">
        <v>42994.0</v>
      </c>
      <c r="L6744" s="3">
        <v>43049.0</v>
      </c>
      <c r="M6744" s="1">
        <v>5745.0</v>
      </c>
    </row>
    <row r="6745">
      <c r="A6745" s="1" t="s">
        <v>6950</v>
      </c>
      <c r="B6745" s="1" t="s">
        <v>19</v>
      </c>
      <c r="C6745" s="1" t="str">
        <f t="array" ref="C6745">_xlfn.XLOOKUP($B6745, sales_teams!$A$2:$A$36, sales_teams!$B$2:$B$36)</f>
        <v>Melvin Marxen</v>
      </c>
      <c r="D6745" s="1" t="str">
        <f t="array" ref="D6745">_xlfn.XLOOKUP($B6745, sales_teams!$A$2:$A$36, sales_teams!$C$2:$C$36)</f>
        <v>Central</v>
      </c>
      <c r="E6745" s="1" t="s">
        <v>181</v>
      </c>
      <c r="F6745" s="1" t="s">
        <v>155</v>
      </c>
      <c r="G6745" s="1" t="str">
        <f t="array" ref="G6745">IF($F6745="", "", _xlfn.XLOOKUP($F6745,accounts!$A$2:$A$86,accounts!$B$2:$B$86, "Other"))</f>
        <v>finance</v>
      </c>
      <c r="H6745" s="1" t="str">
        <f t="array" ref="H6745">IF($F6745="", "", IFS(_xlfn.XLOOKUP($F6745, accounts!$A$2:$A$86, accounts!$E$2:$E$86, 0)&gt;=1000, "Enterprise", _xlfn.XLOOKUP($F6745, accounts!$A$2:$A$86, accounts!$E$2:$E$86, 0)&gt;=100, "Mid-Market", TRUE, "SMB"))</f>
        <v>Enterprise</v>
      </c>
      <c r="I6745" s="1" t="str">
        <f t="array" ref="I6745">IF($F6745="", "", _xlfn.XLOOKUP($F6745,accounts!$A$2:$A$86,accounts!$F$2:$F$86, "Other"))</f>
        <v>United States</v>
      </c>
      <c r="J6745" s="1" t="s">
        <v>192</v>
      </c>
      <c r="K6745" s="3">
        <v>42994.0</v>
      </c>
      <c r="L6745" s="3">
        <v>43058.0</v>
      </c>
      <c r="M6745" s="1">
        <v>0.0</v>
      </c>
    </row>
    <row r="6746">
      <c r="A6746" s="1" t="s">
        <v>6951</v>
      </c>
      <c r="B6746" s="1" t="s">
        <v>19</v>
      </c>
      <c r="C6746" s="1" t="str">
        <f t="array" ref="C6746">_xlfn.XLOOKUP($B6746, sales_teams!$A$2:$A$36, sales_teams!$B$2:$B$36)</f>
        <v>Melvin Marxen</v>
      </c>
      <c r="D6746" s="1" t="str">
        <f t="array" ref="D6746">_xlfn.XLOOKUP($B6746, sales_teams!$A$2:$A$36, sales_teams!$C$2:$C$36)</f>
        <v>Central</v>
      </c>
      <c r="E6746" s="1" t="s">
        <v>181</v>
      </c>
      <c r="F6746" s="1" t="s">
        <v>157</v>
      </c>
      <c r="G6746" s="1" t="str">
        <f t="array" ref="G6746">IF($F6746="", "", _xlfn.XLOOKUP($F6746,accounts!$A$2:$A$86,accounts!$B$2:$B$86, "Other"))</f>
        <v>retail</v>
      </c>
      <c r="H6746" s="1" t="str">
        <f t="array" ref="H6746">IF($F6746="", "", IFS(_xlfn.XLOOKUP($F6746, accounts!$A$2:$A$86, accounts!$E$2:$E$86, 0)&gt;=1000, "Enterprise", _xlfn.XLOOKUP($F6746, accounts!$A$2:$A$86, accounts!$E$2:$E$86, 0)&gt;=100, "Mid-Market", TRUE, "SMB"))</f>
        <v>Enterprise</v>
      </c>
      <c r="I6746" s="1" t="str">
        <f t="array" ref="I6746">IF($F6746="", "", _xlfn.XLOOKUP($F6746,accounts!$A$2:$A$86,accounts!$F$2:$F$86, "Other"))</f>
        <v>Belgium</v>
      </c>
      <c r="J6746" s="1" t="s">
        <v>192</v>
      </c>
      <c r="K6746" s="3">
        <v>42994.0</v>
      </c>
      <c r="L6746" s="3">
        <v>43065.0</v>
      </c>
      <c r="M6746" s="1">
        <v>0.0</v>
      </c>
    </row>
    <row r="6747">
      <c r="A6747" s="1" t="s">
        <v>6952</v>
      </c>
      <c r="B6747" s="1" t="s">
        <v>19</v>
      </c>
      <c r="C6747" s="1" t="str">
        <f t="array" ref="C6747">_xlfn.XLOOKUP($B6747, sales_teams!$A$2:$A$36, sales_teams!$B$2:$B$36)</f>
        <v>Melvin Marxen</v>
      </c>
      <c r="D6747" s="1" t="str">
        <f t="array" ref="D6747">_xlfn.XLOOKUP($B6747, sales_teams!$A$2:$A$36, sales_teams!$C$2:$C$36)</f>
        <v>Central</v>
      </c>
      <c r="E6747" s="1" t="s">
        <v>148</v>
      </c>
      <c r="F6747" s="1" t="s">
        <v>136</v>
      </c>
      <c r="G6747" s="1" t="str">
        <f t="array" ref="G6747">IF($F6747="", "", _xlfn.XLOOKUP($F6747,accounts!$A$2:$A$86,accounts!$B$2:$B$86, "Other"))</f>
        <v>services</v>
      </c>
      <c r="H6747" s="1" t="str">
        <f t="array" ref="H6747">IF($F6747="", "", IFS(_xlfn.XLOOKUP($F6747, accounts!$A$2:$A$86, accounts!$E$2:$E$86, 0)&gt;=1000, "Enterprise", _xlfn.XLOOKUP($F6747, accounts!$A$2:$A$86, accounts!$E$2:$E$86, 0)&gt;=100, "Mid-Market", TRUE, "SMB"))</f>
        <v>Enterprise</v>
      </c>
      <c r="I6747" s="1" t="str">
        <f t="array" ref="I6747">IF($F6747="", "", _xlfn.XLOOKUP($F6747,accounts!$A$2:$A$86,accounts!$F$2:$F$86, "Other"))</f>
        <v>United States</v>
      </c>
      <c r="J6747" s="1" t="s">
        <v>192</v>
      </c>
      <c r="K6747" s="3">
        <v>42994.0</v>
      </c>
      <c r="L6747" s="3">
        <v>43091.0</v>
      </c>
      <c r="M6747" s="1">
        <v>0.0</v>
      </c>
    </row>
    <row r="6748">
      <c r="A6748" s="1" t="s">
        <v>6953</v>
      </c>
      <c r="B6748" s="1" t="s">
        <v>17</v>
      </c>
      <c r="C6748" s="1" t="str">
        <f t="array" ref="C6748">_xlfn.XLOOKUP($B6748, sales_teams!$A$2:$A$36, sales_teams!$B$2:$B$36)</f>
        <v>Dustin Brinkmann</v>
      </c>
      <c r="D6748" s="1" t="str">
        <f t="array" ref="D6748">_xlfn.XLOOKUP($B6748, sales_teams!$A$2:$A$36, sales_teams!$C$2:$C$36)</f>
        <v>Central</v>
      </c>
      <c r="E6748" s="1" t="s">
        <v>188</v>
      </c>
      <c r="F6748" s="1" t="s">
        <v>47</v>
      </c>
      <c r="G6748" s="1" t="str">
        <f t="array" ref="G6748">IF($F6748="", "", _xlfn.XLOOKUP($F6748,accounts!$A$2:$A$86,accounts!$B$2:$B$86, "Other"))</f>
        <v>retail</v>
      </c>
      <c r="H6748" s="1" t="str">
        <f t="array" ref="H6748">IF($F6748="", "", IFS(_xlfn.XLOOKUP($F6748, accounts!$A$2:$A$86, accounts!$E$2:$E$86, 0)&gt;=1000, "Enterprise", _xlfn.XLOOKUP($F6748, accounts!$A$2:$A$86, accounts!$E$2:$E$86, 0)&gt;=100, "Mid-Market", TRUE, "SMB"))</f>
        <v>Enterprise</v>
      </c>
      <c r="I6748" s="1" t="str">
        <f t="array" ref="I6748">IF($F6748="", "", _xlfn.XLOOKUP($F6748,accounts!$A$2:$A$86,accounts!$F$2:$F$86, "Other"))</f>
        <v>United States</v>
      </c>
      <c r="J6748" s="1" t="s">
        <v>192</v>
      </c>
      <c r="K6748" s="3">
        <v>42994.0</v>
      </c>
      <c r="L6748" s="3">
        <v>43075.0</v>
      </c>
      <c r="M6748" s="1">
        <v>0.0</v>
      </c>
    </row>
    <row r="6749">
      <c r="A6749" s="1" t="s">
        <v>6954</v>
      </c>
      <c r="B6749" s="1" t="s">
        <v>92</v>
      </c>
      <c r="C6749" s="1" t="str">
        <f t="array" ref="C6749">_xlfn.XLOOKUP($B6749, sales_teams!$A$2:$A$36, sales_teams!$B$2:$B$36)</f>
        <v>Celia Rouche</v>
      </c>
      <c r="D6749" s="1" t="str">
        <f t="array" ref="D6749">_xlfn.XLOOKUP($B6749, sales_teams!$A$2:$A$36, sales_teams!$C$2:$C$36)</f>
        <v>West</v>
      </c>
      <c r="E6749" s="1" t="s">
        <v>194</v>
      </c>
      <c r="F6749" s="1" t="s">
        <v>127</v>
      </c>
      <c r="G6749" s="1" t="str">
        <f t="array" ref="G6749">IF($F6749="", "", _xlfn.XLOOKUP($F6749,accounts!$A$2:$A$86,accounts!$B$2:$B$86, "Other"))</f>
        <v>technology</v>
      </c>
      <c r="H6749" s="1" t="str">
        <f t="array" ref="H6749">IF($F6749="", "", IFS(_xlfn.XLOOKUP($F6749, accounts!$A$2:$A$86, accounts!$E$2:$E$86, 0)&gt;=1000, "Enterprise", _xlfn.XLOOKUP($F6749, accounts!$A$2:$A$86, accounts!$E$2:$E$86, 0)&gt;=100, "Mid-Market", TRUE, "SMB"))</f>
        <v>Enterprise</v>
      </c>
      <c r="I6749" s="1" t="str">
        <f t="array" ref="I6749">IF($F6749="", "", _xlfn.XLOOKUP($F6749,accounts!$A$2:$A$86,accounts!$F$2:$F$86, "Other"))</f>
        <v>United States</v>
      </c>
      <c r="J6749" s="1" t="s">
        <v>192</v>
      </c>
      <c r="K6749" s="3">
        <v>42994.0</v>
      </c>
      <c r="L6749" s="3">
        <v>43078.0</v>
      </c>
      <c r="M6749" s="1">
        <v>0.0</v>
      </c>
    </row>
    <row r="6750">
      <c r="A6750" s="1" t="s">
        <v>6955</v>
      </c>
      <c r="B6750" s="1" t="s">
        <v>92</v>
      </c>
      <c r="C6750" s="1" t="str">
        <f t="array" ref="C6750">_xlfn.XLOOKUP($B6750, sales_teams!$A$2:$A$36, sales_teams!$B$2:$B$36)</f>
        <v>Celia Rouche</v>
      </c>
      <c r="D6750" s="1" t="str">
        <f t="array" ref="D6750">_xlfn.XLOOKUP($B6750, sales_teams!$A$2:$A$36, sales_teams!$C$2:$C$36)</f>
        <v>West</v>
      </c>
      <c r="E6750" s="1" t="s">
        <v>109</v>
      </c>
      <c r="F6750" s="1" t="s">
        <v>154</v>
      </c>
      <c r="G6750" s="1" t="str">
        <f t="array" ref="G6750">IF($F6750="", "", _xlfn.XLOOKUP($F6750,accounts!$A$2:$A$86,accounts!$B$2:$B$86, "Other"))</f>
        <v>retail</v>
      </c>
      <c r="H6750" s="1" t="str">
        <f t="array" ref="H6750">IF($F6750="", "", IFS(_xlfn.XLOOKUP($F6750, accounts!$A$2:$A$86, accounts!$E$2:$E$86, 0)&gt;=1000, "Enterprise", _xlfn.XLOOKUP($F6750, accounts!$A$2:$A$86, accounts!$E$2:$E$86, 0)&gt;=100, "Mid-Market", TRUE, "SMB"))</f>
        <v>Enterprise</v>
      </c>
      <c r="I6750" s="1" t="str">
        <f t="array" ref="I6750">IF($F6750="", "", _xlfn.XLOOKUP($F6750,accounts!$A$2:$A$86,accounts!$F$2:$F$86, "Other"))</f>
        <v>United States</v>
      </c>
      <c r="J6750" s="1" t="s">
        <v>131</v>
      </c>
      <c r="K6750" s="3">
        <v>42994.0</v>
      </c>
      <c r="L6750" s="3">
        <v>43084.0</v>
      </c>
      <c r="M6750" s="1">
        <v>1252.0</v>
      </c>
    </row>
    <row r="6751">
      <c r="A6751" s="1" t="s">
        <v>6956</v>
      </c>
      <c r="B6751" s="1" t="s">
        <v>18</v>
      </c>
      <c r="C6751" s="1" t="str">
        <f t="array" ref="C6751">_xlfn.XLOOKUP($B6751, sales_teams!$A$2:$A$36, sales_teams!$B$2:$B$36)</f>
        <v>Dustin Brinkmann</v>
      </c>
      <c r="D6751" s="1" t="str">
        <f t="array" ref="D6751">_xlfn.XLOOKUP($B6751, sales_teams!$A$2:$A$36, sales_teams!$C$2:$C$36)</f>
        <v>Central</v>
      </c>
      <c r="E6751" s="1" t="s">
        <v>179</v>
      </c>
      <c r="F6751" s="1" t="s">
        <v>76</v>
      </c>
      <c r="G6751" s="1" t="str">
        <f t="array" ref="G6751">IF($F6751="", "", _xlfn.XLOOKUP($F6751,accounts!$A$2:$A$86,accounts!$B$2:$B$86, "Other"))</f>
        <v>marketing</v>
      </c>
      <c r="H6751" s="1" t="str">
        <f t="array" ref="H6751">IF($F6751="", "", IFS(_xlfn.XLOOKUP($F6751, accounts!$A$2:$A$86, accounts!$E$2:$E$86, 0)&gt;=1000, "Enterprise", _xlfn.XLOOKUP($F6751, accounts!$A$2:$A$86, accounts!$E$2:$E$86, 0)&gt;=100, "Mid-Market", TRUE, "SMB"))</f>
        <v>Enterprise</v>
      </c>
      <c r="I6751" s="1" t="str">
        <f t="array" ref="I6751">IF($F6751="", "", _xlfn.XLOOKUP($F6751,accounts!$A$2:$A$86,accounts!$F$2:$F$86, "Other"))</f>
        <v>United States</v>
      </c>
      <c r="J6751" s="1" t="s">
        <v>192</v>
      </c>
      <c r="K6751" s="3">
        <v>42994.0</v>
      </c>
      <c r="L6751" s="3">
        <v>43060.0</v>
      </c>
      <c r="M6751" s="1">
        <v>0.0</v>
      </c>
    </row>
    <row r="6752">
      <c r="A6752" s="1" t="s">
        <v>6957</v>
      </c>
      <c r="B6752" s="1" t="s">
        <v>18</v>
      </c>
      <c r="C6752" s="1" t="str">
        <f t="array" ref="C6752">_xlfn.XLOOKUP($B6752, sales_teams!$A$2:$A$36, sales_teams!$B$2:$B$36)</f>
        <v>Dustin Brinkmann</v>
      </c>
      <c r="D6752" s="1" t="str">
        <f t="array" ref="D6752">_xlfn.XLOOKUP($B6752, sales_teams!$A$2:$A$36, sales_teams!$C$2:$C$36)</f>
        <v>Central</v>
      </c>
      <c r="E6752" s="1" t="s">
        <v>188</v>
      </c>
      <c r="F6752" s="1" t="s">
        <v>155</v>
      </c>
      <c r="G6752" s="1" t="str">
        <f t="array" ref="G6752">IF($F6752="", "", _xlfn.XLOOKUP($F6752,accounts!$A$2:$A$86,accounts!$B$2:$B$86, "Other"))</f>
        <v>finance</v>
      </c>
      <c r="H6752" s="1" t="str">
        <f t="array" ref="H6752">IF($F6752="", "", IFS(_xlfn.XLOOKUP($F6752, accounts!$A$2:$A$86, accounts!$E$2:$E$86, 0)&gt;=1000, "Enterprise", _xlfn.XLOOKUP($F6752, accounts!$A$2:$A$86, accounts!$E$2:$E$86, 0)&gt;=100, "Mid-Market", TRUE, "SMB"))</f>
        <v>Enterprise</v>
      </c>
      <c r="I6752" s="1" t="str">
        <f t="array" ref="I6752">IF($F6752="", "", _xlfn.XLOOKUP($F6752,accounts!$A$2:$A$86,accounts!$F$2:$F$86, "Other"))</f>
        <v>United States</v>
      </c>
      <c r="J6752" s="1" t="s">
        <v>131</v>
      </c>
      <c r="K6752" s="3">
        <v>42994.0</v>
      </c>
      <c r="L6752" s="3">
        <v>43074.0</v>
      </c>
      <c r="M6752" s="1">
        <v>3039.0</v>
      </c>
    </row>
    <row r="6753">
      <c r="A6753" s="1" t="s">
        <v>6958</v>
      </c>
      <c r="B6753" s="1" t="s">
        <v>28</v>
      </c>
      <c r="C6753" s="1" t="str">
        <f t="array" ref="C6753">_xlfn.XLOOKUP($B6753, sales_teams!$A$2:$A$36, sales_teams!$B$2:$B$36)</f>
        <v>Melvin Marxen</v>
      </c>
      <c r="D6753" s="1" t="str">
        <f t="array" ref="D6753">_xlfn.XLOOKUP($B6753, sales_teams!$A$2:$A$36, sales_teams!$C$2:$C$36)</f>
        <v>Central</v>
      </c>
      <c r="E6753" s="1" t="s">
        <v>181</v>
      </c>
      <c r="F6753" s="1" t="s">
        <v>165</v>
      </c>
      <c r="G6753" s="1" t="str">
        <f t="array" ref="G6753">IF($F6753="", "", _xlfn.XLOOKUP($F6753,accounts!$A$2:$A$86,accounts!$B$2:$B$86, "Other"))</f>
        <v>telecommunications</v>
      </c>
      <c r="H6753" s="1" t="str">
        <f t="array" ref="H6753">IF($F6753="", "", IFS(_xlfn.XLOOKUP($F6753, accounts!$A$2:$A$86, accounts!$E$2:$E$86, 0)&gt;=1000, "Enterprise", _xlfn.XLOOKUP($F6753, accounts!$A$2:$A$86, accounts!$E$2:$E$86, 0)&gt;=100, "Mid-Market", TRUE, "SMB"))</f>
        <v>Enterprise</v>
      </c>
      <c r="I6753" s="1" t="str">
        <f t="array" ref="I6753">IF($F6753="", "", _xlfn.XLOOKUP($F6753,accounts!$A$2:$A$86,accounts!$F$2:$F$86, "Other"))</f>
        <v>United States</v>
      </c>
      <c r="J6753" s="1" t="s">
        <v>131</v>
      </c>
      <c r="K6753" s="3">
        <v>42994.0</v>
      </c>
      <c r="L6753" s="3">
        <v>43058.0</v>
      </c>
      <c r="M6753" s="1">
        <v>637.0</v>
      </c>
    </row>
    <row r="6754">
      <c r="A6754" s="1" t="s">
        <v>6959</v>
      </c>
      <c r="B6754" s="1" t="s">
        <v>54</v>
      </c>
      <c r="C6754" s="1" t="str">
        <f t="array" ref="C6754">_xlfn.XLOOKUP($B6754, sales_teams!$A$2:$A$36, sales_teams!$B$2:$B$36)</f>
        <v>Rocco Neubert</v>
      </c>
      <c r="D6754" s="1" t="str">
        <f t="array" ref="D6754">_xlfn.XLOOKUP($B6754, sales_teams!$A$2:$A$36, sales_teams!$C$2:$C$36)</f>
        <v>East</v>
      </c>
      <c r="E6754" s="1" t="s">
        <v>181</v>
      </c>
      <c r="F6754" s="1" t="s">
        <v>14</v>
      </c>
      <c r="G6754" s="1" t="str">
        <f t="array" ref="G6754">IF($F6754="", "", _xlfn.XLOOKUP($F6754,accounts!$A$2:$A$86,accounts!$B$2:$B$86, "Other"))</f>
        <v>technology</v>
      </c>
      <c r="H6754" s="1" t="str">
        <f t="array" ref="H6754">IF($F6754="", "", IFS(_xlfn.XLOOKUP($F6754, accounts!$A$2:$A$86, accounts!$E$2:$E$86, 0)&gt;=1000, "Enterprise", _xlfn.XLOOKUP($F6754, accounts!$A$2:$A$86, accounts!$E$2:$E$86, 0)&gt;=100, "Mid-Market", TRUE, "SMB"))</f>
        <v>Enterprise</v>
      </c>
      <c r="I6754" s="1" t="str">
        <f t="array" ref="I6754">IF($F6754="", "", _xlfn.XLOOKUP($F6754,accounts!$A$2:$A$86,accounts!$F$2:$F$86, "Other"))</f>
        <v>United States</v>
      </c>
      <c r="J6754" s="1" t="s">
        <v>192</v>
      </c>
      <c r="K6754" s="3">
        <v>42994.0</v>
      </c>
      <c r="L6754" s="3">
        <v>43004.0</v>
      </c>
      <c r="M6754" s="1">
        <v>0.0</v>
      </c>
    </row>
    <row r="6755">
      <c r="A6755" s="1" t="s">
        <v>6960</v>
      </c>
      <c r="B6755" s="1" t="s">
        <v>65</v>
      </c>
      <c r="C6755" s="1" t="str">
        <f t="array" ref="C6755">_xlfn.XLOOKUP($B6755, sales_teams!$A$2:$A$36, sales_teams!$B$2:$B$36)</f>
        <v>Celia Rouche</v>
      </c>
      <c r="D6755" s="1" t="str">
        <f t="array" ref="D6755">_xlfn.XLOOKUP($B6755, sales_teams!$A$2:$A$36, sales_teams!$C$2:$C$36)</f>
        <v>West</v>
      </c>
      <c r="E6755" s="1" t="s">
        <v>148</v>
      </c>
      <c r="F6755" s="1" t="s">
        <v>176</v>
      </c>
      <c r="G6755" s="1" t="str">
        <f t="array" ref="G6755">IF($F6755="", "", _xlfn.XLOOKUP($F6755,accounts!$A$2:$A$86,accounts!$B$2:$B$86, "Other"))</f>
        <v>entertainment</v>
      </c>
      <c r="H6755" s="1" t="str">
        <f t="array" ref="H6755">IF($F6755="", "", IFS(_xlfn.XLOOKUP($F6755, accounts!$A$2:$A$86, accounts!$E$2:$E$86, 0)&gt;=1000, "Enterprise", _xlfn.XLOOKUP($F6755, accounts!$A$2:$A$86, accounts!$E$2:$E$86, 0)&gt;=100, "Mid-Market", TRUE, "SMB"))</f>
        <v>Mid-Market</v>
      </c>
      <c r="I6755" s="1" t="str">
        <f t="array" ref="I6755">IF($F6755="", "", _xlfn.XLOOKUP($F6755,accounts!$A$2:$A$86,accounts!$F$2:$F$86, "Other"))</f>
        <v>United States</v>
      </c>
      <c r="J6755" s="1" t="s">
        <v>131</v>
      </c>
      <c r="K6755" s="3">
        <v>42994.0</v>
      </c>
      <c r="L6755" s="3">
        <v>43077.0</v>
      </c>
      <c r="M6755" s="1">
        <v>4614.0</v>
      </c>
    </row>
    <row r="6756">
      <c r="A6756" s="1" t="s">
        <v>6961</v>
      </c>
      <c r="B6756" s="1" t="s">
        <v>41</v>
      </c>
      <c r="C6756" s="1" t="str">
        <f t="array" ref="C6756">_xlfn.XLOOKUP($B6756, sales_teams!$A$2:$A$36, sales_teams!$B$2:$B$36)</f>
        <v>Cara Losch</v>
      </c>
      <c r="D6756" s="1" t="str">
        <f t="array" ref="D6756">_xlfn.XLOOKUP($B6756, sales_teams!$A$2:$A$36, sales_teams!$C$2:$C$36)</f>
        <v>East</v>
      </c>
      <c r="E6756" s="1" t="s">
        <v>179</v>
      </c>
      <c r="F6756" s="1" t="s">
        <v>103</v>
      </c>
      <c r="G6756" s="1" t="str">
        <f t="array" ref="G6756">IF($F6756="", "", _xlfn.XLOOKUP($F6756,accounts!$A$2:$A$86,accounts!$B$2:$B$86, "Other"))</f>
        <v>retail</v>
      </c>
      <c r="H6756" s="1" t="str">
        <f t="array" ref="H6756">IF($F6756="", "", IFS(_xlfn.XLOOKUP($F6756, accounts!$A$2:$A$86, accounts!$E$2:$E$86, 0)&gt;=1000, "Enterprise", _xlfn.XLOOKUP($F6756, accounts!$A$2:$A$86, accounts!$E$2:$E$86, 0)&gt;=100, "Mid-Market", TRUE, "SMB"))</f>
        <v>Enterprise</v>
      </c>
      <c r="I6756" s="1" t="str">
        <f t="array" ref="I6756">IF($F6756="", "", _xlfn.XLOOKUP($F6756,accounts!$A$2:$A$86,accounts!$F$2:$F$86, "Other"))</f>
        <v>United States</v>
      </c>
      <c r="J6756" s="1" t="s">
        <v>131</v>
      </c>
      <c r="K6756" s="3">
        <v>42994.0</v>
      </c>
      <c r="L6756" s="3">
        <v>43066.0</v>
      </c>
      <c r="M6756" s="1">
        <v>51.0</v>
      </c>
    </row>
    <row r="6757">
      <c r="A6757" s="1" t="s">
        <v>6962</v>
      </c>
      <c r="B6757" s="1" t="s">
        <v>60</v>
      </c>
      <c r="C6757" s="1" t="str">
        <f t="array" ref="C6757">_xlfn.XLOOKUP($B6757, sales_teams!$A$2:$A$36, sales_teams!$B$2:$B$36)</f>
        <v>Celia Rouche</v>
      </c>
      <c r="D6757" s="1" t="str">
        <f t="array" ref="D6757">_xlfn.XLOOKUP($B6757, sales_teams!$A$2:$A$36, sales_teams!$C$2:$C$36)</f>
        <v>West</v>
      </c>
      <c r="E6757" s="1" t="s">
        <v>194</v>
      </c>
      <c r="G6757" s="1" t="str">
        <f t="array" ref="G6757">IF($F6757="", "", _xlfn.XLOOKUP($F6757,accounts!$A$2:$A$86,accounts!$B$2:$B$86, "Other"))</f>
        <v/>
      </c>
      <c r="H6757" s="1" t="str">
        <f t="array" ref="H6757">IF($F6757="", "", IFS(_xlfn.XLOOKUP($F6757, accounts!$A$2:$A$86, accounts!$E$2:$E$86, 0)&gt;=1000, "Enterprise", _xlfn.XLOOKUP($F6757, accounts!$A$2:$A$86, accounts!$E$2:$E$86, 0)&gt;=100, "Mid-Market", TRUE, "SMB"))</f>
        <v/>
      </c>
      <c r="I6757" s="1" t="str">
        <f t="array" ref="I6757">IF($F6757="", "", _xlfn.XLOOKUP($F6757,accounts!$A$2:$A$86,accounts!$F$2:$F$86, "Other"))</f>
        <v/>
      </c>
      <c r="J6757" s="1" t="s">
        <v>189</v>
      </c>
      <c r="K6757" s="3">
        <v>42994.0</v>
      </c>
    </row>
    <row r="6758">
      <c r="A6758" s="1" t="s">
        <v>6963</v>
      </c>
      <c r="B6758" s="1" t="s">
        <v>60</v>
      </c>
      <c r="C6758" s="1" t="str">
        <f t="array" ref="C6758">_xlfn.XLOOKUP($B6758, sales_teams!$A$2:$A$36, sales_teams!$B$2:$B$36)</f>
        <v>Celia Rouche</v>
      </c>
      <c r="D6758" s="1" t="str">
        <f t="array" ref="D6758">_xlfn.XLOOKUP($B6758, sales_teams!$A$2:$A$36, sales_teams!$C$2:$C$36)</f>
        <v>West</v>
      </c>
      <c r="E6758" s="1" t="s">
        <v>181</v>
      </c>
      <c r="F6758" s="1" t="s">
        <v>142</v>
      </c>
      <c r="G6758" s="1" t="str">
        <f t="array" ref="G6758">IF($F6758="", "", _xlfn.XLOOKUP($F6758,accounts!$A$2:$A$86,accounts!$B$2:$B$86, "Other"))</f>
        <v>retail</v>
      </c>
      <c r="H6758" s="1" t="str">
        <f t="array" ref="H6758">IF($F6758="", "", IFS(_xlfn.XLOOKUP($F6758, accounts!$A$2:$A$86, accounts!$E$2:$E$86, 0)&gt;=1000, "Enterprise", _xlfn.XLOOKUP($F6758, accounts!$A$2:$A$86, accounts!$E$2:$E$86, 0)&gt;=100, "Mid-Market", TRUE, "SMB"))</f>
        <v>Enterprise</v>
      </c>
      <c r="I6758" s="1" t="str">
        <f t="array" ref="I6758">IF($F6758="", "", _xlfn.XLOOKUP($F6758,accounts!$A$2:$A$86,accounts!$F$2:$F$86, "Other"))</f>
        <v>United States</v>
      </c>
      <c r="J6758" s="1" t="s">
        <v>192</v>
      </c>
      <c r="K6758" s="3">
        <v>42994.0</v>
      </c>
      <c r="L6758" s="3">
        <v>43058.0</v>
      </c>
      <c r="M6758" s="1">
        <v>0.0</v>
      </c>
    </row>
    <row r="6759">
      <c r="A6759" s="1" t="s">
        <v>6964</v>
      </c>
      <c r="B6759" s="1" t="s">
        <v>60</v>
      </c>
      <c r="C6759" s="1" t="str">
        <f t="array" ref="C6759">_xlfn.XLOOKUP($B6759, sales_teams!$A$2:$A$36, sales_teams!$B$2:$B$36)</f>
        <v>Celia Rouche</v>
      </c>
      <c r="D6759" s="1" t="str">
        <f t="array" ref="D6759">_xlfn.XLOOKUP($B6759, sales_teams!$A$2:$A$36, sales_teams!$C$2:$C$36)</f>
        <v>West</v>
      </c>
      <c r="E6759" s="1" t="s">
        <v>181</v>
      </c>
      <c r="F6759" s="1" t="s">
        <v>142</v>
      </c>
      <c r="G6759" s="1" t="str">
        <f t="array" ref="G6759">IF($F6759="", "", _xlfn.XLOOKUP($F6759,accounts!$A$2:$A$86,accounts!$B$2:$B$86, "Other"))</f>
        <v>retail</v>
      </c>
      <c r="H6759" s="1" t="str">
        <f t="array" ref="H6759">IF($F6759="", "", IFS(_xlfn.XLOOKUP($F6759, accounts!$A$2:$A$86, accounts!$E$2:$E$86, 0)&gt;=1000, "Enterprise", _xlfn.XLOOKUP($F6759, accounts!$A$2:$A$86, accounts!$E$2:$E$86, 0)&gt;=100, "Mid-Market", TRUE, "SMB"))</f>
        <v>Enterprise</v>
      </c>
      <c r="I6759" s="1" t="str">
        <f t="array" ref="I6759">IF($F6759="", "", _xlfn.XLOOKUP($F6759,accounts!$A$2:$A$86,accounts!$F$2:$F$86, "Other"))</f>
        <v>United States</v>
      </c>
      <c r="J6759" s="1" t="s">
        <v>131</v>
      </c>
      <c r="K6759" s="3">
        <v>42994.0</v>
      </c>
      <c r="L6759" s="3">
        <v>43073.0</v>
      </c>
      <c r="M6759" s="1">
        <v>595.0</v>
      </c>
    </row>
    <row r="6760">
      <c r="A6760" s="1" t="s">
        <v>6965</v>
      </c>
      <c r="B6760" s="1" t="s">
        <v>60</v>
      </c>
      <c r="C6760" s="1" t="str">
        <f t="array" ref="C6760">_xlfn.XLOOKUP($B6760, sales_teams!$A$2:$A$36, sales_teams!$B$2:$B$36)</f>
        <v>Celia Rouche</v>
      </c>
      <c r="D6760" s="1" t="str">
        <f t="array" ref="D6760">_xlfn.XLOOKUP($B6760, sales_teams!$A$2:$A$36, sales_teams!$C$2:$C$36)</f>
        <v>West</v>
      </c>
      <c r="E6760" s="1" t="s">
        <v>179</v>
      </c>
      <c r="F6760" s="1" t="s">
        <v>176</v>
      </c>
      <c r="G6760" s="1" t="str">
        <f t="array" ref="G6760">IF($F6760="", "", _xlfn.XLOOKUP($F6760,accounts!$A$2:$A$86,accounts!$B$2:$B$86, "Other"))</f>
        <v>entertainment</v>
      </c>
      <c r="H6760" s="1" t="str">
        <f t="array" ref="H6760">IF($F6760="", "", IFS(_xlfn.XLOOKUP($F6760, accounts!$A$2:$A$86, accounts!$E$2:$E$86, 0)&gt;=1000, "Enterprise", _xlfn.XLOOKUP($F6760, accounts!$A$2:$A$86, accounts!$E$2:$E$86, 0)&gt;=100, "Mid-Market", TRUE, "SMB"))</f>
        <v>Mid-Market</v>
      </c>
      <c r="I6760" s="1" t="str">
        <f t="array" ref="I6760">IF($F6760="", "", _xlfn.XLOOKUP($F6760,accounts!$A$2:$A$86,accounts!$F$2:$F$86, "Other"))</f>
        <v>United States</v>
      </c>
      <c r="J6760" s="1" t="s">
        <v>131</v>
      </c>
      <c r="K6760" s="3">
        <v>42994.0</v>
      </c>
      <c r="L6760" s="3">
        <v>43095.0</v>
      </c>
      <c r="M6760" s="1">
        <v>52.0</v>
      </c>
    </row>
    <row r="6761">
      <c r="A6761" s="1" t="s">
        <v>6966</v>
      </c>
      <c r="B6761" s="1" t="s">
        <v>34</v>
      </c>
      <c r="C6761" s="1" t="str">
        <f t="array" ref="C6761">_xlfn.XLOOKUP($B6761, sales_teams!$A$2:$A$36, sales_teams!$B$2:$B$36)</f>
        <v>Cara Losch</v>
      </c>
      <c r="D6761" s="1" t="str">
        <f t="array" ref="D6761">_xlfn.XLOOKUP($B6761, sales_teams!$A$2:$A$36, sales_teams!$C$2:$C$36)</f>
        <v>East</v>
      </c>
      <c r="E6761" s="1" t="s">
        <v>148</v>
      </c>
      <c r="F6761" s="1" t="s">
        <v>127</v>
      </c>
      <c r="G6761" s="1" t="str">
        <f t="array" ref="G6761">IF($F6761="", "", _xlfn.XLOOKUP($F6761,accounts!$A$2:$A$86,accounts!$B$2:$B$86, "Other"))</f>
        <v>technology</v>
      </c>
      <c r="H6761" s="1" t="str">
        <f t="array" ref="H6761">IF($F6761="", "", IFS(_xlfn.XLOOKUP($F6761, accounts!$A$2:$A$86, accounts!$E$2:$E$86, 0)&gt;=1000, "Enterprise", _xlfn.XLOOKUP($F6761, accounts!$A$2:$A$86, accounts!$E$2:$E$86, 0)&gt;=100, "Mid-Market", TRUE, "SMB"))</f>
        <v>Enterprise</v>
      </c>
      <c r="I6761" s="1" t="str">
        <f t="array" ref="I6761">IF($F6761="", "", _xlfn.XLOOKUP($F6761,accounts!$A$2:$A$86,accounts!$F$2:$F$86, "Other"))</f>
        <v>United States</v>
      </c>
      <c r="J6761" s="1" t="s">
        <v>131</v>
      </c>
      <c r="K6761" s="3">
        <v>42994.0</v>
      </c>
      <c r="L6761" s="3">
        <v>43008.0</v>
      </c>
      <c r="M6761" s="1">
        <v>5604.0</v>
      </c>
    </row>
    <row r="6762">
      <c r="A6762" s="1" t="s">
        <v>6967</v>
      </c>
      <c r="B6762" s="1" t="s">
        <v>105</v>
      </c>
      <c r="C6762" s="1" t="str">
        <f t="array" ref="C6762">_xlfn.XLOOKUP($B6762, sales_teams!$A$2:$A$36, sales_teams!$B$2:$B$36)</f>
        <v>Summer Sewald</v>
      </c>
      <c r="D6762" s="1" t="str">
        <f t="array" ref="D6762">_xlfn.XLOOKUP($B6762, sales_teams!$A$2:$A$36, sales_teams!$C$2:$C$36)</f>
        <v>West</v>
      </c>
      <c r="E6762" s="1" t="s">
        <v>109</v>
      </c>
      <c r="F6762" s="1" t="s">
        <v>75</v>
      </c>
      <c r="G6762" s="1" t="str">
        <f t="array" ref="G6762">IF($F6762="", "", _xlfn.XLOOKUP($F6762,accounts!$A$2:$A$86,accounts!$B$2:$B$86, "Other"))</f>
        <v>software</v>
      </c>
      <c r="H6762" s="1" t="str">
        <f t="array" ref="H6762">IF($F6762="", "", IFS(_xlfn.XLOOKUP($F6762, accounts!$A$2:$A$86, accounts!$E$2:$E$86, 0)&gt;=1000, "Enterprise", _xlfn.XLOOKUP($F6762, accounts!$A$2:$A$86, accounts!$E$2:$E$86, 0)&gt;=100, "Mid-Market", TRUE, "SMB"))</f>
        <v>SMB</v>
      </c>
      <c r="I6762" s="1" t="str">
        <f t="array" ref="I6762">IF($F6762="", "", _xlfn.XLOOKUP($F6762,accounts!$A$2:$A$86,accounts!$F$2:$F$86, "Other"))</f>
        <v>United States</v>
      </c>
      <c r="J6762" s="1" t="s">
        <v>192</v>
      </c>
      <c r="K6762" s="3">
        <v>42994.0</v>
      </c>
      <c r="L6762" s="3">
        <v>43057.0</v>
      </c>
      <c r="M6762" s="1">
        <v>0.0</v>
      </c>
    </row>
    <row r="6763">
      <c r="A6763" s="1" t="s">
        <v>6968</v>
      </c>
      <c r="B6763" s="1" t="s">
        <v>105</v>
      </c>
      <c r="C6763" s="1" t="str">
        <f t="array" ref="C6763">_xlfn.XLOOKUP($B6763, sales_teams!$A$2:$A$36, sales_teams!$B$2:$B$36)</f>
        <v>Summer Sewald</v>
      </c>
      <c r="D6763" s="1" t="str">
        <f t="array" ref="D6763">_xlfn.XLOOKUP($B6763, sales_teams!$A$2:$A$36, sales_teams!$C$2:$C$36)</f>
        <v>West</v>
      </c>
      <c r="E6763" s="1" t="s">
        <v>109</v>
      </c>
      <c r="F6763" s="1" t="s">
        <v>118</v>
      </c>
      <c r="G6763" s="1" t="str">
        <f t="array" ref="G6763">IF($F6763="", "", _xlfn.XLOOKUP($F6763,accounts!$A$2:$A$86,accounts!$B$2:$B$86, "Other"))</f>
        <v>services</v>
      </c>
      <c r="H6763" s="1" t="str">
        <f t="array" ref="H6763">IF($F6763="", "", IFS(_xlfn.XLOOKUP($F6763, accounts!$A$2:$A$86, accounts!$E$2:$E$86, 0)&gt;=1000, "Enterprise", _xlfn.XLOOKUP($F6763, accounts!$A$2:$A$86, accounts!$E$2:$E$86, 0)&gt;=100, "Mid-Market", TRUE, "SMB"))</f>
        <v>Enterprise</v>
      </c>
      <c r="I6763" s="1" t="str">
        <f t="array" ref="I6763">IF($F6763="", "", _xlfn.XLOOKUP($F6763,accounts!$A$2:$A$86,accounts!$F$2:$F$86, "Other"))</f>
        <v>United States</v>
      </c>
      <c r="J6763" s="1" t="s">
        <v>192</v>
      </c>
      <c r="K6763" s="3">
        <v>42994.0</v>
      </c>
      <c r="L6763" s="3">
        <v>43051.0</v>
      </c>
      <c r="M6763" s="1">
        <v>0.0</v>
      </c>
    </row>
    <row r="6764">
      <c r="A6764" s="1" t="s">
        <v>6969</v>
      </c>
      <c r="B6764" s="1" t="s">
        <v>105</v>
      </c>
      <c r="C6764" s="1" t="str">
        <f t="array" ref="C6764">_xlfn.XLOOKUP($B6764, sales_teams!$A$2:$A$36, sales_teams!$B$2:$B$36)</f>
        <v>Summer Sewald</v>
      </c>
      <c r="D6764" s="1" t="str">
        <f t="array" ref="D6764">_xlfn.XLOOKUP($B6764, sales_teams!$A$2:$A$36, sales_teams!$C$2:$C$36)</f>
        <v>West</v>
      </c>
      <c r="E6764" s="1" t="s">
        <v>109</v>
      </c>
      <c r="F6764" s="1" t="s">
        <v>143</v>
      </c>
      <c r="G6764" s="1" t="str">
        <f t="array" ref="G6764">IF($F6764="", "", _xlfn.XLOOKUP($F6764,accounts!$A$2:$A$86,accounts!$B$2:$B$86, "Other"))</f>
        <v>entertainment</v>
      </c>
      <c r="H6764" s="1" t="str">
        <f t="array" ref="H6764">IF($F6764="", "", IFS(_xlfn.XLOOKUP($F6764, accounts!$A$2:$A$86, accounts!$E$2:$E$86, 0)&gt;=1000, "Enterprise", _xlfn.XLOOKUP($F6764, accounts!$A$2:$A$86, accounts!$E$2:$E$86, 0)&gt;=100, "Mid-Market", TRUE, "SMB"))</f>
        <v>Mid-Market</v>
      </c>
      <c r="I6764" s="1" t="str">
        <f t="array" ref="I6764">IF($F6764="", "", _xlfn.XLOOKUP($F6764,accounts!$A$2:$A$86,accounts!$F$2:$F$86, "Other"))</f>
        <v>United States</v>
      </c>
      <c r="J6764" s="1" t="s">
        <v>192</v>
      </c>
      <c r="K6764" s="3">
        <v>42994.0</v>
      </c>
      <c r="L6764" s="3">
        <v>43065.0</v>
      </c>
      <c r="M6764" s="1">
        <v>0.0</v>
      </c>
    </row>
    <row r="6765">
      <c r="A6765" s="1" t="s">
        <v>6970</v>
      </c>
      <c r="B6765" s="1" t="s">
        <v>105</v>
      </c>
      <c r="C6765" s="1" t="str">
        <f t="array" ref="C6765">_xlfn.XLOOKUP($B6765, sales_teams!$A$2:$A$36, sales_teams!$B$2:$B$36)</f>
        <v>Summer Sewald</v>
      </c>
      <c r="D6765" s="1" t="str">
        <f t="array" ref="D6765">_xlfn.XLOOKUP($B6765, sales_teams!$A$2:$A$36, sales_teams!$C$2:$C$36)</f>
        <v>West</v>
      </c>
      <c r="E6765" s="1" t="s">
        <v>148</v>
      </c>
      <c r="F6765" s="1" t="s">
        <v>127</v>
      </c>
      <c r="G6765" s="1" t="str">
        <f t="array" ref="G6765">IF($F6765="", "", _xlfn.XLOOKUP($F6765,accounts!$A$2:$A$86,accounts!$B$2:$B$86, "Other"))</f>
        <v>technology</v>
      </c>
      <c r="H6765" s="1" t="str">
        <f t="array" ref="H6765">IF($F6765="", "", IFS(_xlfn.XLOOKUP($F6765, accounts!$A$2:$A$86, accounts!$E$2:$E$86, 0)&gt;=1000, "Enterprise", _xlfn.XLOOKUP($F6765, accounts!$A$2:$A$86, accounts!$E$2:$E$86, 0)&gt;=100, "Mid-Market", TRUE, "SMB"))</f>
        <v>Enterprise</v>
      </c>
      <c r="I6765" s="1" t="str">
        <f t="array" ref="I6765">IF($F6765="", "", _xlfn.XLOOKUP($F6765,accounts!$A$2:$A$86,accounts!$F$2:$F$86, "Other"))</f>
        <v>United States</v>
      </c>
      <c r="J6765" s="1" t="s">
        <v>131</v>
      </c>
      <c r="K6765" s="3">
        <v>42994.0</v>
      </c>
      <c r="L6765" s="3">
        <v>43005.0</v>
      </c>
      <c r="M6765" s="1">
        <v>5360.0</v>
      </c>
    </row>
    <row r="6766">
      <c r="A6766" s="1" t="s">
        <v>6971</v>
      </c>
      <c r="B6766" s="1" t="s">
        <v>57</v>
      </c>
      <c r="C6766" s="1" t="str">
        <f t="array" ref="C6766">_xlfn.XLOOKUP($B6766, sales_teams!$A$2:$A$36, sales_teams!$B$2:$B$36)</f>
        <v>Rocco Neubert</v>
      </c>
      <c r="D6766" s="1" t="str">
        <f t="array" ref="D6766">_xlfn.XLOOKUP($B6766, sales_teams!$A$2:$A$36, sales_teams!$C$2:$C$36)</f>
        <v>East</v>
      </c>
      <c r="E6766" s="1" t="s">
        <v>109</v>
      </c>
      <c r="G6766" s="1" t="str">
        <f t="array" ref="G6766">IF($F6766="", "", _xlfn.XLOOKUP($F6766,accounts!$A$2:$A$86,accounts!$B$2:$B$86, "Other"))</f>
        <v/>
      </c>
      <c r="H6766" s="1" t="str">
        <f t="array" ref="H6766">IF($F6766="", "", IFS(_xlfn.XLOOKUP($F6766, accounts!$A$2:$A$86, accounts!$E$2:$E$86, 0)&gt;=1000, "Enterprise", _xlfn.XLOOKUP($F6766, accounts!$A$2:$A$86, accounts!$E$2:$E$86, 0)&gt;=100, "Mid-Market", TRUE, "SMB"))</f>
        <v/>
      </c>
      <c r="I6766" s="1" t="str">
        <f t="array" ref="I6766">IF($F6766="", "", _xlfn.XLOOKUP($F6766,accounts!$A$2:$A$86,accounts!$F$2:$F$86, "Other"))</f>
        <v/>
      </c>
      <c r="J6766" s="1" t="s">
        <v>189</v>
      </c>
      <c r="K6766" s="3">
        <v>42995.0</v>
      </c>
    </row>
    <row r="6767">
      <c r="A6767" s="1" t="s">
        <v>6972</v>
      </c>
      <c r="B6767" s="1" t="s">
        <v>52</v>
      </c>
      <c r="C6767" s="1" t="str">
        <f t="array" ref="C6767">_xlfn.XLOOKUP($B6767, sales_teams!$A$2:$A$36, sales_teams!$B$2:$B$36)</f>
        <v>Rocco Neubert</v>
      </c>
      <c r="D6767" s="1" t="str">
        <f t="array" ref="D6767">_xlfn.XLOOKUP($B6767, sales_teams!$A$2:$A$36, sales_teams!$C$2:$C$36)</f>
        <v>East</v>
      </c>
      <c r="E6767" s="1" t="s">
        <v>181</v>
      </c>
      <c r="F6767" s="1" t="s">
        <v>169</v>
      </c>
      <c r="G6767" s="1" t="str">
        <f t="array" ref="G6767">IF($F6767="", "", _xlfn.XLOOKUP($F6767,accounts!$A$2:$A$86,accounts!$B$2:$B$86, "Other"))</f>
        <v>entertainment</v>
      </c>
      <c r="H6767" s="1" t="str">
        <f t="array" ref="H6767">IF($F6767="", "", IFS(_xlfn.XLOOKUP($F6767, accounts!$A$2:$A$86, accounts!$E$2:$E$86, 0)&gt;=1000, "Enterprise", _xlfn.XLOOKUP($F6767, accounts!$A$2:$A$86, accounts!$E$2:$E$86, 0)&gt;=100, "Mid-Market", TRUE, "SMB"))</f>
        <v>Enterprise</v>
      </c>
      <c r="I6767" s="1" t="str">
        <f t="array" ref="I6767">IF($F6767="", "", _xlfn.XLOOKUP($F6767,accounts!$A$2:$A$86,accounts!$F$2:$F$86, "Other"))</f>
        <v>United States</v>
      </c>
      <c r="J6767" s="1" t="s">
        <v>192</v>
      </c>
      <c r="K6767" s="3">
        <v>42995.0</v>
      </c>
      <c r="L6767" s="3">
        <v>43082.0</v>
      </c>
      <c r="M6767" s="1">
        <v>0.0</v>
      </c>
    </row>
    <row r="6768">
      <c r="A6768" s="1" t="s">
        <v>6973</v>
      </c>
      <c r="B6768" s="1" t="s">
        <v>12</v>
      </c>
      <c r="C6768" s="1" t="str">
        <f t="array" ref="C6768">_xlfn.XLOOKUP($B6768, sales_teams!$A$2:$A$36, sales_teams!$B$2:$B$36)</f>
        <v>Dustin Brinkmann</v>
      </c>
      <c r="D6768" s="1" t="str">
        <f t="array" ref="D6768">_xlfn.XLOOKUP($B6768, sales_teams!$A$2:$A$36, sales_teams!$C$2:$C$36)</f>
        <v>Central</v>
      </c>
      <c r="E6768" s="1" t="s">
        <v>179</v>
      </c>
      <c r="F6768" s="1" t="s">
        <v>25</v>
      </c>
      <c r="G6768" s="1" t="str">
        <f t="array" ref="G6768">IF($F6768="", "", _xlfn.XLOOKUP($F6768,accounts!$A$2:$A$86,accounts!$B$2:$B$86, "Other"))</f>
        <v>medical</v>
      </c>
      <c r="H6768" s="1" t="str">
        <f t="array" ref="H6768">IF($F6768="", "", IFS(_xlfn.XLOOKUP($F6768, accounts!$A$2:$A$86, accounts!$E$2:$E$86, 0)&gt;=1000, "Enterprise", _xlfn.XLOOKUP($F6768, accounts!$A$2:$A$86, accounts!$E$2:$E$86, 0)&gt;=100, "Mid-Market", TRUE, "SMB"))</f>
        <v>Enterprise</v>
      </c>
      <c r="I6768" s="1" t="str">
        <f t="array" ref="I6768">IF($F6768="", "", _xlfn.XLOOKUP($F6768,accounts!$A$2:$A$86,accounts!$F$2:$F$86, "Other"))</f>
        <v>Kenya</v>
      </c>
      <c r="J6768" s="1" t="s">
        <v>192</v>
      </c>
      <c r="K6768" s="3">
        <v>42995.0</v>
      </c>
      <c r="L6768" s="3">
        <v>43052.0</v>
      </c>
      <c r="M6768" s="1">
        <v>0.0</v>
      </c>
    </row>
    <row r="6769">
      <c r="A6769" s="1" t="s">
        <v>6974</v>
      </c>
      <c r="B6769" s="1" t="s">
        <v>39</v>
      </c>
      <c r="C6769" s="1" t="str">
        <f t="array" ref="C6769">_xlfn.XLOOKUP($B6769, sales_teams!$A$2:$A$36, sales_teams!$B$2:$B$36)</f>
        <v>Cara Losch</v>
      </c>
      <c r="D6769" s="1" t="str">
        <f t="array" ref="D6769">_xlfn.XLOOKUP($B6769, sales_teams!$A$2:$A$36, sales_teams!$C$2:$C$36)</f>
        <v>East</v>
      </c>
      <c r="E6769" s="1" t="s">
        <v>148</v>
      </c>
      <c r="F6769" s="1" t="s">
        <v>98</v>
      </c>
      <c r="G6769" s="1" t="str">
        <f t="array" ref="G6769">IF($F6769="", "", _xlfn.XLOOKUP($F6769,accounts!$A$2:$A$86,accounts!$B$2:$B$86, "Other"))</f>
        <v>retail</v>
      </c>
      <c r="H6769" s="1" t="str">
        <f t="array" ref="H6769">IF($F6769="", "", IFS(_xlfn.XLOOKUP($F6769, accounts!$A$2:$A$86, accounts!$E$2:$E$86, 0)&gt;=1000, "Enterprise", _xlfn.XLOOKUP($F6769, accounts!$A$2:$A$86, accounts!$E$2:$E$86, 0)&gt;=100, "Mid-Market", TRUE, "SMB"))</f>
        <v>Enterprise</v>
      </c>
      <c r="I6769" s="1" t="str">
        <f t="array" ref="I6769">IF($F6769="", "", _xlfn.XLOOKUP($F6769,accounts!$A$2:$A$86,accounts!$F$2:$F$86, "Other"))</f>
        <v>Japan</v>
      </c>
      <c r="J6769" s="1" t="s">
        <v>192</v>
      </c>
      <c r="K6769" s="3">
        <v>42995.0</v>
      </c>
      <c r="L6769" s="3">
        <v>43053.0</v>
      </c>
      <c r="M6769" s="1">
        <v>0.0</v>
      </c>
    </row>
    <row r="6770">
      <c r="A6770" s="1" t="s">
        <v>6975</v>
      </c>
      <c r="B6770" s="1" t="s">
        <v>39</v>
      </c>
      <c r="C6770" s="1" t="str">
        <f t="array" ref="C6770">_xlfn.XLOOKUP($B6770, sales_teams!$A$2:$A$36, sales_teams!$B$2:$B$36)</f>
        <v>Cara Losch</v>
      </c>
      <c r="D6770" s="1" t="str">
        <f t="array" ref="D6770">_xlfn.XLOOKUP($B6770, sales_teams!$A$2:$A$36, sales_teams!$C$2:$C$36)</f>
        <v>East</v>
      </c>
      <c r="E6770" s="1" t="s">
        <v>181</v>
      </c>
      <c r="F6770" s="1" t="s">
        <v>159</v>
      </c>
      <c r="G6770" s="1" t="str">
        <f t="array" ref="G6770">IF($F6770="", "", _xlfn.XLOOKUP($F6770,accounts!$A$2:$A$86,accounts!$B$2:$B$86, "Other"))</f>
        <v>retail</v>
      </c>
      <c r="H6770" s="1" t="str">
        <f t="array" ref="H6770">IF($F6770="", "", IFS(_xlfn.XLOOKUP($F6770, accounts!$A$2:$A$86, accounts!$E$2:$E$86, 0)&gt;=1000, "Enterprise", _xlfn.XLOOKUP($F6770, accounts!$A$2:$A$86, accounts!$E$2:$E$86, 0)&gt;=100, "Mid-Market", TRUE, "SMB"))</f>
        <v>Mid-Market</v>
      </c>
      <c r="I6770" s="1" t="str">
        <f t="array" ref="I6770">IF($F6770="", "", _xlfn.XLOOKUP($F6770,accounts!$A$2:$A$86,accounts!$F$2:$F$86, "Other"))</f>
        <v>Romania</v>
      </c>
      <c r="J6770" s="1" t="s">
        <v>131</v>
      </c>
      <c r="K6770" s="3">
        <v>42995.0</v>
      </c>
      <c r="L6770" s="3">
        <v>43088.0</v>
      </c>
      <c r="M6770" s="1">
        <v>538.0</v>
      </c>
    </row>
    <row r="6771">
      <c r="A6771" s="1" t="s">
        <v>6976</v>
      </c>
      <c r="B6771" s="1" t="s">
        <v>30</v>
      </c>
      <c r="C6771" s="1" t="str">
        <f t="array" ref="C6771">_xlfn.XLOOKUP($B6771, sales_teams!$A$2:$A$36, sales_teams!$B$2:$B$36)</f>
        <v>Melvin Marxen</v>
      </c>
      <c r="D6771" s="1" t="str">
        <f t="array" ref="D6771">_xlfn.XLOOKUP($B6771, sales_teams!$A$2:$A$36, sales_teams!$C$2:$C$36)</f>
        <v>Central</v>
      </c>
      <c r="E6771" s="1" t="s">
        <v>148</v>
      </c>
      <c r="F6771" s="1" t="s">
        <v>47</v>
      </c>
      <c r="G6771" s="1" t="str">
        <f t="array" ref="G6771">IF($F6771="", "", _xlfn.XLOOKUP($F6771,accounts!$A$2:$A$86,accounts!$B$2:$B$86, "Other"))</f>
        <v>retail</v>
      </c>
      <c r="H6771" s="1" t="str">
        <f t="array" ref="H6771">IF($F6771="", "", IFS(_xlfn.XLOOKUP($F6771, accounts!$A$2:$A$86, accounts!$E$2:$E$86, 0)&gt;=1000, "Enterprise", _xlfn.XLOOKUP($F6771, accounts!$A$2:$A$86, accounts!$E$2:$E$86, 0)&gt;=100, "Mid-Market", TRUE, "SMB"))</f>
        <v>Enterprise</v>
      </c>
      <c r="I6771" s="1" t="str">
        <f t="array" ref="I6771">IF($F6771="", "", _xlfn.XLOOKUP($F6771,accounts!$A$2:$A$86,accounts!$F$2:$F$86, "Other"))</f>
        <v>United States</v>
      </c>
      <c r="J6771" s="1" t="s">
        <v>192</v>
      </c>
      <c r="K6771" s="3">
        <v>42995.0</v>
      </c>
      <c r="L6771" s="3">
        <v>43071.0</v>
      </c>
      <c r="M6771" s="1">
        <v>0.0</v>
      </c>
    </row>
    <row r="6772">
      <c r="A6772" s="1" t="s">
        <v>6977</v>
      </c>
      <c r="B6772" s="1" t="s">
        <v>30</v>
      </c>
      <c r="C6772" s="1" t="str">
        <f t="array" ref="C6772">_xlfn.XLOOKUP($B6772, sales_teams!$A$2:$A$36, sales_teams!$B$2:$B$36)</f>
        <v>Melvin Marxen</v>
      </c>
      <c r="D6772" s="1" t="str">
        <f t="array" ref="D6772">_xlfn.XLOOKUP($B6772, sales_teams!$A$2:$A$36, sales_teams!$C$2:$C$36)</f>
        <v>Central</v>
      </c>
      <c r="E6772" s="1" t="s">
        <v>194</v>
      </c>
      <c r="F6772" s="1" t="s">
        <v>64</v>
      </c>
      <c r="G6772" s="1" t="str">
        <f t="array" ref="G6772">IF($F6772="", "", _xlfn.XLOOKUP($F6772,accounts!$A$2:$A$86,accounts!$B$2:$B$86, "Other"))</f>
        <v>technology</v>
      </c>
      <c r="H6772" s="1" t="str">
        <f t="array" ref="H6772">IF($F6772="", "", IFS(_xlfn.XLOOKUP($F6772, accounts!$A$2:$A$86, accounts!$E$2:$E$86, 0)&gt;=1000, "Enterprise", _xlfn.XLOOKUP($F6772, accounts!$A$2:$A$86, accounts!$E$2:$E$86, 0)&gt;=100, "Mid-Market", TRUE, "SMB"))</f>
        <v>Enterprise</v>
      </c>
      <c r="I6772" s="1" t="str">
        <f t="array" ref="I6772">IF($F6772="", "", _xlfn.XLOOKUP($F6772,accounts!$A$2:$A$86,accounts!$F$2:$F$86, "Other"))</f>
        <v>United States</v>
      </c>
      <c r="J6772" s="1" t="s">
        <v>131</v>
      </c>
      <c r="K6772" s="3">
        <v>42995.0</v>
      </c>
      <c r="L6772" s="3">
        <v>43067.0</v>
      </c>
      <c r="M6772" s="1">
        <v>5668.0</v>
      </c>
    </row>
    <row r="6773">
      <c r="A6773" s="1" t="s">
        <v>6978</v>
      </c>
      <c r="B6773" s="1" t="s">
        <v>30</v>
      </c>
      <c r="C6773" s="1" t="str">
        <f t="array" ref="C6773">_xlfn.XLOOKUP($B6773, sales_teams!$A$2:$A$36, sales_teams!$B$2:$B$36)</f>
        <v>Melvin Marxen</v>
      </c>
      <c r="D6773" s="1" t="str">
        <f t="array" ref="D6773">_xlfn.XLOOKUP($B6773, sales_teams!$A$2:$A$36, sales_teams!$C$2:$C$36)</f>
        <v>Central</v>
      </c>
      <c r="E6773" s="1" t="s">
        <v>148</v>
      </c>
      <c r="F6773" s="1" t="s">
        <v>136</v>
      </c>
      <c r="G6773" s="1" t="str">
        <f t="array" ref="G6773">IF($F6773="", "", _xlfn.XLOOKUP($F6773,accounts!$A$2:$A$86,accounts!$B$2:$B$86, "Other"))</f>
        <v>services</v>
      </c>
      <c r="H6773" s="1" t="str">
        <f t="array" ref="H6773">IF($F6773="", "", IFS(_xlfn.XLOOKUP($F6773, accounts!$A$2:$A$86, accounts!$E$2:$E$86, 0)&gt;=1000, "Enterprise", _xlfn.XLOOKUP($F6773, accounts!$A$2:$A$86, accounts!$E$2:$E$86, 0)&gt;=100, "Mid-Market", TRUE, "SMB"))</f>
        <v>Enterprise</v>
      </c>
      <c r="I6773" s="1" t="str">
        <f t="array" ref="I6773">IF($F6773="", "", _xlfn.XLOOKUP($F6773,accounts!$A$2:$A$86,accounts!$F$2:$F$86, "Other"))</f>
        <v>United States</v>
      </c>
      <c r="J6773" s="1" t="s">
        <v>131</v>
      </c>
      <c r="K6773" s="3">
        <v>42995.0</v>
      </c>
      <c r="L6773" s="3">
        <v>43080.0</v>
      </c>
      <c r="M6773" s="1">
        <v>5220.0</v>
      </c>
    </row>
    <row r="6774">
      <c r="A6774" s="1" t="s">
        <v>6979</v>
      </c>
      <c r="B6774" s="1" t="s">
        <v>53</v>
      </c>
      <c r="C6774" s="1" t="str">
        <f t="array" ref="C6774">_xlfn.XLOOKUP($B6774, sales_teams!$A$2:$A$36, sales_teams!$B$2:$B$36)</f>
        <v>Rocco Neubert</v>
      </c>
      <c r="D6774" s="1" t="str">
        <f t="array" ref="D6774">_xlfn.XLOOKUP($B6774, sales_teams!$A$2:$A$36, sales_teams!$C$2:$C$36)</f>
        <v>East</v>
      </c>
      <c r="E6774" s="1" t="s">
        <v>148</v>
      </c>
      <c r="F6774" s="1" t="s">
        <v>22</v>
      </c>
      <c r="G6774" s="1" t="str">
        <f t="array" ref="G6774">IF($F6774="", "", _xlfn.XLOOKUP($F6774,accounts!$A$2:$A$86,accounts!$B$2:$B$86, "Other"))</f>
        <v>medical</v>
      </c>
      <c r="H6774" s="1" t="str">
        <f t="array" ref="H6774">IF($F6774="", "", IFS(_xlfn.XLOOKUP($F6774, accounts!$A$2:$A$86, accounts!$E$2:$E$86, 0)&gt;=1000, "Enterprise", _xlfn.XLOOKUP($F6774, accounts!$A$2:$A$86, accounts!$E$2:$E$86, 0)&gt;=100, "Mid-Market", TRUE, "SMB"))</f>
        <v>Mid-Market</v>
      </c>
      <c r="I6774" s="1" t="str">
        <f t="array" ref="I6774">IF($F6774="", "", _xlfn.XLOOKUP($F6774,accounts!$A$2:$A$86,accounts!$F$2:$F$86, "Other"))</f>
        <v>United States</v>
      </c>
      <c r="J6774" s="1" t="s">
        <v>131</v>
      </c>
      <c r="K6774" s="3">
        <v>42995.0</v>
      </c>
      <c r="L6774" s="3">
        <v>43004.0</v>
      </c>
      <c r="M6774" s="1">
        <v>5763.0</v>
      </c>
    </row>
    <row r="6775">
      <c r="A6775" s="1" t="s">
        <v>6980</v>
      </c>
      <c r="B6775" s="1" t="s">
        <v>99</v>
      </c>
      <c r="C6775" s="1" t="str">
        <f t="array" ref="C6775">_xlfn.XLOOKUP($B6775, sales_teams!$A$2:$A$36, sales_teams!$B$2:$B$36)</f>
        <v>Summer Sewald</v>
      </c>
      <c r="D6775" s="1" t="str">
        <f t="array" ref="D6775">_xlfn.XLOOKUP($B6775, sales_teams!$A$2:$A$36, sales_teams!$C$2:$C$36)</f>
        <v>West</v>
      </c>
      <c r="E6775" s="1" t="s">
        <v>194</v>
      </c>
      <c r="F6775" s="1" t="s">
        <v>161</v>
      </c>
      <c r="G6775" s="1" t="str">
        <f t="array" ref="G6775">IF($F6775="", "", _xlfn.XLOOKUP($F6775,accounts!$A$2:$A$86,accounts!$B$2:$B$86, "Other"))</f>
        <v>marketing</v>
      </c>
      <c r="H6775" s="1" t="str">
        <f t="array" ref="H6775">IF($F6775="", "", IFS(_xlfn.XLOOKUP($F6775, accounts!$A$2:$A$86, accounts!$E$2:$E$86, 0)&gt;=1000, "Enterprise", _xlfn.XLOOKUP($F6775, accounts!$A$2:$A$86, accounts!$E$2:$E$86, 0)&gt;=100, "Mid-Market", TRUE, "SMB"))</f>
        <v>Enterprise</v>
      </c>
      <c r="I6775" s="1" t="str">
        <f t="array" ref="I6775">IF($F6775="", "", _xlfn.XLOOKUP($F6775,accounts!$A$2:$A$86,accounts!$F$2:$F$86, "Other"))</f>
        <v>Poland</v>
      </c>
      <c r="J6775" s="1" t="s">
        <v>192</v>
      </c>
      <c r="K6775" s="3">
        <v>42995.0</v>
      </c>
      <c r="L6775" s="3">
        <v>43065.0</v>
      </c>
      <c r="M6775" s="1">
        <v>0.0</v>
      </c>
    </row>
    <row r="6776">
      <c r="A6776" s="1" t="s">
        <v>6981</v>
      </c>
      <c r="B6776" s="1" t="s">
        <v>104</v>
      </c>
      <c r="C6776" s="1" t="str">
        <f t="array" ref="C6776">_xlfn.XLOOKUP($B6776, sales_teams!$A$2:$A$36, sales_teams!$B$2:$B$36)</f>
        <v>Summer Sewald</v>
      </c>
      <c r="D6776" s="1" t="str">
        <f t="array" ref="D6776">_xlfn.XLOOKUP($B6776, sales_teams!$A$2:$A$36, sales_teams!$C$2:$C$36)</f>
        <v>West</v>
      </c>
      <c r="E6776" s="1" t="s">
        <v>181</v>
      </c>
      <c r="G6776" s="1" t="str">
        <f t="array" ref="G6776">IF($F6776="", "", _xlfn.XLOOKUP($F6776,accounts!$A$2:$A$86,accounts!$B$2:$B$86, "Other"))</f>
        <v/>
      </c>
      <c r="H6776" s="1" t="str">
        <f t="array" ref="H6776">IF($F6776="", "", IFS(_xlfn.XLOOKUP($F6776, accounts!$A$2:$A$86, accounts!$E$2:$E$86, 0)&gt;=1000, "Enterprise", _xlfn.XLOOKUP($F6776, accounts!$A$2:$A$86, accounts!$E$2:$E$86, 0)&gt;=100, "Mid-Market", TRUE, "SMB"))</f>
        <v/>
      </c>
      <c r="I6776" s="1" t="str">
        <f t="array" ref="I6776">IF($F6776="", "", _xlfn.XLOOKUP($F6776,accounts!$A$2:$A$86,accounts!$F$2:$F$86, "Other"))</f>
        <v/>
      </c>
      <c r="J6776" s="1" t="s">
        <v>189</v>
      </c>
      <c r="K6776" s="3">
        <v>42995.0</v>
      </c>
    </row>
    <row r="6777">
      <c r="A6777" s="1" t="s">
        <v>6982</v>
      </c>
      <c r="B6777" s="1" t="s">
        <v>102</v>
      </c>
      <c r="C6777" s="1" t="str">
        <f t="array" ref="C6777">_xlfn.XLOOKUP($B6777, sales_teams!$A$2:$A$36, sales_teams!$B$2:$B$36)</f>
        <v>Summer Sewald</v>
      </c>
      <c r="D6777" s="1" t="str">
        <f t="array" ref="D6777">_xlfn.XLOOKUP($B6777, sales_teams!$A$2:$A$36, sales_teams!$C$2:$C$36)</f>
        <v>West</v>
      </c>
      <c r="E6777" s="1" t="s">
        <v>109</v>
      </c>
      <c r="F6777" s="1" t="s">
        <v>130</v>
      </c>
      <c r="G6777" s="1" t="str">
        <f t="array" ref="G6777">IF($F6777="", "", _xlfn.XLOOKUP($F6777,accounts!$A$2:$A$86,accounts!$B$2:$B$86, "Other"))</f>
        <v>medical</v>
      </c>
      <c r="H6777" s="1" t="str">
        <f t="array" ref="H6777">IF($F6777="", "", IFS(_xlfn.XLOOKUP($F6777, accounts!$A$2:$A$86, accounts!$E$2:$E$86, 0)&gt;=1000, "Enterprise", _xlfn.XLOOKUP($F6777, accounts!$A$2:$A$86, accounts!$E$2:$E$86, 0)&gt;=100, "Mid-Market", TRUE, "SMB"))</f>
        <v>Enterprise</v>
      </c>
      <c r="I6777" s="1" t="str">
        <f t="array" ref="I6777">IF($F6777="", "", _xlfn.XLOOKUP($F6777,accounts!$A$2:$A$86,accounts!$F$2:$F$86, "Other"))</f>
        <v>United States</v>
      </c>
      <c r="J6777" s="1" t="s">
        <v>131</v>
      </c>
      <c r="K6777" s="3">
        <v>42995.0</v>
      </c>
      <c r="L6777" s="3">
        <v>43053.0</v>
      </c>
      <c r="M6777" s="1">
        <v>948.0</v>
      </c>
    </row>
    <row r="6778">
      <c r="A6778" s="1" t="s">
        <v>6983</v>
      </c>
      <c r="B6778" s="1" t="s">
        <v>17</v>
      </c>
      <c r="C6778" s="1" t="str">
        <f t="array" ref="C6778">_xlfn.XLOOKUP($B6778, sales_teams!$A$2:$A$36, sales_teams!$B$2:$B$36)</f>
        <v>Dustin Brinkmann</v>
      </c>
      <c r="D6778" s="1" t="str">
        <f t="array" ref="D6778">_xlfn.XLOOKUP($B6778, sales_teams!$A$2:$A$36, sales_teams!$C$2:$C$36)</f>
        <v>Central</v>
      </c>
      <c r="E6778" s="1" t="s">
        <v>181</v>
      </c>
      <c r="F6778" s="1" t="s">
        <v>150</v>
      </c>
      <c r="G6778" s="1" t="str">
        <f t="array" ref="G6778">IF($F6778="", "", _xlfn.XLOOKUP($F6778,accounts!$A$2:$A$86,accounts!$B$2:$B$86, "Other"))</f>
        <v>technology</v>
      </c>
      <c r="H6778" s="1" t="str">
        <f t="array" ref="H6778">IF($F6778="", "", IFS(_xlfn.XLOOKUP($F6778, accounts!$A$2:$A$86, accounts!$E$2:$E$86, 0)&gt;=1000, "Enterprise", _xlfn.XLOOKUP($F6778, accounts!$A$2:$A$86, accounts!$E$2:$E$86, 0)&gt;=100, "Mid-Market", TRUE, "SMB"))</f>
        <v>Enterprise</v>
      </c>
      <c r="I6778" s="1" t="str">
        <f t="array" ref="I6778">IF($F6778="", "", _xlfn.XLOOKUP($F6778,accounts!$A$2:$A$86,accounts!$F$2:$F$86, "Other"))</f>
        <v>United States</v>
      </c>
      <c r="J6778" s="1" t="s">
        <v>131</v>
      </c>
      <c r="K6778" s="3">
        <v>42995.0</v>
      </c>
      <c r="L6778" s="3">
        <v>43058.0</v>
      </c>
      <c r="M6778" s="1">
        <v>487.0</v>
      </c>
    </row>
    <row r="6779">
      <c r="A6779" s="1" t="s">
        <v>6984</v>
      </c>
      <c r="B6779" s="1" t="s">
        <v>17</v>
      </c>
      <c r="C6779" s="1" t="str">
        <f t="array" ref="C6779">_xlfn.XLOOKUP($B6779, sales_teams!$A$2:$A$36, sales_teams!$B$2:$B$36)</f>
        <v>Dustin Brinkmann</v>
      </c>
      <c r="D6779" s="1" t="str">
        <f t="array" ref="D6779">_xlfn.XLOOKUP($B6779, sales_teams!$A$2:$A$36, sales_teams!$C$2:$C$36)</f>
        <v>Central</v>
      </c>
      <c r="E6779" s="1" t="s">
        <v>109</v>
      </c>
      <c r="F6779" s="1" t="s">
        <v>95</v>
      </c>
      <c r="G6779" s="1" t="str">
        <f t="array" ref="G6779">IF($F6779="", "", _xlfn.XLOOKUP($F6779,accounts!$A$2:$A$86,accounts!$B$2:$B$86, "Other"))</f>
        <v>finance</v>
      </c>
      <c r="H6779" s="1" t="str">
        <f t="array" ref="H6779">IF($F6779="", "", IFS(_xlfn.XLOOKUP($F6779, accounts!$A$2:$A$86, accounts!$E$2:$E$86, 0)&gt;=1000, "Enterprise", _xlfn.XLOOKUP($F6779, accounts!$A$2:$A$86, accounts!$E$2:$E$86, 0)&gt;=100, "Mid-Market", TRUE, "SMB"))</f>
        <v>Enterprise</v>
      </c>
      <c r="I6779" s="1" t="str">
        <f t="array" ref="I6779">IF($F6779="", "", _xlfn.XLOOKUP($F6779,accounts!$A$2:$A$86,accounts!$F$2:$F$86, "Other"))</f>
        <v>United States</v>
      </c>
      <c r="J6779" s="1" t="s">
        <v>131</v>
      </c>
      <c r="K6779" s="3">
        <v>42995.0</v>
      </c>
      <c r="L6779" s="3">
        <v>43057.0</v>
      </c>
      <c r="M6779" s="1">
        <v>1072.0</v>
      </c>
    </row>
    <row r="6780">
      <c r="A6780" s="1" t="s">
        <v>6985</v>
      </c>
      <c r="B6780" s="1" t="s">
        <v>92</v>
      </c>
      <c r="C6780" s="1" t="str">
        <f t="array" ref="C6780">_xlfn.XLOOKUP($B6780, sales_teams!$A$2:$A$36, sales_teams!$B$2:$B$36)</f>
        <v>Celia Rouche</v>
      </c>
      <c r="D6780" s="1" t="str">
        <f t="array" ref="D6780">_xlfn.XLOOKUP($B6780, sales_teams!$A$2:$A$36, sales_teams!$C$2:$C$36)</f>
        <v>West</v>
      </c>
      <c r="E6780" s="1" t="s">
        <v>179</v>
      </c>
      <c r="F6780" s="1" t="s">
        <v>154</v>
      </c>
      <c r="G6780" s="1" t="str">
        <f t="array" ref="G6780">IF($F6780="", "", _xlfn.XLOOKUP($F6780,accounts!$A$2:$A$86,accounts!$B$2:$B$86, "Other"))</f>
        <v>retail</v>
      </c>
      <c r="H6780" s="1" t="str">
        <f t="array" ref="H6780">IF($F6780="", "", IFS(_xlfn.XLOOKUP($F6780, accounts!$A$2:$A$86, accounts!$E$2:$E$86, 0)&gt;=1000, "Enterprise", _xlfn.XLOOKUP($F6780, accounts!$A$2:$A$86, accounts!$E$2:$E$86, 0)&gt;=100, "Mid-Market", TRUE, "SMB"))</f>
        <v>Enterprise</v>
      </c>
      <c r="I6780" s="1" t="str">
        <f t="array" ref="I6780">IF($F6780="", "", _xlfn.XLOOKUP($F6780,accounts!$A$2:$A$86,accounts!$F$2:$F$86, "Other"))</f>
        <v>United States</v>
      </c>
      <c r="J6780" s="1" t="s">
        <v>131</v>
      </c>
      <c r="K6780" s="3">
        <v>42995.0</v>
      </c>
      <c r="L6780" s="3">
        <v>43085.0</v>
      </c>
      <c r="M6780" s="1">
        <v>56.0</v>
      </c>
    </row>
    <row r="6781">
      <c r="A6781" s="1" t="s">
        <v>6986</v>
      </c>
      <c r="B6781" s="1" t="s">
        <v>107</v>
      </c>
      <c r="C6781" s="1" t="str">
        <f t="array" ref="C6781">_xlfn.XLOOKUP($B6781, sales_teams!$A$2:$A$36, sales_teams!$B$2:$B$36)</f>
        <v>Summer Sewald</v>
      </c>
      <c r="D6781" s="1" t="str">
        <f t="array" ref="D6781">_xlfn.XLOOKUP($B6781, sales_teams!$A$2:$A$36, sales_teams!$C$2:$C$36)</f>
        <v>West</v>
      </c>
      <c r="E6781" s="1" t="s">
        <v>188</v>
      </c>
      <c r="F6781" s="1" t="s">
        <v>83</v>
      </c>
      <c r="G6781" s="1" t="str">
        <f t="array" ref="G6781">IF($F6781="", "", _xlfn.XLOOKUP($F6781,accounts!$A$2:$A$86,accounts!$B$2:$B$86, "Other"))</f>
        <v>marketing</v>
      </c>
      <c r="H6781" s="1" t="str">
        <f t="array" ref="H6781">IF($F6781="", "", IFS(_xlfn.XLOOKUP($F6781, accounts!$A$2:$A$86, accounts!$E$2:$E$86, 0)&gt;=1000, "Enterprise", _xlfn.XLOOKUP($F6781, accounts!$A$2:$A$86, accounts!$E$2:$E$86, 0)&gt;=100, "Mid-Market", TRUE, "SMB"))</f>
        <v>Enterprise</v>
      </c>
      <c r="I6781" s="1" t="str">
        <f t="array" ref="I6781">IF($F6781="", "", _xlfn.XLOOKUP($F6781,accounts!$A$2:$A$86,accounts!$F$2:$F$86, "Other"))</f>
        <v>United States</v>
      </c>
      <c r="J6781" s="1" t="s">
        <v>189</v>
      </c>
      <c r="K6781" s="3">
        <v>42995.0</v>
      </c>
    </row>
    <row r="6782">
      <c r="A6782" s="1" t="s">
        <v>6987</v>
      </c>
      <c r="B6782" s="1" t="s">
        <v>107</v>
      </c>
      <c r="C6782" s="1" t="str">
        <f t="array" ref="C6782">_xlfn.XLOOKUP($B6782, sales_teams!$A$2:$A$36, sales_teams!$B$2:$B$36)</f>
        <v>Summer Sewald</v>
      </c>
      <c r="D6782" s="1" t="str">
        <f t="array" ref="D6782">_xlfn.XLOOKUP($B6782, sales_teams!$A$2:$A$36, sales_teams!$C$2:$C$36)</f>
        <v>West</v>
      </c>
      <c r="E6782" s="1" t="s">
        <v>148</v>
      </c>
      <c r="F6782" s="1" t="s">
        <v>125</v>
      </c>
      <c r="G6782" s="1" t="str">
        <f t="array" ref="G6782">IF($F6782="", "", _xlfn.XLOOKUP($F6782,accounts!$A$2:$A$86,accounts!$B$2:$B$86, "Other"))</f>
        <v>software</v>
      </c>
      <c r="H6782" s="1" t="str">
        <f t="array" ref="H6782">IF($F6782="", "", IFS(_xlfn.XLOOKUP($F6782, accounts!$A$2:$A$86, accounts!$E$2:$E$86, 0)&gt;=1000, "Enterprise", _xlfn.XLOOKUP($F6782, accounts!$A$2:$A$86, accounts!$E$2:$E$86, 0)&gt;=100, "Mid-Market", TRUE, "SMB"))</f>
        <v>Enterprise</v>
      </c>
      <c r="I6782" s="1" t="str">
        <f t="array" ref="I6782">IF($F6782="", "", _xlfn.XLOOKUP($F6782,accounts!$A$2:$A$86,accounts!$F$2:$F$86, "Other"))</f>
        <v>United States</v>
      </c>
      <c r="J6782" s="1" t="s">
        <v>131</v>
      </c>
      <c r="K6782" s="3">
        <v>42995.0</v>
      </c>
      <c r="L6782" s="3">
        <v>43096.0</v>
      </c>
      <c r="M6782" s="1">
        <v>4812.0</v>
      </c>
    </row>
    <row r="6783">
      <c r="A6783" s="1" t="s">
        <v>6988</v>
      </c>
      <c r="B6783" s="1" t="s">
        <v>54</v>
      </c>
      <c r="C6783" s="1" t="str">
        <f t="array" ref="C6783">_xlfn.XLOOKUP($B6783, sales_teams!$A$2:$A$36, sales_teams!$B$2:$B$36)</f>
        <v>Rocco Neubert</v>
      </c>
      <c r="D6783" s="1" t="str">
        <f t="array" ref="D6783">_xlfn.XLOOKUP($B6783, sales_teams!$A$2:$A$36, sales_teams!$C$2:$C$36)</f>
        <v>East</v>
      </c>
      <c r="E6783" s="1" t="s">
        <v>181</v>
      </c>
      <c r="F6783" s="1" t="s">
        <v>22</v>
      </c>
      <c r="G6783" s="1" t="str">
        <f t="array" ref="G6783">IF($F6783="", "", _xlfn.XLOOKUP($F6783,accounts!$A$2:$A$86,accounts!$B$2:$B$86, "Other"))</f>
        <v>medical</v>
      </c>
      <c r="H6783" s="1" t="str">
        <f t="array" ref="H6783">IF($F6783="", "", IFS(_xlfn.XLOOKUP($F6783, accounts!$A$2:$A$86, accounts!$E$2:$E$86, 0)&gt;=1000, "Enterprise", _xlfn.XLOOKUP($F6783, accounts!$A$2:$A$86, accounts!$E$2:$E$86, 0)&gt;=100, "Mid-Market", TRUE, "SMB"))</f>
        <v>Mid-Market</v>
      </c>
      <c r="I6783" s="1" t="str">
        <f t="array" ref="I6783">IF($F6783="", "", _xlfn.XLOOKUP($F6783,accounts!$A$2:$A$86,accounts!$F$2:$F$86, "Other"))</f>
        <v>United States</v>
      </c>
      <c r="J6783" s="1" t="s">
        <v>192</v>
      </c>
      <c r="K6783" s="3">
        <v>42995.0</v>
      </c>
      <c r="L6783" s="3">
        <v>43066.0</v>
      </c>
      <c r="M6783" s="1">
        <v>0.0</v>
      </c>
    </row>
    <row r="6784">
      <c r="A6784" s="1" t="s">
        <v>6989</v>
      </c>
      <c r="B6784" s="1" t="s">
        <v>54</v>
      </c>
      <c r="C6784" s="1" t="str">
        <f t="array" ref="C6784">_xlfn.XLOOKUP($B6784, sales_teams!$A$2:$A$36, sales_teams!$B$2:$B$36)</f>
        <v>Rocco Neubert</v>
      </c>
      <c r="D6784" s="1" t="str">
        <f t="array" ref="D6784">_xlfn.XLOOKUP($B6784, sales_teams!$A$2:$A$36, sales_teams!$C$2:$C$36)</f>
        <v>East</v>
      </c>
      <c r="E6784" s="1" t="s">
        <v>109</v>
      </c>
      <c r="F6784" s="1" t="s">
        <v>121</v>
      </c>
      <c r="G6784" s="1" t="str">
        <f t="array" ref="G6784">IF($F6784="", "", _xlfn.XLOOKUP($F6784,accounts!$A$2:$A$86,accounts!$B$2:$B$86, "Other"))</f>
        <v>telecommunications</v>
      </c>
      <c r="H6784" s="1" t="str">
        <f t="array" ref="H6784">IF($F6784="", "", IFS(_xlfn.XLOOKUP($F6784, accounts!$A$2:$A$86, accounts!$E$2:$E$86, 0)&gt;=1000, "Enterprise", _xlfn.XLOOKUP($F6784, accounts!$A$2:$A$86, accounts!$E$2:$E$86, 0)&gt;=100, "Mid-Market", TRUE, "SMB"))</f>
        <v>Enterprise</v>
      </c>
      <c r="I6784" s="1" t="str">
        <f t="array" ref="I6784">IF($F6784="", "", _xlfn.XLOOKUP($F6784,accounts!$A$2:$A$86,accounts!$F$2:$F$86, "Other"))</f>
        <v>United States</v>
      </c>
      <c r="J6784" s="1" t="s">
        <v>192</v>
      </c>
      <c r="K6784" s="3">
        <v>42995.0</v>
      </c>
      <c r="L6784" s="3">
        <v>43090.0</v>
      </c>
      <c r="M6784" s="1">
        <v>0.0</v>
      </c>
    </row>
    <row r="6785">
      <c r="A6785" s="1" t="s">
        <v>6990</v>
      </c>
      <c r="B6785" s="1" t="s">
        <v>54</v>
      </c>
      <c r="C6785" s="1" t="str">
        <f t="array" ref="C6785">_xlfn.XLOOKUP($B6785, sales_teams!$A$2:$A$36, sales_teams!$B$2:$B$36)</f>
        <v>Rocco Neubert</v>
      </c>
      <c r="D6785" s="1" t="str">
        <f t="array" ref="D6785">_xlfn.XLOOKUP($B6785, sales_teams!$A$2:$A$36, sales_teams!$C$2:$C$36)</f>
        <v>East</v>
      </c>
      <c r="E6785" s="1" t="s">
        <v>194</v>
      </c>
      <c r="F6785" s="1" t="s">
        <v>22</v>
      </c>
      <c r="G6785" s="1" t="str">
        <f t="array" ref="G6785">IF($F6785="", "", _xlfn.XLOOKUP($F6785,accounts!$A$2:$A$86,accounts!$B$2:$B$86, "Other"))</f>
        <v>medical</v>
      </c>
      <c r="H6785" s="1" t="str">
        <f t="array" ref="H6785">IF($F6785="", "", IFS(_xlfn.XLOOKUP($F6785, accounts!$A$2:$A$86, accounts!$E$2:$E$86, 0)&gt;=1000, "Enterprise", _xlfn.XLOOKUP($F6785, accounts!$A$2:$A$86, accounts!$E$2:$E$86, 0)&gt;=100, "Mid-Market", TRUE, "SMB"))</f>
        <v>Mid-Market</v>
      </c>
      <c r="I6785" s="1" t="str">
        <f t="array" ref="I6785">IF($F6785="", "", _xlfn.XLOOKUP($F6785,accounts!$A$2:$A$86,accounts!$F$2:$F$86, "Other"))</f>
        <v>United States</v>
      </c>
      <c r="J6785" s="1" t="s">
        <v>192</v>
      </c>
      <c r="K6785" s="3">
        <v>42995.0</v>
      </c>
      <c r="L6785" s="3">
        <v>43051.0</v>
      </c>
      <c r="M6785" s="1">
        <v>0.0</v>
      </c>
    </row>
    <row r="6786">
      <c r="A6786" s="1" t="s">
        <v>6991</v>
      </c>
      <c r="B6786" s="1" t="s">
        <v>54</v>
      </c>
      <c r="C6786" s="1" t="str">
        <f t="array" ref="C6786">_xlfn.XLOOKUP($B6786, sales_teams!$A$2:$A$36, sales_teams!$B$2:$B$36)</f>
        <v>Rocco Neubert</v>
      </c>
      <c r="D6786" s="1" t="str">
        <f t="array" ref="D6786">_xlfn.XLOOKUP($B6786, sales_teams!$A$2:$A$36, sales_teams!$C$2:$C$36)</f>
        <v>East</v>
      </c>
      <c r="E6786" s="1" t="s">
        <v>148</v>
      </c>
      <c r="F6786" s="1" t="s">
        <v>32</v>
      </c>
      <c r="G6786" s="1" t="str">
        <f t="array" ref="G6786">IF($F6786="", "", _xlfn.XLOOKUP($F6786,accounts!$A$2:$A$86,accounts!$B$2:$B$86, "Other"))</f>
        <v>medical</v>
      </c>
      <c r="H6786" s="1" t="str">
        <f t="array" ref="H6786">IF($F6786="", "", IFS(_xlfn.XLOOKUP($F6786, accounts!$A$2:$A$86, accounts!$E$2:$E$86, 0)&gt;=1000, "Enterprise", _xlfn.XLOOKUP($F6786, accounts!$A$2:$A$86, accounts!$E$2:$E$86, 0)&gt;=100, "Mid-Market", TRUE, "SMB"))</f>
        <v>Enterprise</v>
      </c>
      <c r="I6786" s="1" t="str">
        <f t="array" ref="I6786">IF($F6786="", "", _xlfn.XLOOKUP($F6786,accounts!$A$2:$A$86,accounts!$F$2:$F$86, "Other"))</f>
        <v>United States</v>
      </c>
      <c r="J6786" s="1" t="s">
        <v>131</v>
      </c>
      <c r="K6786" s="3">
        <v>42995.0</v>
      </c>
      <c r="L6786" s="3">
        <v>43058.0</v>
      </c>
      <c r="M6786" s="1">
        <v>5186.0</v>
      </c>
    </row>
    <row r="6787">
      <c r="A6787" s="1" t="s">
        <v>6992</v>
      </c>
      <c r="B6787" s="1" t="s">
        <v>65</v>
      </c>
      <c r="C6787" s="1" t="str">
        <f t="array" ref="C6787">_xlfn.XLOOKUP($B6787, sales_teams!$A$2:$A$36, sales_teams!$B$2:$B$36)</f>
        <v>Celia Rouche</v>
      </c>
      <c r="D6787" s="1" t="str">
        <f t="array" ref="D6787">_xlfn.XLOOKUP($B6787, sales_teams!$A$2:$A$36, sales_teams!$C$2:$C$36)</f>
        <v>West</v>
      </c>
      <c r="E6787" s="1" t="s">
        <v>179</v>
      </c>
      <c r="F6787" s="1" t="s">
        <v>127</v>
      </c>
      <c r="G6787" s="1" t="str">
        <f t="array" ref="G6787">IF($F6787="", "", _xlfn.XLOOKUP($F6787,accounts!$A$2:$A$86,accounts!$B$2:$B$86, "Other"))</f>
        <v>technology</v>
      </c>
      <c r="H6787" s="1" t="str">
        <f t="array" ref="H6787">IF($F6787="", "", IFS(_xlfn.XLOOKUP($F6787, accounts!$A$2:$A$86, accounts!$E$2:$E$86, 0)&gt;=1000, "Enterprise", _xlfn.XLOOKUP($F6787, accounts!$A$2:$A$86, accounts!$E$2:$E$86, 0)&gt;=100, "Mid-Market", TRUE, "SMB"))</f>
        <v>Enterprise</v>
      </c>
      <c r="I6787" s="1" t="str">
        <f t="array" ref="I6787">IF($F6787="", "", _xlfn.XLOOKUP($F6787,accounts!$A$2:$A$86,accounts!$F$2:$F$86, "Other"))</f>
        <v>United States</v>
      </c>
      <c r="J6787" s="1" t="s">
        <v>131</v>
      </c>
      <c r="K6787" s="3">
        <v>42995.0</v>
      </c>
      <c r="L6787" s="3">
        <v>43071.0</v>
      </c>
      <c r="M6787" s="1">
        <v>49.0</v>
      </c>
    </row>
    <row r="6788">
      <c r="A6788" s="1" t="s">
        <v>6993</v>
      </c>
      <c r="B6788" s="1" t="s">
        <v>105</v>
      </c>
      <c r="C6788" s="1" t="str">
        <f t="array" ref="C6788">_xlfn.XLOOKUP($B6788, sales_teams!$A$2:$A$36, sales_teams!$B$2:$B$36)</f>
        <v>Summer Sewald</v>
      </c>
      <c r="D6788" s="1" t="str">
        <f t="array" ref="D6788">_xlfn.XLOOKUP($B6788, sales_teams!$A$2:$A$36, sales_teams!$C$2:$C$36)</f>
        <v>West</v>
      </c>
      <c r="E6788" s="1" t="s">
        <v>148</v>
      </c>
      <c r="F6788" s="1" t="s">
        <v>127</v>
      </c>
      <c r="G6788" s="1" t="str">
        <f t="array" ref="G6788">IF($F6788="", "", _xlfn.XLOOKUP($F6788,accounts!$A$2:$A$86,accounts!$B$2:$B$86, "Other"))</f>
        <v>technology</v>
      </c>
      <c r="H6788" s="1" t="str">
        <f t="array" ref="H6788">IF($F6788="", "", IFS(_xlfn.XLOOKUP($F6788, accounts!$A$2:$A$86, accounts!$E$2:$E$86, 0)&gt;=1000, "Enterprise", _xlfn.XLOOKUP($F6788, accounts!$A$2:$A$86, accounts!$E$2:$E$86, 0)&gt;=100, "Mid-Market", TRUE, "SMB"))</f>
        <v>Enterprise</v>
      </c>
      <c r="I6788" s="1" t="str">
        <f t="array" ref="I6788">IF($F6788="", "", _xlfn.XLOOKUP($F6788,accounts!$A$2:$A$86,accounts!$F$2:$F$86, "Other"))</f>
        <v>United States</v>
      </c>
      <c r="J6788" s="1" t="s">
        <v>131</v>
      </c>
      <c r="K6788" s="3">
        <v>42995.0</v>
      </c>
      <c r="L6788" s="3">
        <v>43005.0</v>
      </c>
      <c r="M6788" s="1">
        <v>4800.0</v>
      </c>
    </row>
    <row r="6789">
      <c r="A6789" s="1" t="s">
        <v>6994</v>
      </c>
      <c r="B6789" s="1" t="s">
        <v>48</v>
      </c>
      <c r="C6789" s="1" t="str">
        <f t="array" ref="C6789">_xlfn.XLOOKUP($B6789, sales_teams!$A$2:$A$36, sales_teams!$B$2:$B$36)</f>
        <v>Rocco Neubert</v>
      </c>
      <c r="D6789" s="1" t="str">
        <f t="array" ref="D6789">_xlfn.XLOOKUP($B6789, sales_teams!$A$2:$A$36, sales_teams!$C$2:$C$36)</f>
        <v>East</v>
      </c>
      <c r="E6789" s="1" t="s">
        <v>148</v>
      </c>
      <c r="F6789" s="1" t="s">
        <v>121</v>
      </c>
      <c r="G6789" s="1" t="str">
        <f t="array" ref="G6789">IF($F6789="", "", _xlfn.XLOOKUP($F6789,accounts!$A$2:$A$86,accounts!$B$2:$B$86, "Other"))</f>
        <v>telecommunications</v>
      </c>
      <c r="H6789" s="1" t="str">
        <f t="array" ref="H6789">IF($F6789="", "", IFS(_xlfn.XLOOKUP($F6789, accounts!$A$2:$A$86, accounts!$E$2:$E$86, 0)&gt;=1000, "Enterprise", _xlfn.XLOOKUP($F6789, accounts!$A$2:$A$86, accounts!$E$2:$E$86, 0)&gt;=100, "Mid-Market", TRUE, "SMB"))</f>
        <v>Enterprise</v>
      </c>
      <c r="I6789" s="1" t="str">
        <f t="array" ref="I6789">IF($F6789="", "", _xlfn.XLOOKUP($F6789,accounts!$A$2:$A$86,accounts!$F$2:$F$86, "Other"))</f>
        <v>United States</v>
      </c>
      <c r="J6789" s="1" t="s">
        <v>131</v>
      </c>
      <c r="K6789" s="3">
        <v>42996.0</v>
      </c>
      <c r="L6789" s="3">
        <v>43093.0</v>
      </c>
      <c r="M6789" s="1">
        <v>5627.0</v>
      </c>
    </row>
    <row r="6790">
      <c r="A6790" s="1" t="s">
        <v>6995</v>
      </c>
      <c r="B6790" s="1" t="s">
        <v>30</v>
      </c>
      <c r="C6790" s="1" t="str">
        <f t="array" ref="C6790">_xlfn.XLOOKUP($B6790, sales_teams!$A$2:$A$36, sales_teams!$B$2:$B$36)</f>
        <v>Melvin Marxen</v>
      </c>
      <c r="D6790" s="1" t="str">
        <f t="array" ref="D6790">_xlfn.XLOOKUP($B6790, sales_teams!$A$2:$A$36, sales_teams!$C$2:$C$36)</f>
        <v>Central</v>
      </c>
      <c r="E6790" s="1" t="s">
        <v>181</v>
      </c>
      <c r="F6790" s="1" t="s">
        <v>113</v>
      </c>
      <c r="G6790" s="1" t="str">
        <f t="array" ref="G6790">IF($F6790="", "", _xlfn.XLOOKUP($F6790,accounts!$A$2:$A$86,accounts!$B$2:$B$86, "Other"))</f>
        <v>telecommunications</v>
      </c>
      <c r="H6790" s="1" t="str">
        <f t="array" ref="H6790">IF($F6790="", "", IFS(_xlfn.XLOOKUP($F6790, accounts!$A$2:$A$86, accounts!$E$2:$E$86, 0)&gt;=1000, "Enterprise", _xlfn.XLOOKUP($F6790, accounts!$A$2:$A$86, accounts!$E$2:$E$86, 0)&gt;=100, "Mid-Market", TRUE, "SMB"))</f>
        <v>Mid-Market</v>
      </c>
      <c r="I6790" s="1" t="str">
        <f t="array" ref="I6790">IF($F6790="", "", _xlfn.XLOOKUP($F6790,accounts!$A$2:$A$86,accounts!$F$2:$F$86, "Other"))</f>
        <v>United States</v>
      </c>
      <c r="J6790" s="1" t="s">
        <v>192</v>
      </c>
      <c r="K6790" s="3">
        <v>42996.0</v>
      </c>
      <c r="L6790" s="3">
        <v>43002.0</v>
      </c>
      <c r="M6790" s="1">
        <v>0.0</v>
      </c>
    </row>
    <row r="6791">
      <c r="A6791" s="1" t="s">
        <v>6996</v>
      </c>
      <c r="B6791" s="1" t="s">
        <v>30</v>
      </c>
      <c r="C6791" s="1" t="str">
        <f t="array" ref="C6791">_xlfn.XLOOKUP($B6791, sales_teams!$A$2:$A$36, sales_teams!$B$2:$B$36)</f>
        <v>Melvin Marxen</v>
      </c>
      <c r="D6791" s="1" t="str">
        <f t="array" ref="D6791">_xlfn.XLOOKUP($B6791, sales_teams!$A$2:$A$36, sales_teams!$C$2:$C$36)</f>
        <v>Central</v>
      </c>
      <c r="E6791" s="1" t="s">
        <v>148</v>
      </c>
      <c r="F6791" s="1" t="s">
        <v>155</v>
      </c>
      <c r="G6791" s="1" t="str">
        <f t="array" ref="G6791">IF($F6791="", "", _xlfn.XLOOKUP($F6791,accounts!$A$2:$A$86,accounts!$B$2:$B$86, "Other"))</f>
        <v>finance</v>
      </c>
      <c r="H6791" s="1" t="str">
        <f t="array" ref="H6791">IF($F6791="", "", IFS(_xlfn.XLOOKUP($F6791, accounts!$A$2:$A$86, accounts!$E$2:$E$86, 0)&gt;=1000, "Enterprise", _xlfn.XLOOKUP($F6791, accounts!$A$2:$A$86, accounts!$E$2:$E$86, 0)&gt;=100, "Mid-Market", TRUE, "SMB"))</f>
        <v>Enterprise</v>
      </c>
      <c r="I6791" s="1" t="str">
        <f t="array" ref="I6791">IF($F6791="", "", _xlfn.XLOOKUP($F6791,accounts!$A$2:$A$86,accounts!$F$2:$F$86, "Other"))</f>
        <v>United States</v>
      </c>
      <c r="J6791" s="1" t="s">
        <v>131</v>
      </c>
      <c r="K6791" s="3">
        <v>42996.0</v>
      </c>
      <c r="L6791" s="3">
        <v>43075.0</v>
      </c>
      <c r="M6791" s="1">
        <v>3779.0</v>
      </c>
    </row>
    <row r="6792">
      <c r="A6792" s="1" t="s">
        <v>6997</v>
      </c>
      <c r="B6792" s="1" t="s">
        <v>30</v>
      </c>
      <c r="C6792" s="1" t="str">
        <f t="array" ref="C6792">_xlfn.XLOOKUP($B6792, sales_teams!$A$2:$A$36, sales_teams!$B$2:$B$36)</f>
        <v>Melvin Marxen</v>
      </c>
      <c r="D6792" s="1" t="str">
        <f t="array" ref="D6792">_xlfn.XLOOKUP($B6792, sales_teams!$A$2:$A$36, sales_teams!$C$2:$C$36)</f>
        <v>Central</v>
      </c>
      <c r="E6792" s="1" t="s">
        <v>148</v>
      </c>
      <c r="F6792" s="1" t="s">
        <v>136</v>
      </c>
      <c r="G6792" s="1" t="str">
        <f t="array" ref="G6792">IF($F6792="", "", _xlfn.XLOOKUP($F6792,accounts!$A$2:$A$86,accounts!$B$2:$B$86, "Other"))</f>
        <v>services</v>
      </c>
      <c r="H6792" s="1" t="str">
        <f t="array" ref="H6792">IF($F6792="", "", IFS(_xlfn.XLOOKUP($F6792, accounts!$A$2:$A$86, accounts!$E$2:$E$86, 0)&gt;=1000, "Enterprise", _xlfn.XLOOKUP($F6792, accounts!$A$2:$A$86, accounts!$E$2:$E$86, 0)&gt;=100, "Mid-Market", TRUE, "SMB"))</f>
        <v>Enterprise</v>
      </c>
      <c r="I6792" s="1" t="str">
        <f t="array" ref="I6792">IF($F6792="", "", _xlfn.XLOOKUP($F6792,accounts!$A$2:$A$86,accounts!$F$2:$F$86, "Other"))</f>
        <v>United States</v>
      </c>
      <c r="J6792" s="1" t="s">
        <v>131</v>
      </c>
      <c r="K6792" s="3">
        <v>42996.0</v>
      </c>
      <c r="L6792" s="3">
        <v>43044.0</v>
      </c>
      <c r="M6792" s="1">
        <v>5231.0</v>
      </c>
    </row>
    <row r="6793">
      <c r="A6793" s="1" t="s">
        <v>6998</v>
      </c>
      <c r="B6793" s="1" t="s">
        <v>53</v>
      </c>
      <c r="C6793" s="1" t="str">
        <f t="array" ref="C6793">_xlfn.XLOOKUP($B6793, sales_teams!$A$2:$A$36, sales_teams!$B$2:$B$36)</f>
        <v>Rocco Neubert</v>
      </c>
      <c r="D6793" s="1" t="str">
        <f t="array" ref="D6793">_xlfn.XLOOKUP($B6793, sales_teams!$A$2:$A$36, sales_teams!$C$2:$C$36)</f>
        <v>East</v>
      </c>
      <c r="E6793" s="1" t="s">
        <v>194</v>
      </c>
      <c r="F6793" s="1" t="s">
        <v>132</v>
      </c>
      <c r="G6793" s="1" t="str">
        <f t="array" ref="G6793">IF($F6793="", "", _xlfn.XLOOKUP($F6793,accounts!$A$2:$A$86,accounts!$B$2:$B$86, "Other"))</f>
        <v>marketing</v>
      </c>
      <c r="H6793" s="1" t="str">
        <f t="array" ref="H6793">IF($F6793="", "", IFS(_xlfn.XLOOKUP($F6793, accounts!$A$2:$A$86, accounts!$E$2:$E$86, 0)&gt;=1000, "Enterprise", _xlfn.XLOOKUP($F6793, accounts!$A$2:$A$86, accounts!$E$2:$E$86, 0)&gt;=100, "Mid-Market", TRUE, "SMB"))</f>
        <v>Enterprise</v>
      </c>
      <c r="I6793" s="1" t="str">
        <f t="array" ref="I6793">IF($F6793="", "", _xlfn.XLOOKUP($F6793,accounts!$A$2:$A$86,accounts!$F$2:$F$86, "Other"))</f>
        <v>Jordan</v>
      </c>
      <c r="J6793" s="1" t="s">
        <v>192</v>
      </c>
      <c r="K6793" s="3">
        <v>42996.0</v>
      </c>
      <c r="L6793" s="3">
        <v>43006.0</v>
      </c>
      <c r="M6793" s="1">
        <v>0.0</v>
      </c>
    </row>
    <row r="6794">
      <c r="A6794" s="1" t="s">
        <v>6999</v>
      </c>
      <c r="B6794" s="1" t="s">
        <v>53</v>
      </c>
      <c r="C6794" s="1" t="str">
        <f t="array" ref="C6794">_xlfn.XLOOKUP($B6794, sales_teams!$A$2:$A$36, sales_teams!$B$2:$B$36)</f>
        <v>Rocco Neubert</v>
      </c>
      <c r="D6794" s="1" t="str">
        <f t="array" ref="D6794">_xlfn.XLOOKUP($B6794, sales_teams!$A$2:$A$36, sales_teams!$C$2:$C$36)</f>
        <v>East</v>
      </c>
      <c r="E6794" s="1" t="s">
        <v>194</v>
      </c>
      <c r="F6794" s="1" t="s">
        <v>169</v>
      </c>
      <c r="G6794" s="1" t="str">
        <f t="array" ref="G6794">IF($F6794="", "", _xlfn.XLOOKUP($F6794,accounts!$A$2:$A$86,accounts!$B$2:$B$86, "Other"))</f>
        <v>entertainment</v>
      </c>
      <c r="H6794" s="1" t="str">
        <f t="array" ref="H6794">IF($F6794="", "", IFS(_xlfn.XLOOKUP($F6794, accounts!$A$2:$A$86, accounts!$E$2:$E$86, 0)&gt;=1000, "Enterprise", _xlfn.XLOOKUP($F6794, accounts!$A$2:$A$86, accounts!$E$2:$E$86, 0)&gt;=100, "Mid-Market", TRUE, "SMB"))</f>
        <v>Enterprise</v>
      </c>
      <c r="I6794" s="1" t="str">
        <f t="array" ref="I6794">IF($F6794="", "", _xlfn.XLOOKUP($F6794,accounts!$A$2:$A$86,accounts!$F$2:$F$86, "Other"))</f>
        <v>United States</v>
      </c>
      <c r="J6794" s="1" t="s">
        <v>192</v>
      </c>
      <c r="K6794" s="3">
        <v>42996.0</v>
      </c>
      <c r="L6794" s="3">
        <v>43065.0</v>
      </c>
      <c r="M6794" s="1">
        <v>0.0</v>
      </c>
    </row>
    <row r="6795">
      <c r="A6795" s="1" t="s">
        <v>7000</v>
      </c>
      <c r="B6795" s="1" t="s">
        <v>88</v>
      </c>
      <c r="C6795" s="1" t="str">
        <f t="array" ref="C6795">_xlfn.XLOOKUP($B6795, sales_teams!$A$2:$A$36, sales_teams!$B$2:$B$36)</f>
        <v>Celia Rouche</v>
      </c>
      <c r="D6795" s="1" t="str">
        <f t="array" ref="D6795">_xlfn.XLOOKUP($B6795, sales_teams!$A$2:$A$36, sales_teams!$C$2:$C$36)</f>
        <v>West</v>
      </c>
      <c r="E6795" s="1" t="s">
        <v>188</v>
      </c>
      <c r="F6795" s="1" t="s">
        <v>85</v>
      </c>
      <c r="G6795" s="1" t="str">
        <f t="array" ref="G6795">IF($F6795="", "", _xlfn.XLOOKUP($F6795,accounts!$A$2:$A$86,accounts!$B$2:$B$86, "Other"))</f>
        <v>telecommunications</v>
      </c>
      <c r="H6795" s="1" t="str">
        <f t="array" ref="H6795">IF($F6795="", "", IFS(_xlfn.XLOOKUP($F6795, accounts!$A$2:$A$86, accounts!$E$2:$E$86, 0)&gt;=1000, "Enterprise", _xlfn.XLOOKUP($F6795, accounts!$A$2:$A$86, accounts!$E$2:$E$86, 0)&gt;=100, "Mid-Market", TRUE, "SMB"))</f>
        <v>Enterprise</v>
      </c>
      <c r="I6795" s="1" t="str">
        <f t="array" ref="I6795">IF($F6795="", "", _xlfn.XLOOKUP($F6795,accounts!$A$2:$A$86,accounts!$F$2:$F$86, "Other"))</f>
        <v>United States</v>
      </c>
      <c r="J6795" s="1" t="s">
        <v>131</v>
      </c>
      <c r="K6795" s="3">
        <v>42996.0</v>
      </c>
      <c r="L6795" s="3">
        <v>43071.0</v>
      </c>
      <c r="M6795" s="1">
        <v>2918.0</v>
      </c>
    </row>
    <row r="6796">
      <c r="A6796" s="1" t="s">
        <v>7001</v>
      </c>
      <c r="B6796" s="1" t="s">
        <v>99</v>
      </c>
      <c r="C6796" s="1" t="str">
        <f t="array" ref="C6796">_xlfn.XLOOKUP($B6796, sales_teams!$A$2:$A$36, sales_teams!$B$2:$B$36)</f>
        <v>Summer Sewald</v>
      </c>
      <c r="D6796" s="1" t="str">
        <f t="array" ref="D6796">_xlfn.XLOOKUP($B6796, sales_teams!$A$2:$A$36, sales_teams!$C$2:$C$36)</f>
        <v>West</v>
      </c>
      <c r="E6796" s="1" t="s">
        <v>188</v>
      </c>
      <c r="G6796" s="1" t="str">
        <f t="array" ref="G6796">IF($F6796="", "", _xlfn.XLOOKUP($F6796,accounts!$A$2:$A$86,accounts!$B$2:$B$86, "Other"))</f>
        <v/>
      </c>
      <c r="H6796" s="1" t="str">
        <f t="array" ref="H6796">IF($F6796="", "", IFS(_xlfn.XLOOKUP($F6796, accounts!$A$2:$A$86, accounts!$E$2:$E$86, 0)&gt;=1000, "Enterprise", _xlfn.XLOOKUP($F6796, accounts!$A$2:$A$86, accounts!$E$2:$E$86, 0)&gt;=100, "Mid-Market", TRUE, "SMB"))</f>
        <v/>
      </c>
      <c r="I6796" s="1" t="str">
        <f t="array" ref="I6796">IF($F6796="", "", _xlfn.XLOOKUP($F6796,accounts!$A$2:$A$86,accounts!$F$2:$F$86, "Other"))</f>
        <v/>
      </c>
      <c r="J6796" s="1" t="s">
        <v>189</v>
      </c>
      <c r="K6796" s="3">
        <v>42996.0</v>
      </c>
    </row>
    <row r="6797">
      <c r="A6797" s="1" t="s">
        <v>7002</v>
      </c>
      <c r="B6797" s="1" t="s">
        <v>19</v>
      </c>
      <c r="C6797" s="1" t="str">
        <f t="array" ref="C6797">_xlfn.XLOOKUP($B6797, sales_teams!$A$2:$A$36, sales_teams!$B$2:$B$36)</f>
        <v>Melvin Marxen</v>
      </c>
      <c r="D6797" s="1" t="str">
        <f t="array" ref="D6797">_xlfn.XLOOKUP($B6797, sales_teams!$A$2:$A$36, sales_teams!$C$2:$C$36)</f>
        <v>Central</v>
      </c>
      <c r="E6797" s="1" t="s">
        <v>109</v>
      </c>
      <c r="F6797" s="1" t="s">
        <v>95</v>
      </c>
      <c r="G6797" s="1" t="str">
        <f t="array" ref="G6797">IF($F6797="", "", _xlfn.XLOOKUP($F6797,accounts!$A$2:$A$86,accounts!$B$2:$B$86, "Other"))</f>
        <v>finance</v>
      </c>
      <c r="H6797" s="1" t="str">
        <f t="array" ref="H6797">IF($F6797="", "", IFS(_xlfn.XLOOKUP($F6797, accounts!$A$2:$A$86, accounts!$E$2:$E$86, 0)&gt;=1000, "Enterprise", _xlfn.XLOOKUP($F6797, accounts!$A$2:$A$86, accounts!$E$2:$E$86, 0)&gt;=100, "Mid-Market", TRUE, "SMB"))</f>
        <v>Enterprise</v>
      </c>
      <c r="I6797" s="1" t="str">
        <f t="array" ref="I6797">IF($F6797="", "", _xlfn.XLOOKUP($F6797,accounts!$A$2:$A$86,accounts!$F$2:$F$86, "Other"))</f>
        <v>United States</v>
      </c>
      <c r="J6797" s="1" t="s">
        <v>192</v>
      </c>
      <c r="K6797" s="3">
        <v>42996.0</v>
      </c>
      <c r="L6797" s="3">
        <v>43074.0</v>
      </c>
      <c r="M6797" s="1">
        <v>0.0</v>
      </c>
    </row>
    <row r="6798">
      <c r="A6798" s="1" t="s">
        <v>7003</v>
      </c>
      <c r="B6798" s="1" t="s">
        <v>19</v>
      </c>
      <c r="C6798" s="1" t="str">
        <f t="array" ref="C6798">_xlfn.XLOOKUP($B6798, sales_teams!$A$2:$A$36, sales_teams!$B$2:$B$36)</f>
        <v>Melvin Marxen</v>
      </c>
      <c r="D6798" s="1" t="str">
        <f t="array" ref="D6798">_xlfn.XLOOKUP($B6798, sales_teams!$A$2:$A$36, sales_teams!$C$2:$C$36)</f>
        <v>Central</v>
      </c>
      <c r="E6798" s="1" t="s">
        <v>148</v>
      </c>
      <c r="F6798" s="1" t="s">
        <v>89</v>
      </c>
      <c r="G6798" s="1" t="str">
        <f t="array" ref="G6798">IF($F6798="", "", _xlfn.XLOOKUP($F6798,accounts!$A$2:$A$86,accounts!$B$2:$B$86, "Other"))</f>
        <v>finance</v>
      </c>
      <c r="H6798" s="1" t="str">
        <f t="array" ref="H6798">IF($F6798="", "", IFS(_xlfn.XLOOKUP($F6798, accounts!$A$2:$A$86, accounts!$E$2:$E$86, 0)&gt;=1000, "Enterprise", _xlfn.XLOOKUP($F6798, accounts!$A$2:$A$86, accounts!$E$2:$E$86, 0)&gt;=100, "Mid-Market", TRUE, "SMB"))</f>
        <v>Enterprise</v>
      </c>
      <c r="I6798" s="1" t="str">
        <f t="array" ref="I6798">IF($F6798="", "", _xlfn.XLOOKUP($F6798,accounts!$A$2:$A$86,accounts!$F$2:$F$86, "Other"))</f>
        <v>United States</v>
      </c>
      <c r="J6798" s="1" t="s">
        <v>131</v>
      </c>
      <c r="K6798" s="3">
        <v>42996.0</v>
      </c>
      <c r="L6798" s="3">
        <v>43005.0</v>
      </c>
      <c r="M6798" s="1">
        <v>4902.0</v>
      </c>
    </row>
    <row r="6799">
      <c r="A6799" s="1" t="s">
        <v>7004</v>
      </c>
      <c r="B6799" s="1" t="s">
        <v>104</v>
      </c>
      <c r="C6799" s="1" t="str">
        <f t="array" ref="C6799">_xlfn.XLOOKUP($B6799, sales_teams!$A$2:$A$36, sales_teams!$B$2:$B$36)</f>
        <v>Summer Sewald</v>
      </c>
      <c r="D6799" s="1" t="str">
        <f t="array" ref="D6799">_xlfn.XLOOKUP($B6799, sales_teams!$A$2:$A$36, sales_teams!$C$2:$C$36)</f>
        <v>West</v>
      </c>
      <c r="E6799" s="1" t="s">
        <v>181</v>
      </c>
      <c r="F6799" s="1" t="s">
        <v>118</v>
      </c>
      <c r="G6799" s="1" t="str">
        <f t="array" ref="G6799">IF($F6799="", "", _xlfn.XLOOKUP($F6799,accounts!$A$2:$A$86,accounts!$B$2:$B$86, "Other"))</f>
        <v>services</v>
      </c>
      <c r="H6799" s="1" t="str">
        <f t="array" ref="H6799">IF($F6799="", "", IFS(_xlfn.XLOOKUP($F6799, accounts!$A$2:$A$86, accounts!$E$2:$E$86, 0)&gt;=1000, "Enterprise", _xlfn.XLOOKUP($F6799, accounts!$A$2:$A$86, accounts!$E$2:$E$86, 0)&gt;=100, "Mid-Market", TRUE, "SMB"))</f>
        <v>Enterprise</v>
      </c>
      <c r="I6799" s="1" t="str">
        <f t="array" ref="I6799">IF($F6799="", "", _xlfn.XLOOKUP($F6799,accounts!$A$2:$A$86,accounts!$F$2:$F$86, "Other"))</f>
        <v>United States</v>
      </c>
      <c r="J6799" s="1" t="s">
        <v>131</v>
      </c>
      <c r="K6799" s="3">
        <v>42996.0</v>
      </c>
      <c r="L6799" s="3">
        <v>43061.0</v>
      </c>
      <c r="M6799" s="1">
        <v>531.0</v>
      </c>
    </row>
    <row r="6800">
      <c r="A6800" s="1" t="s">
        <v>7005</v>
      </c>
      <c r="B6800" s="1" t="s">
        <v>102</v>
      </c>
      <c r="C6800" s="1" t="str">
        <f t="array" ref="C6800">_xlfn.XLOOKUP($B6800, sales_teams!$A$2:$A$36, sales_teams!$B$2:$B$36)</f>
        <v>Summer Sewald</v>
      </c>
      <c r="D6800" s="1" t="str">
        <f t="array" ref="D6800">_xlfn.XLOOKUP($B6800, sales_teams!$A$2:$A$36, sales_teams!$C$2:$C$36)</f>
        <v>West</v>
      </c>
      <c r="E6800" s="1" t="s">
        <v>181</v>
      </c>
      <c r="G6800" s="1" t="str">
        <f t="array" ref="G6800">IF($F6800="", "", _xlfn.XLOOKUP($F6800,accounts!$A$2:$A$86,accounts!$B$2:$B$86, "Other"))</f>
        <v/>
      </c>
      <c r="H6800" s="1" t="str">
        <f t="array" ref="H6800">IF($F6800="", "", IFS(_xlfn.XLOOKUP($F6800, accounts!$A$2:$A$86, accounts!$E$2:$E$86, 0)&gt;=1000, "Enterprise", _xlfn.XLOOKUP($F6800, accounts!$A$2:$A$86, accounts!$E$2:$E$86, 0)&gt;=100, "Mid-Market", TRUE, "SMB"))</f>
        <v/>
      </c>
      <c r="I6800" s="1" t="str">
        <f t="array" ref="I6800">IF($F6800="", "", _xlfn.XLOOKUP($F6800,accounts!$A$2:$A$86,accounts!$F$2:$F$86, "Other"))</f>
        <v/>
      </c>
      <c r="J6800" s="1" t="s">
        <v>189</v>
      </c>
      <c r="K6800" s="3">
        <v>42996.0</v>
      </c>
    </row>
    <row r="6801">
      <c r="A6801" s="1" t="s">
        <v>7006</v>
      </c>
      <c r="B6801" s="1" t="s">
        <v>102</v>
      </c>
      <c r="C6801" s="1" t="str">
        <f t="array" ref="C6801">_xlfn.XLOOKUP($B6801, sales_teams!$A$2:$A$36, sales_teams!$B$2:$B$36)</f>
        <v>Summer Sewald</v>
      </c>
      <c r="D6801" s="1" t="str">
        <f t="array" ref="D6801">_xlfn.XLOOKUP($B6801, sales_teams!$A$2:$A$36, sales_teams!$C$2:$C$36)</f>
        <v>West</v>
      </c>
      <c r="E6801" s="1" t="s">
        <v>194</v>
      </c>
      <c r="F6801" s="1" t="s">
        <v>154</v>
      </c>
      <c r="G6801" s="1" t="str">
        <f t="array" ref="G6801">IF($F6801="", "", _xlfn.XLOOKUP($F6801,accounts!$A$2:$A$86,accounts!$B$2:$B$86, "Other"))</f>
        <v>retail</v>
      </c>
      <c r="H6801" s="1" t="str">
        <f t="array" ref="H6801">IF($F6801="", "", IFS(_xlfn.XLOOKUP($F6801, accounts!$A$2:$A$86, accounts!$E$2:$E$86, 0)&gt;=1000, "Enterprise", _xlfn.XLOOKUP($F6801, accounts!$A$2:$A$86, accounts!$E$2:$E$86, 0)&gt;=100, "Mid-Market", TRUE, "SMB"))</f>
        <v>Enterprise</v>
      </c>
      <c r="I6801" s="1" t="str">
        <f t="array" ref="I6801">IF($F6801="", "", _xlfn.XLOOKUP($F6801,accounts!$A$2:$A$86,accounts!$F$2:$F$86, "Other"))</f>
        <v>United States</v>
      </c>
      <c r="J6801" s="1" t="s">
        <v>192</v>
      </c>
      <c r="K6801" s="3">
        <v>42996.0</v>
      </c>
      <c r="L6801" s="3">
        <v>43060.0</v>
      </c>
      <c r="M6801" s="1">
        <v>0.0</v>
      </c>
    </row>
    <row r="6802">
      <c r="A6802" s="1" t="s">
        <v>7007</v>
      </c>
      <c r="B6802" s="1" t="s">
        <v>102</v>
      </c>
      <c r="C6802" s="1" t="str">
        <f t="array" ref="C6802">_xlfn.XLOOKUP($B6802, sales_teams!$A$2:$A$36, sales_teams!$B$2:$B$36)</f>
        <v>Summer Sewald</v>
      </c>
      <c r="D6802" s="1" t="str">
        <f t="array" ref="D6802">_xlfn.XLOOKUP($B6802, sales_teams!$A$2:$A$36, sales_teams!$C$2:$C$36)</f>
        <v>West</v>
      </c>
      <c r="E6802" s="1" t="s">
        <v>181</v>
      </c>
      <c r="F6802" s="1" t="s">
        <v>154</v>
      </c>
      <c r="G6802" s="1" t="str">
        <f t="array" ref="G6802">IF($F6802="", "", _xlfn.XLOOKUP($F6802,accounts!$A$2:$A$86,accounts!$B$2:$B$86, "Other"))</f>
        <v>retail</v>
      </c>
      <c r="H6802" s="1" t="str">
        <f t="array" ref="H6802">IF($F6802="", "", IFS(_xlfn.XLOOKUP($F6802, accounts!$A$2:$A$86, accounts!$E$2:$E$86, 0)&gt;=1000, "Enterprise", _xlfn.XLOOKUP($F6802, accounts!$A$2:$A$86, accounts!$E$2:$E$86, 0)&gt;=100, "Mid-Market", TRUE, "SMB"))</f>
        <v>Enterprise</v>
      </c>
      <c r="I6802" s="1" t="str">
        <f t="array" ref="I6802">IF($F6802="", "", _xlfn.XLOOKUP($F6802,accounts!$A$2:$A$86,accounts!$F$2:$F$86, "Other"))</f>
        <v>United States</v>
      </c>
      <c r="J6802" s="1" t="s">
        <v>131</v>
      </c>
      <c r="K6802" s="3">
        <v>42996.0</v>
      </c>
      <c r="L6802" s="3">
        <v>43069.0</v>
      </c>
      <c r="M6802" s="1">
        <v>526.0</v>
      </c>
    </row>
    <row r="6803">
      <c r="A6803" s="1" t="s">
        <v>7008</v>
      </c>
      <c r="B6803" s="1" t="s">
        <v>17</v>
      </c>
      <c r="C6803" s="1" t="str">
        <f t="array" ref="C6803">_xlfn.XLOOKUP($B6803, sales_teams!$A$2:$A$36, sales_teams!$B$2:$B$36)</f>
        <v>Dustin Brinkmann</v>
      </c>
      <c r="D6803" s="1" t="str">
        <f t="array" ref="D6803">_xlfn.XLOOKUP($B6803, sales_teams!$A$2:$A$36, sales_teams!$C$2:$C$36)</f>
        <v>Central</v>
      </c>
      <c r="E6803" s="1" t="s">
        <v>181</v>
      </c>
      <c r="F6803" s="1" t="s">
        <v>149</v>
      </c>
      <c r="G6803" s="1" t="str">
        <f t="array" ref="G6803">IF($F6803="", "", _xlfn.XLOOKUP($F6803,accounts!$A$2:$A$86,accounts!$B$2:$B$86, "Other"))</f>
        <v>medical</v>
      </c>
      <c r="H6803" s="1" t="str">
        <f t="array" ref="H6803">IF($F6803="", "", IFS(_xlfn.XLOOKUP($F6803, accounts!$A$2:$A$86, accounts!$E$2:$E$86, 0)&gt;=1000, "Enterprise", _xlfn.XLOOKUP($F6803, accounts!$A$2:$A$86, accounts!$E$2:$E$86, 0)&gt;=100, "Mid-Market", TRUE, "SMB"))</f>
        <v>Enterprise</v>
      </c>
      <c r="I6803" s="1" t="str">
        <f t="array" ref="I6803">IF($F6803="", "", _xlfn.XLOOKUP($F6803,accounts!$A$2:$A$86,accounts!$F$2:$F$86, "Other"))</f>
        <v>United States</v>
      </c>
      <c r="J6803" s="1" t="s">
        <v>192</v>
      </c>
      <c r="K6803" s="3">
        <v>42996.0</v>
      </c>
      <c r="L6803" s="3">
        <v>43050.0</v>
      </c>
      <c r="M6803" s="1">
        <v>0.0</v>
      </c>
    </row>
    <row r="6804">
      <c r="A6804" s="1" t="s">
        <v>7009</v>
      </c>
      <c r="B6804" s="1" t="s">
        <v>17</v>
      </c>
      <c r="C6804" s="1" t="str">
        <f t="array" ref="C6804">_xlfn.XLOOKUP($B6804, sales_teams!$A$2:$A$36, sales_teams!$B$2:$B$36)</f>
        <v>Dustin Brinkmann</v>
      </c>
      <c r="D6804" s="1" t="str">
        <f t="array" ref="D6804">_xlfn.XLOOKUP($B6804, sales_teams!$A$2:$A$36, sales_teams!$C$2:$C$36)</f>
        <v>Central</v>
      </c>
      <c r="E6804" s="1" t="s">
        <v>181</v>
      </c>
      <c r="F6804" s="1" t="s">
        <v>128</v>
      </c>
      <c r="G6804" s="1" t="str">
        <f t="array" ref="G6804">IF($F6804="", "", _xlfn.XLOOKUP($F6804,accounts!$A$2:$A$86,accounts!$B$2:$B$86, "Other"))</f>
        <v>marketing</v>
      </c>
      <c r="H6804" s="1" t="str">
        <f t="array" ref="H6804">IF($F6804="", "", IFS(_xlfn.XLOOKUP($F6804, accounts!$A$2:$A$86, accounts!$E$2:$E$86, 0)&gt;=1000, "Enterprise", _xlfn.XLOOKUP($F6804, accounts!$A$2:$A$86, accounts!$E$2:$E$86, 0)&gt;=100, "Mid-Market", TRUE, "SMB"))</f>
        <v>Enterprise</v>
      </c>
      <c r="I6804" s="1" t="str">
        <f t="array" ref="I6804">IF($F6804="", "", _xlfn.XLOOKUP($F6804,accounts!$A$2:$A$86,accounts!$F$2:$F$86, "Other"))</f>
        <v>United States</v>
      </c>
      <c r="J6804" s="1" t="s">
        <v>131</v>
      </c>
      <c r="K6804" s="3">
        <v>42996.0</v>
      </c>
      <c r="L6804" s="3">
        <v>43056.0</v>
      </c>
      <c r="M6804" s="1">
        <v>485.0</v>
      </c>
    </row>
    <row r="6805">
      <c r="A6805" s="1" t="s">
        <v>7010</v>
      </c>
      <c r="B6805" s="1" t="s">
        <v>107</v>
      </c>
      <c r="C6805" s="1" t="str">
        <f t="array" ref="C6805">_xlfn.XLOOKUP($B6805, sales_teams!$A$2:$A$36, sales_teams!$B$2:$B$36)</f>
        <v>Summer Sewald</v>
      </c>
      <c r="D6805" s="1" t="str">
        <f t="array" ref="D6805">_xlfn.XLOOKUP($B6805, sales_teams!$A$2:$A$36, sales_teams!$C$2:$C$36)</f>
        <v>West</v>
      </c>
      <c r="E6805" s="1" t="s">
        <v>188</v>
      </c>
      <c r="G6805" s="1" t="str">
        <f t="array" ref="G6805">IF($F6805="", "", _xlfn.XLOOKUP($F6805,accounts!$A$2:$A$86,accounts!$B$2:$B$86, "Other"))</f>
        <v/>
      </c>
      <c r="H6805" s="1" t="str">
        <f t="array" ref="H6805">IF($F6805="", "", IFS(_xlfn.XLOOKUP($F6805, accounts!$A$2:$A$86, accounts!$E$2:$E$86, 0)&gt;=1000, "Enterprise", _xlfn.XLOOKUP($F6805, accounts!$A$2:$A$86, accounts!$E$2:$E$86, 0)&gt;=100, "Mid-Market", TRUE, "SMB"))</f>
        <v/>
      </c>
      <c r="I6805" s="1" t="str">
        <f t="array" ref="I6805">IF($F6805="", "", _xlfn.XLOOKUP($F6805,accounts!$A$2:$A$86,accounts!$F$2:$F$86, "Other"))</f>
        <v/>
      </c>
      <c r="J6805" s="1" t="s">
        <v>189</v>
      </c>
      <c r="K6805" s="3">
        <v>42996.0</v>
      </c>
    </row>
    <row r="6806">
      <c r="A6806" s="1" t="s">
        <v>7011</v>
      </c>
      <c r="B6806" s="1" t="s">
        <v>18</v>
      </c>
      <c r="C6806" s="1" t="str">
        <f t="array" ref="C6806">_xlfn.XLOOKUP($B6806, sales_teams!$A$2:$A$36, sales_teams!$B$2:$B$36)</f>
        <v>Dustin Brinkmann</v>
      </c>
      <c r="D6806" s="1" t="str">
        <f t="array" ref="D6806">_xlfn.XLOOKUP($B6806, sales_teams!$A$2:$A$36, sales_teams!$C$2:$C$36)</f>
        <v>Central</v>
      </c>
      <c r="E6806" s="1" t="s">
        <v>181</v>
      </c>
      <c r="F6806" s="1" t="s">
        <v>150</v>
      </c>
      <c r="G6806" s="1" t="str">
        <f t="array" ref="G6806">IF($F6806="", "", _xlfn.XLOOKUP($F6806,accounts!$A$2:$A$86,accounts!$B$2:$B$86, "Other"))</f>
        <v>technology</v>
      </c>
      <c r="H6806" s="1" t="str">
        <f t="array" ref="H6806">IF($F6806="", "", IFS(_xlfn.XLOOKUP($F6806, accounts!$A$2:$A$86, accounts!$E$2:$E$86, 0)&gt;=1000, "Enterprise", _xlfn.XLOOKUP($F6806, accounts!$A$2:$A$86, accounts!$E$2:$E$86, 0)&gt;=100, "Mid-Market", TRUE, "SMB"))</f>
        <v>Enterprise</v>
      </c>
      <c r="I6806" s="1" t="str">
        <f t="array" ref="I6806">IF($F6806="", "", _xlfn.XLOOKUP($F6806,accounts!$A$2:$A$86,accounts!$F$2:$F$86, "Other"))</f>
        <v>United States</v>
      </c>
      <c r="J6806" s="1" t="s">
        <v>131</v>
      </c>
      <c r="K6806" s="3">
        <v>42996.0</v>
      </c>
      <c r="L6806" s="3">
        <v>43094.0</v>
      </c>
      <c r="M6806" s="1">
        <v>520.0</v>
      </c>
    </row>
    <row r="6807">
      <c r="A6807" s="1" t="s">
        <v>7012</v>
      </c>
      <c r="B6807" s="1" t="s">
        <v>28</v>
      </c>
      <c r="C6807" s="1" t="str">
        <f t="array" ref="C6807">_xlfn.XLOOKUP($B6807, sales_teams!$A$2:$A$36, sales_teams!$B$2:$B$36)</f>
        <v>Melvin Marxen</v>
      </c>
      <c r="D6807" s="1" t="str">
        <f t="array" ref="D6807">_xlfn.XLOOKUP($B6807, sales_teams!$A$2:$A$36, sales_teams!$C$2:$C$36)</f>
        <v>Central</v>
      </c>
      <c r="E6807" s="1" t="s">
        <v>109</v>
      </c>
      <c r="F6807" s="1" t="s">
        <v>82</v>
      </c>
      <c r="G6807" s="1" t="str">
        <f t="array" ref="G6807">IF($F6807="", "", _xlfn.XLOOKUP($F6807,accounts!$A$2:$A$86,accounts!$B$2:$B$86, "Other"))</f>
        <v>software</v>
      </c>
      <c r="H6807" s="1" t="str">
        <f t="array" ref="H6807">IF($F6807="", "", IFS(_xlfn.XLOOKUP($F6807, accounts!$A$2:$A$86, accounts!$E$2:$E$86, 0)&gt;=1000, "Enterprise", _xlfn.XLOOKUP($F6807, accounts!$A$2:$A$86, accounts!$E$2:$E$86, 0)&gt;=100, "Mid-Market", TRUE, "SMB"))</f>
        <v>Enterprise</v>
      </c>
      <c r="I6807" s="1" t="str">
        <f t="array" ref="I6807">IF($F6807="", "", _xlfn.XLOOKUP($F6807,accounts!$A$2:$A$86,accounts!$F$2:$F$86, "Other"))</f>
        <v>United States</v>
      </c>
      <c r="J6807" s="1" t="s">
        <v>131</v>
      </c>
      <c r="K6807" s="3">
        <v>42996.0</v>
      </c>
      <c r="L6807" s="3">
        <v>43092.0</v>
      </c>
      <c r="M6807" s="1">
        <v>1020.0</v>
      </c>
    </row>
    <row r="6808">
      <c r="A6808" s="1" t="s">
        <v>7013</v>
      </c>
      <c r="B6808" s="1" t="s">
        <v>54</v>
      </c>
      <c r="C6808" s="1" t="str">
        <f t="array" ref="C6808">_xlfn.XLOOKUP($B6808, sales_teams!$A$2:$A$36, sales_teams!$B$2:$B$36)</f>
        <v>Rocco Neubert</v>
      </c>
      <c r="D6808" s="1" t="str">
        <f t="array" ref="D6808">_xlfn.XLOOKUP($B6808, sales_teams!$A$2:$A$36, sales_teams!$C$2:$C$36)</f>
        <v>East</v>
      </c>
      <c r="E6808" s="1" t="s">
        <v>109</v>
      </c>
      <c r="F6808" s="1" t="s">
        <v>132</v>
      </c>
      <c r="G6808" s="1" t="str">
        <f t="array" ref="G6808">IF($F6808="", "", _xlfn.XLOOKUP($F6808,accounts!$A$2:$A$86,accounts!$B$2:$B$86, "Other"))</f>
        <v>marketing</v>
      </c>
      <c r="H6808" s="1" t="str">
        <f t="array" ref="H6808">IF($F6808="", "", IFS(_xlfn.XLOOKUP($F6808, accounts!$A$2:$A$86, accounts!$E$2:$E$86, 0)&gt;=1000, "Enterprise", _xlfn.XLOOKUP($F6808, accounts!$A$2:$A$86, accounts!$E$2:$E$86, 0)&gt;=100, "Mid-Market", TRUE, "SMB"))</f>
        <v>Enterprise</v>
      </c>
      <c r="I6808" s="1" t="str">
        <f t="array" ref="I6808">IF($F6808="", "", _xlfn.XLOOKUP($F6808,accounts!$A$2:$A$86,accounts!$F$2:$F$86, "Other"))</f>
        <v>Jordan</v>
      </c>
      <c r="J6808" s="1" t="s">
        <v>192</v>
      </c>
      <c r="K6808" s="3">
        <v>42996.0</v>
      </c>
      <c r="L6808" s="3">
        <v>43073.0</v>
      </c>
      <c r="M6808" s="1">
        <v>0.0</v>
      </c>
    </row>
    <row r="6809">
      <c r="A6809" s="1" t="s">
        <v>7014</v>
      </c>
      <c r="B6809" s="1" t="s">
        <v>54</v>
      </c>
      <c r="C6809" s="1" t="str">
        <f t="array" ref="C6809">_xlfn.XLOOKUP($B6809, sales_teams!$A$2:$A$36, sales_teams!$B$2:$B$36)</f>
        <v>Rocco Neubert</v>
      </c>
      <c r="D6809" s="1" t="str">
        <f t="array" ref="D6809">_xlfn.XLOOKUP($B6809, sales_teams!$A$2:$A$36, sales_teams!$C$2:$C$36)</f>
        <v>East</v>
      </c>
      <c r="E6809" s="1" t="s">
        <v>188</v>
      </c>
      <c r="F6809" s="1" t="s">
        <v>171</v>
      </c>
      <c r="G6809" s="1" t="str">
        <f t="array" ref="G6809">IF($F6809="", "", _xlfn.XLOOKUP($F6809,accounts!$A$2:$A$86,accounts!$B$2:$B$86, "Other"))</f>
        <v>retail</v>
      </c>
      <c r="H6809" s="1" t="str">
        <f t="array" ref="H6809">IF($F6809="", "", IFS(_xlfn.XLOOKUP($F6809, accounts!$A$2:$A$86, accounts!$E$2:$E$86, 0)&gt;=1000, "Enterprise", _xlfn.XLOOKUP($F6809, accounts!$A$2:$A$86, accounts!$E$2:$E$86, 0)&gt;=100, "Mid-Market", TRUE, "SMB"))</f>
        <v>Enterprise</v>
      </c>
      <c r="I6809" s="1" t="str">
        <f t="array" ref="I6809">IF($F6809="", "", _xlfn.XLOOKUP($F6809,accounts!$A$2:$A$86,accounts!$F$2:$F$86, "Other"))</f>
        <v>United States</v>
      </c>
      <c r="J6809" s="1" t="s">
        <v>192</v>
      </c>
      <c r="K6809" s="3">
        <v>42996.0</v>
      </c>
      <c r="L6809" s="3">
        <v>43089.0</v>
      </c>
      <c r="M6809" s="1">
        <v>0.0</v>
      </c>
    </row>
    <row r="6810">
      <c r="A6810" s="1" t="s">
        <v>7015</v>
      </c>
      <c r="B6810" s="1" t="s">
        <v>41</v>
      </c>
      <c r="C6810" s="1" t="str">
        <f t="array" ref="C6810">_xlfn.XLOOKUP($B6810, sales_teams!$A$2:$A$36, sales_teams!$B$2:$B$36)</f>
        <v>Cara Losch</v>
      </c>
      <c r="D6810" s="1" t="str">
        <f t="array" ref="D6810">_xlfn.XLOOKUP($B6810, sales_teams!$A$2:$A$36, sales_teams!$C$2:$C$36)</f>
        <v>East</v>
      </c>
      <c r="E6810" s="1" t="s">
        <v>148</v>
      </c>
      <c r="F6810" s="1" t="s">
        <v>81</v>
      </c>
      <c r="G6810" s="1" t="str">
        <f t="array" ref="G6810">IF($F6810="", "", _xlfn.XLOOKUP($F6810,accounts!$A$2:$A$86,accounts!$B$2:$B$86, "Other"))</f>
        <v>technology</v>
      </c>
      <c r="H6810" s="1" t="str">
        <f t="array" ref="H6810">IF($F6810="", "", IFS(_xlfn.XLOOKUP($F6810, accounts!$A$2:$A$86, accounts!$E$2:$E$86, 0)&gt;=1000, "Enterprise", _xlfn.XLOOKUP($F6810, accounts!$A$2:$A$86, accounts!$E$2:$E$86, 0)&gt;=100, "Mid-Market", TRUE, "SMB"))</f>
        <v>Enterprise</v>
      </c>
      <c r="I6810" s="1" t="str">
        <f t="array" ref="I6810">IF($F6810="", "", _xlfn.XLOOKUP($F6810,accounts!$A$2:$A$86,accounts!$F$2:$F$86, "Other"))</f>
        <v>United States</v>
      </c>
      <c r="J6810" s="1" t="s">
        <v>131</v>
      </c>
      <c r="K6810" s="3">
        <v>42996.0</v>
      </c>
      <c r="L6810" s="3">
        <v>43054.0</v>
      </c>
      <c r="M6810" s="1">
        <v>4205.0</v>
      </c>
    </row>
    <row r="6811">
      <c r="A6811" s="1" t="s">
        <v>7016</v>
      </c>
      <c r="B6811" s="1" t="s">
        <v>60</v>
      </c>
      <c r="C6811" s="1" t="str">
        <f t="array" ref="C6811">_xlfn.XLOOKUP($B6811, sales_teams!$A$2:$A$36, sales_teams!$B$2:$B$36)</f>
        <v>Celia Rouche</v>
      </c>
      <c r="D6811" s="1" t="str">
        <f t="array" ref="D6811">_xlfn.XLOOKUP($B6811, sales_teams!$A$2:$A$36, sales_teams!$C$2:$C$36)</f>
        <v>West</v>
      </c>
      <c r="E6811" s="1" t="s">
        <v>181</v>
      </c>
      <c r="F6811" s="1" t="s">
        <v>75</v>
      </c>
      <c r="G6811" s="1" t="str">
        <f t="array" ref="G6811">IF($F6811="", "", _xlfn.XLOOKUP($F6811,accounts!$A$2:$A$86,accounts!$B$2:$B$86, "Other"))</f>
        <v>software</v>
      </c>
      <c r="H6811" s="1" t="str">
        <f t="array" ref="H6811">IF($F6811="", "", IFS(_xlfn.XLOOKUP($F6811, accounts!$A$2:$A$86, accounts!$E$2:$E$86, 0)&gt;=1000, "Enterprise", _xlfn.XLOOKUP($F6811, accounts!$A$2:$A$86, accounts!$E$2:$E$86, 0)&gt;=100, "Mid-Market", TRUE, "SMB"))</f>
        <v>SMB</v>
      </c>
      <c r="I6811" s="1" t="str">
        <f t="array" ref="I6811">IF($F6811="", "", _xlfn.XLOOKUP($F6811,accounts!$A$2:$A$86,accounts!$F$2:$F$86, "Other"))</f>
        <v>United States</v>
      </c>
      <c r="J6811" s="1" t="s">
        <v>192</v>
      </c>
      <c r="K6811" s="3">
        <v>42996.0</v>
      </c>
      <c r="L6811" s="3">
        <v>43044.0</v>
      </c>
      <c r="M6811" s="1">
        <v>0.0</v>
      </c>
    </row>
    <row r="6812">
      <c r="A6812" s="1" t="s">
        <v>7017</v>
      </c>
      <c r="B6812" s="1" t="s">
        <v>105</v>
      </c>
      <c r="C6812" s="1" t="str">
        <f t="array" ref="C6812">_xlfn.XLOOKUP($B6812, sales_teams!$A$2:$A$36, sales_teams!$B$2:$B$36)</f>
        <v>Summer Sewald</v>
      </c>
      <c r="D6812" s="1" t="str">
        <f t="array" ref="D6812">_xlfn.XLOOKUP($B6812, sales_teams!$A$2:$A$36, sales_teams!$C$2:$C$36)</f>
        <v>West</v>
      </c>
      <c r="E6812" s="1" t="s">
        <v>194</v>
      </c>
      <c r="F6812" s="1" t="s">
        <v>121</v>
      </c>
      <c r="G6812" s="1" t="str">
        <f t="array" ref="G6812">IF($F6812="", "", _xlfn.XLOOKUP($F6812,accounts!$A$2:$A$86,accounts!$B$2:$B$86, "Other"))</f>
        <v>telecommunications</v>
      </c>
      <c r="H6812" s="1" t="str">
        <f t="array" ref="H6812">IF($F6812="", "", IFS(_xlfn.XLOOKUP($F6812, accounts!$A$2:$A$86, accounts!$E$2:$E$86, 0)&gt;=1000, "Enterprise", _xlfn.XLOOKUP($F6812, accounts!$A$2:$A$86, accounts!$E$2:$E$86, 0)&gt;=100, "Mid-Market", TRUE, "SMB"))</f>
        <v>Enterprise</v>
      </c>
      <c r="I6812" s="1" t="str">
        <f t="array" ref="I6812">IF($F6812="", "", _xlfn.XLOOKUP($F6812,accounts!$A$2:$A$86,accounts!$F$2:$F$86, "Other"))</f>
        <v>United States</v>
      </c>
      <c r="J6812" s="1" t="s">
        <v>189</v>
      </c>
      <c r="K6812" s="3">
        <v>42996.0</v>
      </c>
    </row>
    <row r="6813">
      <c r="A6813" s="1" t="s">
        <v>7018</v>
      </c>
      <c r="B6813" s="1" t="s">
        <v>105</v>
      </c>
      <c r="C6813" s="1" t="str">
        <f t="array" ref="C6813">_xlfn.XLOOKUP($B6813, sales_teams!$A$2:$A$36, sales_teams!$B$2:$B$36)</f>
        <v>Summer Sewald</v>
      </c>
      <c r="D6813" s="1" t="str">
        <f t="array" ref="D6813">_xlfn.XLOOKUP($B6813, sales_teams!$A$2:$A$36, sales_teams!$C$2:$C$36)</f>
        <v>West</v>
      </c>
      <c r="E6813" s="1" t="s">
        <v>179</v>
      </c>
      <c r="F6813" s="1" t="s">
        <v>164</v>
      </c>
      <c r="G6813" s="1" t="str">
        <f t="array" ref="G6813">IF($F6813="", "", _xlfn.XLOOKUP($F6813,accounts!$A$2:$A$86,accounts!$B$2:$B$86, "Other"))</f>
        <v>retail</v>
      </c>
      <c r="H6813" s="1" t="str">
        <f t="array" ref="H6813">IF($F6813="", "", IFS(_xlfn.XLOOKUP($F6813, accounts!$A$2:$A$86, accounts!$E$2:$E$86, 0)&gt;=1000, "Enterprise", _xlfn.XLOOKUP($F6813, accounts!$A$2:$A$86, accounts!$E$2:$E$86, 0)&gt;=100, "Mid-Market", TRUE, "SMB"))</f>
        <v>Mid-Market</v>
      </c>
      <c r="I6813" s="1" t="str">
        <f t="array" ref="I6813">IF($F6813="", "", _xlfn.XLOOKUP($F6813,accounts!$A$2:$A$86,accounts!$F$2:$F$86, "Other"))</f>
        <v>United States</v>
      </c>
      <c r="J6813" s="1" t="s">
        <v>189</v>
      </c>
      <c r="K6813" s="3">
        <v>42996.0</v>
      </c>
    </row>
    <row r="6814">
      <c r="A6814" s="1" t="s">
        <v>7019</v>
      </c>
      <c r="B6814" s="1" t="s">
        <v>7</v>
      </c>
      <c r="C6814" s="1" t="str">
        <f t="array" ref="C6814">_xlfn.XLOOKUP($B6814, sales_teams!$A$2:$A$36, sales_teams!$B$2:$B$36)</f>
        <v>Dustin Brinkmann</v>
      </c>
      <c r="D6814" s="1" t="str">
        <f t="array" ref="D6814">_xlfn.XLOOKUP($B6814, sales_teams!$A$2:$A$36, sales_teams!$C$2:$C$36)</f>
        <v>Central</v>
      </c>
      <c r="E6814" s="1" t="s">
        <v>109</v>
      </c>
      <c r="F6814" s="1" t="s">
        <v>95</v>
      </c>
      <c r="G6814" s="1" t="str">
        <f t="array" ref="G6814">IF($F6814="", "", _xlfn.XLOOKUP($F6814,accounts!$A$2:$A$86,accounts!$B$2:$B$86, "Other"))</f>
        <v>finance</v>
      </c>
      <c r="H6814" s="1" t="str">
        <f t="array" ref="H6814">IF($F6814="", "", IFS(_xlfn.XLOOKUP($F6814, accounts!$A$2:$A$86, accounts!$E$2:$E$86, 0)&gt;=1000, "Enterprise", _xlfn.XLOOKUP($F6814, accounts!$A$2:$A$86, accounts!$E$2:$E$86, 0)&gt;=100, "Mid-Market", TRUE, "SMB"))</f>
        <v>Enterprise</v>
      </c>
      <c r="I6814" s="1" t="str">
        <f t="array" ref="I6814">IF($F6814="", "", _xlfn.XLOOKUP($F6814,accounts!$A$2:$A$86,accounts!$F$2:$F$86, "Other"))</f>
        <v>United States</v>
      </c>
      <c r="J6814" s="1" t="s">
        <v>192</v>
      </c>
      <c r="K6814" s="3">
        <v>42997.0</v>
      </c>
      <c r="L6814" s="3">
        <v>43008.0</v>
      </c>
      <c r="M6814" s="1">
        <v>0.0</v>
      </c>
    </row>
    <row r="6815">
      <c r="A6815" s="1" t="s">
        <v>7020</v>
      </c>
      <c r="B6815" s="1" t="s">
        <v>12</v>
      </c>
      <c r="C6815" s="1" t="str">
        <f t="array" ref="C6815">_xlfn.XLOOKUP($B6815, sales_teams!$A$2:$A$36, sales_teams!$B$2:$B$36)</f>
        <v>Dustin Brinkmann</v>
      </c>
      <c r="D6815" s="1" t="str">
        <f t="array" ref="D6815">_xlfn.XLOOKUP($B6815, sales_teams!$A$2:$A$36, sales_teams!$C$2:$C$36)</f>
        <v>Central</v>
      </c>
      <c r="E6815" s="1" t="s">
        <v>109</v>
      </c>
      <c r="F6815" s="1" t="s">
        <v>149</v>
      </c>
      <c r="G6815" s="1" t="str">
        <f t="array" ref="G6815">IF($F6815="", "", _xlfn.XLOOKUP($F6815,accounts!$A$2:$A$86,accounts!$B$2:$B$86, "Other"))</f>
        <v>medical</v>
      </c>
      <c r="H6815" s="1" t="str">
        <f t="array" ref="H6815">IF($F6815="", "", IFS(_xlfn.XLOOKUP($F6815, accounts!$A$2:$A$86, accounts!$E$2:$E$86, 0)&gt;=1000, "Enterprise", _xlfn.XLOOKUP($F6815, accounts!$A$2:$A$86, accounts!$E$2:$E$86, 0)&gt;=100, "Mid-Market", TRUE, "SMB"))</f>
        <v>Enterprise</v>
      </c>
      <c r="I6815" s="1" t="str">
        <f t="array" ref="I6815">IF($F6815="", "", _xlfn.XLOOKUP($F6815,accounts!$A$2:$A$86,accounts!$F$2:$F$86, "Other"))</f>
        <v>United States</v>
      </c>
      <c r="J6815" s="1" t="s">
        <v>192</v>
      </c>
      <c r="K6815" s="3">
        <v>42997.0</v>
      </c>
      <c r="L6815" s="3">
        <v>43047.0</v>
      </c>
      <c r="M6815" s="1">
        <v>0.0</v>
      </c>
    </row>
    <row r="6816">
      <c r="A6816" s="1" t="s">
        <v>7021</v>
      </c>
      <c r="B6816" s="1" t="s">
        <v>39</v>
      </c>
      <c r="C6816" s="1" t="str">
        <f t="array" ref="C6816">_xlfn.XLOOKUP($B6816, sales_teams!$A$2:$A$36, sales_teams!$B$2:$B$36)</f>
        <v>Cara Losch</v>
      </c>
      <c r="D6816" s="1" t="str">
        <f t="array" ref="D6816">_xlfn.XLOOKUP($B6816, sales_teams!$A$2:$A$36, sales_teams!$C$2:$C$36)</f>
        <v>East</v>
      </c>
      <c r="E6816" s="1" t="s">
        <v>194</v>
      </c>
      <c r="G6816" s="1" t="str">
        <f t="array" ref="G6816">IF($F6816="", "", _xlfn.XLOOKUP($F6816,accounts!$A$2:$A$86,accounts!$B$2:$B$86, "Other"))</f>
        <v/>
      </c>
      <c r="H6816" s="1" t="str">
        <f t="array" ref="H6816">IF($F6816="", "", IFS(_xlfn.XLOOKUP($F6816, accounts!$A$2:$A$86, accounts!$E$2:$E$86, 0)&gt;=1000, "Enterprise", _xlfn.XLOOKUP($F6816, accounts!$A$2:$A$86, accounts!$E$2:$E$86, 0)&gt;=100, "Mid-Market", TRUE, "SMB"))</f>
        <v/>
      </c>
      <c r="I6816" s="1" t="str">
        <f t="array" ref="I6816">IF($F6816="", "", _xlfn.XLOOKUP($F6816,accounts!$A$2:$A$86,accounts!$F$2:$F$86, "Other"))</f>
        <v/>
      </c>
      <c r="J6816" s="1" t="s">
        <v>189</v>
      </c>
      <c r="K6816" s="3">
        <v>42997.0</v>
      </c>
    </row>
    <row r="6817">
      <c r="A6817" s="1" t="s">
        <v>7022</v>
      </c>
      <c r="B6817" s="1" t="s">
        <v>30</v>
      </c>
      <c r="C6817" s="1" t="str">
        <f t="array" ref="C6817">_xlfn.XLOOKUP($B6817, sales_teams!$A$2:$A$36, sales_teams!$B$2:$B$36)</f>
        <v>Melvin Marxen</v>
      </c>
      <c r="D6817" s="1" t="str">
        <f t="array" ref="D6817">_xlfn.XLOOKUP($B6817, sales_teams!$A$2:$A$36, sales_teams!$C$2:$C$36)</f>
        <v>Central</v>
      </c>
      <c r="E6817" s="1" t="s">
        <v>148</v>
      </c>
      <c r="F6817" s="1" t="s">
        <v>76</v>
      </c>
      <c r="G6817" s="1" t="str">
        <f t="array" ref="G6817">IF($F6817="", "", _xlfn.XLOOKUP($F6817,accounts!$A$2:$A$86,accounts!$B$2:$B$86, "Other"))</f>
        <v>marketing</v>
      </c>
      <c r="H6817" s="1" t="str">
        <f t="array" ref="H6817">IF($F6817="", "", IFS(_xlfn.XLOOKUP($F6817, accounts!$A$2:$A$86, accounts!$E$2:$E$86, 0)&gt;=1000, "Enterprise", _xlfn.XLOOKUP($F6817, accounts!$A$2:$A$86, accounts!$E$2:$E$86, 0)&gt;=100, "Mid-Market", TRUE, "SMB"))</f>
        <v>Enterprise</v>
      </c>
      <c r="I6817" s="1" t="str">
        <f t="array" ref="I6817">IF($F6817="", "", _xlfn.XLOOKUP($F6817,accounts!$A$2:$A$86,accounts!$F$2:$F$86, "Other"))</f>
        <v>United States</v>
      </c>
      <c r="J6817" s="1" t="s">
        <v>131</v>
      </c>
      <c r="K6817" s="3">
        <v>42997.0</v>
      </c>
      <c r="L6817" s="3">
        <v>43076.0</v>
      </c>
      <c r="M6817" s="1">
        <v>4990.0</v>
      </c>
    </row>
    <row r="6818">
      <c r="A6818" s="1" t="s">
        <v>7023</v>
      </c>
      <c r="B6818" s="1" t="s">
        <v>30</v>
      </c>
      <c r="C6818" s="1" t="str">
        <f t="array" ref="C6818">_xlfn.XLOOKUP($B6818, sales_teams!$A$2:$A$36, sales_teams!$B$2:$B$36)</f>
        <v>Melvin Marxen</v>
      </c>
      <c r="D6818" s="1" t="str">
        <f t="array" ref="D6818">_xlfn.XLOOKUP($B6818, sales_teams!$A$2:$A$36, sales_teams!$C$2:$C$36)</f>
        <v>Central</v>
      </c>
      <c r="E6818" s="1" t="s">
        <v>148</v>
      </c>
      <c r="F6818" s="1" t="s">
        <v>79</v>
      </c>
      <c r="G6818" s="1" t="str">
        <f t="array" ref="G6818">IF($F6818="", "", _xlfn.XLOOKUP($F6818,accounts!$A$2:$A$86,accounts!$B$2:$B$86, "Other"))</f>
        <v>entertainment</v>
      </c>
      <c r="H6818" s="1" t="str">
        <f t="array" ref="H6818">IF($F6818="", "", IFS(_xlfn.XLOOKUP($F6818, accounts!$A$2:$A$86, accounts!$E$2:$E$86, 0)&gt;=1000, "Enterprise", _xlfn.XLOOKUP($F6818, accounts!$A$2:$A$86, accounts!$E$2:$E$86, 0)&gt;=100, "Mid-Market", TRUE, "SMB"))</f>
        <v>Mid-Market</v>
      </c>
      <c r="I6818" s="1" t="str">
        <f t="array" ref="I6818">IF($F6818="", "", _xlfn.XLOOKUP($F6818,accounts!$A$2:$A$86,accounts!$F$2:$F$86, "Other"))</f>
        <v>United States</v>
      </c>
      <c r="J6818" s="1" t="s">
        <v>131</v>
      </c>
      <c r="K6818" s="3">
        <v>42997.0</v>
      </c>
      <c r="L6818" s="3">
        <v>43007.0</v>
      </c>
      <c r="M6818" s="1">
        <v>5450.0</v>
      </c>
    </row>
    <row r="6819">
      <c r="A6819" s="1" t="s">
        <v>7024</v>
      </c>
      <c r="B6819" s="1" t="s">
        <v>94</v>
      </c>
      <c r="C6819" s="1" t="str">
        <f t="array" ref="C6819">_xlfn.XLOOKUP($B6819, sales_teams!$A$2:$A$36, sales_teams!$B$2:$B$36)</f>
        <v>Celia Rouche</v>
      </c>
      <c r="D6819" s="1" t="str">
        <f t="array" ref="D6819">_xlfn.XLOOKUP($B6819, sales_teams!$A$2:$A$36, sales_teams!$C$2:$C$36)</f>
        <v>West</v>
      </c>
      <c r="E6819" s="1" t="s">
        <v>179</v>
      </c>
      <c r="F6819" s="1" t="s">
        <v>117</v>
      </c>
      <c r="G6819" s="1" t="str">
        <f t="array" ref="G6819">IF($F6819="", "", _xlfn.XLOOKUP($F6819,accounts!$A$2:$A$86,accounts!$B$2:$B$86, "Other"))</f>
        <v>retail</v>
      </c>
      <c r="H6819" s="1" t="str">
        <f t="array" ref="H6819">IF($F6819="", "", IFS(_xlfn.XLOOKUP($F6819, accounts!$A$2:$A$86, accounts!$E$2:$E$86, 0)&gt;=1000, "Enterprise", _xlfn.XLOOKUP($F6819, accounts!$A$2:$A$86, accounts!$E$2:$E$86, 0)&gt;=100, "Mid-Market", TRUE, "SMB"))</f>
        <v>Mid-Market</v>
      </c>
      <c r="I6819" s="1" t="str">
        <f t="array" ref="I6819">IF($F6819="", "", _xlfn.XLOOKUP($F6819,accounts!$A$2:$A$86,accounts!$F$2:$F$86, "Other"))</f>
        <v>United States</v>
      </c>
      <c r="J6819" s="1" t="s">
        <v>131</v>
      </c>
      <c r="K6819" s="3">
        <v>42997.0</v>
      </c>
      <c r="L6819" s="3">
        <v>43050.0</v>
      </c>
      <c r="M6819" s="1">
        <v>53.0</v>
      </c>
    </row>
    <row r="6820">
      <c r="A6820" s="1" t="s">
        <v>7025</v>
      </c>
      <c r="B6820" s="1" t="s">
        <v>19</v>
      </c>
      <c r="C6820" s="1" t="str">
        <f t="array" ref="C6820">_xlfn.XLOOKUP($B6820, sales_teams!$A$2:$A$36, sales_teams!$B$2:$B$36)</f>
        <v>Melvin Marxen</v>
      </c>
      <c r="D6820" s="1" t="str">
        <f t="array" ref="D6820">_xlfn.XLOOKUP($B6820, sales_teams!$A$2:$A$36, sales_teams!$C$2:$C$36)</f>
        <v>Central</v>
      </c>
      <c r="E6820" s="1" t="s">
        <v>148</v>
      </c>
      <c r="F6820" s="1" t="s">
        <v>78</v>
      </c>
      <c r="G6820" s="1" t="str">
        <f t="array" ref="G6820">IF($F6820="", "", _xlfn.XLOOKUP($F6820,accounts!$A$2:$A$86,accounts!$B$2:$B$86, "Other"))</f>
        <v>marketing</v>
      </c>
      <c r="H6820" s="1" t="str">
        <f t="array" ref="H6820">IF($F6820="", "", IFS(_xlfn.XLOOKUP($F6820, accounts!$A$2:$A$86, accounts!$E$2:$E$86, 0)&gt;=1000, "Enterprise", _xlfn.XLOOKUP($F6820, accounts!$A$2:$A$86, accounts!$E$2:$E$86, 0)&gt;=100, "Mid-Market", TRUE, "SMB"))</f>
        <v>Enterprise</v>
      </c>
      <c r="I6820" s="1" t="str">
        <f t="array" ref="I6820">IF($F6820="", "", _xlfn.XLOOKUP($F6820,accounts!$A$2:$A$86,accounts!$F$2:$F$86, "Other"))</f>
        <v>United States</v>
      </c>
      <c r="J6820" s="1" t="s">
        <v>131</v>
      </c>
      <c r="K6820" s="3">
        <v>42997.0</v>
      </c>
      <c r="L6820" s="3">
        <v>43003.0</v>
      </c>
      <c r="M6820" s="1">
        <v>3678.0</v>
      </c>
    </row>
    <row r="6821">
      <c r="A6821" s="1" t="s">
        <v>7026</v>
      </c>
      <c r="B6821" s="1" t="s">
        <v>104</v>
      </c>
      <c r="C6821" s="1" t="str">
        <f t="array" ref="C6821">_xlfn.XLOOKUP($B6821, sales_teams!$A$2:$A$36, sales_teams!$B$2:$B$36)</f>
        <v>Summer Sewald</v>
      </c>
      <c r="D6821" s="1" t="str">
        <f t="array" ref="D6821">_xlfn.XLOOKUP($B6821, sales_teams!$A$2:$A$36, sales_teams!$C$2:$C$36)</f>
        <v>West</v>
      </c>
      <c r="E6821" s="1" t="s">
        <v>148</v>
      </c>
      <c r="F6821" s="1" t="s">
        <v>137</v>
      </c>
      <c r="G6821" s="1" t="str">
        <f t="array" ref="G6821">IF($F6821="", "", _xlfn.XLOOKUP($F6821,accounts!$A$2:$A$86,accounts!$B$2:$B$86, "Other"))</f>
        <v>services</v>
      </c>
      <c r="H6821" s="1" t="str">
        <f t="array" ref="H6821">IF($F6821="", "", IFS(_xlfn.XLOOKUP($F6821, accounts!$A$2:$A$86, accounts!$E$2:$E$86, 0)&gt;=1000, "Enterprise", _xlfn.XLOOKUP($F6821, accounts!$A$2:$A$86, accounts!$E$2:$E$86, 0)&gt;=100, "Mid-Market", TRUE, "SMB"))</f>
        <v>Enterprise</v>
      </c>
      <c r="I6821" s="1" t="str">
        <f t="array" ref="I6821">IF($F6821="", "", _xlfn.XLOOKUP($F6821,accounts!$A$2:$A$86,accounts!$F$2:$F$86, "Other"))</f>
        <v>Germany</v>
      </c>
      <c r="J6821" s="1" t="s">
        <v>192</v>
      </c>
      <c r="K6821" s="3">
        <v>42997.0</v>
      </c>
      <c r="L6821" s="3">
        <v>43007.0</v>
      </c>
      <c r="M6821" s="1">
        <v>0.0</v>
      </c>
    </row>
    <row r="6822">
      <c r="A6822" s="1" t="s">
        <v>7027</v>
      </c>
      <c r="B6822" s="1" t="s">
        <v>104</v>
      </c>
      <c r="C6822" s="1" t="str">
        <f t="array" ref="C6822">_xlfn.XLOOKUP($B6822, sales_teams!$A$2:$A$36, sales_teams!$B$2:$B$36)</f>
        <v>Summer Sewald</v>
      </c>
      <c r="D6822" s="1" t="str">
        <f t="array" ref="D6822">_xlfn.XLOOKUP($B6822, sales_teams!$A$2:$A$36, sales_teams!$C$2:$C$36)</f>
        <v>West</v>
      </c>
      <c r="E6822" s="1" t="s">
        <v>188</v>
      </c>
      <c r="F6822" s="1" t="s">
        <v>134</v>
      </c>
      <c r="G6822" s="1" t="str">
        <f t="array" ref="G6822">IF($F6822="", "", _xlfn.XLOOKUP($F6822,accounts!$A$2:$A$86,accounts!$B$2:$B$86, "Other"))</f>
        <v>services</v>
      </c>
      <c r="H6822" s="1" t="str">
        <f t="array" ref="H6822">IF($F6822="", "", IFS(_xlfn.XLOOKUP($F6822, accounts!$A$2:$A$86, accounts!$E$2:$E$86, 0)&gt;=1000, "Enterprise", _xlfn.XLOOKUP($F6822, accounts!$A$2:$A$86, accounts!$E$2:$E$86, 0)&gt;=100, "Mid-Market", TRUE, "SMB"))</f>
        <v>Enterprise</v>
      </c>
      <c r="I6822" s="1" t="str">
        <f t="array" ref="I6822">IF($F6822="", "", _xlfn.XLOOKUP($F6822,accounts!$A$2:$A$86,accounts!$F$2:$F$86, "Other"))</f>
        <v>Brazil</v>
      </c>
      <c r="J6822" s="1" t="s">
        <v>192</v>
      </c>
      <c r="K6822" s="3">
        <v>42997.0</v>
      </c>
      <c r="L6822" s="3">
        <v>43066.0</v>
      </c>
      <c r="M6822" s="1">
        <v>0.0</v>
      </c>
    </row>
    <row r="6823">
      <c r="A6823" s="1" t="s">
        <v>7028</v>
      </c>
      <c r="B6823" s="1" t="s">
        <v>102</v>
      </c>
      <c r="C6823" s="1" t="str">
        <f t="array" ref="C6823">_xlfn.XLOOKUP($B6823, sales_teams!$A$2:$A$36, sales_teams!$B$2:$B$36)</f>
        <v>Summer Sewald</v>
      </c>
      <c r="D6823" s="1" t="str">
        <f t="array" ref="D6823">_xlfn.XLOOKUP($B6823, sales_teams!$A$2:$A$36, sales_teams!$C$2:$C$36)</f>
        <v>West</v>
      </c>
      <c r="E6823" s="1" t="s">
        <v>181</v>
      </c>
      <c r="F6823" s="1" t="s">
        <v>84</v>
      </c>
      <c r="G6823" s="1" t="str">
        <f t="array" ref="G6823">IF($F6823="", "", _xlfn.XLOOKUP($F6823,accounts!$A$2:$A$86,accounts!$B$2:$B$86, "Other"))</f>
        <v>retail</v>
      </c>
      <c r="H6823" s="1" t="str">
        <f t="array" ref="H6823">IF($F6823="", "", IFS(_xlfn.XLOOKUP($F6823, accounts!$A$2:$A$86, accounts!$E$2:$E$86, 0)&gt;=1000, "Enterprise", _xlfn.XLOOKUP($F6823, accounts!$A$2:$A$86, accounts!$E$2:$E$86, 0)&gt;=100, "Mid-Market", TRUE, "SMB"))</f>
        <v>Enterprise</v>
      </c>
      <c r="I6823" s="1" t="str">
        <f t="array" ref="I6823">IF($F6823="", "", _xlfn.XLOOKUP($F6823,accounts!$A$2:$A$86,accounts!$F$2:$F$86, "Other"))</f>
        <v>United States</v>
      </c>
      <c r="J6823" s="1" t="s">
        <v>131</v>
      </c>
      <c r="K6823" s="3">
        <v>42997.0</v>
      </c>
      <c r="L6823" s="3">
        <v>43057.0</v>
      </c>
      <c r="M6823" s="1">
        <v>555.0</v>
      </c>
    </row>
    <row r="6824">
      <c r="A6824" s="1" t="s">
        <v>7029</v>
      </c>
      <c r="B6824" s="1" t="s">
        <v>17</v>
      </c>
      <c r="C6824" s="1" t="str">
        <f t="array" ref="C6824">_xlfn.XLOOKUP($B6824, sales_teams!$A$2:$A$36, sales_teams!$B$2:$B$36)</f>
        <v>Dustin Brinkmann</v>
      </c>
      <c r="D6824" s="1" t="str">
        <f t="array" ref="D6824">_xlfn.XLOOKUP($B6824, sales_teams!$A$2:$A$36, sales_teams!$C$2:$C$36)</f>
        <v>Central</v>
      </c>
      <c r="E6824" s="1" t="s">
        <v>181</v>
      </c>
      <c r="F6824" s="1" t="s">
        <v>145</v>
      </c>
      <c r="G6824" s="1" t="str">
        <f t="array" ref="G6824">IF($F6824="", "", _xlfn.XLOOKUP($F6824,accounts!$A$2:$A$86,accounts!$B$2:$B$86, "Other"))</f>
        <v>technology</v>
      </c>
      <c r="H6824" s="1" t="str">
        <f t="array" ref="H6824">IF($F6824="", "", IFS(_xlfn.XLOOKUP($F6824, accounts!$A$2:$A$86, accounts!$E$2:$E$86, 0)&gt;=1000, "Enterprise", _xlfn.XLOOKUP($F6824, accounts!$A$2:$A$86, accounts!$E$2:$E$86, 0)&gt;=100, "Mid-Market", TRUE, "SMB"))</f>
        <v>Enterprise</v>
      </c>
      <c r="I6824" s="1" t="str">
        <f t="array" ref="I6824">IF($F6824="", "", _xlfn.XLOOKUP($F6824,accounts!$A$2:$A$86,accounts!$F$2:$F$86, "Other"))</f>
        <v>Panama</v>
      </c>
      <c r="J6824" s="1" t="s">
        <v>131</v>
      </c>
      <c r="K6824" s="3">
        <v>42997.0</v>
      </c>
      <c r="L6824" s="3">
        <v>43085.0</v>
      </c>
      <c r="M6824" s="1">
        <v>492.0</v>
      </c>
    </row>
    <row r="6825">
      <c r="A6825" s="1" t="s">
        <v>7030</v>
      </c>
      <c r="B6825" s="1" t="s">
        <v>24</v>
      </c>
      <c r="C6825" s="1" t="str">
        <f t="array" ref="C6825">_xlfn.XLOOKUP($B6825, sales_teams!$A$2:$A$36, sales_teams!$B$2:$B$36)</f>
        <v>Melvin Marxen</v>
      </c>
      <c r="D6825" s="1" t="str">
        <f t="array" ref="D6825">_xlfn.XLOOKUP($B6825, sales_teams!$A$2:$A$36, sales_teams!$C$2:$C$36)</f>
        <v>Central</v>
      </c>
      <c r="E6825" s="1" t="s">
        <v>109</v>
      </c>
      <c r="F6825" s="1" t="s">
        <v>56</v>
      </c>
      <c r="G6825" s="1" t="str">
        <f t="array" ref="G6825">IF($F6825="", "", _xlfn.XLOOKUP($F6825,accounts!$A$2:$A$86,accounts!$B$2:$B$86, "Other"))</f>
        <v>software</v>
      </c>
      <c r="H6825" s="1" t="str">
        <f t="array" ref="H6825">IF($F6825="", "", IFS(_xlfn.XLOOKUP($F6825, accounts!$A$2:$A$86, accounts!$E$2:$E$86, 0)&gt;=1000, "Enterprise", _xlfn.XLOOKUP($F6825, accounts!$A$2:$A$86, accounts!$E$2:$E$86, 0)&gt;=100, "Mid-Market", TRUE, "SMB"))</f>
        <v>Enterprise</v>
      </c>
      <c r="I6825" s="1" t="str">
        <f t="array" ref="I6825">IF($F6825="", "", _xlfn.XLOOKUP($F6825,accounts!$A$2:$A$86,accounts!$F$2:$F$86, "Other"))</f>
        <v>United States</v>
      </c>
      <c r="J6825" s="1" t="s">
        <v>192</v>
      </c>
      <c r="K6825" s="3">
        <v>42997.0</v>
      </c>
      <c r="L6825" s="3">
        <v>43062.0</v>
      </c>
      <c r="M6825" s="1">
        <v>0.0</v>
      </c>
    </row>
    <row r="6826">
      <c r="A6826" s="1" t="s">
        <v>7031</v>
      </c>
      <c r="B6826" s="1" t="s">
        <v>24</v>
      </c>
      <c r="C6826" s="1" t="str">
        <f t="array" ref="C6826">_xlfn.XLOOKUP($B6826, sales_teams!$A$2:$A$36, sales_teams!$B$2:$B$36)</f>
        <v>Melvin Marxen</v>
      </c>
      <c r="D6826" s="1" t="str">
        <f t="array" ref="D6826">_xlfn.XLOOKUP($B6826, sales_teams!$A$2:$A$36, sales_teams!$C$2:$C$36)</f>
        <v>Central</v>
      </c>
      <c r="E6826" s="1" t="s">
        <v>109</v>
      </c>
      <c r="F6826" s="1" t="s">
        <v>136</v>
      </c>
      <c r="G6826" s="1" t="str">
        <f t="array" ref="G6826">IF($F6826="", "", _xlfn.XLOOKUP($F6826,accounts!$A$2:$A$86,accounts!$B$2:$B$86, "Other"))</f>
        <v>services</v>
      </c>
      <c r="H6826" s="1" t="str">
        <f t="array" ref="H6826">IF($F6826="", "", IFS(_xlfn.XLOOKUP($F6826, accounts!$A$2:$A$86, accounts!$E$2:$E$86, 0)&gt;=1000, "Enterprise", _xlfn.XLOOKUP($F6826, accounts!$A$2:$A$86, accounts!$E$2:$E$86, 0)&gt;=100, "Mid-Market", TRUE, "SMB"))</f>
        <v>Enterprise</v>
      </c>
      <c r="I6826" s="1" t="str">
        <f t="array" ref="I6826">IF($F6826="", "", _xlfn.XLOOKUP($F6826,accounts!$A$2:$A$86,accounts!$F$2:$F$86, "Other"))</f>
        <v>United States</v>
      </c>
      <c r="J6826" s="1" t="s">
        <v>192</v>
      </c>
      <c r="K6826" s="3">
        <v>42997.0</v>
      </c>
      <c r="L6826" s="3">
        <v>43049.0</v>
      </c>
      <c r="M6826" s="1">
        <v>0.0</v>
      </c>
    </row>
    <row r="6827">
      <c r="A6827" s="1" t="s">
        <v>7032</v>
      </c>
      <c r="B6827" s="1" t="s">
        <v>24</v>
      </c>
      <c r="C6827" s="1" t="str">
        <f t="array" ref="C6827">_xlfn.XLOOKUP($B6827, sales_teams!$A$2:$A$36, sales_teams!$B$2:$B$36)</f>
        <v>Melvin Marxen</v>
      </c>
      <c r="D6827" s="1" t="str">
        <f t="array" ref="D6827">_xlfn.XLOOKUP($B6827, sales_teams!$A$2:$A$36, sales_teams!$C$2:$C$36)</f>
        <v>Central</v>
      </c>
      <c r="E6827" s="1" t="s">
        <v>181</v>
      </c>
      <c r="F6827" s="1" t="s">
        <v>113</v>
      </c>
      <c r="G6827" s="1" t="str">
        <f t="array" ref="G6827">IF($F6827="", "", _xlfn.XLOOKUP($F6827,accounts!$A$2:$A$86,accounts!$B$2:$B$86, "Other"))</f>
        <v>telecommunications</v>
      </c>
      <c r="H6827" s="1" t="str">
        <f t="array" ref="H6827">IF($F6827="", "", IFS(_xlfn.XLOOKUP($F6827, accounts!$A$2:$A$86, accounts!$E$2:$E$86, 0)&gt;=1000, "Enterprise", _xlfn.XLOOKUP($F6827, accounts!$A$2:$A$86, accounts!$E$2:$E$86, 0)&gt;=100, "Mid-Market", TRUE, "SMB"))</f>
        <v>Mid-Market</v>
      </c>
      <c r="I6827" s="1" t="str">
        <f t="array" ref="I6827">IF($F6827="", "", _xlfn.XLOOKUP($F6827,accounts!$A$2:$A$86,accounts!$F$2:$F$86, "Other"))</f>
        <v>United States</v>
      </c>
      <c r="J6827" s="1" t="s">
        <v>131</v>
      </c>
      <c r="K6827" s="3">
        <v>42997.0</v>
      </c>
      <c r="L6827" s="3">
        <v>43056.0</v>
      </c>
      <c r="M6827" s="1">
        <v>574.0</v>
      </c>
    </row>
    <row r="6828">
      <c r="A6828" s="1" t="s">
        <v>7033</v>
      </c>
      <c r="B6828" s="1" t="s">
        <v>107</v>
      </c>
      <c r="C6828" s="1" t="str">
        <f t="array" ref="C6828">_xlfn.XLOOKUP($B6828, sales_teams!$A$2:$A$36, sales_teams!$B$2:$B$36)</f>
        <v>Summer Sewald</v>
      </c>
      <c r="D6828" s="1" t="str">
        <f t="array" ref="D6828">_xlfn.XLOOKUP($B6828, sales_teams!$A$2:$A$36, sales_teams!$C$2:$C$36)</f>
        <v>West</v>
      </c>
      <c r="E6828" s="1" t="s">
        <v>109</v>
      </c>
      <c r="G6828" s="1" t="str">
        <f t="array" ref="G6828">IF($F6828="", "", _xlfn.XLOOKUP($F6828,accounts!$A$2:$A$86,accounts!$B$2:$B$86, "Other"))</f>
        <v/>
      </c>
      <c r="H6828" s="1" t="str">
        <f t="array" ref="H6828">IF($F6828="", "", IFS(_xlfn.XLOOKUP($F6828, accounts!$A$2:$A$86, accounts!$E$2:$E$86, 0)&gt;=1000, "Enterprise", _xlfn.XLOOKUP($F6828, accounts!$A$2:$A$86, accounts!$E$2:$E$86, 0)&gt;=100, "Mid-Market", TRUE, "SMB"))</f>
        <v/>
      </c>
      <c r="I6828" s="1" t="str">
        <f t="array" ref="I6828">IF($F6828="", "", _xlfn.XLOOKUP($F6828,accounts!$A$2:$A$86,accounts!$F$2:$F$86, "Other"))</f>
        <v/>
      </c>
      <c r="J6828" s="1" t="s">
        <v>189</v>
      </c>
      <c r="K6828" s="3">
        <v>42997.0</v>
      </c>
    </row>
    <row r="6829">
      <c r="A6829" s="1" t="s">
        <v>7034</v>
      </c>
      <c r="B6829" s="1" t="s">
        <v>107</v>
      </c>
      <c r="C6829" s="1" t="str">
        <f t="array" ref="C6829">_xlfn.XLOOKUP($B6829, sales_teams!$A$2:$A$36, sales_teams!$B$2:$B$36)</f>
        <v>Summer Sewald</v>
      </c>
      <c r="D6829" s="1" t="str">
        <f t="array" ref="D6829">_xlfn.XLOOKUP($B6829, sales_teams!$A$2:$A$36, sales_teams!$C$2:$C$36)</f>
        <v>West</v>
      </c>
      <c r="E6829" s="1" t="s">
        <v>148</v>
      </c>
      <c r="F6829" s="1" t="s">
        <v>91</v>
      </c>
      <c r="G6829" s="1" t="str">
        <f t="array" ref="G6829">IF($F6829="", "", _xlfn.XLOOKUP($F6829,accounts!$A$2:$A$86,accounts!$B$2:$B$86, "Other"))</f>
        <v>employment</v>
      </c>
      <c r="H6829" s="1" t="str">
        <f t="array" ref="H6829">IF($F6829="", "", IFS(_xlfn.XLOOKUP($F6829, accounts!$A$2:$A$86, accounts!$E$2:$E$86, 0)&gt;=1000, "Enterprise", _xlfn.XLOOKUP($F6829, accounts!$A$2:$A$86, accounts!$E$2:$E$86, 0)&gt;=100, "Mid-Market", TRUE, "SMB"))</f>
        <v>Enterprise</v>
      </c>
      <c r="I6829" s="1" t="str">
        <f t="array" ref="I6829">IF($F6829="", "", _xlfn.XLOOKUP($F6829,accounts!$A$2:$A$86,accounts!$F$2:$F$86, "Other"))</f>
        <v>United States</v>
      </c>
      <c r="J6829" s="1" t="s">
        <v>131</v>
      </c>
      <c r="K6829" s="3">
        <v>42997.0</v>
      </c>
      <c r="L6829" s="3">
        <v>43078.0</v>
      </c>
      <c r="M6829" s="1">
        <v>4709.0</v>
      </c>
    </row>
    <row r="6830">
      <c r="A6830" s="1" t="s">
        <v>7035</v>
      </c>
      <c r="B6830" s="1" t="s">
        <v>28</v>
      </c>
      <c r="C6830" s="1" t="str">
        <f t="array" ref="C6830">_xlfn.XLOOKUP($B6830, sales_teams!$A$2:$A$36, sales_teams!$B$2:$B$36)</f>
        <v>Melvin Marxen</v>
      </c>
      <c r="D6830" s="1" t="str">
        <f t="array" ref="D6830">_xlfn.XLOOKUP($B6830, sales_teams!$A$2:$A$36, sales_teams!$C$2:$C$36)</f>
        <v>Central</v>
      </c>
      <c r="E6830" s="1" t="s">
        <v>188</v>
      </c>
      <c r="F6830" s="1" t="s">
        <v>59</v>
      </c>
      <c r="G6830" s="1" t="str">
        <f t="array" ref="G6830">IF($F6830="", "", _xlfn.XLOOKUP($F6830,accounts!$A$2:$A$86,accounts!$B$2:$B$86, "Other"))</f>
        <v>medical</v>
      </c>
      <c r="H6830" s="1" t="str">
        <f t="array" ref="H6830">IF($F6830="", "", IFS(_xlfn.XLOOKUP($F6830, accounts!$A$2:$A$86, accounts!$E$2:$E$86, 0)&gt;=1000, "Enterprise", _xlfn.XLOOKUP($F6830, accounts!$A$2:$A$86, accounts!$E$2:$E$86, 0)&gt;=100, "Mid-Market", TRUE, "SMB"))</f>
        <v>SMB</v>
      </c>
      <c r="I6830" s="1" t="str">
        <f t="array" ref="I6830">IF($F6830="", "", _xlfn.XLOOKUP($F6830,accounts!$A$2:$A$86,accounts!$F$2:$F$86, "Other"))</f>
        <v>United States</v>
      </c>
      <c r="J6830" s="1" t="s">
        <v>131</v>
      </c>
      <c r="K6830" s="3">
        <v>42997.0</v>
      </c>
      <c r="L6830" s="3">
        <v>43073.0</v>
      </c>
      <c r="M6830" s="1">
        <v>3079.0</v>
      </c>
    </row>
    <row r="6831">
      <c r="A6831" s="1" t="s">
        <v>7036</v>
      </c>
      <c r="B6831" s="1" t="s">
        <v>54</v>
      </c>
      <c r="C6831" s="1" t="str">
        <f t="array" ref="C6831">_xlfn.XLOOKUP($B6831, sales_teams!$A$2:$A$36, sales_teams!$B$2:$B$36)</f>
        <v>Rocco Neubert</v>
      </c>
      <c r="D6831" s="1" t="str">
        <f t="array" ref="D6831">_xlfn.XLOOKUP($B6831, sales_teams!$A$2:$A$36, sales_teams!$C$2:$C$36)</f>
        <v>East</v>
      </c>
      <c r="E6831" s="1" t="s">
        <v>148</v>
      </c>
      <c r="F6831" s="1" t="s">
        <v>55</v>
      </c>
      <c r="G6831" s="1" t="str">
        <f t="array" ref="G6831">IF($F6831="", "", _xlfn.XLOOKUP($F6831,accounts!$A$2:$A$86,accounts!$B$2:$B$86, "Other"))</f>
        <v>entertainment</v>
      </c>
      <c r="H6831" s="1" t="str">
        <f t="array" ref="H6831">IF($F6831="", "", IFS(_xlfn.XLOOKUP($F6831, accounts!$A$2:$A$86, accounts!$E$2:$E$86, 0)&gt;=1000, "Enterprise", _xlfn.XLOOKUP($F6831, accounts!$A$2:$A$86, accounts!$E$2:$E$86, 0)&gt;=100, "Mid-Market", TRUE, "SMB"))</f>
        <v>Enterprise</v>
      </c>
      <c r="I6831" s="1" t="str">
        <f t="array" ref="I6831">IF($F6831="", "", _xlfn.XLOOKUP($F6831,accounts!$A$2:$A$86,accounts!$F$2:$F$86, "Other"))</f>
        <v>United States</v>
      </c>
      <c r="J6831" s="1" t="s">
        <v>131</v>
      </c>
      <c r="K6831" s="3">
        <v>42997.0</v>
      </c>
      <c r="L6831" s="3">
        <v>43002.0</v>
      </c>
      <c r="M6831" s="1">
        <v>4369.0</v>
      </c>
    </row>
    <row r="6832">
      <c r="A6832" s="1" t="s">
        <v>7037</v>
      </c>
      <c r="B6832" s="1" t="s">
        <v>41</v>
      </c>
      <c r="C6832" s="1" t="str">
        <f t="array" ref="C6832">_xlfn.XLOOKUP($B6832, sales_teams!$A$2:$A$36, sales_teams!$B$2:$B$36)</f>
        <v>Cara Losch</v>
      </c>
      <c r="D6832" s="1" t="str">
        <f t="array" ref="D6832">_xlfn.XLOOKUP($B6832, sales_teams!$A$2:$A$36, sales_teams!$C$2:$C$36)</f>
        <v>East</v>
      </c>
      <c r="E6832" s="1" t="s">
        <v>188</v>
      </c>
      <c r="G6832" s="1" t="str">
        <f t="array" ref="G6832">IF($F6832="", "", _xlfn.XLOOKUP($F6832,accounts!$A$2:$A$86,accounts!$B$2:$B$86, "Other"))</f>
        <v/>
      </c>
      <c r="H6832" s="1" t="str">
        <f t="array" ref="H6832">IF($F6832="", "", IFS(_xlfn.XLOOKUP($F6832, accounts!$A$2:$A$86, accounts!$E$2:$E$86, 0)&gt;=1000, "Enterprise", _xlfn.XLOOKUP($F6832, accounts!$A$2:$A$86, accounts!$E$2:$E$86, 0)&gt;=100, "Mid-Market", TRUE, "SMB"))</f>
        <v/>
      </c>
      <c r="I6832" s="1" t="str">
        <f t="array" ref="I6832">IF($F6832="", "", _xlfn.XLOOKUP($F6832,accounts!$A$2:$A$86,accounts!$F$2:$F$86, "Other"))</f>
        <v/>
      </c>
      <c r="J6832" s="1" t="s">
        <v>189</v>
      </c>
      <c r="K6832" s="3">
        <v>42997.0</v>
      </c>
    </row>
    <row r="6833">
      <c r="A6833" s="1" t="s">
        <v>7038</v>
      </c>
      <c r="B6833" s="1" t="s">
        <v>15</v>
      </c>
      <c r="C6833" s="1" t="str">
        <f t="array" ref="C6833">_xlfn.XLOOKUP($B6833, sales_teams!$A$2:$A$36, sales_teams!$B$2:$B$36)</f>
        <v>Dustin Brinkmann</v>
      </c>
      <c r="D6833" s="1" t="str">
        <f t="array" ref="D6833">_xlfn.XLOOKUP($B6833, sales_teams!$A$2:$A$36, sales_teams!$C$2:$C$36)</f>
        <v>Central</v>
      </c>
      <c r="E6833" s="1" t="s">
        <v>179</v>
      </c>
      <c r="F6833" s="1" t="s">
        <v>145</v>
      </c>
      <c r="G6833" s="1" t="str">
        <f t="array" ref="G6833">IF($F6833="", "", _xlfn.XLOOKUP($F6833,accounts!$A$2:$A$86,accounts!$B$2:$B$86, "Other"))</f>
        <v>technology</v>
      </c>
      <c r="H6833" s="1" t="str">
        <f t="array" ref="H6833">IF($F6833="", "", IFS(_xlfn.XLOOKUP($F6833, accounts!$A$2:$A$86, accounts!$E$2:$E$86, 0)&gt;=1000, "Enterprise", _xlfn.XLOOKUP($F6833, accounts!$A$2:$A$86, accounts!$E$2:$E$86, 0)&gt;=100, "Mid-Market", TRUE, "SMB"))</f>
        <v>Enterprise</v>
      </c>
      <c r="I6833" s="1" t="str">
        <f t="array" ref="I6833">IF($F6833="", "", _xlfn.XLOOKUP($F6833,accounts!$A$2:$A$86,accounts!$F$2:$F$86, "Other"))</f>
        <v>Panama</v>
      </c>
      <c r="J6833" s="1" t="s">
        <v>192</v>
      </c>
      <c r="K6833" s="3">
        <v>42997.0</v>
      </c>
      <c r="L6833" s="3">
        <v>43000.0</v>
      </c>
      <c r="M6833" s="1">
        <v>0.0</v>
      </c>
    </row>
    <row r="6834">
      <c r="A6834" s="1" t="s">
        <v>7039</v>
      </c>
      <c r="B6834" s="1" t="s">
        <v>15</v>
      </c>
      <c r="C6834" s="1" t="str">
        <f t="array" ref="C6834">_xlfn.XLOOKUP($B6834, sales_teams!$A$2:$A$36, sales_teams!$B$2:$B$36)</f>
        <v>Dustin Brinkmann</v>
      </c>
      <c r="D6834" s="1" t="str">
        <f t="array" ref="D6834">_xlfn.XLOOKUP($B6834, sales_teams!$A$2:$A$36, sales_teams!$C$2:$C$36)</f>
        <v>Central</v>
      </c>
      <c r="E6834" s="1" t="s">
        <v>194</v>
      </c>
      <c r="F6834" s="1" t="s">
        <v>156</v>
      </c>
      <c r="G6834" s="1" t="str">
        <f t="array" ref="G6834">IF($F6834="", "", _xlfn.XLOOKUP($F6834,accounts!$A$2:$A$86,accounts!$B$2:$B$86, "Other"))</f>
        <v>employment</v>
      </c>
      <c r="H6834" s="1" t="str">
        <f t="array" ref="H6834">IF($F6834="", "", IFS(_xlfn.XLOOKUP($F6834, accounts!$A$2:$A$86, accounts!$E$2:$E$86, 0)&gt;=1000, "Enterprise", _xlfn.XLOOKUP($F6834, accounts!$A$2:$A$86, accounts!$E$2:$E$86, 0)&gt;=100, "Mid-Market", TRUE, "SMB"))</f>
        <v>Mid-Market</v>
      </c>
      <c r="I6834" s="1" t="str">
        <f t="array" ref="I6834">IF($F6834="", "", _xlfn.XLOOKUP($F6834,accounts!$A$2:$A$86,accounts!$F$2:$F$86, "Other"))</f>
        <v>United States</v>
      </c>
      <c r="J6834" s="1" t="s">
        <v>131</v>
      </c>
      <c r="K6834" s="3">
        <v>42997.0</v>
      </c>
      <c r="L6834" s="3">
        <v>43100.0</v>
      </c>
      <c r="M6834" s="1">
        <v>6000.0</v>
      </c>
    </row>
    <row r="6835">
      <c r="A6835" s="1" t="s">
        <v>7040</v>
      </c>
      <c r="B6835" s="1" t="s">
        <v>34</v>
      </c>
      <c r="C6835" s="1" t="str">
        <f t="array" ref="C6835">_xlfn.XLOOKUP($B6835, sales_teams!$A$2:$A$36, sales_teams!$B$2:$B$36)</f>
        <v>Cara Losch</v>
      </c>
      <c r="D6835" s="1" t="str">
        <f t="array" ref="D6835">_xlfn.XLOOKUP($B6835, sales_teams!$A$2:$A$36, sales_teams!$C$2:$C$36)</f>
        <v>East</v>
      </c>
      <c r="E6835" s="1" t="s">
        <v>188</v>
      </c>
      <c r="F6835" s="1" t="s">
        <v>125</v>
      </c>
      <c r="G6835" s="1" t="str">
        <f t="array" ref="G6835">IF($F6835="", "", _xlfn.XLOOKUP($F6835,accounts!$A$2:$A$86,accounts!$B$2:$B$86, "Other"))</f>
        <v>software</v>
      </c>
      <c r="H6835" s="1" t="str">
        <f t="array" ref="H6835">IF($F6835="", "", IFS(_xlfn.XLOOKUP($F6835, accounts!$A$2:$A$86, accounts!$E$2:$E$86, 0)&gt;=1000, "Enterprise", _xlfn.XLOOKUP($F6835, accounts!$A$2:$A$86, accounts!$E$2:$E$86, 0)&gt;=100, "Mid-Market", TRUE, "SMB"))</f>
        <v>Enterprise</v>
      </c>
      <c r="I6835" s="1" t="str">
        <f t="array" ref="I6835">IF($F6835="", "", _xlfn.XLOOKUP($F6835,accounts!$A$2:$A$86,accounts!$F$2:$F$86, "Other"))</f>
        <v>United States</v>
      </c>
      <c r="J6835" s="1" t="s">
        <v>131</v>
      </c>
      <c r="K6835" s="3">
        <v>42997.0</v>
      </c>
      <c r="L6835" s="3">
        <v>43100.0</v>
      </c>
      <c r="M6835" s="1">
        <v>3248.0</v>
      </c>
    </row>
    <row r="6836">
      <c r="A6836" s="1" t="s">
        <v>7041</v>
      </c>
      <c r="B6836" s="1" t="s">
        <v>105</v>
      </c>
      <c r="C6836" s="1" t="str">
        <f t="array" ref="C6836">_xlfn.XLOOKUP($B6836, sales_teams!$A$2:$A$36, sales_teams!$B$2:$B$36)</f>
        <v>Summer Sewald</v>
      </c>
      <c r="D6836" s="1" t="str">
        <f t="array" ref="D6836">_xlfn.XLOOKUP($B6836, sales_teams!$A$2:$A$36, sales_teams!$C$2:$C$36)</f>
        <v>West</v>
      </c>
      <c r="E6836" s="1" t="s">
        <v>188</v>
      </c>
      <c r="F6836" s="1" t="s">
        <v>134</v>
      </c>
      <c r="G6836" s="1" t="str">
        <f t="array" ref="G6836">IF($F6836="", "", _xlfn.XLOOKUP($F6836,accounts!$A$2:$A$86,accounts!$B$2:$B$86, "Other"))</f>
        <v>services</v>
      </c>
      <c r="H6836" s="1" t="str">
        <f t="array" ref="H6836">IF($F6836="", "", IFS(_xlfn.XLOOKUP($F6836, accounts!$A$2:$A$86, accounts!$E$2:$E$86, 0)&gt;=1000, "Enterprise", _xlfn.XLOOKUP($F6836, accounts!$A$2:$A$86, accounts!$E$2:$E$86, 0)&gt;=100, "Mid-Market", TRUE, "SMB"))</f>
        <v>Enterprise</v>
      </c>
      <c r="I6836" s="1" t="str">
        <f t="array" ref="I6836">IF($F6836="", "", _xlfn.XLOOKUP($F6836,accounts!$A$2:$A$86,accounts!$F$2:$F$86, "Other"))</f>
        <v>Brazil</v>
      </c>
      <c r="J6836" s="1" t="s">
        <v>131</v>
      </c>
      <c r="K6836" s="3">
        <v>42997.0</v>
      </c>
      <c r="L6836" s="3">
        <v>43058.0</v>
      </c>
      <c r="M6836" s="1">
        <v>4249.0</v>
      </c>
    </row>
    <row r="6837">
      <c r="A6837" s="1" t="s">
        <v>7042</v>
      </c>
      <c r="B6837" s="1" t="s">
        <v>57</v>
      </c>
      <c r="C6837" s="1" t="str">
        <f t="array" ref="C6837">_xlfn.XLOOKUP($B6837, sales_teams!$A$2:$A$36, sales_teams!$B$2:$B$36)</f>
        <v>Rocco Neubert</v>
      </c>
      <c r="D6837" s="1" t="str">
        <f t="array" ref="D6837">_xlfn.XLOOKUP($B6837, sales_teams!$A$2:$A$36, sales_teams!$C$2:$C$36)</f>
        <v>East</v>
      </c>
      <c r="E6837" s="1" t="s">
        <v>188</v>
      </c>
      <c r="F6837" s="1" t="s">
        <v>164</v>
      </c>
      <c r="G6837" s="1" t="str">
        <f t="array" ref="G6837">IF($F6837="", "", _xlfn.XLOOKUP($F6837,accounts!$A$2:$A$86,accounts!$B$2:$B$86, "Other"))</f>
        <v>retail</v>
      </c>
      <c r="H6837" s="1" t="str">
        <f t="array" ref="H6837">IF($F6837="", "", IFS(_xlfn.XLOOKUP($F6837, accounts!$A$2:$A$86, accounts!$E$2:$E$86, 0)&gt;=1000, "Enterprise", _xlfn.XLOOKUP($F6837, accounts!$A$2:$A$86, accounts!$E$2:$E$86, 0)&gt;=100, "Mid-Market", TRUE, "SMB"))</f>
        <v>Mid-Market</v>
      </c>
      <c r="I6837" s="1" t="str">
        <f t="array" ref="I6837">IF($F6837="", "", _xlfn.XLOOKUP($F6837,accounts!$A$2:$A$86,accounts!$F$2:$F$86, "Other"))</f>
        <v>United States</v>
      </c>
      <c r="J6837" s="1" t="s">
        <v>189</v>
      </c>
      <c r="K6837" s="3">
        <v>42998.0</v>
      </c>
    </row>
    <row r="6838">
      <c r="A6838" s="1" t="s">
        <v>7043</v>
      </c>
      <c r="B6838" s="1" t="s">
        <v>57</v>
      </c>
      <c r="C6838" s="1" t="str">
        <f t="array" ref="C6838">_xlfn.XLOOKUP($B6838, sales_teams!$A$2:$A$36, sales_teams!$B$2:$B$36)</f>
        <v>Rocco Neubert</v>
      </c>
      <c r="D6838" s="1" t="str">
        <f t="array" ref="D6838">_xlfn.XLOOKUP($B6838, sales_teams!$A$2:$A$36, sales_teams!$C$2:$C$36)</f>
        <v>East</v>
      </c>
      <c r="E6838" s="1" t="s">
        <v>181</v>
      </c>
      <c r="F6838" s="1" t="s">
        <v>22</v>
      </c>
      <c r="G6838" s="1" t="str">
        <f t="array" ref="G6838">IF($F6838="", "", _xlfn.XLOOKUP($F6838,accounts!$A$2:$A$86,accounts!$B$2:$B$86, "Other"))</f>
        <v>medical</v>
      </c>
      <c r="H6838" s="1" t="str">
        <f t="array" ref="H6838">IF($F6838="", "", IFS(_xlfn.XLOOKUP($F6838, accounts!$A$2:$A$86, accounts!$E$2:$E$86, 0)&gt;=1000, "Enterprise", _xlfn.XLOOKUP($F6838, accounts!$A$2:$A$86, accounts!$E$2:$E$86, 0)&gt;=100, "Mid-Market", TRUE, "SMB"))</f>
        <v>Mid-Market</v>
      </c>
      <c r="I6838" s="1" t="str">
        <f t="array" ref="I6838">IF($F6838="", "", _xlfn.XLOOKUP($F6838,accounts!$A$2:$A$86,accounts!$F$2:$F$86, "Other"))</f>
        <v>United States</v>
      </c>
      <c r="J6838" s="1" t="s">
        <v>131</v>
      </c>
      <c r="K6838" s="3">
        <v>42998.0</v>
      </c>
      <c r="L6838" s="3">
        <v>43095.0</v>
      </c>
      <c r="M6838" s="1">
        <v>563.0</v>
      </c>
    </row>
    <row r="6839">
      <c r="A6839" s="1" t="s">
        <v>7044</v>
      </c>
      <c r="B6839" s="1" t="s">
        <v>39</v>
      </c>
      <c r="C6839" s="1" t="str">
        <f t="array" ref="C6839">_xlfn.XLOOKUP($B6839, sales_teams!$A$2:$A$36, sales_teams!$B$2:$B$36)</f>
        <v>Cara Losch</v>
      </c>
      <c r="D6839" s="1" t="str">
        <f t="array" ref="D6839">_xlfn.XLOOKUP($B6839, sales_teams!$A$2:$A$36, sales_teams!$C$2:$C$36)</f>
        <v>East</v>
      </c>
      <c r="E6839" s="1" t="s">
        <v>148</v>
      </c>
      <c r="F6839" s="1" t="s">
        <v>103</v>
      </c>
      <c r="G6839" s="1" t="str">
        <f t="array" ref="G6839">IF($F6839="", "", _xlfn.XLOOKUP($F6839,accounts!$A$2:$A$86,accounts!$B$2:$B$86, "Other"))</f>
        <v>retail</v>
      </c>
      <c r="H6839" s="1" t="str">
        <f t="array" ref="H6839">IF($F6839="", "", IFS(_xlfn.XLOOKUP($F6839, accounts!$A$2:$A$86, accounts!$E$2:$E$86, 0)&gt;=1000, "Enterprise", _xlfn.XLOOKUP($F6839, accounts!$A$2:$A$86, accounts!$E$2:$E$86, 0)&gt;=100, "Mid-Market", TRUE, "SMB"))</f>
        <v>Enterprise</v>
      </c>
      <c r="I6839" s="1" t="str">
        <f t="array" ref="I6839">IF($F6839="", "", _xlfn.XLOOKUP($F6839,accounts!$A$2:$A$86,accounts!$F$2:$F$86, "Other"))</f>
        <v>United States</v>
      </c>
      <c r="J6839" s="1" t="s">
        <v>131</v>
      </c>
      <c r="K6839" s="3">
        <v>42998.0</v>
      </c>
      <c r="L6839" s="3">
        <v>43007.0</v>
      </c>
      <c r="M6839" s="1">
        <v>5037.0</v>
      </c>
    </row>
    <row r="6840">
      <c r="A6840" s="1" t="s">
        <v>7045</v>
      </c>
      <c r="B6840" s="1" t="s">
        <v>48</v>
      </c>
      <c r="C6840" s="1" t="str">
        <f t="array" ref="C6840">_xlfn.XLOOKUP($B6840, sales_teams!$A$2:$A$36, sales_teams!$B$2:$B$36)</f>
        <v>Rocco Neubert</v>
      </c>
      <c r="D6840" s="1" t="str">
        <f t="array" ref="D6840">_xlfn.XLOOKUP($B6840, sales_teams!$A$2:$A$36, sales_teams!$C$2:$C$36)</f>
        <v>East</v>
      </c>
      <c r="E6840" s="1" t="s">
        <v>148</v>
      </c>
      <c r="F6840" s="1" t="s">
        <v>125</v>
      </c>
      <c r="G6840" s="1" t="str">
        <f t="array" ref="G6840">IF($F6840="", "", _xlfn.XLOOKUP($F6840,accounts!$A$2:$A$86,accounts!$B$2:$B$86, "Other"))</f>
        <v>software</v>
      </c>
      <c r="H6840" s="1" t="str">
        <f t="array" ref="H6840">IF($F6840="", "", IFS(_xlfn.XLOOKUP($F6840, accounts!$A$2:$A$86, accounts!$E$2:$E$86, 0)&gt;=1000, "Enterprise", _xlfn.XLOOKUP($F6840, accounts!$A$2:$A$86, accounts!$E$2:$E$86, 0)&gt;=100, "Mid-Market", TRUE, "SMB"))</f>
        <v>Enterprise</v>
      </c>
      <c r="I6840" s="1" t="str">
        <f t="array" ref="I6840">IF($F6840="", "", _xlfn.XLOOKUP($F6840,accounts!$A$2:$A$86,accounts!$F$2:$F$86, "Other"))</f>
        <v>United States</v>
      </c>
      <c r="J6840" s="1" t="s">
        <v>131</v>
      </c>
      <c r="K6840" s="3">
        <v>42998.0</v>
      </c>
      <c r="L6840" s="3">
        <v>43085.0</v>
      </c>
      <c r="M6840" s="1">
        <v>4865.0</v>
      </c>
    </row>
    <row r="6841">
      <c r="A6841" s="1" t="s">
        <v>7046</v>
      </c>
      <c r="B6841" s="1" t="s">
        <v>30</v>
      </c>
      <c r="C6841" s="1" t="str">
        <f t="array" ref="C6841">_xlfn.XLOOKUP($B6841, sales_teams!$A$2:$A$36, sales_teams!$B$2:$B$36)</f>
        <v>Melvin Marxen</v>
      </c>
      <c r="D6841" s="1" t="str">
        <f t="array" ref="D6841">_xlfn.XLOOKUP($B6841, sales_teams!$A$2:$A$36, sales_teams!$C$2:$C$36)</f>
        <v>Central</v>
      </c>
      <c r="E6841" s="1" t="s">
        <v>148</v>
      </c>
      <c r="F6841" s="1" t="s">
        <v>136</v>
      </c>
      <c r="G6841" s="1" t="str">
        <f t="array" ref="G6841">IF($F6841="", "", _xlfn.XLOOKUP($F6841,accounts!$A$2:$A$86,accounts!$B$2:$B$86, "Other"))</f>
        <v>services</v>
      </c>
      <c r="H6841" s="1" t="str">
        <f t="array" ref="H6841">IF($F6841="", "", IFS(_xlfn.XLOOKUP($F6841, accounts!$A$2:$A$86, accounts!$E$2:$E$86, 0)&gt;=1000, "Enterprise", _xlfn.XLOOKUP($F6841, accounts!$A$2:$A$86, accounts!$E$2:$E$86, 0)&gt;=100, "Mid-Market", TRUE, "SMB"))</f>
        <v>Enterprise</v>
      </c>
      <c r="I6841" s="1" t="str">
        <f t="array" ref="I6841">IF($F6841="", "", _xlfn.XLOOKUP($F6841,accounts!$A$2:$A$86,accounts!$F$2:$F$86, "Other"))</f>
        <v>United States</v>
      </c>
      <c r="J6841" s="1" t="s">
        <v>131</v>
      </c>
      <c r="K6841" s="3">
        <v>42998.0</v>
      </c>
      <c r="L6841" s="3">
        <v>43087.0</v>
      </c>
      <c r="M6841" s="1">
        <v>5192.0</v>
      </c>
    </row>
    <row r="6842">
      <c r="A6842" s="1" t="s">
        <v>7047</v>
      </c>
      <c r="B6842" s="1" t="s">
        <v>53</v>
      </c>
      <c r="C6842" s="1" t="str">
        <f t="array" ref="C6842">_xlfn.XLOOKUP($B6842, sales_teams!$A$2:$A$36, sales_teams!$B$2:$B$36)</f>
        <v>Rocco Neubert</v>
      </c>
      <c r="D6842" s="1" t="str">
        <f t="array" ref="D6842">_xlfn.XLOOKUP($B6842, sales_teams!$A$2:$A$36, sales_teams!$C$2:$C$36)</f>
        <v>East</v>
      </c>
      <c r="E6842" s="1" t="s">
        <v>109</v>
      </c>
      <c r="F6842" s="1" t="s">
        <v>125</v>
      </c>
      <c r="G6842" s="1" t="str">
        <f t="array" ref="G6842">IF($F6842="", "", _xlfn.XLOOKUP($F6842,accounts!$A$2:$A$86,accounts!$B$2:$B$86, "Other"))</f>
        <v>software</v>
      </c>
      <c r="H6842" s="1" t="str">
        <f t="array" ref="H6842">IF($F6842="", "", IFS(_xlfn.XLOOKUP($F6842, accounts!$A$2:$A$86, accounts!$E$2:$E$86, 0)&gt;=1000, "Enterprise", _xlfn.XLOOKUP($F6842, accounts!$A$2:$A$86, accounts!$E$2:$E$86, 0)&gt;=100, "Mid-Market", TRUE, "SMB"))</f>
        <v>Enterprise</v>
      </c>
      <c r="I6842" s="1" t="str">
        <f t="array" ref="I6842">IF($F6842="", "", _xlfn.XLOOKUP($F6842,accounts!$A$2:$A$86,accounts!$F$2:$F$86, "Other"))</f>
        <v>United States</v>
      </c>
      <c r="J6842" s="1" t="s">
        <v>192</v>
      </c>
      <c r="K6842" s="3">
        <v>42998.0</v>
      </c>
      <c r="L6842" s="3">
        <v>43092.0</v>
      </c>
      <c r="M6842" s="1">
        <v>0.0</v>
      </c>
    </row>
    <row r="6843">
      <c r="A6843" s="1" t="s">
        <v>7048</v>
      </c>
      <c r="B6843" s="1" t="s">
        <v>94</v>
      </c>
      <c r="C6843" s="1" t="str">
        <f t="array" ref="C6843">_xlfn.XLOOKUP($B6843, sales_teams!$A$2:$A$36, sales_teams!$B$2:$B$36)</f>
        <v>Celia Rouche</v>
      </c>
      <c r="D6843" s="1" t="str">
        <f t="array" ref="D6843">_xlfn.XLOOKUP($B6843, sales_teams!$A$2:$A$36, sales_teams!$C$2:$C$36)</f>
        <v>West</v>
      </c>
      <c r="E6843" s="1" t="s">
        <v>194</v>
      </c>
      <c r="G6843" s="1" t="str">
        <f t="array" ref="G6843">IF($F6843="", "", _xlfn.XLOOKUP($F6843,accounts!$A$2:$A$86,accounts!$B$2:$B$86, "Other"))</f>
        <v/>
      </c>
      <c r="H6843" s="1" t="str">
        <f t="array" ref="H6843">IF($F6843="", "", IFS(_xlfn.XLOOKUP($F6843, accounts!$A$2:$A$86, accounts!$E$2:$E$86, 0)&gt;=1000, "Enterprise", _xlfn.XLOOKUP($F6843, accounts!$A$2:$A$86, accounts!$E$2:$E$86, 0)&gt;=100, "Mid-Market", TRUE, "SMB"))</f>
        <v/>
      </c>
      <c r="I6843" s="1" t="str">
        <f t="array" ref="I6843">IF($F6843="", "", _xlfn.XLOOKUP($F6843,accounts!$A$2:$A$86,accounts!$F$2:$F$86, "Other"))</f>
        <v/>
      </c>
      <c r="J6843" s="1" t="s">
        <v>189</v>
      </c>
      <c r="K6843" s="3">
        <v>42998.0</v>
      </c>
    </row>
    <row r="6844">
      <c r="A6844" s="1" t="s">
        <v>7049</v>
      </c>
      <c r="B6844" s="1" t="s">
        <v>94</v>
      </c>
      <c r="C6844" s="1" t="str">
        <f t="array" ref="C6844">_xlfn.XLOOKUP($B6844, sales_teams!$A$2:$A$36, sales_teams!$B$2:$B$36)</f>
        <v>Celia Rouche</v>
      </c>
      <c r="D6844" s="1" t="str">
        <f t="array" ref="D6844">_xlfn.XLOOKUP($B6844, sales_teams!$A$2:$A$36, sales_teams!$C$2:$C$36)</f>
        <v>West</v>
      </c>
      <c r="E6844" s="1" t="s">
        <v>179</v>
      </c>
      <c r="G6844" s="1" t="str">
        <f t="array" ref="G6844">IF($F6844="", "", _xlfn.XLOOKUP($F6844,accounts!$A$2:$A$86,accounts!$B$2:$B$86, "Other"))</f>
        <v/>
      </c>
      <c r="H6844" s="1" t="str">
        <f t="array" ref="H6844">IF($F6844="", "", IFS(_xlfn.XLOOKUP($F6844, accounts!$A$2:$A$86, accounts!$E$2:$E$86, 0)&gt;=1000, "Enterprise", _xlfn.XLOOKUP($F6844, accounts!$A$2:$A$86, accounts!$E$2:$E$86, 0)&gt;=100, "Mid-Market", TRUE, "SMB"))</f>
        <v/>
      </c>
      <c r="I6844" s="1" t="str">
        <f t="array" ref="I6844">IF($F6844="", "", _xlfn.XLOOKUP($F6844,accounts!$A$2:$A$86,accounts!$F$2:$F$86, "Other"))</f>
        <v/>
      </c>
      <c r="J6844" s="1" t="s">
        <v>189</v>
      </c>
      <c r="K6844" s="3">
        <v>42998.0</v>
      </c>
    </row>
    <row r="6845">
      <c r="A6845" s="1" t="s">
        <v>7050</v>
      </c>
      <c r="B6845" s="1" t="s">
        <v>94</v>
      </c>
      <c r="C6845" s="1" t="str">
        <f t="array" ref="C6845">_xlfn.XLOOKUP($B6845, sales_teams!$A$2:$A$36, sales_teams!$B$2:$B$36)</f>
        <v>Celia Rouche</v>
      </c>
      <c r="D6845" s="1" t="str">
        <f t="array" ref="D6845">_xlfn.XLOOKUP($B6845, sales_teams!$A$2:$A$36, sales_teams!$C$2:$C$36)</f>
        <v>West</v>
      </c>
      <c r="E6845" s="1" t="s">
        <v>179</v>
      </c>
      <c r="F6845" s="1" t="s">
        <v>80</v>
      </c>
      <c r="G6845" s="1" t="str">
        <f t="array" ref="G6845">IF($F6845="", "", _xlfn.XLOOKUP($F6845,accounts!$A$2:$A$86,accounts!$B$2:$B$86, "Other"))</f>
        <v>technology</v>
      </c>
      <c r="H6845" s="1" t="str">
        <f t="array" ref="H6845">IF($F6845="", "", IFS(_xlfn.XLOOKUP($F6845, accounts!$A$2:$A$86, accounts!$E$2:$E$86, 0)&gt;=1000, "Enterprise", _xlfn.XLOOKUP($F6845, accounts!$A$2:$A$86, accounts!$E$2:$E$86, 0)&gt;=100, "Mid-Market", TRUE, "SMB"))</f>
        <v>Enterprise</v>
      </c>
      <c r="I6845" s="1" t="str">
        <f t="array" ref="I6845">IF($F6845="", "", _xlfn.XLOOKUP($F6845,accounts!$A$2:$A$86,accounts!$F$2:$F$86, "Other"))</f>
        <v>United States</v>
      </c>
      <c r="J6845" s="1" t="s">
        <v>131</v>
      </c>
      <c r="K6845" s="3">
        <v>42998.0</v>
      </c>
      <c r="L6845" s="3">
        <v>43100.0</v>
      </c>
      <c r="M6845" s="1">
        <v>41.0</v>
      </c>
    </row>
    <row r="6846">
      <c r="A6846" s="1" t="s">
        <v>7051</v>
      </c>
      <c r="B6846" s="1" t="s">
        <v>88</v>
      </c>
      <c r="C6846" s="1" t="str">
        <f t="array" ref="C6846">_xlfn.XLOOKUP($B6846, sales_teams!$A$2:$A$36, sales_teams!$B$2:$B$36)</f>
        <v>Celia Rouche</v>
      </c>
      <c r="D6846" s="1" t="str">
        <f t="array" ref="D6846">_xlfn.XLOOKUP($B6846, sales_teams!$A$2:$A$36, sales_teams!$C$2:$C$36)</f>
        <v>West</v>
      </c>
      <c r="E6846" s="1" t="s">
        <v>179</v>
      </c>
      <c r="F6846" s="1" t="s">
        <v>75</v>
      </c>
      <c r="G6846" s="1" t="str">
        <f t="array" ref="G6846">IF($F6846="", "", _xlfn.XLOOKUP($F6846,accounts!$A$2:$A$86,accounts!$B$2:$B$86, "Other"))</f>
        <v>software</v>
      </c>
      <c r="H6846" s="1" t="str">
        <f t="array" ref="H6846">IF($F6846="", "", IFS(_xlfn.XLOOKUP($F6846, accounts!$A$2:$A$86, accounts!$E$2:$E$86, 0)&gt;=1000, "Enterprise", _xlfn.XLOOKUP($F6846, accounts!$A$2:$A$86, accounts!$E$2:$E$86, 0)&gt;=100, "Mid-Market", TRUE, "SMB"))</f>
        <v>SMB</v>
      </c>
      <c r="I6846" s="1" t="str">
        <f t="array" ref="I6846">IF($F6846="", "", _xlfn.XLOOKUP($F6846,accounts!$A$2:$A$86,accounts!$F$2:$F$86, "Other"))</f>
        <v>United States</v>
      </c>
      <c r="J6846" s="1" t="s">
        <v>131</v>
      </c>
      <c r="K6846" s="3">
        <v>42998.0</v>
      </c>
      <c r="L6846" s="3">
        <v>43004.0</v>
      </c>
      <c r="M6846" s="1">
        <v>59.0</v>
      </c>
    </row>
    <row r="6847">
      <c r="A6847" s="1" t="s">
        <v>7052</v>
      </c>
      <c r="B6847" s="1" t="s">
        <v>99</v>
      </c>
      <c r="C6847" s="1" t="str">
        <f t="array" ref="C6847">_xlfn.XLOOKUP($B6847, sales_teams!$A$2:$A$36, sales_teams!$B$2:$B$36)</f>
        <v>Summer Sewald</v>
      </c>
      <c r="D6847" s="1" t="str">
        <f t="array" ref="D6847">_xlfn.XLOOKUP($B6847, sales_teams!$A$2:$A$36, sales_teams!$C$2:$C$36)</f>
        <v>West</v>
      </c>
      <c r="E6847" s="1" t="s">
        <v>194</v>
      </c>
      <c r="F6847" s="1" t="s">
        <v>114</v>
      </c>
      <c r="G6847" s="1" t="str">
        <f t="array" ref="G6847">IF($F6847="", "", _xlfn.XLOOKUP($F6847,accounts!$A$2:$A$86,accounts!$B$2:$B$86, "Other"))</f>
        <v>marketing</v>
      </c>
      <c r="H6847" s="1" t="str">
        <f t="array" ref="H6847">IF($F6847="", "", IFS(_xlfn.XLOOKUP($F6847, accounts!$A$2:$A$86, accounts!$E$2:$E$86, 0)&gt;=1000, "Enterprise", _xlfn.XLOOKUP($F6847, accounts!$A$2:$A$86, accounts!$E$2:$E$86, 0)&gt;=100, "Mid-Market", TRUE, "SMB"))</f>
        <v>Enterprise</v>
      </c>
      <c r="I6847" s="1" t="str">
        <f t="array" ref="I6847">IF($F6847="", "", _xlfn.XLOOKUP($F6847,accounts!$A$2:$A$86,accounts!$F$2:$F$86, "Other"))</f>
        <v>United States</v>
      </c>
      <c r="J6847" s="1" t="s">
        <v>192</v>
      </c>
      <c r="K6847" s="3">
        <v>42998.0</v>
      </c>
      <c r="L6847" s="3">
        <v>43009.0</v>
      </c>
      <c r="M6847" s="1">
        <v>0.0</v>
      </c>
    </row>
    <row r="6848">
      <c r="A6848" s="1" t="s">
        <v>7053</v>
      </c>
      <c r="B6848" s="1" t="s">
        <v>99</v>
      </c>
      <c r="C6848" s="1" t="str">
        <f t="array" ref="C6848">_xlfn.XLOOKUP($B6848, sales_teams!$A$2:$A$36, sales_teams!$B$2:$B$36)</f>
        <v>Summer Sewald</v>
      </c>
      <c r="D6848" s="1" t="str">
        <f t="array" ref="D6848">_xlfn.XLOOKUP($B6848, sales_teams!$A$2:$A$36, sales_teams!$C$2:$C$36)</f>
        <v>West</v>
      </c>
      <c r="E6848" s="1" t="s">
        <v>179</v>
      </c>
      <c r="F6848" s="1" t="s">
        <v>36</v>
      </c>
      <c r="G6848" s="1" t="str">
        <f t="array" ref="G6848">IF($F6848="", "", _xlfn.XLOOKUP($F6848,accounts!$A$2:$A$86,accounts!$B$2:$B$86, "Other"))</f>
        <v>retail</v>
      </c>
      <c r="H6848" s="1" t="str">
        <f t="array" ref="H6848">IF($F6848="", "", IFS(_xlfn.XLOOKUP($F6848, accounts!$A$2:$A$86, accounts!$E$2:$E$86, 0)&gt;=1000, "Enterprise", _xlfn.XLOOKUP($F6848, accounts!$A$2:$A$86, accounts!$E$2:$E$86, 0)&gt;=100, "Mid-Market", TRUE, "SMB"))</f>
        <v>Enterprise</v>
      </c>
      <c r="I6848" s="1" t="str">
        <f t="array" ref="I6848">IF($F6848="", "", _xlfn.XLOOKUP($F6848,accounts!$A$2:$A$86,accounts!$F$2:$F$86, "Other"))</f>
        <v>United States</v>
      </c>
      <c r="J6848" s="1" t="s">
        <v>131</v>
      </c>
      <c r="K6848" s="3">
        <v>42998.0</v>
      </c>
      <c r="L6848" s="3">
        <v>43063.0</v>
      </c>
      <c r="M6848" s="1">
        <v>58.0</v>
      </c>
    </row>
    <row r="6849">
      <c r="A6849" s="1" t="s">
        <v>7054</v>
      </c>
      <c r="B6849" s="1" t="s">
        <v>19</v>
      </c>
      <c r="C6849" s="1" t="str">
        <f t="array" ref="C6849">_xlfn.XLOOKUP($B6849, sales_teams!$A$2:$A$36, sales_teams!$B$2:$B$36)</f>
        <v>Melvin Marxen</v>
      </c>
      <c r="D6849" s="1" t="str">
        <f t="array" ref="D6849">_xlfn.XLOOKUP($B6849, sales_teams!$A$2:$A$36, sales_teams!$C$2:$C$36)</f>
        <v>Central</v>
      </c>
      <c r="E6849" s="1" t="s">
        <v>148</v>
      </c>
      <c r="F6849" s="1" t="s">
        <v>149</v>
      </c>
      <c r="G6849" s="1" t="str">
        <f t="array" ref="G6849">IF($F6849="", "", _xlfn.XLOOKUP($F6849,accounts!$A$2:$A$86,accounts!$B$2:$B$86, "Other"))</f>
        <v>medical</v>
      </c>
      <c r="H6849" s="1" t="str">
        <f t="array" ref="H6849">IF($F6849="", "", IFS(_xlfn.XLOOKUP($F6849, accounts!$A$2:$A$86, accounts!$E$2:$E$86, 0)&gt;=1000, "Enterprise", _xlfn.XLOOKUP($F6849, accounts!$A$2:$A$86, accounts!$E$2:$E$86, 0)&gt;=100, "Mid-Market", TRUE, "SMB"))</f>
        <v>Enterprise</v>
      </c>
      <c r="I6849" s="1" t="str">
        <f t="array" ref="I6849">IF($F6849="", "", _xlfn.XLOOKUP($F6849,accounts!$A$2:$A$86,accounts!$F$2:$F$86, "Other"))</f>
        <v>United States</v>
      </c>
      <c r="J6849" s="1" t="s">
        <v>131</v>
      </c>
      <c r="K6849" s="3">
        <v>42998.0</v>
      </c>
      <c r="L6849" s="3">
        <v>43008.0</v>
      </c>
      <c r="M6849" s="1">
        <v>4361.0</v>
      </c>
    </row>
    <row r="6850">
      <c r="A6850" s="1" t="s">
        <v>7055</v>
      </c>
      <c r="B6850" s="1" t="s">
        <v>104</v>
      </c>
      <c r="C6850" s="1" t="str">
        <f t="array" ref="C6850">_xlfn.XLOOKUP($B6850, sales_teams!$A$2:$A$36, sales_teams!$B$2:$B$36)</f>
        <v>Summer Sewald</v>
      </c>
      <c r="D6850" s="1" t="str">
        <f t="array" ref="D6850">_xlfn.XLOOKUP($B6850, sales_teams!$A$2:$A$36, sales_teams!$C$2:$C$36)</f>
        <v>West</v>
      </c>
      <c r="E6850" s="1" t="s">
        <v>148</v>
      </c>
      <c r="G6850" s="1" t="str">
        <f t="array" ref="G6850">IF($F6850="", "", _xlfn.XLOOKUP($F6850,accounts!$A$2:$A$86,accounts!$B$2:$B$86, "Other"))</f>
        <v/>
      </c>
      <c r="H6850" s="1" t="str">
        <f t="array" ref="H6850">IF($F6850="", "", IFS(_xlfn.XLOOKUP($F6850, accounts!$A$2:$A$86, accounts!$E$2:$E$86, 0)&gt;=1000, "Enterprise", _xlfn.XLOOKUP($F6850, accounts!$A$2:$A$86, accounts!$E$2:$E$86, 0)&gt;=100, "Mid-Market", TRUE, "SMB"))</f>
        <v/>
      </c>
      <c r="I6850" s="1" t="str">
        <f t="array" ref="I6850">IF($F6850="", "", _xlfn.XLOOKUP($F6850,accounts!$A$2:$A$86,accounts!$F$2:$F$86, "Other"))</f>
        <v/>
      </c>
      <c r="J6850" s="1" t="s">
        <v>189</v>
      </c>
      <c r="K6850" s="3">
        <v>42998.0</v>
      </c>
    </row>
    <row r="6851">
      <c r="A6851" s="1" t="s">
        <v>7056</v>
      </c>
      <c r="B6851" s="1" t="s">
        <v>104</v>
      </c>
      <c r="C6851" s="1" t="str">
        <f t="array" ref="C6851">_xlfn.XLOOKUP($B6851, sales_teams!$A$2:$A$36, sales_teams!$B$2:$B$36)</f>
        <v>Summer Sewald</v>
      </c>
      <c r="D6851" s="1" t="str">
        <f t="array" ref="D6851">_xlfn.XLOOKUP($B6851, sales_teams!$A$2:$A$36, sales_teams!$C$2:$C$36)</f>
        <v>West</v>
      </c>
      <c r="E6851" s="1" t="s">
        <v>194</v>
      </c>
      <c r="F6851" s="1" t="s">
        <v>130</v>
      </c>
      <c r="G6851" s="1" t="str">
        <f t="array" ref="G6851">IF($F6851="", "", _xlfn.XLOOKUP($F6851,accounts!$A$2:$A$86,accounts!$B$2:$B$86, "Other"))</f>
        <v>medical</v>
      </c>
      <c r="H6851" s="1" t="str">
        <f t="array" ref="H6851">IF($F6851="", "", IFS(_xlfn.XLOOKUP($F6851, accounts!$A$2:$A$86, accounts!$E$2:$E$86, 0)&gt;=1000, "Enterprise", _xlfn.XLOOKUP($F6851, accounts!$A$2:$A$86, accounts!$E$2:$E$86, 0)&gt;=100, "Mid-Market", TRUE, "SMB"))</f>
        <v>Enterprise</v>
      </c>
      <c r="I6851" s="1" t="str">
        <f t="array" ref="I6851">IF($F6851="", "", _xlfn.XLOOKUP($F6851,accounts!$A$2:$A$86,accounts!$F$2:$F$86, "Other"))</f>
        <v>United States</v>
      </c>
      <c r="J6851" s="1" t="s">
        <v>131</v>
      </c>
      <c r="K6851" s="3">
        <v>42998.0</v>
      </c>
      <c r="L6851" s="3">
        <v>43078.0</v>
      </c>
      <c r="M6851" s="1">
        <v>4906.0</v>
      </c>
    </row>
    <row r="6852">
      <c r="A6852" s="1" t="s">
        <v>7057</v>
      </c>
      <c r="B6852" s="1" t="s">
        <v>92</v>
      </c>
      <c r="C6852" s="1" t="str">
        <f t="array" ref="C6852">_xlfn.XLOOKUP($B6852, sales_teams!$A$2:$A$36, sales_teams!$B$2:$B$36)</f>
        <v>Celia Rouche</v>
      </c>
      <c r="D6852" s="1" t="str">
        <f t="array" ref="D6852">_xlfn.XLOOKUP($B6852, sales_teams!$A$2:$A$36, sales_teams!$C$2:$C$36)</f>
        <v>West</v>
      </c>
      <c r="E6852" s="1" t="s">
        <v>181</v>
      </c>
      <c r="F6852" s="1" t="s">
        <v>114</v>
      </c>
      <c r="G6852" s="1" t="str">
        <f t="array" ref="G6852">IF($F6852="", "", _xlfn.XLOOKUP($F6852,accounts!$A$2:$A$86,accounts!$B$2:$B$86, "Other"))</f>
        <v>marketing</v>
      </c>
      <c r="H6852" s="1" t="str">
        <f t="array" ref="H6852">IF($F6852="", "", IFS(_xlfn.XLOOKUP($F6852, accounts!$A$2:$A$86, accounts!$E$2:$E$86, 0)&gt;=1000, "Enterprise", _xlfn.XLOOKUP($F6852, accounts!$A$2:$A$86, accounts!$E$2:$E$86, 0)&gt;=100, "Mid-Market", TRUE, "SMB"))</f>
        <v>Enterprise</v>
      </c>
      <c r="I6852" s="1" t="str">
        <f t="array" ref="I6852">IF($F6852="", "", _xlfn.XLOOKUP($F6852,accounts!$A$2:$A$86,accounts!$F$2:$F$86, "Other"))</f>
        <v>United States</v>
      </c>
      <c r="J6852" s="1" t="s">
        <v>131</v>
      </c>
      <c r="K6852" s="3">
        <v>42998.0</v>
      </c>
      <c r="L6852" s="3">
        <v>43007.0</v>
      </c>
      <c r="M6852" s="1">
        <v>587.0</v>
      </c>
    </row>
    <row r="6853">
      <c r="A6853" s="1" t="s">
        <v>7058</v>
      </c>
      <c r="B6853" s="1" t="s">
        <v>92</v>
      </c>
      <c r="C6853" s="1" t="str">
        <f t="array" ref="C6853">_xlfn.XLOOKUP($B6853, sales_teams!$A$2:$A$36, sales_teams!$B$2:$B$36)</f>
        <v>Celia Rouche</v>
      </c>
      <c r="D6853" s="1" t="str">
        <f t="array" ref="D6853">_xlfn.XLOOKUP($B6853, sales_teams!$A$2:$A$36, sales_teams!$C$2:$C$36)</f>
        <v>West</v>
      </c>
      <c r="E6853" s="1" t="s">
        <v>148</v>
      </c>
      <c r="F6853" s="1" t="s">
        <v>170</v>
      </c>
      <c r="G6853" s="1" t="str">
        <f t="array" ref="G6853">IF($F6853="", "", _xlfn.XLOOKUP($F6853,accounts!$A$2:$A$86,accounts!$B$2:$B$86, "Other"))</f>
        <v>employment</v>
      </c>
      <c r="H6853" s="1" t="str">
        <f t="array" ref="H6853">IF($F6853="", "", IFS(_xlfn.XLOOKUP($F6853, accounts!$A$2:$A$86, accounts!$E$2:$E$86, 0)&gt;=1000, "Enterprise", _xlfn.XLOOKUP($F6853, accounts!$A$2:$A$86, accounts!$E$2:$E$86, 0)&gt;=100, "Mid-Market", TRUE, "SMB"))</f>
        <v>Enterprise</v>
      </c>
      <c r="I6853" s="1" t="str">
        <f t="array" ref="I6853">IF($F6853="", "", _xlfn.XLOOKUP($F6853,accounts!$A$2:$A$86,accounts!$F$2:$F$86, "Other"))</f>
        <v>United States</v>
      </c>
      <c r="J6853" s="1" t="s">
        <v>131</v>
      </c>
      <c r="K6853" s="3">
        <v>42998.0</v>
      </c>
      <c r="L6853" s="3">
        <v>43063.0</v>
      </c>
      <c r="M6853" s="1">
        <v>4487.0</v>
      </c>
    </row>
    <row r="6854">
      <c r="A6854" s="1" t="s">
        <v>7059</v>
      </c>
      <c r="B6854" s="1" t="s">
        <v>18</v>
      </c>
      <c r="C6854" s="1" t="str">
        <f t="array" ref="C6854">_xlfn.XLOOKUP($B6854, sales_teams!$A$2:$A$36, sales_teams!$B$2:$B$36)</f>
        <v>Dustin Brinkmann</v>
      </c>
      <c r="D6854" s="1" t="str">
        <f t="array" ref="D6854">_xlfn.XLOOKUP($B6854, sales_teams!$A$2:$A$36, sales_teams!$C$2:$C$36)</f>
        <v>Central</v>
      </c>
      <c r="E6854" s="1" t="s">
        <v>188</v>
      </c>
      <c r="F6854" s="1" t="s">
        <v>47</v>
      </c>
      <c r="G6854" s="1" t="str">
        <f t="array" ref="G6854">IF($F6854="", "", _xlfn.XLOOKUP($F6854,accounts!$A$2:$A$86,accounts!$B$2:$B$86, "Other"))</f>
        <v>retail</v>
      </c>
      <c r="H6854" s="1" t="str">
        <f t="array" ref="H6854">IF($F6854="", "", IFS(_xlfn.XLOOKUP($F6854, accounts!$A$2:$A$86, accounts!$E$2:$E$86, 0)&gt;=1000, "Enterprise", _xlfn.XLOOKUP($F6854, accounts!$A$2:$A$86, accounts!$E$2:$E$86, 0)&gt;=100, "Mid-Market", TRUE, "SMB"))</f>
        <v>Enterprise</v>
      </c>
      <c r="I6854" s="1" t="str">
        <f t="array" ref="I6854">IF($F6854="", "", _xlfn.XLOOKUP($F6854,accounts!$A$2:$A$86,accounts!$F$2:$F$86, "Other"))</f>
        <v>United States</v>
      </c>
      <c r="J6854" s="1" t="s">
        <v>131</v>
      </c>
      <c r="K6854" s="3">
        <v>42998.0</v>
      </c>
      <c r="L6854" s="3">
        <v>43097.0</v>
      </c>
      <c r="M6854" s="1">
        <v>3627.0</v>
      </c>
    </row>
    <row r="6855">
      <c r="A6855" s="1" t="s">
        <v>7060</v>
      </c>
      <c r="B6855" s="1" t="s">
        <v>65</v>
      </c>
      <c r="C6855" s="1" t="str">
        <f t="array" ref="C6855">_xlfn.XLOOKUP($B6855, sales_teams!$A$2:$A$36, sales_teams!$B$2:$B$36)</f>
        <v>Celia Rouche</v>
      </c>
      <c r="D6855" s="1" t="str">
        <f t="array" ref="D6855">_xlfn.XLOOKUP($B6855, sales_teams!$A$2:$A$36, sales_teams!$C$2:$C$36)</f>
        <v>West</v>
      </c>
      <c r="E6855" s="1" t="s">
        <v>109</v>
      </c>
      <c r="F6855" s="1" t="s">
        <v>75</v>
      </c>
      <c r="G6855" s="1" t="str">
        <f t="array" ref="G6855">IF($F6855="", "", _xlfn.XLOOKUP($F6855,accounts!$A$2:$A$86,accounts!$B$2:$B$86, "Other"))</f>
        <v>software</v>
      </c>
      <c r="H6855" s="1" t="str">
        <f t="array" ref="H6855">IF($F6855="", "", IFS(_xlfn.XLOOKUP($F6855, accounts!$A$2:$A$86, accounts!$E$2:$E$86, 0)&gt;=1000, "Enterprise", _xlfn.XLOOKUP($F6855, accounts!$A$2:$A$86, accounts!$E$2:$E$86, 0)&gt;=100, "Mid-Market", TRUE, "SMB"))</f>
        <v>SMB</v>
      </c>
      <c r="I6855" s="1" t="str">
        <f t="array" ref="I6855">IF($F6855="", "", _xlfn.XLOOKUP($F6855,accounts!$A$2:$A$86,accounts!$F$2:$F$86, "Other"))</f>
        <v>United States</v>
      </c>
      <c r="J6855" s="1" t="s">
        <v>189</v>
      </c>
      <c r="K6855" s="3">
        <v>42998.0</v>
      </c>
    </row>
    <row r="6856">
      <c r="A6856" s="1" t="s">
        <v>7061</v>
      </c>
      <c r="B6856" s="1" t="s">
        <v>65</v>
      </c>
      <c r="C6856" s="1" t="str">
        <f t="array" ref="C6856">_xlfn.XLOOKUP($B6856, sales_teams!$A$2:$A$36, sales_teams!$B$2:$B$36)</f>
        <v>Celia Rouche</v>
      </c>
      <c r="D6856" s="1" t="str">
        <f t="array" ref="D6856">_xlfn.XLOOKUP($B6856, sales_teams!$A$2:$A$36, sales_teams!$C$2:$C$36)</f>
        <v>West</v>
      </c>
      <c r="E6856" s="1" t="s">
        <v>109</v>
      </c>
      <c r="F6856" s="1" t="s">
        <v>142</v>
      </c>
      <c r="G6856" s="1" t="str">
        <f t="array" ref="G6856">IF($F6856="", "", _xlfn.XLOOKUP($F6856,accounts!$A$2:$A$86,accounts!$B$2:$B$86, "Other"))</f>
        <v>retail</v>
      </c>
      <c r="H6856" s="1" t="str">
        <f t="array" ref="H6856">IF($F6856="", "", IFS(_xlfn.XLOOKUP($F6856, accounts!$A$2:$A$86, accounts!$E$2:$E$86, 0)&gt;=1000, "Enterprise", _xlfn.XLOOKUP($F6856, accounts!$A$2:$A$86, accounts!$E$2:$E$86, 0)&gt;=100, "Mid-Market", TRUE, "SMB"))</f>
        <v>Enterprise</v>
      </c>
      <c r="I6856" s="1" t="str">
        <f t="array" ref="I6856">IF($F6856="", "", _xlfn.XLOOKUP($F6856,accounts!$A$2:$A$86,accounts!$F$2:$F$86, "Other"))</f>
        <v>United States</v>
      </c>
      <c r="J6856" s="1" t="s">
        <v>131</v>
      </c>
      <c r="K6856" s="3">
        <v>42998.0</v>
      </c>
      <c r="L6856" s="3">
        <v>43091.0</v>
      </c>
      <c r="M6856" s="1">
        <v>920.0</v>
      </c>
    </row>
    <row r="6857">
      <c r="A6857" s="1" t="s">
        <v>7062</v>
      </c>
      <c r="B6857" s="1" t="s">
        <v>60</v>
      </c>
      <c r="C6857" s="1" t="str">
        <f t="array" ref="C6857">_xlfn.XLOOKUP($B6857, sales_teams!$A$2:$A$36, sales_teams!$B$2:$B$36)</f>
        <v>Celia Rouche</v>
      </c>
      <c r="D6857" s="1" t="str">
        <f t="array" ref="D6857">_xlfn.XLOOKUP($B6857, sales_teams!$A$2:$A$36, sales_teams!$C$2:$C$36)</f>
        <v>West</v>
      </c>
      <c r="E6857" s="1" t="s">
        <v>179</v>
      </c>
      <c r="F6857" s="1" t="s">
        <v>178</v>
      </c>
      <c r="G6857" s="1" t="str">
        <f t="array" ref="G6857">IF($F6857="", "", _xlfn.XLOOKUP($F6857,accounts!$A$2:$A$86,accounts!$B$2:$B$86, "Other"))</f>
        <v>medical</v>
      </c>
      <c r="H6857" s="1" t="str">
        <f t="array" ref="H6857">IF($F6857="", "", IFS(_xlfn.XLOOKUP($F6857, accounts!$A$2:$A$86, accounts!$E$2:$E$86, 0)&gt;=1000, "Enterprise", _xlfn.XLOOKUP($F6857, accounts!$A$2:$A$86, accounts!$E$2:$E$86, 0)&gt;=100, "Mid-Market", TRUE, "SMB"))</f>
        <v>Enterprise</v>
      </c>
      <c r="I6857" s="1" t="str">
        <f t="array" ref="I6857">IF($F6857="", "", _xlfn.XLOOKUP($F6857,accounts!$A$2:$A$86,accounts!$F$2:$F$86, "Other"))</f>
        <v>United States</v>
      </c>
      <c r="J6857" s="1" t="s">
        <v>189</v>
      </c>
      <c r="K6857" s="3">
        <v>42998.0</v>
      </c>
    </row>
    <row r="6858">
      <c r="A6858" s="1" t="s">
        <v>7063</v>
      </c>
      <c r="B6858" s="1" t="s">
        <v>60</v>
      </c>
      <c r="C6858" s="1" t="str">
        <f t="array" ref="C6858">_xlfn.XLOOKUP($B6858, sales_teams!$A$2:$A$36, sales_teams!$B$2:$B$36)</f>
        <v>Celia Rouche</v>
      </c>
      <c r="D6858" s="1" t="str">
        <f t="array" ref="D6858">_xlfn.XLOOKUP($B6858, sales_teams!$A$2:$A$36, sales_teams!$C$2:$C$36)</f>
        <v>West</v>
      </c>
      <c r="E6858" s="1" t="s">
        <v>188</v>
      </c>
      <c r="G6858" s="1" t="str">
        <f t="array" ref="G6858">IF($F6858="", "", _xlfn.XLOOKUP($F6858,accounts!$A$2:$A$86,accounts!$B$2:$B$86, "Other"))</f>
        <v/>
      </c>
      <c r="H6858" s="1" t="str">
        <f t="array" ref="H6858">IF($F6858="", "", IFS(_xlfn.XLOOKUP($F6858, accounts!$A$2:$A$86, accounts!$E$2:$E$86, 0)&gt;=1000, "Enterprise", _xlfn.XLOOKUP($F6858, accounts!$A$2:$A$86, accounts!$E$2:$E$86, 0)&gt;=100, "Mid-Market", TRUE, "SMB"))</f>
        <v/>
      </c>
      <c r="I6858" s="1" t="str">
        <f t="array" ref="I6858">IF($F6858="", "", _xlfn.XLOOKUP($F6858,accounts!$A$2:$A$86,accounts!$F$2:$F$86, "Other"))</f>
        <v/>
      </c>
      <c r="J6858" s="1" t="s">
        <v>189</v>
      </c>
      <c r="K6858" s="3">
        <v>42998.0</v>
      </c>
    </row>
    <row r="6859">
      <c r="A6859" s="1" t="s">
        <v>7064</v>
      </c>
      <c r="B6859" s="1" t="s">
        <v>60</v>
      </c>
      <c r="C6859" s="1" t="str">
        <f t="array" ref="C6859">_xlfn.XLOOKUP($B6859, sales_teams!$A$2:$A$36, sales_teams!$B$2:$B$36)</f>
        <v>Celia Rouche</v>
      </c>
      <c r="D6859" s="1" t="str">
        <f t="array" ref="D6859">_xlfn.XLOOKUP($B6859, sales_teams!$A$2:$A$36, sales_teams!$C$2:$C$36)</f>
        <v>West</v>
      </c>
      <c r="E6859" s="1" t="s">
        <v>181</v>
      </c>
      <c r="F6859" s="1" t="s">
        <v>97</v>
      </c>
      <c r="G6859" s="1" t="str">
        <f t="array" ref="G6859">IF($F6859="", "", _xlfn.XLOOKUP($F6859,accounts!$A$2:$A$86,accounts!$B$2:$B$86, "Other"))</f>
        <v>finance</v>
      </c>
      <c r="H6859" s="1" t="str">
        <f t="array" ref="H6859">IF($F6859="", "", IFS(_xlfn.XLOOKUP($F6859, accounts!$A$2:$A$86, accounts!$E$2:$E$86, 0)&gt;=1000, "Enterprise", _xlfn.XLOOKUP($F6859, accounts!$A$2:$A$86, accounts!$E$2:$E$86, 0)&gt;=100, "Mid-Market", TRUE, "SMB"))</f>
        <v>Mid-Market</v>
      </c>
      <c r="I6859" s="1" t="str">
        <f t="array" ref="I6859">IF($F6859="", "", _xlfn.XLOOKUP($F6859,accounts!$A$2:$A$86,accounts!$F$2:$F$86, "Other"))</f>
        <v>United States</v>
      </c>
      <c r="J6859" s="1" t="s">
        <v>131</v>
      </c>
      <c r="K6859" s="3">
        <v>42998.0</v>
      </c>
      <c r="L6859" s="3">
        <v>43009.0</v>
      </c>
      <c r="M6859" s="1">
        <v>552.0</v>
      </c>
    </row>
    <row r="6860">
      <c r="A6860" s="1" t="s">
        <v>7065</v>
      </c>
      <c r="B6860" s="1" t="s">
        <v>60</v>
      </c>
      <c r="C6860" s="1" t="str">
        <f t="array" ref="C6860">_xlfn.XLOOKUP($B6860, sales_teams!$A$2:$A$36, sales_teams!$B$2:$B$36)</f>
        <v>Celia Rouche</v>
      </c>
      <c r="D6860" s="1" t="str">
        <f t="array" ref="D6860">_xlfn.XLOOKUP($B6860, sales_teams!$A$2:$A$36, sales_teams!$C$2:$C$36)</f>
        <v>West</v>
      </c>
      <c r="E6860" s="1" t="s">
        <v>179</v>
      </c>
      <c r="F6860" s="1" t="s">
        <v>129</v>
      </c>
      <c r="G6860" s="1" t="str">
        <f t="array" ref="G6860">IF($F6860="", "", _xlfn.XLOOKUP($F6860,accounts!$A$2:$A$86,accounts!$B$2:$B$86, "Other"))</f>
        <v>medical</v>
      </c>
      <c r="H6860" s="1" t="str">
        <f t="array" ref="H6860">IF($F6860="", "", IFS(_xlfn.XLOOKUP($F6860, accounts!$A$2:$A$86, accounts!$E$2:$E$86, 0)&gt;=1000, "Enterprise", _xlfn.XLOOKUP($F6860, accounts!$A$2:$A$86, accounts!$E$2:$E$86, 0)&gt;=100, "Mid-Market", TRUE, "SMB"))</f>
        <v>Enterprise</v>
      </c>
      <c r="I6860" s="1" t="str">
        <f t="array" ref="I6860">IF($F6860="", "", _xlfn.XLOOKUP($F6860,accounts!$A$2:$A$86,accounts!$F$2:$F$86, "Other"))</f>
        <v>United States</v>
      </c>
      <c r="J6860" s="1" t="s">
        <v>131</v>
      </c>
      <c r="K6860" s="3">
        <v>42998.0</v>
      </c>
      <c r="L6860" s="3">
        <v>43084.0</v>
      </c>
      <c r="M6860" s="1">
        <v>54.0</v>
      </c>
    </row>
    <row r="6861">
      <c r="A6861" s="1" t="s">
        <v>7066</v>
      </c>
      <c r="B6861" s="1" t="s">
        <v>34</v>
      </c>
      <c r="C6861" s="1" t="str">
        <f t="array" ref="C6861">_xlfn.XLOOKUP($B6861, sales_teams!$A$2:$A$36, sales_teams!$B$2:$B$36)</f>
        <v>Cara Losch</v>
      </c>
      <c r="D6861" s="1" t="str">
        <f t="array" ref="D6861">_xlfn.XLOOKUP($B6861, sales_teams!$A$2:$A$36, sales_teams!$C$2:$C$36)</f>
        <v>East</v>
      </c>
      <c r="E6861" s="1" t="s">
        <v>181</v>
      </c>
      <c r="F6861" s="1" t="s">
        <v>43</v>
      </c>
      <c r="G6861" s="1" t="str">
        <f t="array" ref="G6861">IF($F6861="", "", _xlfn.XLOOKUP($F6861,accounts!$A$2:$A$86,accounts!$B$2:$B$86, "Other"))</f>
        <v>software</v>
      </c>
      <c r="H6861" s="1" t="str">
        <f t="array" ref="H6861">IF($F6861="", "", IFS(_xlfn.XLOOKUP($F6861, accounts!$A$2:$A$86, accounts!$E$2:$E$86, 0)&gt;=1000, "Enterprise", _xlfn.XLOOKUP($F6861, accounts!$A$2:$A$86, accounts!$E$2:$E$86, 0)&gt;=100, "Mid-Market", TRUE, "SMB"))</f>
        <v>Enterprise</v>
      </c>
      <c r="I6861" s="1" t="str">
        <f t="array" ref="I6861">IF($F6861="", "", _xlfn.XLOOKUP($F6861,accounts!$A$2:$A$86,accounts!$F$2:$F$86, "Other"))</f>
        <v>United States</v>
      </c>
      <c r="J6861" s="1" t="s">
        <v>131</v>
      </c>
      <c r="K6861" s="3">
        <v>42998.0</v>
      </c>
      <c r="L6861" s="3">
        <v>43083.0</v>
      </c>
      <c r="M6861" s="1">
        <v>472.0</v>
      </c>
    </row>
    <row r="6862">
      <c r="A6862" s="1" t="s">
        <v>7067</v>
      </c>
      <c r="B6862" s="1" t="s">
        <v>45</v>
      </c>
      <c r="C6862" s="1" t="str">
        <f t="array" ref="C6862">_xlfn.XLOOKUP($B6862, sales_teams!$A$2:$A$36, sales_teams!$B$2:$B$36)</f>
        <v>Cara Losch</v>
      </c>
      <c r="D6862" s="1" t="str">
        <f t="array" ref="D6862">_xlfn.XLOOKUP($B6862, sales_teams!$A$2:$A$36, sales_teams!$C$2:$C$36)</f>
        <v>East</v>
      </c>
      <c r="E6862" s="1" t="s">
        <v>194</v>
      </c>
      <c r="F6862" s="1" t="s">
        <v>169</v>
      </c>
      <c r="G6862" s="1" t="str">
        <f t="array" ref="G6862">IF($F6862="", "", _xlfn.XLOOKUP($F6862,accounts!$A$2:$A$86,accounts!$B$2:$B$86, "Other"))</f>
        <v>entertainment</v>
      </c>
      <c r="H6862" s="1" t="str">
        <f t="array" ref="H6862">IF($F6862="", "", IFS(_xlfn.XLOOKUP($F6862, accounts!$A$2:$A$86, accounts!$E$2:$E$86, 0)&gt;=1000, "Enterprise", _xlfn.XLOOKUP($F6862, accounts!$A$2:$A$86, accounts!$E$2:$E$86, 0)&gt;=100, "Mid-Market", TRUE, "SMB"))</f>
        <v>Enterprise</v>
      </c>
      <c r="I6862" s="1" t="str">
        <f t="array" ref="I6862">IF($F6862="", "", _xlfn.XLOOKUP($F6862,accounts!$A$2:$A$86,accounts!$F$2:$F$86, "Other"))</f>
        <v>United States</v>
      </c>
      <c r="J6862" s="1" t="s">
        <v>192</v>
      </c>
      <c r="K6862" s="3">
        <v>42998.0</v>
      </c>
      <c r="L6862" s="3">
        <v>43063.0</v>
      </c>
      <c r="M6862" s="1">
        <v>0.0</v>
      </c>
    </row>
    <row r="6863">
      <c r="A6863" s="1" t="s">
        <v>7068</v>
      </c>
      <c r="B6863" s="1" t="s">
        <v>105</v>
      </c>
      <c r="C6863" s="1" t="str">
        <f t="array" ref="C6863">_xlfn.XLOOKUP($B6863, sales_teams!$A$2:$A$36, sales_teams!$B$2:$B$36)</f>
        <v>Summer Sewald</v>
      </c>
      <c r="D6863" s="1" t="str">
        <f t="array" ref="D6863">_xlfn.XLOOKUP($B6863, sales_teams!$A$2:$A$36, sales_teams!$C$2:$C$36)</f>
        <v>West</v>
      </c>
      <c r="E6863" s="1" t="s">
        <v>148</v>
      </c>
      <c r="G6863" s="1" t="str">
        <f t="array" ref="G6863">IF($F6863="", "", _xlfn.XLOOKUP($F6863,accounts!$A$2:$A$86,accounts!$B$2:$B$86, "Other"))</f>
        <v/>
      </c>
      <c r="H6863" s="1" t="str">
        <f t="array" ref="H6863">IF($F6863="", "", IFS(_xlfn.XLOOKUP($F6863, accounts!$A$2:$A$86, accounts!$E$2:$E$86, 0)&gt;=1000, "Enterprise", _xlfn.XLOOKUP($F6863, accounts!$A$2:$A$86, accounts!$E$2:$E$86, 0)&gt;=100, "Mid-Market", TRUE, "SMB"))</f>
        <v/>
      </c>
      <c r="I6863" s="1" t="str">
        <f t="array" ref="I6863">IF($F6863="", "", _xlfn.XLOOKUP($F6863,accounts!$A$2:$A$86,accounts!$F$2:$F$86, "Other"))</f>
        <v/>
      </c>
      <c r="J6863" s="1" t="s">
        <v>189</v>
      </c>
      <c r="K6863" s="3">
        <v>42998.0</v>
      </c>
    </row>
    <row r="6864">
      <c r="A6864" s="1" t="s">
        <v>7069</v>
      </c>
      <c r="B6864" s="1" t="s">
        <v>7</v>
      </c>
      <c r="C6864" s="1" t="str">
        <f t="array" ref="C6864">_xlfn.XLOOKUP($B6864, sales_teams!$A$2:$A$36, sales_teams!$B$2:$B$36)</f>
        <v>Dustin Brinkmann</v>
      </c>
      <c r="D6864" s="1" t="str">
        <f t="array" ref="D6864">_xlfn.XLOOKUP($B6864, sales_teams!$A$2:$A$36, sales_teams!$C$2:$C$36)</f>
        <v>Central</v>
      </c>
      <c r="E6864" s="1" t="s">
        <v>179</v>
      </c>
      <c r="F6864" s="1" t="s">
        <v>164</v>
      </c>
      <c r="G6864" s="1" t="str">
        <f t="array" ref="G6864">IF($F6864="", "", _xlfn.XLOOKUP($F6864,accounts!$A$2:$A$86,accounts!$B$2:$B$86, "Other"))</f>
        <v>retail</v>
      </c>
      <c r="H6864" s="1" t="str">
        <f t="array" ref="H6864">IF($F6864="", "", IFS(_xlfn.XLOOKUP($F6864, accounts!$A$2:$A$86, accounts!$E$2:$E$86, 0)&gt;=1000, "Enterprise", _xlfn.XLOOKUP($F6864, accounts!$A$2:$A$86, accounts!$E$2:$E$86, 0)&gt;=100, "Mid-Market", TRUE, "SMB"))</f>
        <v>Mid-Market</v>
      </c>
      <c r="I6864" s="1" t="str">
        <f t="array" ref="I6864">IF($F6864="", "", _xlfn.XLOOKUP($F6864,accounts!$A$2:$A$86,accounts!$F$2:$F$86, "Other"))</f>
        <v>United States</v>
      </c>
      <c r="J6864" s="1" t="s">
        <v>131</v>
      </c>
      <c r="K6864" s="3">
        <v>42999.0</v>
      </c>
      <c r="L6864" s="3">
        <v>43008.0</v>
      </c>
      <c r="M6864" s="1">
        <v>66.0</v>
      </c>
    </row>
    <row r="6865">
      <c r="A6865" s="1" t="s">
        <v>7070</v>
      </c>
      <c r="B6865" s="1" t="s">
        <v>57</v>
      </c>
      <c r="C6865" s="1" t="str">
        <f t="array" ref="C6865">_xlfn.XLOOKUP($B6865, sales_teams!$A$2:$A$36, sales_teams!$B$2:$B$36)</f>
        <v>Rocco Neubert</v>
      </c>
      <c r="D6865" s="1" t="str">
        <f t="array" ref="D6865">_xlfn.XLOOKUP($B6865, sales_teams!$A$2:$A$36, sales_teams!$C$2:$C$36)</f>
        <v>East</v>
      </c>
      <c r="E6865" s="1" t="s">
        <v>148</v>
      </c>
      <c r="F6865" s="1" t="s">
        <v>171</v>
      </c>
      <c r="G6865" s="1" t="str">
        <f t="array" ref="G6865">IF($F6865="", "", _xlfn.XLOOKUP($F6865,accounts!$A$2:$A$86,accounts!$B$2:$B$86, "Other"))</f>
        <v>retail</v>
      </c>
      <c r="H6865" s="1" t="str">
        <f t="array" ref="H6865">IF($F6865="", "", IFS(_xlfn.XLOOKUP($F6865, accounts!$A$2:$A$86, accounts!$E$2:$E$86, 0)&gt;=1000, "Enterprise", _xlfn.XLOOKUP($F6865, accounts!$A$2:$A$86, accounts!$E$2:$E$86, 0)&gt;=100, "Mid-Market", TRUE, "SMB"))</f>
        <v>Enterprise</v>
      </c>
      <c r="I6865" s="1" t="str">
        <f t="array" ref="I6865">IF($F6865="", "", _xlfn.XLOOKUP($F6865,accounts!$A$2:$A$86,accounts!$F$2:$F$86, "Other"))</f>
        <v>United States</v>
      </c>
      <c r="J6865" s="1" t="s">
        <v>192</v>
      </c>
      <c r="K6865" s="3">
        <v>42999.0</v>
      </c>
      <c r="L6865" s="3">
        <v>43071.0</v>
      </c>
      <c r="M6865" s="1">
        <v>0.0</v>
      </c>
    </row>
    <row r="6866">
      <c r="A6866" s="1" t="s">
        <v>7071</v>
      </c>
      <c r="B6866" s="1" t="s">
        <v>52</v>
      </c>
      <c r="C6866" s="1" t="str">
        <f t="array" ref="C6866">_xlfn.XLOOKUP($B6866, sales_teams!$A$2:$A$36, sales_teams!$B$2:$B$36)</f>
        <v>Rocco Neubert</v>
      </c>
      <c r="D6866" s="1" t="str">
        <f t="array" ref="D6866">_xlfn.XLOOKUP($B6866, sales_teams!$A$2:$A$36, sales_teams!$C$2:$C$36)</f>
        <v>East</v>
      </c>
      <c r="E6866" s="1" t="s">
        <v>109</v>
      </c>
      <c r="F6866" s="1" t="s">
        <v>55</v>
      </c>
      <c r="G6866" s="1" t="str">
        <f t="array" ref="G6866">IF($F6866="", "", _xlfn.XLOOKUP($F6866,accounts!$A$2:$A$86,accounts!$B$2:$B$86, "Other"))</f>
        <v>entertainment</v>
      </c>
      <c r="H6866" s="1" t="str">
        <f t="array" ref="H6866">IF($F6866="", "", IFS(_xlfn.XLOOKUP($F6866, accounts!$A$2:$A$86, accounts!$E$2:$E$86, 0)&gt;=1000, "Enterprise", _xlfn.XLOOKUP($F6866, accounts!$A$2:$A$86, accounts!$E$2:$E$86, 0)&gt;=100, "Mid-Market", TRUE, "SMB"))</f>
        <v>Enterprise</v>
      </c>
      <c r="I6866" s="1" t="str">
        <f t="array" ref="I6866">IF($F6866="", "", _xlfn.XLOOKUP($F6866,accounts!$A$2:$A$86,accounts!$F$2:$F$86, "Other"))</f>
        <v>United States</v>
      </c>
      <c r="J6866" s="1" t="s">
        <v>131</v>
      </c>
      <c r="K6866" s="3">
        <v>42999.0</v>
      </c>
      <c r="L6866" s="3">
        <v>43060.0</v>
      </c>
      <c r="M6866" s="1">
        <v>1039.0</v>
      </c>
    </row>
    <row r="6867">
      <c r="A6867" s="1" t="s">
        <v>7072</v>
      </c>
      <c r="B6867" s="1" t="s">
        <v>39</v>
      </c>
      <c r="C6867" s="1" t="str">
        <f t="array" ref="C6867">_xlfn.XLOOKUP($B6867, sales_teams!$A$2:$A$36, sales_teams!$B$2:$B$36)</f>
        <v>Cara Losch</v>
      </c>
      <c r="D6867" s="1" t="str">
        <f t="array" ref="D6867">_xlfn.XLOOKUP($B6867, sales_teams!$A$2:$A$36, sales_teams!$C$2:$C$36)</f>
        <v>East</v>
      </c>
      <c r="E6867" s="1" t="s">
        <v>109</v>
      </c>
      <c r="F6867" s="1" t="s">
        <v>144</v>
      </c>
      <c r="G6867" s="1" t="str">
        <f t="array" ref="G6867">IF($F6867="", "", _xlfn.XLOOKUP($F6867,accounts!$A$2:$A$86,accounts!$B$2:$B$86, "Other"))</f>
        <v>retail</v>
      </c>
      <c r="H6867" s="1" t="str">
        <f t="array" ref="H6867">IF($F6867="", "", IFS(_xlfn.XLOOKUP($F6867, accounts!$A$2:$A$86, accounts!$E$2:$E$86, 0)&gt;=1000, "Enterprise", _xlfn.XLOOKUP($F6867, accounts!$A$2:$A$86, accounts!$E$2:$E$86, 0)&gt;=100, "Mid-Market", TRUE, "SMB"))</f>
        <v>Enterprise</v>
      </c>
      <c r="I6867" s="1" t="str">
        <f t="array" ref="I6867">IF($F6867="", "", _xlfn.XLOOKUP($F6867,accounts!$A$2:$A$86,accounts!$F$2:$F$86, "Other"))</f>
        <v>United States</v>
      </c>
      <c r="J6867" s="1" t="s">
        <v>192</v>
      </c>
      <c r="K6867" s="3">
        <v>42999.0</v>
      </c>
      <c r="L6867" s="3">
        <v>43061.0</v>
      </c>
      <c r="M6867" s="1">
        <v>0.0</v>
      </c>
    </row>
    <row r="6868">
      <c r="A6868" s="1" t="s">
        <v>7073</v>
      </c>
      <c r="B6868" s="1" t="s">
        <v>39</v>
      </c>
      <c r="C6868" s="1" t="str">
        <f t="array" ref="C6868">_xlfn.XLOOKUP($B6868, sales_teams!$A$2:$A$36, sales_teams!$B$2:$B$36)</f>
        <v>Cara Losch</v>
      </c>
      <c r="D6868" s="1" t="str">
        <f t="array" ref="D6868">_xlfn.XLOOKUP($B6868, sales_teams!$A$2:$A$36, sales_teams!$C$2:$C$36)</f>
        <v>East</v>
      </c>
      <c r="E6868" s="1" t="s">
        <v>148</v>
      </c>
      <c r="F6868" s="1" t="s">
        <v>125</v>
      </c>
      <c r="G6868" s="1" t="str">
        <f t="array" ref="G6868">IF($F6868="", "", _xlfn.XLOOKUP($F6868,accounts!$A$2:$A$86,accounts!$B$2:$B$86, "Other"))</f>
        <v>software</v>
      </c>
      <c r="H6868" s="1" t="str">
        <f t="array" ref="H6868">IF($F6868="", "", IFS(_xlfn.XLOOKUP($F6868, accounts!$A$2:$A$86, accounts!$E$2:$E$86, 0)&gt;=1000, "Enterprise", _xlfn.XLOOKUP($F6868, accounts!$A$2:$A$86, accounts!$E$2:$E$86, 0)&gt;=100, "Mid-Market", TRUE, "SMB"))</f>
        <v>Enterprise</v>
      </c>
      <c r="I6868" s="1" t="str">
        <f t="array" ref="I6868">IF($F6868="", "", _xlfn.XLOOKUP($F6868,accounts!$A$2:$A$86,accounts!$F$2:$F$86, "Other"))</f>
        <v>United States</v>
      </c>
      <c r="J6868" s="1" t="s">
        <v>192</v>
      </c>
      <c r="K6868" s="3">
        <v>42999.0</v>
      </c>
      <c r="L6868" s="3">
        <v>43003.0</v>
      </c>
      <c r="M6868" s="1">
        <v>0.0</v>
      </c>
    </row>
    <row r="6869">
      <c r="A6869" s="1" t="s">
        <v>7074</v>
      </c>
      <c r="B6869" s="1" t="s">
        <v>39</v>
      </c>
      <c r="C6869" s="1" t="str">
        <f t="array" ref="C6869">_xlfn.XLOOKUP($B6869, sales_teams!$A$2:$A$36, sales_teams!$B$2:$B$36)</f>
        <v>Cara Losch</v>
      </c>
      <c r="D6869" s="1" t="str">
        <f t="array" ref="D6869">_xlfn.XLOOKUP($B6869, sales_teams!$A$2:$A$36, sales_teams!$C$2:$C$36)</f>
        <v>East</v>
      </c>
      <c r="E6869" s="1" t="s">
        <v>181</v>
      </c>
      <c r="F6869" s="1" t="s">
        <v>40</v>
      </c>
      <c r="G6869" s="1" t="str">
        <f t="array" ref="G6869">IF($F6869="", "", _xlfn.XLOOKUP($F6869,accounts!$A$2:$A$86,accounts!$B$2:$B$86, "Other"))</f>
        <v>technology</v>
      </c>
      <c r="H6869" s="1" t="str">
        <f t="array" ref="H6869">IF($F6869="", "", IFS(_xlfn.XLOOKUP($F6869, accounts!$A$2:$A$86, accounts!$E$2:$E$86, 0)&gt;=1000, "Enterprise", _xlfn.XLOOKUP($F6869, accounts!$A$2:$A$86, accounts!$E$2:$E$86, 0)&gt;=100, "Mid-Market", TRUE, "SMB"))</f>
        <v>Enterprise</v>
      </c>
      <c r="I6869" s="1" t="str">
        <f t="array" ref="I6869">IF($F6869="", "", _xlfn.XLOOKUP($F6869,accounts!$A$2:$A$86,accounts!$F$2:$F$86, "Other"))</f>
        <v>United States</v>
      </c>
      <c r="J6869" s="1" t="s">
        <v>131</v>
      </c>
      <c r="K6869" s="3">
        <v>42999.0</v>
      </c>
      <c r="L6869" s="3">
        <v>43090.0</v>
      </c>
      <c r="M6869" s="1">
        <v>550.0</v>
      </c>
    </row>
    <row r="6870">
      <c r="A6870" s="1" t="s">
        <v>7075</v>
      </c>
      <c r="B6870" s="1" t="s">
        <v>48</v>
      </c>
      <c r="C6870" s="1" t="str">
        <f t="array" ref="C6870">_xlfn.XLOOKUP($B6870, sales_teams!$A$2:$A$36, sales_teams!$B$2:$B$36)</f>
        <v>Rocco Neubert</v>
      </c>
      <c r="D6870" s="1" t="str">
        <f t="array" ref="D6870">_xlfn.XLOOKUP($B6870, sales_teams!$A$2:$A$36, sales_teams!$C$2:$C$36)</f>
        <v>East</v>
      </c>
      <c r="E6870" s="1" t="s">
        <v>148</v>
      </c>
      <c r="G6870" s="1" t="str">
        <f t="array" ref="G6870">IF($F6870="", "", _xlfn.XLOOKUP($F6870,accounts!$A$2:$A$86,accounts!$B$2:$B$86, "Other"))</f>
        <v/>
      </c>
      <c r="H6870" s="1" t="str">
        <f t="array" ref="H6870">IF($F6870="", "", IFS(_xlfn.XLOOKUP($F6870, accounts!$A$2:$A$86, accounts!$E$2:$E$86, 0)&gt;=1000, "Enterprise", _xlfn.XLOOKUP($F6870, accounts!$A$2:$A$86, accounts!$E$2:$E$86, 0)&gt;=100, "Mid-Market", TRUE, "SMB"))</f>
        <v/>
      </c>
      <c r="I6870" s="1" t="str">
        <f t="array" ref="I6870">IF($F6870="", "", _xlfn.XLOOKUP($F6870,accounts!$A$2:$A$86,accounts!$F$2:$F$86, "Other"))</f>
        <v/>
      </c>
      <c r="J6870" s="1" t="s">
        <v>189</v>
      </c>
      <c r="K6870" s="3">
        <v>42999.0</v>
      </c>
    </row>
    <row r="6871">
      <c r="A6871" s="1" t="s">
        <v>7076</v>
      </c>
      <c r="B6871" s="1" t="s">
        <v>30</v>
      </c>
      <c r="C6871" s="1" t="str">
        <f t="array" ref="C6871">_xlfn.XLOOKUP($B6871, sales_teams!$A$2:$A$36, sales_teams!$B$2:$B$36)</f>
        <v>Melvin Marxen</v>
      </c>
      <c r="D6871" s="1" t="str">
        <f t="array" ref="D6871">_xlfn.XLOOKUP($B6871, sales_teams!$A$2:$A$36, sales_teams!$C$2:$C$36)</f>
        <v>Central</v>
      </c>
      <c r="E6871" s="1" t="s">
        <v>148</v>
      </c>
      <c r="F6871" s="1" t="s">
        <v>145</v>
      </c>
      <c r="G6871" s="1" t="str">
        <f t="array" ref="G6871">IF($F6871="", "", _xlfn.XLOOKUP($F6871,accounts!$A$2:$A$86,accounts!$B$2:$B$86, "Other"))</f>
        <v>technology</v>
      </c>
      <c r="H6871" s="1" t="str">
        <f t="array" ref="H6871">IF($F6871="", "", IFS(_xlfn.XLOOKUP($F6871, accounts!$A$2:$A$86, accounts!$E$2:$E$86, 0)&gt;=1000, "Enterprise", _xlfn.XLOOKUP($F6871, accounts!$A$2:$A$86, accounts!$E$2:$E$86, 0)&gt;=100, "Mid-Market", TRUE, "SMB"))</f>
        <v>Enterprise</v>
      </c>
      <c r="I6871" s="1" t="str">
        <f t="array" ref="I6871">IF($F6871="", "", _xlfn.XLOOKUP($F6871,accounts!$A$2:$A$86,accounts!$F$2:$F$86, "Other"))</f>
        <v>Panama</v>
      </c>
      <c r="J6871" s="1" t="s">
        <v>192</v>
      </c>
      <c r="K6871" s="3">
        <v>42999.0</v>
      </c>
      <c r="L6871" s="3">
        <v>43064.0</v>
      </c>
      <c r="M6871" s="1">
        <v>0.0</v>
      </c>
    </row>
    <row r="6872">
      <c r="A6872" s="1" t="s">
        <v>7077</v>
      </c>
      <c r="B6872" s="1" t="s">
        <v>30</v>
      </c>
      <c r="C6872" s="1" t="str">
        <f t="array" ref="C6872">_xlfn.XLOOKUP($B6872, sales_teams!$A$2:$A$36, sales_teams!$B$2:$B$36)</f>
        <v>Melvin Marxen</v>
      </c>
      <c r="D6872" s="1" t="str">
        <f t="array" ref="D6872">_xlfn.XLOOKUP($B6872, sales_teams!$A$2:$A$36, sales_teams!$C$2:$C$36)</f>
        <v>Central</v>
      </c>
      <c r="E6872" s="1" t="s">
        <v>148</v>
      </c>
      <c r="F6872" s="1" t="s">
        <v>165</v>
      </c>
      <c r="G6872" s="1" t="str">
        <f t="array" ref="G6872">IF($F6872="", "", _xlfn.XLOOKUP($F6872,accounts!$A$2:$A$86,accounts!$B$2:$B$86, "Other"))</f>
        <v>telecommunications</v>
      </c>
      <c r="H6872" s="1" t="str">
        <f t="array" ref="H6872">IF($F6872="", "", IFS(_xlfn.XLOOKUP($F6872, accounts!$A$2:$A$86, accounts!$E$2:$E$86, 0)&gt;=1000, "Enterprise", _xlfn.XLOOKUP($F6872, accounts!$A$2:$A$86, accounts!$E$2:$E$86, 0)&gt;=100, "Mid-Market", TRUE, "SMB"))</f>
        <v>Enterprise</v>
      </c>
      <c r="I6872" s="1" t="str">
        <f t="array" ref="I6872">IF($F6872="", "", _xlfn.XLOOKUP($F6872,accounts!$A$2:$A$86,accounts!$F$2:$F$86, "Other"))</f>
        <v>United States</v>
      </c>
      <c r="J6872" s="1" t="s">
        <v>131</v>
      </c>
      <c r="K6872" s="3">
        <v>42999.0</v>
      </c>
      <c r="L6872" s="3">
        <v>43099.0</v>
      </c>
      <c r="M6872" s="1">
        <v>4570.0</v>
      </c>
    </row>
    <row r="6873">
      <c r="A6873" s="1" t="s">
        <v>7078</v>
      </c>
      <c r="B6873" s="1" t="s">
        <v>53</v>
      </c>
      <c r="C6873" s="1" t="str">
        <f t="array" ref="C6873">_xlfn.XLOOKUP($B6873, sales_teams!$A$2:$A$36, sales_teams!$B$2:$B$36)</f>
        <v>Rocco Neubert</v>
      </c>
      <c r="D6873" s="1" t="str">
        <f t="array" ref="D6873">_xlfn.XLOOKUP($B6873, sales_teams!$A$2:$A$36, sales_teams!$C$2:$C$36)</f>
        <v>East</v>
      </c>
      <c r="E6873" s="1" t="s">
        <v>148</v>
      </c>
      <c r="F6873" s="1" t="s">
        <v>22</v>
      </c>
      <c r="G6873" s="1" t="str">
        <f t="array" ref="G6873">IF($F6873="", "", _xlfn.XLOOKUP($F6873,accounts!$A$2:$A$86,accounts!$B$2:$B$86, "Other"))</f>
        <v>medical</v>
      </c>
      <c r="H6873" s="1" t="str">
        <f t="array" ref="H6873">IF($F6873="", "", IFS(_xlfn.XLOOKUP($F6873, accounts!$A$2:$A$86, accounts!$E$2:$E$86, 0)&gt;=1000, "Enterprise", _xlfn.XLOOKUP($F6873, accounts!$A$2:$A$86, accounts!$E$2:$E$86, 0)&gt;=100, "Mid-Market", TRUE, "SMB"))</f>
        <v>Mid-Market</v>
      </c>
      <c r="I6873" s="1" t="str">
        <f t="array" ref="I6873">IF($F6873="", "", _xlfn.XLOOKUP($F6873,accounts!$A$2:$A$86,accounts!$F$2:$F$86, "Other"))</f>
        <v>United States</v>
      </c>
      <c r="J6873" s="1" t="s">
        <v>192</v>
      </c>
      <c r="K6873" s="3">
        <v>42999.0</v>
      </c>
      <c r="L6873" s="3">
        <v>43069.0</v>
      </c>
      <c r="M6873" s="1">
        <v>0.0</v>
      </c>
    </row>
    <row r="6874">
      <c r="A6874" s="1" t="s">
        <v>7079</v>
      </c>
      <c r="B6874" s="1" t="s">
        <v>26</v>
      </c>
      <c r="C6874" s="1" t="str">
        <f t="array" ref="C6874">_xlfn.XLOOKUP($B6874, sales_teams!$A$2:$A$36, sales_teams!$B$2:$B$36)</f>
        <v>Melvin Marxen</v>
      </c>
      <c r="D6874" s="1" t="str">
        <f t="array" ref="D6874">_xlfn.XLOOKUP($B6874, sales_teams!$A$2:$A$36, sales_teams!$C$2:$C$36)</f>
        <v>Central</v>
      </c>
      <c r="E6874" s="1" t="s">
        <v>194</v>
      </c>
      <c r="F6874" s="1" t="s">
        <v>59</v>
      </c>
      <c r="G6874" s="1" t="str">
        <f t="array" ref="G6874">IF($F6874="", "", _xlfn.XLOOKUP($F6874,accounts!$A$2:$A$86,accounts!$B$2:$B$86, "Other"))</f>
        <v>medical</v>
      </c>
      <c r="H6874" s="1" t="str">
        <f t="array" ref="H6874">IF($F6874="", "", IFS(_xlfn.XLOOKUP($F6874, accounts!$A$2:$A$86, accounts!$E$2:$E$86, 0)&gt;=1000, "Enterprise", _xlfn.XLOOKUP($F6874, accounts!$A$2:$A$86, accounts!$E$2:$E$86, 0)&gt;=100, "Mid-Market", TRUE, "SMB"))</f>
        <v>SMB</v>
      </c>
      <c r="I6874" s="1" t="str">
        <f t="array" ref="I6874">IF($F6874="", "", _xlfn.XLOOKUP($F6874,accounts!$A$2:$A$86,accounts!$F$2:$F$86, "Other"))</f>
        <v>United States</v>
      </c>
      <c r="J6874" s="1" t="s">
        <v>131</v>
      </c>
      <c r="K6874" s="3">
        <v>42999.0</v>
      </c>
      <c r="L6874" s="3">
        <v>43074.0</v>
      </c>
      <c r="M6874" s="1">
        <v>5138.0</v>
      </c>
    </row>
    <row r="6875">
      <c r="A6875" s="1" t="s">
        <v>7080</v>
      </c>
      <c r="B6875" s="1" t="s">
        <v>99</v>
      </c>
      <c r="C6875" s="1" t="str">
        <f t="array" ref="C6875">_xlfn.XLOOKUP($B6875, sales_teams!$A$2:$A$36, sales_teams!$B$2:$B$36)</f>
        <v>Summer Sewald</v>
      </c>
      <c r="D6875" s="1" t="str">
        <f t="array" ref="D6875">_xlfn.XLOOKUP($B6875, sales_teams!$A$2:$A$36, sales_teams!$C$2:$C$36)</f>
        <v>West</v>
      </c>
      <c r="E6875" s="1" t="s">
        <v>188</v>
      </c>
      <c r="F6875" s="1" t="s">
        <v>129</v>
      </c>
      <c r="G6875" s="1" t="str">
        <f t="array" ref="G6875">IF($F6875="", "", _xlfn.XLOOKUP($F6875,accounts!$A$2:$A$86,accounts!$B$2:$B$86, "Other"))</f>
        <v>medical</v>
      </c>
      <c r="H6875" s="1" t="str">
        <f t="array" ref="H6875">IF($F6875="", "", IFS(_xlfn.XLOOKUP($F6875, accounts!$A$2:$A$86, accounts!$E$2:$E$86, 0)&gt;=1000, "Enterprise", _xlfn.XLOOKUP($F6875, accounts!$A$2:$A$86, accounts!$E$2:$E$86, 0)&gt;=100, "Mid-Market", TRUE, "SMB"))</f>
        <v>Enterprise</v>
      </c>
      <c r="I6875" s="1" t="str">
        <f t="array" ref="I6875">IF($F6875="", "", _xlfn.XLOOKUP($F6875,accounts!$A$2:$A$86,accounts!$F$2:$F$86, "Other"))</f>
        <v>United States</v>
      </c>
      <c r="J6875" s="1" t="s">
        <v>131</v>
      </c>
      <c r="K6875" s="3">
        <v>42999.0</v>
      </c>
      <c r="L6875" s="3">
        <v>43071.0</v>
      </c>
      <c r="M6875" s="1">
        <v>3063.0</v>
      </c>
    </row>
    <row r="6876">
      <c r="A6876" s="1" t="s">
        <v>7081</v>
      </c>
      <c r="B6876" s="1" t="s">
        <v>104</v>
      </c>
      <c r="C6876" s="1" t="str">
        <f t="array" ref="C6876">_xlfn.XLOOKUP($B6876, sales_teams!$A$2:$A$36, sales_teams!$B$2:$B$36)</f>
        <v>Summer Sewald</v>
      </c>
      <c r="D6876" s="1" t="str">
        <f t="array" ref="D6876">_xlfn.XLOOKUP($B6876, sales_teams!$A$2:$A$36, sales_teams!$C$2:$C$36)</f>
        <v>West</v>
      </c>
      <c r="E6876" s="1" t="s">
        <v>109</v>
      </c>
      <c r="F6876" s="1" t="s">
        <v>161</v>
      </c>
      <c r="G6876" s="1" t="str">
        <f t="array" ref="G6876">IF($F6876="", "", _xlfn.XLOOKUP($F6876,accounts!$A$2:$A$86,accounts!$B$2:$B$86, "Other"))</f>
        <v>marketing</v>
      </c>
      <c r="H6876" s="1" t="str">
        <f t="array" ref="H6876">IF($F6876="", "", IFS(_xlfn.XLOOKUP($F6876, accounts!$A$2:$A$86, accounts!$E$2:$E$86, 0)&gt;=1000, "Enterprise", _xlfn.XLOOKUP($F6876, accounts!$A$2:$A$86, accounts!$E$2:$E$86, 0)&gt;=100, "Mid-Market", TRUE, "SMB"))</f>
        <v>Enterprise</v>
      </c>
      <c r="I6876" s="1" t="str">
        <f t="array" ref="I6876">IF($F6876="", "", _xlfn.XLOOKUP($F6876,accounts!$A$2:$A$86,accounts!$F$2:$F$86, "Other"))</f>
        <v>Poland</v>
      </c>
      <c r="J6876" s="1" t="s">
        <v>192</v>
      </c>
      <c r="K6876" s="3">
        <v>42999.0</v>
      </c>
      <c r="L6876" s="3">
        <v>43010.0</v>
      </c>
      <c r="M6876" s="1">
        <v>0.0</v>
      </c>
    </row>
    <row r="6877">
      <c r="A6877" s="1" t="s">
        <v>7082</v>
      </c>
      <c r="B6877" s="1" t="s">
        <v>102</v>
      </c>
      <c r="C6877" s="1" t="str">
        <f t="array" ref="C6877">_xlfn.XLOOKUP($B6877, sales_teams!$A$2:$A$36, sales_teams!$B$2:$B$36)</f>
        <v>Summer Sewald</v>
      </c>
      <c r="D6877" s="1" t="str">
        <f t="array" ref="D6877">_xlfn.XLOOKUP($B6877, sales_teams!$A$2:$A$36, sales_teams!$C$2:$C$36)</f>
        <v>West</v>
      </c>
      <c r="E6877" s="1" t="s">
        <v>181</v>
      </c>
      <c r="F6877" s="1" t="s">
        <v>115</v>
      </c>
      <c r="G6877" s="1" t="str">
        <f t="array" ref="G6877">IF($F6877="", "", _xlfn.XLOOKUP($F6877,accounts!$A$2:$A$86,accounts!$B$2:$B$86, "Other"))</f>
        <v>services</v>
      </c>
      <c r="H6877" s="1" t="str">
        <f t="array" ref="H6877">IF($F6877="", "", IFS(_xlfn.XLOOKUP($F6877, accounts!$A$2:$A$86, accounts!$E$2:$E$86, 0)&gt;=1000, "Enterprise", _xlfn.XLOOKUP($F6877, accounts!$A$2:$A$86, accounts!$E$2:$E$86, 0)&gt;=100, "Mid-Market", TRUE, "SMB"))</f>
        <v>Enterprise</v>
      </c>
      <c r="I6877" s="1" t="str">
        <f t="array" ref="I6877">IF($F6877="", "", _xlfn.XLOOKUP($F6877,accounts!$A$2:$A$86,accounts!$F$2:$F$86, "Other"))</f>
        <v>United States</v>
      </c>
      <c r="J6877" s="1" t="s">
        <v>131</v>
      </c>
      <c r="K6877" s="3">
        <v>42999.0</v>
      </c>
      <c r="L6877" s="3">
        <v>43099.0</v>
      </c>
      <c r="M6877" s="1">
        <v>613.0</v>
      </c>
    </row>
    <row r="6878">
      <c r="A6878" s="1" t="s">
        <v>7083</v>
      </c>
      <c r="B6878" s="1" t="s">
        <v>102</v>
      </c>
      <c r="C6878" s="1" t="str">
        <f t="array" ref="C6878">_xlfn.XLOOKUP($B6878, sales_teams!$A$2:$A$36, sales_teams!$B$2:$B$36)</f>
        <v>Summer Sewald</v>
      </c>
      <c r="D6878" s="1" t="str">
        <f t="array" ref="D6878">_xlfn.XLOOKUP($B6878, sales_teams!$A$2:$A$36, sales_teams!$C$2:$C$36)</f>
        <v>West</v>
      </c>
      <c r="E6878" s="1" t="s">
        <v>148</v>
      </c>
      <c r="F6878" s="1" t="s">
        <v>142</v>
      </c>
      <c r="G6878" s="1" t="str">
        <f t="array" ref="G6878">IF($F6878="", "", _xlfn.XLOOKUP($F6878,accounts!$A$2:$A$86,accounts!$B$2:$B$86, "Other"))</f>
        <v>retail</v>
      </c>
      <c r="H6878" s="1" t="str">
        <f t="array" ref="H6878">IF($F6878="", "", IFS(_xlfn.XLOOKUP($F6878, accounts!$A$2:$A$86, accounts!$E$2:$E$86, 0)&gt;=1000, "Enterprise", _xlfn.XLOOKUP($F6878, accounts!$A$2:$A$86, accounts!$E$2:$E$86, 0)&gt;=100, "Mid-Market", TRUE, "SMB"))</f>
        <v>Enterprise</v>
      </c>
      <c r="I6878" s="1" t="str">
        <f t="array" ref="I6878">IF($F6878="", "", _xlfn.XLOOKUP($F6878,accounts!$A$2:$A$86,accounts!$F$2:$F$86, "Other"))</f>
        <v>United States</v>
      </c>
      <c r="J6878" s="1" t="s">
        <v>131</v>
      </c>
      <c r="K6878" s="3">
        <v>42999.0</v>
      </c>
      <c r="L6878" s="3">
        <v>43053.0</v>
      </c>
      <c r="M6878" s="1">
        <v>4808.0</v>
      </c>
    </row>
    <row r="6879">
      <c r="A6879" s="1" t="s">
        <v>7084</v>
      </c>
      <c r="B6879" s="1" t="s">
        <v>17</v>
      </c>
      <c r="C6879" s="1" t="str">
        <f t="array" ref="C6879">_xlfn.XLOOKUP($B6879, sales_teams!$A$2:$A$36, sales_teams!$B$2:$B$36)</f>
        <v>Dustin Brinkmann</v>
      </c>
      <c r="D6879" s="1" t="str">
        <f t="array" ref="D6879">_xlfn.XLOOKUP($B6879, sales_teams!$A$2:$A$36, sales_teams!$C$2:$C$36)</f>
        <v>Central</v>
      </c>
      <c r="E6879" s="1" t="s">
        <v>194</v>
      </c>
      <c r="F6879" s="1" t="s">
        <v>59</v>
      </c>
      <c r="G6879" s="1" t="str">
        <f t="array" ref="G6879">IF($F6879="", "", _xlfn.XLOOKUP($F6879,accounts!$A$2:$A$86,accounts!$B$2:$B$86, "Other"))</f>
        <v>medical</v>
      </c>
      <c r="H6879" s="1" t="str">
        <f t="array" ref="H6879">IF($F6879="", "", IFS(_xlfn.XLOOKUP($F6879, accounts!$A$2:$A$86, accounts!$E$2:$E$86, 0)&gt;=1000, "Enterprise", _xlfn.XLOOKUP($F6879, accounts!$A$2:$A$86, accounts!$E$2:$E$86, 0)&gt;=100, "Mid-Market", TRUE, "SMB"))</f>
        <v>SMB</v>
      </c>
      <c r="I6879" s="1" t="str">
        <f t="array" ref="I6879">IF($F6879="", "", _xlfn.XLOOKUP($F6879,accounts!$A$2:$A$86,accounts!$F$2:$F$86, "Other"))</f>
        <v>United States</v>
      </c>
      <c r="J6879" s="1" t="s">
        <v>131</v>
      </c>
      <c r="K6879" s="3">
        <v>42999.0</v>
      </c>
      <c r="L6879" s="3">
        <v>43065.0</v>
      </c>
      <c r="M6879" s="1">
        <v>5160.0</v>
      </c>
    </row>
    <row r="6880">
      <c r="A6880" s="1" t="s">
        <v>7085</v>
      </c>
      <c r="B6880" s="1" t="s">
        <v>92</v>
      </c>
      <c r="C6880" s="1" t="str">
        <f t="array" ref="C6880">_xlfn.XLOOKUP($B6880, sales_teams!$A$2:$A$36, sales_teams!$B$2:$B$36)</f>
        <v>Celia Rouche</v>
      </c>
      <c r="D6880" s="1" t="str">
        <f t="array" ref="D6880">_xlfn.XLOOKUP($B6880, sales_teams!$A$2:$A$36, sales_teams!$C$2:$C$36)</f>
        <v>West</v>
      </c>
      <c r="E6880" s="1" t="s">
        <v>181</v>
      </c>
      <c r="F6880" s="1" t="s">
        <v>124</v>
      </c>
      <c r="G6880" s="1" t="str">
        <f t="array" ref="G6880">IF($F6880="", "", _xlfn.XLOOKUP($F6880,accounts!$A$2:$A$86,accounts!$B$2:$B$86, "Other"))</f>
        <v>retail</v>
      </c>
      <c r="H6880" s="1" t="str">
        <f t="array" ref="H6880">IF($F6880="", "", IFS(_xlfn.XLOOKUP($F6880, accounts!$A$2:$A$86, accounts!$E$2:$E$86, 0)&gt;=1000, "Enterprise", _xlfn.XLOOKUP($F6880, accounts!$A$2:$A$86, accounts!$E$2:$E$86, 0)&gt;=100, "Mid-Market", TRUE, "SMB"))</f>
        <v>Enterprise</v>
      </c>
      <c r="I6880" s="1" t="str">
        <f t="array" ref="I6880">IF($F6880="", "", _xlfn.XLOOKUP($F6880,accounts!$A$2:$A$86,accounts!$F$2:$F$86, "Other"))</f>
        <v>United States</v>
      </c>
      <c r="J6880" s="1" t="s">
        <v>131</v>
      </c>
      <c r="K6880" s="3">
        <v>42999.0</v>
      </c>
      <c r="L6880" s="3">
        <v>43009.0</v>
      </c>
      <c r="M6880" s="1">
        <v>566.0</v>
      </c>
    </row>
    <row r="6881">
      <c r="A6881" s="1" t="s">
        <v>7086</v>
      </c>
      <c r="B6881" s="1" t="s">
        <v>24</v>
      </c>
      <c r="C6881" s="1" t="str">
        <f t="array" ref="C6881">_xlfn.XLOOKUP($B6881, sales_teams!$A$2:$A$36, sales_teams!$B$2:$B$36)</f>
        <v>Melvin Marxen</v>
      </c>
      <c r="D6881" s="1" t="str">
        <f t="array" ref="D6881">_xlfn.XLOOKUP($B6881, sales_teams!$A$2:$A$36, sales_teams!$C$2:$C$36)</f>
        <v>Central</v>
      </c>
      <c r="E6881" s="1" t="s">
        <v>179</v>
      </c>
      <c r="F6881" s="1" t="s">
        <v>136</v>
      </c>
      <c r="G6881" s="1" t="str">
        <f t="array" ref="G6881">IF($F6881="", "", _xlfn.XLOOKUP($F6881,accounts!$A$2:$A$86,accounts!$B$2:$B$86, "Other"))</f>
        <v>services</v>
      </c>
      <c r="H6881" s="1" t="str">
        <f t="array" ref="H6881">IF($F6881="", "", IFS(_xlfn.XLOOKUP($F6881, accounts!$A$2:$A$86, accounts!$E$2:$E$86, 0)&gt;=1000, "Enterprise", _xlfn.XLOOKUP($F6881, accounts!$A$2:$A$86, accounts!$E$2:$E$86, 0)&gt;=100, "Mid-Market", TRUE, "SMB"))</f>
        <v>Enterprise</v>
      </c>
      <c r="I6881" s="1" t="str">
        <f t="array" ref="I6881">IF($F6881="", "", _xlfn.XLOOKUP($F6881,accounts!$A$2:$A$86,accounts!$F$2:$F$86, "Other"))</f>
        <v>United States</v>
      </c>
      <c r="J6881" s="1" t="s">
        <v>131</v>
      </c>
      <c r="K6881" s="3">
        <v>42999.0</v>
      </c>
      <c r="L6881" s="3">
        <v>43005.0</v>
      </c>
      <c r="M6881" s="1">
        <v>68.0</v>
      </c>
    </row>
    <row r="6882">
      <c r="A6882" s="1" t="s">
        <v>7087</v>
      </c>
      <c r="B6882" s="1" t="s">
        <v>107</v>
      </c>
      <c r="C6882" s="1" t="str">
        <f t="array" ref="C6882">_xlfn.XLOOKUP($B6882, sales_teams!$A$2:$A$36, sales_teams!$B$2:$B$36)</f>
        <v>Summer Sewald</v>
      </c>
      <c r="D6882" s="1" t="str">
        <f t="array" ref="D6882">_xlfn.XLOOKUP($B6882, sales_teams!$A$2:$A$36, sales_teams!$C$2:$C$36)</f>
        <v>West</v>
      </c>
      <c r="E6882" s="1" t="s">
        <v>181</v>
      </c>
      <c r="F6882" s="1" t="s">
        <v>125</v>
      </c>
      <c r="G6882" s="1" t="str">
        <f t="array" ref="G6882">IF($F6882="", "", _xlfn.XLOOKUP($F6882,accounts!$A$2:$A$86,accounts!$B$2:$B$86, "Other"))</f>
        <v>software</v>
      </c>
      <c r="H6882" s="1" t="str">
        <f t="array" ref="H6882">IF($F6882="", "", IFS(_xlfn.XLOOKUP($F6882, accounts!$A$2:$A$86, accounts!$E$2:$E$86, 0)&gt;=1000, "Enterprise", _xlfn.XLOOKUP($F6882, accounts!$A$2:$A$86, accounts!$E$2:$E$86, 0)&gt;=100, "Mid-Market", TRUE, "SMB"))</f>
        <v>Enterprise</v>
      </c>
      <c r="I6882" s="1" t="str">
        <f t="array" ref="I6882">IF($F6882="", "", _xlfn.XLOOKUP($F6882,accounts!$A$2:$A$86,accounts!$F$2:$F$86, "Other"))</f>
        <v>United States</v>
      </c>
      <c r="J6882" s="1" t="s">
        <v>192</v>
      </c>
      <c r="K6882" s="3">
        <v>42999.0</v>
      </c>
      <c r="L6882" s="3">
        <v>43011.0</v>
      </c>
      <c r="M6882" s="1">
        <v>0.0</v>
      </c>
    </row>
    <row r="6883">
      <c r="A6883" s="1" t="s">
        <v>7088</v>
      </c>
      <c r="B6883" s="1" t="s">
        <v>54</v>
      </c>
      <c r="C6883" s="1" t="str">
        <f t="array" ref="C6883">_xlfn.XLOOKUP($B6883, sales_teams!$A$2:$A$36, sales_teams!$B$2:$B$36)</f>
        <v>Rocco Neubert</v>
      </c>
      <c r="D6883" s="1" t="str">
        <f t="array" ref="D6883">_xlfn.XLOOKUP($B6883, sales_teams!$A$2:$A$36, sales_teams!$C$2:$C$36)</f>
        <v>East</v>
      </c>
      <c r="E6883" s="1" t="s">
        <v>148</v>
      </c>
      <c r="F6883" s="1" t="s">
        <v>163</v>
      </c>
      <c r="G6883" s="1" t="str">
        <f t="array" ref="G6883">IF($F6883="", "", _xlfn.XLOOKUP($F6883,accounts!$A$2:$A$86,accounts!$B$2:$B$86, "Other"))</f>
        <v>medical</v>
      </c>
      <c r="H6883" s="1" t="str">
        <f t="array" ref="H6883">IF($F6883="", "", IFS(_xlfn.XLOOKUP($F6883, accounts!$A$2:$A$86, accounts!$E$2:$E$86, 0)&gt;=1000, "Enterprise", _xlfn.XLOOKUP($F6883, accounts!$A$2:$A$86, accounts!$E$2:$E$86, 0)&gt;=100, "Mid-Market", TRUE, "SMB"))</f>
        <v>Mid-Market</v>
      </c>
      <c r="I6883" s="1" t="str">
        <f t="array" ref="I6883">IF($F6883="", "", _xlfn.XLOOKUP($F6883,accounts!$A$2:$A$86,accounts!$F$2:$F$86, "Other"))</f>
        <v>United States</v>
      </c>
      <c r="J6883" s="1" t="s">
        <v>131</v>
      </c>
      <c r="K6883" s="3">
        <v>42999.0</v>
      </c>
      <c r="L6883" s="3">
        <v>43091.0</v>
      </c>
      <c r="M6883" s="1">
        <v>5600.0</v>
      </c>
    </row>
    <row r="6884">
      <c r="A6884" s="1" t="s">
        <v>7089</v>
      </c>
      <c r="B6884" s="1" t="s">
        <v>15</v>
      </c>
      <c r="C6884" s="1" t="str">
        <f t="array" ref="C6884">_xlfn.XLOOKUP($B6884, sales_teams!$A$2:$A$36, sales_teams!$B$2:$B$36)</f>
        <v>Dustin Brinkmann</v>
      </c>
      <c r="D6884" s="1" t="str">
        <f t="array" ref="D6884">_xlfn.XLOOKUP($B6884, sales_teams!$A$2:$A$36, sales_teams!$C$2:$C$36)</f>
        <v>Central</v>
      </c>
      <c r="E6884" s="1" t="s">
        <v>179</v>
      </c>
      <c r="F6884" s="1" t="s">
        <v>76</v>
      </c>
      <c r="G6884" s="1" t="str">
        <f t="array" ref="G6884">IF($F6884="", "", _xlfn.XLOOKUP($F6884,accounts!$A$2:$A$86,accounts!$B$2:$B$86, "Other"))</f>
        <v>marketing</v>
      </c>
      <c r="H6884" s="1" t="str">
        <f t="array" ref="H6884">IF($F6884="", "", IFS(_xlfn.XLOOKUP($F6884, accounts!$A$2:$A$86, accounts!$E$2:$E$86, 0)&gt;=1000, "Enterprise", _xlfn.XLOOKUP($F6884, accounts!$A$2:$A$86, accounts!$E$2:$E$86, 0)&gt;=100, "Mid-Market", TRUE, "SMB"))</f>
        <v>Enterprise</v>
      </c>
      <c r="I6884" s="1" t="str">
        <f t="array" ref="I6884">IF($F6884="", "", _xlfn.XLOOKUP($F6884,accounts!$A$2:$A$86,accounts!$F$2:$F$86, "Other"))</f>
        <v>United States</v>
      </c>
      <c r="J6884" s="1" t="s">
        <v>131</v>
      </c>
      <c r="K6884" s="3">
        <v>42999.0</v>
      </c>
      <c r="L6884" s="3">
        <v>43081.0</v>
      </c>
      <c r="M6884" s="1">
        <v>61.0</v>
      </c>
    </row>
    <row r="6885">
      <c r="A6885" s="1" t="s">
        <v>7090</v>
      </c>
      <c r="B6885" s="1" t="s">
        <v>60</v>
      </c>
      <c r="C6885" s="1" t="str">
        <f t="array" ref="C6885">_xlfn.XLOOKUP($B6885, sales_teams!$A$2:$A$36, sales_teams!$B$2:$B$36)</f>
        <v>Celia Rouche</v>
      </c>
      <c r="D6885" s="1" t="str">
        <f t="array" ref="D6885">_xlfn.XLOOKUP($B6885, sales_teams!$A$2:$A$36, sales_teams!$C$2:$C$36)</f>
        <v>West</v>
      </c>
      <c r="E6885" s="1" t="s">
        <v>179</v>
      </c>
      <c r="F6885" s="1" t="s">
        <v>117</v>
      </c>
      <c r="G6885" s="1" t="str">
        <f t="array" ref="G6885">IF($F6885="", "", _xlfn.XLOOKUP($F6885,accounts!$A$2:$A$86,accounts!$B$2:$B$86, "Other"))</f>
        <v>retail</v>
      </c>
      <c r="H6885" s="1" t="str">
        <f t="array" ref="H6885">IF($F6885="", "", IFS(_xlfn.XLOOKUP($F6885, accounts!$A$2:$A$86, accounts!$E$2:$E$86, 0)&gt;=1000, "Enterprise", _xlfn.XLOOKUP($F6885, accounts!$A$2:$A$86, accounts!$E$2:$E$86, 0)&gt;=100, "Mid-Market", TRUE, "SMB"))</f>
        <v>Mid-Market</v>
      </c>
      <c r="I6885" s="1" t="str">
        <f t="array" ref="I6885">IF($F6885="", "", _xlfn.XLOOKUP($F6885,accounts!$A$2:$A$86,accounts!$F$2:$F$86, "Other"))</f>
        <v>United States</v>
      </c>
      <c r="J6885" s="1" t="s">
        <v>192</v>
      </c>
      <c r="K6885" s="3">
        <v>42999.0</v>
      </c>
      <c r="L6885" s="3">
        <v>43072.0</v>
      </c>
      <c r="M6885" s="1">
        <v>0.0</v>
      </c>
    </row>
    <row r="6886">
      <c r="A6886" s="1" t="s">
        <v>7091</v>
      </c>
      <c r="B6886" s="1" t="s">
        <v>45</v>
      </c>
      <c r="C6886" s="1" t="str">
        <f t="array" ref="C6886">_xlfn.XLOOKUP($B6886, sales_teams!$A$2:$A$36, sales_teams!$B$2:$B$36)</f>
        <v>Cara Losch</v>
      </c>
      <c r="D6886" s="1" t="str">
        <f t="array" ref="D6886">_xlfn.XLOOKUP($B6886, sales_teams!$A$2:$A$36, sales_teams!$C$2:$C$36)</f>
        <v>East</v>
      </c>
      <c r="E6886" s="1" t="s">
        <v>188</v>
      </c>
      <c r="F6886" s="1" t="s">
        <v>169</v>
      </c>
      <c r="G6886" s="1" t="str">
        <f t="array" ref="G6886">IF($F6886="", "", _xlfn.XLOOKUP($F6886,accounts!$A$2:$A$86,accounts!$B$2:$B$86, "Other"))</f>
        <v>entertainment</v>
      </c>
      <c r="H6886" s="1" t="str">
        <f t="array" ref="H6886">IF($F6886="", "", IFS(_xlfn.XLOOKUP($F6886, accounts!$A$2:$A$86, accounts!$E$2:$E$86, 0)&gt;=1000, "Enterprise", _xlfn.XLOOKUP($F6886, accounts!$A$2:$A$86, accounts!$E$2:$E$86, 0)&gt;=100, "Mid-Market", TRUE, "SMB"))</f>
        <v>Enterprise</v>
      </c>
      <c r="I6886" s="1" t="str">
        <f t="array" ref="I6886">IF($F6886="", "", _xlfn.XLOOKUP($F6886,accounts!$A$2:$A$86,accounts!$F$2:$F$86, "Other"))</f>
        <v>United States</v>
      </c>
      <c r="J6886" s="1" t="s">
        <v>192</v>
      </c>
      <c r="K6886" s="3">
        <v>42999.0</v>
      </c>
      <c r="L6886" s="3">
        <v>43068.0</v>
      </c>
      <c r="M6886" s="1">
        <v>0.0</v>
      </c>
    </row>
    <row r="6887">
      <c r="A6887" s="1" t="s">
        <v>7092</v>
      </c>
      <c r="B6887" s="1" t="s">
        <v>52</v>
      </c>
      <c r="C6887" s="1" t="str">
        <f t="array" ref="C6887">_xlfn.XLOOKUP($B6887, sales_teams!$A$2:$A$36, sales_teams!$B$2:$B$36)</f>
        <v>Rocco Neubert</v>
      </c>
      <c r="D6887" s="1" t="str">
        <f t="array" ref="D6887">_xlfn.XLOOKUP($B6887, sales_teams!$A$2:$A$36, sales_teams!$C$2:$C$36)</f>
        <v>East</v>
      </c>
      <c r="E6887" s="1" t="s">
        <v>109</v>
      </c>
      <c r="F6887" s="1" t="s">
        <v>144</v>
      </c>
      <c r="G6887" s="1" t="str">
        <f t="array" ref="G6887">IF($F6887="", "", _xlfn.XLOOKUP($F6887,accounts!$A$2:$A$86,accounts!$B$2:$B$86, "Other"))</f>
        <v>retail</v>
      </c>
      <c r="H6887" s="1" t="str">
        <f t="array" ref="H6887">IF($F6887="", "", IFS(_xlfn.XLOOKUP($F6887, accounts!$A$2:$A$86, accounts!$E$2:$E$86, 0)&gt;=1000, "Enterprise", _xlfn.XLOOKUP($F6887, accounts!$A$2:$A$86, accounts!$E$2:$E$86, 0)&gt;=100, "Mid-Market", TRUE, "SMB"))</f>
        <v>Enterprise</v>
      </c>
      <c r="I6887" s="1" t="str">
        <f t="array" ref="I6887">IF($F6887="", "", _xlfn.XLOOKUP($F6887,accounts!$A$2:$A$86,accounts!$F$2:$F$86, "Other"))</f>
        <v>United States</v>
      </c>
      <c r="J6887" s="1" t="s">
        <v>192</v>
      </c>
      <c r="K6887" s="3">
        <v>43000.0</v>
      </c>
      <c r="L6887" s="3">
        <v>43066.0</v>
      </c>
      <c r="M6887" s="1">
        <v>0.0</v>
      </c>
    </row>
    <row r="6888">
      <c r="A6888" s="1" t="s">
        <v>7093</v>
      </c>
      <c r="B6888" s="1" t="s">
        <v>52</v>
      </c>
      <c r="C6888" s="1" t="str">
        <f t="array" ref="C6888">_xlfn.XLOOKUP($B6888, sales_teams!$A$2:$A$36, sales_teams!$B$2:$B$36)</f>
        <v>Rocco Neubert</v>
      </c>
      <c r="D6888" s="1" t="str">
        <f t="array" ref="D6888">_xlfn.XLOOKUP($B6888, sales_teams!$A$2:$A$36, sales_teams!$C$2:$C$36)</f>
        <v>East</v>
      </c>
      <c r="E6888" s="1" t="s">
        <v>194</v>
      </c>
      <c r="F6888" s="1" t="s">
        <v>83</v>
      </c>
      <c r="G6888" s="1" t="str">
        <f t="array" ref="G6888">IF($F6888="", "", _xlfn.XLOOKUP($F6888,accounts!$A$2:$A$86,accounts!$B$2:$B$86, "Other"))</f>
        <v>marketing</v>
      </c>
      <c r="H6888" s="1" t="str">
        <f t="array" ref="H6888">IF($F6888="", "", IFS(_xlfn.XLOOKUP($F6888, accounts!$A$2:$A$86, accounts!$E$2:$E$86, 0)&gt;=1000, "Enterprise", _xlfn.XLOOKUP($F6888, accounts!$A$2:$A$86, accounts!$E$2:$E$86, 0)&gt;=100, "Mid-Market", TRUE, "SMB"))</f>
        <v>Enterprise</v>
      </c>
      <c r="I6888" s="1" t="str">
        <f t="array" ref="I6888">IF($F6888="", "", _xlfn.XLOOKUP($F6888,accounts!$A$2:$A$86,accounts!$F$2:$F$86, "Other"))</f>
        <v>United States</v>
      </c>
      <c r="J6888" s="1" t="s">
        <v>192</v>
      </c>
      <c r="K6888" s="3">
        <v>43000.0</v>
      </c>
      <c r="L6888" s="3">
        <v>43063.0</v>
      </c>
      <c r="M6888" s="1">
        <v>0.0</v>
      </c>
    </row>
    <row r="6889">
      <c r="A6889" s="1" t="s">
        <v>7094</v>
      </c>
      <c r="B6889" s="1" t="s">
        <v>39</v>
      </c>
      <c r="C6889" s="1" t="str">
        <f t="array" ref="C6889">_xlfn.XLOOKUP($B6889, sales_teams!$A$2:$A$36, sales_teams!$B$2:$B$36)</f>
        <v>Cara Losch</v>
      </c>
      <c r="D6889" s="1" t="str">
        <f t="array" ref="D6889">_xlfn.XLOOKUP($B6889, sales_teams!$A$2:$A$36, sales_teams!$C$2:$C$36)</f>
        <v>East</v>
      </c>
      <c r="E6889" s="1" t="s">
        <v>181</v>
      </c>
      <c r="F6889" s="1" t="s">
        <v>177</v>
      </c>
      <c r="G6889" s="1" t="str">
        <f t="array" ref="G6889">IF($F6889="", "", _xlfn.XLOOKUP($F6889,accounts!$A$2:$A$86,accounts!$B$2:$B$86, "Other"))</f>
        <v>software</v>
      </c>
      <c r="H6889" s="1" t="str">
        <f t="array" ref="H6889">IF($F6889="", "", IFS(_xlfn.XLOOKUP($F6889, accounts!$A$2:$A$86, accounts!$E$2:$E$86, 0)&gt;=1000, "Enterprise", _xlfn.XLOOKUP($F6889, accounts!$A$2:$A$86, accounts!$E$2:$E$86, 0)&gt;=100, "Mid-Market", TRUE, "SMB"))</f>
        <v>Enterprise</v>
      </c>
      <c r="I6889" s="1" t="str">
        <f t="array" ref="I6889">IF($F6889="", "", _xlfn.XLOOKUP($F6889,accounts!$A$2:$A$86,accounts!$F$2:$F$86, "Other"))</f>
        <v>United States</v>
      </c>
      <c r="J6889" s="1" t="s">
        <v>192</v>
      </c>
      <c r="K6889" s="3">
        <v>43000.0</v>
      </c>
      <c r="L6889" s="3">
        <v>43068.0</v>
      </c>
      <c r="M6889" s="1">
        <v>0.0</v>
      </c>
    </row>
    <row r="6890">
      <c r="A6890" s="1" t="s">
        <v>7095</v>
      </c>
      <c r="B6890" s="1" t="s">
        <v>48</v>
      </c>
      <c r="C6890" s="1" t="str">
        <f t="array" ref="C6890">_xlfn.XLOOKUP($B6890, sales_teams!$A$2:$A$36, sales_teams!$B$2:$B$36)</f>
        <v>Rocco Neubert</v>
      </c>
      <c r="D6890" s="1" t="str">
        <f t="array" ref="D6890">_xlfn.XLOOKUP($B6890, sales_teams!$A$2:$A$36, sales_teams!$C$2:$C$36)</f>
        <v>East</v>
      </c>
      <c r="E6890" s="1" t="s">
        <v>194</v>
      </c>
      <c r="G6890" s="1" t="str">
        <f t="array" ref="G6890">IF($F6890="", "", _xlfn.XLOOKUP($F6890,accounts!$A$2:$A$86,accounts!$B$2:$B$86, "Other"))</f>
        <v/>
      </c>
      <c r="H6890" s="1" t="str">
        <f t="array" ref="H6890">IF($F6890="", "", IFS(_xlfn.XLOOKUP($F6890, accounts!$A$2:$A$86, accounts!$E$2:$E$86, 0)&gt;=1000, "Enterprise", _xlfn.XLOOKUP($F6890, accounts!$A$2:$A$86, accounts!$E$2:$E$86, 0)&gt;=100, "Mid-Market", TRUE, "SMB"))</f>
        <v/>
      </c>
      <c r="I6890" s="1" t="str">
        <f t="array" ref="I6890">IF($F6890="", "", _xlfn.XLOOKUP($F6890,accounts!$A$2:$A$86,accounts!$F$2:$F$86, "Other"))</f>
        <v/>
      </c>
      <c r="J6890" s="1" t="s">
        <v>189</v>
      </c>
      <c r="K6890" s="3">
        <v>43000.0</v>
      </c>
    </row>
    <row r="6891">
      <c r="A6891" s="1" t="s">
        <v>7096</v>
      </c>
      <c r="B6891" s="1" t="s">
        <v>48</v>
      </c>
      <c r="C6891" s="1" t="str">
        <f t="array" ref="C6891">_xlfn.XLOOKUP($B6891, sales_teams!$A$2:$A$36, sales_teams!$B$2:$B$36)</f>
        <v>Rocco Neubert</v>
      </c>
      <c r="D6891" s="1" t="str">
        <f t="array" ref="D6891">_xlfn.XLOOKUP($B6891, sales_teams!$A$2:$A$36, sales_teams!$C$2:$C$36)</f>
        <v>East</v>
      </c>
      <c r="E6891" s="1" t="s">
        <v>148</v>
      </c>
      <c r="F6891" s="1" t="s">
        <v>163</v>
      </c>
      <c r="G6891" s="1" t="str">
        <f t="array" ref="G6891">IF($F6891="", "", _xlfn.XLOOKUP($F6891,accounts!$A$2:$A$86,accounts!$B$2:$B$86, "Other"))</f>
        <v>medical</v>
      </c>
      <c r="H6891" s="1" t="str">
        <f t="array" ref="H6891">IF($F6891="", "", IFS(_xlfn.XLOOKUP($F6891, accounts!$A$2:$A$86, accounts!$E$2:$E$86, 0)&gt;=1000, "Enterprise", _xlfn.XLOOKUP($F6891, accounts!$A$2:$A$86, accounts!$E$2:$E$86, 0)&gt;=100, "Mid-Market", TRUE, "SMB"))</f>
        <v>Mid-Market</v>
      </c>
      <c r="I6891" s="1" t="str">
        <f t="array" ref="I6891">IF($F6891="", "", _xlfn.XLOOKUP($F6891,accounts!$A$2:$A$86,accounts!$F$2:$F$86, "Other"))</f>
        <v>United States</v>
      </c>
      <c r="J6891" s="1" t="s">
        <v>131</v>
      </c>
      <c r="K6891" s="3">
        <v>43000.0</v>
      </c>
      <c r="L6891" s="3">
        <v>43092.0</v>
      </c>
      <c r="M6891" s="1">
        <v>4976.0</v>
      </c>
    </row>
    <row r="6892">
      <c r="A6892" s="1" t="s">
        <v>7097</v>
      </c>
      <c r="B6892" s="1" t="s">
        <v>30</v>
      </c>
      <c r="C6892" s="1" t="str">
        <f t="array" ref="C6892">_xlfn.XLOOKUP($B6892, sales_teams!$A$2:$A$36, sales_teams!$B$2:$B$36)</f>
        <v>Melvin Marxen</v>
      </c>
      <c r="D6892" s="1" t="str">
        <f t="array" ref="D6892">_xlfn.XLOOKUP($B6892, sales_teams!$A$2:$A$36, sales_teams!$C$2:$C$36)</f>
        <v>Central</v>
      </c>
      <c r="E6892" s="1" t="s">
        <v>148</v>
      </c>
      <c r="F6892" s="1" t="s">
        <v>113</v>
      </c>
      <c r="G6892" s="1" t="str">
        <f t="array" ref="G6892">IF($F6892="", "", _xlfn.XLOOKUP($F6892,accounts!$A$2:$A$86,accounts!$B$2:$B$86, "Other"))</f>
        <v>telecommunications</v>
      </c>
      <c r="H6892" s="1" t="str">
        <f t="array" ref="H6892">IF($F6892="", "", IFS(_xlfn.XLOOKUP($F6892, accounts!$A$2:$A$86, accounts!$E$2:$E$86, 0)&gt;=1000, "Enterprise", _xlfn.XLOOKUP($F6892, accounts!$A$2:$A$86, accounts!$E$2:$E$86, 0)&gt;=100, "Mid-Market", TRUE, "SMB"))</f>
        <v>Mid-Market</v>
      </c>
      <c r="I6892" s="1" t="str">
        <f t="array" ref="I6892">IF($F6892="", "", _xlfn.XLOOKUP($F6892,accounts!$A$2:$A$86,accounts!$F$2:$F$86, "Other"))</f>
        <v>United States</v>
      </c>
      <c r="J6892" s="1" t="s">
        <v>192</v>
      </c>
      <c r="K6892" s="3">
        <v>43000.0</v>
      </c>
      <c r="L6892" s="3">
        <v>43011.0</v>
      </c>
      <c r="M6892" s="1">
        <v>0.0</v>
      </c>
    </row>
    <row r="6893">
      <c r="A6893" s="1" t="s">
        <v>7098</v>
      </c>
      <c r="B6893" s="1" t="s">
        <v>30</v>
      </c>
      <c r="C6893" s="1" t="str">
        <f t="array" ref="C6893">_xlfn.XLOOKUP($B6893, sales_teams!$A$2:$A$36, sales_teams!$B$2:$B$36)</f>
        <v>Melvin Marxen</v>
      </c>
      <c r="D6893" s="1" t="str">
        <f t="array" ref="D6893">_xlfn.XLOOKUP($B6893, sales_teams!$A$2:$A$36, sales_teams!$C$2:$C$36)</f>
        <v>Central</v>
      </c>
      <c r="E6893" s="1" t="s">
        <v>148</v>
      </c>
      <c r="F6893" s="1" t="s">
        <v>78</v>
      </c>
      <c r="G6893" s="1" t="str">
        <f t="array" ref="G6893">IF($F6893="", "", _xlfn.XLOOKUP($F6893,accounts!$A$2:$A$86,accounts!$B$2:$B$86, "Other"))</f>
        <v>marketing</v>
      </c>
      <c r="H6893" s="1" t="str">
        <f t="array" ref="H6893">IF($F6893="", "", IFS(_xlfn.XLOOKUP($F6893, accounts!$A$2:$A$86, accounts!$E$2:$E$86, 0)&gt;=1000, "Enterprise", _xlfn.XLOOKUP($F6893, accounts!$A$2:$A$86, accounts!$E$2:$E$86, 0)&gt;=100, "Mid-Market", TRUE, "SMB"))</f>
        <v>Enterprise</v>
      </c>
      <c r="I6893" s="1" t="str">
        <f t="array" ref="I6893">IF($F6893="", "", _xlfn.XLOOKUP($F6893,accounts!$A$2:$A$86,accounts!$F$2:$F$86, "Other"))</f>
        <v>United States</v>
      </c>
      <c r="J6893" s="1" t="s">
        <v>131</v>
      </c>
      <c r="K6893" s="3">
        <v>43000.0</v>
      </c>
      <c r="L6893" s="3">
        <v>43093.0</v>
      </c>
      <c r="M6893" s="1">
        <v>4991.0</v>
      </c>
    </row>
    <row r="6894">
      <c r="A6894" s="1" t="s">
        <v>7099</v>
      </c>
      <c r="B6894" s="1" t="s">
        <v>53</v>
      </c>
      <c r="C6894" s="1" t="str">
        <f t="array" ref="C6894">_xlfn.XLOOKUP($B6894, sales_teams!$A$2:$A$36, sales_teams!$B$2:$B$36)</f>
        <v>Rocco Neubert</v>
      </c>
      <c r="D6894" s="1" t="str">
        <f t="array" ref="D6894">_xlfn.XLOOKUP($B6894, sales_teams!$A$2:$A$36, sales_teams!$C$2:$C$36)</f>
        <v>East</v>
      </c>
      <c r="E6894" s="1" t="s">
        <v>181</v>
      </c>
      <c r="F6894" s="1" t="s">
        <v>32</v>
      </c>
      <c r="G6894" s="1" t="str">
        <f t="array" ref="G6894">IF($F6894="", "", _xlfn.XLOOKUP($F6894,accounts!$A$2:$A$86,accounts!$B$2:$B$86, "Other"))</f>
        <v>medical</v>
      </c>
      <c r="H6894" s="1" t="str">
        <f t="array" ref="H6894">IF($F6894="", "", IFS(_xlfn.XLOOKUP($F6894, accounts!$A$2:$A$86, accounts!$E$2:$E$86, 0)&gt;=1000, "Enterprise", _xlfn.XLOOKUP($F6894, accounts!$A$2:$A$86, accounts!$E$2:$E$86, 0)&gt;=100, "Mid-Market", TRUE, "SMB"))</f>
        <v>Enterprise</v>
      </c>
      <c r="I6894" s="1" t="str">
        <f t="array" ref="I6894">IF($F6894="", "", _xlfn.XLOOKUP($F6894,accounts!$A$2:$A$86,accounts!$F$2:$F$86, "Other"))</f>
        <v>United States</v>
      </c>
      <c r="J6894" s="1" t="s">
        <v>192</v>
      </c>
      <c r="K6894" s="3">
        <v>43000.0</v>
      </c>
      <c r="L6894" s="3">
        <v>43012.0</v>
      </c>
      <c r="M6894" s="1">
        <v>0.0</v>
      </c>
    </row>
    <row r="6895">
      <c r="A6895" s="1" t="s">
        <v>7100</v>
      </c>
      <c r="B6895" s="1" t="s">
        <v>53</v>
      </c>
      <c r="C6895" s="1" t="str">
        <f t="array" ref="C6895">_xlfn.XLOOKUP($B6895, sales_teams!$A$2:$A$36, sales_teams!$B$2:$B$36)</f>
        <v>Rocco Neubert</v>
      </c>
      <c r="D6895" s="1" t="str">
        <f t="array" ref="D6895">_xlfn.XLOOKUP($B6895, sales_teams!$A$2:$A$36, sales_teams!$C$2:$C$36)</f>
        <v>East</v>
      </c>
      <c r="E6895" s="1" t="s">
        <v>148</v>
      </c>
      <c r="F6895" s="1" t="s">
        <v>167</v>
      </c>
      <c r="G6895" s="1" t="str">
        <f t="array" ref="G6895">IF($F6895="", "", _xlfn.XLOOKUP($F6895,accounts!$A$2:$A$86,accounts!$B$2:$B$86, "Other"))</f>
        <v>finance</v>
      </c>
      <c r="H6895" s="1" t="str">
        <f t="array" ref="H6895">IF($F6895="", "", IFS(_xlfn.XLOOKUP($F6895, accounts!$A$2:$A$86, accounts!$E$2:$E$86, 0)&gt;=1000, "Enterprise", _xlfn.XLOOKUP($F6895, accounts!$A$2:$A$86, accounts!$E$2:$E$86, 0)&gt;=100, "Mid-Market", TRUE, "SMB"))</f>
        <v>Mid-Market</v>
      </c>
      <c r="I6895" s="1" t="str">
        <f t="array" ref="I6895">IF($F6895="", "", _xlfn.XLOOKUP($F6895,accounts!$A$2:$A$86,accounts!$F$2:$F$86, "Other"))</f>
        <v>United States</v>
      </c>
      <c r="J6895" s="1" t="s">
        <v>131</v>
      </c>
      <c r="K6895" s="3">
        <v>43000.0</v>
      </c>
      <c r="L6895" s="3">
        <v>43012.0</v>
      </c>
      <c r="M6895" s="1">
        <v>5868.0</v>
      </c>
    </row>
    <row r="6896">
      <c r="A6896" s="1" t="s">
        <v>7101</v>
      </c>
      <c r="B6896" s="1" t="s">
        <v>94</v>
      </c>
      <c r="C6896" s="1" t="str">
        <f t="array" ref="C6896">_xlfn.XLOOKUP($B6896, sales_teams!$A$2:$A$36, sales_teams!$B$2:$B$36)</f>
        <v>Celia Rouche</v>
      </c>
      <c r="D6896" s="1" t="str">
        <f t="array" ref="D6896">_xlfn.XLOOKUP($B6896, sales_teams!$A$2:$A$36, sales_teams!$C$2:$C$36)</f>
        <v>West</v>
      </c>
      <c r="E6896" s="1" t="s">
        <v>188</v>
      </c>
      <c r="F6896" s="1" t="s">
        <v>129</v>
      </c>
      <c r="G6896" s="1" t="str">
        <f t="array" ref="G6896">IF($F6896="", "", _xlfn.XLOOKUP($F6896,accounts!$A$2:$A$86,accounts!$B$2:$B$86, "Other"))</f>
        <v>medical</v>
      </c>
      <c r="H6896" s="1" t="str">
        <f t="array" ref="H6896">IF($F6896="", "", IFS(_xlfn.XLOOKUP($F6896, accounts!$A$2:$A$86, accounts!$E$2:$E$86, 0)&gt;=1000, "Enterprise", _xlfn.XLOOKUP($F6896, accounts!$A$2:$A$86, accounts!$E$2:$E$86, 0)&gt;=100, "Mid-Market", TRUE, "SMB"))</f>
        <v>Enterprise</v>
      </c>
      <c r="I6896" s="1" t="str">
        <f t="array" ref="I6896">IF($F6896="", "", _xlfn.XLOOKUP($F6896,accounts!$A$2:$A$86,accounts!$F$2:$F$86, "Other"))</f>
        <v>United States</v>
      </c>
      <c r="J6896" s="1" t="s">
        <v>189</v>
      </c>
      <c r="K6896" s="3">
        <v>43000.0</v>
      </c>
    </row>
    <row r="6897">
      <c r="A6897" s="1" t="s">
        <v>7102</v>
      </c>
      <c r="B6897" s="1" t="s">
        <v>26</v>
      </c>
      <c r="C6897" s="1" t="str">
        <f t="array" ref="C6897">_xlfn.XLOOKUP($B6897, sales_teams!$A$2:$A$36, sales_teams!$B$2:$B$36)</f>
        <v>Melvin Marxen</v>
      </c>
      <c r="D6897" s="1" t="str">
        <f t="array" ref="D6897">_xlfn.XLOOKUP($B6897, sales_teams!$A$2:$A$36, sales_teams!$C$2:$C$36)</f>
        <v>Central</v>
      </c>
      <c r="E6897" s="1" t="s">
        <v>109</v>
      </c>
      <c r="F6897" s="1" t="s">
        <v>122</v>
      </c>
      <c r="G6897" s="1" t="str">
        <f t="array" ref="G6897">IF($F6897="", "", _xlfn.XLOOKUP($F6897,accounts!$A$2:$A$86,accounts!$B$2:$B$86, "Other"))</f>
        <v>medical</v>
      </c>
      <c r="H6897" s="1" t="str">
        <f t="array" ref="H6897">IF($F6897="", "", IFS(_xlfn.XLOOKUP($F6897, accounts!$A$2:$A$86, accounts!$E$2:$E$86, 0)&gt;=1000, "Enterprise", _xlfn.XLOOKUP($F6897, accounts!$A$2:$A$86, accounts!$E$2:$E$86, 0)&gt;=100, "Mid-Market", TRUE, "SMB"))</f>
        <v>Enterprise</v>
      </c>
      <c r="I6897" s="1" t="str">
        <f t="array" ref="I6897">IF($F6897="", "", _xlfn.XLOOKUP($F6897,accounts!$A$2:$A$86,accounts!$F$2:$F$86, "Other"))</f>
        <v>United States</v>
      </c>
      <c r="J6897" s="1" t="s">
        <v>192</v>
      </c>
      <c r="K6897" s="3">
        <v>43000.0</v>
      </c>
      <c r="L6897" s="3">
        <v>43090.0</v>
      </c>
      <c r="M6897" s="1">
        <v>0.0</v>
      </c>
    </row>
    <row r="6898">
      <c r="A6898" s="1" t="s">
        <v>7103</v>
      </c>
      <c r="B6898" s="1" t="s">
        <v>26</v>
      </c>
      <c r="C6898" s="1" t="str">
        <f t="array" ref="C6898">_xlfn.XLOOKUP($B6898, sales_teams!$A$2:$A$36, sales_teams!$B$2:$B$36)</f>
        <v>Melvin Marxen</v>
      </c>
      <c r="D6898" s="1" t="str">
        <f t="array" ref="D6898">_xlfn.XLOOKUP($B6898, sales_teams!$A$2:$A$36, sales_teams!$C$2:$C$36)</f>
        <v>Central</v>
      </c>
      <c r="E6898" s="1" t="s">
        <v>148</v>
      </c>
      <c r="F6898" s="1" t="s">
        <v>29</v>
      </c>
      <c r="G6898" s="1" t="str">
        <f t="array" ref="G6898">IF($F6898="", "", _xlfn.XLOOKUP($F6898,accounts!$A$2:$A$86,accounts!$B$2:$B$86, "Other"))</f>
        <v>medical</v>
      </c>
      <c r="H6898" s="1" t="str">
        <f t="array" ref="H6898">IF($F6898="", "", IFS(_xlfn.XLOOKUP($F6898, accounts!$A$2:$A$86, accounts!$E$2:$E$86, 0)&gt;=1000, "Enterprise", _xlfn.XLOOKUP($F6898, accounts!$A$2:$A$86, accounts!$E$2:$E$86, 0)&gt;=100, "Mid-Market", TRUE, "SMB"))</f>
        <v>Enterprise</v>
      </c>
      <c r="I6898" s="1" t="str">
        <f t="array" ref="I6898">IF($F6898="", "", _xlfn.XLOOKUP($F6898,accounts!$A$2:$A$86,accounts!$F$2:$F$86, "Other"))</f>
        <v>Philipines</v>
      </c>
      <c r="J6898" s="1" t="s">
        <v>131</v>
      </c>
      <c r="K6898" s="3">
        <v>43000.0</v>
      </c>
      <c r="L6898" s="3">
        <v>43063.0</v>
      </c>
      <c r="M6898" s="1">
        <v>4938.0</v>
      </c>
    </row>
    <row r="6899">
      <c r="A6899" s="1" t="s">
        <v>7104</v>
      </c>
      <c r="B6899" s="1" t="s">
        <v>26</v>
      </c>
      <c r="C6899" s="1" t="str">
        <f t="array" ref="C6899">_xlfn.XLOOKUP($B6899, sales_teams!$A$2:$A$36, sales_teams!$B$2:$B$36)</f>
        <v>Melvin Marxen</v>
      </c>
      <c r="D6899" s="1" t="str">
        <f t="array" ref="D6899">_xlfn.XLOOKUP($B6899, sales_teams!$A$2:$A$36, sales_teams!$C$2:$C$36)</f>
        <v>Central</v>
      </c>
      <c r="E6899" s="1" t="s">
        <v>188</v>
      </c>
      <c r="F6899" s="1" t="s">
        <v>149</v>
      </c>
      <c r="G6899" s="1" t="str">
        <f t="array" ref="G6899">IF($F6899="", "", _xlfn.XLOOKUP($F6899,accounts!$A$2:$A$86,accounts!$B$2:$B$86, "Other"))</f>
        <v>medical</v>
      </c>
      <c r="H6899" s="1" t="str">
        <f t="array" ref="H6899">IF($F6899="", "", IFS(_xlfn.XLOOKUP($F6899, accounts!$A$2:$A$86, accounts!$E$2:$E$86, 0)&gt;=1000, "Enterprise", _xlfn.XLOOKUP($F6899, accounts!$A$2:$A$86, accounts!$E$2:$E$86, 0)&gt;=100, "Mid-Market", TRUE, "SMB"))</f>
        <v>Enterprise</v>
      </c>
      <c r="I6899" s="1" t="str">
        <f t="array" ref="I6899">IF($F6899="", "", _xlfn.XLOOKUP($F6899,accounts!$A$2:$A$86,accounts!$F$2:$F$86, "Other"))</f>
        <v>United States</v>
      </c>
      <c r="J6899" s="1" t="s">
        <v>131</v>
      </c>
      <c r="K6899" s="3">
        <v>43000.0</v>
      </c>
      <c r="L6899" s="3">
        <v>43083.0</v>
      </c>
      <c r="M6899" s="1">
        <v>3772.0</v>
      </c>
    </row>
    <row r="6900">
      <c r="A6900" s="1" t="s">
        <v>7105</v>
      </c>
      <c r="B6900" s="1" t="s">
        <v>99</v>
      </c>
      <c r="C6900" s="1" t="str">
        <f t="array" ref="C6900">_xlfn.XLOOKUP($B6900, sales_teams!$A$2:$A$36, sales_teams!$B$2:$B$36)</f>
        <v>Summer Sewald</v>
      </c>
      <c r="D6900" s="1" t="str">
        <f t="array" ref="D6900">_xlfn.XLOOKUP($B6900, sales_teams!$A$2:$A$36, sales_teams!$C$2:$C$36)</f>
        <v>West</v>
      </c>
      <c r="E6900" s="1" t="s">
        <v>194</v>
      </c>
      <c r="F6900" s="1" t="s">
        <v>50</v>
      </c>
      <c r="G6900" s="1" t="str">
        <f t="array" ref="G6900">IF($F6900="", "", _xlfn.XLOOKUP($F6900,accounts!$A$2:$A$86,accounts!$B$2:$B$86, "Other"))</f>
        <v>entertainment</v>
      </c>
      <c r="H6900" s="1" t="str">
        <f t="array" ref="H6900">IF($F6900="", "", IFS(_xlfn.XLOOKUP($F6900, accounts!$A$2:$A$86, accounts!$E$2:$E$86, 0)&gt;=1000, "Enterprise", _xlfn.XLOOKUP($F6900, accounts!$A$2:$A$86, accounts!$E$2:$E$86, 0)&gt;=100, "Mid-Market", TRUE, "SMB"))</f>
        <v>Enterprise</v>
      </c>
      <c r="I6900" s="1" t="str">
        <f t="array" ref="I6900">IF($F6900="", "", _xlfn.XLOOKUP($F6900,accounts!$A$2:$A$86,accounts!$F$2:$F$86, "Other"))</f>
        <v>United States</v>
      </c>
      <c r="J6900" s="1" t="s">
        <v>131</v>
      </c>
      <c r="K6900" s="3">
        <v>43000.0</v>
      </c>
      <c r="L6900" s="3">
        <v>43010.0</v>
      </c>
      <c r="M6900" s="1">
        <v>5784.0</v>
      </c>
    </row>
    <row r="6901">
      <c r="A6901" s="1" t="s">
        <v>7106</v>
      </c>
      <c r="B6901" s="1" t="s">
        <v>19</v>
      </c>
      <c r="C6901" s="1" t="str">
        <f t="array" ref="C6901">_xlfn.XLOOKUP($B6901, sales_teams!$A$2:$A$36, sales_teams!$B$2:$B$36)</f>
        <v>Melvin Marxen</v>
      </c>
      <c r="D6901" s="1" t="str">
        <f t="array" ref="D6901">_xlfn.XLOOKUP($B6901, sales_teams!$A$2:$A$36, sales_teams!$C$2:$C$36)</f>
        <v>Central</v>
      </c>
      <c r="E6901" s="1" t="s">
        <v>148</v>
      </c>
      <c r="F6901" s="1" t="s">
        <v>64</v>
      </c>
      <c r="G6901" s="1" t="str">
        <f t="array" ref="G6901">IF($F6901="", "", _xlfn.XLOOKUP($F6901,accounts!$A$2:$A$86,accounts!$B$2:$B$86, "Other"))</f>
        <v>technology</v>
      </c>
      <c r="H6901" s="1" t="str">
        <f t="array" ref="H6901">IF($F6901="", "", IFS(_xlfn.XLOOKUP($F6901, accounts!$A$2:$A$86, accounts!$E$2:$E$86, 0)&gt;=1000, "Enterprise", _xlfn.XLOOKUP($F6901, accounts!$A$2:$A$86, accounts!$E$2:$E$86, 0)&gt;=100, "Mid-Market", TRUE, "SMB"))</f>
        <v>Enterprise</v>
      </c>
      <c r="I6901" s="1" t="str">
        <f t="array" ref="I6901">IF($F6901="", "", _xlfn.XLOOKUP($F6901,accounts!$A$2:$A$86,accounts!$F$2:$F$86, "Other"))</f>
        <v>United States</v>
      </c>
      <c r="J6901" s="1" t="s">
        <v>131</v>
      </c>
      <c r="K6901" s="3">
        <v>43000.0</v>
      </c>
      <c r="L6901" s="3">
        <v>43010.0</v>
      </c>
      <c r="M6901" s="1">
        <v>3485.0</v>
      </c>
    </row>
    <row r="6902">
      <c r="A6902" s="1" t="s">
        <v>7107</v>
      </c>
      <c r="B6902" s="1" t="s">
        <v>104</v>
      </c>
      <c r="C6902" s="1" t="str">
        <f t="array" ref="C6902">_xlfn.XLOOKUP($B6902, sales_teams!$A$2:$A$36, sales_teams!$B$2:$B$36)</f>
        <v>Summer Sewald</v>
      </c>
      <c r="D6902" s="1" t="str">
        <f t="array" ref="D6902">_xlfn.XLOOKUP($B6902, sales_teams!$A$2:$A$36, sales_teams!$C$2:$C$36)</f>
        <v>West</v>
      </c>
      <c r="E6902" s="1" t="s">
        <v>181</v>
      </c>
      <c r="F6902" s="1" t="s">
        <v>84</v>
      </c>
      <c r="G6902" s="1" t="str">
        <f t="array" ref="G6902">IF($F6902="", "", _xlfn.XLOOKUP($F6902,accounts!$A$2:$A$86,accounts!$B$2:$B$86, "Other"))</f>
        <v>retail</v>
      </c>
      <c r="H6902" s="1" t="str">
        <f t="array" ref="H6902">IF($F6902="", "", IFS(_xlfn.XLOOKUP($F6902, accounts!$A$2:$A$86, accounts!$E$2:$E$86, 0)&gt;=1000, "Enterprise", _xlfn.XLOOKUP($F6902, accounts!$A$2:$A$86, accounts!$E$2:$E$86, 0)&gt;=100, "Mid-Market", TRUE, "SMB"))</f>
        <v>Enterprise</v>
      </c>
      <c r="I6902" s="1" t="str">
        <f t="array" ref="I6902">IF($F6902="", "", _xlfn.XLOOKUP($F6902,accounts!$A$2:$A$86,accounts!$F$2:$F$86, "Other"))</f>
        <v>United States</v>
      </c>
      <c r="J6902" s="1" t="s">
        <v>131</v>
      </c>
      <c r="K6902" s="3">
        <v>43000.0</v>
      </c>
      <c r="L6902" s="3">
        <v>43006.0</v>
      </c>
      <c r="M6902" s="1">
        <v>675.0</v>
      </c>
    </row>
    <row r="6903">
      <c r="A6903" s="1" t="s">
        <v>7108</v>
      </c>
      <c r="B6903" s="1" t="s">
        <v>102</v>
      </c>
      <c r="C6903" s="1" t="str">
        <f t="array" ref="C6903">_xlfn.XLOOKUP($B6903, sales_teams!$A$2:$A$36, sales_teams!$B$2:$B$36)</f>
        <v>Summer Sewald</v>
      </c>
      <c r="D6903" s="1" t="str">
        <f t="array" ref="D6903">_xlfn.XLOOKUP($B6903, sales_teams!$A$2:$A$36, sales_teams!$C$2:$C$36)</f>
        <v>West</v>
      </c>
      <c r="E6903" s="1" t="s">
        <v>181</v>
      </c>
      <c r="F6903" s="1" t="s">
        <v>87</v>
      </c>
      <c r="G6903" s="1" t="str">
        <f t="array" ref="G6903">IF($F6903="", "", _xlfn.XLOOKUP($F6903,accounts!$A$2:$A$86,accounts!$B$2:$B$86, "Other"))</f>
        <v>telecommunications</v>
      </c>
      <c r="H6903" s="1" t="str">
        <f t="array" ref="H6903">IF($F6903="", "", IFS(_xlfn.XLOOKUP($F6903, accounts!$A$2:$A$86, accounts!$E$2:$E$86, 0)&gt;=1000, "Enterprise", _xlfn.XLOOKUP($F6903, accounts!$A$2:$A$86, accounts!$E$2:$E$86, 0)&gt;=100, "Mid-Market", TRUE, "SMB"))</f>
        <v>Enterprise</v>
      </c>
      <c r="I6903" s="1" t="str">
        <f t="array" ref="I6903">IF($F6903="", "", _xlfn.XLOOKUP($F6903,accounts!$A$2:$A$86,accounts!$F$2:$F$86, "Other"))</f>
        <v>United States</v>
      </c>
      <c r="J6903" s="1" t="s">
        <v>192</v>
      </c>
      <c r="K6903" s="3">
        <v>43000.0</v>
      </c>
      <c r="L6903" s="3">
        <v>43067.0</v>
      </c>
      <c r="M6903" s="1">
        <v>0.0</v>
      </c>
    </row>
    <row r="6904">
      <c r="A6904" s="1" t="s">
        <v>7109</v>
      </c>
      <c r="B6904" s="1" t="s">
        <v>107</v>
      </c>
      <c r="C6904" s="1" t="str">
        <f t="array" ref="C6904">_xlfn.XLOOKUP($B6904, sales_teams!$A$2:$A$36, sales_teams!$B$2:$B$36)</f>
        <v>Summer Sewald</v>
      </c>
      <c r="D6904" s="1" t="str">
        <f t="array" ref="D6904">_xlfn.XLOOKUP($B6904, sales_teams!$A$2:$A$36, sales_teams!$C$2:$C$36)</f>
        <v>West</v>
      </c>
      <c r="E6904" s="1" t="s">
        <v>179</v>
      </c>
      <c r="F6904" s="1" t="s">
        <v>143</v>
      </c>
      <c r="G6904" s="1" t="str">
        <f t="array" ref="G6904">IF($F6904="", "", _xlfn.XLOOKUP($F6904,accounts!$A$2:$A$86,accounts!$B$2:$B$86, "Other"))</f>
        <v>entertainment</v>
      </c>
      <c r="H6904" s="1" t="str">
        <f t="array" ref="H6904">IF($F6904="", "", IFS(_xlfn.XLOOKUP($F6904, accounts!$A$2:$A$86, accounts!$E$2:$E$86, 0)&gt;=1000, "Enterprise", _xlfn.XLOOKUP($F6904, accounts!$A$2:$A$86, accounts!$E$2:$E$86, 0)&gt;=100, "Mid-Market", TRUE, "SMB"))</f>
        <v>Mid-Market</v>
      </c>
      <c r="I6904" s="1" t="str">
        <f t="array" ref="I6904">IF($F6904="", "", _xlfn.XLOOKUP($F6904,accounts!$A$2:$A$86,accounts!$F$2:$F$86, "Other"))</f>
        <v>United States</v>
      </c>
      <c r="J6904" s="1" t="s">
        <v>192</v>
      </c>
      <c r="K6904" s="3">
        <v>43000.0</v>
      </c>
      <c r="L6904" s="3">
        <v>43067.0</v>
      </c>
      <c r="M6904" s="1">
        <v>0.0</v>
      </c>
    </row>
    <row r="6905">
      <c r="A6905" s="1" t="s">
        <v>7110</v>
      </c>
      <c r="B6905" s="1" t="s">
        <v>65</v>
      </c>
      <c r="C6905" s="1" t="str">
        <f t="array" ref="C6905">_xlfn.XLOOKUP($B6905, sales_teams!$A$2:$A$36, sales_teams!$B$2:$B$36)</f>
        <v>Celia Rouche</v>
      </c>
      <c r="D6905" s="1" t="str">
        <f t="array" ref="D6905">_xlfn.XLOOKUP($B6905, sales_teams!$A$2:$A$36, sales_teams!$C$2:$C$36)</f>
        <v>West</v>
      </c>
      <c r="E6905" s="1" t="s">
        <v>109</v>
      </c>
      <c r="F6905" s="1" t="s">
        <v>80</v>
      </c>
      <c r="G6905" s="1" t="str">
        <f t="array" ref="G6905">IF($F6905="", "", _xlfn.XLOOKUP($F6905,accounts!$A$2:$A$86,accounts!$B$2:$B$86, "Other"))</f>
        <v>technology</v>
      </c>
      <c r="H6905" s="1" t="str">
        <f t="array" ref="H6905">IF($F6905="", "", IFS(_xlfn.XLOOKUP($F6905, accounts!$A$2:$A$86, accounts!$E$2:$E$86, 0)&gt;=1000, "Enterprise", _xlfn.XLOOKUP($F6905, accounts!$A$2:$A$86, accounts!$E$2:$E$86, 0)&gt;=100, "Mid-Market", TRUE, "SMB"))</f>
        <v>Enterprise</v>
      </c>
      <c r="I6905" s="1" t="str">
        <f t="array" ref="I6905">IF($F6905="", "", _xlfn.XLOOKUP($F6905,accounts!$A$2:$A$86,accounts!$F$2:$F$86, "Other"))</f>
        <v>United States</v>
      </c>
      <c r="J6905" s="1" t="s">
        <v>192</v>
      </c>
      <c r="K6905" s="3">
        <v>43000.0</v>
      </c>
      <c r="L6905" s="3">
        <v>43041.0</v>
      </c>
      <c r="M6905" s="1">
        <v>0.0</v>
      </c>
    </row>
    <row r="6906">
      <c r="A6906" s="1" t="s">
        <v>7111</v>
      </c>
      <c r="B6906" s="1" t="s">
        <v>65</v>
      </c>
      <c r="C6906" s="1" t="str">
        <f t="array" ref="C6906">_xlfn.XLOOKUP($B6906, sales_teams!$A$2:$A$36, sales_teams!$B$2:$B$36)</f>
        <v>Celia Rouche</v>
      </c>
      <c r="D6906" s="1" t="str">
        <f t="array" ref="D6906">_xlfn.XLOOKUP($B6906, sales_teams!$A$2:$A$36, sales_teams!$C$2:$C$36)</f>
        <v>West</v>
      </c>
      <c r="E6906" s="1" t="s">
        <v>179</v>
      </c>
      <c r="F6906" s="1" t="s">
        <v>137</v>
      </c>
      <c r="G6906" s="1" t="str">
        <f t="array" ref="G6906">IF($F6906="", "", _xlfn.XLOOKUP($F6906,accounts!$A$2:$A$86,accounts!$B$2:$B$86, "Other"))</f>
        <v>services</v>
      </c>
      <c r="H6906" s="1" t="str">
        <f t="array" ref="H6906">IF($F6906="", "", IFS(_xlfn.XLOOKUP($F6906, accounts!$A$2:$A$86, accounts!$E$2:$E$86, 0)&gt;=1000, "Enterprise", _xlfn.XLOOKUP($F6906, accounts!$A$2:$A$86, accounts!$E$2:$E$86, 0)&gt;=100, "Mid-Market", TRUE, "SMB"))</f>
        <v>Enterprise</v>
      </c>
      <c r="I6906" s="1" t="str">
        <f t="array" ref="I6906">IF($F6906="", "", _xlfn.XLOOKUP($F6906,accounts!$A$2:$A$86,accounts!$F$2:$F$86, "Other"))</f>
        <v>Germany</v>
      </c>
      <c r="J6906" s="1" t="s">
        <v>131</v>
      </c>
      <c r="K6906" s="3">
        <v>43000.0</v>
      </c>
      <c r="L6906" s="3">
        <v>43009.0</v>
      </c>
      <c r="M6906" s="1">
        <v>55.0</v>
      </c>
    </row>
    <row r="6907">
      <c r="A6907" s="1" t="s">
        <v>7112</v>
      </c>
      <c r="B6907" s="1" t="s">
        <v>15</v>
      </c>
      <c r="C6907" s="1" t="str">
        <f t="array" ref="C6907">_xlfn.XLOOKUP($B6907, sales_teams!$A$2:$A$36, sales_teams!$B$2:$B$36)</f>
        <v>Dustin Brinkmann</v>
      </c>
      <c r="D6907" s="1" t="str">
        <f t="array" ref="D6907">_xlfn.XLOOKUP($B6907, sales_teams!$A$2:$A$36, sales_teams!$C$2:$C$36)</f>
        <v>Central</v>
      </c>
      <c r="E6907" s="1" t="s">
        <v>179</v>
      </c>
      <c r="F6907" s="1" t="s">
        <v>164</v>
      </c>
      <c r="G6907" s="1" t="str">
        <f t="array" ref="G6907">IF($F6907="", "", _xlfn.XLOOKUP($F6907,accounts!$A$2:$A$86,accounts!$B$2:$B$86, "Other"))</f>
        <v>retail</v>
      </c>
      <c r="H6907" s="1" t="str">
        <f t="array" ref="H6907">IF($F6907="", "", IFS(_xlfn.XLOOKUP($F6907, accounts!$A$2:$A$86, accounts!$E$2:$E$86, 0)&gt;=1000, "Enterprise", _xlfn.XLOOKUP($F6907, accounts!$A$2:$A$86, accounts!$E$2:$E$86, 0)&gt;=100, "Mid-Market", TRUE, "SMB"))</f>
        <v>Mid-Market</v>
      </c>
      <c r="I6907" s="1" t="str">
        <f t="array" ref="I6907">IF($F6907="", "", _xlfn.XLOOKUP($F6907,accounts!$A$2:$A$86,accounts!$F$2:$F$86, "Other"))</f>
        <v>United States</v>
      </c>
      <c r="J6907" s="1" t="s">
        <v>192</v>
      </c>
      <c r="K6907" s="3">
        <v>43000.0</v>
      </c>
      <c r="L6907" s="3">
        <v>43085.0</v>
      </c>
      <c r="M6907" s="1">
        <v>0.0</v>
      </c>
    </row>
    <row r="6908">
      <c r="A6908" s="1" t="s">
        <v>7113</v>
      </c>
      <c r="B6908" s="1" t="s">
        <v>15</v>
      </c>
      <c r="C6908" s="1" t="str">
        <f t="array" ref="C6908">_xlfn.XLOOKUP($B6908, sales_teams!$A$2:$A$36, sales_teams!$B$2:$B$36)</f>
        <v>Dustin Brinkmann</v>
      </c>
      <c r="D6908" s="1" t="str">
        <f t="array" ref="D6908">_xlfn.XLOOKUP($B6908, sales_teams!$A$2:$A$36, sales_teams!$C$2:$C$36)</f>
        <v>Central</v>
      </c>
      <c r="E6908" s="1" t="s">
        <v>188</v>
      </c>
      <c r="F6908" s="1" t="s">
        <v>145</v>
      </c>
      <c r="G6908" s="1" t="str">
        <f t="array" ref="G6908">IF($F6908="", "", _xlfn.XLOOKUP($F6908,accounts!$A$2:$A$86,accounts!$B$2:$B$86, "Other"))</f>
        <v>technology</v>
      </c>
      <c r="H6908" s="1" t="str">
        <f t="array" ref="H6908">IF($F6908="", "", IFS(_xlfn.XLOOKUP($F6908, accounts!$A$2:$A$86, accounts!$E$2:$E$86, 0)&gt;=1000, "Enterprise", _xlfn.XLOOKUP($F6908, accounts!$A$2:$A$86, accounts!$E$2:$E$86, 0)&gt;=100, "Mid-Market", TRUE, "SMB"))</f>
        <v>Enterprise</v>
      </c>
      <c r="I6908" s="1" t="str">
        <f t="array" ref="I6908">IF($F6908="", "", _xlfn.XLOOKUP($F6908,accounts!$A$2:$A$86,accounts!$F$2:$F$86, "Other"))</f>
        <v>Panama</v>
      </c>
      <c r="J6908" s="1" t="s">
        <v>192</v>
      </c>
      <c r="K6908" s="3">
        <v>43000.0</v>
      </c>
      <c r="L6908" s="3">
        <v>43081.0</v>
      </c>
      <c r="M6908" s="1">
        <v>0.0</v>
      </c>
    </row>
    <row r="6909">
      <c r="A6909" s="1" t="s">
        <v>7114</v>
      </c>
      <c r="B6909" s="1" t="s">
        <v>15</v>
      </c>
      <c r="C6909" s="1" t="str">
        <f t="array" ref="C6909">_xlfn.XLOOKUP($B6909, sales_teams!$A$2:$A$36, sales_teams!$B$2:$B$36)</f>
        <v>Dustin Brinkmann</v>
      </c>
      <c r="D6909" s="1" t="str">
        <f t="array" ref="D6909">_xlfn.XLOOKUP($B6909, sales_teams!$A$2:$A$36, sales_teams!$C$2:$C$36)</f>
        <v>Central</v>
      </c>
      <c r="E6909" s="1" t="s">
        <v>194</v>
      </c>
      <c r="F6909" s="1" t="s">
        <v>78</v>
      </c>
      <c r="G6909" s="1" t="str">
        <f t="array" ref="G6909">IF($F6909="", "", _xlfn.XLOOKUP($F6909,accounts!$A$2:$A$86,accounts!$B$2:$B$86, "Other"))</f>
        <v>marketing</v>
      </c>
      <c r="H6909" s="1" t="str">
        <f t="array" ref="H6909">IF($F6909="", "", IFS(_xlfn.XLOOKUP($F6909, accounts!$A$2:$A$86, accounts!$E$2:$E$86, 0)&gt;=1000, "Enterprise", _xlfn.XLOOKUP($F6909, accounts!$A$2:$A$86, accounts!$E$2:$E$86, 0)&gt;=100, "Mid-Market", TRUE, "SMB"))</f>
        <v>Enterprise</v>
      </c>
      <c r="I6909" s="1" t="str">
        <f t="array" ref="I6909">IF($F6909="", "", _xlfn.XLOOKUP($F6909,accounts!$A$2:$A$86,accounts!$F$2:$F$86, "Other"))</f>
        <v>United States</v>
      </c>
      <c r="J6909" s="1" t="s">
        <v>131</v>
      </c>
      <c r="K6909" s="3">
        <v>43000.0</v>
      </c>
      <c r="L6909" s="3">
        <v>43009.0</v>
      </c>
      <c r="M6909" s="1">
        <v>5775.0</v>
      </c>
    </row>
    <row r="6910">
      <c r="A6910" s="1" t="s">
        <v>7115</v>
      </c>
      <c r="B6910" s="1" t="s">
        <v>60</v>
      </c>
      <c r="C6910" s="1" t="str">
        <f t="array" ref="C6910">_xlfn.XLOOKUP($B6910, sales_teams!$A$2:$A$36, sales_teams!$B$2:$B$36)</f>
        <v>Celia Rouche</v>
      </c>
      <c r="D6910" s="1" t="str">
        <f t="array" ref="D6910">_xlfn.XLOOKUP($B6910, sales_teams!$A$2:$A$36, sales_teams!$C$2:$C$36)</f>
        <v>West</v>
      </c>
      <c r="E6910" s="1" t="s">
        <v>181</v>
      </c>
      <c r="F6910" s="1" t="s">
        <v>119</v>
      </c>
      <c r="G6910" s="1" t="str">
        <f t="array" ref="G6910">IF($F6910="", "", _xlfn.XLOOKUP($F6910,accounts!$A$2:$A$86,accounts!$B$2:$B$86, "Other"))</f>
        <v>technology</v>
      </c>
      <c r="H6910" s="1" t="str">
        <f t="array" ref="H6910">IF($F6910="", "", IFS(_xlfn.XLOOKUP($F6910, accounts!$A$2:$A$86, accounts!$E$2:$E$86, 0)&gt;=1000, "Enterprise", _xlfn.XLOOKUP($F6910, accounts!$A$2:$A$86, accounts!$E$2:$E$86, 0)&gt;=100, "Mid-Market", TRUE, "SMB"))</f>
        <v>Enterprise</v>
      </c>
      <c r="I6910" s="1" t="str">
        <f t="array" ref="I6910">IF($F6910="", "", _xlfn.XLOOKUP($F6910,accounts!$A$2:$A$86,accounts!$F$2:$F$86, "Other"))</f>
        <v>Korea</v>
      </c>
      <c r="J6910" s="1" t="s">
        <v>131</v>
      </c>
      <c r="K6910" s="3">
        <v>43000.0</v>
      </c>
      <c r="L6910" s="3">
        <v>43057.0</v>
      </c>
      <c r="M6910" s="1">
        <v>651.0</v>
      </c>
    </row>
    <row r="6911">
      <c r="A6911" s="1" t="s">
        <v>7116</v>
      </c>
      <c r="B6911" s="1" t="s">
        <v>60</v>
      </c>
      <c r="C6911" s="1" t="str">
        <f t="array" ref="C6911">_xlfn.XLOOKUP($B6911, sales_teams!$A$2:$A$36, sales_teams!$B$2:$B$36)</f>
        <v>Celia Rouche</v>
      </c>
      <c r="D6911" s="1" t="str">
        <f t="array" ref="D6911">_xlfn.XLOOKUP($B6911, sales_teams!$A$2:$A$36, sales_teams!$C$2:$C$36)</f>
        <v>West</v>
      </c>
      <c r="E6911" s="1" t="s">
        <v>181</v>
      </c>
      <c r="F6911" s="1" t="s">
        <v>151</v>
      </c>
      <c r="G6911" s="1" t="str">
        <f t="array" ref="G6911">IF($F6911="", "", _xlfn.XLOOKUP($F6911,accounts!$A$2:$A$86,accounts!$B$2:$B$86, "Other"))</f>
        <v>software</v>
      </c>
      <c r="H6911" s="1" t="str">
        <f t="array" ref="H6911">IF($F6911="", "", IFS(_xlfn.XLOOKUP($F6911, accounts!$A$2:$A$86, accounts!$E$2:$E$86, 0)&gt;=1000, "Enterprise", _xlfn.XLOOKUP($F6911, accounts!$A$2:$A$86, accounts!$E$2:$E$86, 0)&gt;=100, "Mid-Market", TRUE, "SMB"))</f>
        <v>Enterprise</v>
      </c>
      <c r="I6911" s="1" t="str">
        <f t="array" ref="I6911">IF($F6911="", "", _xlfn.XLOOKUP($F6911,accounts!$A$2:$A$86,accounts!$F$2:$F$86, "Other"))</f>
        <v>United States</v>
      </c>
      <c r="J6911" s="1" t="s">
        <v>131</v>
      </c>
      <c r="K6911" s="3">
        <v>43000.0</v>
      </c>
      <c r="L6911" s="3">
        <v>43061.0</v>
      </c>
      <c r="M6911" s="1">
        <v>570.0</v>
      </c>
    </row>
    <row r="6912">
      <c r="A6912" s="1" t="s">
        <v>7117</v>
      </c>
      <c r="B6912" s="1" t="s">
        <v>60</v>
      </c>
      <c r="C6912" s="1" t="str">
        <f t="array" ref="C6912">_xlfn.XLOOKUP($B6912, sales_teams!$A$2:$A$36, sales_teams!$B$2:$B$36)</f>
        <v>Celia Rouche</v>
      </c>
      <c r="D6912" s="1" t="str">
        <f t="array" ref="D6912">_xlfn.XLOOKUP($B6912, sales_teams!$A$2:$A$36, sales_teams!$C$2:$C$36)</f>
        <v>West</v>
      </c>
      <c r="E6912" s="1" t="s">
        <v>179</v>
      </c>
      <c r="F6912" s="1" t="s">
        <v>36</v>
      </c>
      <c r="G6912" s="1" t="str">
        <f t="array" ref="G6912">IF($F6912="", "", _xlfn.XLOOKUP($F6912,accounts!$A$2:$A$86,accounts!$B$2:$B$86, "Other"))</f>
        <v>retail</v>
      </c>
      <c r="H6912" s="1" t="str">
        <f t="array" ref="H6912">IF($F6912="", "", IFS(_xlfn.XLOOKUP($F6912, accounts!$A$2:$A$86, accounts!$E$2:$E$86, 0)&gt;=1000, "Enterprise", _xlfn.XLOOKUP($F6912, accounts!$A$2:$A$86, accounts!$E$2:$E$86, 0)&gt;=100, "Mid-Market", TRUE, "SMB"))</f>
        <v>Enterprise</v>
      </c>
      <c r="I6912" s="1" t="str">
        <f t="array" ref="I6912">IF($F6912="", "", _xlfn.XLOOKUP($F6912,accounts!$A$2:$A$86,accounts!$F$2:$F$86, "Other"))</f>
        <v>United States</v>
      </c>
      <c r="J6912" s="1" t="s">
        <v>131</v>
      </c>
      <c r="K6912" s="3">
        <v>43000.0</v>
      </c>
      <c r="L6912" s="3">
        <v>43099.0</v>
      </c>
      <c r="M6912" s="1">
        <v>54.0</v>
      </c>
    </row>
    <row r="6913">
      <c r="A6913" s="1" t="s">
        <v>7118</v>
      </c>
      <c r="B6913" s="1" t="s">
        <v>60</v>
      </c>
      <c r="C6913" s="1" t="str">
        <f t="array" ref="C6913">_xlfn.XLOOKUP($B6913, sales_teams!$A$2:$A$36, sales_teams!$B$2:$B$36)</f>
        <v>Celia Rouche</v>
      </c>
      <c r="D6913" s="1" t="str">
        <f t="array" ref="D6913">_xlfn.XLOOKUP($B6913, sales_teams!$A$2:$A$36, sales_teams!$C$2:$C$36)</f>
        <v>West</v>
      </c>
      <c r="E6913" s="1" t="s">
        <v>179</v>
      </c>
      <c r="F6913" s="1" t="s">
        <v>151</v>
      </c>
      <c r="G6913" s="1" t="str">
        <f t="array" ref="G6913">IF($F6913="", "", _xlfn.XLOOKUP($F6913,accounts!$A$2:$A$86,accounts!$B$2:$B$86, "Other"))</f>
        <v>software</v>
      </c>
      <c r="H6913" s="1" t="str">
        <f t="array" ref="H6913">IF($F6913="", "", IFS(_xlfn.XLOOKUP($F6913, accounts!$A$2:$A$86, accounts!$E$2:$E$86, 0)&gt;=1000, "Enterprise", _xlfn.XLOOKUP($F6913, accounts!$A$2:$A$86, accounts!$E$2:$E$86, 0)&gt;=100, "Mid-Market", TRUE, "SMB"))</f>
        <v>Enterprise</v>
      </c>
      <c r="I6913" s="1" t="str">
        <f t="array" ref="I6913">IF($F6913="", "", _xlfn.XLOOKUP($F6913,accounts!$A$2:$A$86,accounts!$F$2:$F$86, "Other"))</f>
        <v>United States</v>
      </c>
      <c r="J6913" s="1" t="s">
        <v>131</v>
      </c>
      <c r="K6913" s="3">
        <v>43000.0</v>
      </c>
      <c r="L6913" s="3">
        <v>43007.0</v>
      </c>
      <c r="M6913" s="1">
        <v>47.0</v>
      </c>
    </row>
    <row r="6914">
      <c r="A6914" s="1" t="s">
        <v>7119</v>
      </c>
      <c r="B6914" s="1" t="s">
        <v>45</v>
      </c>
      <c r="C6914" s="1" t="str">
        <f t="array" ref="C6914">_xlfn.XLOOKUP($B6914, sales_teams!$A$2:$A$36, sales_teams!$B$2:$B$36)</f>
        <v>Cara Losch</v>
      </c>
      <c r="D6914" s="1" t="str">
        <f t="array" ref="D6914">_xlfn.XLOOKUP($B6914, sales_teams!$A$2:$A$36, sales_teams!$C$2:$C$36)</f>
        <v>East</v>
      </c>
      <c r="E6914" s="1" t="s">
        <v>179</v>
      </c>
      <c r="F6914" s="1" t="s">
        <v>153</v>
      </c>
      <c r="G6914" s="1" t="str">
        <f t="array" ref="G6914">IF($F6914="", "", _xlfn.XLOOKUP($F6914,accounts!$A$2:$A$86,accounts!$B$2:$B$86, "Other"))</f>
        <v>medical</v>
      </c>
      <c r="H6914" s="1" t="str">
        <f t="array" ref="H6914">IF($F6914="", "", IFS(_xlfn.XLOOKUP($F6914, accounts!$A$2:$A$86, accounts!$E$2:$E$86, 0)&gt;=1000, "Enterprise", _xlfn.XLOOKUP($F6914, accounts!$A$2:$A$86, accounts!$E$2:$E$86, 0)&gt;=100, "Mid-Market", TRUE, "SMB"))</f>
        <v>Enterprise</v>
      </c>
      <c r="I6914" s="1" t="str">
        <f t="array" ref="I6914">IF($F6914="", "", _xlfn.XLOOKUP($F6914,accounts!$A$2:$A$86,accounts!$F$2:$F$86, "Other"))</f>
        <v>United States</v>
      </c>
      <c r="J6914" s="1" t="s">
        <v>131</v>
      </c>
      <c r="K6914" s="3">
        <v>43000.0</v>
      </c>
      <c r="L6914" s="3">
        <v>43047.0</v>
      </c>
      <c r="M6914" s="1">
        <v>56.0</v>
      </c>
    </row>
    <row r="6915">
      <c r="A6915" s="1" t="s">
        <v>7120</v>
      </c>
      <c r="B6915" s="1" t="s">
        <v>57</v>
      </c>
      <c r="C6915" s="1" t="str">
        <f t="array" ref="C6915">_xlfn.XLOOKUP($B6915, sales_teams!$A$2:$A$36, sales_teams!$B$2:$B$36)</f>
        <v>Rocco Neubert</v>
      </c>
      <c r="D6915" s="1" t="str">
        <f t="array" ref="D6915">_xlfn.XLOOKUP($B6915, sales_teams!$A$2:$A$36, sales_teams!$C$2:$C$36)</f>
        <v>East</v>
      </c>
      <c r="E6915" s="1" t="s">
        <v>109</v>
      </c>
      <c r="F6915" s="1" t="s">
        <v>167</v>
      </c>
      <c r="G6915" s="1" t="str">
        <f t="array" ref="G6915">IF($F6915="", "", _xlfn.XLOOKUP($F6915,accounts!$A$2:$A$86,accounts!$B$2:$B$86, "Other"))</f>
        <v>finance</v>
      </c>
      <c r="H6915" s="1" t="str">
        <f t="array" ref="H6915">IF($F6915="", "", IFS(_xlfn.XLOOKUP($F6915, accounts!$A$2:$A$86, accounts!$E$2:$E$86, 0)&gt;=1000, "Enterprise", _xlfn.XLOOKUP($F6915, accounts!$A$2:$A$86, accounts!$E$2:$E$86, 0)&gt;=100, "Mid-Market", TRUE, "SMB"))</f>
        <v>Mid-Market</v>
      </c>
      <c r="I6915" s="1" t="str">
        <f t="array" ref="I6915">IF($F6915="", "", _xlfn.XLOOKUP($F6915,accounts!$A$2:$A$86,accounts!$F$2:$F$86, "Other"))</f>
        <v>United States</v>
      </c>
      <c r="J6915" s="1" t="s">
        <v>192</v>
      </c>
      <c r="K6915" s="3">
        <v>43001.0</v>
      </c>
      <c r="L6915" s="3">
        <v>43013.0</v>
      </c>
      <c r="M6915" s="1">
        <v>0.0</v>
      </c>
    </row>
    <row r="6916">
      <c r="A6916" s="1" t="s">
        <v>7121</v>
      </c>
      <c r="B6916" s="1" t="s">
        <v>30</v>
      </c>
      <c r="C6916" s="1" t="str">
        <f t="array" ref="C6916">_xlfn.XLOOKUP($B6916, sales_teams!$A$2:$A$36, sales_teams!$B$2:$B$36)</f>
        <v>Melvin Marxen</v>
      </c>
      <c r="D6916" s="1" t="str">
        <f t="array" ref="D6916">_xlfn.XLOOKUP($B6916, sales_teams!$A$2:$A$36, sales_teams!$C$2:$C$36)</f>
        <v>Central</v>
      </c>
      <c r="E6916" s="1" t="s">
        <v>148</v>
      </c>
      <c r="F6916" s="1" t="s">
        <v>145</v>
      </c>
      <c r="G6916" s="1" t="str">
        <f t="array" ref="G6916">IF($F6916="", "", _xlfn.XLOOKUP($F6916,accounts!$A$2:$A$86,accounts!$B$2:$B$86, "Other"))</f>
        <v>technology</v>
      </c>
      <c r="H6916" s="1" t="str">
        <f t="array" ref="H6916">IF($F6916="", "", IFS(_xlfn.XLOOKUP($F6916, accounts!$A$2:$A$86, accounts!$E$2:$E$86, 0)&gt;=1000, "Enterprise", _xlfn.XLOOKUP($F6916, accounts!$A$2:$A$86, accounts!$E$2:$E$86, 0)&gt;=100, "Mid-Market", TRUE, "SMB"))</f>
        <v>Enterprise</v>
      </c>
      <c r="I6916" s="1" t="str">
        <f t="array" ref="I6916">IF($F6916="", "", _xlfn.XLOOKUP($F6916,accounts!$A$2:$A$86,accounts!$F$2:$F$86, "Other"))</f>
        <v>Panama</v>
      </c>
      <c r="J6916" s="1" t="s">
        <v>192</v>
      </c>
      <c r="K6916" s="3">
        <v>43001.0</v>
      </c>
      <c r="L6916" s="3">
        <v>43081.0</v>
      </c>
      <c r="M6916" s="1">
        <v>0.0</v>
      </c>
    </row>
    <row r="6917">
      <c r="A6917" s="1" t="s">
        <v>7122</v>
      </c>
      <c r="B6917" s="1" t="s">
        <v>30</v>
      </c>
      <c r="C6917" s="1" t="str">
        <f t="array" ref="C6917">_xlfn.XLOOKUP($B6917, sales_teams!$A$2:$A$36, sales_teams!$B$2:$B$36)</f>
        <v>Melvin Marxen</v>
      </c>
      <c r="D6917" s="1" t="str">
        <f t="array" ref="D6917">_xlfn.XLOOKUP($B6917, sales_teams!$A$2:$A$36, sales_teams!$C$2:$C$36)</f>
        <v>Central</v>
      </c>
      <c r="E6917" s="1" t="s">
        <v>148</v>
      </c>
      <c r="F6917" s="1" t="s">
        <v>29</v>
      </c>
      <c r="G6917" s="1" t="str">
        <f t="array" ref="G6917">IF($F6917="", "", _xlfn.XLOOKUP($F6917,accounts!$A$2:$A$86,accounts!$B$2:$B$86, "Other"))</f>
        <v>medical</v>
      </c>
      <c r="H6917" s="1" t="str">
        <f t="array" ref="H6917">IF($F6917="", "", IFS(_xlfn.XLOOKUP($F6917, accounts!$A$2:$A$86, accounts!$E$2:$E$86, 0)&gt;=1000, "Enterprise", _xlfn.XLOOKUP($F6917, accounts!$A$2:$A$86, accounts!$E$2:$E$86, 0)&gt;=100, "Mid-Market", TRUE, "SMB"))</f>
        <v>Enterprise</v>
      </c>
      <c r="I6917" s="1" t="str">
        <f t="array" ref="I6917">IF($F6917="", "", _xlfn.XLOOKUP($F6917,accounts!$A$2:$A$86,accounts!$F$2:$F$86, "Other"))</f>
        <v>Philipines</v>
      </c>
      <c r="J6917" s="1" t="s">
        <v>131</v>
      </c>
      <c r="K6917" s="3">
        <v>43001.0</v>
      </c>
      <c r="L6917" s="3">
        <v>43008.0</v>
      </c>
      <c r="M6917" s="1">
        <v>4422.0</v>
      </c>
    </row>
    <row r="6918">
      <c r="A6918" s="1" t="s">
        <v>7123</v>
      </c>
      <c r="B6918" s="1" t="s">
        <v>30</v>
      </c>
      <c r="C6918" s="1" t="str">
        <f t="array" ref="C6918">_xlfn.XLOOKUP($B6918, sales_teams!$A$2:$A$36, sales_teams!$B$2:$B$36)</f>
        <v>Melvin Marxen</v>
      </c>
      <c r="D6918" s="1" t="str">
        <f t="array" ref="D6918">_xlfn.XLOOKUP($B6918, sales_teams!$A$2:$A$36, sales_teams!$C$2:$C$36)</f>
        <v>Central</v>
      </c>
      <c r="E6918" s="1" t="s">
        <v>148</v>
      </c>
      <c r="F6918" s="1" t="s">
        <v>119</v>
      </c>
      <c r="G6918" s="1" t="str">
        <f t="array" ref="G6918">IF($F6918="", "", _xlfn.XLOOKUP($F6918,accounts!$A$2:$A$86,accounts!$B$2:$B$86, "Other"))</f>
        <v>technology</v>
      </c>
      <c r="H6918" s="1" t="str">
        <f t="array" ref="H6918">IF($F6918="", "", IFS(_xlfn.XLOOKUP($F6918, accounts!$A$2:$A$86, accounts!$E$2:$E$86, 0)&gt;=1000, "Enterprise", _xlfn.XLOOKUP($F6918, accounts!$A$2:$A$86, accounts!$E$2:$E$86, 0)&gt;=100, "Mid-Market", TRUE, "SMB"))</f>
        <v>Enterprise</v>
      </c>
      <c r="I6918" s="1" t="str">
        <f t="array" ref="I6918">IF($F6918="", "", _xlfn.XLOOKUP($F6918,accounts!$A$2:$A$86,accounts!$F$2:$F$86, "Other"))</f>
        <v>Korea</v>
      </c>
      <c r="J6918" s="1" t="s">
        <v>131</v>
      </c>
      <c r="K6918" s="3">
        <v>43001.0</v>
      </c>
      <c r="L6918" s="3">
        <v>43010.0</v>
      </c>
      <c r="M6918" s="1">
        <v>5357.0</v>
      </c>
    </row>
    <row r="6919">
      <c r="A6919" s="1" t="s">
        <v>7124</v>
      </c>
      <c r="B6919" s="1" t="s">
        <v>26</v>
      </c>
      <c r="C6919" s="1" t="str">
        <f t="array" ref="C6919">_xlfn.XLOOKUP($B6919, sales_teams!$A$2:$A$36, sales_teams!$B$2:$B$36)</f>
        <v>Melvin Marxen</v>
      </c>
      <c r="D6919" s="1" t="str">
        <f t="array" ref="D6919">_xlfn.XLOOKUP($B6919, sales_teams!$A$2:$A$36, sales_teams!$C$2:$C$36)</f>
        <v>Central</v>
      </c>
      <c r="E6919" s="1" t="s">
        <v>179</v>
      </c>
      <c r="F6919" s="1" t="s">
        <v>29</v>
      </c>
      <c r="G6919" s="1" t="str">
        <f t="array" ref="G6919">IF($F6919="", "", _xlfn.XLOOKUP($F6919,accounts!$A$2:$A$86,accounts!$B$2:$B$86, "Other"))</f>
        <v>medical</v>
      </c>
      <c r="H6919" s="1" t="str">
        <f t="array" ref="H6919">IF($F6919="", "", IFS(_xlfn.XLOOKUP($F6919, accounts!$A$2:$A$86, accounts!$E$2:$E$86, 0)&gt;=1000, "Enterprise", _xlfn.XLOOKUP($F6919, accounts!$A$2:$A$86, accounts!$E$2:$E$86, 0)&gt;=100, "Mid-Market", TRUE, "SMB"))</f>
        <v>Enterprise</v>
      </c>
      <c r="I6919" s="1" t="str">
        <f t="array" ref="I6919">IF($F6919="", "", _xlfn.XLOOKUP($F6919,accounts!$A$2:$A$86,accounts!$F$2:$F$86, "Other"))</f>
        <v>Philipines</v>
      </c>
      <c r="J6919" s="1" t="s">
        <v>192</v>
      </c>
      <c r="K6919" s="3">
        <v>43001.0</v>
      </c>
      <c r="L6919" s="3">
        <v>43009.0</v>
      </c>
      <c r="M6919" s="1">
        <v>0.0</v>
      </c>
    </row>
    <row r="6920">
      <c r="A6920" s="1" t="s">
        <v>7125</v>
      </c>
      <c r="B6920" s="1" t="s">
        <v>26</v>
      </c>
      <c r="C6920" s="1" t="str">
        <f t="array" ref="C6920">_xlfn.XLOOKUP($B6920, sales_teams!$A$2:$A$36, sales_teams!$B$2:$B$36)</f>
        <v>Melvin Marxen</v>
      </c>
      <c r="D6920" s="1" t="str">
        <f t="array" ref="D6920">_xlfn.XLOOKUP($B6920, sales_teams!$A$2:$A$36, sales_teams!$C$2:$C$36)</f>
        <v>Central</v>
      </c>
      <c r="E6920" s="1" t="s">
        <v>109</v>
      </c>
      <c r="F6920" s="1" t="s">
        <v>64</v>
      </c>
      <c r="G6920" s="1" t="str">
        <f t="array" ref="G6920">IF($F6920="", "", _xlfn.XLOOKUP($F6920,accounts!$A$2:$A$86,accounts!$B$2:$B$86, "Other"))</f>
        <v>technology</v>
      </c>
      <c r="H6920" s="1" t="str">
        <f t="array" ref="H6920">IF($F6920="", "", IFS(_xlfn.XLOOKUP($F6920, accounts!$A$2:$A$86, accounts!$E$2:$E$86, 0)&gt;=1000, "Enterprise", _xlfn.XLOOKUP($F6920, accounts!$A$2:$A$86, accounts!$E$2:$E$86, 0)&gt;=100, "Mid-Market", TRUE, "SMB"))</f>
        <v>Enterprise</v>
      </c>
      <c r="I6920" s="1" t="str">
        <f t="array" ref="I6920">IF($F6920="", "", _xlfn.XLOOKUP($F6920,accounts!$A$2:$A$86,accounts!$F$2:$F$86, "Other"))</f>
        <v>United States</v>
      </c>
      <c r="J6920" s="1" t="s">
        <v>131</v>
      </c>
      <c r="K6920" s="3">
        <v>43001.0</v>
      </c>
      <c r="L6920" s="3">
        <v>43005.0</v>
      </c>
      <c r="M6920" s="1">
        <v>1047.0</v>
      </c>
    </row>
    <row r="6921">
      <c r="A6921" s="1" t="s">
        <v>7126</v>
      </c>
      <c r="B6921" s="1" t="s">
        <v>26</v>
      </c>
      <c r="C6921" s="1" t="str">
        <f t="array" ref="C6921">_xlfn.XLOOKUP($B6921, sales_teams!$A$2:$A$36, sales_teams!$B$2:$B$36)</f>
        <v>Melvin Marxen</v>
      </c>
      <c r="D6921" s="1" t="str">
        <f t="array" ref="D6921">_xlfn.XLOOKUP($B6921, sales_teams!$A$2:$A$36, sales_teams!$C$2:$C$36)</f>
        <v>Central</v>
      </c>
      <c r="E6921" s="1" t="s">
        <v>148</v>
      </c>
      <c r="F6921" s="1" t="s">
        <v>149</v>
      </c>
      <c r="G6921" s="1" t="str">
        <f t="array" ref="G6921">IF($F6921="", "", _xlfn.XLOOKUP($F6921,accounts!$A$2:$A$86,accounts!$B$2:$B$86, "Other"))</f>
        <v>medical</v>
      </c>
      <c r="H6921" s="1" t="str">
        <f t="array" ref="H6921">IF($F6921="", "", IFS(_xlfn.XLOOKUP($F6921, accounts!$A$2:$A$86, accounts!$E$2:$E$86, 0)&gt;=1000, "Enterprise", _xlfn.XLOOKUP($F6921, accounts!$A$2:$A$86, accounts!$E$2:$E$86, 0)&gt;=100, "Mid-Market", TRUE, "SMB"))</f>
        <v>Enterprise</v>
      </c>
      <c r="I6921" s="1" t="str">
        <f t="array" ref="I6921">IF($F6921="", "", _xlfn.XLOOKUP($F6921,accounts!$A$2:$A$86,accounts!$F$2:$F$86, "Other"))</f>
        <v>United States</v>
      </c>
      <c r="J6921" s="1" t="s">
        <v>131</v>
      </c>
      <c r="K6921" s="3">
        <v>43001.0</v>
      </c>
      <c r="L6921" s="3">
        <v>43098.0</v>
      </c>
      <c r="M6921" s="1">
        <v>5013.0</v>
      </c>
    </row>
    <row r="6922">
      <c r="A6922" s="1" t="s">
        <v>7127</v>
      </c>
      <c r="B6922" s="1" t="s">
        <v>88</v>
      </c>
      <c r="C6922" s="1" t="str">
        <f t="array" ref="C6922">_xlfn.XLOOKUP($B6922, sales_teams!$A$2:$A$36, sales_teams!$B$2:$B$36)</f>
        <v>Celia Rouche</v>
      </c>
      <c r="D6922" s="1" t="str">
        <f t="array" ref="D6922">_xlfn.XLOOKUP($B6922, sales_teams!$A$2:$A$36, sales_teams!$C$2:$C$36)</f>
        <v>West</v>
      </c>
      <c r="E6922" s="1" t="s">
        <v>188</v>
      </c>
      <c r="F6922" s="1" t="s">
        <v>91</v>
      </c>
      <c r="G6922" s="1" t="str">
        <f t="array" ref="G6922">IF($F6922="", "", _xlfn.XLOOKUP($F6922,accounts!$A$2:$A$86,accounts!$B$2:$B$86, "Other"))</f>
        <v>employment</v>
      </c>
      <c r="H6922" s="1" t="str">
        <f t="array" ref="H6922">IF($F6922="", "", IFS(_xlfn.XLOOKUP($F6922, accounts!$A$2:$A$86, accounts!$E$2:$E$86, 0)&gt;=1000, "Enterprise", _xlfn.XLOOKUP($F6922, accounts!$A$2:$A$86, accounts!$E$2:$E$86, 0)&gt;=100, "Mid-Market", TRUE, "SMB"))</f>
        <v>Enterprise</v>
      </c>
      <c r="I6922" s="1" t="str">
        <f t="array" ref="I6922">IF($F6922="", "", _xlfn.XLOOKUP($F6922,accounts!$A$2:$A$86,accounts!$F$2:$F$86, "Other"))</f>
        <v>United States</v>
      </c>
      <c r="J6922" s="1" t="s">
        <v>131</v>
      </c>
      <c r="K6922" s="3">
        <v>43001.0</v>
      </c>
      <c r="L6922" s="3">
        <v>43003.0</v>
      </c>
      <c r="M6922" s="1">
        <v>3197.0</v>
      </c>
    </row>
    <row r="6923">
      <c r="A6923" s="1" t="s">
        <v>7128</v>
      </c>
      <c r="B6923" s="1" t="s">
        <v>19</v>
      </c>
      <c r="C6923" s="1" t="str">
        <f t="array" ref="C6923">_xlfn.XLOOKUP($B6923, sales_teams!$A$2:$A$36, sales_teams!$B$2:$B$36)</f>
        <v>Melvin Marxen</v>
      </c>
      <c r="D6923" s="1" t="str">
        <f t="array" ref="D6923">_xlfn.XLOOKUP($B6923, sales_teams!$A$2:$A$36, sales_teams!$C$2:$C$36)</f>
        <v>Central</v>
      </c>
      <c r="E6923" s="1" t="s">
        <v>109</v>
      </c>
      <c r="F6923" s="1" t="s">
        <v>78</v>
      </c>
      <c r="G6923" s="1" t="str">
        <f t="array" ref="G6923">IF($F6923="", "", _xlfn.XLOOKUP($F6923,accounts!$A$2:$A$86,accounts!$B$2:$B$86, "Other"))</f>
        <v>marketing</v>
      </c>
      <c r="H6923" s="1" t="str">
        <f t="array" ref="H6923">IF($F6923="", "", IFS(_xlfn.XLOOKUP($F6923, accounts!$A$2:$A$86, accounts!$E$2:$E$86, 0)&gt;=1000, "Enterprise", _xlfn.XLOOKUP($F6923, accounts!$A$2:$A$86, accounts!$E$2:$E$86, 0)&gt;=100, "Mid-Market", TRUE, "SMB"))</f>
        <v>Enterprise</v>
      </c>
      <c r="I6923" s="1" t="str">
        <f t="array" ref="I6923">IF($F6923="", "", _xlfn.XLOOKUP($F6923,accounts!$A$2:$A$86,accounts!$F$2:$F$86, "Other"))</f>
        <v>United States</v>
      </c>
      <c r="J6923" s="1" t="s">
        <v>192</v>
      </c>
      <c r="K6923" s="3">
        <v>43001.0</v>
      </c>
      <c r="L6923" s="3">
        <v>43013.0</v>
      </c>
      <c r="M6923" s="1">
        <v>0.0</v>
      </c>
    </row>
    <row r="6924">
      <c r="A6924" s="1" t="s">
        <v>7129</v>
      </c>
      <c r="B6924" s="1" t="s">
        <v>19</v>
      </c>
      <c r="C6924" s="1" t="str">
        <f t="array" ref="C6924">_xlfn.XLOOKUP($B6924, sales_teams!$A$2:$A$36, sales_teams!$B$2:$B$36)</f>
        <v>Melvin Marxen</v>
      </c>
      <c r="D6924" s="1" t="str">
        <f t="array" ref="D6924">_xlfn.XLOOKUP($B6924, sales_teams!$A$2:$A$36, sales_teams!$C$2:$C$36)</f>
        <v>Central</v>
      </c>
      <c r="E6924" s="1" t="s">
        <v>109</v>
      </c>
      <c r="F6924" s="1" t="s">
        <v>178</v>
      </c>
      <c r="G6924" s="1" t="str">
        <f t="array" ref="G6924">IF($F6924="", "", _xlfn.XLOOKUP($F6924,accounts!$A$2:$A$86,accounts!$B$2:$B$86, "Other"))</f>
        <v>medical</v>
      </c>
      <c r="H6924" s="1" t="str">
        <f t="array" ref="H6924">IF($F6924="", "", IFS(_xlfn.XLOOKUP($F6924, accounts!$A$2:$A$86, accounts!$E$2:$E$86, 0)&gt;=1000, "Enterprise", _xlfn.XLOOKUP($F6924, accounts!$A$2:$A$86, accounts!$E$2:$E$86, 0)&gt;=100, "Mid-Market", TRUE, "SMB"))</f>
        <v>Enterprise</v>
      </c>
      <c r="I6924" s="1" t="str">
        <f t="array" ref="I6924">IF($F6924="", "", _xlfn.XLOOKUP($F6924,accounts!$A$2:$A$86,accounts!$F$2:$F$86, "Other"))</f>
        <v>United States</v>
      </c>
      <c r="J6924" s="1" t="s">
        <v>131</v>
      </c>
      <c r="K6924" s="3">
        <v>43001.0</v>
      </c>
      <c r="L6924" s="3">
        <v>43010.0</v>
      </c>
      <c r="M6924" s="1">
        <v>1127.0</v>
      </c>
    </row>
    <row r="6925">
      <c r="A6925" s="1" t="s">
        <v>7130</v>
      </c>
      <c r="B6925" s="1" t="s">
        <v>104</v>
      </c>
      <c r="C6925" s="1" t="str">
        <f t="array" ref="C6925">_xlfn.XLOOKUP($B6925, sales_teams!$A$2:$A$36, sales_teams!$B$2:$B$36)</f>
        <v>Summer Sewald</v>
      </c>
      <c r="D6925" s="1" t="str">
        <f t="array" ref="D6925">_xlfn.XLOOKUP($B6925, sales_teams!$A$2:$A$36, sales_teams!$C$2:$C$36)</f>
        <v>West</v>
      </c>
      <c r="E6925" s="1" t="s">
        <v>181</v>
      </c>
      <c r="G6925" s="1" t="str">
        <f t="array" ref="G6925">IF($F6925="", "", _xlfn.XLOOKUP($F6925,accounts!$A$2:$A$86,accounts!$B$2:$B$86, "Other"))</f>
        <v/>
      </c>
      <c r="H6925" s="1" t="str">
        <f t="array" ref="H6925">IF($F6925="", "", IFS(_xlfn.XLOOKUP($F6925, accounts!$A$2:$A$86, accounts!$E$2:$E$86, 0)&gt;=1000, "Enterprise", _xlfn.XLOOKUP($F6925, accounts!$A$2:$A$86, accounts!$E$2:$E$86, 0)&gt;=100, "Mid-Market", TRUE, "SMB"))</f>
        <v/>
      </c>
      <c r="I6925" s="1" t="str">
        <f t="array" ref="I6925">IF($F6925="", "", _xlfn.XLOOKUP($F6925,accounts!$A$2:$A$86,accounts!$F$2:$F$86, "Other"))</f>
        <v/>
      </c>
      <c r="J6925" s="1" t="s">
        <v>189</v>
      </c>
      <c r="K6925" s="3">
        <v>43001.0</v>
      </c>
    </row>
    <row r="6926">
      <c r="A6926" s="1" t="s">
        <v>7131</v>
      </c>
      <c r="B6926" s="1" t="s">
        <v>104</v>
      </c>
      <c r="C6926" s="1" t="str">
        <f t="array" ref="C6926">_xlfn.XLOOKUP($B6926, sales_teams!$A$2:$A$36, sales_teams!$B$2:$B$36)</f>
        <v>Summer Sewald</v>
      </c>
      <c r="D6926" s="1" t="str">
        <f t="array" ref="D6926">_xlfn.XLOOKUP($B6926, sales_teams!$A$2:$A$36, sales_teams!$C$2:$C$36)</f>
        <v>West</v>
      </c>
      <c r="E6926" s="1" t="s">
        <v>148</v>
      </c>
      <c r="F6926" s="1" t="s">
        <v>125</v>
      </c>
      <c r="G6926" s="1" t="str">
        <f t="array" ref="G6926">IF($F6926="", "", _xlfn.XLOOKUP($F6926,accounts!$A$2:$A$86,accounts!$B$2:$B$86, "Other"))</f>
        <v>software</v>
      </c>
      <c r="H6926" s="1" t="str">
        <f t="array" ref="H6926">IF($F6926="", "", IFS(_xlfn.XLOOKUP($F6926, accounts!$A$2:$A$86, accounts!$E$2:$E$86, 0)&gt;=1000, "Enterprise", _xlfn.XLOOKUP($F6926, accounts!$A$2:$A$86, accounts!$E$2:$E$86, 0)&gt;=100, "Mid-Market", TRUE, "SMB"))</f>
        <v>Enterprise</v>
      </c>
      <c r="I6926" s="1" t="str">
        <f t="array" ref="I6926">IF($F6926="", "", _xlfn.XLOOKUP($F6926,accounts!$A$2:$A$86,accounts!$F$2:$F$86, "Other"))</f>
        <v>United States</v>
      </c>
      <c r="J6926" s="1" t="s">
        <v>189</v>
      </c>
      <c r="K6926" s="3">
        <v>43001.0</v>
      </c>
    </row>
    <row r="6927">
      <c r="A6927" s="1" t="s">
        <v>7132</v>
      </c>
      <c r="B6927" s="1" t="s">
        <v>104</v>
      </c>
      <c r="C6927" s="1" t="str">
        <f t="array" ref="C6927">_xlfn.XLOOKUP($B6927, sales_teams!$A$2:$A$36, sales_teams!$B$2:$B$36)</f>
        <v>Summer Sewald</v>
      </c>
      <c r="D6927" s="1" t="str">
        <f t="array" ref="D6927">_xlfn.XLOOKUP($B6927, sales_teams!$A$2:$A$36, sales_teams!$C$2:$C$36)</f>
        <v>West</v>
      </c>
      <c r="E6927" s="1" t="s">
        <v>181</v>
      </c>
      <c r="F6927" s="1" t="s">
        <v>142</v>
      </c>
      <c r="G6927" s="1" t="str">
        <f t="array" ref="G6927">IF($F6927="", "", _xlfn.XLOOKUP($F6927,accounts!$A$2:$A$86,accounts!$B$2:$B$86, "Other"))</f>
        <v>retail</v>
      </c>
      <c r="H6927" s="1" t="str">
        <f t="array" ref="H6927">IF($F6927="", "", IFS(_xlfn.XLOOKUP($F6927, accounts!$A$2:$A$86, accounts!$E$2:$E$86, 0)&gt;=1000, "Enterprise", _xlfn.XLOOKUP($F6927, accounts!$A$2:$A$86, accounts!$E$2:$E$86, 0)&gt;=100, "Mid-Market", TRUE, "SMB"))</f>
        <v>Enterprise</v>
      </c>
      <c r="I6927" s="1" t="str">
        <f t="array" ref="I6927">IF($F6927="", "", _xlfn.XLOOKUP($F6927,accounts!$A$2:$A$86,accounts!$F$2:$F$86, "Other"))</f>
        <v>United States</v>
      </c>
      <c r="J6927" s="1" t="s">
        <v>131</v>
      </c>
      <c r="K6927" s="3">
        <v>43001.0</v>
      </c>
      <c r="L6927" s="3">
        <v>43093.0</v>
      </c>
      <c r="M6927" s="1">
        <v>468.0</v>
      </c>
    </row>
    <row r="6928">
      <c r="A6928" s="1" t="s">
        <v>7133</v>
      </c>
      <c r="B6928" s="1" t="s">
        <v>104</v>
      </c>
      <c r="C6928" s="1" t="str">
        <f t="array" ref="C6928">_xlfn.XLOOKUP($B6928, sales_teams!$A$2:$A$36, sales_teams!$B$2:$B$36)</f>
        <v>Summer Sewald</v>
      </c>
      <c r="D6928" s="1" t="str">
        <f t="array" ref="D6928">_xlfn.XLOOKUP($B6928, sales_teams!$A$2:$A$36, sales_teams!$C$2:$C$36)</f>
        <v>West</v>
      </c>
      <c r="E6928" s="1" t="s">
        <v>179</v>
      </c>
      <c r="F6928" s="1" t="s">
        <v>147</v>
      </c>
      <c r="G6928" s="1" t="str">
        <f t="array" ref="G6928">IF($F6928="", "", _xlfn.XLOOKUP($F6928,accounts!$A$2:$A$86,accounts!$B$2:$B$86, "Other"))</f>
        <v>telecommunications</v>
      </c>
      <c r="H6928" s="1" t="str">
        <f t="array" ref="H6928">IF($F6928="", "", IFS(_xlfn.XLOOKUP($F6928, accounts!$A$2:$A$86, accounts!$E$2:$E$86, 0)&gt;=1000, "Enterprise", _xlfn.XLOOKUP($F6928, accounts!$A$2:$A$86, accounts!$E$2:$E$86, 0)&gt;=100, "Mid-Market", TRUE, "SMB"))</f>
        <v>Enterprise</v>
      </c>
      <c r="I6928" s="1" t="str">
        <f t="array" ref="I6928">IF($F6928="", "", _xlfn.XLOOKUP($F6928,accounts!$A$2:$A$86,accounts!$F$2:$F$86, "Other"))</f>
        <v>United States</v>
      </c>
      <c r="J6928" s="1" t="s">
        <v>131</v>
      </c>
      <c r="K6928" s="3">
        <v>43001.0</v>
      </c>
      <c r="L6928" s="3">
        <v>43058.0</v>
      </c>
      <c r="M6928" s="1">
        <v>55.0</v>
      </c>
    </row>
    <row r="6929">
      <c r="A6929" s="1" t="s">
        <v>7134</v>
      </c>
      <c r="B6929" s="1" t="s">
        <v>102</v>
      </c>
      <c r="C6929" s="1" t="str">
        <f t="array" ref="C6929">_xlfn.XLOOKUP($B6929, sales_teams!$A$2:$A$36, sales_teams!$B$2:$B$36)</f>
        <v>Summer Sewald</v>
      </c>
      <c r="D6929" s="1" t="str">
        <f t="array" ref="D6929">_xlfn.XLOOKUP($B6929, sales_teams!$A$2:$A$36, sales_teams!$C$2:$C$36)</f>
        <v>West</v>
      </c>
      <c r="E6929" s="1" t="s">
        <v>179</v>
      </c>
      <c r="F6929" s="1" t="s">
        <v>91</v>
      </c>
      <c r="G6929" s="1" t="str">
        <f t="array" ref="G6929">IF($F6929="", "", _xlfn.XLOOKUP($F6929,accounts!$A$2:$A$86,accounts!$B$2:$B$86, "Other"))</f>
        <v>employment</v>
      </c>
      <c r="H6929" s="1" t="str">
        <f t="array" ref="H6929">IF($F6929="", "", IFS(_xlfn.XLOOKUP($F6929, accounts!$A$2:$A$86, accounts!$E$2:$E$86, 0)&gt;=1000, "Enterprise", _xlfn.XLOOKUP($F6929, accounts!$A$2:$A$86, accounts!$E$2:$E$86, 0)&gt;=100, "Mid-Market", TRUE, "SMB"))</f>
        <v>Enterprise</v>
      </c>
      <c r="I6929" s="1" t="str">
        <f t="array" ref="I6929">IF($F6929="", "", _xlfn.XLOOKUP($F6929,accounts!$A$2:$A$86,accounts!$F$2:$F$86, "Other"))</f>
        <v>United States</v>
      </c>
      <c r="J6929" s="1" t="s">
        <v>131</v>
      </c>
      <c r="K6929" s="3">
        <v>43001.0</v>
      </c>
      <c r="L6929" s="3">
        <v>43009.0</v>
      </c>
      <c r="M6929" s="1">
        <v>57.0</v>
      </c>
    </row>
    <row r="6930">
      <c r="A6930" s="1" t="s">
        <v>7135</v>
      </c>
      <c r="B6930" s="1" t="s">
        <v>17</v>
      </c>
      <c r="C6930" s="1" t="str">
        <f t="array" ref="C6930">_xlfn.XLOOKUP($B6930, sales_teams!$A$2:$A$36, sales_teams!$B$2:$B$36)</f>
        <v>Dustin Brinkmann</v>
      </c>
      <c r="D6930" s="1" t="str">
        <f t="array" ref="D6930">_xlfn.XLOOKUP($B6930, sales_teams!$A$2:$A$36, sales_teams!$C$2:$C$36)</f>
        <v>Central</v>
      </c>
      <c r="E6930" s="1" t="s">
        <v>179</v>
      </c>
      <c r="F6930" s="1" t="s">
        <v>178</v>
      </c>
      <c r="G6930" s="1" t="str">
        <f t="array" ref="G6930">IF($F6930="", "", _xlfn.XLOOKUP($F6930,accounts!$A$2:$A$86,accounts!$B$2:$B$86, "Other"))</f>
        <v>medical</v>
      </c>
      <c r="H6930" s="1" t="str">
        <f t="array" ref="H6930">IF($F6930="", "", IFS(_xlfn.XLOOKUP($F6930, accounts!$A$2:$A$86, accounts!$E$2:$E$86, 0)&gt;=1000, "Enterprise", _xlfn.XLOOKUP($F6930, accounts!$A$2:$A$86, accounts!$E$2:$E$86, 0)&gt;=100, "Mid-Market", TRUE, "SMB"))</f>
        <v>Enterprise</v>
      </c>
      <c r="I6930" s="1" t="str">
        <f t="array" ref="I6930">IF($F6930="", "", _xlfn.XLOOKUP($F6930,accounts!$A$2:$A$86,accounts!$F$2:$F$86, "Other"))</f>
        <v>United States</v>
      </c>
      <c r="J6930" s="1" t="s">
        <v>192</v>
      </c>
      <c r="K6930" s="3">
        <v>43001.0</v>
      </c>
      <c r="L6930" s="3">
        <v>43046.0</v>
      </c>
      <c r="M6930" s="1">
        <v>0.0</v>
      </c>
    </row>
    <row r="6931">
      <c r="A6931" s="1" t="s">
        <v>7136</v>
      </c>
      <c r="B6931" s="1" t="s">
        <v>17</v>
      </c>
      <c r="C6931" s="1" t="str">
        <f t="array" ref="C6931">_xlfn.XLOOKUP($B6931, sales_teams!$A$2:$A$36, sales_teams!$B$2:$B$36)</f>
        <v>Dustin Brinkmann</v>
      </c>
      <c r="D6931" s="1" t="str">
        <f t="array" ref="D6931">_xlfn.XLOOKUP($B6931, sales_teams!$A$2:$A$36, sales_teams!$C$2:$C$36)</f>
        <v>Central</v>
      </c>
      <c r="E6931" s="1" t="s">
        <v>109</v>
      </c>
      <c r="F6931" s="1" t="s">
        <v>145</v>
      </c>
      <c r="G6931" s="1" t="str">
        <f t="array" ref="G6931">IF($F6931="", "", _xlfn.XLOOKUP($F6931,accounts!$A$2:$A$86,accounts!$B$2:$B$86, "Other"))</f>
        <v>technology</v>
      </c>
      <c r="H6931" s="1" t="str">
        <f t="array" ref="H6931">IF($F6931="", "", IFS(_xlfn.XLOOKUP($F6931, accounts!$A$2:$A$86, accounts!$E$2:$E$86, 0)&gt;=1000, "Enterprise", _xlfn.XLOOKUP($F6931, accounts!$A$2:$A$86, accounts!$E$2:$E$86, 0)&gt;=100, "Mid-Market", TRUE, "SMB"))</f>
        <v>Enterprise</v>
      </c>
      <c r="I6931" s="1" t="str">
        <f t="array" ref="I6931">IF($F6931="", "", _xlfn.XLOOKUP($F6931,accounts!$A$2:$A$86,accounts!$F$2:$F$86, "Other"))</f>
        <v>Panama</v>
      </c>
      <c r="J6931" s="1" t="s">
        <v>131</v>
      </c>
      <c r="K6931" s="3">
        <v>43001.0</v>
      </c>
      <c r="L6931" s="3">
        <v>43066.0</v>
      </c>
      <c r="M6931" s="1">
        <v>946.0</v>
      </c>
    </row>
    <row r="6932">
      <c r="A6932" s="1" t="s">
        <v>7137</v>
      </c>
      <c r="B6932" s="1" t="s">
        <v>92</v>
      </c>
      <c r="C6932" s="1" t="str">
        <f t="array" ref="C6932">_xlfn.XLOOKUP($B6932, sales_teams!$A$2:$A$36, sales_teams!$B$2:$B$36)</f>
        <v>Celia Rouche</v>
      </c>
      <c r="D6932" s="1" t="str">
        <f t="array" ref="D6932">_xlfn.XLOOKUP($B6932, sales_teams!$A$2:$A$36, sales_teams!$C$2:$C$36)</f>
        <v>West</v>
      </c>
      <c r="E6932" s="1" t="s">
        <v>181</v>
      </c>
      <c r="F6932" s="1" t="s">
        <v>168</v>
      </c>
      <c r="G6932" s="1" t="str">
        <f t="array" ref="G6932">IF($F6932="", "", _xlfn.XLOOKUP($F6932,accounts!$A$2:$A$86,accounts!$B$2:$B$86, "Other"))</f>
        <v>finance</v>
      </c>
      <c r="H6932" s="1" t="str">
        <f t="array" ref="H6932">IF($F6932="", "", IFS(_xlfn.XLOOKUP($F6932, accounts!$A$2:$A$86, accounts!$E$2:$E$86, 0)&gt;=1000, "Enterprise", _xlfn.XLOOKUP($F6932, accounts!$A$2:$A$86, accounts!$E$2:$E$86, 0)&gt;=100, "Mid-Market", TRUE, "SMB"))</f>
        <v>Enterprise</v>
      </c>
      <c r="I6932" s="1" t="str">
        <f t="array" ref="I6932">IF($F6932="", "", _xlfn.XLOOKUP($F6932,accounts!$A$2:$A$86,accounts!$F$2:$F$86, "Other"))</f>
        <v>United States</v>
      </c>
      <c r="J6932" s="1" t="s">
        <v>192</v>
      </c>
      <c r="K6932" s="3">
        <v>43001.0</v>
      </c>
      <c r="L6932" s="3">
        <v>43010.0</v>
      </c>
      <c r="M6932" s="1">
        <v>0.0</v>
      </c>
    </row>
    <row r="6933">
      <c r="A6933" s="1" t="s">
        <v>7138</v>
      </c>
      <c r="B6933" s="1" t="s">
        <v>107</v>
      </c>
      <c r="C6933" s="1" t="str">
        <f t="array" ref="C6933">_xlfn.XLOOKUP($B6933, sales_teams!$A$2:$A$36, sales_teams!$B$2:$B$36)</f>
        <v>Summer Sewald</v>
      </c>
      <c r="D6933" s="1" t="str">
        <f t="array" ref="D6933">_xlfn.XLOOKUP($B6933, sales_teams!$A$2:$A$36, sales_teams!$C$2:$C$36)</f>
        <v>West</v>
      </c>
      <c r="E6933" s="1" t="s">
        <v>181</v>
      </c>
      <c r="F6933" s="1" t="s">
        <v>176</v>
      </c>
      <c r="G6933" s="1" t="str">
        <f t="array" ref="G6933">IF($F6933="", "", _xlfn.XLOOKUP($F6933,accounts!$A$2:$A$86,accounts!$B$2:$B$86, "Other"))</f>
        <v>entertainment</v>
      </c>
      <c r="H6933" s="1" t="str">
        <f t="array" ref="H6933">IF($F6933="", "", IFS(_xlfn.XLOOKUP($F6933, accounts!$A$2:$A$86, accounts!$E$2:$E$86, 0)&gt;=1000, "Enterprise", _xlfn.XLOOKUP($F6933, accounts!$A$2:$A$86, accounts!$E$2:$E$86, 0)&gt;=100, "Mid-Market", TRUE, "SMB"))</f>
        <v>Mid-Market</v>
      </c>
      <c r="I6933" s="1" t="str">
        <f t="array" ref="I6933">IF($F6933="", "", _xlfn.XLOOKUP($F6933,accounts!$A$2:$A$86,accounts!$F$2:$F$86, "Other"))</f>
        <v>United States</v>
      </c>
      <c r="J6933" s="1" t="s">
        <v>192</v>
      </c>
      <c r="K6933" s="3">
        <v>43001.0</v>
      </c>
      <c r="L6933" s="3">
        <v>43053.0</v>
      </c>
      <c r="M6933" s="1">
        <v>0.0</v>
      </c>
    </row>
    <row r="6934">
      <c r="A6934" s="1" t="s">
        <v>7139</v>
      </c>
      <c r="B6934" s="1" t="s">
        <v>107</v>
      </c>
      <c r="C6934" s="1" t="str">
        <f t="array" ref="C6934">_xlfn.XLOOKUP($B6934, sales_teams!$A$2:$A$36, sales_teams!$B$2:$B$36)</f>
        <v>Summer Sewald</v>
      </c>
      <c r="D6934" s="1" t="str">
        <f t="array" ref="D6934">_xlfn.XLOOKUP($B6934, sales_teams!$A$2:$A$36, sales_teams!$C$2:$C$36)</f>
        <v>West</v>
      </c>
      <c r="E6934" s="1" t="s">
        <v>179</v>
      </c>
      <c r="F6934" s="1" t="s">
        <v>97</v>
      </c>
      <c r="G6934" s="1" t="str">
        <f t="array" ref="G6934">IF($F6934="", "", _xlfn.XLOOKUP($F6934,accounts!$A$2:$A$86,accounts!$B$2:$B$86, "Other"))</f>
        <v>finance</v>
      </c>
      <c r="H6934" s="1" t="str">
        <f t="array" ref="H6934">IF($F6934="", "", IFS(_xlfn.XLOOKUP($F6934, accounts!$A$2:$A$86, accounts!$E$2:$E$86, 0)&gt;=1000, "Enterprise", _xlfn.XLOOKUP($F6934, accounts!$A$2:$A$86, accounts!$E$2:$E$86, 0)&gt;=100, "Mid-Market", TRUE, "SMB"))</f>
        <v>Mid-Market</v>
      </c>
      <c r="I6934" s="1" t="str">
        <f t="array" ref="I6934">IF($F6934="", "", _xlfn.XLOOKUP($F6934,accounts!$A$2:$A$86,accounts!$F$2:$F$86, "Other"))</f>
        <v>United States</v>
      </c>
      <c r="J6934" s="1" t="s">
        <v>192</v>
      </c>
      <c r="K6934" s="3">
        <v>43001.0</v>
      </c>
      <c r="L6934" s="3">
        <v>43045.0</v>
      </c>
      <c r="M6934" s="1">
        <v>0.0</v>
      </c>
    </row>
    <row r="6935">
      <c r="A6935" s="1" t="s">
        <v>7140</v>
      </c>
      <c r="B6935" s="1" t="s">
        <v>18</v>
      </c>
      <c r="C6935" s="1" t="str">
        <f t="array" ref="C6935">_xlfn.XLOOKUP($B6935, sales_teams!$A$2:$A$36, sales_teams!$B$2:$B$36)</f>
        <v>Dustin Brinkmann</v>
      </c>
      <c r="D6935" s="1" t="str">
        <f t="array" ref="D6935">_xlfn.XLOOKUP($B6935, sales_teams!$A$2:$A$36, sales_teams!$C$2:$C$36)</f>
        <v>Central</v>
      </c>
      <c r="E6935" s="1" t="s">
        <v>179</v>
      </c>
      <c r="F6935" s="1" t="s">
        <v>82</v>
      </c>
      <c r="G6935" s="1" t="str">
        <f t="array" ref="G6935">IF($F6935="", "", _xlfn.XLOOKUP($F6935,accounts!$A$2:$A$86,accounts!$B$2:$B$86, "Other"))</f>
        <v>software</v>
      </c>
      <c r="H6935" s="1" t="str">
        <f t="array" ref="H6935">IF($F6935="", "", IFS(_xlfn.XLOOKUP($F6935, accounts!$A$2:$A$86, accounts!$E$2:$E$86, 0)&gt;=1000, "Enterprise", _xlfn.XLOOKUP($F6935, accounts!$A$2:$A$86, accounts!$E$2:$E$86, 0)&gt;=100, "Mid-Market", TRUE, "SMB"))</f>
        <v>Enterprise</v>
      </c>
      <c r="I6935" s="1" t="str">
        <f t="array" ref="I6935">IF($F6935="", "", _xlfn.XLOOKUP($F6935,accounts!$A$2:$A$86,accounts!$F$2:$F$86, "Other"))</f>
        <v>United States</v>
      </c>
      <c r="J6935" s="1" t="s">
        <v>192</v>
      </c>
      <c r="K6935" s="3">
        <v>43001.0</v>
      </c>
      <c r="L6935" s="3">
        <v>43066.0</v>
      </c>
      <c r="M6935" s="1">
        <v>0.0</v>
      </c>
    </row>
    <row r="6936">
      <c r="A6936" s="1" t="s">
        <v>7141</v>
      </c>
      <c r="B6936" s="1" t="s">
        <v>41</v>
      </c>
      <c r="C6936" s="1" t="str">
        <f t="array" ref="C6936">_xlfn.XLOOKUP($B6936, sales_teams!$A$2:$A$36, sales_teams!$B$2:$B$36)</f>
        <v>Cara Losch</v>
      </c>
      <c r="D6936" s="1" t="str">
        <f t="array" ref="D6936">_xlfn.XLOOKUP($B6936, sales_teams!$A$2:$A$36, sales_teams!$C$2:$C$36)</f>
        <v>East</v>
      </c>
      <c r="E6936" s="1" t="s">
        <v>148</v>
      </c>
      <c r="F6936" s="1" t="s">
        <v>55</v>
      </c>
      <c r="G6936" s="1" t="str">
        <f t="array" ref="G6936">IF($F6936="", "", _xlfn.XLOOKUP($F6936,accounts!$A$2:$A$86,accounts!$B$2:$B$86, "Other"))</f>
        <v>entertainment</v>
      </c>
      <c r="H6936" s="1" t="str">
        <f t="array" ref="H6936">IF($F6936="", "", IFS(_xlfn.XLOOKUP($F6936, accounts!$A$2:$A$86, accounts!$E$2:$E$86, 0)&gt;=1000, "Enterprise", _xlfn.XLOOKUP($F6936, accounts!$A$2:$A$86, accounts!$E$2:$E$86, 0)&gt;=100, "Mid-Market", TRUE, "SMB"))</f>
        <v>Enterprise</v>
      </c>
      <c r="I6936" s="1" t="str">
        <f t="array" ref="I6936">IF($F6936="", "", _xlfn.XLOOKUP($F6936,accounts!$A$2:$A$86,accounts!$F$2:$F$86, "Other"))</f>
        <v>United States</v>
      </c>
      <c r="J6936" s="1" t="s">
        <v>192</v>
      </c>
      <c r="K6936" s="3">
        <v>43001.0</v>
      </c>
      <c r="L6936" s="3">
        <v>43013.0</v>
      </c>
      <c r="M6936" s="1">
        <v>0.0</v>
      </c>
    </row>
    <row r="6937">
      <c r="A6937" s="1" t="s">
        <v>7142</v>
      </c>
      <c r="B6937" s="1" t="s">
        <v>60</v>
      </c>
      <c r="C6937" s="1" t="str">
        <f t="array" ref="C6937">_xlfn.XLOOKUP($B6937, sales_teams!$A$2:$A$36, sales_teams!$B$2:$B$36)</f>
        <v>Celia Rouche</v>
      </c>
      <c r="D6937" s="1" t="str">
        <f t="array" ref="D6937">_xlfn.XLOOKUP($B6937, sales_teams!$A$2:$A$36, sales_teams!$C$2:$C$36)</f>
        <v>West</v>
      </c>
      <c r="E6937" s="1" t="s">
        <v>188</v>
      </c>
      <c r="G6937" s="1" t="str">
        <f t="array" ref="G6937">IF($F6937="", "", _xlfn.XLOOKUP($F6937,accounts!$A$2:$A$86,accounts!$B$2:$B$86, "Other"))</f>
        <v/>
      </c>
      <c r="H6937" s="1" t="str">
        <f t="array" ref="H6937">IF($F6937="", "", IFS(_xlfn.XLOOKUP($F6937, accounts!$A$2:$A$86, accounts!$E$2:$E$86, 0)&gt;=1000, "Enterprise", _xlfn.XLOOKUP($F6937, accounts!$A$2:$A$86, accounts!$E$2:$E$86, 0)&gt;=100, "Mid-Market", TRUE, "SMB"))</f>
        <v/>
      </c>
      <c r="I6937" s="1" t="str">
        <f t="array" ref="I6937">IF($F6937="", "", _xlfn.XLOOKUP($F6937,accounts!$A$2:$A$86,accounts!$F$2:$F$86, "Other"))</f>
        <v/>
      </c>
      <c r="J6937" s="1" t="s">
        <v>189</v>
      </c>
      <c r="K6937" s="3">
        <v>43001.0</v>
      </c>
    </row>
    <row r="6938">
      <c r="A6938" s="1" t="s">
        <v>7143</v>
      </c>
      <c r="B6938" s="1" t="s">
        <v>60</v>
      </c>
      <c r="C6938" s="1" t="str">
        <f t="array" ref="C6938">_xlfn.XLOOKUP($B6938, sales_teams!$A$2:$A$36, sales_teams!$B$2:$B$36)</f>
        <v>Celia Rouche</v>
      </c>
      <c r="D6938" s="1" t="str">
        <f t="array" ref="D6938">_xlfn.XLOOKUP($B6938, sales_teams!$A$2:$A$36, sales_teams!$C$2:$C$36)</f>
        <v>West</v>
      </c>
      <c r="E6938" s="1" t="s">
        <v>148</v>
      </c>
      <c r="F6938" s="1" t="s">
        <v>119</v>
      </c>
      <c r="G6938" s="1" t="str">
        <f t="array" ref="G6938">IF($F6938="", "", _xlfn.XLOOKUP($F6938,accounts!$A$2:$A$86,accounts!$B$2:$B$86, "Other"))</f>
        <v>technology</v>
      </c>
      <c r="H6938" s="1" t="str">
        <f t="array" ref="H6938">IF($F6938="", "", IFS(_xlfn.XLOOKUP($F6938, accounts!$A$2:$A$86, accounts!$E$2:$E$86, 0)&gt;=1000, "Enterprise", _xlfn.XLOOKUP($F6938, accounts!$A$2:$A$86, accounts!$E$2:$E$86, 0)&gt;=100, "Mid-Market", TRUE, "SMB"))</f>
        <v>Enterprise</v>
      </c>
      <c r="I6938" s="1" t="str">
        <f t="array" ref="I6938">IF($F6938="", "", _xlfn.XLOOKUP($F6938,accounts!$A$2:$A$86,accounts!$F$2:$F$86, "Other"))</f>
        <v>Korea</v>
      </c>
      <c r="J6938" s="1" t="s">
        <v>131</v>
      </c>
      <c r="K6938" s="3">
        <v>43001.0</v>
      </c>
      <c r="L6938" s="3">
        <v>43086.0</v>
      </c>
      <c r="M6938" s="1">
        <v>4415.0</v>
      </c>
    </row>
    <row r="6939">
      <c r="A6939" s="1" t="s">
        <v>7144</v>
      </c>
      <c r="B6939" s="1" t="s">
        <v>34</v>
      </c>
      <c r="C6939" s="1" t="str">
        <f t="array" ref="C6939">_xlfn.XLOOKUP($B6939, sales_teams!$A$2:$A$36, sales_teams!$B$2:$B$36)</f>
        <v>Cara Losch</v>
      </c>
      <c r="D6939" s="1" t="str">
        <f t="array" ref="D6939">_xlfn.XLOOKUP($B6939, sales_teams!$A$2:$A$36, sales_teams!$C$2:$C$36)</f>
        <v>East</v>
      </c>
      <c r="E6939" s="1" t="s">
        <v>179</v>
      </c>
      <c r="F6939" s="1" t="s">
        <v>32</v>
      </c>
      <c r="G6939" s="1" t="str">
        <f t="array" ref="G6939">IF($F6939="", "", _xlfn.XLOOKUP($F6939,accounts!$A$2:$A$86,accounts!$B$2:$B$86, "Other"))</f>
        <v>medical</v>
      </c>
      <c r="H6939" s="1" t="str">
        <f t="array" ref="H6939">IF($F6939="", "", IFS(_xlfn.XLOOKUP($F6939, accounts!$A$2:$A$86, accounts!$E$2:$E$86, 0)&gt;=1000, "Enterprise", _xlfn.XLOOKUP($F6939, accounts!$A$2:$A$86, accounts!$E$2:$E$86, 0)&gt;=100, "Mid-Market", TRUE, "SMB"))</f>
        <v>Enterprise</v>
      </c>
      <c r="I6939" s="1" t="str">
        <f t="array" ref="I6939">IF($F6939="", "", _xlfn.XLOOKUP($F6939,accounts!$A$2:$A$86,accounts!$F$2:$F$86, "Other"))</f>
        <v>United States</v>
      </c>
      <c r="J6939" s="1" t="s">
        <v>131</v>
      </c>
      <c r="K6939" s="3">
        <v>43001.0</v>
      </c>
      <c r="L6939" s="3">
        <v>43010.0</v>
      </c>
      <c r="M6939" s="1">
        <v>60.0</v>
      </c>
    </row>
    <row r="6940">
      <c r="A6940" s="1" t="s">
        <v>7145</v>
      </c>
      <c r="B6940" s="1" t="s">
        <v>105</v>
      </c>
      <c r="C6940" s="1" t="str">
        <f t="array" ref="C6940">_xlfn.XLOOKUP($B6940, sales_teams!$A$2:$A$36, sales_teams!$B$2:$B$36)</f>
        <v>Summer Sewald</v>
      </c>
      <c r="D6940" s="1" t="str">
        <f t="array" ref="D6940">_xlfn.XLOOKUP($B6940, sales_teams!$A$2:$A$36, sales_teams!$C$2:$C$36)</f>
        <v>West</v>
      </c>
      <c r="E6940" s="1" t="s">
        <v>194</v>
      </c>
      <c r="F6940" s="1" t="s">
        <v>115</v>
      </c>
      <c r="G6940" s="1" t="str">
        <f t="array" ref="G6940">IF($F6940="", "", _xlfn.XLOOKUP($F6940,accounts!$A$2:$A$86,accounts!$B$2:$B$86, "Other"))</f>
        <v>services</v>
      </c>
      <c r="H6940" s="1" t="str">
        <f t="array" ref="H6940">IF($F6940="", "", IFS(_xlfn.XLOOKUP($F6940, accounts!$A$2:$A$86, accounts!$E$2:$E$86, 0)&gt;=1000, "Enterprise", _xlfn.XLOOKUP($F6940, accounts!$A$2:$A$86, accounts!$E$2:$E$86, 0)&gt;=100, "Mid-Market", TRUE, "SMB"))</f>
        <v>Enterprise</v>
      </c>
      <c r="I6940" s="1" t="str">
        <f t="array" ref="I6940">IF($F6940="", "", _xlfn.XLOOKUP($F6940,accounts!$A$2:$A$86,accounts!$F$2:$F$86, "Other"))</f>
        <v>United States</v>
      </c>
      <c r="J6940" s="1" t="s">
        <v>131</v>
      </c>
      <c r="K6940" s="3">
        <v>43001.0</v>
      </c>
      <c r="L6940" s="3">
        <v>43009.0</v>
      </c>
      <c r="M6940" s="1">
        <v>5865.0</v>
      </c>
    </row>
    <row r="6941">
      <c r="A6941" s="1" t="s">
        <v>7146</v>
      </c>
      <c r="B6941" s="1" t="s">
        <v>7</v>
      </c>
      <c r="C6941" s="1" t="str">
        <f t="array" ref="C6941">_xlfn.XLOOKUP($B6941, sales_teams!$A$2:$A$36, sales_teams!$B$2:$B$36)</f>
        <v>Dustin Brinkmann</v>
      </c>
      <c r="D6941" s="1" t="str">
        <f t="array" ref="D6941">_xlfn.XLOOKUP($B6941, sales_teams!$A$2:$A$36, sales_teams!$C$2:$C$36)</f>
        <v>Central</v>
      </c>
      <c r="E6941" s="1" t="s">
        <v>194</v>
      </c>
      <c r="F6941" s="1" t="s">
        <v>165</v>
      </c>
      <c r="G6941" s="1" t="str">
        <f t="array" ref="G6941">IF($F6941="", "", _xlfn.XLOOKUP($F6941,accounts!$A$2:$A$86,accounts!$B$2:$B$86, "Other"))</f>
        <v>telecommunications</v>
      </c>
      <c r="H6941" s="1" t="str">
        <f t="array" ref="H6941">IF($F6941="", "", IFS(_xlfn.XLOOKUP($F6941, accounts!$A$2:$A$86, accounts!$E$2:$E$86, 0)&gt;=1000, "Enterprise", _xlfn.XLOOKUP($F6941, accounts!$A$2:$A$86, accounts!$E$2:$E$86, 0)&gt;=100, "Mid-Market", TRUE, "SMB"))</f>
        <v>Enterprise</v>
      </c>
      <c r="I6941" s="1" t="str">
        <f t="array" ref="I6941">IF($F6941="", "", _xlfn.XLOOKUP($F6941,accounts!$A$2:$A$86,accounts!$F$2:$F$86, "Other"))</f>
        <v>United States</v>
      </c>
      <c r="J6941" s="1" t="s">
        <v>192</v>
      </c>
      <c r="K6941" s="3">
        <v>43002.0</v>
      </c>
      <c r="L6941" s="3">
        <v>43062.0</v>
      </c>
      <c r="M6941" s="1">
        <v>0.0</v>
      </c>
    </row>
    <row r="6942">
      <c r="A6942" s="1" t="s">
        <v>7147</v>
      </c>
      <c r="B6942" s="1" t="s">
        <v>7</v>
      </c>
      <c r="C6942" s="1" t="str">
        <f t="array" ref="C6942">_xlfn.XLOOKUP($B6942, sales_teams!$A$2:$A$36, sales_teams!$B$2:$B$36)</f>
        <v>Dustin Brinkmann</v>
      </c>
      <c r="D6942" s="1" t="str">
        <f t="array" ref="D6942">_xlfn.XLOOKUP($B6942, sales_teams!$A$2:$A$36, sales_teams!$C$2:$C$36)</f>
        <v>Central</v>
      </c>
      <c r="E6942" s="1" t="s">
        <v>179</v>
      </c>
      <c r="F6942" s="1" t="s">
        <v>56</v>
      </c>
      <c r="G6942" s="1" t="str">
        <f t="array" ref="G6942">IF($F6942="", "", _xlfn.XLOOKUP($F6942,accounts!$A$2:$A$86,accounts!$B$2:$B$86, "Other"))</f>
        <v>software</v>
      </c>
      <c r="H6942" s="1" t="str">
        <f t="array" ref="H6942">IF($F6942="", "", IFS(_xlfn.XLOOKUP($F6942, accounts!$A$2:$A$86, accounts!$E$2:$E$86, 0)&gt;=1000, "Enterprise", _xlfn.XLOOKUP($F6942, accounts!$A$2:$A$86, accounts!$E$2:$E$86, 0)&gt;=100, "Mid-Market", TRUE, "SMB"))</f>
        <v>Enterprise</v>
      </c>
      <c r="I6942" s="1" t="str">
        <f t="array" ref="I6942">IF($F6942="", "", _xlfn.XLOOKUP($F6942,accounts!$A$2:$A$86,accounts!$F$2:$F$86, "Other"))</f>
        <v>United States</v>
      </c>
      <c r="J6942" s="1" t="s">
        <v>192</v>
      </c>
      <c r="K6942" s="3">
        <v>43002.0</v>
      </c>
      <c r="L6942" s="3">
        <v>43066.0</v>
      </c>
      <c r="M6942" s="1">
        <v>0.0</v>
      </c>
    </row>
    <row r="6943">
      <c r="A6943" s="1" t="s">
        <v>7148</v>
      </c>
      <c r="B6943" s="1" t="s">
        <v>57</v>
      </c>
      <c r="C6943" s="1" t="str">
        <f t="array" ref="C6943">_xlfn.XLOOKUP($B6943, sales_teams!$A$2:$A$36, sales_teams!$B$2:$B$36)</f>
        <v>Rocco Neubert</v>
      </c>
      <c r="D6943" s="1" t="str">
        <f t="array" ref="D6943">_xlfn.XLOOKUP($B6943, sales_teams!$A$2:$A$36, sales_teams!$C$2:$C$36)</f>
        <v>East</v>
      </c>
      <c r="E6943" s="1" t="s">
        <v>109</v>
      </c>
      <c r="F6943" s="1" t="s">
        <v>125</v>
      </c>
      <c r="G6943" s="1" t="str">
        <f t="array" ref="G6943">IF($F6943="", "", _xlfn.XLOOKUP($F6943,accounts!$A$2:$A$86,accounts!$B$2:$B$86, "Other"))</f>
        <v>software</v>
      </c>
      <c r="H6943" s="1" t="str">
        <f t="array" ref="H6943">IF($F6943="", "", IFS(_xlfn.XLOOKUP($F6943, accounts!$A$2:$A$86, accounts!$E$2:$E$86, 0)&gt;=1000, "Enterprise", _xlfn.XLOOKUP($F6943, accounts!$A$2:$A$86, accounts!$E$2:$E$86, 0)&gt;=100, "Mid-Market", TRUE, "SMB"))</f>
        <v>Enterprise</v>
      </c>
      <c r="I6943" s="1" t="str">
        <f t="array" ref="I6943">IF($F6943="", "", _xlfn.XLOOKUP($F6943,accounts!$A$2:$A$86,accounts!$F$2:$F$86, "Other"))</f>
        <v>United States</v>
      </c>
      <c r="J6943" s="1" t="s">
        <v>192</v>
      </c>
      <c r="K6943" s="3">
        <v>43002.0</v>
      </c>
      <c r="L6943" s="3">
        <v>43083.0</v>
      </c>
      <c r="M6943" s="1">
        <v>0.0</v>
      </c>
    </row>
    <row r="6944">
      <c r="A6944" s="1" t="s">
        <v>7149</v>
      </c>
      <c r="B6944" s="1" t="s">
        <v>12</v>
      </c>
      <c r="C6944" s="1" t="str">
        <f t="array" ref="C6944">_xlfn.XLOOKUP($B6944, sales_teams!$A$2:$A$36, sales_teams!$B$2:$B$36)</f>
        <v>Dustin Brinkmann</v>
      </c>
      <c r="D6944" s="1" t="str">
        <f t="array" ref="D6944">_xlfn.XLOOKUP($B6944, sales_teams!$A$2:$A$36, sales_teams!$C$2:$C$36)</f>
        <v>Central</v>
      </c>
      <c r="E6944" s="1" t="s">
        <v>188</v>
      </c>
      <c r="F6944" s="1" t="s">
        <v>110</v>
      </c>
      <c r="G6944" s="1" t="str">
        <f t="array" ref="G6944">IF($F6944="", "", _xlfn.XLOOKUP($F6944,accounts!$A$2:$A$86,accounts!$B$2:$B$86, "Other"))</f>
        <v>technology</v>
      </c>
      <c r="H6944" s="1" t="str">
        <f t="array" ref="H6944">IF($F6944="", "", IFS(_xlfn.XLOOKUP($F6944, accounts!$A$2:$A$86, accounts!$E$2:$E$86, 0)&gt;=1000, "Enterprise", _xlfn.XLOOKUP($F6944, accounts!$A$2:$A$86, accounts!$E$2:$E$86, 0)&gt;=100, "Mid-Market", TRUE, "SMB"))</f>
        <v>Enterprise</v>
      </c>
      <c r="I6944" s="1" t="str">
        <f t="array" ref="I6944">IF($F6944="", "", _xlfn.XLOOKUP($F6944,accounts!$A$2:$A$86,accounts!$F$2:$F$86, "Other"))</f>
        <v>Norway</v>
      </c>
      <c r="J6944" s="1" t="s">
        <v>192</v>
      </c>
      <c r="K6944" s="3">
        <v>43002.0</v>
      </c>
      <c r="L6944" s="3">
        <v>43012.0</v>
      </c>
      <c r="M6944" s="1">
        <v>0.0</v>
      </c>
    </row>
    <row r="6945">
      <c r="A6945" s="1" t="s">
        <v>7150</v>
      </c>
      <c r="B6945" s="1" t="s">
        <v>12</v>
      </c>
      <c r="C6945" s="1" t="str">
        <f t="array" ref="C6945">_xlfn.XLOOKUP($B6945, sales_teams!$A$2:$A$36, sales_teams!$B$2:$B$36)</f>
        <v>Dustin Brinkmann</v>
      </c>
      <c r="D6945" s="1" t="str">
        <f t="array" ref="D6945">_xlfn.XLOOKUP($B6945, sales_teams!$A$2:$A$36, sales_teams!$C$2:$C$36)</f>
        <v>Central</v>
      </c>
      <c r="E6945" s="1" t="s">
        <v>179</v>
      </c>
      <c r="F6945" s="1" t="s">
        <v>150</v>
      </c>
      <c r="G6945" s="1" t="str">
        <f t="array" ref="G6945">IF($F6945="", "", _xlfn.XLOOKUP($F6945,accounts!$A$2:$A$86,accounts!$B$2:$B$86, "Other"))</f>
        <v>technology</v>
      </c>
      <c r="H6945" s="1" t="str">
        <f t="array" ref="H6945">IF($F6945="", "", IFS(_xlfn.XLOOKUP($F6945, accounts!$A$2:$A$86, accounts!$E$2:$E$86, 0)&gt;=1000, "Enterprise", _xlfn.XLOOKUP($F6945, accounts!$A$2:$A$86, accounts!$E$2:$E$86, 0)&gt;=100, "Mid-Market", TRUE, "SMB"))</f>
        <v>Enterprise</v>
      </c>
      <c r="I6945" s="1" t="str">
        <f t="array" ref="I6945">IF($F6945="", "", _xlfn.XLOOKUP($F6945,accounts!$A$2:$A$86,accounts!$F$2:$F$86, "Other"))</f>
        <v>United States</v>
      </c>
      <c r="J6945" s="1" t="s">
        <v>131</v>
      </c>
      <c r="K6945" s="3">
        <v>43002.0</v>
      </c>
      <c r="L6945" s="3">
        <v>43010.0</v>
      </c>
      <c r="M6945" s="1">
        <v>54.0</v>
      </c>
    </row>
    <row r="6946">
      <c r="A6946" s="1" t="s">
        <v>7151</v>
      </c>
      <c r="B6946" s="1" t="s">
        <v>39</v>
      </c>
      <c r="C6946" s="1" t="str">
        <f t="array" ref="C6946">_xlfn.XLOOKUP($B6946, sales_teams!$A$2:$A$36, sales_teams!$B$2:$B$36)</f>
        <v>Cara Losch</v>
      </c>
      <c r="D6946" s="1" t="str">
        <f t="array" ref="D6946">_xlfn.XLOOKUP($B6946, sales_teams!$A$2:$A$36, sales_teams!$C$2:$C$36)</f>
        <v>East</v>
      </c>
      <c r="E6946" s="1" t="s">
        <v>148</v>
      </c>
      <c r="F6946" s="1" t="s">
        <v>141</v>
      </c>
      <c r="G6946" s="1" t="str">
        <f t="array" ref="G6946">IF($F6946="", "", _xlfn.XLOOKUP($F6946,accounts!$A$2:$A$86,accounts!$B$2:$B$86, "Other"))</f>
        <v>finance</v>
      </c>
      <c r="H6946" s="1" t="str">
        <f t="array" ref="H6946">IF($F6946="", "", IFS(_xlfn.XLOOKUP($F6946, accounts!$A$2:$A$86, accounts!$E$2:$E$86, 0)&gt;=1000, "Enterprise", _xlfn.XLOOKUP($F6946, accounts!$A$2:$A$86, accounts!$E$2:$E$86, 0)&gt;=100, "Mid-Market", TRUE, "SMB"))</f>
        <v>Mid-Market</v>
      </c>
      <c r="I6946" s="1" t="str">
        <f t="array" ref="I6946">IF($F6946="", "", _xlfn.XLOOKUP($F6946,accounts!$A$2:$A$86,accounts!$F$2:$F$86, "Other"))</f>
        <v>United States</v>
      </c>
      <c r="J6946" s="1" t="s">
        <v>131</v>
      </c>
      <c r="K6946" s="3">
        <v>43002.0</v>
      </c>
      <c r="L6946" s="3">
        <v>43096.0</v>
      </c>
      <c r="M6946" s="1">
        <v>5069.0</v>
      </c>
    </row>
    <row r="6947">
      <c r="A6947" s="1" t="s">
        <v>7152</v>
      </c>
      <c r="B6947" s="1" t="s">
        <v>48</v>
      </c>
      <c r="C6947" s="1" t="str">
        <f t="array" ref="C6947">_xlfn.XLOOKUP($B6947, sales_teams!$A$2:$A$36, sales_teams!$B$2:$B$36)</f>
        <v>Rocco Neubert</v>
      </c>
      <c r="D6947" s="1" t="str">
        <f t="array" ref="D6947">_xlfn.XLOOKUP($B6947, sales_teams!$A$2:$A$36, sales_teams!$C$2:$C$36)</f>
        <v>East</v>
      </c>
      <c r="E6947" s="1" t="s">
        <v>194</v>
      </c>
      <c r="F6947" s="1" t="s">
        <v>127</v>
      </c>
      <c r="G6947" s="1" t="str">
        <f t="array" ref="G6947">IF($F6947="", "", _xlfn.XLOOKUP($F6947,accounts!$A$2:$A$86,accounts!$B$2:$B$86, "Other"))</f>
        <v>technology</v>
      </c>
      <c r="H6947" s="1" t="str">
        <f t="array" ref="H6947">IF($F6947="", "", IFS(_xlfn.XLOOKUP($F6947, accounts!$A$2:$A$86, accounts!$E$2:$E$86, 0)&gt;=1000, "Enterprise", _xlfn.XLOOKUP($F6947, accounts!$A$2:$A$86, accounts!$E$2:$E$86, 0)&gt;=100, "Mid-Market", TRUE, "SMB"))</f>
        <v>Enterprise</v>
      </c>
      <c r="I6947" s="1" t="str">
        <f t="array" ref="I6947">IF($F6947="", "", _xlfn.XLOOKUP($F6947,accounts!$A$2:$A$86,accounts!$F$2:$F$86, "Other"))</f>
        <v>United States</v>
      </c>
      <c r="J6947" s="1" t="s">
        <v>131</v>
      </c>
      <c r="K6947" s="3">
        <v>43002.0</v>
      </c>
      <c r="L6947" s="3">
        <v>43013.0</v>
      </c>
      <c r="M6947" s="1">
        <v>5378.0</v>
      </c>
    </row>
    <row r="6948">
      <c r="A6948" s="1" t="s">
        <v>7153</v>
      </c>
      <c r="B6948" s="1" t="s">
        <v>48</v>
      </c>
      <c r="C6948" s="1" t="str">
        <f t="array" ref="C6948">_xlfn.XLOOKUP($B6948, sales_teams!$A$2:$A$36, sales_teams!$B$2:$B$36)</f>
        <v>Rocco Neubert</v>
      </c>
      <c r="D6948" s="1" t="str">
        <f t="array" ref="D6948">_xlfn.XLOOKUP($B6948, sales_teams!$A$2:$A$36, sales_teams!$C$2:$C$36)</f>
        <v>East</v>
      </c>
      <c r="E6948" s="1" t="s">
        <v>148</v>
      </c>
      <c r="F6948" s="1" t="s">
        <v>132</v>
      </c>
      <c r="G6948" s="1" t="str">
        <f t="array" ref="G6948">IF($F6948="", "", _xlfn.XLOOKUP($F6948,accounts!$A$2:$A$86,accounts!$B$2:$B$86, "Other"))</f>
        <v>marketing</v>
      </c>
      <c r="H6948" s="1" t="str">
        <f t="array" ref="H6948">IF($F6948="", "", IFS(_xlfn.XLOOKUP($F6948, accounts!$A$2:$A$86, accounts!$E$2:$E$86, 0)&gt;=1000, "Enterprise", _xlfn.XLOOKUP($F6948, accounts!$A$2:$A$86, accounts!$E$2:$E$86, 0)&gt;=100, "Mid-Market", TRUE, "SMB"))</f>
        <v>Enterprise</v>
      </c>
      <c r="I6948" s="1" t="str">
        <f t="array" ref="I6948">IF($F6948="", "", _xlfn.XLOOKUP($F6948,accounts!$A$2:$A$86,accounts!$F$2:$F$86, "Other"))</f>
        <v>Jordan</v>
      </c>
      <c r="J6948" s="1" t="s">
        <v>131</v>
      </c>
      <c r="K6948" s="3">
        <v>43002.0</v>
      </c>
      <c r="L6948" s="3">
        <v>43073.0</v>
      </c>
      <c r="M6948" s="1">
        <v>5255.0</v>
      </c>
    </row>
    <row r="6949">
      <c r="A6949" s="1" t="s">
        <v>7154</v>
      </c>
      <c r="B6949" s="1" t="s">
        <v>30</v>
      </c>
      <c r="C6949" s="1" t="str">
        <f t="array" ref="C6949">_xlfn.XLOOKUP($B6949, sales_teams!$A$2:$A$36, sales_teams!$B$2:$B$36)</f>
        <v>Melvin Marxen</v>
      </c>
      <c r="D6949" s="1" t="str">
        <f t="array" ref="D6949">_xlfn.XLOOKUP($B6949, sales_teams!$A$2:$A$36, sales_teams!$C$2:$C$36)</f>
        <v>Central</v>
      </c>
      <c r="E6949" s="1" t="s">
        <v>109</v>
      </c>
      <c r="F6949" s="1" t="s">
        <v>79</v>
      </c>
      <c r="G6949" s="1" t="str">
        <f t="array" ref="G6949">IF($F6949="", "", _xlfn.XLOOKUP($F6949,accounts!$A$2:$A$86,accounts!$B$2:$B$86, "Other"))</f>
        <v>entertainment</v>
      </c>
      <c r="H6949" s="1" t="str">
        <f t="array" ref="H6949">IF($F6949="", "", IFS(_xlfn.XLOOKUP($F6949, accounts!$A$2:$A$86, accounts!$E$2:$E$86, 0)&gt;=1000, "Enterprise", _xlfn.XLOOKUP($F6949, accounts!$A$2:$A$86, accounts!$E$2:$E$86, 0)&gt;=100, "Mid-Market", TRUE, "SMB"))</f>
        <v>Mid-Market</v>
      </c>
      <c r="I6949" s="1" t="str">
        <f t="array" ref="I6949">IF($F6949="", "", _xlfn.XLOOKUP($F6949,accounts!$A$2:$A$86,accounts!$F$2:$F$86, "Other"))</f>
        <v>United States</v>
      </c>
      <c r="J6949" s="1" t="s">
        <v>192</v>
      </c>
      <c r="K6949" s="3">
        <v>43002.0</v>
      </c>
      <c r="L6949" s="3">
        <v>43012.0</v>
      </c>
      <c r="M6949" s="1">
        <v>0.0</v>
      </c>
    </row>
    <row r="6950">
      <c r="A6950" s="1" t="s">
        <v>7155</v>
      </c>
      <c r="B6950" s="1" t="s">
        <v>30</v>
      </c>
      <c r="C6950" s="1" t="str">
        <f t="array" ref="C6950">_xlfn.XLOOKUP($B6950, sales_teams!$A$2:$A$36, sales_teams!$B$2:$B$36)</f>
        <v>Melvin Marxen</v>
      </c>
      <c r="D6950" s="1" t="str">
        <f t="array" ref="D6950">_xlfn.XLOOKUP($B6950, sales_teams!$A$2:$A$36, sales_teams!$C$2:$C$36)</f>
        <v>Central</v>
      </c>
      <c r="E6950" s="1" t="s">
        <v>194</v>
      </c>
      <c r="F6950" s="1" t="s">
        <v>64</v>
      </c>
      <c r="G6950" s="1" t="str">
        <f t="array" ref="G6950">IF($F6950="", "", _xlfn.XLOOKUP($F6950,accounts!$A$2:$A$86,accounts!$B$2:$B$86, "Other"))</f>
        <v>technology</v>
      </c>
      <c r="H6950" s="1" t="str">
        <f t="array" ref="H6950">IF($F6950="", "", IFS(_xlfn.XLOOKUP($F6950, accounts!$A$2:$A$86, accounts!$E$2:$E$86, 0)&gt;=1000, "Enterprise", _xlfn.XLOOKUP($F6950, accounts!$A$2:$A$86, accounts!$E$2:$E$86, 0)&gt;=100, "Mid-Market", TRUE, "SMB"))</f>
        <v>Enterprise</v>
      </c>
      <c r="I6950" s="1" t="str">
        <f t="array" ref="I6950">IF($F6950="", "", _xlfn.XLOOKUP($F6950,accounts!$A$2:$A$86,accounts!$F$2:$F$86, "Other"))</f>
        <v>United States</v>
      </c>
      <c r="J6950" s="1" t="s">
        <v>131</v>
      </c>
      <c r="K6950" s="3">
        <v>43002.0</v>
      </c>
      <c r="L6950" s="3">
        <v>43011.0</v>
      </c>
      <c r="M6950" s="1">
        <v>5144.0</v>
      </c>
    </row>
    <row r="6951">
      <c r="A6951" s="1" t="s">
        <v>7156</v>
      </c>
      <c r="B6951" s="1" t="s">
        <v>53</v>
      </c>
      <c r="C6951" s="1" t="str">
        <f t="array" ref="C6951">_xlfn.XLOOKUP($B6951, sales_teams!$A$2:$A$36, sales_teams!$B$2:$B$36)</f>
        <v>Rocco Neubert</v>
      </c>
      <c r="D6951" s="1" t="str">
        <f t="array" ref="D6951">_xlfn.XLOOKUP($B6951, sales_teams!$A$2:$A$36, sales_teams!$C$2:$C$36)</f>
        <v>East</v>
      </c>
      <c r="E6951" s="1" t="s">
        <v>194</v>
      </c>
      <c r="F6951" s="1" t="s">
        <v>83</v>
      </c>
      <c r="G6951" s="1" t="str">
        <f t="array" ref="G6951">IF($F6951="", "", _xlfn.XLOOKUP($F6951,accounts!$A$2:$A$86,accounts!$B$2:$B$86, "Other"))</f>
        <v>marketing</v>
      </c>
      <c r="H6951" s="1" t="str">
        <f t="array" ref="H6951">IF($F6951="", "", IFS(_xlfn.XLOOKUP($F6951, accounts!$A$2:$A$86, accounts!$E$2:$E$86, 0)&gt;=1000, "Enterprise", _xlfn.XLOOKUP($F6951, accounts!$A$2:$A$86, accounts!$E$2:$E$86, 0)&gt;=100, "Mid-Market", TRUE, "SMB"))</f>
        <v>Enterprise</v>
      </c>
      <c r="I6951" s="1" t="str">
        <f t="array" ref="I6951">IF($F6951="", "", _xlfn.XLOOKUP($F6951,accounts!$A$2:$A$86,accounts!$F$2:$F$86, "Other"))</f>
        <v>United States</v>
      </c>
      <c r="J6951" s="1" t="s">
        <v>192</v>
      </c>
      <c r="K6951" s="3">
        <v>43002.0</v>
      </c>
      <c r="L6951" s="3">
        <v>43055.0</v>
      </c>
      <c r="M6951" s="1">
        <v>0.0</v>
      </c>
    </row>
    <row r="6952">
      <c r="A6952" s="1" t="s">
        <v>7157</v>
      </c>
      <c r="B6952" s="1" t="s">
        <v>99</v>
      </c>
      <c r="C6952" s="1" t="str">
        <f t="array" ref="C6952">_xlfn.XLOOKUP($B6952, sales_teams!$A$2:$A$36, sales_teams!$B$2:$B$36)</f>
        <v>Summer Sewald</v>
      </c>
      <c r="D6952" s="1" t="str">
        <f t="array" ref="D6952">_xlfn.XLOOKUP($B6952, sales_teams!$A$2:$A$36, sales_teams!$C$2:$C$36)</f>
        <v>West</v>
      </c>
      <c r="E6952" s="1" t="s">
        <v>194</v>
      </c>
      <c r="F6952" s="1" t="s">
        <v>143</v>
      </c>
      <c r="G6952" s="1" t="str">
        <f t="array" ref="G6952">IF($F6952="", "", _xlfn.XLOOKUP($F6952,accounts!$A$2:$A$86,accounts!$B$2:$B$86, "Other"))</f>
        <v>entertainment</v>
      </c>
      <c r="H6952" s="1" t="str">
        <f t="array" ref="H6952">IF($F6952="", "", IFS(_xlfn.XLOOKUP($F6952, accounts!$A$2:$A$86, accounts!$E$2:$E$86, 0)&gt;=1000, "Enterprise", _xlfn.XLOOKUP($F6952, accounts!$A$2:$A$86, accounts!$E$2:$E$86, 0)&gt;=100, "Mid-Market", TRUE, "SMB"))</f>
        <v>Mid-Market</v>
      </c>
      <c r="I6952" s="1" t="str">
        <f t="array" ref="I6952">IF($F6952="", "", _xlfn.XLOOKUP($F6952,accounts!$A$2:$A$86,accounts!$F$2:$F$86, "Other"))</f>
        <v>United States</v>
      </c>
      <c r="J6952" s="1" t="s">
        <v>131</v>
      </c>
      <c r="K6952" s="3">
        <v>43002.0</v>
      </c>
      <c r="L6952" s="3">
        <v>43011.0</v>
      </c>
      <c r="M6952" s="1">
        <v>5527.0</v>
      </c>
    </row>
    <row r="6953">
      <c r="A6953" s="1" t="s">
        <v>7158</v>
      </c>
      <c r="B6953" s="1" t="s">
        <v>102</v>
      </c>
      <c r="C6953" s="1" t="str">
        <f t="array" ref="C6953">_xlfn.XLOOKUP($B6953, sales_teams!$A$2:$A$36, sales_teams!$B$2:$B$36)</f>
        <v>Summer Sewald</v>
      </c>
      <c r="D6953" s="1" t="str">
        <f t="array" ref="D6953">_xlfn.XLOOKUP($B6953, sales_teams!$A$2:$A$36, sales_teams!$C$2:$C$36)</f>
        <v>West</v>
      </c>
      <c r="E6953" s="1" t="s">
        <v>188</v>
      </c>
      <c r="F6953" s="1" t="s">
        <v>134</v>
      </c>
      <c r="G6953" s="1" t="str">
        <f t="array" ref="G6953">IF($F6953="", "", _xlfn.XLOOKUP($F6953,accounts!$A$2:$A$86,accounts!$B$2:$B$86, "Other"))</f>
        <v>services</v>
      </c>
      <c r="H6953" s="1" t="str">
        <f t="array" ref="H6953">IF($F6953="", "", IFS(_xlfn.XLOOKUP($F6953, accounts!$A$2:$A$86, accounts!$E$2:$E$86, 0)&gt;=1000, "Enterprise", _xlfn.XLOOKUP($F6953, accounts!$A$2:$A$86, accounts!$E$2:$E$86, 0)&gt;=100, "Mid-Market", TRUE, "SMB"))</f>
        <v>Enterprise</v>
      </c>
      <c r="I6953" s="1" t="str">
        <f t="array" ref="I6953">IF($F6953="", "", _xlfn.XLOOKUP($F6953,accounts!$A$2:$A$86,accounts!$F$2:$F$86, "Other"))</f>
        <v>Brazil</v>
      </c>
      <c r="J6953" s="1" t="s">
        <v>192</v>
      </c>
      <c r="K6953" s="3">
        <v>43002.0</v>
      </c>
      <c r="L6953" s="3">
        <v>43088.0</v>
      </c>
      <c r="M6953" s="1">
        <v>0.0</v>
      </c>
    </row>
    <row r="6954">
      <c r="A6954" s="1" t="s">
        <v>7159</v>
      </c>
      <c r="B6954" s="1" t="s">
        <v>17</v>
      </c>
      <c r="C6954" s="1" t="str">
        <f t="array" ref="C6954">_xlfn.XLOOKUP($B6954, sales_teams!$A$2:$A$36, sales_teams!$B$2:$B$36)</f>
        <v>Dustin Brinkmann</v>
      </c>
      <c r="D6954" s="1" t="str">
        <f t="array" ref="D6954">_xlfn.XLOOKUP($B6954, sales_teams!$A$2:$A$36, sales_teams!$C$2:$C$36)</f>
        <v>Central</v>
      </c>
      <c r="E6954" s="1" t="s">
        <v>181</v>
      </c>
      <c r="F6954" s="1" t="s">
        <v>119</v>
      </c>
      <c r="G6954" s="1" t="str">
        <f t="array" ref="G6954">IF($F6954="", "", _xlfn.XLOOKUP($F6954,accounts!$A$2:$A$86,accounts!$B$2:$B$86, "Other"))</f>
        <v>technology</v>
      </c>
      <c r="H6954" s="1" t="str">
        <f t="array" ref="H6954">IF($F6954="", "", IFS(_xlfn.XLOOKUP($F6954, accounts!$A$2:$A$86, accounts!$E$2:$E$86, 0)&gt;=1000, "Enterprise", _xlfn.XLOOKUP($F6954, accounts!$A$2:$A$86, accounts!$E$2:$E$86, 0)&gt;=100, "Mid-Market", TRUE, "SMB"))</f>
        <v>Enterprise</v>
      </c>
      <c r="I6954" s="1" t="str">
        <f t="array" ref="I6954">IF($F6954="", "", _xlfn.XLOOKUP($F6954,accounts!$A$2:$A$86,accounts!$F$2:$F$86, "Other"))</f>
        <v>Korea</v>
      </c>
      <c r="J6954" s="1" t="s">
        <v>192</v>
      </c>
      <c r="K6954" s="3">
        <v>43002.0</v>
      </c>
      <c r="L6954" s="3">
        <v>43010.0</v>
      </c>
      <c r="M6954" s="1">
        <v>0.0</v>
      </c>
    </row>
    <row r="6955">
      <c r="A6955" s="1" t="s">
        <v>7160</v>
      </c>
      <c r="B6955" s="1" t="s">
        <v>17</v>
      </c>
      <c r="C6955" s="1" t="str">
        <f t="array" ref="C6955">_xlfn.XLOOKUP($B6955, sales_teams!$A$2:$A$36, sales_teams!$B$2:$B$36)</f>
        <v>Dustin Brinkmann</v>
      </c>
      <c r="D6955" s="1" t="str">
        <f t="array" ref="D6955">_xlfn.XLOOKUP($B6955, sales_teams!$A$2:$A$36, sales_teams!$C$2:$C$36)</f>
        <v>Central</v>
      </c>
      <c r="E6955" s="1" t="s">
        <v>181</v>
      </c>
      <c r="F6955" s="1" t="s">
        <v>76</v>
      </c>
      <c r="G6955" s="1" t="str">
        <f t="array" ref="G6955">IF($F6955="", "", _xlfn.XLOOKUP($F6955,accounts!$A$2:$A$86,accounts!$B$2:$B$86, "Other"))</f>
        <v>marketing</v>
      </c>
      <c r="H6955" s="1" t="str">
        <f t="array" ref="H6955">IF($F6955="", "", IFS(_xlfn.XLOOKUP($F6955, accounts!$A$2:$A$86, accounts!$E$2:$E$86, 0)&gt;=1000, "Enterprise", _xlfn.XLOOKUP($F6955, accounts!$A$2:$A$86, accounts!$E$2:$E$86, 0)&gt;=100, "Mid-Market", TRUE, "SMB"))</f>
        <v>Enterprise</v>
      </c>
      <c r="I6955" s="1" t="str">
        <f t="array" ref="I6955">IF($F6955="", "", _xlfn.XLOOKUP($F6955,accounts!$A$2:$A$86,accounts!$F$2:$F$86, "Other"))</f>
        <v>United States</v>
      </c>
      <c r="J6955" s="1" t="s">
        <v>131</v>
      </c>
      <c r="K6955" s="3">
        <v>43002.0</v>
      </c>
      <c r="L6955" s="3">
        <v>43090.0</v>
      </c>
      <c r="M6955" s="1">
        <v>452.0</v>
      </c>
    </row>
    <row r="6956">
      <c r="A6956" s="1" t="s">
        <v>7161</v>
      </c>
      <c r="B6956" s="1" t="s">
        <v>92</v>
      </c>
      <c r="C6956" s="1" t="str">
        <f t="array" ref="C6956">_xlfn.XLOOKUP($B6956, sales_teams!$A$2:$A$36, sales_teams!$B$2:$B$36)</f>
        <v>Celia Rouche</v>
      </c>
      <c r="D6956" s="1" t="str">
        <f t="array" ref="D6956">_xlfn.XLOOKUP($B6956, sales_teams!$A$2:$A$36, sales_teams!$C$2:$C$36)</f>
        <v>West</v>
      </c>
      <c r="E6956" s="1" t="s">
        <v>188</v>
      </c>
      <c r="F6956" s="1" t="s">
        <v>125</v>
      </c>
      <c r="G6956" s="1" t="str">
        <f t="array" ref="G6956">IF($F6956="", "", _xlfn.XLOOKUP($F6956,accounts!$A$2:$A$86,accounts!$B$2:$B$86, "Other"))</f>
        <v>software</v>
      </c>
      <c r="H6956" s="1" t="str">
        <f t="array" ref="H6956">IF($F6956="", "", IFS(_xlfn.XLOOKUP($F6956, accounts!$A$2:$A$86, accounts!$E$2:$E$86, 0)&gt;=1000, "Enterprise", _xlfn.XLOOKUP($F6956, accounts!$A$2:$A$86, accounts!$E$2:$E$86, 0)&gt;=100, "Mid-Market", TRUE, "SMB"))</f>
        <v>Enterprise</v>
      </c>
      <c r="I6956" s="1" t="str">
        <f t="array" ref="I6956">IF($F6956="", "", _xlfn.XLOOKUP($F6956,accounts!$A$2:$A$86,accounts!$F$2:$F$86, "Other"))</f>
        <v>United States</v>
      </c>
      <c r="J6956" s="1" t="s">
        <v>192</v>
      </c>
      <c r="K6956" s="3">
        <v>43002.0</v>
      </c>
      <c r="L6956" s="3">
        <v>43013.0</v>
      </c>
      <c r="M6956" s="1">
        <v>0.0</v>
      </c>
    </row>
    <row r="6957">
      <c r="A6957" s="1" t="s">
        <v>7162</v>
      </c>
      <c r="B6957" s="1" t="s">
        <v>18</v>
      </c>
      <c r="C6957" s="1" t="str">
        <f t="array" ref="C6957">_xlfn.XLOOKUP($B6957, sales_teams!$A$2:$A$36, sales_teams!$B$2:$B$36)</f>
        <v>Dustin Brinkmann</v>
      </c>
      <c r="D6957" s="1" t="str">
        <f t="array" ref="D6957">_xlfn.XLOOKUP($B6957, sales_teams!$A$2:$A$36, sales_teams!$C$2:$C$36)</f>
        <v>Central</v>
      </c>
      <c r="E6957" s="1" t="s">
        <v>194</v>
      </c>
      <c r="F6957" s="1" t="s">
        <v>164</v>
      </c>
      <c r="G6957" s="1" t="str">
        <f t="array" ref="G6957">IF($F6957="", "", _xlfn.XLOOKUP($F6957,accounts!$A$2:$A$86,accounts!$B$2:$B$86, "Other"))</f>
        <v>retail</v>
      </c>
      <c r="H6957" s="1" t="str">
        <f t="array" ref="H6957">IF($F6957="", "", IFS(_xlfn.XLOOKUP($F6957, accounts!$A$2:$A$86, accounts!$E$2:$E$86, 0)&gt;=1000, "Enterprise", _xlfn.XLOOKUP($F6957, accounts!$A$2:$A$86, accounts!$E$2:$E$86, 0)&gt;=100, "Mid-Market", TRUE, "SMB"))</f>
        <v>Mid-Market</v>
      </c>
      <c r="I6957" s="1" t="str">
        <f t="array" ref="I6957">IF($F6957="", "", _xlfn.XLOOKUP($F6957,accounts!$A$2:$A$86,accounts!$F$2:$F$86, "Other"))</f>
        <v>United States</v>
      </c>
      <c r="J6957" s="1" t="s">
        <v>131</v>
      </c>
      <c r="K6957" s="3">
        <v>43002.0</v>
      </c>
      <c r="L6957" s="3">
        <v>43097.0</v>
      </c>
      <c r="M6957" s="1">
        <v>7300.0</v>
      </c>
    </row>
    <row r="6958">
      <c r="A6958" s="1" t="s">
        <v>7163</v>
      </c>
      <c r="B6958" s="1" t="s">
        <v>15</v>
      </c>
      <c r="C6958" s="1" t="str">
        <f t="array" ref="C6958">_xlfn.XLOOKUP($B6958, sales_teams!$A$2:$A$36, sales_teams!$B$2:$B$36)</f>
        <v>Dustin Brinkmann</v>
      </c>
      <c r="D6958" s="1" t="str">
        <f t="array" ref="D6958">_xlfn.XLOOKUP($B6958, sales_teams!$A$2:$A$36, sales_teams!$C$2:$C$36)</f>
        <v>Central</v>
      </c>
      <c r="E6958" s="1" t="s">
        <v>179</v>
      </c>
      <c r="F6958" s="1" t="s">
        <v>106</v>
      </c>
      <c r="G6958" s="1" t="str">
        <f t="array" ref="G6958">IF($F6958="", "", _xlfn.XLOOKUP($F6958,accounts!$A$2:$A$86,accounts!$B$2:$B$86, "Other"))</f>
        <v>retail</v>
      </c>
      <c r="H6958" s="1" t="str">
        <f t="array" ref="H6958">IF($F6958="", "", IFS(_xlfn.XLOOKUP($F6958, accounts!$A$2:$A$86, accounts!$E$2:$E$86, 0)&gt;=1000, "Enterprise", _xlfn.XLOOKUP($F6958, accounts!$A$2:$A$86, accounts!$E$2:$E$86, 0)&gt;=100, "Mid-Market", TRUE, "SMB"))</f>
        <v>Enterprise</v>
      </c>
      <c r="I6958" s="1" t="str">
        <f t="array" ref="I6958">IF($F6958="", "", _xlfn.XLOOKUP($F6958,accounts!$A$2:$A$86,accounts!$F$2:$F$86, "Other"))</f>
        <v>Italy</v>
      </c>
      <c r="J6958" s="1" t="s">
        <v>192</v>
      </c>
      <c r="K6958" s="3">
        <v>43002.0</v>
      </c>
      <c r="L6958" s="3">
        <v>43048.0</v>
      </c>
      <c r="M6958" s="1">
        <v>0.0</v>
      </c>
    </row>
    <row r="6959">
      <c r="A6959" s="1" t="s">
        <v>7164</v>
      </c>
      <c r="B6959" s="1" t="s">
        <v>60</v>
      </c>
      <c r="C6959" s="1" t="str">
        <f t="array" ref="C6959">_xlfn.XLOOKUP($B6959, sales_teams!$A$2:$A$36, sales_teams!$B$2:$B$36)</f>
        <v>Celia Rouche</v>
      </c>
      <c r="D6959" s="1" t="str">
        <f t="array" ref="D6959">_xlfn.XLOOKUP($B6959, sales_teams!$A$2:$A$36, sales_teams!$C$2:$C$36)</f>
        <v>West</v>
      </c>
      <c r="E6959" s="1" t="s">
        <v>194</v>
      </c>
      <c r="F6959" s="1" t="s">
        <v>36</v>
      </c>
      <c r="G6959" s="1" t="str">
        <f t="array" ref="G6959">IF($F6959="", "", _xlfn.XLOOKUP($F6959,accounts!$A$2:$A$86,accounts!$B$2:$B$86, "Other"))</f>
        <v>retail</v>
      </c>
      <c r="H6959" s="1" t="str">
        <f t="array" ref="H6959">IF($F6959="", "", IFS(_xlfn.XLOOKUP($F6959, accounts!$A$2:$A$86, accounts!$E$2:$E$86, 0)&gt;=1000, "Enterprise", _xlfn.XLOOKUP($F6959, accounts!$A$2:$A$86, accounts!$E$2:$E$86, 0)&gt;=100, "Mid-Market", TRUE, "SMB"))</f>
        <v>Enterprise</v>
      </c>
      <c r="I6959" s="1" t="str">
        <f t="array" ref="I6959">IF($F6959="", "", _xlfn.XLOOKUP($F6959,accounts!$A$2:$A$86,accounts!$F$2:$F$86, "Other"))</f>
        <v>United States</v>
      </c>
      <c r="J6959" s="1" t="s">
        <v>131</v>
      </c>
      <c r="K6959" s="3">
        <v>43002.0</v>
      </c>
      <c r="L6959" s="3">
        <v>43065.0</v>
      </c>
      <c r="M6959" s="1">
        <v>5196.0</v>
      </c>
    </row>
    <row r="6960">
      <c r="A6960" s="1" t="s">
        <v>7165</v>
      </c>
      <c r="B6960" s="1" t="s">
        <v>60</v>
      </c>
      <c r="C6960" s="1" t="str">
        <f t="array" ref="C6960">_xlfn.XLOOKUP($B6960, sales_teams!$A$2:$A$36, sales_teams!$B$2:$B$36)</f>
        <v>Celia Rouche</v>
      </c>
      <c r="D6960" s="1" t="str">
        <f t="array" ref="D6960">_xlfn.XLOOKUP($B6960, sales_teams!$A$2:$A$36, sales_teams!$C$2:$C$36)</f>
        <v>West</v>
      </c>
      <c r="E6960" s="1" t="s">
        <v>194</v>
      </c>
      <c r="F6960" s="1" t="s">
        <v>85</v>
      </c>
      <c r="G6960" s="1" t="str">
        <f t="array" ref="G6960">IF($F6960="", "", _xlfn.XLOOKUP($F6960,accounts!$A$2:$A$86,accounts!$B$2:$B$86, "Other"))</f>
        <v>telecommunications</v>
      </c>
      <c r="H6960" s="1" t="str">
        <f t="array" ref="H6960">IF($F6960="", "", IFS(_xlfn.XLOOKUP($F6960, accounts!$A$2:$A$86, accounts!$E$2:$E$86, 0)&gt;=1000, "Enterprise", _xlfn.XLOOKUP($F6960, accounts!$A$2:$A$86, accounts!$E$2:$E$86, 0)&gt;=100, "Mid-Market", TRUE, "SMB"))</f>
        <v>Enterprise</v>
      </c>
      <c r="I6960" s="1" t="str">
        <f t="array" ref="I6960">IF($F6960="", "", _xlfn.XLOOKUP($F6960,accounts!$A$2:$A$86,accounts!$F$2:$F$86, "Other"))</f>
        <v>United States</v>
      </c>
      <c r="J6960" s="1" t="s">
        <v>131</v>
      </c>
      <c r="K6960" s="3">
        <v>43002.0</v>
      </c>
      <c r="L6960" s="3">
        <v>43095.0</v>
      </c>
      <c r="M6960" s="1">
        <v>5624.0</v>
      </c>
    </row>
    <row r="6961">
      <c r="A6961" s="1" t="s">
        <v>7166</v>
      </c>
      <c r="B6961" s="1" t="s">
        <v>60</v>
      </c>
      <c r="C6961" s="1" t="str">
        <f t="array" ref="C6961">_xlfn.XLOOKUP($B6961, sales_teams!$A$2:$A$36, sales_teams!$B$2:$B$36)</f>
        <v>Celia Rouche</v>
      </c>
      <c r="D6961" s="1" t="str">
        <f t="array" ref="D6961">_xlfn.XLOOKUP($B6961, sales_teams!$A$2:$A$36, sales_teams!$C$2:$C$36)</f>
        <v>West</v>
      </c>
      <c r="E6961" s="1" t="s">
        <v>188</v>
      </c>
      <c r="F6961" s="1" t="s">
        <v>124</v>
      </c>
      <c r="G6961" s="1" t="str">
        <f t="array" ref="G6961">IF($F6961="", "", _xlfn.XLOOKUP($F6961,accounts!$A$2:$A$86,accounts!$B$2:$B$86, "Other"))</f>
        <v>retail</v>
      </c>
      <c r="H6961" s="1" t="str">
        <f t="array" ref="H6961">IF($F6961="", "", IFS(_xlfn.XLOOKUP($F6961, accounts!$A$2:$A$86, accounts!$E$2:$E$86, 0)&gt;=1000, "Enterprise", _xlfn.XLOOKUP($F6961, accounts!$A$2:$A$86, accounts!$E$2:$E$86, 0)&gt;=100, "Mid-Market", TRUE, "SMB"))</f>
        <v>Enterprise</v>
      </c>
      <c r="I6961" s="1" t="str">
        <f t="array" ref="I6961">IF($F6961="", "", _xlfn.XLOOKUP($F6961,accounts!$A$2:$A$86,accounts!$F$2:$F$86, "Other"))</f>
        <v>United States</v>
      </c>
      <c r="J6961" s="1" t="s">
        <v>131</v>
      </c>
      <c r="K6961" s="3">
        <v>43002.0</v>
      </c>
      <c r="L6961" s="3">
        <v>43084.0</v>
      </c>
      <c r="M6961" s="1">
        <v>4110.0</v>
      </c>
    </row>
    <row r="6962">
      <c r="A6962" s="1" t="s">
        <v>7167</v>
      </c>
      <c r="B6962" s="1" t="s">
        <v>7</v>
      </c>
      <c r="C6962" s="1" t="str">
        <f t="array" ref="C6962">_xlfn.XLOOKUP($B6962, sales_teams!$A$2:$A$36, sales_teams!$B$2:$B$36)</f>
        <v>Dustin Brinkmann</v>
      </c>
      <c r="D6962" s="1" t="str">
        <f t="array" ref="D6962">_xlfn.XLOOKUP($B6962, sales_teams!$A$2:$A$36, sales_teams!$C$2:$C$36)</f>
        <v>Central</v>
      </c>
      <c r="E6962" s="1" t="s">
        <v>181</v>
      </c>
      <c r="F6962" s="1" t="s">
        <v>78</v>
      </c>
      <c r="G6962" s="1" t="str">
        <f t="array" ref="G6962">IF($F6962="", "", _xlfn.XLOOKUP($F6962,accounts!$A$2:$A$86,accounts!$B$2:$B$86, "Other"))</f>
        <v>marketing</v>
      </c>
      <c r="H6962" s="1" t="str">
        <f t="array" ref="H6962">IF($F6962="", "", IFS(_xlfn.XLOOKUP($F6962, accounts!$A$2:$A$86, accounts!$E$2:$E$86, 0)&gt;=1000, "Enterprise", _xlfn.XLOOKUP($F6962, accounts!$A$2:$A$86, accounts!$E$2:$E$86, 0)&gt;=100, "Mid-Market", TRUE, "SMB"))</f>
        <v>Enterprise</v>
      </c>
      <c r="I6962" s="1" t="str">
        <f t="array" ref="I6962">IF($F6962="", "", _xlfn.XLOOKUP($F6962,accounts!$A$2:$A$86,accounts!$F$2:$F$86, "Other"))</f>
        <v>United States</v>
      </c>
      <c r="J6962" s="1" t="s">
        <v>192</v>
      </c>
      <c r="K6962" s="3">
        <v>43003.0</v>
      </c>
      <c r="L6962" s="3">
        <v>43012.0</v>
      </c>
      <c r="M6962" s="1">
        <v>0.0</v>
      </c>
    </row>
    <row r="6963">
      <c r="A6963" s="1" t="s">
        <v>7168</v>
      </c>
      <c r="B6963" s="1" t="s">
        <v>7</v>
      </c>
      <c r="C6963" s="1" t="str">
        <f t="array" ref="C6963">_xlfn.XLOOKUP($B6963, sales_teams!$A$2:$A$36, sales_teams!$B$2:$B$36)</f>
        <v>Dustin Brinkmann</v>
      </c>
      <c r="D6963" s="1" t="str">
        <f t="array" ref="D6963">_xlfn.XLOOKUP($B6963, sales_teams!$A$2:$A$36, sales_teams!$C$2:$C$36)</f>
        <v>Central</v>
      </c>
      <c r="E6963" s="1" t="s">
        <v>179</v>
      </c>
      <c r="F6963" s="1" t="s">
        <v>56</v>
      </c>
      <c r="G6963" s="1" t="str">
        <f t="array" ref="G6963">IF($F6963="", "", _xlfn.XLOOKUP($F6963,accounts!$A$2:$A$86,accounts!$B$2:$B$86, "Other"))</f>
        <v>software</v>
      </c>
      <c r="H6963" s="1" t="str">
        <f t="array" ref="H6963">IF($F6963="", "", IFS(_xlfn.XLOOKUP($F6963, accounts!$A$2:$A$86, accounts!$E$2:$E$86, 0)&gt;=1000, "Enterprise", _xlfn.XLOOKUP($F6963, accounts!$A$2:$A$86, accounts!$E$2:$E$86, 0)&gt;=100, "Mid-Market", TRUE, "SMB"))</f>
        <v>Enterprise</v>
      </c>
      <c r="I6963" s="1" t="str">
        <f t="array" ref="I6963">IF($F6963="", "", _xlfn.XLOOKUP($F6963,accounts!$A$2:$A$86,accounts!$F$2:$F$86, "Other"))</f>
        <v>United States</v>
      </c>
      <c r="J6963" s="1" t="s">
        <v>131</v>
      </c>
      <c r="K6963" s="3">
        <v>43003.0</v>
      </c>
      <c r="L6963" s="3">
        <v>43087.0</v>
      </c>
      <c r="M6963" s="1">
        <v>53.0</v>
      </c>
    </row>
    <row r="6964">
      <c r="A6964" s="1" t="s">
        <v>7169</v>
      </c>
      <c r="B6964" s="1" t="s">
        <v>52</v>
      </c>
      <c r="C6964" s="1" t="str">
        <f t="array" ref="C6964">_xlfn.XLOOKUP($B6964, sales_teams!$A$2:$A$36, sales_teams!$B$2:$B$36)</f>
        <v>Rocco Neubert</v>
      </c>
      <c r="D6964" s="1" t="str">
        <f t="array" ref="D6964">_xlfn.XLOOKUP($B6964, sales_teams!$A$2:$A$36, sales_teams!$C$2:$C$36)</f>
        <v>East</v>
      </c>
      <c r="E6964" s="1" t="s">
        <v>148</v>
      </c>
      <c r="F6964" s="1" t="s">
        <v>55</v>
      </c>
      <c r="G6964" s="1" t="str">
        <f t="array" ref="G6964">IF($F6964="", "", _xlfn.XLOOKUP($F6964,accounts!$A$2:$A$86,accounts!$B$2:$B$86, "Other"))</f>
        <v>entertainment</v>
      </c>
      <c r="H6964" s="1" t="str">
        <f t="array" ref="H6964">IF($F6964="", "", IFS(_xlfn.XLOOKUP($F6964, accounts!$A$2:$A$86, accounts!$E$2:$E$86, 0)&gt;=1000, "Enterprise", _xlfn.XLOOKUP($F6964, accounts!$A$2:$A$86, accounts!$E$2:$E$86, 0)&gt;=100, "Mid-Market", TRUE, "SMB"))</f>
        <v>Enterprise</v>
      </c>
      <c r="I6964" s="1" t="str">
        <f t="array" ref="I6964">IF($F6964="", "", _xlfn.XLOOKUP($F6964,accounts!$A$2:$A$86,accounts!$F$2:$F$86, "Other"))</f>
        <v>United States</v>
      </c>
      <c r="J6964" s="1" t="s">
        <v>131</v>
      </c>
      <c r="K6964" s="3">
        <v>43003.0</v>
      </c>
      <c r="L6964" s="3">
        <v>43005.0</v>
      </c>
      <c r="M6964" s="1">
        <v>5727.0</v>
      </c>
    </row>
    <row r="6965">
      <c r="A6965" s="1" t="s">
        <v>7170</v>
      </c>
      <c r="B6965" s="1" t="s">
        <v>52</v>
      </c>
      <c r="C6965" s="1" t="str">
        <f t="array" ref="C6965">_xlfn.XLOOKUP($B6965, sales_teams!$A$2:$A$36, sales_teams!$B$2:$B$36)</f>
        <v>Rocco Neubert</v>
      </c>
      <c r="D6965" s="1" t="str">
        <f t="array" ref="D6965">_xlfn.XLOOKUP($B6965, sales_teams!$A$2:$A$36, sales_teams!$C$2:$C$36)</f>
        <v>East</v>
      </c>
      <c r="E6965" s="1" t="s">
        <v>148</v>
      </c>
      <c r="F6965" s="1" t="s">
        <v>144</v>
      </c>
      <c r="G6965" s="1" t="str">
        <f t="array" ref="G6965">IF($F6965="", "", _xlfn.XLOOKUP($F6965,accounts!$A$2:$A$86,accounts!$B$2:$B$86, "Other"))</f>
        <v>retail</v>
      </c>
      <c r="H6965" s="1" t="str">
        <f t="array" ref="H6965">IF($F6965="", "", IFS(_xlfn.XLOOKUP($F6965, accounts!$A$2:$A$86, accounts!$E$2:$E$86, 0)&gt;=1000, "Enterprise", _xlfn.XLOOKUP($F6965, accounts!$A$2:$A$86, accounts!$E$2:$E$86, 0)&gt;=100, "Mid-Market", TRUE, "SMB"))</f>
        <v>Enterprise</v>
      </c>
      <c r="I6965" s="1" t="str">
        <f t="array" ref="I6965">IF($F6965="", "", _xlfn.XLOOKUP($F6965,accounts!$A$2:$A$86,accounts!$F$2:$F$86, "Other"))</f>
        <v>United States</v>
      </c>
      <c r="J6965" s="1" t="s">
        <v>131</v>
      </c>
      <c r="K6965" s="3">
        <v>43003.0</v>
      </c>
      <c r="L6965" s="3">
        <v>43006.0</v>
      </c>
      <c r="M6965" s="1">
        <v>4308.0</v>
      </c>
    </row>
    <row r="6966">
      <c r="A6966" s="1" t="s">
        <v>7171</v>
      </c>
      <c r="B6966" s="1" t="s">
        <v>52</v>
      </c>
      <c r="C6966" s="1" t="str">
        <f t="array" ref="C6966">_xlfn.XLOOKUP($B6966, sales_teams!$A$2:$A$36, sales_teams!$B$2:$B$36)</f>
        <v>Rocco Neubert</v>
      </c>
      <c r="D6966" s="1" t="str">
        <f t="array" ref="D6966">_xlfn.XLOOKUP($B6966, sales_teams!$A$2:$A$36, sales_teams!$C$2:$C$36)</f>
        <v>East</v>
      </c>
      <c r="E6966" s="1" t="s">
        <v>188</v>
      </c>
      <c r="F6966" s="1" t="s">
        <v>144</v>
      </c>
      <c r="G6966" s="1" t="str">
        <f t="array" ref="G6966">IF($F6966="", "", _xlfn.XLOOKUP($F6966,accounts!$A$2:$A$86,accounts!$B$2:$B$86, "Other"))</f>
        <v>retail</v>
      </c>
      <c r="H6966" s="1" t="str">
        <f t="array" ref="H6966">IF($F6966="", "", IFS(_xlfn.XLOOKUP($F6966, accounts!$A$2:$A$86, accounts!$E$2:$E$86, 0)&gt;=1000, "Enterprise", _xlfn.XLOOKUP($F6966, accounts!$A$2:$A$86, accounts!$E$2:$E$86, 0)&gt;=100, "Mid-Market", TRUE, "SMB"))</f>
        <v>Enterprise</v>
      </c>
      <c r="I6966" s="1" t="str">
        <f t="array" ref="I6966">IF($F6966="", "", _xlfn.XLOOKUP($F6966,accounts!$A$2:$A$86,accounts!$F$2:$F$86, "Other"))</f>
        <v>United States</v>
      </c>
      <c r="J6966" s="1" t="s">
        <v>131</v>
      </c>
      <c r="K6966" s="3">
        <v>43003.0</v>
      </c>
      <c r="L6966" s="3">
        <v>43078.0</v>
      </c>
      <c r="M6966" s="1">
        <v>3329.0</v>
      </c>
    </row>
    <row r="6967">
      <c r="A6967" s="1" t="s">
        <v>7172</v>
      </c>
      <c r="B6967" s="1" t="s">
        <v>48</v>
      </c>
      <c r="C6967" s="1" t="str">
        <f t="array" ref="C6967">_xlfn.XLOOKUP($B6967, sales_teams!$A$2:$A$36, sales_teams!$B$2:$B$36)</f>
        <v>Rocco Neubert</v>
      </c>
      <c r="D6967" s="1" t="str">
        <f t="array" ref="D6967">_xlfn.XLOOKUP($B6967, sales_teams!$A$2:$A$36, sales_teams!$C$2:$C$36)</f>
        <v>East</v>
      </c>
      <c r="E6967" s="1" t="s">
        <v>109</v>
      </c>
      <c r="F6967" s="1" t="s">
        <v>126</v>
      </c>
      <c r="G6967" s="1" t="str">
        <f t="array" ref="G6967">IF($F6967="", "", _xlfn.XLOOKUP($F6967,accounts!$A$2:$A$86,accounts!$B$2:$B$86, "Other"))</f>
        <v>retail</v>
      </c>
      <c r="H6967" s="1" t="str">
        <f t="array" ref="H6967">IF($F6967="", "", IFS(_xlfn.XLOOKUP($F6967, accounts!$A$2:$A$86, accounts!$E$2:$E$86, 0)&gt;=1000, "Enterprise", _xlfn.XLOOKUP($F6967, accounts!$A$2:$A$86, accounts!$E$2:$E$86, 0)&gt;=100, "Mid-Market", TRUE, "SMB"))</f>
        <v>Enterprise</v>
      </c>
      <c r="I6967" s="1" t="str">
        <f t="array" ref="I6967">IF($F6967="", "", _xlfn.XLOOKUP($F6967,accounts!$A$2:$A$86,accounts!$F$2:$F$86, "Other"))</f>
        <v>United States</v>
      </c>
      <c r="J6967" s="1" t="s">
        <v>192</v>
      </c>
      <c r="K6967" s="3">
        <v>43003.0</v>
      </c>
      <c r="L6967" s="3">
        <v>43011.0</v>
      </c>
      <c r="M6967" s="1">
        <v>0.0</v>
      </c>
    </row>
    <row r="6968">
      <c r="A6968" s="1" t="s">
        <v>7173</v>
      </c>
      <c r="B6968" s="1" t="s">
        <v>30</v>
      </c>
      <c r="C6968" s="1" t="str">
        <f t="array" ref="C6968">_xlfn.XLOOKUP($B6968, sales_teams!$A$2:$A$36, sales_teams!$B$2:$B$36)</f>
        <v>Melvin Marxen</v>
      </c>
      <c r="D6968" s="1" t="str">
        <f t="array" ref="D6968">_xlfn.XLOOKUP($B6968, sales_teams!$A$2:$A$36, sales_teams!$C$2:$C$36)</f>
        <v>Central</v>
      </c>
      <c r="E6968" s="1" t="s">
        <v>194</v>
      </c>
      <c r="F6968" s="1" t="s">
        <v>119</v>
      </c>
      <c r="G6968" s="1" t="str">
        <f t="array" ref="G6968">IF($F6968="", "", _xlfn.XLOOKUP($F6968,accounts!$A$2:$A$86,accounts!$B$2:$B$86, "Other"))</f>
        <v>technology</v>
      </c>
      <c r="H6968" s="1" t="str">
        <f t="array" ref="H6968">IF($F6968="", "", IFS(_xlfn.XLOOKUP($F6968, accounts!$A$2:$A$86, accounts!$E$2:$E$86, 0)&gt;=1000, "Enterprise", _xlfn.XLOOKUP($F6968, accounts!$A$2:$A$86, accounts!$E$2:$E$86, 0)&gt;=100, "Mid-Market", TRUE, "SMB"))</f>
        <v>Enterprise</v>
      </c>
      <c r="I6968" s="1" t="str">
        <f t="array" ref="I6968">IF($F6968="", "", _xlfn.XLOOKUP($F6968,accounts!$A$2:$A$86,accounts!$F$2:$F$86, "Other"))</f>
        <v>Korea</v>
      </c>
      <c r="J6968" s="1" t="s">
        <v>192</v>
      </c>
      <c r="K6968" s="3">
        <v>43003.0</v>
      </c>
      <c r="L6968" s="3">
        <v>43012.0</v>
      </c>
      <c r="M6968" s="1">
        <v>0.0</v>
      </c>
    </row>
    <row r="6969">
      <c r="A6969" s="1" t="s">
        <v>7174</v>
      </c>
      <c r="B6969" s="1" t="s">
        <v>94</v>
      </c>
      <c r="C6969" s="1" t="str">
        <f t="array" ref="C6969">_xlfn.XLOOKUP($B6969, sales_teams!$A$2:$A$36, sales_teams!$B$2:$B$36)</f>
        <v>Celia Rouche</v>
      </c>
      <c r="D6969" s="1" t="str">
        <f t="array" ref="D6969">_xlfn.XLOOKUP($B6969, sales_teams!$A$2:$A$36, sales_teams!$C$2:$C$36)</f>
        <v>West</v>
      </c>
      <c r="E6969" s="1" t="s">
        <v>179</v>
      </c>
      <c r="F6969" s="1" t="s">
        <v>80</v>
      </c>
      <c r="G6969" s="1" t="str">
        <f t="array" ref="G6969">IF($F6969="", "", _xlfn.XLOOKUP($F6969,accounts!$A$2:$A$86,accounts!$B$2:$B$86, "Other"))</f>
        <v>technology</v>
      </c>
      <c r="H6969" s="1" t="str">
        <f t="array" ref="H6969">IF($F6969="", "", IFS(_xlfn.XLOOKUP($F6969, accounts!$A$2:$A$86, accounts!$E$2:$E$86, 0)&gt;=1000, "Enterprise", _xlfn.XLOOKUP($F6969, accounts!$A$2:$A$86, accounts!$E$2:$E$86, 0)&gt;=100, "Mid-Market", TRUE, "SMB"))</f>
        <v>Enterprise</v>
      </c>
      <c r="I6969" s="1" t="str">
        <f t="array" ref="I6969">IF($F6969="", "", _xlfn.XLOOKUP($F6969,accounts!$A$2:$A$86,accounts!$F$2:$F$86, "Other"))</f>
        <v>United States</v>
      </c>
      <c r="J6969" s="1" t="s">
        <v>192</v>
      </c>
      <c r="K6969" s="3">
        <v>43003.0</v>
      </c>
      <c r="L6969" s="3">
        <v>43012.0</v>
      </c>
      <c r="M6969" s="1">
        <v>0.0</v>
      </c>
    </row>
    <row r="6970">
      <c r="A6970" s="1" t="s">
        <v>7175</v>
      </c>
      <c r="B6970" s="1" t="s">
        <v>99</v>
      </c>
      <c r="C6970" s="1" t="str">
        <f t="array" ref="C6970">_xlfn.XLOOKUP($B6970, sales_teams!$A$2:$A$36, sales_teams!$B$2:$B$36)</f>
        <v>Summer Sewald</v>
      </c>
      <c r="D6970" s="1" t="str">
        <f t="array" ref="D6970">_xlfn.XLOOKUP($B6970, sales_teams!$A$2:$A$36, sales_teams!$C$2:$C$36)</f>
        <v>West</v>
      </c>
      <c r="E6970" s="1" t="s">
        <v>179</v>
      </c>
      <c r="F6970" s="1" t="s">
        <v>22</v>
      </c>
      <c r="G6970" s="1" t="str">
        <f t="array" ref="G6970">IF($F6970="", "", _xlfn.XLOOKUP($F6970,accounts!$A$2:$A$86,accounts!$B$2:$B$86, "Other"))</f>
        <v>medical</v>
      </c>
      <c r="H6970" s="1" t="str">
        <f t="array" ref="H6970">IF($F6970="", "", IFS(_xlfn.XLOOKUP($F6970, accounts!$A$2:$A$86, accounts!$E$2:$E$86, 0)&gt;=1000, "Enterprise", _xlfn.XLOOKUP($F6970, accounts!$A$2:$A$86, accounts!$E$2:$E$86, 0)&gt;=100, "Mid-Market", TRUE, "SMB"))</f>
        <v>Mid-Market</v>
      </c>
      <c r="I6970" s="1" t="str">
        <f t="array" ref="I6970">IF($F6970="", "", _xlfn.XLOOKUP($F6970,accounts!$A$2:$A$86,accounts!$F$2:$F$86, "Other"))</f>
        <v>United States</v>
      </c>
      <c r="J6970" s="1" t="s">
        <v>189</v>
      </c>
      <c r="K6970" s="3">
        <v>43003.0</v>
      </c>
    </row>
    <row r="6971">
      <c r="A6971" s="1" t="s">
        <v>7176</v>
      </c>
      <c r="B6971" s="1" t="s">
        <v>19</v>
      </c>
      <c r="C6971" s="1" t="str">
        <f t="array" ref="C6971">_xlfn.XLOOKUP($B6971, sales_teams!$A$2:$A$36, sales_teams!$B$2:$B$36)</f>
        <v>Melvin Marxen</v>
      </c>
      <c r="D6971" s="1" t="str">
        <f t="array" ref="D6971">_xlfn.XLOOKUP($B6971, sales_teams!$A$2:$A$36, sales_teams!$C$2:$C$36)</f>
        <v>Central</v>
      </c>
      <c r="E6971" s="1" t="s">
        <v>181</v>
      </c>
      <c r="F6971" s="1" t="s">
        <v>113</v>
      </c>
      <c r="G6971" s="1" t="str">
        <f t="array" ref="G6971">IF($F6971="", "", _xlfn.XLOOKUP($F6971,accounts!$A$2:$A$86,accounts!$B$2:$B$86, "Other"))</f>
        <v>telecommunications</v>
      </c>
      <c r="H6971" s="1" t="str">
        <f t="array" ref="H6971">IF($F6971="", "", IFS(_xlfn.XLOOKUP($F6971, accounts!$A$2:$A$86, accounts!$E$2:$E$86, 0)&gt;=1000, "Enterprise", _xlfn.XLOOKUP($F6971, accounts!$A$2:$A$86, accounts!$E$2:$E$86, 0)&gt;=100, "Mid-Market", TRUE, "SMB"))</f>
        <v>Mid-Market</v>
      </c>
      <c r="I6971" s="1" t="str">
        <f t="array" ref="I6971">IF($F6971="", "", _xlfn.XLOOKUP($F6971,accounts!$A$2:$A$86,accounts!$F$2:$F$86, "Other"))</f>
        <v>United States</v>
      </c>
      <c r="J6971" s="1" t="s">
        <v>192</v>
      </c>
      <c r="K6971" s="3">
        <v>43003.0</v>
      </c>
      <c r="L6971" s="3">
        <v>43011.0</v>
      </c>
      <c r="M6971" s="1">
        <v>0.0</v>
      </c>
    </row>
    <row r="6972">
      <c r="A6972" s="1" t="s">
        <v>7177</v>
      </c>
      <c r="B6972" s="1" t="s">
        <v>19</v>
      </c>
      <c r="C6972" s="1" t="str">
        <f t="array" ref="C6972">_xlfn.XLOOKUP($B6972, sales_teams!$A$2:$A$36, sales_teams!$B$2:$B$36)</f>
        <v>Melvin Marxen</v>
      </c>
      <c r="D6972" s="1" t="str">
        <f t="array" ref="D6972">_xlfn.XLOOKUP($B6972, sales_teams!$A$2:$A$36, sales_teams!$C$2:$C$36)</f>
        <v>Central</v>
      </c>
      <c r="E6972" s="1" t="s">
        <v>194</v>
      </c>
      <c r="F6972" s="1" t="s">
        <v>82</v>
      </c>
      <c r="G6972" s="1" t="str">
        <f t="array" ref="G6972">IF($F6972="", "", _xlfn.XLOOKUP($F6972,accounts!$A$2:$A$86,accounts!$B$2:$B$86, "Other"))</f>
        <v>software</v>
      </c>
      <c r="H6972" s="1" t="str">
        <f t="array" ref="H6972">IF($F6972="", "", IFS(_xlfn.XLOOKUP($F6972, accounts!$A$2:$A$86, accounts!$E$2:$E$86, 0)&gt;=1000, "Enterprise", _xlfn.XLOOKUP($F6972, accounts!$A$2:$A$86, accounts!$E$2:$E$86, 0)&gt;=100, "Mid-Market", TRUE, "SMB"))</f>
        <v>Enterprise</v>
      </c>
      <c r="I6972" s="1" t="str">
        <f t="array" ref="I6972">IF($F6972="", "", _xlfn.XLOOKUP($F6972,accounts!$A$2:$A$86,accounts!$F$2:$F$86, "Other"))</f>
        <v>United States</v>
      </c>
      <c r="J6972" s="1" t="s">
        <v>192</v>
      </c>
      <c r="K6972" s="3">
        <v>43003.0</v>
      </c>
      <c r="L6972" s="3">
        <v>43077.0</v>
      </c>
      <c r="M6972" s="1">
        <v>0.0</v>
      </c>
    </row>
    <row r="6973">
      <c r="A6973" s="1" t="s">
        <v>7178</v>
      </c>
      <c r="B6973" s="1" t="s">
        <v>104</v>
      </c>
      <c r="C6973" s="1" t="str">
        <f t="array" ref="C6973">_xlfn.XLOOKUP($B6973, sales_teams!$A$2:$A$36, sales_teams!$B$2:$B$36)</f>
        <v>Summer Sewald</v>
      </c>
      <c r="D6973" s="1" t="str">
        <f t="array" ref="D6973">_xlfn.XLOOKUP($B6973, sales_teams!$A$2:$A$36, sales_teams!$C$2:$C$36)</f>
        <v>West</v>
      </c>
      <c r="E6973" s="1" t="s">
        <v>194</v>
      </c>
      <c r="F6973" s="1" t="s">
        <v>129</v>
      </c>
      <c r="G6973" s="1" t="str">
        <f t="array" ref="G6973">IF($F6973="", "", _xlfn.XLOOKUP($F6973,accounts!$A$2:$A$86,accounts!$B$2:$B$86, "Other"))</f>
        <v>medical</v>
      </c>
      <c r="H6973" s="1" t="str">
        <f t="array" ref="H6973">IF($F6973="", "", IFS(_xlfn.XLOOKUP($F6973, accounts!$A$2:$A$86, accounts!$E$2:$E$86, 0)&gt;=1000, "Enterprise", _xlfn.XLOOKUP($F6973, accounts!$A$2:$A$86, accounts!$E$2:$E$86, 0)&gt;=100, "Mid-Market", TRUE, "SMB"))</f>
        <v>Enterprise</v>
      </c>
      <c r="I6973" s="1" t="str">
        <f t="array" ref="I6973">IF($F6973="", "", _xlfn.XLOOKUP($F6973,accounts!$A$2:$A$86,accounts!$F$2:$F$86, "Other"))</f>
        <v>United States</v>
      </c>
      <c r="J6973" s="1" t="s">
        <v>131</v>
      </c>
      <c r="K6973" s="3">
        <v>43003.0</v>
      </c>
      <c r="L6973" s="3">
        <v>43066.0</v>
      </c>
      <c r="M6973" s="1">
        <v>6105.0</v>
      </c>
    </row>
    <row r="6974">
      <c r="A6974" s="1" t="s">
        <v>7179</v>
      </c>
      <c r="B6974" s="1" t="s">
        <v>102</v>
      </c>
      <c r="C6974" s="1" t="str">
        <f t="array" ref="C6974">_xlfn.XLOOKUP($B6974, sales_teams!$A$2:$A$36, sales_teams!$B$2:$B$36)</f>
        <v>Summer Sewald</v>
      </c>
      <c r="D6974" s="1" t="str">
        <f t="array" ref="D6974">_xlfn.XLOOKUP($B6974, sales_teams!$A$2:$A$36, sales_teams!$C$2:$C$36)</f>
        <v>West</v>
      </c>
      <c r="E6974" s="1" t="s">
        <v>181</v>
      </c>
      <c r="F6974" s="1" t="s">
        <v>168</v>
      </c>
      <c r="G6974" s="1" t="str">
        <f t="array" ref="G6974">IF($F6974="", "", _xlfn.XLOOKUP($F6974,accounts!$A$2:$A$86,accounts!$B$2:$B$86, "Other"))</f>
        <v>finance</v>
      </c>
      <c r="H6974" s="1" t="str">
        <f t="array" ref="H6974">IF($F6974="", "", IFS(_xlfn.XLOOKUP($F6974, accounts!$A$2:$A$86, accounts!$E$2:$E$86, 0)&gt;=1000, "Enterprise", _xlfn.XLOOKUP($F6974, accounts!$A$2:$A$86, accounts!$E$2:$E$86, 0)&gt;=100, "Mid-Market", TRUE, "SMB"))</f>
        <v>Enterprise</v>
      </c>
      <c r="I6974" s="1" t="str">
        <f t="array" ref="I6974">IF($F6974="", "", _xlfn.XLOOKUP($F6974,accounts!$A$2:$A$86,accounts!$F$2:$F$86, "Other"))</f>
        <v>United States</v>
      </c>
      <c r="J6974" s="1" t="s">
        <v>131</v>
      </c>
      <c r="K6974" s="3">
        <v>43003.0</v>
      </c>
      <c r="L6974" s="3">
        <v>43052.0</v>
      </c>
      <c r="M6974" s="1">
        <v>549.0</v>
      </c>
    </row>
    <row r="6975">
      <c r="A6975" s="1" t="s">
        <v>7180</v>
      </c>
      <c r="B6975" s="1" t="s">
        <v>102</v>
      </c>
      <c r="C6975" s="1" t="str">
        <f t="array" ref="C6975">_xlfn.XLOOKUP($B6975, sales_teams!$A$2:$A$36, sales_teams!$B$2:$B$36)</f>
        <v>Summer Sewald</v>
      </c>
      <c r="D6975" s="1" t="str">
        <f t="array" ref="D6975">_xlfn.XLOOKUP($B6975, sales_teams!$A$2:$A$36, sales_teams!$C$2:$C$36)</f>
        <v>West</v>
      </c>
      <c r="E6975" s="1" t="s">
        <v>148</v>
      </c>
      <c r="F6975" s="1" t="s">
        <v>80</v>
      </c>
      <c r="G6975" s="1" t="str">
        <f t="array" ref="G6975">IF($F6975="", "", _xlfn.XLOOKUP($F6975,accounts!$A$2:$A$86,accounts!$B$2:$B$86, "Other"))</f>
        <v>technology</v>
      </c>
      <c r="H6975" s="1" t="str">
        <f t="array" ref="H6975">IF($F6975="", "", IFS(_xlfn.XLOOKUP($F6975, accounts!$A$2:$A$86, accounts!$E$2:$E$86, 0)&gt;=1000, "Enterprise", _xlfn.XLOOKUP($F6975, accounts!$A$2:$A$86, accounts!$E$2:$E$86, 0)&gt;=100, "Mid-Market", TRUE, "SMB"))</f>
        <v>Enterprise</v>
      </c>
      <c r="I6975" s="1" t="str">
        <f t="array" ref="I6975">IF($F6975="", "", _xlfn.XLOOKUP($F6975,accounts!$A$2:$A$86,accounts!$F$2:$F$86, "Other"))</f>
        <v>United States</v>
      </c>
      <c r="J6975" s="1" t="s">
        <v>131</v>
      </c>
      <c r="K6975" s="3">
        <v>43003.0</v>
      </c>
      <c r="L6975" s="3">
        <v>43051.0</v>
      </c>
      <c r="M6975" s="1">
        <v>4828.0</v>
      </c>
    </row>
    <row r="6976">
      <c r="A6976" s="1" t="s">
        <v>7181</v>
      </c>
      <c r="B6976" s="1" t="s">
        <v>24</v>
      </c>
      <c r="C6976" s="1" t="str">
        <f t="array" ref="C6976">_xlfn.XLOOKUP($B6976, sales_teams!$A$2:$A$36, sales_teams!$B$2:$B$36)</f>
        <v>Melvin Marxen</v>
      </c>
      <c r="D6976" s="1" t="str">
        <f t="array" ref="D6976">_xlfn.XLOOKUP($B6976, sales_teams!$A$2:$A$36, sales_teams!$C$2:$C$36)</f>
        <v>Central</v>
      </c>
      <c r="E6976" s="1" t="s">
        <v>109</v>
      </c>
      <c r="F6976" s="1" t="s">
        <v>82</v>
      </c>
      <c r="G6976" s="1" t="str">
        <f t="array" ref="G6976">IF($F6976="", "", _xlfn.XLOOKUP($F6976,accounts!$A$2:$A$86,accounts!$B$2:$B$86, "Other"))</f>
        <v>software</v>
      </c>
      <c r="H6976" s="1" t="str">
        <f t="array" ref="H6976">IF($F6976="", "", IFS(_xlfn.XLOOKUP($F6976, accounts!$A$2:$A$86, accounts!$E$2:$E$86, 0)&gt;=1000, "Enterprise", _xlfn.XLOOKUP($F6976, accounts!$A$2:$A$86, accounts!$E$2:$E$86, 0)&gt;=100, "Mid-Market", TRUE, "SMB"))</f>
        <v>Enterprise</v>
      </c>
      <c r="I6976" s="1" t="str">
        <f t="array" ref="I6976">IF($F6976="", "", _xlfn.XLOOKUP($F6976,accounts!$A$2:$A$86,accounts!$F$2:$F$86, "Other"))</f>
        <v>United States</v>
      </c>
      <c r="J6976" s="1" t="s">
        <v>192</v>
      </c>
      <c r="K6976" s="3">
        <v>43003.0</v>
      </c>
      <c r="L6976" s="3">
        <v>43012.0</v>
      </c>
      <c r="M6976" s="1">
        <v>0.0</v>
      </c>
    </row>
    <row r="6977">
      <c r="A6977" s="1" t="s">
        <v>7182</v>
      </c>
      <c r="B6977" s="1" t="s">
        <v>107</v>
      </c>
      <c r="C6977" s="1" t="str">
        <f t="array" ref="C6977">_xlfn.XLOOKUP($B6977, sales_teams!$A$2:$A$36, sales_teams!$B$2:$B$36)</f>
        <v>Summer Sewald</v>
      </c>
      <c r="D6977" s="1" t="str">
        <f t="array" ref="D6977">_xlfn.XLOOKUP($B6977, sales_teams!$A$2:$A$36, sales_teams!$C$2:$C$36)</f>
        <v>West</v>
      </c>
      <c r="E6977" s="1" t="s">
        <v>181</v>
      </c>
      <c r="F6977" s="1" t="s">
        <v>170</v>
      </c>
      <c r="G6977" s="1" t="str">
        <f t="array" ref="G6977">IF($F6977="", "", _xlfn.XLOOKUP($F6977,accounts!$A$2:$A$86,accounts!$B$2:$B$86, "Other"))</f>
        <v>employment</v>
      </c>
      <c r="H6977" s="1" t="str">
        <f t="array" ref="H6977">IF($F6977="", "", IFS(_xlfn.XLOOKUP($F6977, accounts!$A$2:$A$86, accounts!$E$2:$E$86, 0)&gt;=1000, "Enterprise", _xlfn.XLOOKUP($F6977, accounts!$A$2:$A$86, accounts!$E$2:$E$86, 0)&gt;=100, "Mid-Market", TRUE, "SMB"))</f>
        <v>Enterprise</v>
      </c>
      <c r="I6977" s="1" t="str">
        <f t="array" ref="I6977">IF($F6977="", "", _xlfn.XLOOKUP($F6977,accounts!$A$2:$A$86,accounts!$F$2:$F$86, "Other"))</f>
        <v>United States</v>
      </c>
      <c r="J6977" s="1" t="s">
        <v>192</v>
      </c>
      <c r="K6977" s="3">
        <v>43003.0</v>
      </c>
      <c r="L6977" s="3">
        <v>43011.0</v>
      </c>
      <c r="M6977" s="1">
        <v>0.0</v>
      </c>
    </row>
    <row r="6978">
      <c r="A6978" s="1" t="s">
        <v>7183</v>
      </c>
      <c r="B6978" s="1" t="s">
        <v>18</v>
      </c>
      <c r="C6978" s="1" t="str">
        <f t="array" ref="C6978">_xlfn.XLOOKUP($B6978, sales_teams!$A$2:$A$36, sales_teams!$B$2:$B$36)</f>
        <v>Dustin Brinkmann</v>
      </c>
      <c r="D6978" s="1" t="str">
        <f t="array" ref="D6978">_xlfn.XLOOKUP($B6978, sales_teams!$A$2:$A$36, sales_teams!$C$2:$C$36)</f>
        <v>Central</v>
      </c>
      <c r="E6978" s="1" t="s">
        <v>181</v>
      </c>
      <c r="F6978" s="1" t="s">
        <v>89</v>
      </c>
      <c r="G6978" s="1" t="str">
        <f t="array" ref="G6978">IF($F6978="", "", _xlfn.XLOOKUP($F6978,accounts!$A$2:$A$86,accounts!$B$2:$B$86, "Other"))</f>
        <v>finance</v>
      </c>
      <c r="H6978" s="1" t="str">
        <f t="array" ref="H6978">IF($F6978="", "", IFS(_xlfn.XLOOKUP($F6978, accounts!$A$2:$A$86, accounts!$E$2:$E$86, 0)&gt;=1000, "Enterprise", _xlfn.XLOOKUP($F6978, accounts!$A$2:$A$86, accounts!$E$2:$E$86, 0)&gt;=100, "Mid-Market", TRUE, "SMB"))</f>
        <v>Enterprise</v>
      </c>
      <c r="I6978" s="1" t="str">
        <f t="array" ref="I6978">IF($F6978="", "", _xlfn.XLOOKUP($F6978,accounts!$A$2:$A$86,accounts!$F$2:$F$86, "Other"))</f>
        <v>United States</v>
      </c>
      <c r="J6978" s="1" t="s">
        <v>192</v>
      </c>
      <c r="K6978" s="3">
        <v>43003.0</v>
      </c>
      <c r="L6978" s="3">
        <v>43012.0</v>
      </c>
      <c r="M6978" s="1">
        <v>0.0</v>
      </c>
    </row>
    <row r="6979">
      <c r="A6979" s="1" t="s">
        <v>7184</v>
      </c>
      <c r="B6979" s="1" t="s">
        <v>18</v>
      </c>
      <c r="C6979" s="1" t="str">
        <f t="array" ref="C6979">_xlfn.XLOOKUP($B6979, sales_teams!$A$2:$A$36, sales_teams!$B$2:$B$36)</f>
        <v>Dustin Brinkmann</v>
      </c>
      <c r="D6979" s="1" t="str">
        <f t="array" ref="D6979">_xlfn.XLOOKUP($B6979, sales_teams!$A$2:$A$36, sales_teams!$C$2:$C$36)</f>
        <v>Central</v>
      </c>
      <c r="E6979" s="1" t="s">
        <v>179</v>
      </c>
      <c r="F6979" s="1" t="s">
        <v>178</v>
      </c>
      <c r="G6979" s="1" t="str">
        <f t="array" ref="G6979">IF($F6979="", "", _xlfn.XLOOKUP($F6979,accounts!$A$2:$A$86,accounts!$B$2:$B$86, "Other"))</f>
        <v>medical</v>
      </c>
      <c r="H6979" s="1" t="str">
        <f t="array" ref="H6979">IF($F6979="", "", IFS(_xlfn.XLOOKUP($F6979, accounts!$A$2:$A$86, accounts!$E$2:$E$86, 0)&gt;=1000, "Enterprise", _xlfn.XLOOKUP($F6979, accounts!$A$2:$A$86, accounts!$E$2:$E$86, 0)&gt;=100, "Mid-Market", TRUE, "SMB"))</f>
        <v>Enterprise</v>
      </c>
      <c r="I6979" s="1" t="str">
        <f t="array" ref="I6979">IF($F6979="", "", _xlfn.XLOOKUP($F6979,accounts!$A$2:$A$86,accounts!$F$2:$F$86, "Other"))</f>
        <v>United States</v>
      </c>
      <c r="J6979" s="1" t="s">
        <v>192</v>
      </c>
      <c r="K6979" s="3">
        <v>43003.0</v>
      </c>
      <c r="L6979" s="3">
        <v>43069.0</v>
      </c>
      <c r="M6979" s="1">
        <v>0.0</v>
      </c>
    </row>
    <row r="6980">
      <c r="A6980" s="1" t="s">
        <v>7185</v>
      </c>
      <c r="B6980" s="1" t="s">
        <v>28</v>
      </c>
      <c r="C6980" s="1" t="str">
        <f t="array" ref="C6980">_xlfn.XLOOKUP($B6980, sales_teams!$A$2:$A$36, sales_teams!$B$2:$B$36)</f>
        <v>Melvin Marxen</v>
      </c>
      <c r="D6980" s="1" t="str">
        <f t="array" ref="D6980">_xlfn.XLOOKUP($B6980, sales_teams!$A$2:$A$36, sales_teams!$C$2:$C$36)</f>
        <v>Central</v>
      </c>
      <c r="E6980" s="1" t="s">
        <v>109</v>
      </c>
      <c r="F6980" s="1" t="s">
        <v>178</v>
      </c>
      <c r="G6980" s="1" t="str">
        <f t="array" ref="G6980">IF($F6980="", "", _xlfn.XLOOKUP($F6980,accounts!$A$2:$A$86,accounts!$B$2:$B$86, "Other"))</f>
        <v>medical</v>
      </c>
      <c r="H6980" s="1" t="str">
        <f t="array" ref="H6980">IF($F6980="", "", IFS(_xlfn.XLOOKUP($F6980, accounts!$A$2:$A$86, accounts!$E$2:$E$86, 0)&gt;=1000, "Enterprise", _xlfn.XLOOKUP($F6980, accounts!$A$2:$A$86, accounts!$E$2:$E$86, 0)&gt;=100, "Mid-Market", TRUE, "SMB"))</f>
        <v>Enterprise</v>
      </c>
      <c r="I6980" s="1" t="str">
        <f t="array" ref="I6980">IF($F6980="", "", _xlfn.XLOOKUP($F6980,accounts!$A$2:$A$86,accounts!$F$2:$F$86, "Other"))</f>
        <v>United States</v>
      </c>
      <c r="J6980" s="1" t="s">
        <v>131</v>
      </c>
      <c r="K6980" s="3">
        <v>43003.0</v>
      </c>
      <c r="L6980" s="3">
        <v>43012.0</v>
      </c>
      <c r="M6980" s="1">
        <v>1189.0</v>
      </c>
    </row>
    <row r="6981">
      <c r="A6981" s="1" t="s">
        <v>7186</v>
      </c>
      <c r="B6981" s="1" t="s">
        <v>28</v>
      </c>
      <c r="C6981" s="1" t="str">
        <f t="array" ref="C6981">_xlfn.XLOOKUP($B6981, sales_teams!$A$2:$A$36, sales_teams!$B$2:$B$36)</f>
        <v>Melvin Marxen</v>
      </c>
      <c r="D6981" s="1" t="str">
        <f t="array" ref="D6981">_xlfn.XLOOKUP($B6981, sales_teams!$A$2:$A$36, sales_teams!$C$2:$C$36)</f>
        <v>Central</v>
      </c>
      <c r="E6981" s="1" t="s">
        <v>179</v>
      </c>
      <c r="F6981" s="1" t="s">
        <v>119</v>
      </c>
      <c r="G6981" s="1" t="str">
        <f t="array" ref="G6981">IF($F6981="", "", _xlfn.XLOOKUP($F6981,accounts!$A$2:$A$86,accounts!$B$2:$B$86, "Other"))</f>
        <v>technology</v>
      </c>
      <c r="H6981" s="1" t="str">
        <f t="array" ref="H6981">IF($F6981="", "", IFS(_xlfn.XLOOKUP($F6981, accounts!$A$2:$A$86, accounts!$E$2:$E$86, 0)&gt;=1000, "Enterprise", _xlfn.XLOOKUP($F6981, accounts!$A$2:$A$86, accounts!$E$2:$E$86, 0)&gt;=100, "Mid-Market", TRUE, "SMB"))</f>
        <v>Enterprise</v>
      </c>
      <c r="I6981" s="1" t="str">
        <f t="array" ref="I6981">IF($F6981="", "", _xlfn.XLOOKUP($F6981,accounts!$A$2:$A$86,accounts!$F$2:$F$86, "Other"))</f>
        <v>Korea</v>
      </c>
      <c r="J6981" s="1" t="s">
        <v>131</v>
      </c>
      <c r="K6981" s="3">
        <v>43003.0</v>
      </c>
      <c r="L6981" s="3">
        <v>43067.0</v>
      </c>
      <c r="M6981" s="1">
        <v>51.0</v>
      </c>
    </row>
    <row r="6982">
      <c r="A6982" s="1" t="s">
        <v>7187</v>
      </c>
      <c r="B6982" s="1" t="s">
        <v>54</v>
      </c>
      <c r="C6982" s="1" t="str">
        <f t="array" ref="C6982">_xlfn.XLOOKUP($B6982, sales_teams!$A$2:$A$36, sales_teams!$B$2:$B$36)</f>
        <v>Rocco Neubert</v>
      </c>
      <c r="D6982" s="1" t="str">
        <f t="array" ref="D6982">_xlfn.XLOOKUP($B6982, sales_teams!$A$2:$A$36, sales_teams!$C$2:$C$36)</f>
        <v>East</v>
      </c>
      <c r="E6982" s="1" t="s">
        <v>109</v>
      </c>
      <c r="F6982" s="1" t="s">
        <v>132</v>
      </c>
      <c r="G6982" s="1" t="str">
        <f t="array" ref="G6982">IF($F6982="", "", _xlfn.XLOOKUP($F6982,accounts!$A$2:$A$86,accounts!$B$2:$B$86, "Other"))</f>
        <v>marketing</v>
      </c>
      <c r="H6982" s="1" t="str">
        <f t="array" ref="H6982">IF($F6982="", "", IFS(_xlfn.XLOOKUP($F6982, accounts!$A$2:$A$86, accounts!$E$2:$E$86, 0)&gt;=1000, "Enterprise", _xlfn.XLOOKUP($F6982, accounts!$A$2:$A$86, accounts!$E$2:$E$86, 0)&gt;=100, "Mid-Market", TRUE, "SMB"))</f>
        <v>Enterprise</v>
      </c>
      <c r="I6982" s="1" t="str">
        <f t="array" ref="I6982">IF($F6982="", "", _xlfn.XLOOKUP($F6982,accounts!$A$2:$A$86,accounts!$F$2:$F$86, "Other"))</f>
        <v>Jordan</v>
      </c>
      <c r="J6982" s="1" t="s">
        <v>192</v>
      </c>
      <c r="K6982" s="3">
        <v>43003.0</v>
      </c>
      <c r="L6982" s="3">
        <v>43093.0</v>
      </c>
      <c r="M6982" s="1">
        <v>0.0</v>
      </c>
    </row>
    <row r="6983">
      <c r="A6983" s="1" t="s">
        <v>7188</v>
      </c>
      <c r="B6983" s="1" t="s">
        <v>65</v>
      </c>
      <c r="C6983" s="1" t="str">
        <f t="array" ref="C6983">_xlfn.XLOOKUP($B6983, sales_teams!$A$2:$A$36, sales_teams!$B$2:$B$36)</f>
        <v>Celia Rouche</v>
      </c>
      <c r="D6983" s="1" t="str">
        <f t="array" ref="D6983">_xlfn.XLOOKUP($B6983, sales_teams!$A$2:$A$36, sales_teams!$C$2:$C$36)</f>
        <v>West</v>
      </c>
      <c r="E6983" s="1" t="s">
        <v>148</v>
      </c>
      <c r="G6983" s="1" t="str">
        <f t="array" ref="G6983">IF($F6983="", "", _xlfn.XLOOKUP($F6983,accounts!$A$2:$A$86,accounts!$B$2:$B$86, "Other"))</f>
        <v/>
      </c>
      <c r="H6983" s="1" t="str">
        <f t="array" ref="H6983">IF($F6983="", "", IFS(_xlfn.XLOOKUP($F6983, accounts!$A$2:$A$86, accounts!$E$2:$E$86, 0)&gt;=1000, "Enterprise", _xlfn.XLOOKUP($F6983, accounts!$A$2:$A$86, accounts!$E$2:$E$86, 0)&gt;=100, "Mid-Market", TRUE, "SMB"))</f>
        <v/>
      </c>
      <c r="I6983" s="1" t="str">
        <f t="array" ref="I6983">IF($F6983="", "", _xlfn.XLOOKUP($F6983,accounts!$A$2:$A$86,accounts!$F$2:$F$86, "Other"))</f>
        <v/>
      </c>
      <c r="J6983" s="1" t="s">
        <v>189</v>
      </c>
      <c r="K6983" s="3">
        <v>43003.0</v>
      </c>
    </row>
    <row r="6984">
      <c r="A6984" s="1" t="s">
        <v>7189</v>
      </c>
      <c r="B6984" s="1" t="s">
        <v>65</v>
      </c>
      <c r="C6984" s="1" t="str">
        <f t="array" ref="C6984">_xlfn.XLOOKUP($B6984, sales_teams!$A$2:$A$36, sales_teams!$B$2:$B$36)</f>
        <v>Celia Rouche</v>
      </c>
      <c r="D6984" s="1" t="str">
        <f t="array" ref="D6984">_xlfn.XLOOKUP($B6984, sales_teams!$A$2:$A$36, sales_teams!$C$2:$C$36)</f>
        <v>West</v>
      </c>
      <c r="E6984" s="1" t="s">
        <v>188</v>
      </c>
      <c r="F6984" s="1" t="s">
        <v>168</v>
      </c>
      <c r="G6984" s="1" t="str">
        <f t="array" ref="G6984">IF($F6984="", "", _xlfn.XLOOKUP($F6984,accounts!$A$2:$A$86,accounts!$B$2:$B$86, "Other"))</f>
        <v>finance</v>
      </c>
      <c r="H6984" s="1" t="str">
        <f t="array" ref="H6984">IF($F6984="", "", IFS(_xlfn.XLOOKUP($F6984, accounts!$A$2:$A$86, accounts!$E$2:$E$86, 0)&gt;=1000, "Enterprise", _xlfn.XLOOKUP($F6984, accounts!$A$2:$A$86, accounts!$E$2:$E$86, 0)&gt;=100, "Mid-Market", TRUE, "SMB"))</f>
        <v>Enterprise</v>
      </c>
      <c r="I6984" s="1" t="str">
        <f t="array" ref="I6984">IF($F6984="", "", _xlfn.XLOOKUP($F6984,accounts!$A$2:$A$86,accounts!$F$2:$F$86, "Other"))</f>
        <v>United States</v>
      </c>
      <c r="J6984" s="1" t="s">
        <v>192</v>
      </c>
      <c r="K6984" s="3">
        <v>43003.0</v>
      </c>
      <c r="L6984" s="3">
        <v>43011.0</v>
      </c>
      <c r="M6984" s="1">
        <v>0.0</v>
      </c>
    </row>
    <row r="6985">
      <c r="A6985" s="1" t="s">
        <v>7190</v>
      </c>
      <c r="B6985" s="1" t="s">
        <v>15</v>
      </c>
      <c r="C6985" s="1" t="str">
        <f t="array" ref="C6985">_xlfn.XLOOKUP($B6985, sales_teams!$A$2:$A$36, sales_teams!$B$2:$B$36)</f>
        <v>Dustin Brinkmann</v>
      </c>
      <c r="D6985" s="1" t="str">
        <f t="array" ref="D6985">_xlfn.XLOOKUP($B6985, sales_teams!$A$2:$A$36, sales_teams!$C$2:$C$36)</f>
        <v>Central</v>
      </c>
      <c r="E6985" s="1" t="s">
        <v>109</v>
      </c>
      <c r="F6985" s="1" t="s">
        <v>82</v>
      </c>
      <c r="G6985" s="1" t="str">
        <f t="array" ref="G6985">IF($F6985="", "", _xlfn.XLOOKUP($F6985,accounts!$A$2:$A$86,accounts!$B$2:$B$86, "Other"))</f>
        <v>software</v>
      </c>
      <c r="H6985" s="1" t="str">
        <f t="array" ref="H6985">IF($F6985="", "", IFS(_xlfn.XLOOKUP($F6985, accounts!$A$2:$A$86, accounts!$E$2:$E$86, 0)&gt;=1000, "Enterprise", _xlfn.XLOOKUP($F6985, accounts!$A$2:$A$86, accounts!$E$2:$E$86, 0)&gt;=100, "Mid-Market", TRUE, "SMB"))</f>
        <v>Enterprise</v>
      </c>
      <c r="I6985" s="1" t="str">
        <f t="array" ref="I6985">IF($F6985="", "", _xlfn.XLOOKUP($F6985,accounts!$A$2:$A$86,accounts!$F$2:$F$86, "Other"))</f>
        <v>United States</v>
      </c>
      <c r="J6985" s="1" t="s">
        <v>192</v>
      </c>
      <c r="K6985" s="3">
        <v>43003.0</v>
      </c>
      <c r="L6985" s="3">
        <v>43011.0</v>
      </c>
      <c r="M6985" s="1">
        <v>0.0</v>
      </c>
    </row>
    <row r="6986">
      <c r="A6986" s="1" t="s">
        <v>7191</v>
      </c>
      <c r="B6986" s="1" t="s">
        <v>15</v>
      </c>
      <c r="C6986" s="1" t="str">
        <f t="array" ref="C6986">_xlfn.XLOOKUP($B6986, sales_teams!$A$2:$A$36, sales_teams!$B$2:$B$36)</f>
        <v>Dustin Brinkmann</v>
      </c>
      <c r="D6986" s="1" t="str">
        <f t="array" ref="D6986">_xlfn.XLOOKUP($B6986, sales_teams!$A$2:$A$36, sales_teams!$C$2:$C$36)</f>
        <v>Central</v>
      </c>
      <c r="E6986" s="1" t="s">
        <v>179</v>
      </c>
      <c r="F6986" s="1" t="s">
        <v>59</v>
      </c>
      <c r="G6986" s="1" t="str">
        <f t="array" ref="G6986">IF($F6986="", "", _xlfn.XLOOKUP($F6986,accounts!$A$2:$A$86,accounts!$B$2:$B$86, "Other"))</f>
        <v>medical</v>
      </c>
      <c r="H6986" s="1" t="str">
        <f t="array" ref="H6986">IF($F6986="", "", IFS(_xlfn.XLOOKUP($F6986, accounts!$A$2:$A$86, accounts!$E$2:$E$86, 0)&gt;=1000, "Enterprise", _xlfn.XLOOKUP($F6986, accounts!$A$2:$A$86, accounts!$E$2:$E$86, 0)&gt;=100, "Mid-Market", TRUE, "SMB"))</f>
        <v>SMB</v>
      </c>
      <c r="I6986" s="1" t="str">
        <f t="array" ref="I6986">IF($F6986="", "", _xlfn.XLOOKUP($F6986,accounts!$A$2:$A$86,accounts!$F$2:$F$86, "Other"))</f>
        <v>United States</v>
      </c>
      <c r="J6986" s="1" t="s">
        <v>131</v>
      </c>
      <c r="K6986" s="3">
        <v>43003.0</v>
      </c>
      <c r="L6986" s="3">
        <v>43059.0</v>
      </c>
      <c r="M6986" s="1">
        <v>55.0</v>
      </c>
    </row>
    <row r="6987">
      <c r="A6987" s="1" t="s">
        <v>7192</v>
      </c>
      <c r="B6987" s="1" t="s">
        <v>15</v>
      </c>
      <c r="C6987" s="1" t="str">
        <f t="array" ref="C6987">_xlfn.XLOOKUP($B6987, sales_teams!$A$2:$A$36, sales_teams!$B$2:$B$36)</f>
        <v>Dustin Brinkmann</v>
      </c>
      <c r="D6987" s="1" t="str">
        <f t="array" ref="D6987">_xlfn.XLOOKUP($B6987, sales_teams!$A$2:$A$36, sales_teams!$C$2:$C$36)</f>
        <v>Central</v>
      </c>
      <c r="E6987" s="1" t="s">
        <v>179</v>
      </c>
      <c r="F6987" s="1" t="s">
        <v>76</v>
      </c>
      <c r="G6987" s="1" t="str">
        <f t="array" ref="G6987">IF($F6987="", "", _xlfn.XLOOKUP($F6987,accounts!$A$2:$A$86,accounts!$B$2:$B$86, "Other"))</f>
        <v>marketing</v>
      </c>
      <c r="H6987" s="1" t="str">
        <f t="array" ref="H6987">IF($F6987="", "", IFS(_xlfn.XLOOKUP($F6987, accounts!$A$2:$A$86, accounts!$E$2:$E$86, 0)&gt;=1000, "Enterprise", _xlfn.XLOOKUP($F6987, accounts!$A$2:$A$86, accounts!$E$2:$E$86, 0)&gt;=100, "Mid-Market", TRUE, "SMB"))</f>
        <v>Enterprise</v>
      </c>
      <c r="I6987" s="1" t="str">
        <f t="array" ref="I6987">IF($F6987="", "", _xlfn.XLOOKUP($F6987,accounts!$A$2:$A$86,accounts!$F$2:$F$86, "Other"))</f>
        <v>United States</v>
      </c>
      <c r="J6987" s="1" t="s">
        <v>131</v>
      </c>
      <c r="K6987" s="3">
        <v>43003.0</v>
      </c>
      <c r="L6987" s="3">
        <v>43012.0</v>
      </c>
      <c r="M6987" s="1">
        <v>53.0</v>
      </c>
    </row>
    <row r="6988">
      <c r="A6988" s="1" t="s">
        <v>7193</v>
      </c>
      <c r="B6988" s="1" t="s">
        <v>60</v>
      </c>
      <c r="C6988" s="1" t="str">
        <f t="array" ref="C6988">_xlfn.XLOOKUP($B6988, sales_teams!$A$2:$A$36, sales_teams!$B$2:$B$36)</f>
        <v>Celia Rouche</v>
      </c>
      <c r="D6988" s="1" t="str">
        <f t="array" ref="D6988">_xlfn.XLOOKUP($B6988, sales_teams!$A$2:$A$36, sales_teams!$C$2:$C$36)</f>
        <v>West</v>
      </c>
      <c r="E6988" s="1" t="s">
        <v>179</v>
      </c>
      <c r="F6988" s="1" t="s">
        <v>143</v>
      </c>
      <c r="G6988" s="1" t="str">
        <f t="array" ref="G6988">IF($F6988="", "", _xlfn.XLOOKUP($F6988,accounts!$A$2:$A$86,accounts!$B$2:$B$86, "Other"))</f>
        <v>entertainment</v>
      </c>
      <c r="H6988" s="1" t="str">
        <f t="array" ref="H6988">IF($F6988="", "", IFS(_xlfn.XLOOKUP($F6988, accounts!$A$2:$A$86, accounts!$E$2:$E$86, 0)&gt;=1000, "Enterprise", _xlfn.XLOOKUP($F6988, accounts!$A$2:$A$86, accounts!$E$2:$E$86, 0)&gt;=100, "Mid-Market", TRUE, "SMB"))</f>
        <v>Mid-Market</v>
      </c>
      <c r="I6988" s="1" t="str">
        <f t="array" ref="I6988">IF($F6988="", "", _xlfn.XLOOKUP($F6988,accounts!$A$2:$A$86,accounts!$F$2:$F$86, "Other"))</f>
        <v>United States</v>
      </c>
      <c r="J6988" s="1" t="s">
        <v>192</v>
      </c>
      <c r="K6988" s="3">
        <v>43003.0</v>
      </c>
      <c r="L6988" s="3">
        <v>43013.0</v>
      </c>
      <c r="M6988" s="1">
        <v>0.0</v>
      </c>
    </row>
    <row r="6989">
      <c r="A6989" s="1" t="s">
        <v>7194</v>
      </c>
      <c r="B6989" s="1" t="s">
        <v>45</v>
      </c>
      <c r="C6989" s="1" t="str">
        <f t="array" ref="C6989">_xlfn.XLOOKUP($B6989, sales_teams!$A$2:$A$36, sales_teams!$B$2:$B$36)</f>
        <v>Cara Losch</v>
      </c>
      <c r="D6989" s="1" t="str">
        <f t="array" ref="D6989">_xlfn.XLOOKUP($B6989, sales_teams!$A$2:$A$36, sales_teams!$C$2:$C$36)</f>
        <v>East</v>
      </c>
      <c r="E6989" s="1" t="s">
        <v>194</v>
      </c>
      <c r="F6989" s="1" t="s">
        <v>81</v>
      </c>
      <c r="G6989" s="1" t="str">
        <f t="array" ref="G6989">IF($F6989="", "", _xlfn.XLOOKUP($F6989,accounts!$A$2:$A$86,accounts!$B$2:$B$86, "Other"))</f>
        <v>technology</v>
      </c>
      <c r="H6989" s="1" t="str">
        <f t="array" ref="H6989">IF($F6989="", "", IFS(_xlfn.XLOOKUP($F6989, accounts!$A$2:$A$86, accounts!$E$2:$E$86, 0)&gt;=1000, "Enterprise", _xlfn.XLOOKUP($F6989, accounts!$A$2:$A$86, accounts!$E$2:$E$86, 0)&gt;=100, "Mid-Market", TRUE, "SMB"))</f>
        <v>Enterprise</v>
      </c>
      <c r="I6989" s="1" t="str">
        <f t="array" ref="I6989">IF($F6989="", "", _xlfn.XLOOKUP($F6989,accounts!$A$2:$A$86,accounts!$F$2:$F$86, "Other"))</f>
        <v>United States</v>
      </c>
      <c r="J6989" s="1" t="s">
        <v>131</v>
      </c>
      <c r="K6989" s="3">
        <v>43003.0</v>
      </c>
      <c r="L6989" s="3">
        <v>43078.0</v>
      </c>
      <c r="M6989" s="1">
        <v>5960.0</v>
      </c>
    </row>
    <row r="6990">
      <c r="A6990" s="1" t="s">
        <v>7195</v>
      </c>
      <c r="B6990" s="1" t="s">
        <v>105</v>
      </c>
      <c r="C6990" s="1" t="str">
        <f t="array" ref="C6990">_xlfn.XLOOKUP($B6990, sales_teams!$A$2:$A$36, sales_teams!$B$2:$B$36)</f>
        <v>Summer Sewald</v>
      </c>
      <c r="D6990" s="1" t="str">
        <f t="array" ref="D6990">_xlfn.XLOOKUP($B6990, sales_teams!$A$2:$A$36, sales_teams!$C$2:$C$36)</f>
        <v>West</v>
      </c>
      <c r="E6990" s="1" t="s">
        <v>188</v>
      </c>
      <c r="F6990" s="1" t="s">
        <v>117</v>
      </c>
      <c r="G6990" s="1" t="str">
        <f t="array" ref="G6990">IF($F6990="", "", _xlfn.XLOOKUP($F6990,accounts!$A$2:$A$86,accounts!$B$2:$B$86, "Other"))</f>
        <v>retail</v>
      </c>
      <c r="H6990" s="1" t="str">
        <f t="array" ref="H6990">IF($F6990="", "", IFS(_xlfn.XLOOKUP($F6990, accounts!$A$2:$A$86, accounts!$E$2:$E$86, 0)&gt;=1000, "Enterprise", _xlfn.XLOOKUP($F6990, accounts!$A$2:$A$86, accounts!$E$2:$E$86, 0)&gt;=100, "Mid-Market", TRUE, "SMB"))</f>
        <v>Mid-Market</v>
      </c>
      <c r="I6990" s="1" t="str">
        <f t="array" ref="I6990">IF($F6990="", "", _xlfn.XLOOKUP($F6990,accounts!$A$2:$A$86,accounts!$F$2:$F$86, "Other"))</f>
        <v>United States</v>
      </c>
      <c r="J6990" s="1" t="s">
        <v>131</v>
      </c>
      <c r="K6990" s="3">
        <v>43003.0</v>
      </c>
      <c r="L6990" s="3">
        <v>43012.0</v>
      </c>
      <c r="M6990" s="1">
        <v>3438.0</v>
      </c>
    </row>
    <row r="6991">
      <c r="A6991" s="1" t="s">
        <v>7196</v>
      </c>
      <c r="B6991" s="1" t="s">
        <v>7</v>
      </c>
      <c r="C6991" s="1" t="str">
        <f t="array" ref="C6991">_xlfn.XLOOKUP($B6991, sales_teams!$A$2:$A$36, sales_teams!$B$2:$B$36)</f>
        <v>Dustin Brinkmann</v>
      </c>
      <c r="D6991" s="1" t="str">
        <f t="array" ref="D6991">_xlfn.XLOOKUP($B6991, sales_teams!$A$2:$A$36, sales_teams!$C$2:$C$36)</f>
        <v>Central</v>
      </c>
      <c r="E6991" s="1" t="s">
        <v>179</v>
      </c>
      <c r="F6991" s="1" t="s">
        <v>47</v>
      </c>
      <c r="G6991" s="1" t="str">
        <f t="array" ref="G6991">IF($F6991="", "", _xlfn.XLOOKUP($F6991,accounts!$A$2:$A$86,accounts!$B$2:$B$86, "Other"))</f>
        <v>retail</v>
      </c>
      <c r="H6991" s="1" t="str">
        <f t="array" ref="H6991">IF($F6991="", "", IFS(_xlfn.XLOOKUP($F6991, accounts!$A$2:$A$86, accounts!$E$2:$E$86, 0)&gt;=1000, "Enterprise", _xlfn.XLOOKUP($F6991, accounts!$A$2:$A$86, accounts!$E$2:$E$86, 0)&gt;=100, "Mid-Market", TRUE, "SMB"))</f>
        <v>Enterprise</v>
      </c>
      <c r="I6991" s="1" t="str">
        <f t="array" ref="I6991">IF($F6991="", "", _xlfn.XLOOKUP($F6991,accounts!$A$2:$A$86,accounts!$F$2:$F$86, "Other"))</f>
        <v>United States</v>
      </c>
      <c r="J6991" s="1" t="s">
        <v>192</v>
      </c>
      <c r="K6991" s="3">
        <v>43004.0</v>
      </c>
      <c r="L6991" s="3">
        <v>43014.0</v>
      </c>
      <c r="M6991" s="1">
        <v>0.0</v>
      </c>
    </row>
    <row r="6992">
      <c r="A6992" s="1" t="s">
        <v>7197</v>
      </c>
      <c r="B6992" s="1" t="s">
        <v>7</v>
      </c>
      <c r="C6992" s="1" t="str">
        <f t="array" ref="C6992">_xlfn.XLOOKUP($B6992, sales_teams!$A$2:$A$36, sales_teams!$B$2:$B$36)</f>
        <v>Dustin Brinkmann</v>
      </c>
      <c r="D6992" s="1" t="str">
        <f t="array" ref="D6992">_xlfn.XLOOKUP($B6992, sales_teams!$A$2:$A$36, sales_teams!$C$2:$C$36)</f>
        <v>Central</v>
      </c>
      <c r="E6992" s="1" t="s">
        <v>179</v>
      </c>
      <c r="F6992" s="1" t="s">
        <v>110</v>
      </c>
      <c r="G6992" s="1" t="str">
        <f t="array" ref="G6992">IF($F6992="", "", _xlfn.XLOOKUP($F6992,accounts!$A$2:$A$86,accounts!$B$2:$B$86, "Other"))</f>
        <v>technology</v>
      </c>
      <c r="H6992" s="1" t="str">
        <f t="array" ref="H6992">IF($F6992="", "", IFS(_xlfn.XLOOKUP($F6992, accounts!$A$2:$A$86, accounts!$E$2:$E$86, 0)&gt;=1000, "Enterprise", _xlfn.XLOOKUP($F6992, accounts!$A$2:$A$86, accounts!$E$2:$E$86, 0)&gt;=100, "Mid-Market", TRUE, "SMB"))</f>
        <v>Enterprise</v>
      </c>
      <c r="I6992" s="1" t="str">
        <f t="array" ref="I6992">IF($F6992="", "", _xlfn.XLOOKUP($F6992,accounts!$A$2:$A$86,accounts!$F$2:$F$86, "Other"))</f>
        <v>Norway</v>
      </c>
      <c r="J6992" s="1" t="s">
        <v>131</v>
      </c>
      <c r="K6992" s="3">
        <v>43004.0</v>
      </c>
      <c r="L6992" s="3">
        <v>43042.0</v>
      </c>
      <c r="M6992" s="1">
        <v>54.0</v>
      </c>
    </row>
    <row r="6993">
      <c r="A6993" s="1" t="s">
        <v>7198</v>
      </c>
      <c r="B6993" s="1" t="s">
        <v>57</v>
      </c>
      <c r="C6993" s="1" t="str">
        <f t="array" ref="C6993">_xlfn.XLOOKUP($B6993, sales_teams!$A$2:$A$36, sales_teams!$B$2:$B$36)</f>
        <v>Rocco Neubert</v>
      </c>
      <c r="D6993" s="1" t="str">
        <f t="array" ref="D6993">_xlfn.XLOOKUP($B6993, sales_teams!$A$2:$A$36, sales_teams!$C$2:$C$36)</f>
        <v>East</v>
      </c>
      <c r="E6993" s="1" t="s">
        <v>109</v>
      </c>
      <c r="F6993" s="1" t="s">
        <v>127</v>
      </c>
      <c r="G6993" s="1" t="str">
        <f t="array" ref="G6993">IF($F6993="", "", _xlfn.XLOOKUP($F6993,accounts!$A$2:$A$86,accounts!$B$2:$B$86, "Other"))</f>
        <v>technology</v>
      </c>
      <c r="H6993" s="1" t="str">
        <f t="array" ref="H6993">IF($F6993="", "", IFS(_xlfn.XLOOKUP($F6993, accounts!$A$2:$A$86, accounts!$E$2:$E$86, 0)&gt;=1000, "Enterprise", _xlfn.XLOOKUP($F6993, accounts!$A$2:$A$86, accounts!$E$2:$E$86, 0)&gt;=100, "Mid-Market", TRUE, "SMB"))</f>
        <v>Enterprise</v>
      </c>
      <c r="I6993" s="1" t="str">
        <f t="array" ref="I6993">IF($F6993="", "", _xlfn.XLOOKUP($F6993,accounts!$A$2:$A$86,accounts!$F$2:$F$86, "Other"))</f>
        <v>United States</v>
      </c>
      <c r="J6993" s="1" t="s">
        <v>192</v>
      </c>
      <c r="K6993" s="3">
        <v>43004.0</v>
      </c>
      <c r="L6993" s="3">
        <v>43045.0</v>
      </c>
      <c r="M6993" s="1">
        <v>0.0</v>
      </c>
    </row>
    <row r="6994">
      <c r="A6994" s="1" t="s">
        <v>7199</v>
      </c>
      <c r="B6994" s="1" t="s">
        <v>52</v>
      </c>
      <c r="C6994" s="1" t="str">
        <f t="array" ref="C6994">_xlfn.XLOOKUP($B6994, sales_teams!$A$2:$A$36, sales_teams!$B$2:$B$36)</f>
        <v>Rocco Neubert</v>
      </c>
      <c r="D6994" s="1" t="str">
        <f t="array" ref="D6994">_xlfn.XLOOKUP($B6994, sales_teams!$A$2:$A$36, sales_teams!$C$2:$C$36)</f>
        <v>East</v>
      </c>
      <c r="E6994" s="1" t="s">
        <v>181</v>
      </c>
      <c r="F6994" s="1" t="s">
        <v>126</v>
      </c>
      <c r="G6994" s="1" t="str">
        <f t="array" ref="G6994">IF($F6994="", "", _xlfn.XLOOKUP($F6994,accounts!$A$2:$A$86,accounts!$B$2:$B$86, "Other"))</f>
        <v>retail</v>
      </c>
      <c r="H6994" s="1" t="str">
        <f t="array" ref="H6994">IF($F6994="", "", IFS(_xlfn.XLOOKUP($F6994, accounts!$A$2:$A$86, accounts!$E$2:$E$86, 0)&gt;=1000, "Enterprise", _xlfn.XLOOKUP($F6994, accounts!$A$2:$A$86, accounts!$E$2:$E$86, 0)&gt;=100, "Mid-Market", TRUE, "SMB"))</f>
        <v>Enterprise</v>
      </c>
      <c r="I6994" s="1" t="str">
        <f t="array" ref="I6994">IF($F6994="", "", _xlfn.XLOOKUP($F6994,accounts!$A$2:$A$86,accounts!$F$2:$F$86, "Other"))</f>
        <v>United States</v>
      </c>
      <c r="J6994" s="1" t="s">
        <v>192</v>
      </c>
      <c r="K6994" s="3">
        <v>43004.0</v>
      </c>
      <c r="L6994" s="3">
        <v>43013.0</v>
      </c>
      <c r="M6994" s="1">
        <v>0.0</v>
      </c>
    </row>
    <row r="6995">
      <c r="A6995" s="1" t="s">
        <v>7200</v>
      </c>
      <c r="B6995" s="1" t="s">
        <v>52</v>
      </c>
      <c r="C6995" s="1" t="str">
        <f t="array" ref="C6995">_xlfn.XLOOKUP($B6995, sales_teams!$A$2:$A$36, sales_teams!$B$2:$B$36)</f>
        <v>Rocco Neubert</v>
      </c>
      <c r="D6995" s="1" t="str">
        <f t="array" ref="D6995">_xlfn.XLOOKUP($B6995, sales_teams!$A$2:$A$36, sales_teams!$C$2:$C$36)</f>
        <v>East</v>
      </c>
      <c r="E6995" s="1" t="s">
        <v>188</v>
      </c>
      <c r="F6995" s="1" t="s">
        <v>123</v>
      </c>
      <c r="G6995" s="1" t="str">
        <f t="array" ref="G6995">IF($F6995="", "", _xlfn.XLOOKUP($F6995,accounts!$A$2:$A$86,accounts!$B$2:$B$86, "Other"))</f>
        <v>technology</v>
      </c>
      <c r="H6995" s="1" t="str">
        <f t="array" ref="H6995">IF($F6995="", "", IFS(_xlfn.XLOOKUP($F6995, accounts!$A$2:$A$86, accounts!$E$2:$E$86, 0)&gt;=1000, "Enterprise", _xlfn.XLOOKUP($F6995, accounts!$A$2:$A$86, accounts!$E$2:$E$86, 0)&gt;=100, "Mid-Market", TRUE, "SMB"))</f>
        <v>Enterprise</v>
      </c>
      <c r="I6995" s="1" t="str">
        <f t="array" ref="I6995">IF($F6995="", "", _xlfn.XLOOKUP($F6995,accounts!$A$2:$A$86,accounts!$F$2:$F$86, "Other"))</f>
        <v>United States</v>
      </c>
      <c r="J6995" s="1" t="s">
        <v>192</v>
      </c>
      <c r="K6995" s="3">
        <v>43004.0</v>
      </c>
      <c r="L6995" s="3">
        <v>43006.0</v>
      </c>
      <c r="M6995" s="1">
        <v>0.0</v>
      </c>
    </row>
    <row r="6996">
      <c r="A6996" s="1" t="s">
        <v>7201</v>
      </c>
      <c r="B6996" s="1" t="s">
        <v>12</v>
      </c>
      <c r="C6996" s="1" t="str">
        <f t="array" ref="C6996">_xlfn.XLOOKUP($B6996, sales_teams!$A$2:$A$36, sales_teams!$B$2:$B$36)</f>
        <v>Dustin Brinkmann</v>
      </c>
      <c r="D6996" s="1" t="str">
        <f t="array" ref="D6996">_xlfn.XLOOKUP($B6996, sales_teams!$A$2:$A$36, sales_teams!$C$2:$C$36)</f>
        <v>Central</v>
      </c>
      <c r="E6996" s="1" t="s">
        <v>194</v>
      </c>
      <c r="F6996" s="1" t="s">
        <v>164</v>
      </c>
      <c r="G6996" s="1" t="str">
        <f t="array" ref="G6996">IF($F6996="", "", _xlfn.XLOOKUP($F6996,accounts!$A$2:$A$86,accounts!$B$2:$B$86, "Other"))</f>
        <v>retail</v>
      </c>
      <c r="H6996" s="1" t="str">
        <f t="array" ref="H6996">IF($F6996="", "", IFS(_xlfn.XLOOKUP($F6996, accounts!$A$2:$A$86, accounts!$E$2:$E$86, 0)&gt;=1000, "Enterprise", _xlfn.XLOOKUP($F6996, accounts!$A$2:$A$86, accounts!$E$2:$E$86, 0)&gt;=100, "Mid-Market", TRUE, "SMB"))</f>
        <v>Mid-Market</v>
      </c>
      <c r="I6996" s="1" t="str">
        <f t="array" ref="I6996">IF($F6996="", "", _xlfn.XLOOKUP($F6996,accounts!$A$2:$A$86,accounts!$F$2:$F$86, "Other"))</f>
        <v>United States</v>
      </c>
      <c r="J6996" s="1" t="s">
        <v>192</v>
      </c>
      <c r="K6996" s="3">
        <v>43004.0</v>
      </c>
      <c r="L6996" s="3">
        <v>43014.0</v>
      </c>
      <c r="M6996" s="1">
        <v>0.0</v>
      </c>
    </row>
    <row r="6997">
      <c r="A6997" s="1" t="s">
        <v>7202</v>
      </c>
      <c r="B6997" s="1" t="s">
        <v>12</v>
      </c>
      <c r="C6997" s="1" t="str">
        <f t="array" ref="C6997">_xlfn.XLOOKUP($B6997, sales_teams!$A$2:$A$36, sales_teams!$B$2:$B$36)</f>
        <v>Dustin Brinkmann</v>
      </c>
      <c r="D6997" s="1" t="str">
        <f t="array" ref="D6997">_xlfn.XLOOKUP($B6997, sales_teams!$A$2:$A$36, sales_teams!$C$2:$C$36)</f>
        <v>Central</v>
      </c>
      <c r="E6997" s="1" t="s">
        <v>179</v>
      </c>
      <c r="F6997" s="1" t="s">
        <v>122</v>
      </c>
      <c r="G6997" s="1" t="str">
        <f t="array" ref="G6997">IF($F6997="", "", _xlfn.XLOOKUP($F6997,accounts!$A$2:$A$86,accounts!$B$2:$B$86, "Other"))</f>
        <v>medical</v>
      </c>
      <c r="H6997" s="1" t="str">
        <f t="array" ref="H6997">IF($F6997="", "", IFS(_xlfn.XLOOKUP($F6997, accounts!$A$2:$A$86, accounts!$E$2:$E$86, 0)&gt;=1000, "Enterprise", _xlfn.XLOOKUP($F6997, accounts!$A$2:$A$86, accounts!$E$2:$E$86, 0)&gt;=100, "Mid-Market", TRUE, "SMB"))</f>
        <v>Enterprise</v>
      </c>
      <c r="I6997" s="1" t="str">
        <f t="array" ref="I6997">IF($F6997="", "", _xlfn.XLOOKUP($F6997,accounts!$A$2:$A$86,accounts!$F$2:$F$86, "Other"))</f>
        <v>United States</v>
      </c>
      <c r="J6997" s="1" t="s">
        <v>192</v>
      </c>
      <c r="K6997" s="3">
        <v>43004.0</v>
      </c>
      <c r="L6997" s="3">
        <v>43015.0</v>
      </c>
      <c r="M6997" s="1">
        <v>0.0</v>
      </c>
    </row>
    <row r="6998">
      <c r="A6998" s="1" t="s">
        <v>7203</v>
      </c>
      <c r="B6998" s="1" t="s">
        <v>12</v>
      </c>
      <c r="C6998" s="1" t="str">
        <f t="array" ref="C6998">_xlfn.XLOOKUP($B6998, sales_teams!$A$2:$A$36, sales_teams!$B$2:$B$36)</f>
        <v>Dustin Brinkmann</v>
      </c>
      <c r="D6998" s="1" t="str">
        <f t="array" ref="D6998">_xlfn.XLOOKUP($B6998, sales_teams!$A$2:$A$36, sales_teams!$C$2:$C$36)</f>
        <v>Central</v>
      </c>
      <c r="E6998" s="1" t="s">
        <v>179</v>
      </c>
      <c r="F6998" s="1" t="s">
        <v>156</v>
      </c>
      <c r="G6998" s="1" t="str">
        <f t="array" ref="G6998">IF($F6998="", "", _xlfn.XLOOKUP($F6998,accounts!$A$2:$A$86,accounts!$B$2:$B$86, "Other"))</f>
        <v>employment</v>
      </c>
      <c r="H6998" s="1" t="str">
        <f t="array" ref="H6998">IF($F6998="", "", IFS(_xlfn.XLOOKUP($F6998, accounts!$A$2:$A$86, accounts!$E$2:$E$86, 0)&gt;=1000, "Enterprise", _xlfn.XLOOKUP($F6998, accounts!$A$2:$A$86, accounts!$E$2:$E$86, 0)&gt;=100, "Mid-Market", TRUE, "SMB"))</f>
        <v>Mid-Market</v>
      </c>
      <c r="I6998" s="1" t="str">
        <f t="array" ref="I6998">IF($F6998="", "", _xlfn.XLOOKUP($F6998,accounts!$A$2:$A$86,accounts!$F$2:$F$86, "Other"))</f>
        <v>United States</v>
      </c>
      <c r="J6998" s="1" t="s">
        <v>131</v>
      </c>
      <c r="K6998" s="3">
        <v>43004.0</v>
      </c>
      <c r="L6998" s="3">
        <v>43011.0</v>
      </c>
      <c r="M6998" s="1">
        <v>55.0</v>
      </c>
    </row>
    <row r="6999">
      <c r="A6999" s="1" t="s">
        <v>7204</v>
      </c>
      <c r="B6999" s="1" t="s">
        <v>39</v>
      </c>
      <c r="C6999" s="1" t="str">
        <f t="array" ref="C6999">_xlfn.XLOOKUP($B6999, sales_teams!$A$2:$A$36, sales_teams!$B$2:$B$36)</f>
        <v>Cara Losch</v>
      </c>
      <c r="D6999" s="1" t="str">
        <f t="array" ref="D6999">_xlfn.XLOOKUP($B6999, sales_teams!$A$2:$A$36, sales_teams!$C$2:$C$36)</f>
        <v>East</v>
      </c>
      <c r="E6999" s="1" t="s">
        <v>148</v>
      </c>
      <c r="G6999" s="1" t="str">
        <f t="array" ref="G6999">IF($F6999="", "", _xlfn.XLOOKUP($F6999,accounts!$A$2:$A$86,accounts!$B$2:$B$86, "Other"))</f>
        <v/>
      </c>
      <c r="H6999" s="1" t="str">
        <f t="array" ref="H6999">IF($F6999="", "", IFS(_xlfn.XLOOKUP($F6999, accounts!$A$2:$A$86, accounts!$E$2:$E$86, 0)&gt;=1000, "Enterprise", _xlfn.XLOOKUP($F6999, accounts!$A$2:$A$86, accounts!$E$2:$E$86, 0)&gt;=100, "Mid-Market", TRUE, "SMB"))</f>
        <v/>
      </c>
      <c r="I6999" s="1" t="str">
        <f t="array" ref="I6999">IF($F6999="", "", _xlfn.XLOOKUP($F6999,accounts!$A$2:$A$86,accounts!$F$2:$F$86, "Other"))</f>
        <v/>
      </c>
      <c r="J6999" s="1" t="s">
        <v>189</v>
      </c>
      <c r="K6999" s="3">
        <v>43004.0</v>
      </c>
    </row>
    <row r="7000">
      <c r="A7000" s="1" t="s">
        <v>7205</v>
      </c>
      <c r="B7000" s="1" t="s">
        <v>39</v>
      </c>
      <c r="C7000" s="1" t="str">
        <f t="array" ref="C7000">_xlfn.XLOOKUP($B7000, sales_teams!$A$2:$A$36, sales_teams!$B$2:$B$36)</f>
        <v>Cara Losch</v>
      </c>
      <c r="D7000" s="1" t="str">
        <f t="array" ref="D7000">_xlfn.XLOOKUP($B7000, sales_teams!$A$2:$A$36, sales_teams!$C$2:$C$36)</f>
        <v>East</v>
      </c>
      <c r="E7000" s="1" t="s">
        <v>109</v>
      </c>
      <c r="F7000" s="1" t="s">
        <v>169</v>
      </c>
      <c r="G7000" s="1" t="str">
        <f t="array" ref="G7000">IF($F7000="", "", _xlfn.XLOOKUP($F7000,accounts!$A$2:$A$86,accounts!$B$2:$B$86, "Other"))</f>
        <v>entertainment</v>
      </c>
      <c r="H7000" s="1" t="str">
        <f t="array" ref="H7000">IF($F7000="", "", IFS(_xlfn.XLOOKUP($F7000, accounts!$A$2:$A$86, accounts!$E$2:$E$86, 0)&gt;=1000, "Enterprise", _xlfn.XLOOKUP($F7000, accounts!$A$2:$A$86, accounts!$E$2:$E$86, 0)&gt;=100, "Mid-Market", TRUE, "SMB"))</f>
        <v>Enterprise</v>
      </c>
      <c r="I7000" s="1" t="str">
        <f t="array" ref="I7000">IF($F7000="", "", _xlfn.XLOOKUP($F7000,accounts!$A$2:$A$86,accounts!$F$2:$F$86, "Other"))</f>
        <v>United States</v>
      </c>
      <c r="J7000" s="1" t="s">
        <v>192</v>
      </c>
      <c r="K7000" s="3">
        <v>43004.0</v>
      </c>
      <c r="L7000" s="3">
        <v>43058.0</v>
      </c>
      <c r="M7000" s="1">
        <v>0.0</v>
      </c>
    </row>
    <row r="7001">
      <c r="A7001" s="1" t="s">
        <v>7206</v>
      </c>
      <c r="B7001" s="1" t="s">
        <v>48</v>
      </c>
      <c r="C7001" s="1" t="str">
        <f t="array" ref="C7001">_xlfn.XLOOKUP($B7001, sales_teams!$A$2:$A$36, sales_teams!$B$2:$B$36)</f>
        <v>Rocco Neubert</v>
      </c>
      <c r="D7001" s="1" t="str">
        <f t="array" ref="D7001">_xlfn.XLOOKUP($B7001, sales_teams!$A$2:$A$36, sales_teams!$C$2:$C$36)</f>
        <v>East</v>
      </c>
      <c r="E7001" s="1" t="s">
        <v>109</v>
      </c>
      <c r="F7001" s="1" t="s">
        <v>127</v>
      </c>
      <c r="G7001" s="1" t="str">
        <f t="array" ref="G7001">IF($F7001="", "", _xlfn.XLOOKUP($F7001,accounts!$A$2:$A$86,accounts!$B$2:$B$86, "Other"))</f>
        <v>technology</v>
      </c>
      <c r="H7001" s="1" t="str">
        <f t="array" ref="H7001">IF($F7001="", "", IFS(_xlfn.XLOOKUP($F7001, accounts!$A$2:$A$86, accounts!$E$2:$E$86, 0)&gt;=1000, "Enterprise", _xlfn.XLOOKUP($F7001, accounts!$A$2:$A$86, accounts!$E$2:$E$86, 0)&gt;=100, "Mid-Market", TRUE, "SMB"))</f>
        <v>Enterprise</v>
      </c>
      <c r="I7001" s="1" t="str">
        <f t="array" ref="I7001">IF($F7001="", "", _xlfn.XLOOKUP($F7001,accounts!$A$2:$A$86,accounts!$F$2:$F$86, "Other"))</f>
        <v>United States</v>
      </c>
      <c r="J7001" s="1" t="s">
        <v>192</v>
      </c>
      <c r="K7001" s="3">
        <v>43004.0</v>
      </c>
      <c r="L7001" s="3">
        <v>43058.0</v>
      </c>
      <c r="M7001" s="1">
        <v>0.0</v>
      </c>
    </row>
    <row r="7002">
      <c r="A7002" s="1" t="s">
        <v>7207</v>
      </c>
      <c r="B7002" s="1" t="s">
        <v>30</v>
      </c>
      <c r="C7002" s="1" t="str">
        <f t="array" ref="C7002">_xlfn.XLOOKUP($B7002, sales_teams!$A$2:$A$36, sales_teams!$B$2:$B$36)</f>
        <v>Melvin Marxen</v>
      </c>
      <c r="D7002" s="1" t="str">
        <f t="array" ref="D7002">_xlfn.XLOOKUP($B7002, sales_teams!$A$2:$A$36, sales_teams!$C$2:$C$36)</f>
        <v>Central</v>
      </c>
      <c r="E7002" s="1" t="s">
        <v>148</v>
      </c>
      <c r="F7002" s="1" t="s">
        <v>119</v>
      </c>
      <c r="G7002" s="1" t="str">
        <f t="array" ref="G7002">IF($F7002="", "", _xlfn.XLOOKUP($F7002,accounts!$A$2:$A$86,accounts!$B$2:$B$86, "Other"))</f>
        <v>technology</v>
      </c>
      <c r="H7002" s="1" t="str">
        <f t="array" ref="H7002">IF($F7002="", "", IFS(_xlfn.XLOOKUP($F7002, accounts!$A$2:$A$86, accounts!$E$2:$E$86, 0)&gt;=1000, "Enterprise", _xlfn.XLOOKUP($F7002, accounts!$A$2:$A$86, accounts!$E$2:$E$86, 0)&gt;=100, "Mid-Market", TRUE, "SMB"))</f>
        <v>Enterprise</v>
      </c>
      <c r="I7002" s="1" t="str">
        <f t="array" ref="I7002">IF($F7002="", "", _xlfn.XLOOKUP($F7002,accounts!$A$2:$A$86,accounts!$F$2:$F$86, "Other"))</f>
        <v>Korea</v>
      </c>
      <c r="J7002" s="1" t="s">
        <v>192</v>
      </c>
      <c r="K7002" s="3">
        <v>43004.0</v>
      </c>
      <c r="L7002" s="3">
        <v>43011.0</v>
      </c>
      <c r="M7002" s="1">
        <v>0.0</v>
      </c>
    </row>
    <row r="7003">
      <c r="A7003" s="1" t="s">
        <v>7208</v>
      </c>
      <c r="B7003" s="1" t="s">
        <v>30</v>
      </c>
      <c r="C7003" s="1" t="str">
        <f t="array" ref="C7003">_xlfn.XLOOKUP($B7003, sales_teams!$A$2:$A$36, sales_teams!$B$2:$B$36)</f>
        <v>Melvin Marxen</v>
      </c>
      <c r="D7003" s="1" t="str">
        <f t="array" ref="D7003">_xlfn.XLOOKUP($B7003, sales_teams!$A$2:$A$36, sales_teams!$C$2:$C$36)</f>
        <v>Central</v>
      </c>
      <c r="E7003" s="1" t="s">
        <v>179</v>
      </c>
      <c r="F7003" s="1" t="s">
        <v>157</v>
      </c>
      <c r="G7003" s="1" t="str">
        <f t="array" ref="G7003">IF($F7003="", "", _xlfn.XLOOKUP($F7003,accounts!$A$2:$A$86,accounts!$B$2:$B$86, "Other"))</f>
        <v>retail</v>
      </c>
      <c r="H7003" s="1" t="str">
        <f t="array" ref="H7003">IF($F7003="", "", IFS(_xlfn.XLOOKUP($F7003, accounts!$A$2:$A$86, accounts!$E$2:$E$86, 0)&gt;=1000, "Enterprise", _xlfn.XLOOKUP($F7003, accounts!$A$2:$A$86, accounts!$E$2:$E$86, 0)&gt;=100, "Mid-Market", TRUE, "SMB"))</f>
        <v>Enterprise</v>
      </c>
      <c r="I7003" s="1" t="str">
        <f t="array" ref="I7003">IF($F7003="", "", _xlfn.XLOOKUP($F7003,accounts!$A$2:$A$86,accounts!$F$2:$F$86, "Other"))</f>
        <v>Belgium</v>
      </c>
      <c r="J7003" s="1" t="s">
        <v>192</v>
      </c>
      <c r="K7003" s="3">
        <v>43004.0</v>
      </c>
      <c r="L7003" s="3">
        <v>43010.0</v>
      </c>
      <c r="M7003" s="1">
        <v>0.0</v>
      </c>
    </row>
    <row r="7004">
      <c r="A7004" s="1" t="s">
        <v>7209</v>
      </c>
      <c r="B7004" s="1" t="s">
        <v>53</v>
      </c>
      <c r="C7004" s="1" t="str">
        <f t="array" ref="C7004">_xlfn.XLOOKUP($B7004, sales_teams!$A$2:$A$36, sales_teams!$B$2:$B$36)</f>
        <v>Rocco Neubert</v>
      </c>
      <c r="D7004" s="1" t="str">
        <f t="array" ref="D7004">_xlfn.XLOOKUP($B7004, sales_teams!$A$2:$A$36, sales_teams!$C$2:$C$36)</f>
        <v>East</v>
      </c>
      <c r="E7004" s="1" t="s">
        <v>148</v>
      </c>
      <c r="F7004" s="1" t="s">
        <v>98</v>
      </c>
      <c r="G7004" s="1" t="str">
        <f t="array" ref="G7004">IF($F7004="", "", _xlfn.XLOOKUP($F7004,accounts!$A$2:$A$86,accounts!$B$2:$B$86, "Other"))</f>
        <v>retail</v>
      </c>
      <c r="H7004" s="1" t="str">
        <f t="array" ref="H7004">IF($F7004="", "", IFS(_xlfn.XLOOKUP($F7004, accounts!$A$2:$A$86, accounts!$E$2:$E$86, 0)&gt;=1000, "Enterprise", _xlfn.XLOOKUP($F7004, accounts!$A$2:$A$86, accounts!$E$2:$E$86, 0)&gt;=100, "Mid-Market", TRUE, "SMB"))</f>
        <v>Enterprise</v>
      </c>
      <c r="I7004" s="1" t="str">
        <f t="array" ref="I7004">IF($F7004="", "", _xlfn.XLOOKUP($F7004,accounts!$A$2:$A$86,accounts!$F$2:$F$86, "Other"))</f>
        <v>Japan</v>
      </c>
      <c r="J7004" s="1" t="s">
        <v>192</v>
      </c>
      <c r="K7004" s="3">
        <v>43004.0</v>
      </c>
      <c r="L7004" s="3">
        <v>43052.0</v>
      </c>
      <c r="M7004" s="1">
        <v>0.0</v>
      </c>
    </row>
    <row r="7005">
      <c r="A7005" s="1" t="s">
        <v>7210</v>
      </c>
      <c r="B7005" s="1" t="s">
        <v>94</v>
      </c>
      <c r="C7005" s="1" t="str">
        <f t="array" ref="C7005">_xlfn.XLOOKUP($B7005, sales_teams!$A$2:$A$36, sales_teams!$B$2:$B$36)</f>
        <v>Celia Rouche</v>
      </c>
      <c r="D7005" s="1" t="str">
        <f t="array" ref="D7005">_xlfn.XLOOKUP($B7005, sales_teams!$A$2:$A$36, sales_teams!$C$2:$C$36)</f>
        <v>West</v>
      </c>
      <c r="E7005" s="1" t="s">
        <v>148</v>
      </c>
      <c r="F7005" s="1" t="s">
        <v>87</v>
      </c>
      <c r="G7005" s="1" t="str">
        <f t="array" ref="G7005">IF($F7005="", "", _xlfn.XLOOKUP($F7005,accounts!$A$2:$A$86,accounts!$B$2:$B$86, "Other"))</f>
        <v>telecommunications</v>
      </c>
      <c r="H7005" s="1" t="str">
        <f t="array" ref="H7005">IF($F7005="", "", IFS(_xlfn.XLOOKUP($F7005, accounts!$A$2:$A$86, accounts!$E$2:$E$86, 0)&gt;=1000, "Enterprise", _xlfn.XLOOKUP($F7005, accounts!$A$2:$A$86, accounts!$E$2:$E$86, 0)&gt;=100, "Mid-Market", TRUE, "SMB"))</f>
        <v>Enterprise</v>
      </c>
      <c r="I7005" s="1" t="str">
        <f t="array" ref="I7005">IF($F7005="", "", _xlfn.XLOOKUP($F7005,accounts!$A$2:$A$86,accounts!$F$2:$F$86, "Other"))</f>
        <v>United States</v>
      </c>
      <c r="J7005" s="1" t="s">
        <v>192</v>
      </c>
      <c r="K7005" s="3">
        <v>43004.0</v>
      </c>
      <c r="L7005" s="3">
        <v>43017.0</v>
      </c>
      <c r="M7005" s="1">
        <v>0.0</v>
      </c>
    </row>
    <row r="7006">
      <c r="A7006" s="1" t="s">
        <v>7211</v>
      </c>
      <c r="B7006" s="1" t="s">
        <v>94</v>
      </c>
      <c r="C7006" s="1" t="str">
        <f t="array" ref="C7006">_xlfn.XLOOKUP($B7006, sales_teams!$A$2:$A$36, sales_teams!$B$2:$B$36)</f>
        <v>Celia Rouche</v>
      </c>
      <c r="D7006" s="1" t="str">
        <f t="array" ref="D7006">_xlfn.XLOOKUP($B7006, sales_teams!$A$2:$A$36, sales_teams!$C$2:$C$36)</f>
        <v>West</v>
      </c>
      <c r="E7006" s="1" t="s">
        <v>179</v>
      </c>
      <c r="F7006" s="1" t="s">
        <v>87</v>
      </c>
      <c r="G7006" s="1" t="str">
        <f t="array" ref="G7006">IF($F7006="", "", _xlfn.XLOOKUP($F7006,accounts!$A$2:$A$86,accounts!$B$2:$B$86, "Other"))</f>
        <v>telecommunications</v>
      </c>
      <c r="H7006" s="1" t="str">
        <f t="array" ref="H7006">IF($F7006="", "", IFS(_xlfn.XLOOKUP($F7006, accounts!$A$2:$A$86, accounts!$E$2:$E$86, 0)&gt;=1000, "Enterprise", _xlfn.XLOOKUP($F7006, accounts!$A$2:$A$86, accounts!$E$2:$E$86, 0)&gt;=100, "Mid-Market", TRUE, "SMB"))</f>
        <v>Enterprise</v>
      </c>
      <c r="I7006" s="1" t="str">
        <f t="array" ref="I7006">IF($F7006="", "", _xlfn.XLOOKUP($F7006,accounts!$A$2:$A$86,accounts!$F$2:$F$86, "Other"))</f>
        <v>United States</v>
      </c>
      <c r="J7006" s="1" t="s">
        <v>131</v>
      </c>
      <c r="K7006" s="3">
        <v>43004.0</v>
      </c>
      <c r="L7006" s="3">
        <v>43066.0</v>
      </c>
      <c r="M7006" s="1">
        <v>48.0</v>
      </c>
    </row>
    <row r="7007">
      <c r="A7007" s="1" t="s">
        <v>7212</v>
      </c>
      <c r="B7007" s="1" t="s">
        <v>88</v>
      </c>
      <c r="C7007" s="1" t="str">
        <f t="array" ref="C7007">_xlfn.XLOOKUP($B7007, sales_teams!$A$2:$A$36, sales_teams!$B$2:$B$36)</f>
        <v>Celia Rouche</v>
      </c>
      <c r="D7007" s="1" t="str">
        <f t="array" ref="D7007">_xlfn.XLOOKUP($B7007, sales_teams!$A$2:$A$36, sales_teams!$C$2:$C$36)</f>
        <v>West</v>
      </c>
      <c r="E7007" s="1" t="s">
        <v>109</v>
      </c>
      <c r="F7007" s="1" t="s">
        <v>119</v>
      </c>
      <c r="G7007" s="1" t="str">
        <f t="array" ref="G7007">IF($F7007="", "", _xlfn.XLOOKUP($F7007,accounts!$A$2:$A$86,accounts!$B$2:$B$86, "Other"))</f>
        <v>technology</v>
      </c>
      <c r="H7007" s="1" t="str">
        <f t="array" ref="H7007">IF($F7007="", "", IFS(_xlfn.XLOOKUP($F7007, accounts!$A$2:$A$86, accounts!$E$2:$E$86, 0)&gt;=1000, "Enterprise", _xlfn.XLOOKUP($F7007, accounts!$A$2:$A$86, accounts!$E$2:$E$86, 0)&gt;=100, "Mid-Market", TRUE, "SMB"))</f>
        <v>Enterprise</v>
      </c>
      <c r="I7007" s="1" t="str">
        <f t="array" ref="I7007">IF($F7007="", "", _xlfn.XLOOKUP($F7007,accounts!$A$2:$A$86,accounts!$F$2:$F$86, "Other"))</f>
        <v>Korea</v>
      </c>
      <c r="J7007" s="1" t="s">
        <v>192</v>
      </c>
      <c r="K7007" s="3">
        <v>43004.0</v>
      </c>
      <c r="L7007" s="3">
        <v>43063.0</v>
      </c>
      <c r="M7007" s="1">
        <v>0.0</v>
      </c>
    </row>
    <row r="7008">
      <c r="A7008" s="1" t="s">
        <v>7213</v>
      </c>
      <c r="B7008" s="1" t="s">
        <v>88</v>
      </c>
      <c r="C7008" s="1" t="str">
        <f t="array" ref="C7008">_xlfn.XLOOKUP($B7008, sales_teams!$A$2:$A$36, sales_teams!$B$2:$B$36)</f>
        <v>Celia Rouche</v>
      </c>
      <c r="D7008" s="1" t="str">
        <f t="array" ref="D7008">_xlfn.XLOOKUP($B7008, sales_teams!$A$2:$A$36, sales_teams!$C$2:$C$36)</f>
        <v>West</v>
      </c>
      <c r="E7008" s="1" t="s">
        <v>188</v>
      </c>
      <c r="F7008" s="1" t="s">
        <v>91</v>
      </c>
      <c r="G7008" s="1" t="str">
        <f t="array" ref="G7008">IF($F7008="", "", _xlfn.XLOOKUP($F7008,accounts!$A$2:$A$86,accounts!$B$2:$B$86, "Other"))</f>
        <v>employment</v>
      </c>
      <c r="H7008" s="1" t="str">
        <f t="array" ref="H7008">IF($F7008="", "", IFS(_xlfn.XLOOKUP($F7008, accounts!$A$2:$A$86, accounts!$E$2:$E$86, 0)&gt;=1000, "Enterprise", _xlfn.XLOOKUP($F7008, accounts!$A$2:$A$86, accounts!$E$2:$E$86, 0)&gt;=100, "Mid-Market", TRUE, "SMB"))</f>
        <v>Enterprise</v>
      </c>
      <c r="I7008" s="1" t="str">
        <f t="array" ref="I7008">IF($F7008="", "", _xlfn.XLOOKUP($F7008,accounts!$A$2:$A$86,accounts!$F$2:$F$86, "Other"))</f>
        <v>United States</v>
      </c>
      <c r="J7008" s="1" t="s">
        <v>131</v>
      </c>
      <c r="K7008" s="3">
        <v>43004.0</v>
      </c>
      <c r="L7008" s="3">
        <v>43083.0</v>
      </c>
      <c r="M7008" s="1">
        <v>3553.0</v>
      </c>
    </row>
    <row r="7009">
      <c r="A7009" s="1" t="s">
        <v>7214</v>
      </c>
      <c r="B7009" s="1" t="s">
        <v>99</v>
      </c>
      <c r="C7009" s="1" t="str">
        <f t="array" ref="C7009">_xlfn.XLOOKUP($B7009, sales_teams!$A$2:$A$36, sales_teams!$B$2:$B$36)</f>
        <v>Summer Sewald</v>
      </c>
      <c r="D7009" s="1" t="str">
        <f t="array" ref="D7009">_xlfn.XLOOKUP($B7009, sales_teams!$A$2:$A$36, sales_teams!$C$2:$C$36)</f>
        <v>West</v>
      </c>
      <c r="E7009" s="1" t="s">
        <v>194</v>
      </c>
      <c r="F7009" s="1" t="s">
        <v>168</v>
      </c>
      <c r="G7009" s="1" t="str">
        <f t="array" ref="G7009">IF($F7009="", "", _xlfn.XLOOKUP($F7009,accounts!$A$2:$A$86,accounts!$B$2:$B$86, "Other"))</f>
        <v>finance</v>
      </c>
      <c r="H7009" s="1" t="str">
        <f t="array" ref="H7009">IF($F7009="", "", IFS(_xlfn.XLOOKUP($F7009, accounts!$A$2:$A$86, accounts!$E$2:$E$86, 0)&gt;=1000, "Enterprise", _xlfn.XLOOKUP($F7009, accounts!$A$2:$A$86, accounts!$E$2:$E$86, 0)&gt;=100, "Mid-Market", TRUE, "SMB"))</f>
        <v>Enterprise</v>
      </c>
      <c r="I7009" s="1" t="str">
        <f t="array" ref="I7009">IF($F7009="", "", _xlfn.XLOOKUP($F7009,accounts!$A$2:$A$86,accounts!$F$2:$F$86, "Other"))</f>
        <v>United States</v>
      </c>
      <c r="J7009" s="1" t="s">
        <v>192</v>
      </c>
      <c r="K7009" s="3">
        <v>43004.0</v>
      </c>
      <c r="L7009" s="3">
        <v>43012.0</v>
      </c>
      <c r="M7009" s="1">
        <v>0.0</v>
      </c>
    </row>
    <row r="7010">
      <c r="A7010" s="1" t="s">
        <v>7215</v>
      </c>
      <c r="B7010" s="1" t="s">
        <v>102</v>
      </c>
      <c r="C7010" s="1" t="str">
        <f t="array" ref="C7010">_xlfn.XLOOKUP($B7010, sales_teams!$A$2:$A$36, sales_teams!$B$2:$B$36)</f>
        <v>Summer Sewald</v>
      </c>
      <c r="D7010" s="1" t="str">
        <f t="array" ref="D7010">_xlfn.XLOOKUP($B7010, sales_teams!$A$2:$A$36, sales_teams!$C$2:$C$36)</f>
        <v>West</v>
      </c>
      <c r="E7010" s="1" t="s">
        <v>148</v>
      </c>
      <c r="F7010" s="1" t="s">
        <v>124</v>
      </c>
      <c r="G7010" s="1" t="str">
        <f t="array" ref="G7010">IF($F7010="", "", _xlfn.XLOOKUP($F7010,accounts!$A$2:$A$86,accounts!$B$2:$B$86, "Other"))</f>
        <v>retail</v>
      </c>
      <c r="H7010" s="1" t="str">
        <f t="array" ref="H7010">IF($F7010="", "", IFS(_xlfn.XLOOKUP($F7010, accounts!$A$2:$A$86, accounts!$E$2:$E$86, 0)&gt;=1000, "Enterprise", _xlfn.XLOOKUP($F7010, accounts!$A$2:$A$86, accounts!$E$2:$E$86, 0)&gt;=100, "Mid-Market", TRUE, "SMB"))</f>
        <v>Enterprise</v>
      </c>
      <c r="I7010" s="1" t="str">
        <f t="array" ref="I7010">IF($F7010="", "", _xlfn.XLOOKUP($F7010,accounts!$A$2:$A$86,accounts!$F$2:$F$86, "Other"))</f>
        <v>United States</v>
      </c>
      <c r="J7010" s="1" t="s">
        <v>131</v>
      </c>
      <c r="K7010" s="3">
        <v>43004.0</v>
      </c>
      <c r="L7010" s="3">
        <v>43013.0</v>
      </c>
      <c r="M7010" s="1">
        <v>4727.0</v>
      </c>
    </row>
    <row r="7011">
      <c r="A7011" s="1" t="s">
        <v>7216</v>
      </c>
      <c r="B7011" s="1" t="s">
        <v>102</v>
      </c>
      <c r="C7011" s="1" t="str">
        <f t="array" ref="C7011">_xlfn.XLOOKUP($B7011, sales_teams!$A$2:$A$36, sales_teams!$B$2:$B$36)</f>
        <v>Summer Sewald</v>
      </c>
      <c r="D7011" s="1" t="str">
        <f t="array" ref="D7011">_xlfn.XLOOKUP($B7011, sales_teams!$A$2:$A$36, sales_teams!$C$2:$C$36)</f>
        <v>West</v>
      </c>
      <c r="E7011" s="1" t="s">
        <v>179</v>
      </c>
      <c r="F7011" s="1" t="s">
        <v>161</v>
      </c>
      <c r="G7011" s="1" t="str">
        <f t="array" ref="G7011">IF($F7011="", "", _xlfn.XLOOKUP($F7011,accounts!$A$2:$A$86,accounts!$B$2:$B$86, "Other"))</f>
        <v>marketing</v>
      </c>
      <c r="H7011" s="1" t="str">
        <f t="array" ref="H7011">IF($F7011="", "", IFS(_xlfn.XLOOKUP($F7011, accounts!$A$2:$A$86, accounts!$E$2:$E$86, 0)&gt;=1000, "Enterprise", _xlfn.XLOOKUP($F7011, accounts!$A$2:$A$86, accounts!$E$2:$E$86, 0)&gt;=100, "Mid-Market", TRUE, "SMB"))</f>
        <v>Enterprise</v>
      </c>
      <c r="I7011" s="1" t="str">
        <f t="array" ref="I7011">IF($F7011="", "", _xlfn.XLOOKUP($F7011,accounts!$A$2:$A$86,accounts!$F$2:$F$86, "Other"))</f>
        <v>Poland</v>
      </c>
      <c r="J7011" s="1" t="s">
        <v>131</v>
      </c>
      <c r="K7011" s="3">
        <v>43004.0</v>
      </c>
      <c r="L7011" s="3">
        <v>43010.0</v>
      </c>
      <c r="M7011" s="1">
        <v>65.0</v>
      </c>
    </row>
    <row r="7012">
      <c r="A7012" s="1" t="s">
        <v>7217</v>
      </c>
      <c r="B7012" s="1" t="s">
        <v>17</v>
      </c>
      <c r="C7012" s="1" t="str">
        <f t="array" ref="C7012">_xlfn.XLOOKUP($B7012, sales_teams!$A$2:$A$36, sales_teams!$B$2:$B$36)</f>
        <v>Dustin Brinkmann</v>
      </c>
      <c r="D7012" s="1" t="str">
        <f t="array" ref="D7012">_xlfn.XLOOKUP($B7012, sales_teams!$A$2:$A$36, sales_teams!$C$2:$C$36)</f>
        <v>Central</v>
      </c>
      <c r="E7012" s="1" t="s">
        <v>181</v>
      </c>
      <c r="F7012" s="1" t="s">
        <v>145</v>
      </c>
      <c r="G7012" s="1" t="str">
        <f t="array" ref="G7012">IF($F7012="", "", _xlfn.XLOOKUP($F7012,accounts!$A$2:$A$86,accounts!$B$2:$B$86, "Other"))</f>
        <v>technology</v>
      </c>
      <c r="H7012" s="1" t="str">
        <f t="array" ref="H7012">IF($F7012="", "", IFS(_xlfn.XLOOKUP($F7012, accounts!$A$2:$A$86, accounts!$E$2:$E$86, 0)&gt;=1000, "Enterprise", _xlfn.XLOOKUP($F7012, accounts!$A$2:$A$86, accounts!$E$2:$E$86, 0)&gt;=100, "Mid-Market", TRUE, "SMB"))</f>
        <v>Enterprise</v>
      </c>
      <c r="I7012" s="1" t="str">
        <f t="array" ref="I7012">IF($F7012="", "", _xlfn.XLOOKUP($F7012,accounts!$A$2:$A$86,accounts!$F$2:$F$86, "Other"))</f>
        <v>Panama</v>
      </c>
      <c r="J7012" s="1" t="s">
        <v>131</v>
      </c>
      <c r="K7012" s="3">
        <v>43004.0</v>
      </c>
      <c r="L7012" s="3">
        <v>43094.0</v>
      </c>
      <c r="M7012" s="1">
        <v>585.0</v>
      </c>
    </row>
    <row r="7013">
      <c r="A7013" s="1" t="s">
        <v>7218</v>
      </c>
      <c r="B7013" s="1" t="s">
        <v>92</v>
      </c>
      <c r="C7013" s="1" t="str">
        <f t="array" ref="C7013">_xlfn.XLOOKUP($B7013, sales_teams!$A$2:$A$36, sales_teams!$B$2:$B$36)</f>
        <v>Celia Rouche</v>
      </c>
      <c r="D7013" s="1" t="str">
        <f t="array" ref="D7013">_xlfn.XLOOKUP($B7013, sales_teams!$A$2:$A$36, sales_teams!$C$2:$C$36)</f>
        <v>West</v>
      </c>
      <c r="E7013" s="1" t="s">
        <v>109</v>
      </c>
      <c r="G7013" s="1" t="str">
        <f t="array" ref="G7013">IF($F7013="", "", _xlfn.XLOOKUP($F7013,accounts!$A$2:$A$86,accounts!$B$2:$B$86, "Other"))</f>
        <v/>
      </c>
      <c r="H7013" s="1" t="str">
        <f t="array" ref="H7013">IF($F7013="", "", IFS(_xlfn.XLOOKUP($F7013, accounts!$A$2:$A$86, accounts!$E$2:$E$86, 0)&gt;=1000, "Enterprise", _xlfn.XLOOKUP($F7013, accounts!$A$2:$A$86, accounts!$E$2:$E$86, 0)&gt;=100, "Mid-Market", TRUE, "SMB"))</f>
        <v/>
      </c>
      <c r="I7013" s="1" t="str">
        <f t="array" ref="I7013">IF($F7013="", "", _xlfn.XLOOKUP($F7013,accounts!$A$2:$A$86,accounts!$F$2:$F$86, "Other"))</f>
        <v/>
      </c>
      <c r="J7013" s="1" t="s">
        <v>189</v>
      </c>
      <c r="K7013" s="3">
        <v>43004.0</v>
      </c>
    </row>
    <row r="7014">
      <c r="A7014" s="1" t="s">
        <v>7219</v>
      </c>
      <c r="B7014" s="1" t="s">
        <v>92</v>
      </c>
      <c r="C7014" s="1" t="str">
        <f t="array" ref="C7014">_xlfn.XLOOKUP($B7014, sales_teams!$A$2:$A$36, sales_teams!$B$2:$B$36)</f>
        <v>Celia Rouche</v>
      </c>
      <c r="D7014" s="1" t="str">
        <f t="array" ref="D7014">_xlfn.XLOOKUP($B7014, sales_teams!$A$2:$A$36, sales_teams!$C$2:$C$36)</f>
        <v>West</v>
      </c>
      <c r="E7014" s="1" t="s">
        <v>179</v>
      </c>
      <c r="F7014" s="1" t="s">
        <v>142</v>
      </c>
      <c r="G7014" s="1" t="str">
        <f t="array" ref="G7014">IF($F7014="", "", _xlfn.XLOOKUP($F7014,accounts!$A$2:$A$86,accounts!$B$2:$B$86, "Other"))</f>
        <v>retail</v>
      </c>
      <c r="H7014" s="1" t="str">
        <f t="array" ref="H7014">IF($F7014="", "", IFS(_xlfn.XLOOKUP($F7014, accounts!$A$2:$A$86, accounts!$E$2:$E$86, 0)&gt;=1000, "Enterprise", _xlfn.XLOOKUP($F7014, accounts!$A$2:$A$86, accounts!$E$2:$E$86, 0)&gt;=100, "Mid-Market", TRUE, "SMB"))</f>
        <v>Enterprise</v>
      </c>
      <c r="I7014" s="1" t="str">
        <f t="array" ref="I7014">IF($F7014="", "", _xlfn.XLOOKUP($F7014,accounts!$A$2:$A$86,accounts!$F$2:$F$86, "Other"))</f>
        <v>United States</v>
      </c>
      <c r="J7014" s="1" t="s">
        <v>192</v>
      </c>
      <c r="K7014" s="3">
        <v>43004.0</v>
      </c>
      <c r="L7014" s="3">
        <v>43011.0</v>
      </c>
      <c r="M7014" s="1">
        <v>0.0</v>
      </c>
    </row>
    <row r="7015">
      <c r="A7015" s="1" t="s">
        <v>7220</v>
      </c>
      <c r="B7015" s="1" t="s">
        <v>24</v>
      </c>
      <c r="C7015" s="1" t="str">
        <f t="array" ref="C7015">_xlfn.XLOOKUP($B7015, sales_teams!$A$2:$A$36, sales_teams!$B$2:$B$36)</f>
        <v>Melvin Marxen</v>
      </c>
      <c r="D7015" s="1" t="str">
        <f t="array" ref="D7015">_xlfn.XLOOKUP($B7015, sales_teams!$A$2:$A$36, sales_teams!$C$2:$C$36)</f>
        <v>Central</v>
      </c>
      <c r="E7015" s="1" t="s">
        <v>109</v>
      </c>
      <c r="F7015" s="1" t="s">
        <v>79</v>
      </c>
      <c r="G7015" s="1" t="str">
        <f t="array" ref="G7015">IF($F7015="", "", _xlfn.XLOOKUP($F7015,accounts!$A$2:$A$86,accounts!$B$2:$B$86, "Other"))</f>
        <v>entertainment</v>
      </c>
      <c r="H7015" s="1" t="str">
        <f t="array" ref="H7015">IF($F7015="", "", IFS(_xlfn.XLOOKUP($F7015, accounts!$A$2:$A$86, accounts!$E$2:$E$86, 0)&gt;=1000, "Enterprise", _xlfn.XLOOKUP($F7015, accounts!$A$2:$A$86, accounts!$E$2:$E$86, 0)&gt;=100, "Mid-Market", TRUE, "SMB"))</f>
        <v>Mid-Market</v>
      </c>
      <c r="I7015" s="1" t="str">
        <f t="array" ref="I7015">IF($F7015="", "", _xlfn.XLOOKUP($F7015,accounts!$A$2:$A$86,accounts!$F$2:$F$86, "Other"))</f>
        <v>United States</v>
      </c>
      <c r="J7015" s="1" t="s">
        <v>192</v>
      </c>
      <c r="K7015" s="3">
        <v>43004.0</v>
      </c>
      <c r="L7015" s="3">
        <v>43011.0</v>
      </c>
      <c r="M7015" s="1">
        <v>0.0</v>
      </c>
    </row>
    <row r="7016">
      <c r="A7016" s="1" t="s">
        <v>7221</v>
      </c>
      <c r="B7016" s="1" t="s">
        <v>24</v>
      </c>
      <c r="C7016" s="1" t="str">
        <f t="array" ref="C7016">_xlfn.XLOOKUP($B7016, sales_teams!$A$2:$A$36, sales_teams!$B$2:$B$36)</f>
        <v>Melvin Marxen</v>
      </c>
      <c r="D7016" s="1" t="str">
        <f t="array" ref="D7016">_xlfn.XLOOKUP($B7016, sales_teams!$A$2:$A$36, sales_teams!$C$2:$C$36)</f>
        <v>Central</v>
      </c>
      <c r="E7016" s="1" t="s">
        <v>188</v>
      </c>
      <c r="F7016" s="1" t="s">
        <v>47</v>
      </c>
      <c r="G7016" s="1" t="str">
        <f t="array" ref="G7016">IF($F7016="", "", _xlfn.XLOOKUP($F7016,accounts!$A$2:$A$86,accounts!$B$2:$B$86, "Other"))</f>
        <v>retail</v>
      </c>
      <c r="H7016" s="1" t="str">
        <f t="array" ref="H7016">IF($F7016="", "", IFS(_xlfn.XLOOKUP($F7016, accounts!$A$2:$A$86, accounts!$E$2:$E$86, 0)&gt;=1000, "Enterprise", _xlfn.XLOOKUP($F7016, accounts!$A$2:$A$86, accounts!$E$2:$E$86, 0)&gt;=100, "Mid-Market", TRUE, "SMB"))</f>
        <v>Enterprise</v>
      </c>
      <c r="I7016" s="1" t="str">
        <f t="array" ref="I7016">IF($F7016="", "", _xlfn.XLOOKUP($F7016,accounts!$A$2:$A$86,accounts!$F$2:$F$86, "Other"))</f>
        <v>United States</v>
      </c>
      <c r="J7016" s="1" t="s">
        <v>192</v>
      </c>
      <c r="K7016" s="3">
        <v>43004.0</v>
      </c>
      <c r="L7016" s="3">
        <v>43015.0</v>
      </c>
      <c r="M7016" s="1">
        <v>0.0</v>
      </c>
    </row>
    <row r="7017">
      <c r="A7017" s="1" t="s">
        <v>7222</v>
      </c>
      <c r="B7017" s="1" t="s">
        <v>24</v>
      </c>
      <c r="C7017" s="1" t="str">
        <f t="array" ref="C7017">_xlfn.XLOOKUP($B7017, sales_teams!$A$2:$A$36, sales_teams!$B$2:$B$36)</f>
        <v>Melvin Marxen</v>
      </c>
      <c r="D7017" s="1" t="str">
        <f t="array" ref="D7017">_xlfn.XLOOKUP($B7017, sales_teams!$A$2:$A$36, sales_teams!$C$2:$C$36)</f>
        <v>Central</v>
      </c>
      <c r="E7017" s="1" t="s">
        <v>188</v>
      </c>
      <c r="F7017" s="1" t="s">
        <v>145</v>
      </c>
      <c r="G7017" s="1" t="str">
        <f t="array" ref="G7017">IF($F7017="", "", _xlfn.XLOOKUP($F7017,accounts!$A$2:$A$86,accounts!$B$2:$B$86, "Other"))</f>
        <v>technology</v>
      </c>
      <c r="H7017" s="1" t="str">
        <f t="array" ref="H7017">IF($F7017="", "", IFS(_xlfn.XLOOKUP($F7017, accounts!$A$2:$A$86, accounts!$E$2:$E$86, 0)&gt;=1000, "Enterprise", _xlfn.XLOOKUP($F7017, accounts!$A$2:$A$86, accounts!$E$2:$E$86, 0)&gt;=100, "Mid-Market", TRUE, "SMB"))</f>
        <v>Enterprise</v>
      </c>
      <c r="I7017" s="1" t="str">
        <f t="array" ref="I7017">IF($F7017="", "", _xlfn.XLOOKUP($F7017,accounts!$A$2:$A$86,accounts!$F$2:$F$86, "Other"))</f>
        <v>Panama</v>
      </c>
      <c r="J7017" s="1" t="s">
        <v>192</v>
      </c>
      <c r="K7017" s="3">
        <v>43004.0</v>
      </c>
      <c r="L7017" s="3">
        <v>43012.0</v>
      </c>
      <c r="M7017" s="1">
        <v>0.0</v>
      </c>
    </row>
    <row r="7018">
      <c r="A7018" s="1" t="s">
        <v>7223</v>
      </c>
      <c r="B7018" s="1" t="s">
        <v>24</v>
      </c>
      <c r="C7018" s="1" t="str">
        <f t="array" ref="C7018">_xlfn.XLOOKUP($B7018, sales_teams!$A$2:$A$36, sales_teams!$B$2:$B$36)</f>
        <v>Melvin Marxen</v>
      </c>
      <c r="D7018" s="1" t="str">
        <f t="array" ref="D7018">_xlfn.XLOOKUP($B7018, sales_teams!$A$2:$A$36, sales_teams!$C$2:$C$36)</f>
        <v>Central</v>
      </c>
      <c r="E7018" s="1" t="s">
        <v>194</v>
      </c>
      <c r="F7018" s="1" t="s">
        <v>128</v>
      </c>
      <c r="G7018" s="1" t="str">
        <f t="array" ref="G7018">IF($F7018="", "", _xlfn.XLOOKUP($F7018,accounts!$A$2:$A$86,accounts!$B$2:$B$86, "Other"))</f>
        <v>marketing</v>
      </c>
      <c r="H7018" s="1" t="str">
        <f t="array" ref="H7018">IF($F7018="", "", IFS(_xlfn.XLOOKUP($F7018, accounts!$A$2:$A$86, accounts!$E$2:$E$86, 0)&gt;=1000, "Enterprise", _xlfn.XLOOKUP($F7018, accounts!$A$2:$A$86, accounts!$E$2:$E$86, 0)&gt;=100, "Mid-Market", TRUE, "SMB"))</f>
        <v>Enterprise</v>
      </c>
      <c r="I7018" s="1" t="str">
        <f t="array" ref="I7018">IF($F7018="", "", _xlfn.XLOOKUP($F7018,accounts!$A$2:$A$86,accounts!$F$2:$F$86, "Other"))</f>
        <v>United States</v>
      </c>
      <c r="J7018" s="1" t="s">
        <v>131</v>
      </c>
      <c r="K7018" s="3">
        <v>43004.0</v>
      </c>
      <c r="L7018" s="3">
        <v>43015.0</v>
      </c>
      <c r="M7018" s="1">
        <v>5708.0</v>
      </c>
    </row>
    <row r="7019">
      <c r="A7019" s="1" t="s">
        <v>7224</v>
      </c>
      <c r="B7019" s="1" t="s">
        <v>107</v>
      </c>
      <c r="C7019" s="1" t="str">
        <f t="array" ref="C7019">_xlfn.XLOOKUP($B7019, sales_teams!$A$2:$A$36, sales_teams!$B$2:$B$36)</f>
        <v>Summer Sewald</v>
      </c>
      <c r="D7019" s="1" t="str">
        <f t="array" ref="D7019">_xlfn.XLOOKUP($B7019, sales_teams!$A$2:$A$36, sales_teams!$C$2:$C$36)</f>
        <v>West</v>
      </c>
      <c r="E7019" s="1" t="s">
        <v>179</v>
      </c>
      <c r="F7019" s="1" t="s">
        <v>119</v>
      </c>
      <c r="G7019" s="1" t="str">
        <f t="array" ref="G7019">IF($F7019="", "", _xlfn.XLOOKUP($F7019,accounts!$A$2:$A$86,accounts!$B$2:$B$86, "Other"))</f>
        <v>technology</v>
      </c>
      <c r="H7019" s="1" t="str">
        <f t="array" ref="H7019">IF($F7019="", "", IFS(_xlfn.XLOOKUP($F7019, accounts!$A$2:$A$86, accounts!$E$2:$E$86, 0)&gt;=1000, "Enterprise", _xlfn.XLOOKUP($F7019, accounts!$A$2:$A$86, accounts!$E$2:$E$86, 0)&gt;=100, "Mid-Market", TRUE, "SMB"))</f>
        <v>Enterprise</v>
      </c>
      <c r="I7019" s="1" t="str">
        <f t="array" ref="I7019">IF($F7019="", "", _xlfn.XLOOKUP($F7019,accounts!$A$2:$A$86,accounts!$F$2:$F$86, "Other"))</f>
        <v>Korea</v>
      </c>
      <c r="J7019" s="1" t="s">
        <v>192</v>
      </c>
      <c r="K7019" s="3">
        <v>43004.0</v>
      </c>
      <c r="L7019" s="3">
        <v>43013.0</v>
      </c>
      <c r="M7019" s="1">
        <v>0.0</v>
      </c>
    </row>
    <row r="7020">
      <c r="A7020" s="1" t="s">
        <v>7225</v>
      </c>
      <c r="B7020" s="1" t="s">
        <v>18</v>
      </c>
      <c r="C7020" s="1" t="str">
        <f t="array" ref="C7020">_xlfn.XLOOKUP($B7020, sales_teams!$A$2:$A$36, sales_teams!$B$2:$B$36)</f>
        <v>Dustin Brinkmann</v>
      </c>
      <c r="D7020" s="1" t="str">
        <f t="array" ref="D7020">_xlfn.XLOOKUP($B7020, sales_teams!$A$2:$A$36, sales_teams!$C$2:$C$36)</f>
        <v>Central</v>
      </c>
      <c r="E7020" s="1" t="s">
        <v>181</v>
      </c>
      <c r="F7020" s="1" t="s">
        <v>29</v>
      </c>
      <c r="G7020" s="1" t="str">
        <f t="array" ref="G7020">IF($F7020="", "", _xlfn.XLOOKUP($F7020,accounts!$A$2:$A$86,accounts!$B$2:$B$86, "Other"))</f>
        <v>medical</v>
      </c>
      <c r="H7020" s="1" t="str">
        <f t="array" ref="H7020">IF($F7020="", "", IFS(_xlfn.XLOOKUP($F7020, accounts!$A$2:$A$86, accounts!$E$2:$E$86, 0)&gt;=1000, "Enterprise", _xlfn.XLOOKUP($F7020, accounts!$A$2:$A$86, accounts!$E$2:$E$86, 0)&gt;=100, "Mid-Market", TRUE, "SMB"))</f>
        <v>Enterprise</v>
      </c>
      <c r="I7020" s="1" t="str">
        <f t="array" ref="I7020">IF($F7020="", "", _xlfn.XLOOKUP($F7020,accounts!$A$2:$A$86,accounts!$F$2:$F$86, "Other"))</f>
        <v>Philipines</v>
      </c>
      <c r="J7020" s="1" t="s">
        <v>131</v>
      </c>
      <c r="K7020" s="3">
        <v>43004.0</v>
      </c>
      <c r="L7020" s="3">
        <v>43054.0</v>
      </c>
      <c r="M7020" s="1">
        <v>571.0</v>
      </c>
    </row>
    <row r="7021">
      <c r="A7021" s="1" t="s">
        <v>7226</v>
      </c>
      <c r="B7021" s="1" t="s">
        <v>18</v>
      </c>
      <c r="C7021" s="1" t="str">
        <f t="array" ref="C7021">_xlfn.XLOOKUP($B7021, sales_teams!$A$2:$A$36, sales_teams!$B$2:$B$36)</f>
        <v>Dustin Brinkmann</v>
      </c>
      <c r="D7021" s="1" t="str">
        <f t="array" ref="D7021">_xlfn.XLOOKUP($B7021, sales_teams!$A$2:$A$36, sales_teams!$C$2:$C$36)</f>
        <v>Central</v>
      </c>
      <c r="E7021" s="1" t="s">
        <v>181</v>
      </c>
      <c r="F7021" s="1" t="s">
        <v>152</v>
      </c>
      <c r="G7021" s="1" t="str">
        <f t="array" ref="G7021">IF($F7021="", "", _xlfn.XLOOKUP($F7021,accounts!$A$2:$A$86,accounts!$B$2:$B$86, "Other"))</f>
        <v>marketing</v>
      </c>
      <c r="H7021" s="1" t="str">
        <f t="array" ref="H7021">IF($F7021="", "", IFS(_xlfn.XLOOKUP($F7021, accounts!$A$2:$A$86, accounts!$E$2:$E$86, 0)&gt;=1000, "Enterprise", _xlfn.XLOOKUP($F7021, accounts!$A$2:$A$86, accounts!$E$2:$E$86, 0)&gt;=100, "Mid-Market", TRUE, "SMB"))</f>
        <v>Mid-Market</v>
      </c>
      <c r="I7021" s="1" t="str">
        <f t="array" ref="I7021">IF($F7021="", "", _xlfn.XLOOKUP($F7021,accounts!$A$2:$A$86,accounts!$F$2:$F$86, "Other"))</f>
        <v>United States</v>
      </c>
      <c r="J7021" s="1" t="s">
        <v>131</v>
      </c>
      <c r="K7021" s="3">
        <v>43004.0</v>
      </c>
      <c r="L7021" s="3">
        <v>43093.0</v>
      </c>
      <c r="M7021" s="1">
        <v>619.0</v>
      </c>
    </row>
    <row r="7022">
      <c r="A7022" s="1" t="s">
        <v>7227</v>
      </c>
      <c r="B7022" s="1" t="s">
        <v>54</v>
      </c>
      <c r="C7022" s="1" t="str">
        <f t="array" ref="C7022">_xlfn.XLOOKUP($B7022, sales_teams!$A$2:$A$36, sales_teams!$B$2:$B$36)</f>
        <v>Rocco Neubert</v>
      </c>
      <c r="D7022" s="1" t="str">
        <f t="array" ref="D7022">_xlfn.XLOOKUP($B7022, sales_teams!$A$2:$A$36, sales_teams!$C$2:$C$36)</f>
        <v>East</v>
      </c>
      <c r="E7022" s="1" t="s">
        <v>188</v>
      </c>
      <c r="F7022" s="1" t="s">
        <v>83</v>
      </c>
      <c r="G7022" s="1" t="str">
        <f t="array" ref="G7022">IF($F7022="", "", _xlfn.XLOOKUP($F7022,accounts!$A$2:$A$86,accounts!$B$2:$B$86, "Other"))</f>
        <v>marketing</v>
      </c>
      <c r="H7022" s="1" t="str">
        <f t="array" ref="H7022">IF($F7022="", "", IFS(_xlfn.XLOOKUP($F7022, accounts!$A$2:$A$86, accounts!$E$2:$E$86, 0)&gt;=1000, "Enterprise", _xlfn.XLOOKUP($F7022, accounts!$A$2:$A$86, accounts!$E$2:$E$86, 0)&gt;=100, "Mid-Market", TRUE, "SMB"))</f>
        <v>Enterprise</v>
      </c>
      <c r="I7022" s="1" t="str">
        <f t="array" ref="I7022">IF($F7022="", "", _xlfn.XLOOKUP($F7022,accounts!$A$2:$A$86,accounts!$F$2:$F$86, "Other"))</f>
        <v>United States</v>
      </c>
      <c r="J7022" s="1" t="s">
        <v>131</v>
      </c>
      <c r="K7022" s="3">
        <v>43004.0</v>
      </c>
      <c r="L7022" s="3">
        <v>43011.0</v>
      </c>
      <c r="M7022" s="1">
        <v>2984.0</v>
      </c>
    </row>
    <row r="7023">
      <c r="A7023" s="1" t="s">
        <v>7228</v>
      </c>
      <c r="B7023" s="1" t="s">
        <v>41</v>
      </c>
      <c r="C7023" s="1" t="str">
        <f t="array" ref="C7023">_xlfn.XLOOKUP($B7023, sales_teams!$A$2:$A$36, sales_teams!$B$2:$B$36)</f>
        <v>Cara Losch</v>
      </c>
      <c r="D7023" s="1" t="str">
        <f t="array" ref="D7023">_xlfn.XLOOKUP($B7023, sales_teams!$A$2:$A$36, sales_teams!$C$2:$C$36)</f>
        <v>East</v>
      </c>
      <c r="E7023" s="1" t="s">
        <v>181</v>
      </c>
      <c r="F7023" s="1" t="s">
        <v>32</v>
      </c>
      <c r="G7023" s="1" t="str">
        <f t="array" ref="G7023">IF($F7023="", "", _xlfn.XLOOKUP($F7023,accounts!$A$2:$A$86,accounts!$B$2:$B$86, "Other"))</f>
        <v>medical</v>
      </c>
      <c r="H7023" s="1" t="str">
        <f t="array" ref="H7023">IF($F7023="", "", IFS(_xlfn.XLOOKUP($F7023, accounts!$A$2:$A$86, accounts!$E$2:$E$86, 0)&gt;=1000, "Enterprise", _xlfn.XLOOKUP($F7023, accounts!$A$2:$A$86, accounts!$E$2:$E$86, 0)&gt;=100, "Mid-Market", TRUE, "SMB"))</f>
        <v>Enterprise</v>
      </c>
      <c r="I7023" s="1" t="str">
        <f t="array" ref="I7023">IF($F7023="", "", _xlfn.XLOOKUP($F7023,accounts!$A$2:$A$86,accounts!$F$2:$F$86, "Other"))</f>
        <v>United States</v>
      </c>
      <c r="J7023" s="1" t="s">
        <v>131</v>
      </c>
      <c r="K7023" s="3">
        <v>43004.0</v>
      </c>
      <c r="L7023" s="3">
        <v>43009.0</v>
      </c>
      <c r="M7023" s="1">
        <v>558.0</v>
      </c>
    </row>
    <row r="7024">
      <c r="A7024" s="1" t="s">
        <v>7229</v>
      </c>
      <c r="B7024" s="1" t="s">
        <v>41</v>
      </c>
      <c r="C7024" s="1" t="str">
        <f t="array" ref="C7024">_xlfn.XLOOKUP($B7024, sales_teams!$A$2:$A$36, sales_teams!$B$2:$B$36)</f>
        <v>Cara Losch</v>
      </c>
      <c r="D7024" s="1" t="str">
        <f t="array" ref="D7024">_xlfn.XLOOKUP($B7024, sales_teams!$A$2:$A$36, sales_teams!$C$2:$C$36)</f>
        <v>East</v>
      </c>
      <c r="E7024" s="1" t="s">
        <v>179</v>
      </c>
      <c r="F7024" s="1" t="s">
        <v>59</v>
      </c>
      <c r="G7024" s="1" t="str">
        <f t="array" ref="G7024">IF($F7024="", "", _xlfn.XLOOKUP($F7024,accounts!$A$2:$A$86,accounts!$B$2:$B$86, "Other"))</f>
        <v>medical</v>
      </c>
      <c r="H7024" s="1" t="str">
        <f t="array" ref="H7024">IF($F7024="", "", IFS(_xlfn.XLOOKUP($F7024, accounts!$A$2:$A$86, accounts!$E$2:$E$86, 0)&gt;=1000, "Enterprise", _xlfn.XLOOKUP($F7024, accounts!$A$2:$A$86, accounts!$E$2:$E$86, 0)&gt;=100, "Mid-Market", TRUE, "SMB"))</f>
        <v>SMB</v>
      </c>
      <c r="I7024" s="1" t="str">
        <f t="array" ref="I7024">IF($F7024="", "", _xlfn.XLOOKUP($F7024,accounts!$A$2:$A$86,accounts!$F$2:$F$86, "Other"))</f>
        <v>United States</v>
      </c>
      <c r="J7024" s="1" t="s">
        <v>131</v>
      </c>
      <c r="K7024" s="3">
        <v>43004.0</v>
      </c>
      <c r="L7024" s="3">
        <v>43071.0</v>
      </c>
      <c r="M7024" s="1">
        <v>57.0</v>
      </c>
    </row>
    <row r="7025">
      <c r="A7025" s="1" t="s">
        <v>7230</v>
      </c>
      <c r="B7025" s="1" t="s">
        <v>34</v>
      </c>
      <c r="C7025" s="1" t="str">
        <f t="array" ref="C7025">_xlfn.XLOOKUP($B7025, sales_teams!$A$2:$A$36, sales_teams!$B$2:$B$36)</f>
        <v>Cara Losch</v>
      </c>
      <c r="D7025" s="1" t="str">
        <f t="array" ref="D7025">_xlfn.XLOOKUP($B7025, sales_teams!$A$2:$A$36, sales_teams!$C$2:$C$36)</f>
        <v>East</v>
      </c>
      <c r="E7025" s="1" t="s">
        <v>179</v>
      </c>
      <c r="F7025" s="1" t="s">
        <v>121</v>
      </c>
      <c r="G7025" s="1" t="str">
        <f t="array" ref="G7025">IF($F7025="", "", _xlfn.XLOOKUP($F7025,accounts!$A$2:$A$86,accounts!$B$2:$B$86, "Other"))</f>
        <v>telecommunications</v>
      </c>
      <c r="H7025" s="1" t="str">
        <f t="array" ref="H7025">IF($F7025="", "", IFS(_xlfn.XLOOKUP($F7025, accounts!$A$2:$A$86, accounts!$E$2:$E$86, 0)&gt;=1000, "Enterprise", _xlfn.XLOOKUP($F7025, accounts!$A$2:$A$86, accounts!$E$2:$E$86, 0)&gt;=100, "Mid-Market", TRUE, "SMB"))</f>
        <v>Enterprise</v>
      </c>
      <c r="I7025" s="1" t="str">
        <f t="array" ref="I7025">IF($F7025="", "", _xlfn.XLOOKUP($F7025,accounts!$A$2:$A$86,accounts!$F$2:$F$86, "Other"))</f>
        <v>United States</v>
      </c>
      <c r="J7025" s="1" t="s">
        <v>131</v>
      </c>
      <c r="K7025" s="3">
        <v>43004.0</v>
      </c>
      <c r="L7025" s="3">
        <v>43069.0</v>
      </c>
      <c r="M7025" s="1">
        <v>61.0</v>
      </c>
    </row>
    <row r="7026">
      <c r="A7026" s="1" t="s">
        <v>7231</v>
      </c>
      <c r="B7026" s="1" t="s">
        <v>7</v>
      </c>
      <c r="C7026" s="1" t="str">
        <f t="array" ref="C7026">_xlfn.XLOOKUP($B7026, sales_teams!$A$2:$A$36, sales_teams!$B$2:$B$36)</f>
        <v>Dustin Brinkmann</v>
      </c>
      <c r="D7026" s="1" t="str">
        <f t="array" ref="D7026">_xlfn.XLOOKUP($B7026, sales_teams!$A$2:$A$36, sales_teams!$C$2:$C$36)</f>
        <v>Central</v>
      </c>
      <c r="E7026" s="1" t="s">
        <v>181</v>
      </c>
      <c r="F7026" s="1" t="s">
        <v>119</v>
      </c>
      <c r="G7026" s="1" t="str">
        <f t="array" ref="G7026">IF($F7026="", "", _xlfn.XLOOKUP($F7026,accounts!$A$2:$A$86,accounts!$B$2:$B$86, "Other"))</f>
        <v>technology</v>
      </c>
      <c r="H7026" s="1" t="str">
        <f t="array" ref="H7026">IF($F7026="", "", IFS(_xlfn.XLOOKUP($F7026, accounts!$A$2:$A$86, accounts!$E$2:$E$86, 0)&gt;=1000, "Enterprise", _xlfn.XLOOKUP($F7026, accounts!$A$2:$A$86, accounts!$E$2:$E$86, 0)&gt;=100, "Mid-Market", TRUE, "SMB"))</f>
        <v>Enterprise</v>
      </c>
      <c r="I7026" s="1" t="str">
        <f t="array" ref="I7026">IF($F7026="", "", _xlfn.XLOOKUP($F7026,accounts!$A$2:$A$86,accounts!$F$2:$F$86, "Other"))</f>
        <v>Korea</v>
      </c>
      <c r="J7026" s="1" t="s">
        <v>131</v>
      </c>
      <c r="K7026" s="3">
        <v>43005.0</v>
      </c>
      <c r="L7026" s="3">
        <v>43095.0</v>
      </c>
      <c r="M7026" s="1">
        <v>543.0</v>
      </c>
    </row>
    <row r="7027">
      <c r="A7027" s="1" t="s">
        <v>7232</v>
      </c>
      <c r="B7027" s="1" t="s">
        <v>57</v>
      </c>
      <c r="C7027" s="1" t="str">
        <f t="array" ref="C7027">_xlfn.XLOOKUP($B7027, sales_teams!$A$2:$A$36, sales_teams!$B$2:$B$36)</f>
        <v>Rocco Neubert</v>
      </c>
      <c r="D7027" s="1" t="str">
        <f t="array" ref="D7027">_xlfn.XLOOKUP($B7027, sales_teams!$A$2:$A$36, sales_teams!$C$2:$C$36)</f>
        <v>East</v>
      </c>
      <c r="E7027" s="1" t="s">
        <v>148</v>
      </c>
      <c r="F7027" s="1" t="s">
        <v>177</v>
      </c>
      <c r="G7027" s="1" t="str">
        <f t="array" ref="G7027">IF($F7027="", "", _xlfn.XLOOKUP($F7027,accounts!$A$2:$A$86,accounts!$B$2:$B$86, "Other"))</f>
        <v>software</v>
      </c>
      <c r="H7027" s="1" t="str">
        <f t="array" ref="H7027">IF($F7027="", "", IFS(_xlfn.XLOOKUP($F7027, accounts!$A$2:$A$86, accounts!$E$2:$E$86, 0)&gt;=1000, "Enterprise", _xlfn.XLOOKUP($F7027, accounts!$A$2:$A$86, accounts!$E$2:$E$86, 0)&gt;=100, "Mid-Market", TRUE, "SMB"))</f>
        <v>Enterprise</v>
      </c>
      <c r="I7027" s="1" t="str">
        <f t="array" ref="I7027">IF($F7027="", "", _xlfn.XLOOKUP($F7027,accounts!$A$2:$A$86,accounts!$F$2:$F$86, "Other"))</f>
        <v>United States</v>
      </c>
      <c r="J7027" s="1" t="s">
        <v>131</v>
      </c>
      <c r="K7027" s="3">
        <v>43005.0</v>
      </c>
      <c r="L7027" s="3">
        <v>43081.0</v>
      </c>
      <c r="M7027" s="1">
        <v>4125.0</v>
      </c>
    </row>
    <row r="7028">
      <c r="A7028" s="1" t="s">
        <v>7233</v>
      </c>
      <c r="B7028" s="1" t="s">
        <v>52</v>
      </c>
      <c r="C7028" s="1" t="str">
        <f t="array" ref="C7028">_xlfn.XLOOKUP($B7028, sales_teams!$A$2:$A$36, sales_teams!$B$2:$B$36)</f>
        <v>Rocco Neubert</v>
      </c>
      <c r="D7028" s="1" t="str">
        <f t="array" ref="D7028">_xlfn.XLOOKUP($B7028, sales_teams!$A$2:$A$36, sales_teams!$C$2:$C$36)</f>
        <v>East</v>
      </c>
      <c r="E7028" s="1" t="s">
        <v>194</v>
      </c>
      <c r="F7028" s="1" t="s">
        <v>98</v>
      </c>
      <c r="G7028" s="1" t="str">
        <f t="array" ref="G7028">IF($F7028="", "", _xlfn.XLOOKUP($F7028,accounts!$A$2:$A$86,accounts!$B$2:$B$86, "Other"))</f>
        <v>retail</v>
      </c>
      <c r="H7028" s="1" t="str">
        <f t="array" ref="H7028">IF($F7028="", "", IFS(_xlfn.XLOOKUP($F7028, accounts!$A$2:$A$86, accounts!$E$2:$E$86, 0)&gt;=1000, "Enterprise", _xlfn.XLOOKUP($F7028, accounts!$A$2:$A$86, accounts!$E$2:$E$86, 0)&gt;=100, "Mid-Market", TRUE, "SMB"))</f>
        <v>Enterprise</v>
      </c>
      <c r="I7028" s="1" t="str">
        <f t="array" ref="I7028">IF($F7028="", "", _xlfn.XLOOKUP($F7028,accounts!$A$2:$A$86,accounts!$F$2:$F$86, "Other"))</f>
        <v>Japan</v>
      </c>
      <c r="J7028" s="1" t="s">
        <v>131</v>
      </c>
      <c r="K7028" s="3">
        <v>43005.0</v>
      </c>
      <c r="L7028" s="3">
        <v>43098.0</v>
      </c>
      <c r="M7028" s="1">
        <v>5301.0</v>
      </c>
    </row>
    <row r="7029">
      <c r="A7029" s="1" t="s">
        <v>7234</v>
      </c>
      <c r="B7029" s="1" t="s">
        <v>39</v>
      </c>
      <c r="C7029" s="1" t="str">
        <f t="array" ref="C7029">_xlfn.XLOOKUP($B7029, sales_teams!$A$2:$A$36, sales_teams!$B$2:$B$36)</f>
        <v>Cara Losch</v>
      </c>
      <c r="D7029" s="1" t="str">
        <f t="array" ref="D7029">_xlfn.XLOOKUP($B7029, sales_teams!$A$2:$A$36, sales_teams!$C$2:$C$36)</f>
        <v>East</v>
      </c>
      <c r="E7029" s="1" t="s">
        <v>181</v>
      </c>
      <c r="F7029" s="1" t="s">
        <v>126</v>
      </c>
      <c r="G7029" s="1" t="str">
        <f t="array" ref="G7029">IF($F7029="", "", _xlfn.XLOOKUP($F7029,accounts!$A$2:$A$86,accounts!$B$2:$B$86, "Other"))</f>
        <v>retail</v>
      </c>
      <c r="H7029" s="1" t="str">
        <f t="array" ref="H7029">IF($F7029="", "", IFS(_xlfn.XLOOKUP($F7029, accounts!$A$2:$A$86, accounts!$E$2:$E$86, 0)&gt;=1000, "Enterprise", _xlfn.XLOOKUP($F7029, accounts!$A$2:$A$86, accounts!$E$2:$E$86, 0)&gt;=100, "Mid-Market", TRUE, "SMB"))</f>
        <v>Enterprise</v>
      </c>
      <c r="I7029" s="1" t="str">
        <f t="array" ref="I7029">IF($F7029="", "", _xlfn.XLOOKUP($F7029,accounts!$A$2:$A$86,accounts!$F$2:$F$86, "Other"))</f>
        <v>United States</v>
      </c>
      <c r="J7029" s="1" t="s">
        <v>131</v>
      </c>
      <c r="K7029" s="3">
        <v>43005.0</v>
      </c>
      <c r="L7029" s="3">
        <v>43013.0</v>
      </c>
      <c r="M7029" s="1">
        <v>495.0</v>
      </c>
    </row>
    <row r="7030">
      <c r="A7030" s="1" t="s">
        <v>7235</v>
      </c>
      <c r="B7030" s="1" t="s">
        <v>39</v>
      </c>
      <c r="C7030" s="1" t="str">
        <f t="array" ref="C7030">_xlfn.XLOOKUP($B7030, sales_teams!$A$2:$A$36, sales_teams!$B$2:$B$36)</f>
        <v>Cara Losch</v>
      </c>
      <c r="D7030" s="1" t="str">
        <f t="array" ref="D7030">_xlfn.XLOOKUP($B7030, sales_teams!$A$2:$A$36, sales_teams!$C$2:$C$36)</f>
        <v>East</v>
      </c>
      <c r="E7030" s="1" t="s">
        <v>109</v>
      </c>
      <c r="F7030" s="1" t="s">
        <v>32</v>
      </c>
      <c r="G7030" s="1" t="str">
        <f t="array" ref="G7030">IF($F7030="", "", _xlfn.XLOOKUP($F7030,accounts!$A$2:$A$86,accounts!$B$2:$B$86, "Other"))</f>
        <v>medical</v>
      </c>
      <c r="H7030" s="1" t="str">
        <f t="array" ref="H7030">IF($F7030="", "", IFS(_xlfn.XLOOKUP($F7030, accounts!$A$2:$A$86, accounts!$E$2:$E$86, 0)&gt;=1000, "Enterprise", _xlfn.XLOOKUP($F7030, accounts!$A$2:$A$86, accounts!$E$2:$E$86, 0)&gt;=100, "Mid-Market", TRUE, "SMB"))</f>
        <v>Enterprise</v>
      </c>
      <c r="I7030" s="1" t="str">
        <f t="array" ref="I7030">IF($F7030="", "", _xlfn.XLOOKUP($F7030,accounts!$A$2:$A$86,accounts!$F$2:$F$86, "Other"))</f>
        <v>United States</v>
      </c>
      <c r="J7030" s="1" t="s">
        <v>131</v>
      </c>
      <c r="K7030" s="3">
        <v>43005.0</v>
      </c>
      <c r="L7030" s="3">
        <v>43013.0</v>
      </c>
      <c r="M7030" s="1">
        <v>955.0</v>
      </c>
    </row>
    <row r="7031">
      <c r="A7031" s="1" t="s">
        <v>7236</v>
      </c>
      <c r="B7031" s="1" t="s">
        <v>48</v>
      </c>
      <c r="C7031" s="1" t="str">
        <f t="array" ref="C7031">_xlfn.XLOOKUP($B7031, sales_teams!$A$2:$A$36, sales_teams!$B$2:$B$36)</f>
        <v>Rocco Neubert</v>
      </c>
      <c r="D7031" s="1" t="str">
        <f t="array" ref="D7031">_xlfn.XLOOKUP($B7031, sales_teams!$A$2:$A$36, sales_teams!$C$2:$C$36)</f>
        <v>East</v>
      </c>
      <c r="E7031" s="1" t="s">
        <v>109</v>
      </c>
      <c r="F7031" s="1" t="s">
        <v>123</v>
      </c>
      <c r="G7031" s="1" t="str">
        <f t="array" ref="G7031">IF($F7031="", "", _xlfn.XLOOKUP($F7031,accounts!$A$2:$A$86,accounts!$B$2:$B$86, "Other"))</f>
        <v>technology</v>
      </c>
      <c r="H7031" s="1" t="str">
        <f t="array" ref="H7031">IF($F7031="", "", IFS(_xlfn.XLOOKUP($F7031, accounts!$A$2:$A$86, accounts!$E$2:$E$86, 0)&gt;=1000, "Enterprise", _xlfn.XLOOKUP($F7031, accounts!$A$2:$A$86, accounts!$E$2:$E$86, 0)&gt;=100, "Mid-Market", TRUE, "SMB"))</f>
        <v>Enterprise</v>
      </c>
      <c r="I7031" s="1" t="str">
        <f t="array" ref="I7031">IF($F7031="", "", _xlfn.XLOOKUP($F7031,accounts!$A$2:$A$86,accounts!$F$2:$F$86, "Other"))</f>
        <v>United States</v>
      </c>
      <c r="J7031" s="1" t="s">
        <v>131</v>
      </c>
      <c r="K7031" s="3">
        <v>43005.0</v>
      </c>
      <c r="L7031" s="3">
        <v>43012.0</v>
      </c>
      <c r="M7031" s="1">
        <v>1225.0</v>
      </c>
    </row>
    <row r="7032">
      <c r="A7032" s="1" t="s">
        <v>7237</v>
      </c>
      <c r="B7032" s="1" t="s">
        <v>30</v>
      </c>
      <c r="C7032" s="1" t="str">
        <f t="array" ref="C7032">_xlfn.XLOOKUP($B7032, sales_teams!$A$2:$A$36, sales_teams!$B$2:$B$36)</f>
        <v>Melvin Marxen</v>
      </c>
      <c r="D7032" s="1" t="str">
        <f t="array" ref="D7032">_xlfn.XLOOKUP($B7032, sales_teams!$A$2:$A$36, sales_teams!$C$2:$C$36)</f>
        <v>Central</v>
      </c>
      <c r="E7032" s="1" t="s">
        <v>148</v>
      </c>
      <c r="F7032" s="1" t="s">
        <v>149</v>
      </c>
      <c r="G7032" s="1" t="str">
        <f t="array" ref="G7032">IF($F7032="", "", _xlfn.XLOOKUP($F7032,accounts!$A$2:$A$86,accounts!$B$2:$B$86, "Other"))</f>
        <v>medical</v>
      </c>
      <c r="H7032" s="1" t="str">
        <f t="array" ref="H7032">IF($F7032="", "", IFS(_xlfn.XLOOKUP($F7032, accounts!$A$2:$A$86, accounts!$E$2:$E$86, 0)&gt;=1000, "Enterprise", _xlfn.XLOOKUP($F7032, accounts!$A$2:$A$86, accounts!$E$2:$E$86, 0)&gt;=100, "Mid-Market", TRUE, "SMB"))</f>
        <v>Enterprise</v>
      </c>
      <c r="I7032" s="1" t="str">
        <f t="array" ref="I7032">IF($F7032="", "", _xlfn.XLOOKUP($F7032,accounts!$A$2:$A$86,accounts!$F$2:$F$86, "Other"))</f>
        <v>United States</v>
      </c>
      <c r="J7032" s="1" t="s">
        <v>192</v>
      </c>
      <c r="K7032" s="3">
        <v>43005.0</v>
      </c>
      <c r="L7032" s="3">
        <v>43010.0</v>
      </c>
      <c r="M7032" s="1">
        <v>0.0</v>
      </c>
    </row>
    <row r="7033">
      <c r="A7033" s="1" t="s">
        <v>7238</v>
      </c>
      <c r="B7033" s="1" t="s">
        <v>30</v>
      </c>
      <c r="C7033" s="1" t="str">
        <f t="array" ref="C7033">_xlfn.XLOOKUP($B7033, sales_teams!$A$2:$A$36, sales_teams!$B$2:$B$36)</f>
        <v>Melvin Marxen</v>
      </c>
      <c r="D7033" s="1" t="str">
        <f t="array" ref="D7033">_xlfn.XLOOKUP($B7033, sales_teams!$A$2:$A$36, sales_teams!$C$2:$C$36)</f>
        <v>Central</v>
      </c>
      <c r="E7033" s="1" t="s">
        <v>181</v>
      </c>
      <c r="F7033" s="1" t="s">
        <v>64</v>
      </c>
      <c r="G7033" s="1" t="str">
        <f t="array" ref="G7033">IF($F7033="", "", _xlfn.XLOOKUP($F7033,accounts!$A$2:$A$86,accounts!$B$2:$B$86, "Other"))</f>
        <v>technology</v>
      </c>
      <c r="H7033" s="1" t="str">
        <f t="array" ref="H7033">IF($F7033="", "", IFS(_xlfn.XLOOKUP($F7033, accounts!$A$2:$A$86, accounts!$E$2:$E$86, 0)&gt;=1000, "Enterprise", _xlfn.XLOOKUP($F7033, accounts!$A$2:$A$86, accounts!$E$2:$E$86, 0)&gt;=100, "Mid-Market", TRUE, "SMB"))</f>
        <v>Enterprise</v>
      </c>
      <c r="I7033" s="1" t="str">
        <f t="array" ref="I7033">IF($F7033="", "", _xlfn.XLOOKUP($F7033,accounts!$A$2:$A$86,accounts!$F$2:$F$86, "Other"))</f>
        <v>United States</v>
      </c>
      <c r="J7033" s="1" t="s">
        <v>131</v>
      </c>
      <c r="K7033" s="3">
        <v>43005.0</v>
      </c>
      <c r="L7033" s="3">
        <v>43094.0</v>
      </c>
      <c r="M7033" s="1">
        <v>608.0</v>
      </c>
    </row>
    <row r="7034">
      <c r="A7034" s="1" t="s">
        <v>7239</v>
      </c>
      <c r="B7034" s="1" t="s">
        <v>30</v>
      </c>
      <c r="C7034" s="1" t="str">
        <f t="array" ref="C7034">_xlfn.XLOOKUP($B7034, sales_teams!$A$2:$A$36, sales_teams!$B$2:$B$36)</f>
        <v>Melvin Marxen</v>
      </c>
      <c r="D7034" s="1" t="str">
        <f t="array" ref="D7034">_xlfn.XLOOKUP($B7034, sales_teams!$A$2:$A$36, sales_teams!$C$2:$C$36)</f>
        <v>Central</v>
      </c>
      <c r="E7034" s="1" t="s">
        <v>148</v>
      </c>
      <c r="F7034" s="1" t="s">
        <v>136</v>
      </c>
      <c r="G7034" s="1" t="str">
        <f t="array" ref="G7034">IF($F7034="", "", _xlfn.XLOOKUP($F7034,accounts!$A$2:$A$86,accounts!$B$2:$B$86, "Other"))</f>
        <v>services</v>
      </c>
      <c r="H7034" s="1" t="str">
        <f t="array" ref="H7034">IF($F7034="", "", IFS(_xlfn.XLOOKUP($F7034, accounts!$A$2:$A$86, accounts!$E$2:$E$86, 0)&gt;=1000, "Enterprise", _xlfn.XLOOKUP($F7034, accounts!$A$2:$A$86, accounts!$E$2:$E$86, 0)&gt;=100, "Mid-Market", TRUE, "SMB"))</f>
        <v>Enterprise</v>
      </c>
      <c r="I7034" s="1" t="str">
        <f t="array" ref="I7034">IF($F7034="", "", _xlfn.XLOOKUP($F7034,accounts!$A$2:$A$86,accounts!$F$2:$F$86, "Other"))</f>
        <v>United States</v>
      </c>
      <c r="J7034" s="1" t="s">
        <v>131</v>
      </c>
      <c r="K7034" s="3">
        <v>43005.0</v>
      </c>
      <c r="L7034" s="3">
        <v>43052.0</v>
      </c>
      <c r="M7034" s="1">
        <v>4515.0</v>
      </c>
    </row>
    <row r="7035">
      <c r="A7035" s="1" t="s">
        <v>7240</v>
      </c>
      <c r="B7035" s="1" t="s">
        <v>53</v>
      </c>
      <c r="C7035" s="1" t="str">
        <f t="array" ref="C7035">_xlfn.XLOOKUP($B7035, sales_teams!$A$2:$A$36, sales_teams!$B$2:$B$36)</f>
        <v>Rocco Neubert</v>
      </c>
      <c r="D7035" s="1" t="str">
        <f t="array" ref="D7035">_xlfn.XLOOKUP($B7035, sales_teams!$A$2:$A$36, sales_teams!$C$2:$C$36)</f>
        <v>East</v>
      </c>
      <c r="E7035" s="1" t="s">
        <v>148</v>
      </c>
      <c r="F7035" s="1" t="s">
        <v>153</v>
      </c>
      <c r="G7035" s="1" t="str">
        <f t="array" ref="G7035">IF($F7035="", "", _xlfn.XLOOKUP($F7035,accounts!$A$2:$A$86,accounts!$B$2:$B$86, "Other"))</f>
        <v>medical</v>
      </c>
      <c r="H7035" s="1" t="str">
        <f t="array" ref="H7035">IF($F7035="", "", IFS(_xlfn.XLOOKUP($F7035, accounts!$A$2:$A$86, accounts!$E$2:$E$86, 0)&gt;=1000, "Enterprise", _xlfn.XLOOKUP($F7035, accounts!$A$2:$A$86, accounts!$E$2:$E$86, 0)&gt;=100, "Mid-Market", TRUE, "SMB"))</f>
        <v>Enterprise</v>
      </c>
      <c r="I7035" s="1" t="str">
        <f t="array" ref="I7035">IF($F7035="", "", _xlfn.XLOOKUP($F7035,accounts!$A$2:$A$86,accounts!$F$2:$F$86, "Other"))</f>
        <v>United States</v>
      </c>
      <c r="J7035" s="1" t="s">
        <v>192</v>
      </c>
      <c r="K7035" s="3">
        <v>43005.0</v>
      </c>
      <c r="L7035" s="3">
        <v>43014.0</v>
      </c>
      <c r="M7035" s="1">
        <v>0.0</v>
      </c>
    </row>
    <row r="7036">
      <c r="A7036" s="1" t="s">
        <v>7241</v>
      </c>
      <c r="B7036" s="1" t="s">
        <v>94</v>
      </c>
      <c r="C7036" s="1" t="str">
        <f t="array" ref="C7036">_xlfn.XLOOKUP($B7036, sales_teams!$A$2:$A$36, sales_teams!$B$2:$B$36)</f>
        <v>Celia Rouche</v>
      </c>
      <c r="D7036" s="1" t="str">
        <f t="array" ref="D7036">_xlfn.XLOOKUP($B7036, sales_teams!$A$2:$A$36, sales_teams!$C$2:$C$36)</f>
        <v>West</v>
      </c>
      <c r="E7036" s="1" t="s">
        <v>188</v>
      </c>
      <c r="F7036" s="1" t="s">
        <v>115</v>
      </c>
      <c r="G7036" s="1" t="str">
        <f t="array" ref="G7036">IF($F7036="", "", _xlfn.XLOOKUP($F7036,accounts!$A$2:$A$86,accounts!$B$2:$B$86, "Other"))</f>
        <v>services</v>
      </c>
      <c r="H7036" s="1" t="str">
        <f t="array" ref="H7036">IF($F7036="", "", IFS(_xlfn.XLOOKUP($F7036, accounts!$A$2:$A$86, accounts!$E$2:$E$86, 0)&gt;=1000, "Enterprise", _xlfn.XLOOKUP($F7036, accounts!$A$2:$A$86, accounts!$E$2:$E$86, 0)&gt;=100, "Mid-Market", TRUE, "SMB"))</f>
        <v>Enterprise</v>
      </c>
      <c r="I7036" s="1" t="str">
        <f t="array" ref="I7036">IF($F7036="", "", _xlfn.XLOOKUP($F7036,accounts!$A$2:$A$86,accounts!$F$2:$F$86, "Other"))</f>
        <v>United States</v>
      </c>
      <c r="J7036" s="1" t="s">
        <v>131</v>
      </c>
      <c r="K7036" s="3">
        <v>43005.0</v>
      </c>
      <c r="L7036" s="3">
        <v>43087.0</v>
      </c>
      <c r="M7036" s="1">
        <v>3772.0</v>
      </c>
    </row>
    <row r="7037">
      <c r="A7037" s="1" t="s">
        <v>7242</v>
      </c>
      <c r="B7037" s="1" t="s">
        <v>42</v>
      </c>
      <c r="C7037" s="1" t="str">
        <f t="array" ref="C7037">_xlfn.XLOOKUP($B7037, sales_teams!$A$2:$A$36, sales_teams!$B$2:$B$36)</f>
        <v>Cara Losch</v>
      </c>
      <c r="D7037" s="1" t="str">
        <f t="array" ref="D7037">_xlfn.XLOOKUP($B7037, sales_teams!$A$2:$A$36, sales_teams!$C$2:$C$36)</f>
        <v>East</v>
      </c>
      <c r="E7037" s="1" t="s">
        <v>188</v>
      </c>
      <c r="F7037" s="1" t="s">
        <v>125</v>
      </c>
      <c r="G7037" s="1" t="str">
        <f t="array" ref="G7037">IF($F7037="", "", _xlfn.XLOOKUP($F7037,accounts!$A$2:$A$86,accounts!$B$2:$B$86, "Other"))</f>
        <v>software</v>
      </c>
      <c r="H7037" s="1" t="str">
        <f t="array" ref="H7037">IF($F7037="", "", IFS(_xlfn.XLOOKUP($F7037, accounts!$A$2:$A$86, accounts!$E$2:$E$86, 0)&gt;=1000, "Enterprise", _xlfn.XLOOKUP($F7037, accounts!$A$2:$A$86, accounts!$E$2:$E$86, 0)&gt;=100, "Mid-Market", TRUE, "SMB"))</f>
        <v>Enterprise</v>
      </c>
      <c r="I7037" s="1" t="str">
        <f t="array" ref="I7037">IF($F7037="", "", _xlfn.XLOOKUP($F7037,accounts!$A$2:$A$86,accounts!$F$2:$F$86, "Other"))</f>
        <v>United States</v>
      </c>
      <c r="J7037" s="1" t="s">
        <v>192</v>
      </c>
      <c r="K7037" s="3">
        <v>43005.0</v>
      </c>
      <c r="L7037" s="3">
        <v>43013.0</v>
      </c>
      <c r="M7037" s="1">
        <v>0.0</v>
      </c>
    </row>
    <row r="7038">
      <c r="A7038" s="1" t="s">
        <v>7243</v>
      </c>
      <c r="B7038" s="1" t="s">
        <v>26</v>
      </c>
      <c r="C7038" s="1" t="str">
        <f t="array" ref="C7038">_xlfn.XLOOKUP($B7038, sales_teams!$A$2:$A$36, sales_teams!$B$2:$B$36)</f>
        <v>Melvin Marxen</v>
      </c>
      <c r="D7038" s="1" t="str">
        <f t="array" ref="D7038">_xlfn.XLOOKUP($B7038, sales_teams!$A$2:$A$36, sales_teams!$C$2:$C$36)</f>
        <v>Central</v>
      </c>
      <c r="E7038" s="1" t="s">
        <v>181</v>
      </c>
      <c r="F7038" s="1" t="s">
        <v>29</v>
      </c>
      <c r="G7038" s="1" t="str">
        <f t="array" ref="G7038">IF($F7038="", "", _xlfn.XLOOKUP($F7038,accounts!$A$2:$A$86,accounts!$B$2:$B$86, "Other"))</f>
        <v>medical</v>
      </c>
      <c r="H7038" s="1" t="str">
        <f t="array" ref="H7038">IF($F7038="", "", IFS(_xlfn.XLOOKUP($F7038, accounts!$A$2:$A$86, accounts!$E$2:$E$86, 0)&gt;=1000, "Enterprise", _xlfn.XLOOKUP($F7038, accounts!$A$2:$A$86, accounts!$E$2:$E$86, 0)&gt;=100, "Mid-Market", TRUE, "SMB"))</f>
        <v>Enterprise</v>
      </c>
      <c r="I7038" s="1" t="str">
        <f t="array" ref="I7038">IF($F7038="", "", _xlfn.XLOOKUP($F7038,accounts!$A$2:$A$86,accounts!$F$2:$F$86, "Other"))</f>
        <v>Philipines</v>
      </c>
      <c r="J7038" s="1" t="s">
        <v>131</v>
      </c>
      <c r="K7038" s="3">
        <v>43005.0</v>
      </c>
      <c r="L7038" s="3">
        <v>43077.0</v>
      </c>
      <c r="M7038" s="1">
        <v>540.0</v>
      </c>
    </row>
    <row r="7039">
      <c r="A7039" s="1" t="s">
        <v>7244</v>
      </c>
      <c r="B7039" s="1" t="s">
        <v>26</v>
      </c>
      <c r="C7039" s="1" t="str">
        <f t="array" ref="C7039">_xlfn.XLOOKUP($B7039, sales_teams!$A$2:$A$36, sales_teams!$B$2:$B$36)</f>
        <v>Melvin Marxen</v>
      </c>
      <c r="D7039" s="1" t="str">
        <f t="array" ref="D7039">_xlfn.XLOOKUP($B7039, sales_teams!$A$2:$A$36, sales_teams!$C$2:$C$36)</f>
        <v>Central</v>
      </c>
      <c r="E7039" s="1" t="s">
        <v>188</v>
      </c>
      <c r="F7039" s="1" t="s">
        <v>47</v>
      </c>
      <c r="G7039" s="1" t="str">
        <f t="array" ref="G7039">IF($F7039="", "", _xlfn.XLOOKUP($F7039,accounts!$A$2:$A$86,accounts!$B$2:$B$86, "Other"))</f>
        <v>retail</v>
      </c>
      <c r="H7039" s="1" t="str">
        <f t="array" ref="H7039">IF($F7039="", "", IFS(_xlfn.XLOOKUP($F7039, accounts!$A$2:$A$86, accounts!$E$2:$E$86, 0)&gt;=1000, "Enterprise", _xlfn.XLOOKUP($F7039, accounts!$A$2:$A$86, accounts!$E$2:$E$86, 0)&gt;=100, "Mid-Market", TRUE, "SMB"))</f>
        <v>Enterprise</v>
      </c>
      <c r="I7039" s="1" t="str">
        <f t="array" ref="I7039">IF($F7039="", "", _xlfn.XLOOKUP($F7039,accounts!$A$2:$A$86,accounts!$F$2:$F$86, "Other"))</f>
        <v>United States</v>
      </c>
      <c r="J7039" s="1" t="s">
        <v>131</v>
      </c>
      <c r="K7039" s="3">
        <v>43005.0</v>
      </c>
      <c r="L7039" s="3">
        <v>43008.0</v>
      </c>
      <c r="M7039" s="1">
        <v>2800.0</v>
      </c>
    </row>
    <row r="7040">
      <c r="A7040" s="1" t="s">
        <v>7245</v>
      </c>
      <c r="B7040" s="1" t="s">
        <v>26</v>
      </c>
      <c r="C7040" s="1" t="str">
        <f t="array" ref="C7040">_xlfn.XLOOKUP($B7040, sales_teams!$A$2:$A$36, sales_teams!$B$2:$B$36)</f>
        <v>Melvin Marxen</v>
      </c>
      <c r="D7040" s="1" t="str">
        <f t="array" ref="D7040">_xlfn.XLOOKUP($B7040, sales_teams!$A$2:$A$36, sales_teams!$C$2:$C$36)</f>
        <v>Central</v>
      </c>
      <c r="E7040" s="1" t="s">
        <v>188</v>
      </c>
      <c r="F7040" s="1" t="s">
        <v>155</v>
      </c>
      <c r="G7040" s="1" t="str">
        <f t="array" ref="G7040">IF($F7040="", "", _xlfn.XLOOKUP($F7040,accounts!$A$2:$A$86,accounts!$B$2:$B$86, "Other"))</f>
        <v>finance</v>
      </c>
      <c r="H7040" s="1" t="str">
        <f t="array" ref="H7040">IF($F7040="", "", IFS(_xlfn.XLOOKUP($F7040, accounts!$A$2:$A$86, accounts!$E$2:$E$86, 0)&gt;=1000, "Enterprise", _xlfn.XLOOKUP($F7040, accounts!$A$2:$A$86, accounts!$E$2:$E$86, 0)&gt;=100, "Mid-Market", TRUE, "SMB"))</f>
        <v>Enterprise</v>
      </c>
      <c r="I7040" s="1" t="str">
        <f t="array" ref="I7040">IF($F7040="", "", _xlfn.XLOOKUP($F7040,accounts!$A$2:$A$86,accounts!$F$2:$F$86, "Other"))</f>
        <v>United States</v>
      </c>
      <c r="J7040" s="1" t="s">
        <v>131</v>
      </c>
      <c r="K7040" s="3">
        <v>43005.0</v>
      </c>
      <c r="L7040" s="3">
        <v>43013.0</v>
      </c>
      <c r="M7040" s="1">
        <v>3250.0</v>
      </c>
    </row>
    <row r="7041">
      <c r="A7041" s="1" t="s">
        <v>7246</v>
      </c>
      <c r="B7041" s="1" t="s">
        <v>88</v>
      </c>
      <c r="C7041" s="1" t="str">
        <f t="array" ref="C7041">_xlfn.XLOOKUP($B7041, sales_teams!$A$2:$A$36, sales_teams!$B$2:$B$36)</f>
        <v>Celia Rouche</v>
      </c>
      <c r="D7041" s="1" t="str">
        <f t="array" ref="D7041">_xlfn.XLOOKUP($B7041, sales_teams!$A$2:$A$36, sales_teams!$C$2:$C$36)</f>
        <v>West</v>
      </c>
      <c r="E7041" s="1" t="s">
        <v>109</v>
      </c>
      <c r="F7041" s="1" t="s">
        <v>142</v>
      </c>
      <c r="G7041" s="1" t="str">
        <f t="array" ref="G7041">IF($F7041="", "", _xlfn.XLOOKUP($F7041,accounts!$A$2:$A$86,accounts!$B$2:$B$86, "Other"))</f>
        <v>retail</v>
      </c>
      <c r="H7041" s="1" t="str">
        <f t="array" ref="H7041">IF($F7041="", "", IFS(_xlfn.XLOOKUP($F7041, accounts!$A$2:$A$86, accounts!$E$2:$E$86, 0)&gt;=1000, "Enterprise", _xlfn.XLOOKUP($F7041, accounts!$A$2:$A$86, accounts!$E$2:$E$86, 0)&gt;=100, "Mid-Market", TRUE, "SMB"))</f>
        <v>Enterprise</v>
      </c>
      <c r="I7041" s="1" t="str">
        <f t="array" ref="I7041">IF($F7041="", "", _xlfn.XLOOKUP($F7041,accounts!$A$2:$A$86,accounts!$F$2:$F$86, "Other"))</f>
        <v>United States</v>
      </c>
      <c r="J7041" s="1" t="s">
        <v>131</v>
      </c>
      <c r="K7041" s="3">
        <v>43005.0</v>
      </c>
      <c r="L7041" s="3">
        <v>43015.0</v>
      </c>
      <c r="M7041" s="1">
        <v>1232.0</v>
      </c>
    </row>
    <row r="7042">
      <c r="A7042" s="1" t="s">
        <v>7247</v>
      </c>
      <c r="B7042" s="1" t="s">
        <v>88</v>
      </c>
      <c r="C7042" s="1" t="str">
        <f t="array" ref="C7042">_xlfn.XLOOKUP($B7042, sales_teams!$A$2:$A$36, sales_teams!$B$2:$B$36)</f>
        <v>Celia Rouche</v>
      </c>
      <c r="D7042" s="1" t="str">
        <f t="array" ref="D7042">_xlfn.XLOOKUP($B7042, sales_teams!$A$2:$A$36, sales_teams!$C$2:$C$36)</f>
        <v>West</v>
      </c>
      <c r="E7042" s="1" t="s">
        <v>188</v>
      </c>
      <c r="F7042" s="1" t="s">
        <v>118</v>
      </c>
      <c r="G7042" s="1" t="str">
        <f t="array" ref="G7042">IF($F7042="", "", _xlfn.XLOOKUP($F7042,accounts!$A$2:$A$86,accounts!$B$2:$B$86, "Other"))</f>
        <v>services</v>
      </c>
      <c r="H7042" s="1" t="str">
        <f t="array" ref="H7042">IF($F7042="", "", IFS(_xlfn.XLOOKUP($F7042, accounts!$A$2:$A$86, accounts!$E$2:$E$86, 0)&gt;=1000, "Enterprise", _xlfn.XLOOKUP($F7042, accounts!$A$2:$A$86, accounts!$E$2:$E$86, 0)&gt;=100, "Mid-Market", TRUE, "SMB"))</f>
        <v>Enterprise</v>
      </c>
      <c r="I7042" s="1" t="str">
        <f t="array" ref="I7042">IF($F7042="", "", _xlfn.XLOOKUP($F7042,accounts!$A$2:$A$86,accounts!$F$2:$F$86, "Other"))</f>
        <v>United States</v>
      </c>
      <c r="J7042" s="1" t="s">
        <v>131</v>
      </c>
      <c r="K7042" s="3">
        <v>43005.0</v>
      </c>
      <c r="L7042" s="3">
        <v>43012.0</v>
      </c>
      <c r="M7042" s="1">
        <v>2811.0</v>
      </c>
    </row>
    <row r="7043">
      <c r="A7043" s="1" t="s">
        <v>7248</v>
      </c>
      <c r="B7043" s="1" t="s">
        <v>99</v>
      </c>
      <c r="C7043" s="1" t="str">
        <f t="array" ref="C7043">_xlfn.XLOOKUP($B7043, sales_teams!$A$2:$A$36, sales_teams!$B$2:$B$36)</f>
        <v>Summer Sewald</v>
      </c>
      <c r="D7043" s="1" t="str">
        <f t="array" ref="D7043">_xlfn.XLOOKUP($B7043, sales_teams!$A$2:$A$36, sales_teams!$C$2:$C$36)</f>
        <v>West</v>
      </c>
      <c r="E7043" s="1" t="s">
        <v>148</v>
      </c>
      <c r="G7043" s="1" t="str">
        <f t="array" ref="G7043">IF($F7043="", "", _xlfn.XLOOKUP($F7043,accounts!$A$2:$A$86,accounts!$B$2:$B$86, "Other"))</f>
        <v/>
      </c>
      <c r="H7043" s="1" t="str">
        <f t="array" ref="H7043">IF($F7043="", "", IFS(_xlfn.XLOOKUP($F7043, accounts!$A$2:$A$86, accounts!$E$2:$E$86, 0)&gt;=1000, "Enterprise", _xlfn.XLOOKUP($F7043, accounts!$A$2:$A$86, accounts!$E$2:$E$86, 0)&gt;=100, "Mid-Market", TRUE, "SMB"))</f>
        <v/>
      </c>
      <c r="I7043" s="1" t="str">
        <f t="array" ref="I7043">IF($F7043="", "", _xlfn.XLOOKUP($F7043,accounts!$A$2:$A$86,accounts!$F$2:$F$86, "Other"))</f>
        <v/>
      </c>
      <c r="J7043" s="1" t="s">
        <v>189</v>
      </c>
      <c r="K7043" s="3">
        <v>43005.0</v>
      </c>
    </row>
    <row r="7044">
      <c r="A7044" s="1" t="s">
        <v>7249</v>
      </c>
      <c r="B7044" s="1" t="s">
        <v>99</v>
      </c>
      <c r="C7044" s="1" t="str">
        <f t="array" ref="C7044">_xlfn.XLOOKUP($B7044, sales_teams!$A$2:$A$36, sales_teams!$B$2:$B$36)</f>
        <v>Summer Sewald</v>
      </c>
      <c r="D7044" s="1" t="str">
        <f t="array" ref="D7044">_xlfn.XLOOKUP($B7044, sales_teams!$A$2:$A$36, sales_teams!$C$2:$C$36)</f>
        <v>West</v>
      </c>
      <c r="E7044" s="1" t="s">
        <v>109</v>
      </c>
      <c r="F7044" s="1" t="s">
        <v>130</v>
      </c>
      <c r="G7044" s="1" t="str">
        <f t="array" ref="G7044">IF($F7044="", "", _xlfn.XLOOKUP($F7044,accounts!$A$2:$A$86,accounts!$B$2:$B$86, "Other"))</f>
        <v>medical</v>
      </c>
      <c r="H7044" s="1" t="str">
        <f t="array" ref="H7044">IF($F7044="", "", IFS(_xlfn.XLOOKUP($F7044, accounts!$A$2:$A$86, accounts!$E$2:$E$86, 0)&gt;=1000, "Enterprise", _xlfn.XLOOKUP($F7044, accounts!$A$2:$A$86, accounts!$E$2:$E$86, 0)&gt;=100, "Mid-Market", TRUE, "SMB"))</f>
        <v>Enterprise</v>
      </c>
      <c r="I7044" s="1" t="str">
        <f t="array" ref="I7044">IF($F7044="", "", _xlfn.XLOOKUP($F7044,accounts!$A$2:$A$86,accounts!$F$2:$F$86, "Other"))</f>
        <v>United States</v>
      </c>
      <c r="J7044" s="1" t="s">
        <v>131</v>
      </c>
      <c r="K7044" s="3">
        <v>43005.0</v>
      </c>
      <c r="L7044" s="3">
        <v>43076.0</v>
      </c>
      <c r="M7044" s="1">
        <v>1178.0</v>
      </c>
    </row>
    <row r="7045">
      <c r="A7045" s="1" t="s">
        <v>7250</v>
      </c>
      <c r="B7045" s="1" t="s">
        <v>19</v>
      </c>
      <c r="C7045" s="1" t="str">
        <f t="array" ref="C7045">_xlfn.XLOOKUP($B7045, sales_teams!$A$2:$A$36, sales_teams!$B$2:$B$36)</f>
        <v>Melvin Marxen</v>
      </c>
      <c r="D7045" s="1" t="str">
        <f t="array" ref="D7045">_xlfn.XLOOKUP($B7045, sales_teams!$A$2:$A$36, sales_teams!$C$2:$C$36)</f>
        <v>Central</v>
      </c>
      <c r="E7045" s="1" t="s">
        <v>148</v>
      </c>
      <c r="F7045" s="1" t="s">
        <v>165</v>
      </c>
      <c r="G7045" s="1" t="str">
        <f t="array" ref="G7045">IF($F7045="", "", _xlfn.XLOOKUP($F7045,accounts!$A$2:$A$86,accounts!$B$2:$B$86, "Other"))</f>
        <v>telecommunications</v>
      </c>
      <c r="H7045" s="1" t="str">
        <f t="array" ref="H7045">IF($F7045="", "", IFS(_xlfn.XLOOKUP($F7045, accounts!$A$2:$A$86, accounts!$E$2:$E$86, 0)&gt;=1000, "Enterprise", _xlfn.XLOOKUP($F7045, accounts!$A$2:$A$86, accounts!$E$2:$E$86, 0)&gt;=100, "Mid-Market", TRUE, "SMB"))</f>
        <v>Enterprise</v>
      </c>
      <c r="I7045" s="1" t="str">
        <f t="array" ref="I7045">IF($F7045="", "", _xlfn.XLOOKUP($F7045,accounts!$A$2:$A$86,accounts!$F$2:$F$86, "Other"))</f>
        <v>United States</v>
      </c>
      <c r="J7045" s="1" t="s">
        <v>131</v>
      </c>
      <c r="K7045" s="3">
        <v>43005.0</v>
      </c>
      <c r="L7045" s="3">
        <v>43091.0</v>
      </c>
      <c r="M7045" s="1">
        <v>4869.0</v>
      </c>
    </row>
    <row r="7046">
      <c r="A7046" s="1" t="s">
        <v>7251</v>
      </c>
      <c r="B7046" s="1" t="s">
        <v>104</v>
      </c>
      <c r="C7046" s="1" t="str">
        <f t="array" ref="C7046">_xlfn.XLOOKUP($B7046, sales_teams!$A$2:$A$36, sales_teams!$B$2:$B$36)</f>
        <v>Summer Sewald</v>
      </c>
      <c r="D7046" s="1" t="str">
        <f t="array" ref="D7046">_xlfn.XLOOKUP($B7046, sales_teams!$A$2:$A$36, sales_teams!$C$2:$C$36)</f>
        <v>West</v>
      </c>
      <c r="E7046" s="1" t="s">
        <v>188</v>
      </c>
      <c r="F7046" s="1" t="s">
        <v>50</v>
      </c>
      <c r="G7046" s="1" t="str">
        <f t="array" ref="G7046">IF($F7046="", "", _xlfn.XLOOKUP($F7046,accounts!$A$2:$A$86,accounts!$B$2:$B$86, "Other"))</f>
        <v>entertainment</v>
      </c>
      <c r="H7046" s="1" t="str">
        <f t="array" ref="H7046">IF($F7046="", "", IFS(_xlfn.XLOOKUP($F7046, accounts!$A$2:$A$86, accounts!$E$2:$E$86, 0)&gt;=1000, "Enterprise", _xlfn.XLOOKUP($F7046, accounts!$A$2:$A$86, accounts!$E$2:$E$86, 0)&gt;=100, "Mid-Market", TRUE, "SMB"))</f>
        <v>Enterprise</v>
      </c>
      <c r="I7046" s="1" t="str">
        <f t="array" ref="I7046">IF($F7046="", "", _xlfn.XLOOKUP($F7046,accounts!$A$2:$A$86,accounts!$F$2:$F$86, "Other"))</f>
        <v>United States</v>
      </c>
      <c r="J7046" s="1" t="s">
        <v>192</v>
      </c>
      <c r="K7046" s="3">
        <v>43005.0</v>
      </c>
      <c r="L7046" s="3">
        <v>43072.0</v>
      </c>
      <c r="M7046" s="1">
        <v>0.0</v>
      </c>
    </row>
    <row r="7047">
      <c r="A7047" s="1" t="s">
        <v>7252</v>
      </c>
      <c r="B7047" s="1" t="s">
        <v>17</v>
      </c>
      <c r="C7047" s="1" t="str">
        <f t="array" ref="C7047">_xlfn.XLOOKUP($B7047, sales_teams!$A$2:$A$36, sales_teams!$B$2:$B$36)</f>
        <v>Dustin Brinkmann</v>
      </c>
      <c r="D7047" s="1" t="str">
        <f t="array" ref="D7047">_xlfn.XLOOKUP($B7047, sales_teams!$A$2:$A$36, sales_teams!$C$2:$C$36)</f>
        <v>Central</v>
      </c>
      <c r="E7047" s="1" t="s">
        <v>194</v>
      </c>
      <c r="F7047" s="1" t="s">
        <v>78</v>
      </c>
      <c r="G7047" s="1" t="str">
        <f t="array" ref="G7047">IF($F7047="", "", _xlfn.XLOOKUP($F7047,accounts!$A$2:$A$86,accounts!$B$2:$B$86, "Other"))</f>
        <v>marketing</v>
      </c>
      <c r="H7047" s="1" t="str">
        <f t="array" ref="H7047">IF($F7047="", "", IFS(_xlfn.XLOOKUP($F7047, accounts!$A$2:$A$86, accounts!$E$2:$E$86, 0)&gt;=1000, "Enterprise", _xlfn.XLOOKUP($F7047, accounts!$A$2:$A$86, accounts!$E$2:$E$86, 0)&gt;=100, "Mid-Market", TRUE, "SMB"))</f>
        <v>Enterprise</v>
      </c>
      <c r="I7047" s="1" t="str">
        <f t="array" ref="I7047">IF($F7047="", "", _xlfn.XLOOKUP($F7047,accounts!$A$2:$A$86,accounts!$F$2:$F$86, "Other"))</f>
        <v>United States</v>
      </c>
      <c r="J7047" s="1" t="s">
        <v>192</v>
      </c>
      <c r="K7047" s="3">
        <v>43005.0</v>
      </c>
      <c r="L7047" s="3">
        <v>43010.0</v>
      </c>
      <c r="M7047" s="1">
        <v>0.0</v>
      </c>
    </row>
    <row r="7048">
      <c r="A7048" s="1" t="s">
        <v>7253</v>
      </c>
      <c r="B7048" s="1" t="s">
        <v>17</v>
      </c>
      <c r="C7048" s="1" t="str">
        <f t="array" ref="C7048">_xlfn.XLOOKUP($B7048, sales_teams!$A$2:$A$36, sales_teams!$B$2:$B$36)</f>
        <v>Dustin Brinkmann</v>
      </c>
      <c r="D7048" s="1" t="str">
        <f t="array" ref="D7048">_xlfn.XLOOKUP($B7048, sales_teams!$A$2:$A$36, sales_teams!$C$2:$C$36)</f>
        <v>Central</v>
      </c>
      <c r="E7048" s="1" t="s">
        <v>181</v>
      </c>
      <c r="F7048" s="1" t="s">
        <v>59</v>
      </c>
      <c r="G7048" s="1" t="str">
        <f t="array" ref="G7048">IF($F7048="", "", _xlfn.XLOOKUP($F7048,accounts!$A$2:$A$86,accounts!$B$2:$B$86, "Other"))</f>
        <v>medical</v>
      </c>
      <c r="H7048" s="1" t="str">
        <f t="array" ref="H7048">IF($F7048="", "", IFS(_xlfn.XLOOKUP($F7048, accounts!$A$2:$A$86, accounts!$E$2:$E$86, 0)&gt;=1000, "Enterprise", _xlfn.XLOOKUP($F7048, accounts!$A$2:$A$86, accounts!$E$2:$E$86, 0)&gt;=100, "Mid-Market", TRUE, "SMB"))</f>
        <v>SMB</v>
      </c>
      <c r="I7048" s="1" t="str">
        <f t="array" ref="I7048">IF($F7048="", "", _xlfn.XLOOKUP($F7048,accounts!$A$2:$A$86,accounts!$F$2:$F$86, "Other"))</f>
        <v>United States</v>
      </c>
      <c r="J7048" s="1" t="s">
        <v>131</v>
      </c>
      <c r="K7048" s="3">
        <v>43005.0</v>
      </c>
      <c r="L7048" s="3">
        <v>43087.0</v>
      </c>
      <c r="M7048" s="1">
        <v>507.0</v>
      </c>
    </row>
    <row r="7049">
      <c r="A7049" s="1" t="s">
        <v>7254</v>
      </c>
      <c r="B7049" s="1" t="s">
        <v>17</v>
      </c>
      <c r="C7049" s="1" t="str">
        <f t="array" ref="C7049">_xlfn.XLOOKUP($B7049, sales_teams!$A$2:$A$36, sales_teams!$B$2:$B$36)</f>
        <v>Dustin Brinkmann</v>
      </c>
      <c r="D7049" s="1" t="str">
        <f t="array" ref="D7049">_xlfn.XLOOKUP($B7049, sales_teams!$A$2:$A$36, sales_teams!$C$2:$C$36)</f>
        <v>Central</v>
      </c>
      <c r="E7049" s="1" t="s">
        <v>188</v>
      </c>
      <c r="F7049" s="1" t="s">
        <v>29</v>
      </c>
      <c r="G7049" s="1" t="str">
        <f t="array" ref="G7049">IF($F7049="", "", _xlfn.XLOOKUP($F7049,accounts!$A$2:$A$86,accounts!$B$2:$B$86, "Other"))</f>
        <v>medical</v>
      </c>
      <c r="H7049" s="1" t="str">
        <f t="array" ref="H7049">IF($F7049="", "", IFS(_xlfn.XLOOKUP($F7049, accounts!$A$2:$A$86, accounts!$E$2:$E$86, 0)&gt;=1000, "Enterprise", _xlfn.XLOOKUP($F7049, accounts!$A$2:$A$86, accounts!$E$2:$E$86, 0)&gt;=100, "Mid-Market", TRUE, "SMB"))</f>
        <v>Enterprise</v>
      </c>
      <c r="I7049" s="1" t="str">
        <f t="array" ref="I7049">IF($F7049="", "", _xlfn.XLOOKUP($F7049,accounts!$A$2:$A$86,accounts!$F$2:$F$86, "Other"))</f>
        <v>Philipines</v>
      </c>
      <c r="J7049" s="1" t="s">
        <v>131</v>
      </c>
      <c r="K7049" s="3">
        <v>43005.0</v>
      </c>
      <c r="L7049" s="3">
        <v>43014.0</v>
      </c>
      <c r="M7049" s="1">
        <v>3681.0</v>
      </c>
    </row>
    <row r="7050">
      <c r="A7050" s="1" t="s">
        <v>7255</v>
      </c>
      <c r="B7050" s="1" t="s">
        <v>92</v>
      </c>
      <c r="C7050" s="1" t="str">
        <f t="array" ref="C7050">_xlfn.XLOOKUP($B7050, sales_teams!$A$2:$A$36, sales_teams!$B$2:$B$36)</f>
        <v>Celia Rouche</v>
      </c>
      <c r="D7050" s="1" t="str">
        <f t="array" ref="D7050">_xlfn.XLOOKUP($B7050, sales_teams!$A$2:$A$36, sales_teams!$C$2:$C$36)</f>
        <v>West</v>
      </c>
      <c r="E7050" s="1" t="s">
        <v>109</v>
      </c>
      <c r="F7050" s="1" t="s">
        <v>80</v>
      </c>
      <c r="G7050" s="1" t="str">
        <f t="array" ref="G7050">IF($F7050="", "", _xlfn.XLOOKUP($F7050,accounts!$A$2:$A$86,accounts!$B$2:$B$86, "Other"))</f>
        <v>technology</v>
      </c>
      <c r="H7050" s="1" t="str">
        <f t="array" ref="H7050">IF($F7050="", "", IFS(_xlfn.XLOOKUP($F7050, accounts!$A$2:$A$86, accounts!$E$2:$E$86, 0)&gt;=1000, "Enterprise", _xlfn.XLOOKUP($F7050, accounts!$A$2:$A$86, accounts!$E$2:$E$86, 0)&gt;=100, "Mid-Market", TRUE, "SMB"))</f>
        <v>Enterprise</v>
      </c>
      <c r="I7050" s="1" t="str">
        <f t="array" ref="I7050">IF($F7050="", "", _xlfn.XLOOKUP($F7050,accounts!$A$2:$A$86,accounts!$F$2:$F$86, "Other"))</f>
        <v>United States</v>
      </c>
      <c r="J7050" s="1" t="s">
        <v>192</v>
      </c>
      <c r="K7050" s="3">
        <v>43005.0</v>
      </c>
      <c r="L7050" s="3">
        <v>43009.0</v>
      </c>
      <c r="M7050" s="1">
        <v>0.0</v>
      </c>
    </row>
    <row r="7051">
      <c r="A7051" s="1" t="s">
        <v>7256</v>
      </c>
      <c r="B7051" s="1" t="s">
        <v>24</v>
      </c>
      <c r="C7051" s="1" t="str">
        <f t="array" ref="C7051">_xlfn.XLOOKUP($B7051, sales_teams!$A$2:$A$36, sales_teams!$B$2:$B$36)</f>
        <v>Melvin Marxen</v>
      </c>
      <c r="D7051" s="1" t="str">
        <f t="array" ref="D7051">_xlfn.XLOOKUP($B7051, sales_teams!$A$2:$A$36, sales_teams!$C$2:$C$36)</f>
        <v>Central</v>
      </c>
      <c r="E7051" s="1" t="s">
        <v>109</v>
      </c>
      <c r="F7051" s="1" t="s">
        <v>82</v>
      </c>
      <c r="G7051" s="1" t="str">
        <f t="array" ref="G7051">IF($F7051="", "", _xlfn.XLOOKUP($F7051,accounts!$A$2:$A$86,accounts!$B$2:$B$86, "Other"))</f>
        <v>software</v>
      </c>
      <c r="H7051" s="1" t="str">
        <f t="array" ref="H7051">IF($F7051="", "", IFS(_xlfn.XLOOKUP($F7051, accounts!$A$2:$A$86, accounts!$E$2:$E$86, 0)&gt;=1000, "Enterprise", _xlfn.XLOOKUP($F7051, accounts!$A$2:$A$86, accounts!$E$2:$E$86, 0)&gt;=100, "Mid-Market", TRUE, "SMB"))</f>
        <v>Enterprise</v>
      </c>
      <c r="I7051" s="1" t="str">
        <f t="array" ref="I7051">IF($F7051="", "", _xlfn.XLOOKUP($F7051,accounts!$A$2:$A$86,accounts!$F$2:$F$86, "Other"))</f>
        <v>United States</v>
      </c>
      <c r="J7051" s="1" t="s">
        <v>192</v>
      </c>
      <c r="K7051" s="3">
        <v>43005.0</v>
      </c>
      <c r="L7051" s="3">
        <v>43010.0</v>
      </c>
      <c r="M7051" s="1">
        <v>0.0</v>
      </c>
    </row>
    <row r="7052">
      <c r="A7052" s="1" t="s">
        <v>7257</v>
      </c>
      <c r="B7052" s="1" t="s">
        <v>24</v>
      </c>
      <c r="C7052" s="1" t="str">
        <f t="array" ref="C7052">_xlfn.XLOOKUP($B7052, sales_teams!$A$2:$A$36, sales_teams!$B$2:$B$36)</f>
        <v>Melvin Marxen</v>
      </c>
      <c r="D7052" s="1" t="str">
        <f t="array" ref="D7052">_xlfn.XLOOKUP($B7052, sales_teams!$A$2:$A$36, sales_teams!$C$2:$C$36)</f>
        <v>Central</v>
      </c>
      <c r="E7052" s="1" t="s">
        <v>194</v>
      </c>
      <c r="F7052" s="1" t="s">
        <v>165</v>
      </c>
      <c r="G7052" s="1" t="str">
        <f t="array" ref="G7052">IF($F7052="", "", _xlfn.XLOOKUP($F7052,accounts!$A$2:$A$86,accounts!$B$2:$B$86, "Other"))</f>
        <v>telecommunications</v>
      </c>
      <c r="H7052" s="1" t="str">
        <f t="array" ref="H7052">IF($F7052="", "", IFS(_xlfn.XLOOKUP($F7052, accounts!$A$2:$A$86, accounts!$E$2:$E$86, 0)&gt;=1000, "Enterprise", _xlfn.XLOOKUP($F7052, accounts!$A$2:$A$86, accounts!$E$2:$E$86, 0)&gt;=100, "Mid-Market", TRUE, "SMB"))</f>
        <v>Enterprise</v>
      </c>
      <c r="I7052" s="1" t="str">
        <f t="array" ref="I7052">IF($F7052="", "", _xlfn.XLOOKUP($F7052,accounts!$A$2:$A$86,accounts!$F$2:$F$86, "Other"))</f>
        <v>United States</v>
      </c>
      <c r="J7052" s="1" t="s">
        <v>131</v>
      </c>
      <c r="K7052" s="3">
        <v>43005.0</v>
      </c>
      <c r="L7052" s="3">
        <v>43013.0</v>
      </c>
      <c r="M7052" s="1">
        <v>5280.0</v>
      </c>
    </row>
    <row r="7053">
      <c r="A7053" s="1" t="s">
        <v>7258</v>
      </c>
      <c r="B7053" s="1" t="s">
        <v>65</v>
      </c>
      <c r="C7053" s="1" t="str">
        <f t="array" ref="C7053">_xlfn.XLOOKUP($B7053, sales_teams!$A$2:$A$36, sales_teams!$B$2:$B$36)</f>
        <v>Celia Rouche</v>
      </c>
      <c r="D7053" s="1" t="str">
        <f t="array" ref="D7053">_xlfn.XLOOKUP($B7053, sales_teams!$A$2:$A$36, sales_teams!$C$2:$C$36)</f>
        <v>West</v>
      </c>
      <c r="E7053" s="1" t="s">
        <v>242</v>
      </c>
      <c r="F7053" s="1" t="s">
        <v>22</v>
      </c>
      <c r="G7053" s="1" t="str">
        <f t="array" ref="G7053">IF($F7053="", "", _xlfn.XLOOKUP($F7053,accounts!$A$2:$A$86,accounts!$B$2:$B$86, "Other"))</f>
        <v>medical</v>
      </c>
      <c r="H7053" s="1" t="str">
        <f t="array" ref="H7053">IF($F7053="", "", IFS(_xlfn.XLOOKUP($F7053, accounts!$A$2:$A$86, accounts!$E$2:$E$86, 0)&gt;=1000, "Enterprise", _xlfn.XLOOKUP($F7053, accounts!$A$2:$A$86, accounts!$E$2:$E$86, 0)&gt;=100, "Mid-Market", TRUE, "SMB"))</f>
        <v>Mid-Market</v>
      </c>
      <c r="I7053" s="1" t="str">
        <f t="array" ref="I7053">IF($F7053="", "", _xlfn.XLOOKUP($F7053,accounts!$A$2:$A$86,accounts!$F$2:$F$86, "Other"))</f>
        <v>United States</v>
      </c>
      <c r="J7053" s="1" t="s">
        <v>189</v>
      </c>
      <c r="K7053" s="3">
        <v>43005.0</v>
      </c>
    </row>
    <row r="7054">
      <c r="A7054" s="1" t="s">
        <v>7259</v>
      </c>
      <c r="B7054" s="1" t="s">
        <v>65</v>
      </c>
      <c r="C7054" s="1" t="str">
        <f t="array" ref="C7054">_xlfn.XLOOKUP($B7054, sales_teams!$A$2:$A$36, sales_teams!$B$2:$B$36)</f>
        <v>Celia Rouche</v>
      </c>
      <c r="D7054" s="1" t="str">
        <f t="array" ref="D7054">_xlfn.XLOOKUP($B7054, sales_teams!$A$2:$A$36, sales_teams!$C$2:$C$36)</f>
        <v>West</v>
      </c>
      <c r="E7054" s="1" t="s">
        <v>179</v>
      </c>
      <c r="F7054" s="1" t="s">
        <v>91</v>
      </c>
      <c r="G7054" s="1" t="str">
        <f t="array" ref="G7054">IF($F7054="", "", _xlfn.XLOOKUP($F7054,accounts!$A$2:$A$86,accounts!$B$2:$B$86, "Other"))</f>
        <v>employment</v>
      </c>
      <c r="H7054" s="1" t="str">
        <f t="array" ref="H7054">IF($F7054="", "", IFS(_xlfn.XLOOKUP($F7054, accounts!$A$2:$A$86, accounts!$E$2:$E$86, 0)&gt;=1000, "Enterprise", _xlfn.XLOOKUP($F7054, accounts!$A$2:$A$86, accounts!$E$2:$E$86, 0)&gt;=100, "Mid-Market", TRUE, "SMB"))</f>
        <v>Enterprise</v>
      </c>
      <c r="I7054" s="1" t="str">
        <f t="array" ref="I7054">IF($F7054="", "", _xlfn.XLOOKUP($F7054,accounts!$A$2:$A$86,accounts!$F$2:$F$86, "Other"))</f>
        <v>United States</v>
      </c>
      <c r="J7054" s="1" t="s">
        <v>131</v>
      </c>
      <c r="K7054" s="3">
        <v>43005.0</v>
      </c>
      <c r="L7054" s="3">
        <v>43066.0</v>
      </c>
      <c r="M7054" s="1">
        <v>50.0</v>
      </c>
    </row>
    <row r="7055">
      <c r="A7055" s="1" t="s">
        <v>7260</v>
      </c>
      <c r="B7055" s="1" t="s">
        <v>15</v>
      </c>
      <c r="C7055" s="1" t="str">
        <f t="array" ref="C7055">_xlfn.XLOOKUP($B7055, sales_teams!$A$2:$A$36, sales_teams!$B$2:$B$36)</f>
        <v>Dustin Brinkmann</v>
      </c>
      <c r="D7055" s="1" t="str">
        <f t="array" ref="D7055">_xlfn.XLOOKUP($B7055, sales_teams!$A$2:$A$36, sales_teams!$C$2:$C$36)</f>
        <v>Central</v>
      </c>
      <c r="E7055" s="1" t="s">
        <v>179</v>
      </c>
      <c r="F7055" s="1" t="s">
        <v>106</v>
      </c>
      <c r="G7055" s="1" t="str">
        <f t="array" ref="G7055">IF($F7055="", "", _xlfn.XLOOKUP($F7055,accounts!$A$2:$A$86,accounts!$B$2:$B$86, "Other"))</f>
        <v>retail</v>
      </c>
      <c r="H7055" s="1" t="str">
        <f t="array" ref="H7055">IF($F7055="", "", IFS(_xlfn.XLOOKUP($F7055, accounts!$A$2:$A$86, accounts!$E$2:$E$86, 0)&gt;=1000, "Enterprise", _xlfn.XLOOKUP($F7055, accounts!$A$2:$A$86, accounts!$E$2:$E$86, 0)&gt;=100, "Mid-Market", TRUE, "SMB"))</f>
        <v>Enterprise</v>
      </c>
      <c r="I7055" s="1" t="str">
        <f t="array" ref="I7055">IF($F7055="", "", _xlfn.XLOOKUP($F7055,accounts!$A$2:$A$86,accounts!$F$2:$F$86, "Other"))</f>
        <v>Italy</v>
      </c>
      <c r="J7055" s="1" t="s">
        <v>131</v>
      </c>
      <c r="K7055" s="3">
        <v>43005.0</v>
      </c>
      <c r="L7055" s="3">
        <v>43007.0</v>
      </c>
      <c r="M7055" s="1">
        <v>59.0</v>
      </c>
    </row>
    <row r="7056">
      <c r="A7056" s="1" t="s">
        <v>7261</v>
      </c>
      <c r="B7056" s="1" t="s">
        <v>60</v>
      </c>
      <c r="C7056" s="1" t="str">
        <f t="array" ref="C7056">_xlfn.XLOOKUP($B7056, sales_teams!$A$2:$A$36, sales_teams!$B$2:$B$36)</f>
        <v>Celia Rouche</v>
      </c>
      <c r="D7056" s="1" t="str">
        <f t="array" ref="D7056">_xlfn.XLOOKUP($B7056, sales_teams!$A$2:$A$36, sales_teams!$C$2:$C$36)</f>
        <v>West</v>
      </c>
      <c r="E7056" s="1" t="s">
        <v>188</v>
      </c>
      <c r="F7056" s="1" t="s">
        <v>125</v>
      </c>
      <c r="G7056" s="1" t="str">
        <f t="array" ref="G7056">IF($F7056="", "", _xlfn.XLOOKUP($F7056,accounts!$A$2:$A$86,accounts!$B$2:$B$86, "Other"))</f>
        <v>software</v>
      </c>
      <c r="H7056" s="1" t="str">
        <f t="array" ref="H7056">IF($F7056="", "", IFS(_xlfn.XLOOKUP($F7056, accounts!$A$2:$A$86, accounts!$E$2:$E$86, 0)&gt;=1000, "Enterprise", _xlfn.XLOOKUP($F7056, accounts!$A$2:$A$86, accounts!$E$2:$E$86, 0)&gt;=100, "Mid-Market", TRUE, "SMB"))</f>
        <v>Enterprise</v>
      </c>
      <c r="I7056" s="1" t="str">
        <f t="array" ref="I7056">IF($F7056="", "", _xlfn.XLOOKUP($F7056,accounts!$A$2:$A$86,accounts!$F$2:$F$86, "Other"))</f>
        <v>United States</v>
      </c>
      <c r="J7056" s="1" t="s">
        <v>131</v>
      </c>
      <c r="K7056" s="3">
        <v>43005.0</v>
      </c>
      <c r="L7056" s="3">
        <v>43011.0</v>
      </c>
      <c r="M7056" s="1">
        <v>3794.0</v>
      </c>
    </row>
    <row r="7057">
      <c r="A7057" s="1" t="s">
        <v>7262</v>
      </c>
      <c r="B7057" s="1" t="s">
        <v>45</v>
      </c>
      <c r="C7057" s="1" t="str">
        <f t="array" ref="C7057">_xlfn.XLOOKUP($B7057, sales_teams!$A$2:$A$36, sales_teams!$B$2:$B$36)</f>
        <v>Cara Losch</v>
      </c>
      <c r="D7057" s="1" t="str">
        <f t="array" ref="D7057">_xlfn.XLOOKUP($B7057, sales_teams!$A$2:$A$36, sales_teams!$C$2:$C$36)</f>
        <v>East</v>
      </c>
      <c r="E7057" s="1" t="s">
        <v>188</v>
      </c>
      <c r="F7057" s="1" t="s">
        <v>98</v>
      </c>
      <c r="G7057" s="1" t="str">
        <f t="array" ref="G7057">IF($F7057="", "", _xlfn.XLOOKUP($F7057,accounts!$A$2:$A$86,accounts!$B$2:$B$86, "Other"))</f>
        <v>retail</v>
      </c>
      <c r="H7057" s="1" t="str">
        <f t="array" ref="H7057">IF($F7057="", "", IFS(_xlfn.XLOOKUP($F7057, accounts!$A$2:$A$86, accounts!$E$2:$E$86, 0)&gt;=1000, "Enterprise", _xlfn.XLOOKUP($F7057, accounts!$A$2:$A$86, accounts!$E$2:$E$86, 0)&gt;=100, "Mid-Market", TRUE, "SMB"))</f>
        <v>Enterprise</v>
      </c>
      <c r="I7057" s="1" t="str">
        <f t="array" ref="I7057">IF($F7057="", "", _xlfn.XLOOKUP($F7057,accounts!$A$2:$A$86,accounts!$F$2:$F$86, "Other"))</f>
        <v>Japan</v>
      </c>
      <c r="J7057" s="1" t="s">
        <v>131</v>
      </c>
      <c r="K7057" s="3">
        <v>43005.0</v>
      </c>
      <c r="L7057" s="3">
        <v>43011.0</v>
      </c>
      <c r="M7057" s="1">
        <v>3786.0</v>
      </c>
    </row>
    <row r="7058">
      <c r="A7058" s="1" t="s">
        <v>7263</v>
      </c>
      <c r="B7058" s="1" t="s">
        <v>52</v>
      </c>
      <c r="C7058" s="1" t="str">
        <f t="array" ref="C7058">_xlfn.XLOOKUP($B7058, sales_teams!$A$2:$A$36, sales_teams!$B$2:$B$36)</f>
        <v>Rocco Neubert</v>
      </c>
      <c r="D7058" s="1" t="str">
        <f t="array" ref="D7058">_xlfn.XLOOKUP($B7058, sales_teams!$A$2:$A$36, sales_teams!$C$2:$C$36)</f>
        <v>East</v>
      </c>
      <c r="E7058" s="1" t="s">
        <v>109</v>
      </c>
      <c r="F7058" s="1" t="s">
        <v>59</v>
      </c>
      <c r="G7058" s="1" t="str">
        <f t="array" ref="G7058">IF($F7058="", "", _xlfn.XLOOKUP($F7058,accounts!$A$2:$A$86,accounts!$B$2:$B$86, "Other"))</f>
        <v>medical</v>
      </c>
      <c r="H7058" s="1" t="str">
        <f t="array" ref="H7058">IF($F7058="", "", IFS(_xlfn.XLOOKUP($F7058, accounts!$A$2:$A$86, accounts!$E$2:$E$86, 0)&gt;=1000, "Enterprise", _xlfn.XLOOKUP($F7058, accounts!$A$2:$A$86, accounts!$E$2:$E$86, 0)&gt;=100, "Mid-Market", TRUE, "SMB"))</f>
        <v>SMB</v>
      </c>
      <c r="I7058" s="1" t="str">
        <f t="array" ref="I7058">IF($F7058="", "", _xlfn.XLOOKUP($F7058,accounts!$A$2:$A$86,accounts!$F$2:$F$86, "Other"))</f>
        <v>United States</v>
      </c>
      <c r="J7058" s="1" t="s">
        <v>192</v>
      </c>
      <c r="K7058" s="3">
        <v>43006.0</v>
      </c>
      <c r="L7058" s="3">
        <v>43015.0</v>
      </c>
      <c r="M7058" s="1">
        <v>0.0</v>
      </c>
    </row>
    <row r="7059">
      <c r="A7059" s="1" t="s">
        <v>7264</v>
      </c>
      <c r="B7059" s="1" t="s">
        <v>53</v>
      </c>
      <c r="C7059" s="1" t="str">
        <f t="array" ref="C7059">_xlfn.XLOOKUP($B7059, sales_teams!$A$2:$A$36, sales_teams!$B$2:$B$36)</f>
        <v>Rocco Neubert</v>
      </c>
      <c r="D7059" s="1" t="str">
        <f t="array" ref="D7059">_xlfn.XLOOKUP($B7059, sales_teams!$A$2:$A$36, sales_teams!$C$2:$C$36)</f>
        <v>East</v>
      </c>
      <c r="E7059" s="1" t="s">
        <v>188</v>
      </c>
      <c r="F7059" s="1" t="s">
        <v>144</v>
      </c>
      <c r="G7059" s="1" t="str">
        <f t="array" ref="G7059">IF($F7059="", "", _xlfn.XLOOKUP($F7059,accounts!$A$2:$A$86,accounts!$B$2:$B$86, "Other"))</f>
        <v>retail</v>
      </c>
      <c r="H7059" s="1" t="str">
        <f t="array" ref="H7059">IF($F7059="", "", IFS(_xlfn.XLOOKUP($F7059, accounts!$A$2:$A$86, accounts!$E$2:$E$86, 0)&gt;=1000, "Enterprise", _xlfn.XLOOKUP($F7059, accounts!$A$2:$A$86, accounts!$E$2:$E$86, 0)&gt;=100, "Mid-Market", TRUE, "SMB"))</f>
        <v>Enterprise</v>
      </c>
      <c r="I7059" s="1" t="str">
        <f t="array" ref="I7059">IF($F7059="", "", _xlfn.XLOOKUP($F7059,accounts!$A$2:$A$86,accounts!$F$2:$F$86, "Other"))</f>
        <v>United States</v>
      </c>
      <c r="J7059" s="1" t="s">
        <v>192</v>
      </c>
      <c r="K7059" s="3">
        <v>43006.0</v>
      </c>
      <c r="L7059" s="3">
        <v>43088.0</v>
      </c>
      <c r="M7059" s="1">
        <v>0.0</v>
      </c>
    </row>
    <row r="7060">
      <c r="A7060" s="1" t="s">
        <v>7265</v>
      </c>
      <c r="B7060" s="1" t="s">
        <v>53</v>
      </c>
      <c r="C7060" s="1" t="str">
        <f t="array" ref="C7060">_xlfn.XLOOKUP($B7060, sales_teams!$A$2:$A$36, sales_teams!$B$2:$B$36)</f>
        <v>Rocco Neubert</v>
      </c>
      <c r="D7060" s="1" t="str">
        <f t="array" ref="D7060">_xlfn.XLOOKUP($B7060, sales_teams!$A$2:$A$36, sales_teams!$C$2:$C$36)</f>
        <v>East</v>
      </c>
      <c r="E7060" s="1" t="s">
        <v>148</v>
      </c>
      <c r="F7060" s="1" t="s">
        <v>132</v>
      </c>
      <c r="G7060" s="1" t="str">
        <f t="array" ref="G7060">IF($F7060="", "", _xlfn.XLOOKUP($F7060,accounts!$A$2:$A$86,accounts!$B$2:$B$86, "Other"))</f>
        <v>marketing</v>
      </c>
      <c r="H7060" s="1" t="str">
        <f t="array" ref="H7060">IF($F7060="", "", IFS(_xlfn.XLOOKUP($F7060, accounts!$A$2:$A$86, accounts!$E$2:$E$86, 0)&gt;=1000, "Enterprise", _xlfn.XLOOKUP($F7060, accounts!$A$2:$A$86, accounts!$E$2:$E$86, 0)&gt;=100, "Mid-Market", TRUE, "SMB"))</f>
        <v>Enterprise</v>
      </c>
      <c r="I7060" s="1" t="str">
        <f t="array" ref="I7060">IF($F7060="", "", _xlfn.XLOOKUP($F7060,accounts!$A$2:$A$86,accounts!$F$2:$F$86, "Other"))</f>
        <v>Jordan</v>
      </c>
      <c r="J7060" s="1" t="s">
        <v>131</v>
      </c>
      <c r="K7060" s="3">
        <v>43006.0</v>
      </c>
      <c r="L7060" s="3">
        <v>43015.0</v>
      </c>
      <c r="M7060" s="1">
        <v>5553.0</v>
      </c>
    </row>
    <row r="7061">
      <c r="A7061" s="1" t="s">
        <v>7266</v>
      </c>
      <c r="B7061" s="1" t="s">
        <v>53</v>
      </c>
      <c r="C7061" s="1" t="str">
        <f t="array" ref="C7061">_xlfn.XLOOKUP($B7061, sales_teams!$A$2:$A$36, sales_teams!$B$2:$B$36)</f>
        <v>Rocco Neubert</v>
      </c>
      <c r="D7061" s="1" t="str">
        <f t="array" ref="D7061">_xlfn.XLOOKUP($B7061, sales_teams!$A$2:$A$36, sales_teams!$C$2:$C$36)</f>
        <v>East</v>
      </c>
      <c r="E7061" s="1" t="s">
        <v>188</v>
      </c>
      <c r="F7061" s="1" t="s">
        <v>127</v>
      </c>
      <c r="G7061" s="1" t="str">
        <f t="array" ref="G7061">IF($F7061="", "", _xlfn.XLOOKUP($F7061,accounts!$A$2:$A$86,accounts!$B$2:$B$86, "Other"))</f>
        <v>technology</v>
      </c>
      <c r="H7061" s="1" t="str">
        <f t="array" ref="H7061">IF($F7061="", "", IFS(_xlfn.XLOOKUP($F7061, accounts!$A$2:$A$86, accounts!$E$2:$E$86, 0)&gt;=1000, "Enterprise", _xlfn.XLOOKUP($F7061, accounts!$A$2:$A$86, accounts!$E$2:$E$86, 0)&gt;=100, "Mid-Market", TRUE, "SMB"))</f>
        <v>Enterprise</v>
      </c>
      <c r="I7061" s="1" t="str">
        <f t="array" ref="I7061">IF($F7061="", "", _xlfn.XLOOKUP($F7061,accounts!$A$2:$A$86,accounts!$F$2:$F$86, "Other"))</f>
        <v>United States</v>
      </c>
      <c r="J7061" s="1" t="s">
        <v>131</v>
      </c>
      <c r="K7061" s="3">
        <v>43006.0</v>
      </c>
      <c r="L7061" s="3">
        <v>43016.0</v>
      </c>
      <c r="M7061" s="1">
        <v>3557.0</v>
      </c>
    </row>
    <row r="7062">
      <c r="A7062" s="1" t="s">
        <v>7267</v>
      </c>
      <c r="B7062" s="1" t="s">
        <v>94</v>
      </c>
      <c r="C7062" s="1" t="str">
        <f t="array" ref="C7062">_xlfn.XLOOKUP($B7062, sales_teams!$A$2:$A$36, sales_teams!$B$2:$B$36)</f>
        <v>Celia Rouche</v>
      </c>
      <c r="D7062" s="1" t="str">
        <f t="array" ref="D7062">_xlfn.XLOOKUP($B7062, sales_teams!$A$2:$A$36, sales_teams!$C$2:$C$36)</f>
        <v>West</v>
      </c>
      <c r="E7062" s="1" t="s">
        <v>179</v>
      </c>
      <c r="F7062" s="1" t="s">
        <v>115</v>
      </c>
      <c r="G7062" s="1" t="str">
        <f t="array" ref="G7062">IF($F7062="", "", _xlfn.XLOOKUP($F7062,accounts!$A$2:$A$86,accounts!$B$2:$B$86, "Other"))</f>
        <v>services</v>
      </c>
      <c r="H7062" s="1" t="str">
        <f t="array" ref="H7062">IF($F7062="", "", IFS(_xlfn.XLOOKUP($F7062, accounts!$A$2:$A$86, accounts!$E$2:$E$86, 0)&gt;=1000, "Enterprise", _xlfn.XLOOKUP($F7062, accounts!$A$2:$A$86, accounts!$E$2:$E$86, 0)&gt;=100, "Mid-Market", TRUE, "SMB"))</f>
        <v>Enterprise</v>
      </c>
      <c r="I7062" s="1" t="str">
        <f t="array" ref="I7062">IF($F7062="", "", _xlfn.XLOOKUP($F7062,accounts!$A$2:$A$86,accounts!$F$2:$F$86, "Other"))</f>
        <v>United States</v>
      </c>
      <c r="J7062" s="1" t="s">
        <v>131</v>
      </c>
      <c r="K7062" s="3">
        <v>43006.0</v>
      </c>
      <c r="L7062" s="3">
        <v>43016.0</v>
      </c>
      <c r="M7062" s="1">
        <v>63.0</v>
      </c>
    </row>
    <row r="7063">
      <c r="A7063" s="1" t="s">
        <v>7268</v>
      </c>
      <c r="B7063" s="1" t="s">
        <v>26</v>
      </c>
      <c r="C7063" s="1" t="str">
        <f t="array" ref="C7063">_xlfn.XLOOKUP($B7063, sales_teams!$A$2:$A$36, sales_teams!$B$2:$B$36)</f>
        <v>Melvin Marxen</v>
      </c>
      <c r="D7063" s="1" t="str">
        <f t="array" ref="D7063">_xlfn.XLOOKUP($B7063, sales_teams!$A$2:$A$36, sales_teams!$C$2:$C$36)</f>
        <v>Central</v>
      </c>
      <c r="E7063" s="1" t="s">
        <v>181</v>
      </c>
      <c r="F7063" s="1" t="s">
        <v>64</v>
      </c>
      <c r="G7063" s="1" t="str">
        <f t="array" ref="G7063">IF($F7063="", "", _xlfn.XLOOKUP($F7063,accounts!$A$2:$A$86,accounts!$B$2:$B$86, "Other"))</f>
        <v>technology</v>
      </c>
      <c r="H7063" s="1" t="str">
        <f t="array" ref="H7063">IF($F7063="", "", IFS(_xlfn.XLOOKUP($F7063, accounts!$A$2:$A$86, accounts!$E$2:$E$86, 0)&gt;=1000, "Enterprise", _xlfn.XLOOKUP($F7063, accounts!$A$2:$A$86, accounts!$E$2:$E$86, 0)&gt;=100, "Mid-Market", TRUE, "SMB"))</f>
        <v>Enterprise</v>
      </c>
      <c r="I7063" s="1" t="str">
        <f t="array" ref="I7063">IF($F7063="", "", _xlfn.XLOOKUP($F7063,accounts!$A$2:$A$86,accounts!$F$2:$F$86, "Other"))</f>
        <v>United States</v>
      </c>
      <c r="J7063" s="1" t="s">
        <v>192</v>
      </c>
      <c r="K7063" s="3">
        <v>43006.0</v>
      </c>
      <c r="L7063" s="3">
        <v>43050.0</v>
      </c>
      <c r="M7063" s="1">
        <v>0.0</v>
      </c>
    </row>
    <row r="7064">
      <c r="A7064" s="1" t="s">
        <v>7269</v>
      </c>
      <c r="B7064" s="1" t="s">
        <v>17</v>
      </c>
      <c r="C7064" s="1" t="str">
        <f t="array" ref="C7064">_xlfn.XLOOKUP($B7064, sales_teams!$A$2:$A$36, sales_teams!$B$2:$B$36)</f>
        <v>Dustin Brinkmann</v>
      </c>
      <c r="D7064" s="1" t="str">
        <f t="array" ref="D7064">_xlfn.XLOOKUP($B7064, sales_teams!$A$2:$A$36, sales_teams!$C$2:$C$36)</f>
        <v>Central</v>
      </c>
      <c r="E7064" s="1" t="s">
        <v>188</v>
      </c>
      <c r="F7064" s="1" t="s">
        <v>152</v>
      </c>
      <c r="G7064" s="1" t="str">
        <f t="array" ref="G7064">IF($F7064="", "", _xlfn.XLOOKUP($F7064,accounts!$A$2:$A$86,accounts!$B$2:$B$86, "Other"))</f>
        <v>marketing</v>
      </c>
      <c r="H7064" s="1" t="str">
        <f t="array" ref="H7064">IF($F7064="", "", IFS(_xlfn.XLOOKUP($F7064, accounts!$A$2:$A$86, accounts!$E$2:$E$86, 0)&gt;=1000, "Enterprise", _xlfn.XLOOKUP($F7064, accounts!$A$2:$A$86, accounts!$E$2:$E$86, 0)&gt;=100, "Mid-Market", TRUE, "SMB"))</f>
        <v>Mid-Market</v>
      </c>
      <c r="I7064" s="1" t="str">
        <f t="array" ref="I7064">IF($F7064="", "", _xlfn.XLOOKUP($F7064,accounts!$A$2:$A$86,accounts!$F$2:$F$86, "Other"))</f>
        <v>United States</v>
      </c>
      <c r="J7064" s="1" t="s">
        <v>131</v>
      </c>
      <c r="K7064" s="3">
        <v>43006.0</v>
      </c>
      <c r="L7064" s="3">
        <v>43014.0</v>
      </c>
      <c r="M7064" s="1">
        <v>3704.0</v>
      </c>
    </row>
    <row r="7065">
      <c r="A7065" s="1" t="s">
        <v>7270</v>
      </c>
      <c r="B7065" s="1" t="s">
        <v>92</v>
      </c>
      <c r="C7065" s="1" t="str">
        <f t="array" ref="C7065">_xlfn.XLOOKUP($B7065, sales_teams!$A$2:$A$36, sales_teams!$B$2:$B$36)</f>
        <v>Celia Rouche</v>
      </c>
      <c r="D7065" s="1" t="str">
        <f t="array" ref="D7065">_xlfn.XLOOKUP($B7065, sales_teams!$A$2:$A$36, sales_teams!$C$2:$C$36)</f>
        <v>West</v>
      </c>
      <c r="E7065" s="1" t="s">
        <v>148</v>
      </c>
      <c r="G7065" s="1" t="str">
        <f t="array" ref="G7065">IF($F7065="", "", _xlfn.XLOOKUP($F7065,accounts!$A$2:$A$86,accounts!$B$2:$B$86, "Other"))</f>
        <v/>
      </c>
      <c r="H7065" s="1" t="str">
        <f t="array" ref="H7065">IF($F7065="", "", IFS(_xlfn.XLOOKUP($F7065, accounts!$A$2:$A$86, accounts!$E$2:$E$86, 0)&gt;=1000, "Enterprise", _xlfn.XLOOKUP($F7065, accounts!$A$2:$A$86, accounts!$E$2:$E$86, 0)&gt;=100, "Mid-Market", TRUE, "SMB"))</f>
        <v/>
      </c>
      <c r="I7065" s="1" t="str">
        <f t="array" ref="I7065">IF($F7065="", "", _xlfn.XLOOKUP($F7065,accounts!$A$2:$A$86,accounts!$F$2:$F$86, "Other"))</f>
        <v/>
      </c>
      <c r="J7065" s="1" t="s">
        <v>189</v>
      </c>
      <c r="K7065" s="3">
        <v>43006.0</v>
      </c>
    </row>
    <row r="7066">
      <c r="A7066" s="1" t="s">
        <v>7271</v>
      </c>
      <c r="B7066" s="1" t="s">
        <v>24</v>
      </c>
      <c r="C7066" s="1" t="str">
        <f t="array" ref="C7066">_xlfn.XLOOKUP($B7066, sales_teams!$A$2:$A$36, sales_teams!$B$2:$B$36)</f>
        <v>Melvin Marxen</v>
      </c>
      <c r="D7066" s="1" t="str">
        <f t="array" ref="D7066">_xlfn.XLOOKUP($B7066, sales_teams!$A$2:$A$36, sales_teams!$C$2:$C$36)</f>
        <v>Central</v>
      </c>
      <c r="E7066" s="1" t="s">
        <v>109</v>
      </c>
      <c r="F7066" s="1" t="s">
        <v>113</v>
      </c>
      <c r="G7066" s="1" t="str">
        <f t="array" ref="G7066">IF($F7066="", "", _xlfn.XLOOKUP($F7066,accounts!$A$2:$A$86,accounts!$B$2:$B$86, "Other"))</f>
        <v>telecommunications</v>
      </c>
      <c r="H7066" s="1" t="str">
        <f t="array" ref="H7066">IF($F7066="", "", IFS(_xlfn.XLOOKUP($F7066, accounts!$A$2:$A$86, accounts!$E$2:$E$86, 0)&gt;=1000, "Enterprise", _xlfn.XLOOKUP($F7066, accounts!$A$2:$A$86, accounts!$E$2:$E$86, 0)&gt;=100, "Mid-Market", TRUE, "SMB"))</f>
        <v>Mid-Market</v>
      </c>
      <c r="I7066" s="1" t="str">
        <f t="array" ref="I7066">IF($F7066="", "", _xlfn.XLOOKUP($F7066,accounts!$A$2:$A$86,accounts!$F$2:$F$86, "Other"))</f>
        <v>United States</v>
      </c>
      <c r="J7066" s="1" t="s">
        <v>192</v>
      </c>
      <c r="K7066" s="3">
        <v>43006.0</v>
      </c>
      <c r="L7066" s="3">
        <v>43042.0</v>
      </c>
      <c r="M7066" s="1">
        <v>0.0</v>
      </c>
    </row>
    <row r="7067">
      <c r="A7067" s="1" t="s">
        <v>7272</v>
      </c>
      <c r="B7067" s="1" t="s">
        <v>24</v>
      </c>
      <c r="C7067" s="1" t="str">
        <f t="array" ref="C7067">_xlfn.XLOOKUP($B7067, sales_teams!$A$2:$A$36, sales_teams!$B$2:$B$36)</f>
        <v>Melvin Marxen</v>
      </c>
      <c r="D7067" s="1" t="str">
        <f t="array" ref="D7067">_xlfn.XLOOKUP($B7067, sales_teams!$A$2:$A$36, sales_teams!$C$2:$C$36)</f>
        <v>Central</v>
      </c>
      <c r="E7067" s="1" t="s">
        <v>188</v>
      </c>
      <c r="F7067" s="1" t="s">
        <v>119</v>
      </c>
      <c r="G7067" s="1" t="str">
        <f t="array" ref="G7067">IF($F7067="", "", _xlfn.XLOOKUP($F7067,accounts!$A$2:$A$86,accounts!$B$2:$B$86, "Other"))</f>
        <v>technology</v>
      </c>
      <c r="H7067" s="1" t="str">
        <f t="array" ref="H7067">IF($F7067="", "", IFS(_xlfn.XLOOKUP($F7067, accounts!$A$2:$A$86, accounts!$E$2:$E$86, 0)&gt;=1000, "Enterprise", _xlfn.XLOOKUP($F7067, accounts!$A$2:$A$86, accounts!$E$2:$E$86, 0)&gt;=100, "Mid-Market", TRUE, "SMB"))</f>
        <v>Enterprise</v>
      </c>
      <c r="I7067" s="1" t="str">
        <f t="array" ref="I7067">IF($F7067="", "", _xlfn.XLOOKUP($F7067,accounts!$A$2:$A$86,accounts!$F$2:$F$86, "Other"))</f>
        <v>Korea</v>
      </c>
      <c r="J7067" s="1" t="s">
        <v>192</v>
      </c>
      <c r="K7067" s="3">
        <v>43006.0</v>
      </c>
      <c r="L7067" s="3">
        <v>43011.0</v>
      </c>
      <c r="M7067" s="1">
        <v>0.0</v>
      </c>
    </row>
    <row r="7068">
      <c r="A7068" s="1" t="s">
        <v>7273</v>
      </c>
      <c r="B7068" s="1" t="s">
        <v>24</v>
      </c>
      <c r="C7068" s="1" t="str">
        <f t="array" ref="C7068">_xlfn.XLOOKUP($B7068, sales_teams!$A$2:$A$36, sales_teams!$B$2:$B$36)</f>
        <v>Melvin Marxen</v>
      </c>
      <c r="D7068" s="1" t="str">
        <f t="array" ref="D7068">_xlfn.XLOOKUP($B7068, sales_teams!$A$2:$A$36, sales_teams!$C$2:$C$36)</f>
        <v>Central</v>
      </c>
      <c r="E7068" s="1" t="s">
        <v>109</v>
      </c>
      <c r="F7068" s="1" t="s">
        <v>149</v>
      </c>
      <c r="G7068" s="1" t="str">
        <f t="array" ref="G7068">IF($F7068="", "", _xlfn.XLOOKUP($F7068,accounts!$A$2:$A$86,accounts!$B$2:$B$86, "Other"))</f>
        <v>medical</v>
      </c>
      <c r="H7068" s="1" t="str">
        <f t="array" ref="H7068">IF($F7068="", "", IFS(_xlfn.XLOOKUP($F7068, accounts!$A$2:$A$86, accounts!$E$2:$E$86, 0)&gt;=1000, "Enterprise", _xlfn.XLOOKUP($F7068, accounts!$A$2:$A$86, accounts!$E$2:$E$86, 0)&gt;=100, "Mid-Market", TRUE, "SMB"))</f>
        <v>Enterprise</v>
      </c>
      <c r="I7068" s="1" t="str">
        <f t="array" ref="I7068">IF($F7068="", "", _xlfn.XLOOKUP($F7068,accounts!$A$2:$A$86,accounts!$F$2:$F$86, "Other"))</f>
        <v>United States</v>
      </c>
      <c r="J7068" s="1" t="s">
        <v>131</v>
      </c>
      <c r="K7068" s="3">
        <v>43006.0</v>
      </c>
      <c r="L7068" s="3">
        <v>43069.0</v>
      </c>
      <c r="M7068" s="1">
        <v>1133.0</v>
      </c>
    </row>
    <row r="7069">
      <c r="A7069" s="1" t="s">
        <v>7274</v>
      </c>
      <c r="B7069" s="1" t="s">
        <v>107</v>
      </c>
      <c r="C7069" s="1" t="str">
        <f t="array" ref="C7069">_xlfn.XLOOKUP($B7069, sales_teams!$A$2:$A$36, sales_teams!$B$2:$B$36)</f>
        <v>Summer Sewald</v>
      </c>
      <c r="D7069" s="1" t="str">
        <f t="array" ref="D7069">_xlfn.XLOOKUP($B7069, sales_teams!$A$2:$A$36, sales_teams!$C$2:$C$36)</f>
        <v>West</v>
      </c>
      <c r="E7069" s="1" t="s">
        <v>109</v>
      </c>
      <c r="F7069" s="1" t="s">
        <v>127</v>
      </c>
      <c r="G7069" s="1" t="str">
        <f t="array" ref="G7069">IF($F7069="", "", _xlfn.XLOOKUP($F7069,accounts!$A$2:$A$86,accounts!$B$2:$B$86, "Other"))</f>
        <v>technology</v>
      </c>
      <c r="H7069" s="1" t="str">
        <f t="array" ref="H7069">IF($F7069="", "", IFS(_xlfn.XLOOKUP($F7069, accounts!$A$2:$A$86, accounts!$E$2:$E$86, 0)&gt;=1000, "Enterprise", _xlfn.XLOOKUP($F7069, accounts!$A$2:$A$86, accounts!$E$2:$E$86, 0)&gt;=100, "Mid-Market", TRUE, "SMB"))</f>
        <v>Enterprise</v>
      </c>
      <c r="I7069" s="1" t="str">
        <f t="array" ref="I7069">IF($F7069="", "", _xlfn.XLOOKUP($F7069,accounts!$A$2:$A$86,accounts!$F$2:$F$86, "Other"))</f>
        <v>United States</v>
      </c>
      <c r="J7069" s="1" t="s">
        <v>131</v>
      </c>
      <c r="K7069" s="3">
        <v>43006.0</v>
      </c>
      <c r="L7069" s="3">
        <v>43078.0</v>
      </c>
      <c r="M7069" s="1">
        <v>1292.0</v>
      </c>
    </row>
    <row r="7070">
      <c r="A7070" s="1" t="s">
        <v>7275</v>
      </c>
      <c r="B7070" s="1" t="s">
        <v>65</v>
      </c>
      <c r="C7070" s="1" t="str">
        <f t="array" ref="C7070">_xlfn.XLOOKUP($B7070, sales_teams!$A$2:$A$36, sales_teams!$B$2:$B$36)</f>
        <v>Celia Rouche</v>
      </c>
      <c r="D7070" s="1" t="str">
        <f t="array" ref="D7070">_xlfn.XLOOKUP($B7070, sales_teams!$A$2:$A$36, sales_teams!$C$2:$C$36)</f>
        <v>West</v>
      </c>
      <c r="E7070" s="1" t="s">
        <v>188</v>
      </c>
      <c r="F7070" s="1" t="s">
        <v>143</v>
      </c>
      <c r="G7070" s="1" t="str">
        <f t="array" ref="G7070">IF($F7070="", "", _xlfn.XLOOKUP($F7070,accounts!$A$2:$A$86,accounts!$B$2:$B$86, "Other"))</f>
        <v>entertainment</v>
      </c>
      <c r="H7070" s="1" t="str">
        <f t="array" ref="H7070">IF($F7070="", "", IFS(_xlfn.XLOOKUP($F7070, accounts!$A$2:$A$86, accounts!$E$2:$E$86, 0)&gt;=1000, "Enterprise", _xlfn.XLOOKUP($F7070, accounts!$A$2:$A$86, accounts!$E$2:$E$86, 0)&gt;=100, "Mid-Market", TRUE, "SMB"))</f>
        <v>Mid-Market</v>
      </c>
      <c r="I7070" s="1" t="str">
        <f t="array" ref="I7070">IF($F7070="", "", _xlfn.XLOOKUP($F7070,accounts!$A$2:$A$86,accounts!$F$2:$F$86, "Other"))</f>
        <v>United States</v>
      </c>
      <c r="J7070" s="1" t="s">
        <v>131</v>
      </c>
      <c r="K7070" s="3">
        <v>43006.0</v>
      </c>
      <c r="L7070" s="3">
        <v>43073.0</v>
      </c>
      <c r="M7070" s="1">
        <v>3278.0</v>
      </c>
    </row>
    <row r="7071">
      <c r="A7071" s="1" t="s">
        <v>7276</v>
      </c>
      <c r="B7071" s="1" t="s">
        <v>15</v>
      </c>
      <c r="C7071" s="1" t="str">
        <f t="array" ref="C7071">_xlfn.XLOOKUP($B7071, sales_teams!$A$2:$A$36, sales_teams!$B$2:$B$36)</f>
        <v>Dustin Brinkmann</v>
      </c>
      <c r="D7071" s="1" t="str">
        <f t="array" ref="D7071">_xlfn.XLOOKUP($B7071, sales_teams!$A$2:$A$36, sales_teams!$C$2:$C$36)</f>
        <v>Central</v>
      </c>
      <c r="E7071" s="1" t="s">
        <v>179</v>
      </c>
      <c r="F7071" s="1" t="s">
        <v>56</v>
      </c>
      <c r="G7071" s="1" t="str">
        <f t="array" ref="G7071">IF($F7071="", "", _xlfn.XLOOKUP($F7071,accounts!$A$2:$A$86,accounts!$B$2:$B$86, "Other"))</f>
        <v>software</v>
      </c>
      <c r="H7071" s="1" t="str">
        <f t="array" ref="H7071">IF($F7071="", "", IFS(_xlfn.XLOOKUP($F7071, accounts!$A$2:$A$86, accounts!$E$2:$E$86, 0)&gt;=1000, "Enterprise", _xlfn.XLOOKUP($F7071, accounts!$A$2:$A$86, accounts!$E$2:$E$86, 0)&gt;=100, "Mid-Market", TRUE, "SMB"))</f>
        <v>Enterprise</v>
      </c>
      <c r="I7071" s="1" t="str">
        <f t="array" ref="I7071">IF($F7071="", "", _xlfn.XLOOKUP($F7071,accounts!$A$2:$A$86,accounts!$F$2:$F$86, "Other"))</f>
        <v>United States</v>
      </c>
      <c r="J7071" s="1" t="s">
        <v>131</v>
      </c>
      <c r="K7071" s="3">
        <v>43006.0</v>
      </c>
      <c r="L7071" s="3">
        <v>43013.0</v>
      </c>
      <c r="M7071" s="1">
        <v>55.0</v>
      </c>
    </row>
    <row r="7072">
      <c r="A7072" s="1" t="s">
        <v>7277</v>
      </c>
      <c r="B7072" s="1" t="s">
        <v>60</v>
      </c>
      <c r="C7072" s="1" t="str">
        <f t="array" ref="C7072">_xlfn.XLOOKUP($B7072, sales_teams!$A$2:$A$36, sales_teams!$B$2:$B$36)</f>
        <v>Celia Rouche</v>
      </c>
      <c r="D7072" s="1" t="str">
        <f t="array" ref="D7072">_xlfn.XLOOKUP($B7072, sales_teams!$A$2:$A$36, sales_teams!$C$2:$C$36)</f>
        <v>West</v>
      </c>
      <c r="E7072" s="1" t="s">
        <v>181</v>
      </c>
      <c r="F7072" s="1" t="s">
        <v>91</v>
      </c>
      <c r="G7072" s="1" t="str">
        <f t="array" ref="G7072">IF($F7072="", "", _xlfn.XLOOKUP($F7072,accounts!$A$2:$A$86,accounts!$B$2:$B$86, "Other"))</f>
        <v>employment</v>
      </c>
      <c r="H7072" s="1" t="str">
        <f t="array" ref="H7072">IF($F7072="", "", IFS(_xlfn.XLOOKUP($F7072, accounts!$A$2:$A$86, accounts!$E$2:$E$86, 0)&gt;=1000, "Enterprise", _xlfn.XLOOKUP($F7072, accounts!$A$2:$A$86, accounts!$E$2:$E$86, 0)&gt;=100, "Mid-Market", TRUE, "SMB"))</f>
        <v>Enterprise</v>
      </c>
      <c r="I7072" s="1" t="str">
        <f t="array" ref="I7072">IF($F7072="", "", _xlfn.XLOOKUP($F7072,accounts!$A$2:$A$86,accounts!$F$2:$F$86, "Other"))</f>
        <v>United States</v>
      </c>
      <c r="J7072" s="1" t="s">
        <v>131</v>
      </c>
      <c r="K7072" s="3">
        <v>43006.0</v>
      </c>
      <c r="L7072" s="3">
        <v>43092.0</v>
      </c>
      <c r="M7072" s="1">
        <v>498.0</v>
      </c>
    </row>
    <row r="7073">
      <c r="A7073" s="1" t="s">
        <v>7278</v>
      </c>
      <c r="B7073" s="1" t="s">
        <v>60</v>
      </c>
      <c r="C7073" s="1" t="str">
        <f t="array" ref="C7073">_xlfn.XLOOKUP($B7073, sales_teams!$A$2:$A$36, sales_teams!$B$2:$B$36)</f>
        <v>Celia Rouche</v>
      </c>
      <c r="D7073" s="1" t="str">
        <f t="array" ref="D7073">_xlfn.XLOOKUP($B7073, sales_teams!$A$2:$A$36, sales_teams!$C$2:$C$36)</f>
        <v>West</v>
      </c>
      <c r="E7073" s="1" t="s">
        <v>179</v>
      </c>
      <c r="F7073" s="1" t="s">
        <v>161</v>
      </c>
      <c r="G7073" s="1" t="str">
        <f t="array" ref="G7073">IF($F7073="", "", _xlfn.XLOOKUP($F7073,accounts!$A$2:$A$86,accounts!$B$2:$B$86, "Other"))</f>
        <v>marketing</v>
      </c>
      <c r="H7073" s="1" t="str">
        <f t="array" ref="H7073">IF($F7073="", "", IFS(_xlfn.XLOOKUP($F7073, accounts!$A$2:$A$86, accounts!$E$2:$E$86, 0)&gt;=1000, "Enterprise", _xlfn.XLOOKUP($F7073, accounts!$A$2:$A$86, accounts!$E$2:$E$86, 0)&gt;=100, "Mid-Market", TRUE, "SMB"))</f>
        <v>Enterprise</v>
      </c>
      <c r="I7073" s="1" t="str">
        <f t="array" ref="I7073">IF($F7073="", "", _xlfn.XLOOKUP($F7073,accounts!$A$2:$A$86,accounts!$F$2:$F$86, "Other"))</f>
        <v>Poland</v>
      </c>
      <c r="J7073" s="1" t="s">
        <v>131</v>
      </c>
      <c r="K7073" s="3">
        <v>43006.0</v>
      </c>
      <c r="L7073" s="3">
        <v>43099.0</v>
      </c>
      <c r="M7073" s="1">
        <v>55.0</v>
      </c>
    </row>
    <row r="7074">
      <c r="A7074" s="1" t="s">
        <v>7279</v>
      </c>
      <c r="B7074" s="1" t="s">
        <v>45</v>
      </c>
      <c r="C7074" s="1" t="str">
        <f t="array" ref="C7074">_xlfn.XLOOKUP($B7074, sales_teams!$A$2:$A$36, sales_teams!$B$2:$B$36)</f>
        <v>Cara Losch</v>
      </c>
      <c r="D7074" s="1" t="str">
        <f t="array" ref="D7074">_xlfn.XLOOKUP($B7074, sales_teams!$A$2:$A$36, sales_teams!$C$2:$C$36)</f>
        <v>East</v>
      </c>
      <c r="E7074" s="1" t="s">
        <v>194</v>
      </c>
      <c r="G7074" s="1" t="str">
        <f t="array" ref="G7074">IF($F7074="", "", _xlfn.XLOOKUP($F7074,accounts!$A$2:$A$86,accounts!$B$2:$B$86, "Other"))</f>
        <v/>
      </c>
      <c r="H7074" s="1" t="str">
        <f t="array" ref="H7074">IF($F7074="", "", IFS(_xlfn.XLOOKUP($F7074, accounts!$A$2:$A$86, accounts!$E$2:$E$86, 0)&gt;=1000, "Enterprise", _xlfn.XLOOKUP($F7074, accounts!$A$2:$A$86, accounts!$E$2:$E$86, 0)&gt;=100, "Mid-Market", TRUE, "SMB"))</f>
        <v/>
      </c>
      <c r="I7074" s="1" t="str">
        <f t="array" ref="I7074">IF($F7074="", "", _xlfn.XLOOKUP($F7074,accounts!$A$2:$A$86,accounts!$F$2:$F$86, "Other"))</f>
        <v/>
      </c>
      <c r="J7074" s="1" t="s">
        <v>189</v>
      </c>
      <c r="K7074" s="3">
        <v>43006.0</v>
      </c>
    </row>
    <row r="7075">
      <c r="A7075" s="1" t="s">
        <v>7280</v>
      </c>
      <c r="B7075" s="1" t="s">
        <v>105</v>
      </c>
      <c r="C7075" s="1" t="str">
        <f t="array" ref="C7075">_xlfn.XLOOKUP($B7075, sales_teams!$A$2:$A$36, sales_teams!$B$2:$B$36)</f>
        <v>Summer Sewald</v>
      </c>
      <c r="D7075" s="1" t="str">
        <f t="array" ref="D7075">_xlfn.XLOOKUP($B7075, sales_teams!$A$2:$A$36, sales_teams!$C$2:$C$36)</f>
        <v>West</v>
      </c>
      <c r="E7075" s="1" t="s">
        <v>181</v>
      </c>
      <c r="F7075" s="1" t="s">
        <v>50</v>
      </c>
      <c r="G7075" s="1" t="str">
        <f t="array" ref="G7075">IF($F7075="", "", _xlfn.XLOOKUP($F7075,accounts!$A$2:$A$86,accounts!$B$2:$B$86, "Other"))</f>
        <v>entertainment</v>
      </c>
      <c r="H7075" s="1" t="str">
        <f t="array" ref="H7075">IF($F7075="", "", IFS(_xlfn.XLOOKUP($F7075, accounts!$A$2:$A$86, accounts!$E$2:$E$86, 0)&gt;=1000, "Enterprise", _xlfn.XLOOKUP($F7075, accounts!$A$2:$A$86, accounts!$E$2:$E$86, 0)&gt;=100, "Mid-Market", TRUE, "SMB"))</f>
        <v>Enterprise</v>
      </c>
      <c r="I7075" s="1" t="str">
        <f t="array" ref="I7075">IF($F7075="", "", _xlfn.XLOOKUP($F7075,accounts!$A$2:$A$86,accounts!$F$2:$F$86, "Other"))</f>
        <v>United States</v>
      </c>
      <c r="J7075" s="1" t="s">
        <v>131</v>
      </c>
      <c r="K7075" s="3">
        <v>43006.0</v>
      </c>
      <c r="L7075" s="3">
        <v>43013.0</v>
      </c>
      <c r="M7075" s="1">
        <v>571.0</v>
      </c>
    </row>
    <row r="7076">
      <c r="A7076" s="1" t="s">
        <v>7281</v>
      </c>
      <c r="B7076" s="1" t="s">
        <v>48</v>
      </c>
      <c r="C7076" s="1" t="str">
        <f t="array" ref="C7076">_xlfn.XLOOKUP($B7076, sales_teams!$A$2:$A$36, sales_teams!$B$2:$B$36)</f>
        <v>Rocco Neubert</v>
      </c>
      <c r="D7076" s="1" t="str">
        <f t="array" ref="D7076">_xlfn.XLOOKUP($B7076, sales_teams!$A$2:$A$36, sales_teams!$C$2:$C$36)</f>
        <v>East</v>
      </c>
      <c r="E7076" s="1" t="s">
        <v>109</v>
      </c>
      <c r="G7076" s="1" t="str">
        <f t="array" ref="G7076">IF($F7076="", "", _xlfn.XLOOKUP($F7076,accounts!$A$2:$A$86,accounts!$B$2:$B$86, "Other"))</f>
        <v/>
      </c>
      <c r="H7076" s="1" t="str">
        <f t="array" ref="H7076">IF($F7076="", "", IFS(_xlfn.XLOOKUP($F7076, accounts!$A$2:$A$86, accounts!$E$2:$E$86, 0)&gt;=1000, "Enterprise", _xlfn.XLOOKUP($F7076, accounts!$A$2:$A$86, accounts!$E$2:$E$86, 0)&gt;=100, "Mid-Market", TRUE, "SMB"))</f>
        <v/>
      </c>
      <c r="I7076" s="1" t="str">
        <f t="array" ref="I7076">IF($F7076="", "", _xlfn.XLOOKUP($F7076,accounts!$A$2:$A$86,accounts!$F$2:$F$86, "Other"))</f>
        <v/>
      </c>
      <c r="J7076" s="1" t="s">
        <v>189</v>
      </c>
      <c r="K7076" s="3">
        <v>43007.0</v>
      </c>
    </row>
    <row r="7077">
      <c r="A7077" s="1" t="s">
        <v>7282</v>
      </c>
      <c r="B7077" s="1" t="s">
        <v>48</v>
      </c>
      <c r="C7077" s="1" t="str">
        <f t="array" ref="C7077">_xlfn.XLOOKUP($B7077, sales_teams!$A$2:$A$36, sales_teams!$B$2:$B$36)</f>
        <v>Rocco Neubert</v>
      </c>
      <c r="D7077" s="1" t="str">
        <f t="array" ref="D7077">_xlfn.XLOOKUP($B7077, sales_teams!$A$2:$A$36, sales_teams!$C$2:$C$36)</f>
        <v>East</v>
      </c>
      <c r="E7077" s="1" t="s">
        <v>148</v>
      </c>
      <c r="F7077" s="1" t="s">
        <v>43</v>
      </c>
      <c r="G7077" s="1" t="str">
        <f t="array" ref="G7077">IF($F7077="", "", _xlfn.XLOOKUP($F7077,accounts!$A$2:$A$86,accounts!$B$2:$B$86, "Other"))</f>
        <v>software</v>
      </c>
      <c r="H7077" s="1" t="str">
        <f t="array" ref="H7077">IF($F7077="", "", IFS(_xlfn.XLOOKUP($F7077, accounts!$A$2:$A$86, accounts!$E$2:$E$86, 0)&gt;=1000, "Enterprise", _xlfn.XLOOKUP($F7077, accounts!$A$2:$A$86, accounts!$E$2:$E$86, 0)&gt;=100, "Mid-Market", TRUE, "SMB"))</f>
        <v>Enterprise</v>
      </c>
      <c r="I7077" s="1" t="str">
        <f t="array" ref="I7077">IF($F7077="", "", _xlfn.XLOOKUP($F7077,accounts!$A$2:$A$86,accounts!$F$2:$F$86, "Other"))</f>
        <v>United States</v>
      </c>
      <c r="J7077" s="1" t="s">
        <v>131</v>
      </c>
      <c r="K7077" s="3">
        <v>43007.0</v>
      </c>
      <c r="L7077" s="3">
        <v>43013.0</v>
      </c>
      <c r="M7077" s="1">
        <v>4942.0</v>
      </c>
    </row>
    <row r="7078">
      <c r="A7078" s="1" t="s">
        <v>7283</v>
      </c>
      <c r="B7078" s="1" t="s">
        <v>30</v>
      </c>
      <c r="C7078" s="1" t="str">
        <f t="array" ref="C7078">_xlfn.XLOOKUP($B7078, sales_teams!$A$2:$A$36, sales_teams!$B$2:$B$36)</f>
        <v>Melvin Marxen</v>
      </c>
      <c r="D7078" s="1" t="str">
        <f t="array" ref="D7078">_xlfn.XLOOKUP($B7078, sales_teams!$A$2:$A$36, sales_teams!$C$2:$C$36)</f>
        <v>Central</v>
      </c>
      <c r="E7078" s="1" t="s">
        <v>109</v>
      </c>
      <c r="F7078" s="1" t="s">
        <v>157</v>
      </c>
      <c r="G7078" s="1" t="str">
        <f t="array" ref="G7078">IF($F7078="", "", _xlfn.XLOOKUP($F7078,accounts!$A$2:$A$86,accounts!$B$2:$B$86, "Other"))</f>
        <v>retail</v>
      </c>
      <c r="H7078" s="1" t="str">
        <f t="array" ref="H7078">IF($F7078="", "", IFS(_xlfn.XLOOKUP($F7078, accounts!$A$2:$A$86, accounts!$E$2:$E$86, 0)&gt;=1000, "Enterprise", _xlfn.XLOOKUP($F7078, accounts!$A$2:$A$86, accounts!$E$2:$E$86, 0)&gt;=100, "Mid-Market", TRUE, "SMB"))</f>
        <v>Enterprise</v>
      </c>
      <c r="I7078" s="1" t="str">
        <f t="array" ref="I7078">IF($F7078="", "", _xlfn.XLOOKUP($F7078,accounts!$A$2:$A$86,accounts!$F$2:$F$86, "Other"))</f>
        <v>Belgium</v>
      </c>
      <c r="J7078" s="1" t="s">
        <v>192</v>
      </c>
      <c r="K7078" s="3">
        <v>43007.0</v>
      </c>
      <c r="L7078" s="3">
        <v>43013.0</v>
      </c>
      <c r="M7078" s="1">
        <v>0.0</v>
      </c>
    </row>
    <row r="7079">
      <c r="A7079" s="1" t="s">
        <v>7284</v>
      </c>
      <c r="B7079" s="1" t="s">
        <v>53</v>
      </c>
      <c r="C7079" s="1" t="str">
        <f t="array" ref="C7079">_xlfn.XLOOKUP($B7079, sales_teams!$A$2:$A$36, sales_teams!$B$2:$B$36)</f>
        <v>Rocco Neubert</v>
      </c>
      <c r="D7079" s="1" t="str">
        <f t="array" ref="D7079">_xlfn.XLOOKUP($B7079, sales_teams!$A$2:$A$36, sales_teams!$C$2:$C$36)</f>
        <v>East</v>
      </c>
      <c r="E7079" s="1" t="s">
        <v>179</v>
      </c>
      <c r="F7079" s="1" t="s">
        <v>32</v>
      </c>
      <c r="G7079" s="1" t="str">
        <f t="array" ref="G7079">IF($F7079="", "", _xlfn.XLOOKUP($F7079,accounts!$A$2:$A$86,accounts!$B$2:$B$86, "Other"))</f>
        <v>medical</v>
      </c>
      <c r="H7079" s="1" t="str">
        <f t="array" ref="H7079">IF($F7079="", "", IFS(_xlfn.XLOOKUP($F7079, accounts!$A$2:$A$86, accounts!$E$2:$E$86, 0)&gt;=1000, "Enterprise", _xlfn.XLOOKUP($F7079, accounts!$A$2:$A$86, accounts!$E$2:$E$86, 0)&gt;=100, "Mid-Market", TRUE, "SMB"))</f>
        <v>Enterprise</v>
      </c>
      <c r="I7079" s="1" t="str">
        <f t="array" ref="I7079">IF($F7079="", "", _xlfn.XLOOKUP($F7079,accounts!$A$2:$A$86,accounts!$F$2:$F$86, "Other"))</f>
        <v>United States</v>
      </c>
      <c r="J7079" s="1" t="s">
        <v>192</v>
      </c>
      <c r="K7079" s="3">
        <v>43007.0</v>
      </c>
      <c r="L7079" s="3">
        <v>43076.0</v>
      </c>
      <c r="M7079" s="1">
        <v>0.0</v>
      </c>
    </row>
    <row r="7080">
      <c r="A7080" s="1" t="s">
        <v>7285</v>
      </c>
      <c r="B7080" s="1" t="s">
        <v>94</v>
      </c>
      <c r="C7080" s="1" t="str">
        <f t="array" ref="C7080">_xlfn.XLOOKUP($B7080, sales_teams!$A$2:$A$36, sales_teams!$B$2:$B$36)</f>
        <v>Celia Rouche</v>
      </c>
      <c r="D7080" s="1" t="str">
        <f t="array" ref="D7080">_xlfn.XLOOKUP($B7080, sales_teams!$A$2:$A$36, sales_teams!$C$2:$C$36)</f>
        <v>West</v>
      </c>
      <c r="E7080" s="1" t="s">
        <v>148</v>
      </c>
      <c r="F7080" s="1" t="s">
        <v>154</v>
      </c>
      <c r="G7080" s="1" t="str">
        <f t="array" ref="G7080">IF($F7080="", "", _xlfn.XLOOKUP($F7080,accounts!$A$2:$A$86,accounts!$B$2:$B$86, "Other"))</f>
        <v>retail</v>
      </c>
      <c r="H7080" s="1" t="str">
        <f t="array" ref="H7080">IF($F7080="", "", IFS(_xlfn.XLOOKUP($F7080, accounts!$A$2:$A$86, accounts!$E$2:$E$86, 0)&gt;=1000, "Enterprise", _xlfn.XLOOKUP($F7080, accounts!$A$2:$A$86, accounts!$E$2:$E$86, 0)&gt;=100, "Mid-Market", TRUE, "SMB"))</f>
        <v>Enterprise</v>
      </c>
      <c r="I7080" s="1" t="str">
        <f t="array" ref="I7080">IF($F7080="", "", _xlfn.XLOOKUP($F7080,accounts!$A$2:$A$86,accounts!$F$2:$F$86, "Other"))</f>
        <v>United States</v>
      </c>
      <c r="J7080" s="1" t="s">
        <v>131</v>
      </c>
      <c r="K7080" s="3">
        <v>43007.0</v>
      </c>
      <c r="L7080" s="3">
        <v>43009.0</v>
      </c>
      <c r="M7080" s="1">
        <v>5340.0</v>
      </c>
    </row>
    <row r="7081">
      <c r="A7081" s="1" t="s">
        <v>7286</v>
      </c>
      <c r="B7081" s="1" t="s">
        <v>42</v>
      </c>
      <c r="C7081" s="1" t="str">
        <f t="array" ref="C7081">_xlfn.XLOOKUP($B7081, sales_teams!$A$2:$A$36, sales_teams!$B$2:$B$36)</f>
        <v>Cara Losch</v>
      </c>
      <c r="D7081" s="1" t="str">
        <f t="array" ref="D7081">_xlfn.XLOOKUP($B7081, sales_teams!$A$2:$A$36, sales_teams!$C$2:$C$36)</f>
        <v>East</v>
      </c>
      <c r="E7081" s="1" t="s">
        <v>181</v>
      </c>
      <c r="F7081" s="1" t="s">
        <v>167</v>
      </c>
      <c r="G7081" s="1" t="str">
        <f t="array" ref="G7081">IF($F7081="", "", _xlfn.XLOOKUP($F7081,accounts!$A$2:$A$86,accounts!$B$2:$B$86, "Other"))</f>
        <v>finance</v>
      </c>
      <c r="H7081" s="1" t="str">
        <f t="array" ref="H7081">IF($F7081="", "", IFS(_xlfn.XLOOKUP($F7081, accounts!$A$2:$A$86, accounts!$E$2:$E$86, 0)&gt;=1000, "Enterprise", _xlfn.XLOOKUP($F7081, accounts!$A$2:$A$86, accounts!$E$2:$E$86, 0)&gt;=100, "Mid-Market", TRUE, "SMB"))</f>
        <v>Mid-Market</v>
      </c>
      <c r="I7081" s="1" t="str">
        <f t="array" ref="I7081">IF($F7081="", "", _xlfn.XLOOKUP($F7081,accounts!$A$2:$A$86,accounts!$F$2:$F$86, "Other"))</f>
        <v>United States</v>
      </c>
      <c r="J7081" s="1" t="s">
        <v>192</v>
      </c>
      <c r="K7081" s="3">
        <v>43007.0</v>
      </c>
      <c r="L7081" s="3">
        <v>43011.0</v>
      </c>
      <c r="M7081" s="1">
        <v>0.0</v>
      </c>
    </row>
    <row r="7082">
      <c r="A7082" s="1" t="s">
        <v>7287</v>
      </c>
      <c r="B7082" s="1" t="s">
        <v>42</v>
      </c>
      <c r="C7082" s="1" t="str">
        <f t="array" ref="C7082">_xlfn.XLOOKUP($B7082, sales_teams!$A$2:$A$36, sales_teams!$B$2:$B$36)</f>
        <v>Cara Losch</v>
      </c>
      <c r="D7082" s="1" t="str">
        <f t="array" ref="D7082">_xlfn.XLOOKUP($B7082, sales_teams!$A$2:$A$36, sales_teams!$C$2:$C$36)</f>
        <v>East</v>
      </c>
      <c r="E7082" s="1" t="s">
        <v>188</v>
      </c>
      <c r="F7082" s="1" t="s">
        <v>177</v>
      </c>
      <c r="G7082" s="1" t="str">
        <f t="array" ref="G7082">IF($F7082="", "", _xlfn.XLOOKUP($F7082,accounts!$A$2:$A$86,accounts!$B$2:$B$86, "Other"))</f>
        <v>software</v>
      </c>
      <c r="H7082" s="1" t="str">
        <f t="array" ref="H7082">IF($F7082="", "", IFS(_xlfn.XLOOKUP($F7082, accounts!$A$2:$A$86, accounts!$E$2:$E$86, 0)&gt;=1000, "Enterprise", _xlfn.XLOOKUP($F7082, accounts!$A$2:$A$86, accounts!$E$2:$E$86, 0)&gt;=100, "Mid-Market", TRUE, "SMB"))</f>
        <v>Enterprise</v>
      </c>
      <c r="I7082" s="1" t="str">
        <f t="array" ref="I7082">IF($F7082="", "", _xlfn.XLOOKUP($F7082,accounts!$A$2:$A$86,accounts!$F$2:$F$86, "Other"))</f>
        <v>United States</v>
      </c>
      <c r="J7082" s="1" t="s">
        <v>192</v>
      </c>
      <c r="K7082" s="3">
        <v>43007.0</v>
      </c>
      <c r="L7082" s="3">
        <v>43016.0</v>
      </c>
      <c r="M7082" s="1">
        <v>0.0</v>
      </c>
    </row>
    <row r="7083">
      <c r="A7083" s="1" t="s">
        <v>7288</v>
      </c>
      <c r="B7083" s="1" t="s">
        <v>26</v>
      </c>
      <c r="C7083" s="1" t="str">
        <f t="array" ref="C7083">_xlfn.XLOOKUP($B7083, sales_teams!$A$2:$A$36, sales_teams!$B$2:$B$36)</f>
        <v>Melvin Marxen</v>
      </c>
      <c r="D7083" s="1" t="str">
        <f t="array" ref="D7083">_xlfn.XLOOKUP($B7083, sales_teams!$A$2:$A$36, sales_teams!$C$2:$C$36)</f>
        <v>Central</v>
      </c>
      <c r="E7083" s="1" t="s">
        <v>194</v>
      </c>
      <c r="F7083" s="1" t="s">
        <v>122</v>
      </c>
      <c r="G7083" s="1" t="str">
        <f t="array" ref="G7083">IF($F7083="", "", _xlfn.XLOOKUP($F7083,accounts!$A$2:$A$86,accounts!$B$2:$B$86, "Other"))</f>
        <v>medical</v>
      </c>
      <c r="H7083" s="1" t="str">
        <f t="array" ref="H7083">IF($F7083="", "", IFS(_xlfn.XLOOKUP($F7083, accounts!$A$2:$A$86, accounts!$E$2:$E$86, 0)&gt;=1000, "Enterprise", _xlfn.XLOOKUP($F7083, accounts!$A$2:$A$86, accounts!$E$2:$E$86, 0)&gt;=100, "Mid-Market", TRUE, "SMB"))</f>
        <v>Enterprise</v>
      </c>
      <c r="I7083" s="1" t="str">
        <f t="array" ref="I7083">IF($F7083="", "", _xlfn.XLOOKUP($F7083,accounts!$A$2:$A$86,accounts!$F$2:$F$86, "Other"))</f>
        <v>United States</v>
      </c>
      <c r="J7083" s="1" t="s">
        <v>131</v>
      </c>
      <c r="K7083" s="3">
        <v>43007.0</v>
      </c>
      <c r="L7083" s="3">
        <v>43017.0</v>
      </c>
      <c r="M7083" s="1">
        <v>5689.0</v>
      </c>
    </row>
    <row r="7084">
      <c r="A7084" s="1" t="s">
        <v>7289</v>
      </c>
      <c r="B7084" s="1" t="s">
        <v>99</v>
      </c>
      <c r="C7084" s="1" t="str">
        <f t="array" ref="C7084">_xlfn.XLOOKUP($B7084, sales_teams!$A$2:$A$36, sales_teams!$B$2:$B$36)</f>
        <v>Summer Sewald</v>
      </c>
      <c r="D7084" s="1" t="str">
        <f t="array" ref="D7084">_xlfn.XLOOKUP($B7084, sales_teams!$A$2:$A$36, sales_teams!$C$2:$C$36)</f>
        <v>West</v>
      </c>
      <c r="E7084" s="1" t="s">
        <v>181</v>
      </c>
      <c r="F7084" s="1" t="s">
        <v>147</v>
      </c>
      <c r="G7084" s="1" t="str">
        <f t="array" ref="G7084">IF($F7084="", "", _xlfn.XLOOKUP($F7084,accounts!$A$2:$A$86,accounts!$B$2:$B$86, "Other"))</f>
        <v>telecommunications</v>
      </c>
      <c r="H7084" s="1" t="str">
        <f t="array" ref="H7084">IF($F7084="", "", IFS(_xlfn.XLOOKUP($F7084, accounts!$A$2:$A$86, accounts!$E$2:$E$86, 0)&gt;=1000, "Enterprise", _xlfn.XLOOKUP($F7084, accounts!$A$2:$A$86, accounts!$E$2:$E$86, 0)&gt;=100, "Mid-Market", TRUE, "SMB"))</f>
        <v>Enterprise</v>
      </c>
      <c r="I7084" s="1" t="str">
        <f t="array" ref="I7084">IF($F7084="", "", _xlfn.XLOOKUP($F7084,accounts!$A$2:$A$86,accounts!$F$2:$F$86, "Other"))</f>
        <v>United States</v>
      </c>
      <c r="J7084" s="1" t="s">
        <v>192</v>
      </c>
      <c r="K7084" s="3">
        <v>43007.0</v>
      </c>
      <c r="L7084" s="3">
        <v>43016.0</v>
      </c>
      <c r="M7084" s="1">
        <v>0.0</v>
      </c>
    </row>
    <row r="7085">
      <c r="A7085" s="1" t="s">
        <v>7290</v>
      </c>
      <c r="B7085" s="1" t="s">
        <v>99</v>
      </c>
      <c r="C7085" s="1" t="str">
        <f t="array" ref="C7085">_xlfn.XLOOKUP($B7085, sales_teams!$A$2:$A$36, sales_teams!$B$2:$B$36)</f>
        <v>Summer Sewald</v>
      </c>
      <c r="D7085" s="1" t="str">
        <f t="array" ref="D7085">_xlfn.XLOOKUP($B7085, sales_teams!$A$2:$A$36, sales_teams!$C$2:$C$36)</f>
        <v>West</v>
      </c>
      <c r="E7085" s="1" t="s">
        <v>179</v>
      </c>
      <c r="F7085" s="1" t="s">
        <v>130</v>
      </c>
      <c r="G7085" s="1" t="str">
        <f t="array" ref="G7085">IF($F7085="", "", _xlfn.XLOOKUP($F7085,accounts!$A$2:$A$86,accounts!$B$2:$B$86, "Other"))</f>
        <v>medical</v>
      </c>
      <c r="H7085" s="1" t="str">
        <f t="array" ref="H7085">IF($F7085="", "", IFS(_xlfn.XLOOKUP($F7085, accounts!$A$2:$A$86, accounts!$E$2:$E$86, 0)&gt;=1000, "Enterprise", _xlfn.XLOOKUP($F7085, accounts!$A$2:$A$86, accounts!$E$2:$E$86, 0)&gt;=100, "Mid-Market", TRUE, "SMB"))</f>
        <v>Enterprise</v>
      </c>
      <c r="I7085" s="1" t="str">
        <f t="array" ref="I7085">IF($F7085="", "", _xlfn.XLOOKUP($F7085,accounts!$A$2:$A$86,accounts!$F$2:$F$86, "Other"))</f>
        <v>United States</v>
      </c>
      <c r="J7085" s="1" t="s">
        <v>192</v>
      </c>
      <c r="K7085" s="3">
        <v>43007.0</v>
      </c>
      <c r="L7085" s="3">
        <v>43019.0</v>
      </c>
      <c r="M7085" s="1">
        <v>0.0</v>
      </c>
    </row>
    <row r="7086">
      <c r="A7086" s="1" t="s">
        <v>7291</v>
      </c>
      <c r="B7086" s="1" t="s">
        <v>17</v>
      </c>
      <c r="C7086" s="1" t="str">
        <f t="array" ref="C7086">_xlfn.XLOOKUP($B7086, sales_teams!$A$2:$A$36, sales_teams!$B$2:$B$36)</f>
        <v>Dustin Brinkmann</v>
      </c>
      <c r="D7086" s="1" t="str">
        <f t="array" ref="D7086">_xlfn.XLOOKUP($B7086, sales_teams!$A$2:$A$36, sales_teams!$C$2:$C$36)</f>
        <v>Central</v>
      </c>
      <c r="E7086" s="1" t="s">
        <v>179</v>
      </c>
      <c r="F7086" s="1" t="s">
        <v>82</v>
      </c>
      <c r="G7086" s="1" t="str">
        <f t="array" ref="G7086">IF($F7086="", "", _xlfn.XLOOKUP($F7086,accounts!$A$2:$A$86,accounts!$B$2:$B$86, "Other"))</f>
        <v>software</v>
      </c>
      <c r="H7086" s="1" t="str">
        <f t="array" ref="H7086">IF($F7086="", "", IFS(_xlfn.XLOOKUP($F7086, accounts!$A$2:$A$86, accounts!$E$2:$E$86, 0)&gt;=1000, "Enterprise", _xlfn.XLOOKUP($F7086, accounts!$A$2:$A$86, accounts!$E$2:$E$86, 0)&gt;=100, "Mid-Market", TRUE, "SMB"))</f>
        <v>Enterprise</v>
      </c>
      <c r="I7086" s="1" t="str">
        <f t="array" ref="I7086">IF($F7086="", "", _xlfn.XLOOKUP($F7086,accounts!$A$2:$A$86,accounts!$F$2:$F$86, "Other"))</f>
        <v>United States</v>
      </c>
      <c r="J7086" s="1" t="s">
        <v>131</v>
      </c>
      <c r="K7086" s="3">
        <v>43007.0</v>
      </c>
      <c r="L7086" s="3">
        <v>43099.0</v>
      </c>
      <c r="M7086" s="1">
        <v>52.0</v>
      </c>
    </row>
    <row r="7087">
      <c r="A7087" s="1" t="s">
        <v>7292</v>
      </c>
      <c r="B7087" s="1" t="s">
        <v>17</v>
      </c>
      <c r="C7087" s="1" t="str">
        <f t="array" ref="C7087">_xlfn.XLOOKUP($B7087, sales_teams!$A$2:$A$36, sales_teams!$B$2:$B$36)</f>
        <v>Dustin Brinkmann</v>
      </c>
      <c r="D7087" s="1" t="str">
        <f t="array" ref="D7087">_xlfn.XLOOKUP($B7087, sales_teams!$A$2:$A$36, sales_teams!$C$2:$C$36)</f>
        <v>Central</v>
      </c>
      <c r="E7087" s="1" t="s">
        <v>188</v>
      </c>
      <c r="F7087" s="1" t="s">
        <v>145</v>
      </c>
      <c r="G7087" s="1" t="str">
        <f t="array" ref="G7087">IF($F7087="", "", _xlfn.XLOOKUP($F7087,accounts!$A$2:$A$86,accounts!$B$2:$B$86, "Other"))</f>
        <v>technology</v>
      </c>
      <c r="H7087" s="1" t="str">
        <f t="array" ref="H7087">IF($F7087="", "", IFS(_xlfn.XLOOKUP($F7087, accounts!$A$2:$A$86, accounts!$E$2:$E$86, 0)&gt;=1000, "Enterprise", _xlfn.XLOOKUP($F7087, accounts!$A$2:$A$86, accounts!$E$2:$E$86, 0)&gt;=100, "Mid-Market", TRUE, "SMB"))</f>
        <v>Enterprise</v>
      </c>
      <c r="I7087" s="1" t="str">
        <f t="array" ref="I7087">IF($F7087="", "", _xlfn.XLOOKUP($F7087,accounts!$A$2:$A$86,accounts!$F$2:$F$86, "Other"))</f>
        <v>Panama</v>
      </c>
      <c r="J7087" s="1" t="s">
        <v>131</v>
      </c>
      <c r="K7087" s="3">
        <v>43007.0</v>
      </c>
      <c r="L7087" s="3">
        <v>43079.0</v>
      </c>
      <c r="M7087" s="1">
        <v>3131.0</v>
      </c>
    </row>
    <row r="7088">
      <c r="A7088" s="1" t="s">
        <v>7293</v>
      </c>
      <c r="B7088" s="1" t="s">
        <v>92</v>
      </c>
      <c r="C7088" s="1" t="str">
        <f t="array" ref="C7088">_xlfn.XLOOKUP($B7088, sales_teams!$A$2:$A$36, sales_teams!$B$2:$B$36)</f>
        <v>Celia Rouche</v>
      </c>
      <c r="D7088" s="1" t="str">
        <f t="array" ref="D7088">_xlfn.XLOOKUP($B7088, sales_teams!$A$2:$A$36, sales_teams!$C$2:$C$36)</f>
        <v>West</v>
      </c>
      <c r="E7088" s="1" t="s">
        <v>109</v>
      </c>
      <c r="F7088" s="1" t="s">
        <v>127</v>
      </c>
      <c r="G7088" s="1" t="str">
        <f t="array" ref="G7088">IF($F7088="", "", _xlfn.XLOOKUP($F7088,accounts!$A$2:$A$86,accounts!$B$2:$B$86, "Other"))</f>
        <v>technology</v>
      </c>
      <c r="H7088" s="1" t="str">
        <f t="array" ref="H7088">IF($F7088="", "", IFS(_xlfn.XLOOKUP($F7088, accounts!$A$2:$A$86, accounts!$E$2:$E$86, 0)&gt;=1000, "Enterprise", _xlfn.XLOOKUP($F7088, accounts!$A$2:$A$86, accounts!$E$2:$E$86, 0)&gt;=100, "Mid-Market", TRUE, "SMB"))</f>
        <v>Enterprise</v>
      </c>
      <c r="I7088" s="1" t="str">
        <f t="array" ref="I7088">IF($F7088="", "", _xlfn.XLOOKUP($F7088,accounts!$A$2:$A$86,accounts!$F$2:$F$86, "Other"))</f>
        <v>United States</v>
      </c>
      <c r="J7088" s="1" t="s">
        <v>192</v>
      </c>
      <c r="K7088" s="3">
        <v>43007.0</v>
      </c>
      <c r="L7088" s="3">
        <v>43017.0</v>
      </c>
      <c r="M7088" s="1">
        <v>0.0</v>
      </c>
    </row>
    <row r="7089">
      <c r="A7089" s="1" t="s">
        <v>7294</v>
      </c>
      <c r="B7089" s="1" t="s">
        <v>92</v>
      </c>
      <c r="C7089" s="1" t="str">
        <f t="array" ref="C7089">_xlfn.XLOOKUP($B7089, sales_teams!$A$2:$A$36, sales_teams!$B$2:$B$36)</f>
        <v>Celia Rouche</v>
      </c>
      <c r="D7089" s="1" t="str">
        <f t="array" ref="D7089">_xlfn.XLOOKUP($B7089, sales_teams!$A$2:$A$36, sales_teams!$C$2:$C$36)</f>
        <v>West</v>
      </c>
      <c r="E7089" s="1" t="s">
        <v>194</v>
      </c>
      <c r="F7089" s="1" t="s">
        <v>154</v>
      </c>
      <c r="G7089" s="1" t="str">
        <f t="array" ref="G7089">IF($F7089="", "", _xlfn.XLOOKUP($F7089,accounts!$A$2:$A$86,accounts!$B$2:$B$86, "Other"))</f>
        <v>retail</v>
      </c>
      <c r="H7089" s="1" t="str">
        <f t="array" ref="H7089">IF($F7089="", "", IFS(_xlfn.XLOOKUP($F7089, accounts!$A$2:$A$86, accounts!$E$2:$E$86, 0)&gt;=1000, "Enterprise", _xlfn.XLOOKUP($F7089, accounts!$A$2:$A$86, accounts!$E$2:$E$86, 0)&gt;=100, "Mid-Market", TRUE, "SMB"))</f>
        <v>Enterprise</v>
      </c>
      <c r="I7089" s="1" t="str">
        <f t="array" ref="I7089">IF($F7089="", "", _xlfn.XLOOKUP($F7089,accounts!$A$2:$A$86,accounts!$F$2:$F$86, "Other"))</f>
        <v>United States</v>
      </c>
      <c r="J7089" s="1" t="s">
        <v>192</v>
      </c>
      <c r="K7089" s="3">
        <v>43007.0</v>
      </c>
      <c r="L7089" s="3">
        <v>43014.0</v>
      </c>
      <c r="M7089" s="1">
        <v>0.0</v>
      </c>
    </row>
    <row r="7090">
      <c r="A7090" s="1" t="s">
        <v>7295</v>
      </c>
      <c r="B7090" s="1" t="s">
        <v>92</v>
      </c>
      <c r="C7090" s="1" t="str">
        <f t="array" ref="C7090">_xlfn.XLOOKUP($B7090, sales_teams!$A$2:$A$36, sales_teams!$B$2:$B$36)</f>
        <v>Celia Rouche</v>
      </c>
      <c r="D7090" s="1" t="str">
        <f t="array" ref="D7090">_xlfn.XLOOKUP($B7090, sales_teams!$A$2:$A$36, sales_teams!$C$2:$C$36)</f>
        <v>West</v>
      </c>
      <c r="E7090" s="1" t="s">
        <v>179</v>
      </c>
      <c r="F7090" s="1" t="s">
        <v>36</v>
      </c>
      <c r="G7090" s="1" t="str">
        <f t="array" ref="G7090">IF($F7090="", "", _xlfn.XLOOKUP($F7090,accounts!$A$2:$A$86,accounts!$B$2:$B$86, "Other"))</f>
        <v>retail</v>
      </c>
      <c r="H7090" s="1" t="str">
        <f t="array" ref="H7090">IF($F7090="", "", IFS(_xlfn.XLOOKUP($F7090, accounts!$A$2:$A$86, accounts!$E$2:$E$86, 0)&gt;=1000, "Enterprise", _xlfn.XLOOKUP($F7090, accounts!$A$2:$A$86, accounts!$E$2:$E$86, 0)&gt;=100, "Mid-Market", TRUE, "SMB"))</f>
        <v>Enterprise</v>
      </c>
      <c r="I7090" s="1" t="str">
        <f t="array" ref="I7090">IF($F7090="", "", _xlfn.XLOOKUP($F7090,accounts!$A$2:$A$86,accounts!$F$2:$F$86, "Other"))</f>
        <v>United States</v>
      </c>
      <c r="J7090" s="1" t="s">
        <v>192</v>
      </c>
      <c r="K7090" s="3">
        <v>43007.0</v>
      </c>
      <c r="L7090" s="3">
        <v>43066.0</v>
      </c>
      <c r="M7090" s="1">
        <v>0.0</v>
      </c>
    </row>
    <row r="7091">
      <c r="A7091" s="1" t="s">
        <v>7296</v>
      </c>
      <c r="B7091" s="1" t="s">
        <v>92</v>
      </c>
      <c r="C7091" s="1" t="str">
        <f t="array" ref="C7091">_xlfn.XLOOKUP($B7091, sales_teams!$A$2:$A$36, sales_teams!$B$2:$B$36)</f>
        <v>Celia Rouche</v>
      </c>
      <c r="D7091" s="1" t="str">
        <f t="array" ref="D7091">_xlfn.XLOOKUP($B7091, sales_teams!$A$2:$A$36, sales_teams!$C$2:$C$36)</f>
        <v>West</v>
      </c>
      <c r="E7091" s="1" t="s">
        <v>188</v>
      </c>
      <c r="F7091" s="1" t="s">
        <v>114</v>
      </c>
      <c r="G7091" s="1" t="str">
        <f t="array" ref="G7091">IF($F7091="", "", _xlfn.XLOOKUP($F7091,accounts!$A$2:$A$86,accounts!$B$2:$B$86, "Other"))</f>
        <v>marketing</v>
      </c>
      <c r="H7091" s="1" t="str">
        <f t="array" ref="H7091">IF($F7091="", "", IFS(_xlfn.XLOOKUP($F7091, accounts!$A$2:$A$86, accounts!$E$2:$E$86, 0)&gt;=1000, "Enterprise", _xlfn.XLOOKUP($F7091, accounts!$A$2:$A$86, accounts!$E$2:$E$86, 0)&gt;=100, "Mid-Market", TRUE, "SMB"))</f>
        <v>Enterprise</v>
      </c>
      <c r="I7091" s="1" t="str">
        <f t="array" ref="I7091">IF($F7091="", "", _xlfn.XLOOKUP($F7091,accounts!$A$2:$A$86,accounts!$F$2:$F$86, "Other"))</f>
        <v>United States</v>
      </c>
      <c r="J7091" s="1" t="s">
        <v>192</v>
      </c>
      <c r="K7091" s="3">
        <v>43007.0</v>
      </c>
      <c r="L7091" s="3">
        <v>43018.0</v>
      </c>
      <c r="M7091" s="1">
        <v>0.0</v>
      </c>
    </row>
    <row r="7092">
      <c r="A7092" s="1" t="s">
        <v>7297</v>
      </c>
      <c r="B7092" s="1" t="s">
        <v>24</v>
      </c>
      <c r="C7092" s="1" t="str">
        <f t="array" ref="C7092">_xlfn.XLOOKUP($B7092, sales_teams!$A$2:$A$36, sales_teams!$B$2:$B$36)</f>
        <v>Melvin Marxen</v>
      </c>
      <c r="D7092" s="1" t="str">
        <f t="array" ref="D7092">_xlfn.XLOOKUP($B7092, sales_teams!$A$2:$A$36, sales_teams!$C$2:$C$36)</f>
        <v>Central</v>
      </c>
      <c r="E7092" s="1" t="s">
        <v>188</v>
      </c>
      <c r="F7092" s="1" t="s">
        <v>164</v>
      </c>
      <c r="G7092" s="1" t="str">
        <f t="array" ref="G7092">IF($F7092="", "", _xlfn.XLOOKUP($F7092,accounts!$A$2:$A$86,accounts!$B$2:$B$86, "Other"))</f>
        <v>retail</v>
      </c>
      <c r="H7092" s="1" t="str">
        <f t="array" ref="H7092">IF($F7092="", "", IFS(_xlfn.XLOOKUP($F7092, accounts!$A$2:$A$86, accounts!$E$2:$E$86, 0)&gt;=1000, "Enterprise", _xlfn.XLOOKUP($F7092, accounts!$A$2:$A$86, accounts!$E$2:$E$86, 0)&gt;=100, "Mid-Market", TRUE, "SMB"))</f>
        <v>Mid-Market</v>
      </c>
      <c r="I7092" s="1" t="str">
        <f t="array" ref="I7092">IF($F7092="", "", _xlfn.XLOOKUP($F7092,accounts!$A$2:$A$86,accounts!$F$2:$F$86, "Other"))</f>
        <v>United States</v>
      </c>
      <c r="J7092" s="1" t="s">
        <v>131</v>
      </c>
      <c r="K7092" s="3">
        <v>43007.0</v>
      </c>
      <c r="L7092" s="3">
        <v>43013.0</v>
      </c>
      <c r="M7092" s="1">
        <v>3957.0</v>
      </c>
    </row>
    <row r="7093">
      <c r="A7093" s="1" t="s">
        <v>7298</v>
      </c>
      <c r="B7093" s="1" t="s">
        <v>28</v>
      </c>
      <c r="C7093" s="1" t="str">
        <f t="array" ref="C7093">_xlfn.XLOOKUP($B7093, sales_teams!$A$2:$A$36, sales_teams!$B$2:$B$36)</f>
        <v>Melvin Marxen</v>
      </c>
      <c r="D7093" s="1" t="str">
        <f t="array" ref="D7093">_xlfn.XLOOKUP($B7093, sales_teams!$A$2:$A$36, sales_teams!$C$2:$C$36)</f>
        <v>Central</v>
      </c>
      <c r="E7093" s="1" t="s">
        <v>181</v>
      </c>
      <c r="F7093" s="1" t="s">
        <v>165</v>
      </c>
      <c r="G7093" s="1" t="str">
        <f t="array" ref="G7093">IF($F7093="", "", _xlfn.XLOOKUP($F7093,accounts!$A$2:$A$86,accounts!$B$2:$B$86, "Other"))</f>
        <v>telecommunications</v>
      </c>
      <c r="H7093" s="1" t="str">
        <f t="array" ref="H7093">IF($F7093="", "", IFS(_xlfn.XLOOKUP($F7093, accounts!$A$2:$A$86, accounts!$E$2:$E$86, 0)&gt;=1000, "Enterprise", _xlfn.XLOOKUP($F7093, accounts!$A$2:$A$86, accounts!$E$2:$E$86, 0)&gt;=100, "Mid-Market", TRUE, "SMB"))</f>
        <v>Enterprise</v>
      </c>
      <c r="I7093" s="1" t="str">
        <f t="array" ref="I7093">IF($F7093="", "", _xlfn.XLOOKUP($F7093,accounts!$A$2:$A$86,accounts!$F$2:$F$86, "Other"))</f>
        <v>United States</v>
      </c>
      <c r="J7093" s="1" t="s">
        <v>131</v>
      </c>
      <c r="K7093" s="3">
        <v>43007.0</v>
      </c>
      <c r="L7093" s="3">
        <v>43099.0</v>
      </c>
      <c r="M7093" s="1">
        <v>523.0</v>
      </c>
    </row>
    <row r="7094">
      <c r="A7094" s="1" t="s">
        <v>7299</v>
      </c>
      <c r="B7094" s="1" t="s">
        <v>28</v>
      </c>
      <c r="C7094" s="1" t="str">
        <f t="array" ref="C7094">_xlfn.XLOOKUP($B7094, sales_teams!$A$2:$A$36, sales_teams!$B$2:$B$36)</f>
        <v>Melvin Marxen</v>
      </c>
      <c r="D7094" s="1" t="str">
        <f t="array" ref="D7094">_xlfn.XLOOKUP($B7094, sales_teams!$A$2:$A$36, sales_teams!$C$2:$C$36)</f>
        <v>Central</v>
      </c>
      <c r="E7094" s="1" t="s">
        <v>109</v>
      </c>
      <c r="F7094" s="1" t="s">
        <v>165</v>
      </c>
      <c r="G7094" s="1" t="str">
        <f t="array" ref="G7094">IF($F7094="", "", _xlfn.XLOOKUP($F7094,accounts!$A$2:$A$86,accounts!$B$2:$B$86, "Other"))</f>
        <v>telecommunications</v>
      </c>
      <c r="H7094" s="1" t="str">
        <f t="array" ref="H7094">IF($F7094="", "", IFS(_xlfn.XLOOKUP($F7094, accounts!$A$2:$A$86, accounts!$E$2:$E$86, 0)&gt;=1000, "Enterprise", _xlfn.XLOOKUP($F7094, accounts!$A$2:$A$86, accounts!$E$2:$E$86, 0)&gt;=100, "Mid-Market", TRUE, "SMB"))</f>
        <v>Enterprise</v>
      </c>
      <c r="I7094" s="1" t="str">
        <f t="array" ref="I7094">IF($F7094="", "", _xlfn.XLOOKUP($F7094,accounts!$A$2:$A$86,accounts!$F$2:$F$86, "Other"))</f>
        <v>United States</v>
      </c>
      <c r="J7094" s="1" t="s">
        <v>131</v>
      </c>
      <c r="K7094" s="3">
        <v>43007.0</v>
      </c>
      <c r="L7094" s="3">
        <v>43090.0</v>
      </c>
      <c r="M7094" s="1">
        <v>1156.0</v>
      </c>
    </row>
    <row r="7095">
      <c r="A7095" s="1" t="s">
        <v>7300</v>
      </c>
      <c r="B7095" s="1" t="s">
        <v>54</v>
      </c>
      <c r="C7095" s="1" t="str">
        <f t="array" ref="C7095">_xlfn.XLOOKUP($B7095, sales_teams!$A$2:$A$36, sales_teams!$B$2:$B$36)</f>
        <v>Rocco Neubert</v>
      </c>
      <c r="D7095" s="1" t="str">
        <f t="array" ref="D7095">_xlfn.XLOOKUP($B7095, sales_teams!$A$2:$A$36, sales_teams!$C$2:$C$36)</f>
        <v>East</v>
      </c>
      <c r="E7095" s="1" t="s">
        <v>148</v>
      </c>
      <c r="F7095" s="1" t="s">
        <v>43</v>
      </c>
      <c r="G7095" s="1" t="str">
        <f t="array" ref="G7095">IF($F7095="", "", _xlfn.XLOOKUP($F7095,accounts!$A$2:$A$86,accounts!$B$2:$B$86, "Other"))</f>
        <v>software</v>
      </c>
      <c r="H7095" s="1" t="str">
        <f t="array" ref="H7095">IF($F7095="", "", IFS(_xlfn.XLOOKUP($F7095, accounts!$A$2:$A$86, accounts!$E$2:$E$86, 0)&gt;=1000, "Enterprise", _xlfn.XLOOKUP($F7095, accounts!$A$2:$A$86, accounts!$E$2:$E$86, 0)&gt;=100, "Mid-Market", TRUE, "SMB"))</f>
        <v>Enterprise</v>
      </c>
      <c r="I7095" s="1" t="str">
        <f t="array" ref="I7095">IF($F7095="", "", _xlfn.XLOOKUP($F7095,accounts!$A$2:$A$86,accounts!$F$2:$F$86, "Other"))</f>
        <v>United States</v>
      </c>
      <c r="J7095" s="1" t="s">
        <v>192</v>
      </c>
      <c r="K7095" s="3">
        <v>43007.0</v>
      </c>
      <c r="L7095" s="3">
        <v>43014.0</v>
      </c>
      <c r="M7095" s="1">
        <v>0.0</v>
      </c>
    </row>
    <row r="7096">
      <c r="A7096" s="1" t="s">
        <v>7301</v>
      </c>
      <c r="B7096" s="1" t="s">
        <v>65</v>
      </c>
      <c r="C7096" s="1" t="str">
        <f t="array" ref="C7096">_xlfn.XLOOKUP($B7096, sales_teams!$A$2:$A$36, sales_teams!$B$2:$B$36)</f>
        <v>Celia Rouche</v>
      </c>
      <c r="D7096" s="1" t="str">
        <f t="array" ref="D7096">_xlfn.XLOOKUP($B7096, sales_teams!$A$2:$A$36, sales_teams!$C$2:$C$36)</f>
        <v>West</v>
      </c>
      <c r="E7096" s="1" t="s">
        <v>188</v>
      </c>
      <c r="F7096" s="1" t="s">
        <v>142</v>
      </c>
      <c r="G7096" s="1" t="str">
        <f t="array" ref="G7096">IF($F7096="", "", _xlfn.XLOOKUP($F7096,accounts!$A$2:$A$86,accounts!$B$2:$B$86, "Other"))</f>
        <v>retail</v>
      </c>
      <c r="H7096" s="1" t="str">
        <f t="array" ref="H7096">IF($F7096="", "", IFS(_xlfn.XLOOKUP($F7096, accounts!$A$2:$A$86, accounts!$E$2:$E$86, 0)&gt;=1000, "Enterprise", _xlfn.XLOOKUP($F7096, accounts!$A$2:$A$86, accounts!$E$2:$E$86, 0)&gt;=100, "Mid-Market", TRUE, "SMB"))</f>
        <v>Enterprise</v>
      </c>
      <c r="I7096" s="1" t="str">
        <f t="array" ref="I7096">IF($F7096="", "", _xlfn.XLOOKUP($F7096,accounts!$A$2:$A$86,accounts!$F$2:$F$86, "Other"))</f>
        <v>United States</v>
      </c>
      <c r="J7096" s="1" t="s">
        <v>131</v>
      </c>
      <c r="K7096" s="3">
        <v>43007.0</v>
      </c>
      <c r="L7096" s="3">
        <v>43069.0</v>
      </c>
      <c r="M7096" s="1">
        <v>3509.0</v>
      </c>
    </row>
    <row r="7097">
      <c r="A7097" s="1" t="s">
        <v>7302</v>
      </c>
      <c r="B7097" s="1" t="s">
        <v>41</v>
      </c>
      <c r="C7097" s="1" t="str">
        <f t="array" ref="C7097">_xlfn.XLOOKUP($B7097, sales_teams!$A$2:$A$36, sales_teams!$B$2:$B$36)</f>
        <v>Cara Losch</v>
      </c>
      <c r="D7097" s="1" t="str">
        <f t="array" ref="D7097">_xlfn.XLOOKUP($B7097, sales_teams!$A$2:$A$36, sales_teams!$C$2:$C$36)</f>
        <v>East</v>
      </c>
      <c r="E7097" s="1" t="s">
        <v>148</v>
      </c>
      <c r="G7097" s="1" t="str">
        <f t="array" ref="G7097">IF($F7097="", "", _xlfn.XLOOKUP($F7097,accounts!$A$2:$A$86,accounts!$B$2:$B$86, "Other"))</f>
        <v/>
      </c>
      <c r="H7097" s="1" t="str">
        <f t="array" ref="H7097">IF($F7097="", "", IFS(_xlfn.XLOOKUP($F7097, accounts!$A$2:$A$86, accounts!$E$2:$E$86, 0)&gt;=1000, "Enterprise", _xlfn.XLOOKUP($F7097, accounts!$A$2:$A$86, accounts!$E$2:$E$86, 0)&gt;=100, "Mid-Market", TRUE, "SMB"))</f>
        <v/>
      </c>
      <c r="I7097" s="1" t="str">
        <f t="array" ref="I7097">IF($F7097="", "", _xlfn.XLOOKUP($F7097,accounts!$A$2:$A$86,accounts!$F$2:$F$86, "Other"))</f>
        <v/>
      </c>
      <c r="J7097" s="1" t="s">
        <v>189</v>
      </c>
      <c r="K7097" s="3">
        <v>43007.0</v>
      </c>
    </row>
    <row r="7098">
      <c r="A7098" s="1" t="s">
        <v>7303</v>
      </c>
      <c r="B7098" s="1" t="s">
        <v>15</v>
      </c>
      <c r="C7098" s="1" t="str">
        <f t="array" ref="C7098">_xlfn.XLOOKUP($B7098, sales_teams!$A$2:$A$36, sales_teams!$B$2:$B$36)</f>
        <v>Dustin Brinkmann</v>
      </c>
      <c r="D7098" s="1" t="str">
        <f t="array" ref="D7098">_xlfn.XLOOKUP($B7098, sales_teams!$A$2:$A$36, sales_teams!$C$2:$C$36)</f>
        <v>Central</v>
      </c>
      <c r="E7098" s="1" t="s">
        <v>179</v>
      </c>
      <c r="F7098" s="1" t="s">
        <v>119</v>
      </c>
      <c r="G7098" s="1" t="str">
        <f t="array" ref="G7098">IF($F7098="", "", _xlfn.XLOOKUP($F7098,accounts!$A$2:$A$86,accounts!$B$2:$B$86, "Other"))</f>
        <v>technology</v>
      </c>
      <c r="H7098" s="1" t="str">
        <f t="array" ref="H7098">IF($F7098="", "", IFS(_xlfn.XLOOKUP($F7098, accounts!$A$2:$A$86, accounts!$E$2:$E$86, 0)&gt;=1000, "Enterprise", _xlfn.XLOOKUP($F7098, accounts!$A$2:$A$86, accounts!$E$2:$E$86, 0)&gt;=100, "Mid-Market", TRUE, "SMB"))</f>
        <v>Enterprise</v>
      </c>
      <c r="I7098" s="1" t="str">
        <f t="array" ref="I7098">IF($F7098="", "", _xlfn.XLOOKUP($F7098,accounts!$A$2:$A$86,accounts!$F$2:$F$86, "Other"))</f>
        <v>Korea</v>
      </c>
      <c r="J7098" s="1" t="s">
        <v>192</v>
      </c>
      <c r="K7098" s="3">
        <v>43007.0</v>
      </c>
      <c r="L7098" s="3">
        <v>43016.0</v>
      </c>
      <c r="M7098" s="1">
        <v>0.0</v>
      </c>
    </row>
    <row r="7099">
      <c r="A7099" s="1" t="s">
        <v>7304</v>
      </c>
      <c r="B7099" s="1" t="s">
        <v>15</v>
      </c>
      <c r="C7099" s="1" t="str">
        <f t="array" ref="C7099">_xlfn.XLOOKUP($B7099, sales_teams!$A$2:$A$36, sales_teams!$B$2:$B$36)</f>
        <v>Dustin Brinkmann</v>
      </c>
      <c r="D7099" s="1" t="str">
        <f t="array" ref="D7099">_xlfn.XLOOKUP($B7099, sales_teams!$A$2:$A$36, sales_teams!$C$2:$C$36)</f>
        <v>Central</v>
      </c>
      <c r="E7099" s="1" t="s">
        <v>188</v>
      </c>
      <c r="F7099" s="1" t="s">
        <v>82</v>
      </c>
      <c r="G7099" s="1" t="str">
        <f t="array" ref="G7099">IF($F7099="", "", _xlfn.XLOOKUP($F7099,accounts!$A$2:$A$86,accounts!$B$2:$B$86, "Other"))</f>
        <v>software</v>
      </c>
      <c r="H7099" s="1" t="str">
        <f t="array" ref="H7099">IF($F7099="", "", IFS(_xlfn.XLOOKUP($F7099, accounts!$A$2:$A$86, accounts!$E$2:$E$86, 0)&gt;=1000, "Enterprise", _xlfn.XLOOKUP($F7099, accounts!$A$2:$A$86, accounts!$E$2:$E$86, 0)&gt;=100, "Mid-Market", TRUE, "SMB"))</f>
        <v>Enterprise</v>
      </c>
      <c r="I7099" s="1" t="str">
        <f t="array" ref="I7099">IF($F7099="", "", _xlfn.XLOOKUP($F7099,accounts!$A$2:$A$86,accounts!$F$2:$F$86, "Other"))</f>
        <v>United States</v>
      </c>
      <c r="J7099" s="1" t="s">
        <v>192</v>
      </c>
      <c r="K7099" s="3">
        <v>43007.0</v>
      </c>
      <c r="L7099" s="3">
        <v>43011.0</v>
      </c>
      <c r="M7099" s="1">
        <v>0.0</v>
      </c>
    </row>
    <row r="7100">
      <c r="A7100" s="1" t="s">
        <v>7305</v>
      </c>
      <c r="B7100" s="1" t="s">
        <v>60</v>
      </c>
      <c r="C7100" s="1" t="str">
        <f t="array" ref="C7100">_xlfn.XLOOKUP($B7100, sales_teams!$A$2:$A$36, sales_teams!$B$2:$B$36)</f>
        <v>Celia Rouche</v>
      </c>
      <c r="D7100" s="1" t="str">
        <f t="array" ref="D7100">_xlfn.XLOOKUP($B7100, sales_teams!$A$2:$A$36, sales_teams!$C$2:$C$36)</f>
        <v>West</v>
      </c>
      <c r="E7100" s="1" t="s">
        <v>179</v>
      </c>
      <c r="G7100" s="1" t="str">
        <f t="array" ref="G7100">IF($F7100="", "", _xlfn.XLOOKUP($F7100,accounts!$A$2:$A$86,accounts!$B$2:$B$86, "Other"))</f>
        <v/>
      </c>
      <c r="H7100" s="1" t="str">
        <f t="array" ref="H7100">IF($F7100="", "", IFS(_xlfn.XLOOKUP($F7100, accounts!$A$2:$A$86, accounts!$E$2:$E$86, 0)&gt;=1000, "Enterprise", _xlfn.XLOOKUP($F7100, accounts!$A$2:$A$86, accounts!$E$2:$E$86, 0)&gt;=100, "Mid-Market", TRUE, "SMB"))</f>
        <v/>
      </c>
      <c r="I7100" s="1" t="str">
        <f t="array" ref="I7100">IF($F7100="", "", _xlfn.XLOOKUP($F7100,accounts!$A$2:$A$86,accounts!$F$2:$F$86, "Other"))</f>
        <v/>
      </c>
      <c r="J7100" s="1" t="s">
        <v>189</v>
      </c>
      <c r="K7100" s="3">
        <v>43007.0</v>
      </c>
    </row>
    <row r="7101">
      <c r="A7101" s="1" t="s">
        <v>7306</v>
      </c>
      <c r="B7101" s="1" t="s">
        <v>60</v>
      </c>
      <c r="C7101" s="1" t="str">
        <f t="array" ref="C7101">_xlfn.XLOOKUP($B7101, sales_teams!$A$2:$A$36, sales_teams!$B$2:$B$36)</f>
        <v>Celia Rouche</v>
      </c>
      <c r="D7101" s="1" t="str">
        <f t="array" ref="D7101">_xlfn.XLOOKUP($B7101, sales_teams!$A$2:$A$36, sales_teams!$C$2:$C$36)</f>
        <v>West</v>
      </c>
      <c r="E7101" s="1" t="s">
        <v>181</v>
      </c>
      <c r="F7101" s="1" t="s">
        <v>130</v>
      </c>
      <c r="G7101" s="1" t="str">
        <f t="array" ref="G7101">IF($F7101="", "", _xlfn.XLOOKUP($F7101,accounts!$A$2:$A$86,accounts!$B$2:$B$86, "Other"))</f>
        <v>medical</v>
      </c>
      <c r="H7101" s="1" t="str">
        <f t="array" ref="H7101">IF($F7101="", "", IFS(_xlfn.XLOOKUP($F7101, accounts!$A$2:$A$86, accounts!$E$2:$E$86, 0)&gt;=1000, "Enterprise", _xlfn.XLOOKUP($F7101, accounts!$A$2:$A$86, accounts!$E$2:$E$86, 0)&gt;=100, "Mid-Market", TRUE, "SMB"))</f>
        <v>Enterprise</v>
      </c>
      <c r="I7101" s="1" t="str">
        <f t="array" ref="I7101">IF($F7101="", "", _xlfn.XLOOKUP($F7101,accounts!$A$2:$A$86,accounts!$F$2:$F$86, "Other"))</f>
        <v>United States</v>
      </c>
      <c r="J7101" s="1" t="s">
        <v>192</v>
      </c>
      <c r="K7101" s="3">
        <v>43007.0</v>
      </c>
      <c r="L7101" s="3">
        <v>43014.0</v>
      </c>
      <c r="M7101" s="1">
        <v>0.0</v>
      </c>
    </row>
    <row r="7102">
      <c r="A7102" s="1" t="s">
        <v>7307</v>
      </c>
      <c r="B7102" s="1" t="s">
        <v>60</v>
      </c>
      <c r="C7102" s="1" t="str">
        <f t="array" ref="C7102">_xlfn.XLOOKUP($B7102, sales_teams!$A$2:$A$36, sales_teams!$B$2:$B$36)</f>
        <v>Celia Rouche</v>
      </c>
      <c r="D7102" s="1" t="str">
        <f t="array" ref="D7102">_xlfn.XLOOKUP($B7102, sales_teams!$A$2:$A$36, sales_teams!$C$2:$C$36)</f>
        <v>West</v>
      </c>
      <c r="E7102" s="1" t="s">
        <v>179</v>
      </c>
      <c r="F7102" s="1" t="s">
        <v>87</v>
      </c>
      <c r="G7102" s="1" t="str">
        <f t="array" ref="G7102">IF($F7102="", "", _xlfn.XLOOKUP($F7102,accounts!$A$2:$A$86,accounts!$B$2:$B$86, "Other"))</f>
        <v>telecommunications</v>
      </c>
      <c r="H7102" s="1" t="str">
        <f t="array" ref="H7102">IF($F7102="", "", IFS(_xlfn.XLOOKUP($F7102, accounts!$A$2:$A$86, accounts!$E$2:$E$86, 0)&gt;=1000, "Enterprise", _xlfn.XLOOKUP($F7102, accounts!$A$2:$A$86, accounts!$E$2:$E$86, 0)&gt;=100, "Mid-Market", TRUE, "SMB"))</f>
        <v>Enterprise</v>
      </c>
      <c r="I7102" s="1" t="str">
        <f t="array" ref="I7102">IF($F7102="", "", _xlfn.XLOOKUP($F7102,accounts!$A$2:$A$86,accounts!$F$2:$F$86, "Other"))</f>
        <v>United States</v>
      </c>
      <c r="J7102" s="1" t="s">
        <v>131</v>
      </c>
      <c r="K7102" s="3">
        <v>43007.0</v>
      </c>
      <c r="L7102" s="3">
        <v>43077.0</v>
      </c>
      <c r="M7102" s="1">
        <v>59.0</v>
      </c>
    </row>
    <row r="7103">
      <c r="A7103" s="1" t="s">
        <v>7308</v>
      </c>
      <c r="B7103" s="1" t="s">
        <v>34</v>
      </c>
      <c r="C7103" s="1" t="str">
        <f t="array" ref="C7103">_xlfn.XLOOKUP($B7103, sales_teams!$A$2:$A$36, sales_teams!$B$2:$B$36)</f>
        <v>Cara Losch</v>
      </c>
      <c r="D7103" s="1" t="str">
        <f t="array" ref="D7103">_xlfn.XLOOKUP($B7103, sales_teams!$A$2:$A$36, sales_teams!$C$2:$C$36)</f>
        <v>East</v>
      </c>
      <c r="E7103" s="1" t="s">
        <v>179</v>
      </c>
      <c r="F7103" s="1" t="s">
        <v>126</v>
      </c>
      <c r="G7103" s="1" t="str">
        <f t="array" ref="G7103">IF($F7103="", "", _xlfn.XLOOKUP($F7103,accounts!$A$2:$A$86,accounts!$B$2:$B$86, "Other"))</f>
        <v>retail</v>
      </c>
      <c r="H7103" s="1" t="str">
        <f t="array" ref="H7103">IF($F7103="", "", IFS(_xlfn.XLOOKUP($F7103, accounts!$A$2:$A$86, accounts!$E$2:$E$86, 0)&gt;=1000, "Enterprise", _xlfn.XLOOKUP($F7103, accounts!$A$2:$A$86, accounts!$E$2:$E$86, 0)&gt;=100, "Mid-Market", TRUE, "SMB"))</f>
        <v>Enterprise</v>
      </c>
      <c r="I7103" s="1" t="str">
        <f t="array" ref="I7103">IF($F7103="", "", _xlfn.XLOOKUP($F7103,accounts!$A$2:$A$86,accounts!$F$2:$F$86, "Other"))</f>
        <v>United States</v>
      </c>
      <c r="J7103" s="1" t="s">
        <v>192</v>
      </c>
      <c r="K7103" s="3">
        <v>43007.0</v>
      </c>
      <c r="L7103" s="3">
        <v>43016.0</v>
      </c>
      <c r="M7103" s="1">
        <v>0.0</v>
      </c>
    </row>
    <row r="7104">
      <c r="A7104" s="1" t="s">
        <v>7309</v>
      </c>
      <c r="B7104" s="1" t="s">
        <v>105</v>
      </c>
      <c r="C7104" s="1" t="str">
        <f t="array" ref="C7104">_xlfn.XLOOKUP($B7104, sales_teams!$A$2:$A$36, sales_teams!$B$2:$B$36)</f>
        <v>Summer Sewald</v>
      </c>
      <c r="D7104" s="1" t="str">
        <f t="array" ref="D7104">_xlfn.XLOOKUP($B7104, sales_teams!$A$2:$A$36, sales_teams!$C$2:$C$36)</f>
        <v>West</v>
      </c>
      <c r="E7104" s="1" t="s">
        <v>181</v>
      </c>
      <c r="F7104" s="1" t="s">
        <v>124</v>
      </c>
      <c r="G7104" s="1" t="str">
        <f t="array" ref="G7104">IF($F7104="", "", _xlfn.XLOOKUP($F7104,accounts!$A$2:$A$86,accounts!$B$2:$B$86, "Other"))</f>
        <v>retail</v>
      </c>
      <c r="H7104" s="1" t="str">
        <f t="array" ref="H7104">IF($F7104="", "", IFS(_xlfn.XLOOKUP($F7104, accounts!$A$2:$A$86, accounts!$E$2:$E$86, 0)&gt;=1000, "Enterprise", _xlfn.XLOOKUP($F7104, accounts!$A$2:$A$86, accounts!$E$2:$E$86, 0)&gt;=100, "Mid-Market", TRUE, "SMB"))</f>
        <v>Enterprise</v>
      </c>
      <c r="I7104" s="1" t="str">
        <f t="array" ref="I7104">IF($F7104="", "", _xlfn.XLOOKUP($F7104,accounts!$A$2:$A$86,accounts!$F$2:$F$86, "Other"))</f>
        <v>United States</v>
      </c>
      <c r="J7104" s="1" t="s">
        <v>131</v>
      </c>
      <c r="K7104" s="3">
        <v>43007.0</v>
      </c>
      <c r="L7104" s="3">
        <v>43013.0</v>
      </c>
      <c r="M7104" s="1">
        <v>502.0</v>
      </c>
    </row>
    <row r="7105">
      <c r="A7105" s="1" t="s">
        <v>7310</v>
      </c>
      <c r="B7105" s="1" t="s">
        <v>7</v>
      </c>
      <c r="C7105" s="1" t="str">
        <f t="array" ref="C7105">_xlfn.XLOOKUP($B7105, sales_teams!$A$2:$A$36, sales_teams!$B$2:$B$36)</f>
        <v>Dustin Brinkmann</v>
      </c>
      <c r="D7105" s="1" t="str">
        <f t="array" ref="D7105">_xlfn.XLOOKUP($B7105, sales_teams!$A$2:$A$36, sales_teams!$C$2:$C$36)</f>
        <v>Central</v>
      </c>
      <c r="E7105" s="1" t="s">
        <v>181</v>
      </c>
      <c r="F7105" s="1" t="s">
        <v>145</v>
      </c>
      <c r="G7105" s="1" t="str">
        <f t="array" ref="G7105">IF($F7105="", "", _xlfn.XLOOKUP($F7105,accounts!$A$2:$A$86,accounts!$B$2:$B$86, "Other"))</f>
        <v>technology</v>
      </c>
      <c r="H7105" s="1" t="str">
        <f t="array" ref="H7105">IF($F7105="", "", IFS(_xlfn.XLOOKUP($F7105, accounts!$A$2:$A$86, accounts!$E$2:$E$86, 0)&gt;=1000, "Enterprise", _xlfn.XLOOKUP($F7105, accounts!$A$2:$A$86, accounts!$E$2:$E$86, 0)&gt;=100, "Mid-Market", TRUE, "SMB"))</f>
        <v>Enterprise</v>
      </c>
      <c r="I7105" s="1" t="str">
        <f t="array" ref="I7105">IF($F7105="", "", _xlfn.XLOOKUP($F7105,accounts!$A$2:$A$86,accounts!$F$2:$F$86, "Other"))</f>
        <v>Panama</v>
      </c>
      <c r="J7105" s="1" t="s">
        <v>192</v>
      </c>
      <c r="K7105" s="3">
        <v>43008.0</v>
      </c>
      <c r="L7105" s="3">
        <v>43073.0</v>
      </c>
      <c r="M7105" s="1">
        <v>0.0</v>
      </c>
    </row>
    <row r="7106">
      <c r="A7106" s="1" t="s">
        <v>7311</v>
      </c>
      <c r="B7106" s="1" t="s">
        <v>7</v>
      </c>
      <c r="C7106" s="1" t="str">
        <f t="array" ref="C7106">_xlfn.XLOOKUP($B7106, sales_teams!$A$2:$A$36, sales_teams!$B$2:$B$36)</f>
        <v>Dustin Brinkmann</v>
      </c>
      <c r="D7106" s="1" t="str">
        <f t="array" ref="D7106">_xlfn.XLOOKUP($B7106, sales_teams!$A$2:$A$36, sales_teams!$C$2:$C$36)</f>
        <v>Central</v>
      </c>
      <c r="E7106" s="1" t="s">
        <v>194</v>
      </c>
      <c r="F7106" s="1" t="s">
        <v>164</v>
      </c>
      <c r="G7106" s="1" t="str">
        <f t="array" ref="G7106">IF($F7106="", "", _xlfn.XLOOKUP($F7106,accounts!$A$2:$A$86,accounts!$B$2:$B$86, "Other"))</f>
        <v>retail</v>
      </c>
      <c r="H7106" s="1" t="str">
        <f t="array" ref="H7106">IF($F7106="", "", IFS(_xlfn.XLOOKUP($F7106, accounts!$A$2:$A$86, accounts!$E$2:$E$86, 0)&gt;=1000, "Enterprise", _xlfn.XLOOKUP($F7106, accounts!$A$2:$A$86, accounts!$E$2:$E$86, 0)&gt;=100, "Mid-Market", TRUE, "SMB"))</f>
        <v>Mid-Market</v>
      </c>
      <c r="I7106" s="1" t="str">
        <f t="array" ref="I7106">IF($F7106="", "", _xlfn.XLOOKUP($F7106,accounts!$A$2:$A$86,accounts!$F$2:$F$86, "Other"))</f>
        <v>United States</v>
      </c>
      <c r="J7106" s="1" t="s">
        <v>192</v>
      </c>
      <c r="K7106" s="3">
        <v>43008.0</v>
      </c>
      <c r="L7106" s="3">
        <v>43009.0</v>
      </c>
      <c r="M7106" s="1">
        <v>0.0</v>
      </c>
    </row>
    <row r="7107">
      <c r="A7107" s="1" t="s">
        <v>7312</v>
      </c>
      <c r="B7107" s="1" t="s">
        <v>57</v>
      </c>
      <c r="C7107" s="1" t="str">
        <f t="array" ref="C7107">_xlfn.XLOOKUP($B7107, sales_teams!$A$2:$A$36, sales_teams!$B$2:$B$36)</f>
        <v>Rocco Neubert</v>
      </c>
      <c r="D7107" s="1" t="str">
        <f t="array" ref="D7107">_xlfn.XLOOKUP($B7107, sales_teams!$A$2:$A$36, sales_teams!$C$2:$C$36)</f>
        <v>East</v>
      </c>
      <c r="E7107" s="1" t="s">
        <v>181</v>
      </c>
      <c r="F7107" s="1" t="s">
        <v>153</v>
      </c>
      <c r="G7107" s="1" t="str">
        <f t="array" ref="G7107">IF($F7107="", "", _xlfn.XLOOKUP($F7107,accounts!$A$2:$A$86,accounts!$B$2:$B$86, "Other"))</f>
        <v>medical</v>
      </c>
      <c r="H7107" s="1" t="str">
        <f t="array" ref="H7107">IF($F7107="", "", IFS(_xlfn.XLOOKUP($F7107, accounts!$A$2:$A$86, accounts!$E$2:$E$86, 0)&gt;=1000, "Enterprise", _xlfn.XLOOKUP($F7107, accounts!$A$2:$A$86, accounts!$E$2:$E$86, 0)&gt;=100, "Mid-Market", TRUE, "SMB"))</f>
        <v>Enterprise</v>
      </c>
      <c r="I7107" s="1" t="str">
        <f t="array" ref="I7107">IF($F7107="", "", _xlfn.XLOOKUP($F7107,accounts!$A$2:$A$86,accounts!$F$2:$F$86, "Other"))</f>
        <v>United States</v>
      </c>
      <c r="J7107" s="1" t="s">
        <v>131</v>
      </c>
      <c r="K7107" s="3">
        <v>43008.0</v>
      </c>
      <c r="L7107" s="3">
        <v>43074.0</v>
      </c>
      <c r="M7107" s="1">
        <v>541.0</v>
      </c>
    </row>
    <row r="7108">
      <c r="A7108" s="1" t="s">
        <v>7313</v>
      </c>
      <c r="B7108" s="1" t="s">
        <v>52</v>
      </c>
      <c r="C7108" s="1" t="str">
        <f t="array" ref="C7108">_xlfn.XLOOKUP($B7108, sales_teams!$A$2:$A$36, sales_teams!$B$2:$B$36)</f>
        <v>Rocco Neubert</v>
      </c>
      <c r="D7108" s="1" t="str">
        <f t="array" ref="D7108">_xlfn.XLOOKUP($B7108, sales_teams!$A$2:$A$36, sales_teams!$C$2:$C$36)</f>
        <v>East</v>
      </c>
      <c r="E7108" s="1" t="s">
        <v>194</v>
      </c>
      <c r="F7108" s="1" t="s">
        <v>140</v>
      </c>
      <c r="G7108" s="1" t="str">
        <f t="array" ref="G7108">IF($F7108="", "", _xlfn.XLOOKUP($F7108,accounts!$A$2:$A$86,accounts!$B$2:$B$86, "Other"))</f>
        <v>employment</v>
      </c>
      <c r="H7108" s="1" t="str">
        <f t="array" ref="H7108">IF($F7108="", "", IFS(_xlfn.XLOOKUP($F7108, accounts!$A$2:$A$86, accounts!$E$2:$E$86, 0)&gt;=1000, "Enterprise", _xlfn.XLOOKUP($F7108, accounts!$A$2:$A$86, accounts!$E$2:$E$86, 0)&gt;=100, "Mid-Market", TRUE, "SMB"))</f>
        <v>Enterprise</v>
      </c>
      <c r="I7108" s="1" t="str">
        <f t="array" ref="I7108">IF($F7108="", "", _xlfn.XLOOKUP($F7108,accounts!$A$2:$A$86,accounts!$F$2:$F$86, "Other"))</f>
        <v>United States</v>
      </c>
      <c r="J7108" s="1" t="s">
        <v>131</v>
      </c>
      <c r="K7108" s="3">
        <v>43008.0</v>
      </c>
      <c r="L7108" s="3">
        <v>43088.0</v>
      </c>
      <c r="M7108" s="1">
        <v>5026.0</v>
      </c>
    </row>
    <row r="7109">
      <c r="A7109" s="1" t="s">
        <v>7314</v>
      </c>
      <c r="B7109" s="1" t="s">
        <v>12</v>
      </c>
      <c r="C7109" s="1" t="str">
        <f t="array" ref="C7109">_xlfn.XLOOKUP($B7109, sales_teams!$A$2:$A$36, sales_teams!$B$2:$B$36)</f>
        <v>Dustin Brinkmann</v>
      </c>
      <c r="D7109" s="1" t="str">
        <f t="array" ref="D7109">_xlfn.XLOOKUP($B7109, sales_teams!$A$2:$A$36, sales_teams!$C$2:$C$36)</f>
        <v>Central</v>
      </c>
      <c r="E7109" s="1" t="s">
        <v>188</v>
      </c>
      <c r="F7109" s="1" t="s">
        <v>82</v>
      </c>
      <c r="G7109" s="1" t="str">
        <f t="array" ref="G7109">IF($F7109="", "", _xlfn.XLOOKUP($F7109,accounts!$A$2:$A$86,accounts!$B$2:$B$86, "Other"))</f>
        <v>software</v>
      </c>
      <c r="H7109" s="1" t="str">
        <f t="array" ref="H7109">IF($F7109="", "", IFS(_xlfn.XLOOKUP($F7109, accounts!$A$2:$A$86, accounts!$E$2:$E$86, 0)&gt;=1000, "Enterprise", _xlfn.XLOOKUP($F7109, accounts!$A$2:$A$86, accounts!$E$2:$E$86, 0)&gt;=100, "Mid-Market", TRUE, "SMB"))</f>
        <v>Enterprise</v>
      </c>
      <c r="I7109" s="1" t="str">
        <f t="array" ref="I7109">IF($F7109="", "", _xlfn.XLOOKUP($F7109,accounts!$A$2:$A$86,accounts!$F$2:$F$86, "Other"))</f>
        <v>United States</v>
      </c>
      <c r="J7109" s="1" t="s">
        <v>131</v>
      </c>
      <c r="K7109" s="3">
        <v>43008.0</v>
      </c>
      <c r="L7109" s="3">
        <v>43018.0</v>
      </c>
      <c r="M7109" s="1">
        <v>3148.0</v>
      </c>
    </row>
    <row r="7110">
      <c r="A7110" s="1" t="s">
        <v>7315</v>
      </c>
      <c r="B7110" s="1" t="s">
        <v>30</v>
      </c>
      <c r="C7110" s="1" t="str">
        <f t="array" ref="C7110">_xlfn.XLOOKUP($B7110, sales_teams!$A$2:$A$36, sales_teams!$B$2:$B$36)</f>
        <v>Melvin Marxen</v>
      </c>
      <c r="D7110" s="1" t="str">
        <f t="array" ref="D7110">_xlfn.XLOOKUP($B7110, sales_teams!$A$2:$A$36, sales_teams!$C$2:$C$36)</f>
        <v>Central</v>
      </c>
      <c r="E7110" s="1" t="s">
        <v>109</v>
      </c>
      <c r="F7110" s="1" t="s">
        <v>122</v>
      </c>
      <c r="G7110" s="1" t="str">
        <f t="array" ref="G7110">IF($F7110="", "", _xlfn.XLOOKUP($F7110,accounts!$A$2:$A$86,accounts!$B$2:$B$86, "Other"))</f>
        <v>medical</v>
      </c>
      <c r="H7110" s="1" t="str">
        <f t="array" ref="H7110">IF($F7110="", "", IFS(_xlfn.XLOOKUP($F7110, accounts!$A$2:$A$86, accounts!$E$2:$E$86, 0)&gt;=1000, "Enterprise", _xlfn.XLOOKUP($F7110, accounts!$A$2:$A$86, accounts!$E$2:$E$86, 0)&gt;=100, "Mid-Market", TRUE, "SMB"))</f>
        <v>Enterprise</v>
      </c>
      <c r="I7110" s="1" t="str">
        <f t="array" ref="I7110">IF($F7110="", "", _xlfn.XLOOKUP($F7110,accounts!$A$2:$A$86,accounts!$F$2:$F$86, "Other"))</f>
        <v>United States</v>
      </c>
      <c r="J7110" s="1" t="s">
        <v>192</v>
      </c>
      <c r="K7110" s="3">
        <v>43008.0</v>
      </c>
      <c r="L7110" s="3">
        <v>43014.0</v>
      </c>
      <c r="M7110" s="1">
        <v>0.0</v>
      </c>
    </row>
    <row r="7111">
      <c r="A7111" s="1" t="s">
        <v>7316</v>
      </c>
      <c r="B7111" s="1" t="s">
        <v>30</v>
      </c>
      <c r="C7111" s="1" t="str">
        <f t="array" ref="C7111">_xlfn.XLOOKUP($B7111, sales_teams!$A$2:$A$36, sales_teams!$B$2:$B$36)</f>
        <v>Melvin Marxen</v>
      </c>
      <c r="D7111" s="1" t="str">
        <f t="array" ref="D7111">_xlfn.XLOOKUP($B7111, sales_teams!$A$2:$A$36, sales_teams!$C$2:$C$36)</f>
        <v>Central</v>
      </c>
      <c r="E7111" s="1" t="s">
        <v>148</v>
      </c>
      <c r="F7111" s="1" t="s">
        <v>29</v>
      </c>
      <c r="G7111" s="1" t="str">
        <f t="array" ref="G7111">IF($F7111="", "", _xlfn.XLOOKUP($F7111,accounts!$A$2:$A$86,accounts!$B$2:$B$86, "Other"))</f>
        <v>medical</v>
      </c>
      <c r="H7111" s="1" t="str">
        <f t="array" ref="H7111">IF($F7111="", "", IFS(_xlfn.XLOOKUP($F7111, accounts!$A$2:$A$86, accounts!$E$2:$E$86, 0)&gt;=1000, "Enterprise", _xlfn.XLOOKUP($F7111, accounts!$A$2:$A$86, accounts!$E$2:$E$86, 0)&gt;=100, "Mid-Market", TRUE, "SMB"))</f>
        <v>Enterprise</v>
      </c>
      <c r="I7111" s="1" t="str">
        <f t="array" ref="I7111">IF($F7111="", "", _xlfn.XLOOKUP($F7111,accounts!$A$2:$A$86,accounts!$F$2:$F$86, "Other"))</f>
        <v>Philipines</v>
      </c>
      <c r="J7111" s="1" t="s">
        <v>192</v>
      </c>
      <c r="K7111" s="3">
        <v>43008.0</v>
      </c>
      <c r="L7111" s="3">
        <v>43020.0</v>
      </c>
      <c r="M7111" s="1">
        <v>0.0</v>
      </c>
    </row>
    <row r="7112">
      <c r="A7112" s="1" t="s">
        <v>7317</v>
      </c>
      <c r="B7112" s="1" t="s">
        <v>30</v>
      </c>
      <c r="C7112" s="1" t="str">
        <f t="array" ref="C7112">_xlfn.XLOOKUP($B7112, sales_teams!$A$2:$A$36, sales_teams!$B$2:$B$36)</f>
        <v>Melvin Marxen</v>
      </c>
      <c r="D7112" s="1" t="str">
        <f t="array" ref="D7112">_xlfn.XLOOKUP($B7112, sales_teams!$A$2:$A$36, sales_teams!$C$2:$C$36)</f>
        <v>Central</v>
      </c>
      <c r="E7112" s="1" t="s">
        <v>148</v>
      </c>
      <c r="F7112" s="1" t="s">
        <v>122</v>
      </c>
      <c r="G7112" s="1" t="str">
        <f t="array" ref="G7112">IF($F7112="", "", _xlfn.XLOOKUP($F7112,accounts!$A$2:$A$86,accounts!$B$2:$B$86, "Other"))</f>
        <v>medical</v>
      </c>
      <c r="H7112" s="1" t="str">
        <f t="array" ref="H7112">IF($F7112="", "", IFS(_xlfn.XLOOKUP($F7112, accounts!$A$2:$A$86, accounts!$E$2:$E$86, 0)&gt;=1000, "Enterprise", _xlfn.XLOOKUP($F7112, accounts!$A$2:$A$86, accounts!$E$2:$E$86, 0)&gt;=100, "Mid-Market", TRUE, "SMB"))</f>
        <v>Enterprise</v>
      </c>
      <c r="I7112" s="1" t="str">
        <f t="array" ref="I7112">IF($F7112="", "", _xlfn.XLOOKUP($F7112,accounts!$A$2:$A$86,accounts!$F$2:$F$86, "Other"))</f>
        <v>United States</v>
      </c>
      <c r="J7112" s="1" t="s">
        <v>192</v>
      </c>
      <c r="K7112" s="3">
        <v>43008.0</v>
      </c>
      <c r="L7112" s="3">
        <v>43013.0</v>
      </c>
      <c r="M7112" s="1">
        <v>0.0</v>
      </c>
    </row>
    <row r="7113">
      <c r="A7113" s="1" t="s">
        <v>7318</v>
      </c>
      <c r="B7113" s="1" t="s">
        <v>30</v>
      </c>
      <c r="C7113" s="1" t="str">
        <f t="array" ref="C7113">_xlfn.XLOOKUP($B7113, sales_teams!$A$2:$A$36, sales_teams!$B$2:$B$36)</f>
        <v>Melvin Marxen</v>
      </c>
      <c r="D7113" s="1" t="str">
        <f t="array" ref="D7113">_xlfn.XLOOKUP($B7113, sales_teams!$A$2:$A$36, sales_teams!$C$2:$C$36)</f>
        <v>Central</v>
      </c>
      <c r="E7113" s="1" t="s">
        <v>188</v>
      </c>
      <c r="F7113" s="1" t="s">
        <v>150</v>
      </c>
      <c r="G7113" s="1" t="str">
        <f t="array" ref="G7113">IF($F7113="", "", _xlfn.XLOOKUP($F7113,accounts!$A$2:$A$86,accounts!$B$2:$B$86, "Other"))</f>
        <v>technology</v>
      </c>
      <c r="H7113" s="1" t="str">
        <f t="array" ref="H7113">IF($F7113="", "", IFS(_xlfn.XLOOKUP($F7113, accounts!$A$2:$A$86, accounts!$E$2:$E$86, 0)&gt;=1000, "Enterprise", _xlfn.XLOOKUP($F7113, accounts!$A$2:$A$86, accounts!$E$2:$E$86, 0)&gt;=100, "Mid-Market", TRUE, "SMB"))</f>
        <v>Enterprise</v>
      </c>
      <c r="I7113" s="1" t="str">
        <f t="array" ref="I7113">IF($F7113="", "", _xlfn.XLOOKUP($F7113,accounts!$A$2:$A$86,accounts!$F$2:$F$86, "Other"))</f>
        <v>United States</v>
      </c>
      <c r="J7113" s="1" t="s">
        <v>131</v>
      </c>
      <c r="K7113" s="3">
        <v>43008.0</v>
      </c>
      <c r="L7113" s="3">
        <v>43017.0</v>
      </c>
      <c r="M7113" s="1">
        <v>3006.0</v>
      </c>
    </row>
    <row r="7114">
      <c r="A7114" s="1" t="s">
        <v>7319</v>
      </c>
      <c r="B7114" s="1" t="s">
        <v>42</v>
      </c>
      <c r="C7114" s="1" t="str">
        <f t="array" ref="C7114">_xlfn.XLOOKUP($B7114, sales_teams!$A$2:$A$36, sales_teams!$B$2:$B$36)</f>
        <v>Cara Losch</v>
      </c>
      <c r="D7114" s="1" t="str">
        <f t="array" ref="D7114">_xlfn.XLOOKUP($B7114, sales_teams!$A$2:$A$36, sales_teams!$C$2:$C$36)</f>
        <v>East</v>
      </c>
      <c r="E7114" s="1" t="s">
        <v>179</v>
      </c>
      <c r="F7114" s="1" t="s">
        <v>132</v>
      </c>
      <c r="G7114" s="1" t="str">
        <f t="array" ref="G7114">IF($F7114="", "", _xlfn.XLOOKUP($F7114,accounts!$A$2:$A$86,accounts!$B$2:$B$86, "Other"))</f>
        <v>marketing</v>
      </c>
      <c r="H7114" s="1" t="str">
        <f t="array" ref="H7114">IF($F7114="", "", IFS(_xlfn.XLOOKUP($F7114, accounts!$A$2:$A$86, accounts!$E$2:$E$86, 0)&gt;=1000, "Enterprise", _xlfn.XLOOKUP($F7114, accounts!$A$2:$A$86, accounts!$E$2:$E$86, 0)&gt;=100, "Mid-Market", TRUE, "SMB"))</f>
        <v>Enterprise</v>
      </c>
      <c r="I7114" s="1" t="str">
        <f t="array" ref="I7114">IF($F7114="", "", _xlfn.XLOOKUP($F7114,accounts!$A$2:$A$86,accounts!$F$2:$F$86, "Other"))</f>
        <v>Jordan</v>
      </c>
      <c r="J7114" s="1" t="s">
        <v>192</v>
      </c>
      <c r="K7114" s="3">
        <v>43008.0</v>
      </c>
      <c r="L7114" s="3">
        <v>43088.0</v>
      </c>
      <c r="M7114" s="1">
        <v>0.0</v>
      </c>
    </row>
    <row r="7115">
      <c r="A7115" s="1" t="s">
        <v>7320</v>
      </c>
      <c r="B7115" s="1" t="s">
        <v>42</v>
      </c>
      <c r="C7115" s="1" t="str">
        <f t="array" ref="C7115">_xlfn.XLOOKUP($B7115, sales_teams!$A$2:$A$36, sales_teams!$B$2:$B$36)</f>
        <v>Cara Losch</v>
      </c>
      <c r="D7115" s="1" t="str">
        <f t="array" ref="D7115">_xlfn.XLOOKUP($B7115, sales_teams!$A$2:$A$36, sales_teams!$C$2:$C$36)</f>
        <v>East</v>
      </c>
      <c r="E7115" s="1" t="s">
        <v>148</v>
      </c>
      <c r="F7115" s="1" t="s">
        <v>125</v>
      </c>
      <c r="G7115" s="1" t="str">
        <f t="array" ref="G7115">IF($F7115="", "", _xlfn.XLOOKUP($F7115,accounts!$A$2:$A$86,accounts!$B$2:$B$86, "Other"))</f>
        <v>software</v>
      </c>
      <c r="H7115" s="1" t="str">
        <f t="array" ref="H7115">IF($F7115="", "", IFS(_xlfn.XLOOKUP($F7115, accounts!$A$2:$A$86, accounts!$E$2:$E$86, 0)&gt;=1000, "Enterprise", _xlfn.XLOOKUP($F7115, accounts!$A$2:$A$86, accounts!$E$2:$E$86, 0)&gt;=100, "Mid-Market", TRUE, "SMB"))</f>
        <v>Enterprise</v>
      </c>
      <c r="I7115" s="1" t="str">
        <f t="array" ref="I7115">IF($F7115="", "", _xlfn.XLOOKUP($F7115,accounts!$A$2:$A$86,accounts!$F$2:$F$86, "Other"))</f>
        <v>United States</v>
      </c>
      <c r="J7115" s="1" t="s">
        <v>131</v>
      </c>
      <c r="K7115" s="3">
        <v>43008.0</v>
      </c>
      <c r="L7115" s="3">
        <v>43015.0</v>
      </c>
      <c r="M7115" s="1">
        <v>5203.0</v>
      </c>
    </row>
    <row r="7116">
      <c r="A7116" s="1" t="s">
        <v>7321</v>
      </c>
      <c r="B7116" s="1" t="s">
        <v>26</v>
      </c>
      <c r="C7116" s="1" t="str">
        <f t="array" ref="C7116">_xlfn.XLOOKUP($B7116, sales_teams!$A$2:$A$36, sales_teams!$B$2:$B$36)</f>
        <v>Melvin Marxen</v>
      </c>
      <c r="D7116" s="1" t="str">
        <f t="array" ref="D7116">_xlfn.XLOOKUP($B7116, sales_teams!$A$2:$A$36, sales_teams!$C$2:$C$36)</f>
        <v>Central</v>
      </c>
      <c r="E7116" s="1" t="s">
        <v>179</v>
      </c>
      <c r="F7116" s="1" t="s">
        <v>59</v>
      </c>
      <c r="G7116" s="1" t="str">
        <f t="array" ref="G7116">IF($F7116="", "", _xlfn.XLOOKUP($F7116,accounts!$A$2:$A$86,accounts!$B$2:$B$86, "Other"))</f>
        <v>medical</v>
      </c>
      <c r="H7116" s="1" t="str">
        <f t="array" ref="H7116">IF($F7116="", "", IFS(_xlfn.XLOOKUP($F7116, accounts!$A$2:$A$86, accounts!$E$2:$E$86, 0)&gt;=1000, "Enterprise", _xlfn.XLOOKUP($F7116, accounts!$A$2:$A$86, accounts!$E$2:$E$86, 0)&gt;=100, "Mid-Market", TRUE, "SMB"))</f>
        <v>SMB</v>
      </c>
      <c r="I7116" s="1" t="str">
        <f t="array" ref="I7116">IF($F7116="", "", _xlfn.XLOOKUP($F7116,accounts!$A$2:$A$86,accounts!$F$2:$F$86, "Other"))</f>
        <v>United States</v>
      </c>
      <c r="J7116" s="1" t="s">
        <v>192</v>
      </c>
      <c r="K7116" s="3">
        <v>43008.0</v>
      </c>
      <c r="L7116" s="3">
        <v>43015.0</v>
      </c>
      <c r="M7116" s="1">
        <v>0.0</v>
      </c>
    </row>
    <row r="7117">
      <c r="A7117" s="1" t="s">
        <v>7322</v>
      </c>
      <c r="B7117" s="1" t="s">
        <v>88</v>
      </c>
      <c r="C7117" s="1" t="str">
        <f t="array" ref="C7117">_xlfn.XLOOKUP($B7117, sales_teams!$A$2:$A$36, sales_teams!$B$2:$B$36)</f>
        <v>Celia Rouche</v>
      </c>
      <c r="D7117" s="1" t="str">
        <f t="array" ref="D7117">_xlfn.XLOOKUP($B7117, sales_teams!$A$2:$A$36, sales_teams!$C$2:$C$36)</f>
        <v>West</v>
      </c>
      <c r="E7117" s="1" t="s">
        <v>188</v>
      </c>
      <c r="F7117" s="1" t="s">
        <v>168</v>
      </c>
      <c r="G7117" s="1" t="str">
        <f t="array" ref="G7117">IF($F7117="", "", _xlfn.XLOOKUP($F7117,accounts!$A$2:$A$86,accounts!$B$2:$B$86, "Other"))</f>
        <v>finance</v>
      </c>
      <c r="H7117" s="1" t="str">
        <f t="array" ref="H7117">IF($F7117="", "", IFS(_xlfn.XLOOKUP($F7117, accounts!$A$2:$A$86, accounts!$E$2:$E$86, 0)&gt;=1000, "Enterprise", _xlfn.XLOOKUP($F7117, accounts!$A$2:$A$86, accounts!$E$2:$E$86, 0)&gt;=100, "Mid-Market", TRUE, "SMB"))</f>
        <v>Enterprise</v>
      </c>
      <c r="I7117" s="1" t="str">
        <f t="array" ref="I7117">IF($F7117="", "", _xlfn.XLOOKUP($F7117,accounts!$A$2:$A$86,accounts!$F$2:$F$86, "Other"))</f>
        <v>United States</v>
      </c>
      <c r="J7117" s="1" t="s">
        <v>131</v>
      </c>
      <c r="K7117" s="3">
        <v>43008.0</v>
      </c>
      <c r="L7117" s="3">
        <v>43079.0</v>
      </c>
      <c r="M7117" s="1">
        <v>2927.0</v>
      </c>
    </row>
    <row r="7118">
      <c r="A7118" s="1" t="s">
        <v>7323</v>
      </c>
      <c r="B7118" s="1" t="s">
        <v>99</v>
      </c>
      <c r="C7118" s="1" t="str">
        <f t="array" ref="C7118">_xlfn.XLOOKUP($B7118, sales_teams!$A$2:$A$36, sales_teams!$B$2:$B$36)</f>
        <v>Summer Sewald</v>
      </c>
      <c r="D7118" s="1" t="str">
        <f t="array" ref="D7118">_xlfn.XLOOKUP($B7118, sales_teams!$A$2:$A$36, sales_teams!$C$2:$C$36)</f>
        <v>West</v>
      </c>
      <c r="E7118" s="1" t="s">
        <v>194</v>
      </c>
      <c r="G7118" s="1" t="str">
        <f t="array" ref="G7118">IF($F7118="", "", _xlfn.XLOOKUP($F7118,accounts!$A$2:$A$86,accounts!$B$2:$B$86, "Other"))</f>
        <v/>
      </c>
      <c r="H7118" s="1" t="str">
        <f t="array" ref="H7118">IF($F7118="", "", IFS(_xlfn.XLOOKUP($F7118, accounts!$A$2:$A$86, accounts!$E$2:$E$86, 0)&gt;=1000, "Enterprise", _xlfn.XLOOKUP($F7118, accounts!$A$2:$A$86, accounts!$E$2:$E$86, 0)&gt;=100, "Mid-Market", TRUE, "SMB"))</f>
        <v/>
      </c>
      <c r="I7118" s="1" t="str">
        <f t="array" ref="I7118">IF($F7118="", "", _xlfn.XLOOKUP($F7118,accounts!$A$2:$A$86,accounts!$F$2:$F$86, "Other"))</f>
        <v/>
      </c>
      <c r="J7118" s="1" t="s">
        <v>189</v>
      </c>
      <c r="K7118" s="3">
        <v>43008.0</v>
      </c>
    </row>
    <row r="7119">
      <c r="A7119" s="1" t="s">
        <v>7324</v>
      </c>
      <c r="B7119" s="1" t="s">
        <v>102</v>
      </c>
      <c r="C7119" s="1" t="str">
        <f t="array" ref="C7119">_xlfn.XLOOKUP($B7119, sales_teams!$A$2:$A$36, sales_teams!$B$2:$B$36)</f>
        <v>Summer Sewald</v>
      </c>
      <c r="D7119" s="1" t="str">
        <f t="array" ref="D7119">_xlfn.XLOOKUP($B7119, sales_teams!$A$2:$A$36, sales_teams!$C$2:$C$36)</f>
        <v>West</v>
      </c>
      <c r="E7119" s="1" t="s">
        <v>181</v>
      </c>
      <c r="G7119" s="1" t="str">
        <f t="array" ref="G7119">IF($F7119="", "", _xlfn.XLOOKUP($F7119,accounts!$A$2:$A$86,accounts!$B$2:$B$86, "Other"))</f>
        <v/>
      </c>
      <c r="H7119" s="1" t="str">
        <f t="array" ref="H7119">IF($F7119="", "", IFS(_xlfn.XLOOKUP($F7119, accounts!$A$2:$A$86, accounts!$E$2:$E$86, 0)&gt;=1000, "Enterprise", _xlfn.XLOOKUP($F7119, accounts!$A$2:$A$86, accounts!$E$2:$E$86, 0)&gt;=100, "Mid-Market", TRUE, "SMB"))</f>
        <v/>
      </c>
      <c r="I7119" s="1" t="str">
        <f t="array" ref="I7119">IF($F7119="", "", _xlfn.XLOOKUP($F7119,accounts!$A$2:$A$86,accounts!$F$2:$F$86, "Other"))</f>
        <v/>
      </c>
      <c r="J7119" s="1" t="s">
        <v>189</v>
      </c>
      <c r="K7119" s="3">
        <v>43008.0</v>
      </c>
    </row>
    <row r="7120">
      <c r="A7120" s="1" t="s">
        <v>7325</v>
      </c>
      <c r="B7120" s="1" t="s">
        <v>102</v>
      </c>
      <c r="C7120" s="1" t="str">
        <f t="array" ref="C7120">_xlfn.XLOOKUP($B7120, sales_teams!$A$2:$A$36, sales_teams!$B$2:$B$36)</f>
        <v>Summer Sewald</v>
      </c>
      <c r="D7120" s="1" t="str">
        <f t="array" ref="D7120">_xlfn.XLOOKUP($B7120, sales_teams!$A$2:$A$36, sales_teams!$C$2:$C$36)</f>
        <v>West</v>
      </c>
      <c r="E7120" s="1" t="s">
        <v>181</v>
      </c>
      <c r="F7120" s="1" t="s">
        <v>147</v>
      </c>
      <c r="G7120" s="1" t="str">
        <f t="array" ref="G7120">IF($F7120="", "", _xlfn.XLOOKUP($F7120,accounts!$A$2:$A$86,accounts!$B$2:$B$86, "Other"))</f>
        <v>telecommunications</v>
      </c>
      <c r="H7120" s="1" t="str">
        <f t="array" ref="H7120">IF($F7120="", "", IFS(_xlfn.XLOOKUP($F7120, accounts!$A$2:$A$86, accounts!$E$2:$E$86, 0)&gt;=1000, "Enterprise", _xlfn.XLOOKUP($F7120, accounts!$A$2:$A$86, accounts!$E$2:$E$86, 0)&gt;=100, "Mid-Market", TRUE, "SMB"))</f>
        <v>Enterprise</v>
      </c>
      <c r="I7120" s="1" t="str">
        <f t="array" ref="I7120">IF($F7120="", "", _xlfn.XLOOKUP($F7120,accounts!$A$2:$A$86,accounts!$F$2:$F$86, "Other"))</f>
        <v>United States</v>
      </c>
      <c r="J7120" s="1" t="s">
        <v>192</v>
      </c>
      <c r="K7120" s="3">
        <v>43008.0</v>
      </c>
      <c r="L7120" s="3">
        <v>43016.0</v>
      </c>
      <c r="M7120" s="1">
        <v>0.0</v>
      </c>
    </row>
    <row r="7121">
      <c r="A7121" s="1" t="s">
        <v>7326</v>
      </c>
      <c r="B7121" s="1" t="s">
        <v>17</v>
      </c>
      <c r="C7121" s="1" t="str">
        <f t="array" ref="C7121">_xlfn.XLOOKUP($B7121, sales_teams!$A$2:$A$36, sales_teams!$B$2:$B$36)</f>
        <v>Dustin Brinkmann</v>
      </c>
      <c r="D7121" s="1" t="str">
        <f t="array" ref="D7121">_xlfn.XLOOKUP($B7121, sales_teams!$A$2:$A$36, sales_teams!$C$2:$C$36)</f>
        <v>Central</v>
      </c>
      <c r="E7121" s="1" t="s">
        <v>181</v>
      </c>
      <c r="F7121" s="1" t="s">
        <v>89</v>
      </c>
      <c r="G7121" s="1" t="str">
        <f t="array" ref="G7121">IF($F7121="", "", _xlfn.XLOOKUP($F7121,accounts!$A$2:$A$86,accounts!$B$2:$B$86, "Other"))</f>
        <v>finance</v>
      </c>
      <c r="H7121" s="1" t="str">
        <f t="array" ref="H7121">IF($F7121="", "", IFS(_xlfn.XLOOKUP($F7121, accounts!$A$2:$A$86, accounts!$E$2:$E$86, 0)&gt;=1000, "Enterprise", _xlfn.XLOOKUP($F7121, accounts!$A$2:$A$86, accounts!$E$2:$E$86, 0)&gt;=100, "Mid-Market", TRUE, "SMB"))</f>
        <v>Enterprise</v>
      </c>
      <c r="I7121" s="1" t="str">
        <f t="array" ref="I7121">IF($F7121="", "", _xlfn.XLOOKUP($F7121,accounts!$A$2:$A$86,accounts!$F$2:$F$86, "Other"))</f>
        <v>United States</v>
      </c>
      <c r="J7121" s="1" t="s">
        <v>192</v>
      </c>
      <c r="K7121" s="3">
        <v>43008.0</v>
      </c>
      <c r="L7121" s="3">
        <v>43015.0</v>
      </c>
      <c r="M7121" s="1">
        <v>0.0</v>
      </c>
    </row>
    <row r="7122">
      <c r="A7122" s="1" t="s">
        <v>7327</v>
      </c>
      <c r="B7122" s="1" t="s">
        <v>17</v>
      </c>
      <c r="C7122" s="1" t="str">
        <f t="array" ref="C7122">_xlfn.XLOOKUP($B7122, sales_teams!$A$2:$A$36, sales_teams!$B$2:$B$36)</f>
        <v>Dustin Brinkmann</v>
      </c>
      <c r="D7122" s="1" t="str">
        <f t="array" ref="D7122">_xlfn.XLOOKUP($B7122, sales_teams!$A$2:$A$36, sales_teams!$C$2:$C$36)</f>
        <v>Central</v>
      </c>
      <c r="E7122" s="1" t="s">
        <v>188</v>
      </c>
      <c r="F7122" s="1" t="s">
        <v>122</v>
      </c>
      <c r="G7122" s="1" t="str">
        <f t="array" ref="G7122">IF($F7122="", "", _xlfn.XLOOKUP($F7122,accounts!$A$2:$A$86,accounts!$B$2:$B$86, "Other"))</f>
        <v>medical</v>
      </c>
      <c r="H7122" s="1" t="str">
        <f t="array" ref="H7122">IF($F7122="", "", IFS(_xlfn.XLOOKUP($F7122, accounts!$A$2:$A$86, accounts!$E$2:$E$86, 0)&gt;=1000, "Enterprise", _xlfn.XLOOKUP($F7122, accounts!$A$2:$A$86, accounts!$E$2:$E$86, 0)&gt;=100, "Mid-Market", TRUE, "SMB"))</f>
        <v>Enterprise</v>
      </c>
      <c r="I7122" s="1" t="str">
        <f t="array" ref="I7122">IF($F7122="", "", _xlfn.XLOOKUP($F7122,accounts!$A$2:$A$86,accounts!$F$2:$F$86, "Other"))</f>
        <v>United States</v>
      </c>
      <c r="J7122" s="1" t="s">
        <v>192</v>
      </c>
      <c r="K7122" s="3">
        <v>43008.0</v>
      </c>
      <c r="L7122" s="3">
        <v>43089.0</v>
      </c>
      <c r="M7122" s="1">
        <v>0.0</v>
      </c>
    </row>
    <row r="7123">
      <c r="A7123" s="1" t="s">
        <v>7328</v>
      </c>
      <c r="B7123" s="1" t="s">
        <v>17</v>
      </c>
      <c r="C7123" s="1" t="str">
        <f t="array" ref="C7123">_xlfn.XLOOKUP($B7123, sales_teams!$A$2:$A$36, sales_teams!$B$2:$B$36)</f>
        <v>Dustin Brinkmann</v>
      </c>
      <c r="D7123" s="1" t="str">
        <f t="array" ref="D7123">_xlfn.XLOOKUP($B7123, sales_teams!$A$2:$A$36, sales_teams!$C$2:$C$36)</f>
        <v>Central</v>
      </c>
      <c r="E7123" s="1" t="s">
        <v>194</v>
      </c>
      <c r="F7123" s="1" t="s">
        <v>25</v>
      </c>
      <c r="G7123" s="1" t="str">
        <f t="array" ref="G7123">IF($F7123="", "", _xlfn.XLOOKUP($F7123,accounts!$A$2:$A$86,accounts!$B$2:$B$86, "Other"))</f>
        <v>medical</v>
      </c>
      <c r="H7123" s="1" t="str">
        <f t="array" ref="H7123">IF($F7123="", "", IFS(_xlfn.XLOOKUP($F7123, accounts!$A$2:$A$86, accounts!$E$2:$E$86, 0)&gt;=1000, "Enterprise", _xlfn.XLOOKUP($F7123, accounts!$A$2:$A$86, accounts!$E$2:$E$86, 0)&gt;=100, "Mid-Market", TRUE, "SMB"))</f>
        <v>Enterprise</v>
      </c>
      <c r="I7123" s="1" t="str">
        <f t="array" ref="I7123">IF($F7123="", "", _xlfn.XLOOKUP($F7123,accounts!$A$2:$A$86,accounts!$F$2:$F$86, "Other"))</f>
        <v>Kenya</v>
      </c>
      <c r="J7123" s="1" t="s">
        <v>131</v>
      </c>
      <c r="K7123" s="3">
        <v>43008.0</v>
      </c>
      <c r="L7123" s="3">
        <v>43019.0</v>
      </c>
      <c r="M7123" s="1">
        <v>6156.0</v>
      </c>
    </row>
    <row r="7124">
      <c r="A7124" s="1" t="s">
        <v>7329</v>
      </c>
      <c r="B7124" s="1" t="s">
        <v>24</v>
      </c>
      <c r="C7124" s="1" t="str">
        <f t="array" ref="C7124">_xlfn.XLOOKUP($B7124, sales_teams!$A$2:$A$36, sales_teams!$B$2:$B$36)</f>
        <v>Melvin Marxen</v>
      </c>
      <c r="D7124" s="1" t="str">
        <f t="array" ref="D7124">_xlfn.XLOOKUP($B7124, sales_teams!$A$2:$A$36, sales_teams!$C$2:$C$36)</f>
        <v>Central</v>
      </c>
      <c r="E7124" s="1" t="s">
        <v>148</v>
      </c>
      <c r="F7124" s="1" t="s">
        <v>136</v>
      </c>
      <c r="G7124" s="1" t="str">
        <f t="array" ref="G7124">IF($F7124="", "", _xlfn.XLOOKUP($F7124,accounts!$A$2:$A$86,accounts!$B$2:$B$86, "Other"))</f>
        <v>services</v>
      </c>
      <c r="H7124" s="1" t="str">
        <f t="array" ref="H7124">IF($F7124="", "", IFS(_xlfn.XLOOKUP($F7124, accounts!$A$2:$A$86, accounts!$E$2:$E$86, 0)&gt;=1000, "Enterprise", _xlfn.XLOOKUP($F7124, accounts!$A$2:$A$86, accounts!$E$2:$E$86, 0)&gt;=100, "Mid-Market", TRUE, "SMB"))</f>
        <v>Enterprise</v>
      </c>
      <c r="I7124" s="1" t="str">
        <f t="array" ref="I7124">IF($F7124="", "", _xlfn.XLOOKUP($F7124,accounts!$A$2:$A$86,accounts!$F$2:$F$86, "Other"))</f>
        <v>United States</v>
      </c>
      <c r="J7124" s="1" t="s">
        <v>131</v>
      </c>
      <c r="K7124" s="3">
        <v>43008.0</v>
      </c>
      <c r="L7124" s="3">
        <v>43017.0</v>
      </c>
      <c r="M7124" s="1">
        <v>5007.0</v>
      </c>
    </row>
    <row r="7125">
      <c r="A7125" s="1" t="s">
        <v>7330</v>
      </c>
      <c r="B7125" s="1" t="s">
        <v>107</v>
      </c>
      <c r="C7125" s="1" t="str">
        <f t="array" ref="C7125">_xlfn.XLOOKUP($B7125, sales_teams!$A$2:$A$36, sales_teams!$B$2:$B$36)</f>
        <v>Summer Sewald</v>
      </c>
      <c r="D7125" s="1" t="str">
        <f t="array" ref="D7125">_xlfn.XLOOKUP($B7125, sales_teams!$A$2:$A$36, sales_teams!$C$2:$C$36)</f>
        <v>West</v>
      </c>
      <c r="E7125" s="1" t="s">
        <v>194</v>
      </c>
      <c r="G7125" s="1" t="str">
        <f t="array" ref="G7125">IF($F7125="", "", _xlfn.XLOOKUP($F7125,accounts!$A$2:$A$86,accounts!$B$2:$B$86, "Other"))</f>
        <v/>
      </c>
      <c r="H7125" s="1" t="str">
        <f t="array" ref="H7125">IF($F7125="", "", IFS(_xlfn.XLOOKUP($F7125, accounts!$A$2:$A$86, accounts!$E$2:$E$86, 0)&gt;=1000, "Enterprise", _xlfn.XLOOKUP($F7125, accounts!$A$2:$A$86, accounts!$E$2:$E$86, 0)&gt;=100, "Mid-Market", TRUE, "SMB"))</f>
        <v/>
      </c>
      <c r="I7125" s="1" t="str">
        <f t="array" ref="I7125">IF($F7125="", "", _xlfn.XLOOKUP($F7125,accounts!$A$2:$A$86,accounts!$F$2:$F$86, "Other"))</f>
        <v/>
      </c>
      <c r="J7125" s="1" t="s">
        <v>189</v>
      </c>
      <c r="K7125" s="3">
        <v>43008.0</v>
      </c>
    </row>
    <row r="7126">
      <c r="A7126" s="1" t="s">
        <v>7331</v>
      </c>
      <c r="B7126" s="1" t="s">
        <v>107</v>
      </c>
      <c r="C7126" s="1" t="str">
        <f t="array" ref="C7126">_xlfn.XLOOKUP($B7126, sales_teams!$A$2:$A$36, sales_teams!$B$2:$B$36)</f>
        <v>Summer Sewald</v>
      </c>
      <c r="D7126" s="1" t="str">
        <f t="array" ref="D7126">_xlfn.XLOOKUP($B7126, sales_teams!$A$2:$A$36, sales_teams!$C$2:$C$36)</f>
        <v>West</v>
      </c>
      <c r="E7126" s="1" t="s">
        <v>179</v>
      </c>
      <c r="F7126" s="1" t="s">
        <v>151</v>
      </c>
      <c r="G7126" s="1" t="str">
        <f t="array" ref="G7126">IF($F7126="", "", _xlfn.XLOOKUP($F7126,accounts!$A$2:$A$86,accounts!$B$2:$B$86, "Other"))</f>
        <v>software</v>
      </c>
      <c r="H7126" s="1" t="str">
        <f t="array" ref="H7126">IF($F7126="", "", IFS(_xlfn.XLOOKUP($F7126, accounts!$A$2:$A$86, accounts!$E$2:$E$86, 0)&gt;=1000, "Enterprise", _xlfn.XLOOKUP($F7126, accounts!$A$2:$A$86, accounts!$E$2:$E$86, 0)&gt;=100, "Mid-Market", TRUE, "SMB"))</f>
        <v>Enterprise</v>
      </c>
      <c r="I7126" s="1" t="str">
        <f t="array" ref="I7126">IF($F7126="", "", _xlfn.XLOOKUP($F7126,accounts!$A$2:$A$86,accounts!$F$2:$F$86, "Other"))</f>
        <v>United States</v>
      </c>
      <c r="J7126" s="1" t="s">
        <v>131</v>
      </c>
      <c r="K7126" s="3">
        <v>43008.0</v>
      </c>
      <c r="L7126" s="3">
        <v>43075.0</v>
      </c>
      <c r="M7126" s="1">
        <v>59.0</v>
      </c>
    </row>
    <row r="7127">
      <c r="A7127" s="1" t="s">
        <v>7332</v>
      </c>
      <c r="B7127" s="1" t="s">
        <v>18</v>
      </c>
      <c r="C7127" s="1" t="str">
        <f t="array" ref="C7127">_xlfn.XLOOKUP($B7127, sales_teams!$A$2:$A$36, sales_teams!$B$2:$B$36)</f>
        <v>Dustin Brinkmann</v>
      </c>
      <c r="D7127" s="1" t="str">
        <f t="array" ref="D7127">_xlfn.XLOOKUP($B7127, sales_teams!$A$2:$A$36, sales_teams!$C$2:$C$36)</f>
        <v>Central</v>
      </c>
      <c r="E7127" s="1" t="s">
        <v>181</v>
      </c>
      <c r="F7127" s="1" t="s">
        <v>47</v>
      </c>
      <c r="G7127" s="1" t="str">
        <f t="array" ref="G7127">IF($F7127="", "", _xlfn.XLOOKUP($F7127,accounts!$A$2:$A$86,accounts!$B$2:$B$86, "Other"))</f>
        <v>retail</v>
      </c>
      <c r="H7127" s="1" t="str">
        <f t="array" ref="H7127">IF($F7127="", "", IFS(_xlfn.XLOOKUP($F7127, accounts!$A$2:$A$86, accounts!$E$2:$E$86, 0)&gt;=1000, "Enterprise", _xlfn.XLOOKUP($F7127, accounts!$A$2:$A$86, accounts!$E$2:$E$86, 0)&gt;=100, "Mid-Market", TRUE, "SMB"))</f>
        <v>Enterprise</v>
      </c>
      <c r="I7127" s="1" t="str">
        <f t="array" ref="I7127">IF($F7127="", "", _xlfn.XLOOKUP($F7127,accounts!$A$2:$A$86,accounts!$F$2:$F$86, "Other"))</f>
        <v>United States</v>
      </c>
      <c r="J7127" s="1" t="s">
        <v>131</v>
      </c>
      <c r="K7127" s="3">
        <v>43008.0</v>
      </c>
      <c r="L7127" s="3">
        <v>43015.0</v>
      </c>
      <c r="M7127" s="1">
        <v>549.0</v>
      </c>
    </row>
    <row r="7128">
      <c r="A7128" s="1" t="s">
        <v>7333</v>
      </c>
      <c r="B7128" s="1" t="s">
        <v>28</v>
      </c>
      <c r="C7128" s="1" t="str">
        <f t="array" ref="C7128">_xlfn.XLOOKUP($B7128, sales_teams!$A$2:$A$36, sales_teams!$B$2:$B$36)</f>
        <v>Melvin Marxen</v>
      </c>
      <c r="D7128" s="1" t="str">
        <f t="array" ref="D7128">_xlfn.XLOOKUP($B7128, sales_teams!$A$2:$A$36, sales_teams!$C$2:$C$36)</f>
        <v>Central</v>
      </c>
      <c r="E7128" s="1" t="s">
        <v>109</v>
      </c>
      <c r="F7128" s="1" t="s">
        <v>122</v>
      </c>
      <c r="G7128" s="1" t="str">
        <f t="array" ref="G7128">IF($F7128="", "", _xlfn.XLOOKUP($F7128,accounts!$A$2:$A$86,accounts!$B$2:$B$86, "Other"))</f>
        <v>medical</v>
      </c>
      <c r="H7128" s="1" t="str">
        <f t="array" ref="H7128">IF($F7128="", "", IFS(_xlfn.XLOOKUP($F7128, accounts!$A$2:$A$86, accounts!$E$2:$E$86, 0)&gt;=1000, "Enterprise", _xlfn.XLOOKUP($F7128, accounts!$A$2:$A$86, accounts!$E$2:$E$86, 0)&gt;=100, "Mid-Market", TRUE, "SMB"))</f>
        <v>Enterprise</v>
      </c>
      <c r="I7128" s="1" t="str">
        <f t="array" ref="I7128">IF($F7128="", "", _xlfn.XLOOKUP($F7128,accounts!$A$2:$A$86,accounts!$F$2:$F$86, "Other"))</f>
        <v>United States</v>
      </c>
      <c r="J7128" s="1" t="s">
        <v>131</v>
      </c>
      <c r="K7128" s="3">
        <v>43008.0</v>
      </c>
      <c r="L7128" s="3">
        <v>43066.0</v>
      </c>
      <c r="M7128" s="1">
        <v>1117.0</v>
      </c>
    </row>
    <row r="7129">
      <c r="A7129" s="1" t="s">
        <v>7334</v>
      </c>
      <c r="B7129" s="1" t="s">
        <v>15</v>
      </c>
      <c r="C7129" s="1" t="str">
        <f t="array" ref="C7129">_xlfn.XLOOKUP($B7129, sales_teams!$A$2:$A$36, sales_teams!$B$2:$B$36)</f>
        <v>Dustin Brinkmann</v>
      </c>
      <c r="D7129" s="1" t="str">
        <f t="array" ref="D7129">_xlfn.XLOOKUP($B7129, sales_teams!$A$2:$A$36, sales_teams!$C$2:$C$36)</f>
        <v>Central</v>
      </c>
      <c r="E7129" s="1" t="s">
        <v>179</v>
      </c>
      <c r="F7129" s="1" t="s">
        <v>155</v>
      </c>
      <c r="G7129" s="1" t="str">
        <f t="array" ref="G7129">IF($F7129="", "", _xlfn.XLOOKUP($F7129,accounts!$A$2:$A$86,accounts!$B$2:$B$86, "Other"))</f>
        <v>finance</v>
      </c>
      <c r="H7129" s="1" t="str">
        <f t="array" ref="H7129">IF($F7129="", "", IFS(_xlfn.XLOOKUP($F7129, accounts!$A$2:$A$86, accounts!$E$2:$E$86, 0)&gt;=1000, "Enterprise", _xlfn.XLOOKUP($F7129, accounts!$A$2:$A$86, accounts!$E$2:$E$86, 0)&gt;=100, "Mid-Market", TRUE, "SMB"))</f>
        <v>Enterprise</v>
      </c>
      <c r="I7129" s="1" t="str">
        <f t="array" ref="I7129">IF($F7129="", "", _xlfn.XLOOKUP($F7129,accounts!$A$2:$A$86,accounts!$F$2:$F$86, "Other"))</f>
        <v>United States</v>
      </c>
      <c r="J7129" s="1" t="s">
        <v>131</v>
      </c>
      <c r="K7129" s="3">
        <v>43008.0</v>
      </c>
      <c r="L7129" s="3">
        <v>43016.0</v>
      </c>
      <c r="M7129" s="1">
        <v>57.0</v>
      </c>
    </row>
    <row r="7130">
      <c r="A7130" s="1" t="s">
        <v>7335</v>
      </c>
      <c r="B7130" s="1" t="s">
        <v>60</v>
      </c>
      <c r="C7130" s="1" t="str">
        <f t="array" ref="C7130">_xlfn.XLOOKUP($B7130, sales_teams!$A$2:$A$36, sales_teams!$B$2:$B$36)</f>
        <v>Celia Rouche</v>
      </c>
      <c r="D7130" s="1" t="str">
        <f t="array" ref="D7130">_xlfn.XLOOKUP($B7130, sales_teams!$A$2:$A$36, sales_teams!$C$2:$C$36)</f>
        <v>West</v>
      </c>
      <c r="E7130" s="1" t="s">
        <v>194</v>
      </c>
      <c r="F7130" s="1" t="s">
        <v>165</v>
      </c>
      <c r="G7130" s="1" t="str">
        <f t="array" ref="G7130">IF($F7130="", "", _xlfn.XLOOKUP($F7130,accounts!$A$2:$A$86,accounts!$B$2:$B$86, "Other"))</f>
        <v>telecommunications</v>
      </c>
      <c r="H7130" s="1" t="str">
        <f t="array" ref="H7130">IF($F7130="", "", IFS(_xlfn.XLOOKUP($F7130, accounts!$A$2:$A$86, accounts!$E$2:$E$86, 0)&gt;=1000, "Enterprise", _xlfn.XLOOKUP($F7130, accounts!$A$2:$A$86, accounts!$E$2:$E$86, 0)&gt;=100, "Mid-Market", TRUE, "SMB"))</f>
        <v>Enterprise</v>
      </c>
      <c r="I7130" s="1" t="str">
        <f t="array" ref="I7130">IF($F7130="", "", _xlfn.XLOOKUP($F7130,accounts!$A$2:$A$86,accounts!$F$2:$F$86, "Other"))</f>
        <v>United States</v>
      </c>
      <c r="J7130" s="1" t="s">
        <v>189</v>
      </c>
      <c r="K7130" s="3">
        <v>43008.0</v>
      </c>
    </row>
    <row r="7131">
      <c r="A7131" s="1" t="s">
        <v>7336</v>
      </c>
      <c r="B7131" s="1" t="s">
        <v>60</v>
      </c>
      <c r="C7131" s="1" t="str">
        <f t="array" ref="C7131">_xlfn.XLOOKUP($B7131, sales_teams!$A$2:$A$36, sales_teams!$B$2:$B$36)</f>
        <v>Celia Rouche</v>
      </c>
      <c r="D7131" s="1" t="str">
        <f t="array" ref="D7131">_xlfn.XLOOKUP($B7131, sales_teams!$A$2:$A$36, sales_teams!$C$2:$C$36)</f>
        <v>West</v>
      </c>
      <c r="E7131" s="1" t="s">
        <v>181</v>
      </c>
      <c r="F7131" s="1" t="s">
        <v>130</v>
      </c>
      <c r="G7131" s="1" t="str">
        <f t="array" ref="G7131">IF($F7131="", "", _xlfn.XLOOKUP($F7131,accounts!$A$2:$A$86,accounts!$B$2:$B$86, "Other"))</f>
        <v>medical</v>
      </c>
      <c r="H7131" s="1" t="str">
        <f t="array" ref="H7131">IF($F7131="", "", IFS(_xlfn.XLOOKUP($F7131, accounts!$A$2:$A$86, accounts!$E$2:$E$86, 0)&gt;=1000, "Enterprise", _xlfn.XLOOKUP($F7131, accounts!$A$2:$A$86, accounts!$E$2:$E$86, 0)&gt;=100, "Mid-Market", TRUE, "SMB"))</f>
        <v>Enterprise</v>
      </c>
      <c r="I7131" s="1" t="str">
        <f t="array" ref="I7131">IF($F7131="", "", _xlfn.XLOOKUP($F7131,accounts!$A$2:$A$86,accounts!$F$2:$F$86, "Other"))</f>
        <v>United States</v>
      </c>
      <c r="J7131" s="1" t="s">
        <v>192</v>
      </c>
      <c r="K7131" s="3">
        <v>43008.0</v>
      </c>
      <c r="L7131" s="3">
        <v>43017.0</v>
      </c>
      <c r="M7131" s="1">
        <v>0.0</v>
      </c>
    </row>
    <row r="7132">
      <c r="A7132" s="1" t="s">
        <v>7337</v>
      </c>
      <c r="B7132" s="1" t="s">
        <v>34</v>
      </c>
      <c r="C7132" s="1" t="str">
        <f t="array" ref="C7132">_xlfn.XLOOKUP($B7132, sales_teams!$A$2:$A$36, sales_teams!$B$2:$B$36)</f>
        <v>Cara Losch</v>
      </c>
      <c r="D7132" s="1" t="str">
        <f t="array" ref="D7132">_xlfn.XLOOKUP($B7132, sales_teams!$A$2:$A$36, sales_teams!$C$2:$C$36)</f>
        <v>East</v>
      </c>
      <c r="E7132" s="1" t="s">
        <v>179</v>
      </c>
      <c r="F7132" s="1" t="s">
        <v>14</v>
      </c>
      <c r="G7132" s="1" t="str">
        <f t="array" ref="G7132">IF($F7132="", "", _xlfn.XLOOKUP($F7132,accounts!$A$2:$A$86,accounts!$B$2:$B$86, "Other"))</f>
        <v>technology</v>
      </c>
      <c r="H7132" s="1" t="str">
        <f t="array" ref="H7132">IF($F7132="", "", IFS(_xlfn.XLOOKUP($F7132, accounts!$A$2:$A$86, accounts!$E$2:$E$86, 0)&gt;=1000, "Enterprise", _xlfn.XLOOKUP($F7132, accounts!$A$2:$A$86, accounts!$E$2:$E$86, 0)&gt;=100, "Mid-Market", TRUE, "SMB"))</f>
        <v>Enterprise</v>
      </c>
      <c r="I7132" s="1" t="str">
        <f t="array" ref="I7132">IF($F7132="", "", _xlfn.XLOOKUP($F7132,accounts!$A$2:$A$86,accounts!$F$2:$F$86, "Other"))</f>
        <v>United States</v>
      </c>
      <c r="J7132" s="1" t="s">
        <v>192</v>
      </c>
      <c r="K7132" s="3">
        <v>43008.0</v>
      </c>
      <c r="L7132" s="3">
        <v>43016.0</v>
      </c>
      <c r="M7132" s="1">
        <v>0.0</v>
      </c>
    </row>
    <row r="7133">
      <c r="A7133" s="1" t="s">
        <v>7338</v>
      </c>
      <c r="B7133" s="1" t="s">
        <v>34</v>
      </c>
      <c r="C7133" s="1" t="str">
        <f t="array" ref="C7133">_xlfn.XLOOKUP($B7133, sales_teams!$A$2:$A$36, sales_teams!$B$2:$B$36)</f>
        <v>Cara Losch</v>
      </c>
      <c r="D7133" s="1" t="str">
        <f t="array" ref="D7133">_xlfn.XLOOKUP($B7133, sales_teams!$A$2:$A$36, sales_teams!$C$2:$C$36)</f>
        <v>East</v>
      </c>
      <c r="E7133" s="1" t="s">
        <v>179</v>
      </c>
      <c r="F7133" s="1" t="s">
        <v>153</v>
      </c>
      <c r="G7133" s="1" t="str">
        <f t="array" ref="G7133">IF($F7133="", "", _xlfn.XLOOKUP($F7133,accounts!$A$2:$A$86,accounts!$B$2:$B$86, "Other"))</f>
        <v>medical</v>
      </c>
      <c r="H7133" s="1" t="str">
        <f t="array" ref="H7133">IF($F7133="", "", IFS(_xlfn.XLOOKUP($F7133, accounts!$A$2:$A$86, accounts!$E$2:$E$86, 0)&gt;=1000, "Enterprise", _xlfn.XLOOKUP($F7133, accounts!$A$2:$A$86, accounts!$E$2:$E$86, 0)&gt;=100, "Mid-Market", TRUE, "SMB"))</f>
        <v>Enterprise</v>
      </c>
      <c r="I7133" s="1" t="str">
        <f t="array" ref="I7133">IF($F7133="", "", _xlfn.XLOOKUP($F7133,accounts!$A$2:$A$86,accounts!$F$2:$F$86, "Other"))</f>
        <v>United States</v>
      </c>
      <c r="J7133" s="1" t="s">
        <v>131</v>
      </c>
      <c r="K7133" s="3">
        <v>43008.0</v>
      </c>
      <c r="L7133" s="3">
        <v>43093.0</v>
      </c>
      <c r="M7133" s="1">
        <v>55.0</v>
      </c>
    </row>
    <row r="7134">
      <c r="A7134" s="1" t="s">
        <v>7339</v>
      </c>
      <c r="B7134" s="1" t="s">
        <v>34</v>
      </c>
      <c r="C7134" s="1" t="str">
        <f t="array" ref="C7134">_xlfn.XLOOKUP($B7134, sales_teams!$A$2:$A$36, sales_teams!$B$2:$B$36)</f>
        <v>Cara Losch</v>
      </c>
      <c r="D7134" s="1" t="str">
        <f t="array" ref="D7134">_xlfn.XLOOKUP($B7134, sales_teams!$A$2:$A$36, sales_teams!$C$2:$C$36)</f>
        <v>East</v>
      </c>
      <c r="E7134" s="1" t="s">
        <v>179</v>
      </c>
      <c r="F7134" s="1" t="s">
        <v>166</v>
      </c>
      <c r="G7134" s="1" t="str">
        <f t="array" ref="G7134">IF($F7134="", "", _xlfn.XLOOKUP($F7134,accounts!$A$2:$A$86,accounts!$B$2:$B$86, "Other"))</f>
        <v>finance</v>
      </c>
      <c r="H7134" s="1" t="str">
        <f t="array" ref="H7134">IF($F7134="", "", IFS(_xlfn.XLOOKUP($F7134, accounts!$A$2:$A$86, accounts!$E$2:$E$86, 0)&gt;=1000, "Enterprise", _xlfn.XLOOKUP($F7134, accounts!$A$2:$A$86, accounts!$E$2:$E$86, 0)&gt;=100, "Mid-Market", TRUE, "SMB"))</f>
        <v>Enterprise</v>
      </c>
      <c r="I7134" s="1" t="str">
        <f t="array" ref="I7134">IF($F7134="", "", _xlfn.XLOOKUP($F7134,accounts!$A$2:$A$86,accounts!$F$2:$F$86, "Other"))</f>
        <v>United States</v>
      </c>
      <c r="J7134" s="1" t="s">
        <v>131</v>
      </c>
      <c r="K7134" s="3">
        <v>43008.0</v>
      </c>
      <c r="L7134" s="3">
        <v>43091.0</v>
      </c>
      <c r="M7134" s="1">
        <v>63.0</v>
      </c>
    </row>
    <row r="7135">
      <c r="A7135" s="1" t="s">
        <v>7340</v>
      </c>
      <c r="B7135" s="1" t="s">
        <v>105</v>
      </c>
      <c r="C7135" s="1" t="str">
        <f t="array" ref="C7135">_xlfn.XLOOKUP($B7135, sales_teams!$A$2:$A$36, sales_teams!$B$2:$B$36)</f>
        <v>Summer Sewald</v>
      </c>
      <c r="D7135" s="1" t="str">
        <f t="array" ref="D7135">_xlfn.XLOOKUP($B7135, sales_teams!$A$2:$A$36, sales_teams!$C$2:$C$36)</f>
        <v>West</v>
      </c>
      <c r="E7135" s="1" t="s">
        <v>109</v>
      </c>
      <c r="F7135" s="1" t="s">
        <v>147</v>
      </c>
      <c r="G7135" s="1" t="str">
        <f t="array" ref="G7135">IF($F7135="", "", _xlfn.XLOOKUP($F7135,accounts!$A$2:$A$86,accounts!$B$2:$B$86, "Other"))</f>
        <v>telecommunications</v>
      </c>
      <c r="H7135" s="1" t="str">
        <f t="array" ref="H7135">IF($F7135="", "", IFS(_xlfn.XLOOKUP($F7135, accounts!$A$2:$A$86, accounts!$E$2:$E$86, 0)&gt;=1000, "Enterprise", _xlfn.XLOOKUP($F7135, accounts!$A$2:$A$86, accounts!$E$2:$E$86, 0)&gt;=100, "Mid-Market", TRUE, "SMB"))</f>
        <v>Enterprise</v>
      </c>
      <c r="I7135" s="1" t="str">
        <f t="array" ref="I7135">IF($F7135="", "", _xlfn.XLOOKUP($F7135,accounts!$A$2:$A$86,accounts!$F$2:$F$86, "Other"))</f>
        <v>United States</v>
      </c>
      <c r="J7135" s="1" t="s">
        <v>131</v>
      </c>
      <c r="K7135" s="3">
        <v>43008.0</v>
      </c>
      <c r="L7135" s="3">
        <v>43016.0</v>
      </c>
      <c r="M7135" s="1">
        <v>1108.0</v>
      </c>
    </row>
    <row r="7136">
      <c r="A7136" s="1" t="s">
        <v>7341</v>
      </c>
      <c r="B7136" s="1" t="s">
        <v>105</v>
      </c>
      <c r="C7136" s="1" t="str">
        <f t="array" ref="C7136">_xlfn.XLOOKUP($B7136, sales_teams!$A$2:$A$36, sales_teams!$B$2:$B$36)</f>
        <v>Summer Sewald</v>
      </c>
      <c r="D7136" s="1" t="str">
        <f t="array" ref="D7136">_xlfn.XLOOKUP($B7136, sales_teams!$A$2:$A$36, sales_teams!$C$2:$C$36)</f>
        <v>West</v>
      </c>
      <c r="E7136" s="1" t="s">
        <v>109</v>
      </c>
      <c r="F7136" s="1" t="s">
        <v>170</v>
      </c>
      <c r="G7136" s="1" t="str">
        <f t="array" ref="G7136">IF($F7136="", "", _xlfn.XLOOKUP($F7136,accounts!$A$2:$A$86,accounts!$B$2:$B$86, "Other"))</f>
        <v>employment</v>
      </c>
      <c r="H7136" s="1" t="str">
        <f t="array" ref="H7136">IF($F7136="", "", IFS(_xlfn.XLOOKUP($F7136, accounts!$A$2:$A$86, accounts!$E$2:$E$86, 0)&gt;=1000, "Enterprise", _xlfn.XLOOKUP($F7136, accounts!$A$2:$A$86, accounts!$E$2:$E$86, 0)&gt;=100, "Mid-Market", TRUE, "SMB"))</f>
        <v>Enterprise</v>
      </c>
      <c r="I7136" s="1" t="str">
        <f t="array" ref="I7136">IF($F7136="", "", _xlfn.XLOOKUP($F7136,accounts!$A$2:$A$86,accounts!$F$2:$F$86, "Other"))</f>
        <v>United States</v>
      </c>
      <c r="J7136" s="1" t="s">
        <v>131</v>
      </c>
      <c r="K7136" s="3">
        <v>43008.0</v>
      </c>
      <c r="L7136" s="3">
        <v>43079.0</v>
      </c>
      <c r="M7136" s="1">
        <v>944.0</v>
      </c>
    </row>
    <row r="7137">
      <c r="A7137" s="1" t="s">
        <v>7342</v>
      </c>
      <c r="B7137" s="1" t="s">
        <v>7</v>
      </c>
      <c r="C7137" s="1" t="str">
        <f t="array" ref="C7137">_xlfn.XLOOKUP($B7137, sales_teams!$A$2:$A$36, sales_teams!$B$2:$B$36)</f>
        <v>Dustin Brinkmann</v>
      </c>
      <c r="D7137" s="1" t="str">
        <f t="array" ref="D7137">_xlfn.XLOOKUP($B7137, sales_teams!$A$2:$A$36, sales_teams!$C$2:$C$36)</f>
        <v>Central</v>
      </c>
      <c r="E7137" s="1" t="s">
        <v>181</v>
      </c>
      <c r="F7137" s="1" t="s">
        <v>89</v>
      </c>
      <c r="G7137" s="1" t="str">
        <f t="array" ref="G7137">IF($F7137="", "", _xlfn.XLOOKUP($F7137,accounts!$A$2:$A$86,accounts!$B$2:$B$86, "Other"))</f>
        <v>finance</v>
      </c>
      <c r="H7137" s="1" t="str">
        <f t="array" ref="H7137">IF($F7137="", "", IFS(_xlfn.XLOOKUP($F7137, accounts!$A$2:$A$86, accounts!$E$2:$E$86, 0)&gt;=1000, "Enterprise", _xlfn.XLOOKUP($F7137, accounts!$A$2:$A$86, accounts!$E$2:$E$86, 0)&gt;=100, "Mid-Market", TRUE, "SMB"))</f>
        <v>Enterprise</v>
      </c>
      <c r="I7137" s="1" t="str">
        <f t="array" ref="I7137">IF($F7137="", "", _xlfn.XLOOKUP($F7137,accounts!$A$2:$A$86,accounts!$F$2:$F$86, "Other"))</f>
        <v>United States</v>
      </c>
      <c r="J7137" s="1" t="s">
        <v>192</v>
      </c>
      <c r="K7137" s="3">
        <v>43009.0</v>
      </c>
      <c r="L7137" s="3">
        <v>43019.0</v>
      </c>
      <c r="M7137" s="1">
        <v>0.0</v>
      </c>
    </row>
    <row r="7138">
      <c r="A7138" s="1" t="s">
        <v>7343</v>
      </c>
      <c r="B7138" s="1" t="s">
        <v>57</v>
      </c>
      <c r="C7138" s="1" t="str">
        <f t="array" ref="C7138">_xlfn.XLOOKUP($B7138, sales_teams!$A$2:$A$36, sales_teams!$B$2:$B$36)</f>
        <v>Rocco Neubert</v>
      </c>
      <c r="D7138" s="1" t="str">
        <f t="array" ref="D7138">_xlfn.XLOOKUP($B7138, sales_teams!$A$2:$A$36, sales_teams!$C$2:$C$36)</f>
        <v>East</v>
      </c>
      <c r="E7138" s="1" t="s">
        <v>188</v>
      </c>
      <c r="F7138" s="1" t="s">
        <v>163</v>
      </c>
      <c r="G7138" s="1" t="str">
        <f t="array" ref="G7138">IF($F7138="", "", _xlfn.XLOOKUP($F7138,accounts!$A$2:$A$86,accounts!$B$2:$B$86, "Other"))</f>
        <v>medical</v>
      </c>
      <c r="H7138" s="1" t="str">
        <f t="array" ref="H7138">IF($F7138="", "", IFS(_xlfn.XLOOKUP($F7138, accounts!$A$2:$A$86, accounts!$E$2:$E$86, 0)&gt;=1000, "Enterprise", _xlfn.XLOOKUP($F7138, accounts!$A$2:$A$86, accounts!$E$2:$E$86, 0)&gt;=100, "Mid-Market", TRUE, "SMB"))</f>
        <v>Mid-Market</v>
      </c>
      <c r="I7138" s="1" t="str">
        <f t="array" ref="I7138">IF($F7138="", "", _xlfn.XLOOKUP($F7138,accounts!$A$2:$A$86,accounts!$F$2:$F$86, "Other"))</f>
        <v>United States</v>
      </c>
      <c r="J7138" s="1" t="s">
        <v>192</v>
      </c>
      <c r="K7138" s="3">
        <v>43009.0</v>
      </c>
      <c r="L7138" s="3">
        <v>43014.0</v>
      </c>
      <c r="M7138" s="1">
        <v>0.0</v>
      </c>
    </row>
    <row r="7139">
      <c r="A7139" s="1" t="s">
        <v>7344</v>
      </c>
      <c r="B7139" s="1" t="s">
        <v>52</v>
      </c>
      <c r="C7139" s="1" t="str">
        <f t="array" ref="C7139">_xlfn.XLOOKUP($B7139, sales_teams!$A$2:$A$36, sales_teams!$B$2:$B$36)</f>
        <v>Rocco Neubert</v>
      </c>
      <c r="D7139" s="1" t="str">
        <f t="array" ref="D7139">_xlfn.XLOOKUP($B7139, sales_teams!$A$2:$A$36, sales_teams!$C$2:$C$36)</f>
        <v>East</v>
      </c>
      <c r="E7139" s="1" t="s">
        <v>181</v>
      </c>
      <c r="F7139" s="1" t="s">
        <v>151</v>
      </c>
      <c r="G7139" s="1" t="str">
        <f t="array" ref="G7139">IF($F7139="", "", _xlfn.XLOOKUP($F7139,accounts!$A$2:$A$86,accounts!$B$2:$B$86, "Other"))</f>
        <v>software</v>
      </c>
      <c r="H7139" s="1" t="str">
        <f t="array" ref="H7139">IF($F7139="", "", IFS(_xlfn.XLOOKUP($F7139, accounts!$A$2:$A$86, accounts!$E$2:$E$86, 0)&gt;=1000, "Enterprise", _xlfn.XLOOKUP($F7139, accounts!$A$2:$A$86, accounts!$E$2:$E$86, 0)&gt;=100, "Mid-Market", TRUE, "SMB"))</f>
        <v>Enterprise</v>
      </c>
      <c r="I7139" s="1" t="str">
        <f t="array" ref="I7139">IF($F7139="", "", _xlfn.XLOOKUP($F7139,accounts!$A$2:$A$86,accounts!$F$2:$F$86, "Other"))</f>
        <v>United States</v>
      </c>
      <c r="J7139" s="1" t="s">
        <v>189</v>
      </c>
      <c r="K7139" s="3">
        <v>43009.0</v>
      </c>
    </row>
    <row r="7140">
      <c r="A7140" s="1" t="s">
        <v>7345</v>
      </c>
      <c r="B7140" s="1" t="s">
        <v>52</v>
      </c>
      <c r="C7140" s="1" t="str">
        <f t="array" ref="C7140">_xlfn.XLOOKUP($B7140, sales_teams!$A$2:$A$36, sales_teams!$B$2:$B$36)</f>
        <v>Rocco Neubert</v>
      </c>
      <c r="D7140" s="1" t="str">
        <f t="array" ref="D7140">_xlfn.XLOOKUP($B7140, sales_teams!$A$2:$A$36, sales_teams!$C$2:$C$36)</f>
        <v>East</v>
      </c>
      <c r="E7140" s="1" t="s">
        <v>109</v>
      </c>
      <c r="F7140" s="1" t="s">
        <v>50</v>
      </c>
      <c r="G7140" s="1" t="str">
        <f t="array" ref="G7140">IF($F7140="", "", _xlfn.XLOOKUP($F7140,accounts!$A$2:$A$86,accounts!$B$2:$B$86, "Other"))</f>
        <v>entertainment</v>
      </c>
      <c r="H7140" s="1" t="str">
        <f t="array" ref="H7140">IF($F7140="", "", IFS(_xlfn.XLOOKUP($F7140, accounts!$A$2:$A$86, accounts!$E$2:$E$86, 0)&gt;=1000, "Enterprise", _xlfn.XLOOKUP($F7140, accounts!$A$2:$A$86, accounts!$E$2:$E$86, 0)&gt;=100, "Mid-Market", TRUE, "SMB"))</f>
        <v>Enterprise</v>
      </c>
      <c r="I7140" s="1" t="str">
        <f t="array" ref="I7140">IF($F7140="", "", _xlfn.XLOOKUP($F7140,accounts!$A$2:$A$86,accounts!$F$2:$F$86, "Other"))</f>
        <v>United States</v>
      </c>
      <c r="J7140" s="1" t="s">
        <v>189</v>
      </c>
      <c r="K7140" s="3">
        <v>43009.0</v>
      </c>
    </row>
    <row r="7141">
      <c r="A7141" s="1" t="s">
        <v>7346</v>
      </c>
      <c r="B7141" s="1" t="s">
        <v>52</v>
      </c>
      <c r="C7141" s="1" t="str">
        <f t="array" ref="C7141">_xlfn.XLOOKUP($B7141, sales_teams!$A$2:$A$36, sales_teams!$B$2:$B$36)</f>
        <v>Rocco Neubert</v>
      </c>
      <c r="D7141" s="1" t="str">
        <f t="array" ref="D7141">_xlfn.XLOOKUP($B7141, sales_teams!$A$2:$A$36, sales_teams!$C$2:$C$36)</f>
        <v>East</v>
      </c>
      <c r="E7141" s="1" t="s">
        <v>181</v>
      </c>
      <c r="F7141" s="1" t="s">
        <v>127</v>
      </c>
      <c r="G7141" s="1" t="str">
        <f t="array" ref="G7141">IF($F7141="", "", _xlfn.XLOOKUP($F7141,accounts!$A$2:$A$86,accounts!$B$2:$B$86, "Other"))</f>
        <v>technology</v>
      </c>
      <c r="H7141" s="1" t="str">
        <f t="array" ref="H7141">IF($F7141="", "", IFS(_xlfn.XLOOKUP($F7141, accounts!$A$2:$A$86, accounts!$E$2:$E$86, 0)&gt;=1000, "Enterprise", _xlfn.XLOOKUP($F7141, accounts!$A$2:$A$86, accounts!$E$2:$E$86, 0)&gt;=100, "Mid-Market", TRUE, "SMB"))</f>
        <v>Enterprise</v>
      </c>
      <c r="I7141" s="1" t="str">
        <f t="array" ref="I7141">IF($F7141="", "", _xlfn.XLOOKUP($F7141,accounts!$A$2:$A$86,accounts!$F$2:$F$86, "Other"))</f>
        <v>United States</v>
      </c>
      <c r="J7141" s="1" t="s">
        <v>192</v>
      </c>
      <c r="K7141" s="3">
        <v>43009.0</v>
      </c>
      <c r="L7141" s="3">
        <v>43070.0</v>
      </c>
      <c r="M7141" s="1">
        <v>0.0</v>
      </c>
    </row>
    <row r="7142">
      <c r="A7142" s="1" t="s">
        <v>7347</v>
      </c>
      <c r="B7142" s="1" t="s">
        <v>12</v>
      </c>
      <c r="C7142" s="1" t="str">
        <f t="array" ref="C7142">_xlfn.XLOOKUP($B7142, sales_teams!$A$2:$A$36, sales_teams!$B$2:$B$36)</f>
        <v>Dustin Brinkmann</v>
      </c>
      <c r="D7142" s="1" t="str">
        <f t="array" ref="D7142">_xlfn.XLOOKUP($B7142, sales_teams!$A$2:$A$36, sales_teams!$C$2:$C$36)</f>
        <v>Central</v>
      </c>
      <c r="E7142" s="1" t="s">
        <v>194</v>
      </c>
      <c r="F7142" s="1" t="s">
        <v>157</v>
      </c>
      <c r="G7142" s="1" t="str">
        <f t="array" ref="G7142">IF($F7142="", "", _xlfn.XLOOKUP($F7142,accounts!$A$2:$A$86,accounts!$B$2:$B$86, "Other"))</f>
        <v>retail</v>
      </c>
      <c r="H7142" s="1" t="str">
        <f t="array" ref="H7142">IF($F7142="", "", IFS(_xlfn.XLOOKUP($F7142, accounts!$A$2:$A$86, accounts!$E$2:$E$86, 0)&gt;=1000, "Enterprise", _xlfn.XLOOKUP($F7142, accounts!$A$2:$A$86, accounts!$E$2:$E$86, 0)&gt;=100, "Mid-Market", TRUE, "SMB"))</f>
        <v>Enterprise</v>
      </c>
      <c r="I7142" s="1" t="str">
        <f t="array" ref="I7142">IF($F7142="", "", _xlfn.XLOOKUP($F7142,accounts!$A$2:$A$86,accounts!$F$2:$F$86, "Other"))</f>
        <v>Belgium</v>
      </c>
      <c r="J7142" s="1" t="s">
        <v>131</v>
      </c>
      <c r="K7142" s="3">
        <v>43009.0</v>
      </c>
      <c r="L7142" s="3">
        <v>43079.0</v>
      </c>
      <c r="M7142" s="1">
        <v>3704.0</v>
      </c>
    </row>
    <row r="7143">
      <c r="A7143" s="1" t="s">
        <v>7348</v>
      </c>
      <c r="B7143" s="1" t="s">
        <v>39</v>
      </c>
      <c r="C7143" s="1" t="str">
        <f t="array" ref="C7143">_xlfn.XLOOKUP($B7143, sales_teams!$A$2:$A$36, sales_teams!$B$2:$B$36)</f>
        <v>Cara Losch</v>
      </c>
      <c r="D7143" s="1" t="str">
        <f t="array" ref="D7143">_xlfn.XLOOKUP($B7143, sales_teams!$A$2:$A$36, sales_teams!$C$2:$C$36)</f>
        <v>East</v>
      </c>
      <c r="E7143" s="1" t="s">
        <v>194</v>
      </c>
      <c r="F7143" s="1" t="s">
        <v>127</v>
      </c>
      <c r="G7143" s="1" t="str">
        <f t="array" ref="G7143">IF($F7143="", "", _xlfn.XLOOKUP($F7143,accounts!$A$2:$A$86,accounts!$B$2:$B$86, "Other"))</f>
        <v>technology</v>
      </c>
      <c r="H7143" s="1" t="str">
        <f t="array" ref="H7143">IF($F7143="", "", IFS(_xlfn.XLOOKUP($F7143, accounts!$A$2:$A$86, accounts!$E$2:$E$86, 0)&gt;=1000, "Enterprise", _xlfn.XLOOKUP($F7143, accounts!$A$2:$A$86, accounts!$E$2:$E$86, 0)&gt;=100, "Mid-Market", TRUE, "SMB"))</f>
        <v>Enterprise</v>
      </c>
      <c r="I7143" s="1" t="str">
        <f t="array" ref="I7143">IF($F7143="", "", _xlfn.XLOOKUP($F7143,accounts!$A$2:$A$86,accounts!$F$2:$F$86, "Other"))</f>
        <v>United States</v>
      </c>
      <c r="J7143" s="1" t="s">
        <v>192</v>
      </c>
      <c r="K7143" s="3">
        <v>43009.0</v>
      </c>
      <c r="L7143" s="3">
        <v>43015.0</v>
      </c>
      <c r="M7143" s="1">
        <v>0.0</v>
      </c>
    </row>
    <row r="7144">
      <c r="A7144" s="1" t="s">
        <v>7349</v>
      </c>
      <c r="B7144" s="1" t="s">
        <v>39</v>
      </c>
      <c r="C7144" s="1" t="str">
        <f t="array" ref="C7144">_xlfn.XLOOKUP($B7144, sales_teams!$A$2:$A$36, sales_teams!$B$2:$B$36)</f>
        <v>Cara Losch</v>
      </c>
      <c r="D7144" s="1" t="str">
        <f t="array" ref="D7144">_xlfn.XLOOKUP($B7144, sales_teams!$A$2:$A$36, sales_teams!$C$2:$C$36)</f>
        <v>East</v>
      </c>
      <c r="E7144" s="1" t="s">
        <v>109</v>
      </c>
      <c r="F7144" s="1" t="s">
        <v>81</v>
      </c>
      <c r="G7144" s="1" t="str">
        <f t="array" ref="G7144">IF($F7144="", "", _xlfn.XLOOKUP($F7144,accounts!$A$2:$A$86,accounts!$B$2:$B$86, "Other"))</f>
        <v>technology</v>
      </c>
      <c r="H7144" s="1" t="str">
        <f t="array" ref="H7144">IF($F7144="", "", IFS(_xlfn.XLOOKUP($F7144, accounts!$A$2:$A$86, accounts!$E$2:$E$86, 0)&gt;=1000, "Enterprise", _xlfn.XLOOKUP($F7144, accounts!$A$2:$A$86, accounts!$E$2:$E$86, 0)&gt;=100, "Mid-Market", TRUE, "SMB"))</f>
        <v>Enterprise</v>
      </c>
      <c r="I7144" s="1" t="str">
        <f t="array" ref="I7144">IF($F7144="", "", _xlfn.XLOOKUP($F7144,accounts!$A$2:$A$86,accounts!$F$2:$F$86, "Other"))</f>
        <v>United States</v>
      </c>
      <c r="J7144" s="1" t="s">
        <v>131</v>
      </c>
      <c r="K7144" s="3">
        <v>43009.0</v>
      </c>
      <c r="L7144" s="3">
        <v>43011.0</v>
      </c>
      <c r="M7144" s="1">
        <v>1076.0</v>
      </c>
    </row>
    <row r="7145">
      <c r="A7145" s="1" t="s">
        <v>7350</v>
      </c>
      <c r="B7145" s="1" t="s">
        <v>39</v>
      </c>
      <c r="C7145" s="1" t="str">
        <f t="array" ref="C7145">_xlfn.XLOOKUP($B7145, sales_teams!$A$2:$A$36, sales_teams!$B$2:$B$36)</f>
        <v>Cara Losch</v>
      </c>
      <c r="D7145" s="1" t="str">
        <f t="array" ref="D7145">_xlfn.XLOOKUP($B7145, sales_teams!$A$2:$A$36, sales_teams!$C$2:$C$36)</f>
        <v>East</v>
      </c>
      <c r="E7145" s="1" t="s">
        <v>194</v>
      </c>
      <c r="F7145" s="1" t="s">
        <v>132</v>
      </c>
      <c r="G7145" s="1" t="str">
        <f t="array" ref="G7145">IF($F7145="", "", _xlfn.XLOOKUP($F7145,accounts!$A$2:$A$86,accounts!$B$2:$B$86, "Other"))</f>
        <v>marketing</v>
      </c>
      <c r="H7145" s="1" t="str">
        <f t="array" ref="H7145">IF($F7145="", "", IFS(_xlfn.XLOOKUP($F7145, accounts!$A$2:$A$86, accounts!$E$2:$E$86, 0)&gt;=1000, "Enterprise", _xlfn.XLOOKUP($F7145, accounts!$A$2:$A$86, accounts!$E$2:$E$86, 0)&gt;=100, "Mid-Market", TRUE, "SMB"))</f>
        <v>Enterprise</v>
      </c>
      <c r="I7145" s="1" t="str">
        <f t="array" ref="I7145">IF($F7145="", "", _xlfn.XLOOKUP($F7145,accounts!$A$2:$A$86,accounts!$F$2:$F$86, "Other"))</f>
        <v>Jordan</v>
      </c>
      <c r="J7145" s="1" t="s">
        <v>131</v>
      </c>
      <c r="K7145" s="3">
        <v>43009.0</v>
      </c>
      <c r="L7145" s="3">
        <v>43087.0</v>
      </c>
      <c r="M7145" s="1">
        <v>5528.0</v>
      </c>
    </row>
    <row r="7146">
      <c r="A7146" s="1" t="s">
        <v>7351</v>
      </c>
      <c r="B7146" s="1" t="s">
        <v>48</v>
      </c>
      <c r="C7146" s="1" t="str">
        <f t="array" ref="C7146">_xlfn.XLOOKUP($B7146, sales_teams!$A$2:$A$36, sales_teams!$B$2:$B$36)</f>
        <v>Rocco Neubert</v>
      </c>
      <c r="D7146" s="1" t="str">
        <f t="array" ref="D7146">_xlfn.XLOOKUP($B7146, sales_teams!$A$2:$A$36, sales_teams!$C$2:$C$36)</f>
        <v>East</v>
      </c>
      <c r="E7146" s="1" t="s">
        <v>109</v>
      </c>
      <c r="F7146" s="1" t="s">
        <v>169</v>
      </c>
      <c r="G7146" s="1" t="str">
        <f t="array" ref="G7146">IF($F7146="", "", _xlfn.XLOOKUP($F7146,accounts!$A$2:$A$86,accounts!$B$2:$B$86, "Other"))</f>
        <v>entertainment</v>
      </c>
      <c r="H7146" s="1" t="str">
        <f t="array" ref="H7146">IF($F7146="", "", IFS(_xlfn.XLOOKUP($F7146, accounts!$A$2:$A$86, accounts!$E$2:$E$86, 0)&gt;=1000, "Enterprise", _xlfn.XLOOKUP($F7146, accounts!$A$2:$A$86, accounts!$E$2:$E$86, 0)&gt;=100, "Mid-Market", TRUE, "SMB"))</f>
        <v>Enterprise</v>
      </c>
      <c r="I7146" s="1" t="str">
        <f t="array" ref="I7146">IF($F7146="", "", _xlfn.XLOOKUP($F7146,accounts!$A$2:$A$86,accounts!$F$2:$F$86, "Other"))</f>
        <v>United States</v>
      </c>
      <c r="J7146" s="1" t="s">
        <v>189</v>
      </c>
      <c r="K7146" s="3">
        <v>43009.0</v>
      </c>
    </row>
    <row r="7147">
      <c r="A7147" s="1" t="s">
        <v>7352</v>
      </c>
      <c r="B7147" s="1" t="s">
        <v>48</v>
      </c>
      <c r="C7147" s="1" t="str">
        <f t="array" ref="C7147">_xlfn.XLOOKUP($B7147, sales_teams!$A$2:$A$36, sales_teams!$B$2:$B$36)</f>
        <v>Rocco Neubert</v>
      </c>
      <c r="D7147" s="1" t="str">
        <f t="array" ref="D7147">_xlfn.XLOOKUP($B7147, sales_teams!$A$2:$A$36, sales_teams!$C$2:$C$36)</f>
        <v>East</v>
      </c>
      <c r="E7147" s="1" t="s">
        <v>109</v>
      </c>
      <c r="F7147" s="1" t="s">
        <v>121</v>
      </c>
      <c r="G7147" s="1" t="str">
        <f t="array" ref="G7147">IF($F7147="", "", _xlfn.XLOOKUP($F7147,accounts!$A$2:$A$86,accounts!$B$2:$B$86, "Other"))</f>
        <v>telecommunications</v>
      </c>
      <c r="H7147" s="1" t="str">
        <f t="array" ref="H7147">IF($F7147="", "", IFS(_xlfn.XLOOKUP($F7147, accounts!$A$2:$A$86, accounts!$E$2:$E$86, 0)&gt;=1000, "Enterprise", _xlfn.XLOOKUP($F7147, accounts!$A$2:$A$86, accounts!$E$2:$E$86, 0)&gt;=100, "Mid-Market", TRUE, "SMB"))</f>
        <v>Enterprise</v>
      </c>
      <c r="I7147" s="1" t="str">
        <f t="array" ref="I7147">IF($F7147="", "", _xlfn.XLOOKUP($F7147,accounts!$A$2:$A$86,accounts!$F$2:$F$86, "Other"))</f>
        <v>United States</v>
      </c>
      <c r="J7147" s="1" t="s">
        <v>192</v>
      </c>
      <c r="K7147" s="3">
        <v>43009.0</v>
      </c>
      <c r="L7147" s="3">
        <v>43018.0</v>
      </c>
      <c r="M7147" s="1">
        <v>0.0</v>
      </c>
    </row>
    <row r="7148">
      <c r="A7148" s="1" t="s">
        <v>7353</v>
      </c>
      <c r="B7148" s="1" t="s">
        <v>48</v>
      </c>
      <c r="C7148" s="1" t="str">
        <f t="array" ref="C7148">_xlfn.XLOOKUP($B7148, sales_teams!$A$2:$A$36, sales_teams!$B$2:$B$36)</f>
        <v>Rocco Neubert</v>
      </c>
      <c r="D7148" s="1" t="str">
        <f t="array" ref="D7148">_xlfn.XLOOKUP($B7148, sales_teams!$A$2:$A$36, sales_teams!$C$2:$C$36)</f>
        <v>East</v>
      </c>
      <c r="E7148" s="1" t="s">
        <v>148</v>
      </c>
      <c r="F7148" s="1" t="s">
        <v>171</v>
      </c>
      <c r="G7148" s="1" t="str">
        <f t="array" ref="G7148">IF($F7148="", "", _xlfn.XLOOKUP($F7148,accounts!$A$2:$A$86,accounts!$B$2:$B$86, "Other"))</f>
        <v>retail</v>
      </c>
      <c r="H7148" s="1" t="str">
        <f t="array" ref="H7148">IF($F7148="", "", IFS(_xlfn.XLOOKUP($F7148, accounts!$A$2:$A$86, accounts!$E$2:$E$86, 0)&gt;=1000, "Enterprise", _xlfn.XLOOKUP($F7148, accounts!$A$2:$A$86, accounts!$E$2:$E$86, 0)&gt;=100, "Mid-Market", TRUE, "SMB"))</f>
        <v>Enterprise</v>
      </c>
      <c r="I7148" s="1" t="str">
        <f t="array" ref="I7148">IF($F7148="", "", _xlfn.XLOOKUP($F7148,accounts!$A$2:$A$86,accounts!$F$2:$F$86, "Other"))</f>
        <v>United States</v>
      </c>
      <c r="J7148" s="1" t="s">
        <v>192</v>
      </c>
      <c r="K7148" s="3">
        <v>43009.0</v>
      </c>
      <c r="L7148" s="3">
        <v>43070.0</v>
      </c>
      <c r="M7148" s="1">
        <v>0.0</v>
      </c>
    </row>
    <row r="7149">
      <c r="A7149" s="1" t="s">
        <v>7354</v>
      </c>
      <c r="B7149" s="1" t="s">
        <v>30</v>
      </c>
      <c r="C7149" s="1" t="str">
        <f t="array" ref="C7149">_xlfn.XLOOKUP($B7149, sales_teams!$A$2:$A$36, sales_teams!$B$2:$B$36)</f>
        <v>Melvin Marxen</v>
      </c>
      <c r="D7149" s="1" t="str">
        <f t="array" ref="D7149">_xlfn.XLOOKUP($B7149, sales_teams!$A$2:$A$36, sales_teams!$C$2:$C$36)</f>
        <v>Central</v>
      </c>
      <c r="E7149" s="1" t="s">
        <v>148</v>
      </c>
      <c r="F7149" s="1" t="s">
        <v>150</v>
      </c>
      <c r="G7149" s="1" t="str">
        <f t="array" ref="G7149">IF($F7149="", "", _xlfn.XLOOKUP($F7149,accounts!$A$2:$A$86,accounts!$B$2:$B$86, "Other"))</f>
        <v>technology</v>
      </c>
      <c r="H7149" s="1" t="str">
        <f t="array" ref="H7149">IF($F7149="", "", IFS(_xlfn.XLOOKUP($F7149, accounts!$A$2:$A$86, accounts!$E$2:$E$86, 0)&gt;=1000, "Enterprise", _xlfn.XLOOKUP($F7149, accounts!$A$2:$A$86, accounts!$E$2:$E$86, 0)&gt;=100, "Mid-Market", TRUE, "SMB"))</f>
        <v>Enterprise</v>
      </c>
      <c r="I7149" s="1" t="str">
        <f t="array" ref="I7149">IF($F7149="", "", _xlfn.XLOOKUP($F7149,accounts!$A$2:$A$86,accounts!$F$2:$F$86, "Other"))</f>
        <v>United States</v>
      </c>
      <c r="J7149" s="1" t="s">
        <v>192</v>
      </c>
      <c r="K7149" s="3">
        <v>43009.0</v>
      </c>
      <c r="L7149" s="3">
        <v>43016.0</v>
      </c>
      <c r="M7149" s="1">
        <v>0.0</v>
      </c>
    </row>
    <row r="7150">
      <c r="A7150" s="1" t="s">
        <v>7355</v>
      </c>
      <c r="B7150" s="1" t="s">
        <v>30</v>
      </c>
      <c r="C7150" s="1" t="str">
        <f t="array" ref="C7150">_xlfn.XLOOKUP($B7150, sales_teams!$A$2:$A$36, sales_teams!$B$2:$B$36)</f>
        <v>Melvin Marxen</v>
      </c>
      <c r="D7150" s="1" t="str">
        <f t="array" ref="D7150">_xlfn.XLOOKUP($B7150, sales_teams!$A$2:$A$36, sales_teams!$C$2:$C$36)</f>
        <v>Central</v>
      </c>
      <c r="E7150" s="1" t="s">
        <v>148</v>
      </c>
      <c r="F7150" s="1" t="s">
        <v>110</v>
      </c>
      <c r="G7150" s="1" t="str">
        <f t="array" ref="G7150">IF($F7150="", "", _xlfn.XLOOKUP($F7150,accounts!$A$2:$A$86,accounts!$B$2:$B$86, "Other"))</f>
        <v>technology</v>
      </c>
      <c r="H7150" s="1" t="str">
        <f t="array" ref="H7150">IF($F7150="", "", IFS(_xlfn.XLOOKUP($F7150, accounts!$A$2:$A$86, accounts!$E$2:$E$86, 0)&gt;=1000, "Enterprise", _xlfn.XLOOKUP($F7150, accounts!$A$2:$A$86, accounts!$E$2:$E$86, 0)&gt;=100, "Mid-Market", TRUE, "SMB"))</f>
        <v>Enterprise</v>
      </c>
      <c r="I7150" s="1" t="str">
        <f t="array" ref="I7150">IF($F7150="", "", _xlfn.XLOOKUP($F7150,accounts!$A$2:$A$86,accounts!$F$2:$F$86, "Other"))</f>
        <v>Norway</v>
      </c>
      <c r="J7150" s="1" t="s">
        <v>131</v>
      </c>
      <c r="K7150" s="3">
        <v>43009.0</v>
      </c>
      <c r="L7150" s="3">
        <v>43017.0</v>
      </c>
      <c r="M7150" s="1">
        <v>4594.0</v>
      </c>
    </row>
    <row r="7151">
      <c r="A7151" s="1" t="s">
        <v>7356</v>
      </c>
      <c r="B7151" s="1" t="s">
        <v>30</v>
      </c>
      <c r="C7151" s="1" t="str">
        <f t="array" ref="C7151">_xlfn.XLOOKUP($B7151, sales_teams!$A$2:$A$36, sales_teams!$B$2:$B$36)</f>
        <v>Melvin Marxen</v>
      </c>
      <c r="D7151" s="1" t="str">
        <f t="array" ref="D7151">_xlfn.XLOOKUP($B7151, sales_teams!$A$2:$A$36, sales_teams!$C$2:$C$36)</f>
        <v>Central</v>
      </c>
      <c r="E7151" s="1" t="s">
        <v>148</v>
      </c>
      <c r="F7151" s="1" t="s">
        <v>152</v>
      </c>
      <c r="G7151" s="1" t="str">
        <f t="array" ref="G7151">IF($F7151="", "", _xlfn.XLOOKUP($F7151,accounts!$A$2:$A$86,accounts!$B$2:$B$86, "Other"))</f>
        <v>marketing</v>
      </c>
      <c r="H7151" s="1" t="str">
        <f t="array" ref="H7151">IF($F7151="", "", IFS(_xlfn.XLOOKUP($F7151, accounts!$A$2:$A$86, accounts!$E$2:$E$86, 0)&gt;=1000, "Enterprise", _xlfn.XLOOKUP($F7151, accounts!$A$2:$A$86, accounts!$E$2:$E$86, 0)&gt;=100, "Mid-Market", TRUE, "SMB"))</f>
        <v>Mid-Market</v>
      </c>
      <c r="I7151" s="1" t="str">
        <f t="array" ref="I7151">IF($F7151="", "", _xlfn.XLOOKUP($F7151,accounts!$A$2:$A$86,accounts!$F$2:$F$86, "Other"))</f>
        <v>United States</v>
      </c>
      <c r="J7151" s="1" t="s">
        <v>131</v>
      </c>
      <c r="K7151" s="3">
        <v>43009.0</v>
      </c>
      <c r="L7151" s="3">
        <v>43075.0</v>
      </c>
      <c r="M7151" s="1">
        <v>6166.0</v>
      </c>
    </row>
    <row r="7152">
      <c r="A7152" s="1" t="s">
        <v>7357</v>
      </c>
      <c r="B7152" s="1" t="s">
        <v>53</v>
      </c>
      <c r="C7152" s="1" t="str">
        <f t="array" ref="C7152">_xlfn.XLOOKUP($B7152, sales_teams!$A$2:$A$36, sales_teams!$B$2:$B$36)</f>
        <v>Rocco Neubert</v>
      </c>
      <c r="D7152" s="1" t="str">
        <f t="array" ref="D7152">_xlfn.XLOOKUP($B7152, sales_teams!$A$2:$A$36, sales_teams!$C$2:$C$36)</f>
        <v>East</v>
      </c>
      <c r="E7152" s="1" t="s">
        <v>181</v>
      </c>
      <c r="F7152" s="1" t="s">
        <v>126</v>
      </c>
      <c r="G7152" s="1" t="str">
        <f t="array" ref="G7152">IF($F7152="", "", _xlfn.XLOOKUP($F7152,accounts!$A$2:$A$86,accounts!$B$2:$B$86, "Other"))</f>
        <v>retail</v>
      </c>
      <c r="H7152" s="1" t="str">
        <f t="array" ref="H7152">IF($F7152="", "", IFS(_xlfn.XLOOKUP($F7152, accounts!$A$2:$A$86, accounts!$E$2:$E$86, 0)&gt;=1000, "Enterprise", _xlfn.XLOOKUP($F7152, accounts!$A$2:$A$86, accounts!$E$2:$E$86, 0)&gt;=100, "Mid-Market", TRUE, "SMB"))</f>
        <v>Enterprise</v>
      </c>
      <c r="I7152" s="1" t="str">
        <f t="array" ref="I7152">IF($F7152="", "", _xlfn.XLOOKUP($F7152,accounts!$A$2:$A$86,accounts!$F$2:$F$86, "Other"))</f>
        <v>United States</v>
      </c>
      <c r="J7152" s="1" t="s">
        <v>192</v>
      </c>
      <c r="K7152" s="3">
        <v>43009.0</v>
      </c>
      <c r="L7152" s="3">
        <v>43015.0</v>
      </c>
      <c r="M7152" s="1">
        <v>0.0</v>
      </c>
    </row>
    <row r="7153">
      <c r="A7153" s="1" t="s">
        <v>7358</v>
      </c>
      <c r="B7153" s="1" t="s">
        <v>53</v>
      </c>
      <c r="C7153" s="1" t="str">
        <f t="array" ref="C7153">_xlfn.XLOOKUP($B7153, sales_teams!$A$2:$A$36, sales_teams!$B$2:$B$36)</f>
        <v>Rocco Neubert</v>
      </c>
      <c r="D7153" s="1" t="str">
        <f t="array" ref="D7153">_xlfn.XLOOKUP($B7153, sales_teams!$A$2:$A$36, sales_teams!$C$2:$C$36)</f>
        <v>East</v>
      </c>
      <c r="E7153" s="1" t="s">
        <v>194</v>
      </c>
      <c r="F7153" s="1" t="s">
        <v>40</v>
      </c>
      <c r="G7153" s="1" t="str">
        <f t="array" ref="G7153">IF($F7153="", "", _xlfn.XLOOKUP($F7153,accounts!$A$2:$A$86,accounts!$B$2:$B$86, "Other"))</f>
        <v>technology</v>
      </c>
      <c r="H7153" s="1" t="str">
        <f t="array" ref="H7153">IF($F7153="", "", IFS(_xlfn.XLOOKUP($F7153, accounts!$A$2:$A$86, accounts!$E$2:$E$86, 0)&gt;=1000, "Enterprise", _xlfn.XLOOKUP($F7153, accounts!$A$2:$A$86, accounts!$E$2:$E$86, 0)&gt;=100, "Mid-Market", TRUE, "SMB"))</f>
        <v>Enterprise</v>
      </c>
      <c r="I7153" s="1" t="str">
        <f t="array" ref="I7153">IF($F7153="", "", _xlfn.XLOOKUP($F7153,accounts!$A$2:$A$86,accounts!$F$2:$F$86, "Other"))</f>
        <v>United States</v>
      </c>
      <c r="J7153" s="1" t="s">
        <v>131</v>
      </c>
      <c r="K7153" s="3">
        <v>43009.0</v>
      </c>
      <c r="L7153" s="3">
        <v>43099.0</v>
      </c>
      <c r="M7153" s="1">
        <v>5270.0</v>
      </c>
    </row>
    <row r="7154">
      <c r="A7154" s="1" t="s">
        <v>7359</v>
      </c>
      <c r="B7154" s="1" t="s">
        <v>42</v>
      </c>
      <c r="C7154" s="1" t="str">
        <f t="array" ref="C7154">_xlfn.XLOOKUP($B7154, sales_teams!$A$2:$A$36, sales_teams!$B$2:$B$36)</f>
        <v>Cara Losch</v>
      </c>
      <c r="D7154" s="1" t="str">
        <f t="array" ref="D7154">_xlfn.XLOOKUP($B7154, sales_teams!$A$2:$A$36, sales_teams!$C$2:$C$36)</f>
        <v>East</v>
      </c>
      <c r="E7154" s="1" t="s">
        <v>194</v>
      </c>
      <c r="F7154" s="1" t="s">
        <v>159</v>
      </c>
      <c r="G7154" s="1" t="str">
        <f t="array" ref="G7154">IF($F7154="", "", _xlfn.XLOOKUP($F7154,accounts!$A$2:$A$86,accounts!$B$2:$B$86, "Other"))</f>
        <v>retail</v>
      </c>
      <c r="H7154" s="1" t="str">
        <f t="array" ref="H7154">IF($F7154="", "", IFS(_xlfn.XLOOKUP($F7154, accounts!$A$2:$A$86, accounts!$E$2:$E$86, 0)&gt;=1000, "Enterprise", _xlfn.XLOOKUP($F7154, accounts!$A$2:$A$86, accounts!$E$2:$E$86, 0)&gt;=100, "Mid-Market", TRUE, "SMB"))</f>
        <v>Mid-Market</v>
      </c>
      <c r="I7154" s="1" t="str">
        <f t="array" ref="I7154">IF($F7154="", "", _xlfn.XLOOKUP($F7154,accounts!$A$2:$A$86,accounts!$F$2:$F$86, "Other"))</f>
        <v>Romania</v>
      </c>
      <c r="J7154" s="1" t="s">
        <v>192</v>
      </c>
      <c r="K7154" s="3">
        <v>43009.0</v>
      </c>
      <c r="L7154" s="3">
        <v>43056.0</v>
      </c>
      <c r="M7154" s="1">
        <v>0.0</v>
      </c>
    </row>
    <row r="7155">
      <c r="A7155" s="1" t="s">
        <v>7360</v>
      </c>
      <c r="B7155" s="1" t="s">
        <v>88</v>
      </c>
      <c r="C7155" s="1" t="str">
        <f t="array" ref="C7155">_xlfn.XLOOKUP($B7155, sales_teams!$A$2:$A$36, sales_teams!$B$2:$B$36)</f>
        <v>Celia Rouche</v>
      </c>
      <c r="D7155" s="1" t="str">
        <f t="array" ref="D7155">_xlfn.XLOOKUP($B7155, sales_teams!$A$2:$A$36, sales_teams!$C$2:$C$36)</f>
        <v>West</v>
      </c>
      <c r="E7155" s="1" t="s">
        <v>109</v>
      </c>
      <c r="F7155" s="1" t="s">
        <v>168</v>
      </c>
      <c r="G7155" s="1" t="str">
        <f t="array" ref="G7155">IF($F7155="", "", _xlfn.XLOOKUP($F7155,accounts!$A$2:$A$86,accounts!$B$2:$B$86, "Other"))</f>
        <v>finance</v>
      </c>
      <c r="H7155" s="1" t="str">
        <f t="array" ref="H7155">IF($F7155="", "", IFS(_xlfn.XLOOKUP($F7155, accounts!$A$2:$A$86, accounts!$E$2:$E$86, 0)&gt;=1000, "Enterprise", _xlfn.XLOOKUP($F7155, accounts!$A$2:$A$86, accounts!$E$2:$E$86, 0)&gt;=100, "Mid-Market", TRUE, "SMB"))</f>
        <v>Enterprise</v>
      </c>
      <c r="I7155" s="1" t="str">
        <f t="array" ref="I7155">IF($F7155="", "", _xlfn.XLOOKUP($F7155,accounts!$A$2:$A$86,accounts!$F$2:$F$86, "Other"))</f>
        <v>United States</v>
      </c>
      <c r="J7155" s="1" t="s">
        <v>192</v>
      </c>
      <c r="K7155" s="3">
        <v>43009.0</v>
      </c>
      <c r="L7155" s="3">
        <v>43016.0</v>
      </c>
      <c r="M7155" s="1">
        <v>0.0</v>
      </c>
    </row>
    <row r="7156">
      <c r="A7156" s="1" t="s">
        <v>7361</v>
      </c>
      <c r="B7156" s="1" t="s">
        <v>88</v>
      </c>
      <c r="C7156" s="1" t="str">
        <f t="array" ref="C7156">_xlfn.XLOOKUP($B7156, sales_teams!$A$2:$A$36, sales_teams!$B$2:$B$36)</f>
        <v>Celia Rouche</v>
      </c>
      <c r="D7156" s="1" t="str">
        <f t="array" ref="D7156">_xlfn.XLOOKUP($B7156, sales_teams!$A$2:$A$36, sales_teams!$C$2:$C$36)</f>
        <v>West</v>
      </c>
      <c r="E7156" s="1" t="s">
        <v>188</v>
      </c>
      <c r="F7156" s="1" t="s">
        <v>50</v>
      </c>
      <c r="G7156" s="1" t="str">
        <f t="array" ref="G7156">IF($F7156="", "", _xlfn.XLOOKUP($F7156,accounts!$A$2:$A$86,accounts!$B$2:$B$86, "Other"))</f>
        <v>entertainment</v>
      </c>
      <c r="H7156" s="1" t="str">
        <f t="array" ref="H7156">IF($F7156="", "", IFS(_xlfn.XLOOKUP($F7156, accounts!$A$2:$A$86, accounts!$E$2:$E$86, 0)&gt;=1000, "Enterprise", _xlfn.XLOOKUP($F7156, accounts!$A$2:$A$86, accounts!$E$2:$E$86, 0)&gt;=100, "Mid-Market", TRUE, "SMB"))</f>
        <v>Enterprise</v>
      </c>
      <c r="I7156" s="1" t="str">
        <f t="array" ref="I7156">IF($F7156="", "", _xlfn.XLOOKUP($F7156,accounts!$A$2:$A$86,accounts!$F$2:$F$86, "Other"))</f>
        <v>United States</v>
      </c>
      <c r="J7156" s="1" t="s">
        <v>131</v>
      </c>
      <c r="K7156" s="3">
        <v>43009.0</v>
      </c>
      <c r="L7156" s="3">
        <v>43013.0</v>
      </c>
      <c r="M7156" s="1">
        <v>3169.0</v>
      </c>
    </row>
    <row r="7157">
      <c r="A7157" s="1" t="s">
        <v>7362</v>
      </c>
      <c r="B7157" s="1" t="s">
        <v>19</v>
      </c>
      <c r="C7157" s="1" t="str">
        <f t="array" ref="C7157">_xlfn.XLOOKUP($B7157, sales_teams!$A$2:$A$36, sales_teams!$B$2:$B$36)</f>
        <v>Melvin Marxen</v>
      </c>
      <c r="D7157" s="1" t="str">
        <f t="array" ref="D7157">_xlfn.XLOOKUP($B7157, sales_teams!$A$2:$A$36, sales_teams!$C$2:$C$36)</f>
        <v>Central</v>
      </c>
      <c r="E7157" s="1" t="s">
        <v>181</v>
      </c>
      <c r="F7157" s="1" t="s">
        <v>165</v>
      </c>
      <c r="G7157" s="1" t="str">
        <f t="array" ref="G7157">IF($F7157="", "", _xlfn.XLOOKUP($F7157,accounts!$A$2:$A$86,accounts!$B$2:$B$86, "Other"))</f>
        <v>telecommunications</v>
      </c>
      <c r="H7157" s="1" t="str">
        <f t="array" ref="H7157">IF($F7157="", "", IFS(_xlfn.XLOOKUP($F7157, accounts!$A$2:$A$86, accounts!$E$2:$E$86, 0)&gt;=1000, "Enterprise", _xlfn.XLOOKUP($F7157, accounts!$A$2:$A$86, accounts!$E$2:$E$86, 0)&gt;=100, "Mid-Market", TRUE, "SMB"))</f>
        <v>Enterprise</v>
      </c>
      <c r="I7157" s="1" t="str">
        <f t="array" ref="I7157">IF($F7157="", "", _xlfn.XLOOKUP($F7157,accounts!$A$2:$A$86,accounts!$F$2:$F$86, "Other"))</f>
        <v>United States</v>
      </c>
      <c r="J7157" s="1" t="s">
        <v>131</v>
      </c>
      <c r="K7157" s="3">
        <v>43009.0</v>
      </c>
      <c r="L7157" s="3">
        <v>43063.0</v>
      </c>
      <c r="M7157" s="1">
        <v>571.0</v>
      </c>
    </row>
    <row r="7158">
      <c r="A7158" s="1" t="s">
        <v>7363</v>
      </c>
      <c r="B7158" s="1" t="s">
        <v>104</v>
      </c>
      <c r="C7158" s="1" t="str">
        <f t="array" ref="C7158">_xlfn.XLOOKUP($B7158, sales_teams!$A$2:$A$36, sales_teams!$B$2:$B$36)</f>
        <v>Summer Sewald</v>
      </c>
      <c r="D7158" s="1" t="str">
        <f t="array" ref="D7158">_xlfn.XLOOKUP($B7158, sales_teams!$A$2:$A$36, sales_teams!$C$2:$C$36)</f>
        <v>West</v>
      </c>
      <c r="E7158" s="1" t="s">
        <v>181</v>
      </c>
      <c r="F7158" s="1" t="s">
        <v>114</v>
      </c>
      <c r="G7158" s="1" t="str">
        <f t="array" ref="G7158">IF($F7158="", "", _xlfn.XLOOKUP($F7158,accounts!$A$2:$A$86,accounts!$B$2:$B$86, "Other"))</f>
        <v>marketing</v>
      </c>
      <c r="H7158" s="1" t="str">
        <f t="array" ref="H7158">IF($F7158="", "", IFS(_xlfn.XLOOKUP($F7158, accounts!$A$2:$A$86, accounts!$E$2:$E$86, 0)&gt;=1000, "Enterprise", _xlfn.XLOOKUP($F7158, accounts!$A$2:$A$86, accounts!$E$2:$E$86, 0)&gt;=100, "Mid-Market", TRUE, "SMB"))</f>
        <v>Enterprise</v>
      </c>
      <c r="I7158" s="1" t="str">
        <f t="array" ref="I7158">IF($F7158="", "", _xlfn.XLOOKUP($F7158,accounts!$A$2:$A$86,accounts!$F$2:$F$86, "Other"))</f>
        <v>United States</v>
      </c>
      <c r="J7158" s="1" t="s">
        <v>192</v>
      </c>
      <c r="K7158" s="3">
        <v>43009.0</v>
      </c>
      <c r="L7158" s="3">
        <v>43072.0</v>
      </c>
      <c r="M7158" s="1">
        <v>0.0</v>
      </c>
    </row>
    <row r="7159">
      <c r="A7159" s="1" t="s">
        <v>7364</v>
      </c>
      <c r="B7159" s="1" t="s">
        <v>104</v>
      </c>
      <c r="C7159" s="1" t="str">
        <f t="array" ref="C7159">_xlfn.XLOOKUP($B7159, sales_teams!$A$2:$A$36, sales_teams!$B$2:$B$36)</f>
        <v>Summer Sewald</v>
      </c>
      <c r="D7159" s="1" t="str">
        <f t="array" ref="D7159">_xlfn.XLOOKUP($B7159, sales_teams!$A$2:$A$36, sales_teams!$C$2:$C$36)</f>
        <v>West</v>
      </c>
      <c r="E7159" s="1" t="s">
        <v>194</v>
      </c>
      <c r="F7159" s="1" t="s">
        <v>115</v>
      </c>
      <c r="G7159" s="1" t="str">
        <f t="array" ref="G7159">IF($F7159="", "", _xlfn.XLOOKUP($F7159,accounts!$A$2:$A$86,accounts!$B$2:$B$86, "Other"))</f>
        <v>services</v>
      </c>
      <c r="H7159" s="1" t="str">
        <f t="array" ref="H7159">IF($F7159="", "", IFS(_xlfn.XLOOKUP($F7159, accounts!$A$2:$A$86, accounts!$E$2:$E$86, 0)&gt;=1000, "Enterprise", _xlfn.XLOOKUP($F7159, accounts!$A$2:$A$86, accounts!$E$2:$E$86, 0)&gt;=100, "Mid-Market", TRUE, "SMB"))</f>
        <v>Enterprise</v>
      </c>
      <c r="I7159" s="1" t="str">
        <f t="array" ref="I7159">IF($F7159="", "", _xlfn.XLOOKUP($F7159,accounts!$A$2:$A$86,accounts!$F$2:$F$86, "Other"))</f>
        <v>United States</v>
      </c>
      <c r="J7159" s="1" t="s">
        <v>131</v>
      </c>
      <c r="K7159" s="3">
        <v>43009.0</v>
      </c>
      <c r="L7159" s="3">
        <v>43021.0</v>
      </c>
      <c r="M7159" s="1">
        <v>6304.0</v>
      </c>
    </row>
    <row r="7160">
      <c r="A7160" s="1" t="s">
        <v>7365</v>
      </c>
      <c r="B7160" s="1" t="s">
        <v>92</v>
      </c>
      <c r="C7160" s="1" t="str">
        <f t="array" ref="C7160">_xlfn.XLOOKUP($B7160, sales_teams!$A$2:$A$36, sales_teams!$B$2:$B$36)</f>
        <v>Celia Rouche</v>
      </c>
      <c r="D7160" s="1" t="str">
        <f t="array" ref="D7160">_xlfn.XLOOKUP($B7160, sales_teams!$A$2:$A$36, sales_teams!$C$2:$C$36)</f>
        <v>West</v>
      </c>
      <c r="E7160" s="1" t="s">
        <v>179</v>
      </c>
      <c r="F7160" s="1" t="s">
        <v>14</v>
      </c>
      <c r="G7160" s="1" t="str">
        <f t="array" ref="G7160">IF($F7160="", "", _xlfn.XLOOKUP($F7160,accounts!$A$2:$A$86,accounts!$B$2:$B$86, "Other"))</f>
        <v>technology</v>
      </c>
      <c r="H7160" s="1" t="str">
        <f t="array" ref="H7160">IF($F7160="", "", IFS(_xlfn.XLOOKUP($F7160, accounts!$A$2:$A$86, accounts!$E$2:$E$86, 0)&gt;=1000, "Enterprise", _xlfn.XLOOKUP($F7160, accounts!$A$2:$A$86, accounts!$E$2:$E$86, 0)&gt;=100, "Mid-Market", TRUE, "SMB"))</f>
        <v>Enterprise</v>
      </c>
      <c r="I7160" s="1" t="str">
        <f t="array" ref="I7160">IF($F7160="", "", _xlfn.XLOOKUP($F7160,accounts!$A$2:$A$86,accounts!$F$2:$F$86, "Other"))</f>
        <v>United States</v>
      </c>
      <c r="J7160" s="1" t="s">
        <v>189</v>
      </c>
      <c r="K7160" s="3">
        <v>43009.0</v>
      </c>
    </row>
    <row r="7161">
      <c r="A7161" s="1" t="s">
        <v>7366</v>
      </c>
      <c r="B7161" s="1" t="s">
        <v>92</v>
      </c>
      <c r="C7161" s="1" t="str">
        <f t="array" ref="C7161">_xlfn.XLOOKUP($B7161, sales_teams!$A$2:$A$36, sales_teams!$B$2:$B$36)</f>
        <v>Celia Rouche</v>
      </c>
      <c r="D7161" s="1" t="str">
        <f t="array" ref="D7161">_xlfn.XLOOKUP($B7161, sales_teams!$A$2:$A$36, sales_teams!$C$2:$C$36)</f>
        <v>West</v>
      </c>
      <c r="E7161" s="1" t="s">
        <v>181</v>
      </c>
      <c r="F7161" s="1" t="s">
        <v>50</v>
      </c>
      <c r="G7161" s="1" t="str">
        <f t="array" ref="G7161">IF($F7161="", "", _xlfn.XLOOKUP($F7161,accounts!$A$2:$A$86,accounts!$B$2:$B$86, "Other"))</f>
        <v>entertainment</v>
      </c>
      <c r="H7161" s="1" t="str">
        <f t="array" ref="H7161">IF($F7161="", "", IFS(_xlfn.XLOOKUP($F7161, accounts!$A$2:$A$86, accounts!$E$2:$E$86, 0)&gt;=1000, "Enterprise", _xlfn.XLOOKUP($F7161, accounts!$A$2:$A$86, accounts!$E$2:$E$86, 0)&gt;=100, "Mid-Market", TRUE, "SMB"))</f>
        <v>Enterprise</v>
      </c>
      <c r="I7161" s="1" t="str">
        <f t="array" ref="I7161">IF($F7161="", "", _xlfn.XLOOKUP($F7161,accounts!$A$2:$A$86,accounts!$F$2:$F$86, "Other"))</f>
        <v>United States</v>
      </c>
      <c r="J7161" s="1" t="s">
        <v>192</v>
      </c>
      <c r="K7161" s="3">
        <v>43009.0</v>
      </c>
      <c r="L7161" s="3">
        <v>43010.0</v>
      </c>
      <c r="M7161" s="1">
        <v>0.0</v>
      </c>
    </row>
    <row r="7162">
      <c r="A7162" s="1" t="s">
        <v>7367</v>
      </c>
      <c r="B7162" s="1" t="s">
        <v>92</v>
      </c>
      <c r="C7162" s="1" t="str">
        <f t="array" ref="C7162">_xlfn.XLOOKUP($B7162, sales_teams!$A$2:$A$36, sales_teams!$B$2:$B$36)</f>
        <v>Celia Rouche</v>
      </c>
      <c r="D7162" s="1" t="str">
        <f t="array" ref="D7162">_xlfn.XLOOKUP($B7162, sales_teams!$A$2:$A$36, sales_teams!$C$2:$C$36)</f>
        <v>West</v>
      </c>
      <c r="E7162" s="1" t="s">
        <v>148</v>
      </c>
      <c r="F7162" s="1" t="s">
        <v>117</v>
      </c>
      <c r="G7162" s="1" t="str">
        <f t="array" ref="G7162">IF($F7162="", "", _xlfn.XLOOKUP($F7162,accounts!$A$2:$A$86,accounts!$B$2:$B$86, "Other"))</f>
        <v>retail</v>
      </c>
      <c r="H7162" s="1" t="str">
        <f t="array" ref="H7162">IF($F7162="", "", IFS(_xlfn.XLOOKUP($F7162, accounts!$A$2:$A$86, accounts!$E$2:$E$86, 0)&gt;=1000, "Enterprise", _xlfn.XLOOKUP($F7162, accounts!$A$2:$A$86, accounts!$E$2:$E$86, 0)&gt;=100, "Mid-Market", TRUE, "SMB"))</f>
        <v>Mid-Market</v>
      </c>
      <c r="I7162" s="1" t="str">
        <f t="array" ref="I7162">IF($F7162="", "", _xlfn.XLOOKUP($F7162,accounts!$A$2:$A$86,accounts!$F$2:$F$86, "Other"))</f>
        <v>United States</v>
      </c>
      <c r="J7162" s="1" t="s">
        <v>192</v>
      </c>
      <c r="K7162" s="3">
        <v>43009.0</v>
      </c>
      <c r="L7162" s="3">
        <v>43013.0</v>
      </c>
      <c r="M7162" s="1">
        <v>0.0</v>
      </c>
    </row>
    <row r="7163">
      <c r="A7163" s="1" t="s">
        <v>7368</v>
      </c>
      <c r="B7163" s="1" t="s">
        <v>24</v>
      </c>
      <c r="C7163" s="1" t="str">
        <f t="array" ref="C7163">_xlfn.XLOOKUP($B7163, sales_teams!$A$2:$A$36, sales_teams!$B$2:$B$36)</f>
        <v>Melvin Marxen</v>
      </c>
      <c r="D7163" s="1" t="str">
        <f t="array" ref="D7163">_xlfn.XLOOKUP($B7163, sales_teams!$A$2:$A$36, sales_teams!$C$2:$C$36)</f>
        <v>Central</v>
      </c>
      <c r="E7163" s="1" t="s">
        <v>181</v>
      </c>
      <c r="F7163" s="1" t="s">
        <v>156</v>
      </c>
      <c r="G7163" s="1" t="str">
        <f t="array" ref="G7163">IF($F7163="", "", _xlfn.XLOOKUP($F7163,accounts!$A$2:$A$86,accounts!$B$2:$B$86, "Other"))</f>
        <v>employment</v>
      </c>
      <c r="H7163" s="1" t="str">
        <f t="array" ref="H7163">IF($F7163="", "", IFS(_xlfn.XLOOKUP($F7163, accounts!$A$2:$A$86, accounts!$E$2:$E$86, 0)&gt;=1000, "Enterprise", _xlfn.XLOOKUP($F7163, accounts!$A$2:$A$86, accounts!$E$2:$E$86, 0)&gt;=100, "Mid-Market", TRUE, "SMB"))</f>
        <v>Mid-Market</v>
      </c>
      <c r="I7163" s="1" t="str">
        <f t="array" ref="I7163">IF($F7163="", "", _xlfn.XLOOKUP($F7163,accounts!$A$2:$A$86,accounts!$F$2:$F$86, "Other"))</f>
        <v>United States</v>
      </c>
      <c r="J7163" s="1" t="s">
        <v>192</v>
      </c>
      <c r="K7163" s="3">
        <v>43009.0</v>
      </c>
      <c r="L7163" s="3">
        <v>43020.0</v>
      </c>
      <c r="M7163" s="1">
        <v>0.0</v>
      </c>
    </row>
    <row r="7164">
      <c r="A7164" s="1" t="s">
        <v>7369</v>
      </c>
      <c r="B7164" s="1" t="s">
        <v>24</v>
      </c>
      <c r="C7164" s="1" t="str">
        <f t="array" ref="C7164">_xlfn.XLOOKUP($B7164, sales_teams!$A$2:$A$36, sales_teams!$B$2:$B$36)</f>
        <v>Melvin Marxen</v>
      </c>
      <c r="D7164" s="1" t="str">
        <f t="array" ref="D7164">_xlfn.XLOOKUP($B7164, sales_teams!$A$2:$A$36, sales_teams!$C$2:$C$36)</f>
        <v>Central</v>
      </c>
      <c r="E7164" s="1" t="s">
        <v>148</v>
      </c>
      <c r="F7164" s="1" t="s">
        <v>59</v>
      </c>
      <c r="G7164" s="1" t="str">
        <f t="array" ref="G7164">IF($F7164="", "", _xlfn.XLOOKUP($F7164,accounts!$A$2:$A$86,accounts!$B$2:$B$86, "Other"))</f>
        <v>medical</v>
      </c>
      <c r="H7164" s="1" t="str">
        <f t="array" ref="H7164">IF($F7164="", "", IFS(_xlfn.XLOOKUP($F7164, accounts!$A$2:$A$86, accounts!$E$2:$E$86, 0)&gt;=1000, "Enterprise", _xlfn.XLOOKUP($F7164, accounts!$A$2:$A$86, accounts!$E$2:$E$86, 0)&gt;=100, "Mid-Market", TRUE, "SMB"))</f>
        <v>SMB</v>
      </c>
      <c r="I7164" s="1" t="str">
        <f t="array" ref="I7164">IF($F7164="", "", _xlfn.XLOOKUP($F7164,accounts!$A$2:$A$86,accounts!$F$2:$F$86, "Other"))</f>
        <v>United States</v>
      </c>
      <c r="J7164" s="1" t="s">
        <v>131</v>
      </c>
      <c r="K7164" s="3">
        <v>43009.0</v>
      </c>
      <c r="L7164" s="3">
        <v>43084.0</v>
      </c>
      <c r="M7164" s="1">
        <v>4578.0</v>
      </c>
    </row>
    <row r="7165">
      <c r="A7165" s="1" t="s">
        <v>7370</v>
      </c>
      <c r="B7165" s="1" t="s">
        <v>54</v>
      </c>
      <c r="C7165" s="1" t="str">
        <f t="array" ref="C7165">_xlfn.XLOOKUP($B7165, sales_teams!$A$2:$A$36, sales_teams!$B$2:$B$36)</f>
        <v>Rocco Neubert</v>
      </c>
      <c r="D7165" s="1" t="str">
        <f t="array" ref="D7165">_xlfn.XLOOKUP($B7165, sales_teams!$A$2:$A$36, sales_teams!$C$2:$C$36)</f>
        <v>East</v>
      </c>
      <c r="E7165" s="1" t="s">
        <v>179</v>
      </c>
      <c r="F7165" s="1" t="s">
        <v>40</v>
      </c>
      <c r="G7165" s="1" t="str">
        <f t="array" ref="G7165">IF($F7165="", "", _xlfn.XLOOKUP($F7165,accounts!$A$2:$A$86,accounts!$B$2:$B$86, "Other"))</f>
        <v>technology</v>
      </c>
      <c r="H7165" s="1" t="str">
        <f t="array" ref="H7165">IF($F7165="", "", IFS(_xlfn.XLOOKUP($F7165, accounts!$A$2:$A$86, accounts!$E$2:$E$86, 0)&gt;=1000, "Enterprise", _xlfn.XLOOKUP($F7165, accounts!$A$2:$A$86, accounts!$E$2:$E$86, 0)&gt;=100, "Mid-Market", TRUE, "SMB"))</f>
        <v>Enterprise</v>
      </c>
      <c r="I7165" s="1" t="str">
        <f t="array" ref="I7165">IF($F7165="", "", _xlfn.XLOOKUP($F7165,accounts!$A$2:$A$86,accounts!$F$2:$F$86, "Other"))</f>
        <v>United States</v>
      </c>
      <c r="J7165" s="1" t="s">
        <v>131</v>
      </c>
      <c r="K7165" s="3">
        <v>43009.0</v>
      </c>
      <c r="L7165" s="3">
        <v>43087.0</v>
      </c>
      <c r="M7165" s="1">
        <v>62.0</v>
      </c>
    </row>
    <row r="7166">
      <c r="A7166" s="1" t="s">
        <v>7371</v>
      </c>
      <c r="B7166" s="1" t="s">
        <v>65</v>
      </c>
      <c r="C7166" s="1" t="str">
        <f t="array" ref="C7166">_xlfn.XLOOKUP($B7166, sales_teams!$A$2:$A$36, sales_teams!$B$2:$B$36)</f>
        <v>Celia Rouche</v>
      </c>
      <c r="D7166" s="1" t="str">
        <f t="array" ref="D7166">_xlfn.XLOOKUP($B7166, sales_teams!$A$2:$A$36, sales_teams!$C$2:$C$36)</f>
        <v>West</v>
      </c>
      <c r="E7166" s="1" t="s">
        <v>179</v>
      </c>
      <c r="F7166" s="1" t="s">
        <v>124</v>
      </c>
      <c r="G7166" s="1" t="str">
        <f t="array" ref="G7166">IF($F7166="", "", _xlfn.XLOOKUP($F7166,accounts!$A$2:$A$86,accounts!$B$2:$B$86, "Other"))</f>
        <v>retail</v>
      </c>
      <c r="H7166" s="1" t="str">
        <f t="array" ref="H7166">IF($F7166="", "", IFS(_xlfn.XLOOKUP($F7166, accounts!$A$2:$A$86, accounts!$E$2:$E$86, 0)&gt;=1000, "Enterprise", _xlfn.XLOOKUP($F7166, accounts!$A$2:$A$86, accounts!$E$2:$E$86, 0)&gt;=100, "Mid-Market", TRUE, "SMB"))</f>
        <v>Enterprise</v>
      </c>
      <c r="I7166" s="1" t="str">
        <f t="array" ref="I7166">IF($F7166="", "", _xlfn.XLOOKUP($F7166,accounts!$A$2:$A$86,accounts!$F$2:$F$86, "Other"))</f>
        <v>United States</v>
      </c>
      <c r="J7166" s="1" t="s">
        <v>131</v>
      </c>
      <c r="K7166" s="3">
        <v>43009.0</v>
      </c>
      <c r="L7166" s="3">
        <v>43016.0</v>
      </c>
      <c r="M7166" s="1">
        <v>51.0</v>
      </c>
    </row>
    <row r="7167">
      <c r="A7167" s="1" t="s">
        <v>7372</v>
      </c>
      <c r="B7167" s="1" t="s">
        <v>41</v>
      </c>
      <c r="C7167" s="1" t="str">
        <f t="array" ref="C7167">_xlfn.XLOOKUP($B7167, sales_teams!$A$2:$A$36, sales_teams!$B$2:$B$36)</f>
        <v>Cara Losch</v>
      </c>
      <c r="D7167" s="1" t="str">
        <f t="array" ref="D7167">_xlfn.XLOOKUP($B7167, sales_teams!$A$2:$A$36, sales_teams!$C$2:$C$36)</f>
        <v>East</v>
      </c>
      <c r="E7167" s="1" t="s">
        <v>148</v>
      </c>
      <c r="F7167" s="1" t="s">
        <v>40</v>
      </c>
      <c r="G7167" s="1" t="str">
        <f t="array" ref="G7167">IF($F7167="", "", _xlfn.XLOOKUP($F7167,accounts!$A$2:$A$86,accounts!$B$2:$B$86, "Other"))</f>
        <v>technology</v>
      </c>
      <c r="H7167" s="1" t="str">
        <f t="array" ref="H7167">IF($F7167="", "", IFS(_xlfn.XLOOKUP($F7167, accounts!$A$2:$A$86, accounts!$E$2:$E$86, 0)&gt;=1000, "Enterprise", _xlfn.XLOOKUP($F7167, accounts!$A$2:$A$86, accounts!$E$2:$E$86, 0)&gt;=100, "Mid-Market", TRUE, "SMB"))</f>
        <v>Enterprise</v>
      </c>
      <c r="I7167" s="1" t="str">
        <f t="array" ref="I7167">IF($F7167="", "", _xlfn.XLOOKUP($F7167,accounts!$A$2:$A$86,accounts!$F$2:$F$86, "Other"))</f>
        <v>United States</v>
      </c>
      <c r="J7167" s="1" t="s">
        <v>131</v>
      </c>
      <c r="K7167" s="3">
        <v>43009.0</v>
      </c>
      <c r="L7167" s="3">
        <v>43069.0</v>
      </c>
      <c r="M7167" s="1">
        <v>4881.0</v>
      </c>
    </row>
    <row r="7168">
      <c r="A7168" s="1" t="s">
        <v>7373</v>
      </c>
      <c r="B7168" s="1" t="s">
        <v>60</v>
      </c>
      <c r="C7168" s="1" t="str">
        <f t="array" ref="C7168">_xlfn.XLOOKUP($B7168, sales_teams!$A$2:$A$36, sales_teams!$B$2:$B$36)</f>
        <v>Celia Rouche</v>
      </c>
      <c r="D7168" s="1" t="str">
        <f t="array" ref="D7168">_xlfn.XLOOKUP($B7168, sales_teams!$A$2:$A$36, sales_teams!$C$2:$C$36)</f>
        <v>West</v>
      </c>
      <c r="E7168" s="1" t="s">
        <v>181</v>
      </c>
      <c r="F7168" s="1" t="s">
        <v>97</v>
      </c>
      <c r="G7168" s="1" t="str">
        <f t="array" ref="G7168">IF($F7168="", "", _xlfn.XLOOKUP($F7168,accounts!$A$2:$A$86,accounts!$B$2:$B$86, "Other"))</f>
        <v>finance</v>
      </c>
      <c r="H7168" s="1" t="str">
        <f t="array" ref="H7168">IF($F7168="", "", IFS(_xlfn.XLOOKUP($F7168, accounts!$A$2:$A$86, accounts!$E$2:$E$86, 0)&gt;=1000, "Enterprise", _xlfn.XLOOKUP($F7168, accounts!$A$2:$A$86, accounts!$E$2:$E$86, 0)&gt;=100, "Mid-Market", TRUE, "SMB"))</f>
        <v>Mid-Market</v>
      </c>
      <c r="I7168" s="1" t="str">
        <f t="array" ref="I7168">IF($F7168="", "", _xlfn.XLOOKUP($F7168,accounts!$A$2:$A$86,accounts!$F$2:$F$86, "Other"))</f>
        <v>United States</v>
      </c>
      <c r="J7168" s="1" t="s">
        <v>131</v>
      </c>
      <c r="K7168" s="3">
        <v>43009.0</v>
      </c>
      <c r="L7168" s="3">
        <v>43087.0</v>
      </c>
      <c r="M7168" s="1">
        <v>544.0</v>
      </c>
    </row>
    <row r="7169">
      <c r="A7169" s="1" t="s">
        <v>7374</v>
      </c>
      <c r="B7169" s="1" t="s">
        <v>60</v>
      </c>
      <c r="C7169" s="1" t="str">
        <f t="array" ref="C7169">_xlfn.XLOOKUP($B7169, sales_teams!$A$2:$A$36, sales_teams!$B$2:$B$36)</f>
        <v>Celia Rouche</v>
      </c>
      <c r="D7169" s="1" t="str">
        <f t="array" ref="D7169">_xlfn.XLOOKUP($B7169, sales_teams!$A$2:$A$36, sales_teams!$C$2:$C$36)</f>
        <v>West</v>
      </c>
      <c r="E7169" s="1" t="s">
        <v>188</v>
      </c>
      <c r="F7169" s="1" t="s">
        <v>114</v>
      </c>
      <c r="G7169" s="1" t="str">
        <f t="array" ref="G7169">IF($F7169="", "", _xlfn.XLOOKUP($F7169,accounts!$A$2:$A$86,accounts!$B$2:$B$86, "Other"))</f>
        <v>marketing</v>
      </c>
      <c r="H7169" s="1" t="str">
        <f t="array" ref="H7169">IF($F7169="", "", IFS(_xlfn.XLOOKUP($F7169, accounts!$A$2:$A$86, accounts!$E$2:$E$86, 0)&gt;=1000, "Enterprise", _xlfn.XLOOKUP($F7169, accounts!$A$2:$A$86, accounts!$E$2:$E$86, 0)&gt;=100, "Mid-Market", TRUE, "SMB"))</f>
        <v>Enterprise</v>
      </c>
      <c r="I7169" s="1" t="str">
        <f t="array" ref="I7169">IF($F7169="", "", _xlfn.XLOOKUP($F7169,accounts!$A$2:$A$86,accounts!$F$2:$F$86, "Other"))</f>
        <v>United States</v>
      </c>
      <c r="J7169" s="1" t="s">
        <v>131</v>
      </c>
      <c r="K7169" s="3">
        <v>43009.0</v>
      </c>
      <c r="L7169" s="3">
        <v>43085.0</v>
      </c>
      <c r="M7169" s="1">
        <v>2941.0</v>
      </c>
    </row>
    <row r="7170">
      <c r="A7170" s="1" t="s">
        <v>7375</v>
      </c>
      <c r="B7170" s="1" t="s">
        <v>45</v>
      </c>
      <c r="C7170" s="1" t="str">
        <f t="array" ref="C7170">_xlfn.XLOOKUP($B7170, sales_teams!$A$2:$A$36, sales_teams!$B$2:$B$36)</f>
        <v>Cara Losch</v>
      </c>
      <c r="D7170" s="1" t="str">
        <f t="array" ref="D7170">_xlfn.XLOOKUP($B7170, sales_teams!$A$2:$A$36, sales_teams!$C$2:$C$36)</f>
        <v>East</v>
      </c>
      <c r="E7170" s="1" t="s">
        <v>194</v>
      </c>
      <c r="G7170" s="1" t="str">
        <f t="array" ref="G7170">IF($F7170="", "", _xlfn.XLOOKUP($F7170,accounts!$A$2:$A$86,accounts!$B$2:$B$86, "Other"))</f>
        <v/>
      </c>
      <c r="H7170" s="1" t="str">
        <f t="array" ref="H7170">IF($F7170="", "", IFS(_xlfn.XLOOKUP($F7170, accounts!$A$2:$A$86, accounts!$E$2:$E$86, 0)&gt;=1000, "Enterprise", _xlfn.XLOOKUP($F7170, accounts!$A$2:$A$86, accounts!$E$2:$E$86, 0)&gt;=100, "Mid-Market", TRUE, "SMB"))</f>
        <v/>
      </c>
      <c r="I7170" s="1" t="str">
        <f t="array" ref="I7170">IF($F7170="", "", _xlfn.XLOOKUP($F7170,accounts!$A$2:$A$86,accounts!$F$2:$F$86, "Other"))</f>
        <v/>
      </c>
      <c r="J7170" s="1" t="s">
        <v>189</v>
      </c>
      <c r="K7170" s="3">
        <v>43009.0</v>
      </c>
    </row>
    <row r="7171">
      <c r="A7171" s="1" t="s">
        <v>7376</v>
      </c>
      <c r="B7171" s="1" t="s">
        <v>45</v>
      </c>
      <c r="C7171" s="1" t="str">
        <f t="array" ref="C7171">_xlfn.XLOOKUP($B7171, sales_teams!$A$2:$A$36, sales_teams!$B$2:$B$36)</f>
        <v>Cara Losch</v>
      </c>
      <c r="D7171" s="1" t="str">
        <f t="array" ref="D7171">_xlfn.XLOOKUP($B7171, sales_teams!$A$2:$A$36, sales_teams!$C$2:$C$36)</f>
        <v>East</v>
      </c>
      <c r="E7171" s="1" t="s">
        <v>188</v>
      </c>
      <c r="F7171" s="1" t="s">
        <v>98</v>
      </c>
      <c r="G7171" s="1" t="str">
        <f t="array" ref="G7171">IF($F7171="", "", _xlfn.XLOOKUP($F7171,accounts!$A$2:$A$86,accounts!$B$2:$B$86, "Other"))</f>
        <v>retail</v>
      </c>
      <c r="H7171" s="1" t="str">
        <f t="array" ref="H7171">IF($F7171="", "", IFS(_xlfn.XLOOKUP($F7171, accounts!$A$2:$A$86, accounts!$E$2:$E$86, 0)&gt;=1000, "Enterprise", _xlfn.XLOOKUP($F7171, accounts!$A$2:$A$86, accounts!$E$2:$E$86, 0)&gt;=100, "Mid-Market", TRUE, "SMB"))</f>
        <v>Enterprise</v>
      </c>
      <c r="I7171" s="1" t="str">
        <f t="array" ref="I7171">IF($F7171="", "", _xlfn.XLOOKUP($F7171,accounts!$A$2:$A$86,accounts!$F$2:$F$86, "Other"))</f>
        <v>Japan</v>
      </c>
      <c r="J7171" s="1" t="s">
        <v>192</v>
      </c>
      <c r="K7171" s="3">
        <v>43009.0</v>
      </c>
      <c r="L7171" s="3">
        <v>43082.0</v>
      </c>
      <c r="M7171" s="1">
        <v>0.0</v>
      </c>
    </row>
    <row r="7172">
      <c r="A7172" s="1" t="s">
        <v>7377</v>
      </c>
      <c r="B7172" s="1" t="s">
        <v>45</v>
      </c>
      <c r="C7172" s="1" t="str">
        <f t="array" ref="C7172">_xlfn.XLOOKUP($B7172, sales_teams!$A$2:$A$36, sales_teams!$B$2:$B$36)</f>
        <v>Cara Losch</v>
      </c>
      <c r="D7172" s="1" t="str">
        <f t="array" ref="D7172">_xlfn.XLOOKUP($B7172, sales_teams!$A$2:$A$36, sales_teams!$C$2:$C$36)</f>
        <v>East</v>
      </c>
      <c r="E7172" s="1" t="s">
        <v>179</v>
      </c>
      <c r="F7172" s="1" t="s">
        <v>59</v>
      </c>
      <c r="G7172" s="1" t="str">
        <f t="array" ref="G7172">IF($F7172="", "", _xlfn.XLOOKUP($F7172,accounts!$A$2:$A$86,accounts!$B$2:$B$86, "Other"))</f>
        <v>medical</v>
      </c>
      <c r="H7172" s="1" t="str">
        <f t="array" ref="H7172">IF($F7172="", "", IFS(_xlfn.XLOOKUP($F7172, accounts!$A$2:$A$86, accounts!$E$2:$E$86, 0)&gt;=1000, "Enterprise", _xlfn.XLOOKUP($F7172, accounts!$A$2:$A$86, accounts!$E$2:$E$86, 0)&gt;=100, "Mid-Market", TRUE, "SMB"))</f>
        <v>SMB</v>
      </c>
      <c r="I7172" s="1" t="str">
        <f t="array" ref="I7172">IF($F7172="", "", _xlfn.XLOOKUP($F7172,accounts!$A$2:$A$86,accounts!$F$2:$F$86, "Other"))</f>
        <v>United States</v>
      </c>
      <c r="J7172" s="1" t="s">
        <v>131</v>
      </c>
      <c r="K7172" s="3">
        <v>43009.0</v>
      </c>
      <c r="L7172" s="3">
        <v>43019.0</v>
      </c>
      <c r="M7172" s="1">
        <v>44.0</v>
      </c>
    </row>
    <row r="7173">
      <c r="A7173" s="1" t="s">
        <v>7378</v>
      </c>
      <c r="B7173" s="1" t="s">
        <v>105</v>
      </c>
      <c r="C7173" s="1" t="str">
        <f t="array" ref="C7173">_xlfn.XLOOKUP($B7173, sales_teams!$A$2:$A$36, sales_teams!$B$2:$B$36)</f>
        <v>Summer Sewald</v>
      </c>
      <c r="D7173" s="1" t="str">
        <f t="array" ref="D7173">_xlfn.XLOOKUP($B7173, sales_teams!$A$2:$A$36, sales_teams!$C$2:$C$36)</f>
        <v>West</v>
      </c>
      <c r="E7173" s="1" t="s">
        <v>194</v>
      </c>
      <c r="F7173" s="1" t="s">
        <v>80</v>
      </c>
      <c r="G7173" s="1" t="str">
        <f t="array" ref="G7173">IF($F7173="", "", _xlfn.XLOOKUP($F7173,accounts!$A$2:$A$86,accounts!$B$2:$B$86, "Other"))</f>
        <v>technology</v>
      </c>
      <c r="H7173" s="1" t="str">
        <f t="array" ref="H7173">IF($F7173="", "", IFS(_xlfn.XLOOKUP($F7173, accounts!$A$2:$A$86, accounts!$E$2:$E$86, 0)&gt;=1000, "Enterprise", _xlfn.XLOOKUP($F7173, accounts!$A$2:$A$86, accounts!$E$2:$E$86, 0)&gt;=100, "Mid-Market", TRUE, "SMB"))</f>
        <v>Enterprise</v>
      </c>
      <c r="I7173" s="1" t="str">
        <f t="array" ref="I7173">IF($F7173="", "", _xlfn.XLOOKUP($F7173,accounts!$A$2:$A$86,accounts!$F$2:$F$86, "Other"))</f>
        <v>United States</v>
      </c>
      <c r="J7173" s="1" t="s">
        <v>131</v>
      </c>
      <c r="K7173" s="3">
        <v>43009.0</v>
      </c>
      <c r="L7173" s="3">
        <v>43092.0</v>
      </c>
      <c r="M7173" s="1">
        <v>4910.0</v>
      </c>
    </row>
    <row r="7174">
      <c r="A7174" s="1" t="s">
        <v>7379</v>
      </c>
      <c r="B7174" s="1" t="s">
        <v>7</v>
      </c>
      <c r="C7174" s="1" t="str">
        <f t="array" ref="C7174">_xlfn.XLOOKUP($B7174, sales_teams!$A$2:$A$36, sales_teams!$B$2:$B$36)</f>
        <v>Dustin Brinkmann</v>
      </c>
      <c r="D7174" s="1" t="str">
        <f t="array" ref="D7174">_xlfn.XLOOKUP($B7174, sales_teams!$A$2:$A$36, sales_teams!$C$2:$C$36)</f>
        <v>Central</v>
      </c>
      <c r="E7174" s="1" t="s">
        <v>194</v>
      </c>
      <c r="F7174" s="1" t="s">
        <v>136</v>
      </c>
      <c r="G7174" s="1" t="str">
        <f t="array" ref="G7174">IF($F7174="", "", _xlfn.XLOOKUP($F7174,accounts!$A$2:$A$86,accounts!$B$2:$B$86, "Other"))</f>
        <v>services</v>
      </c>
      <c r="H7174" s="1" t="str">
        <f t="array" ref="H7174">IF($F7174="", "", IFS(_xlfn.XLOOKUP($F7174, accounts!$A$2:$A$86, accounts!$E$2:$E$86, 0)&gt;=1000, "Enterprise", _xlfn.XLOOKUP($F7174, accounts!$A$2:$A$86, accounts!$E$2:$E$86, 0)&gt;=100, "Mid-Market", TRUE, "SMB"))</f>
        <v>Enterprise</v>
      </c>
      <c r="I7174" s="1" t="str">
        <f t="array" ref="I7174">IF($F7174="", "", _xlfn.XLOOKUP($F7174,accounts!$A$2:$A$86,accounts!$F$2:$F$86, "Other"))</f>
        <v>United States</v>
      </c>
      <c r="J7174" s="1" t="s">
        <v>192</v>
      </c>
      <c r="K7174" s="3">
        <v>43010.0</v>
      </c>
      <c r="L7174" s="3">
        <v>43022.0</v>
      </c>
      <c r="M7174" s="1">
        <v>0.0</v>
      </c>
    </row>
    <row r="7175">
      <c r="A7175" s="1" t="s">
        <v>7380</v>
      </c>
      <c r="B7175" s="1" t="s">
        <v>57</v>
      </c>
      <c r="C7175" s="1" t="str">
        <f t="array" ref="C7175">_xlfn.XLOOKUP($B7175, sales_teams!$A$2:$A$36, sales_teams!$B$2:$B$36)</f>
        <v>Rocco Neubert</v>
      </c>
      <c r="D7175" s="1" t="str">
        <f t="array" ref="D7175">_xlfn.XLOOKUP($B7175, sales_teams!$A$2:$A$36, sales_teams!$C$2:$C$36)</f>
        <v>East</v>
      </c>
      <c r="E7175" s="1" t="s">
        <v>109</v>
      </c>
      <c r="F7175" s="1" t="s">
        <v>127</v>
      </c>
      <c r="G7175" s="1" t="str">
        <f t="array" ref="G7175">IF($F7175="", "", _xlfn.XLOOKUP($F7175,accounts!$A$2:$A$86,accounts!$B$2:$B$86, "Other"))</f>
        <v>technology</v>
      </c>
      <c r="H7175" s="1" t="str">
        <f t="array" ref="H7175">IF($F7175="", "", IFS(_xlfn.XLOOKUP($F7175, accounts!$A$2:$A$86, accounts!$E$2:$E$86, 0)&gt;=1000, "Enterprise", _xlfn.XLOOKUP($F7175, accounts!$A$2:$A$86, accounts!$E$2:$E$86, 0)&gt;=100, "Mid-Market", TRUE, "SMB"))</f>
        <v>Enterprise</v>
      </c>
      <c r="I7175" s="1" t="str">
        <f t="array" ref="I7175">IF($F7175="", "", _xlfn.XLOOKUP($F7175,accounts!$A$2:$A$86,accounts!$F$2:$F$86, "Other"))</f>
        <v>United States</v>
      </c>
      <c r="J7175" s="1" t="s">
        <v>192</v>
      </c>
      <c r="K7175" s="3">
        <v>43010.0</v>
      </c>
      <c r="L7175" s="3">
        <v>43012.0</v>
      </c>
      <c r="M7175" s="1">
        <v>0.0</v>
      </c>
    </row>
    <row r="7176">
      <c r="A7176" s="1" t="s">
        <v>7381</v>
      </c>
      <c r="B7176" s="1" t="s">
        <v>52</v>
      </c>
      <c r="C7176" s="1" t="str">
        <f t="array" ref="C7176">_xlfn.XLOOKUP($B7176, sales_teams!$A$2:$A$36, sales_teams!$B$2:$B$36)</f>
        <v>Rocco Neubert</v>
      </c>
      <c r="D7176" s="1" t="str">
        <f t="array" ref="D7176">_xlfn.XLOOKUP($B7176, sales_teams!$A$2:$A$36, sales_teams!$C$2:$C$36)</f>
        <v>East</v>
      </c>
      <c r="E7176" s="1" t="s">
        <v>194</v>
      </c>
      <c r="F7176" s="1" t="s">
        <v>32</v>
      </c>
      <c r="G7176" s="1" t="str">
        <f t="array" ref="G7176">IF($F7176="", "", _xlfn.XLOOKUP($F7176,accounts!$A$2:$A$86,accounts!$B$2:$B$86, "Other"))</f>
        <v>medical</v>
      </c>
      <c r="H7176" s="1" t="str">
        <f t="array" ref="H7176">IF($F7176="", "", IFS(_xlfn.XLOOKUP($F7176, accounts!$A$2:$A$86, accounts!$E$2:$E$86, 0)&gt;=1000, "Enterprise", _xlfn.XLOOKUP($F7176, accounts!$A$2:$A$86, accounts!$E$2:$E$86, 0)&gt;=100, "Mid-Market", TRUE, "SMB"))</f>
        <v>Enterprise</v>
      </c>
      <c r="I7176" s="1" t="str">
        <f t="array" ref="I7176">IF($F7176="", "", _xlfn.XLOOKUP($F7176,accounts!$A$2:$A$86,accounts!$F$2:$F$86, "Other"))</f>
        <v>United States</v>
      </c>
      <c r="J7176" s="1" t="s">
        <v>131</v>
      </c>
      <c r="K7176" s="3">
        <v>43010.0</v>
      </c>
      <c r="L7176" s="3">
        <v>43074.0</v>
      </c>
      <c r="M7176" s="1">
        <v>5469.0</v>
      </c>
    </row>
    <row r="7177">
      <c r="A7177" s="1" t="s">
        <v>7382</v>
      </c>
      <c r="B7177" s="1" t="s">
        <v>12</v>
      </c>
      <c r="C7177" s="1" t="str">
        <f t="array" ref="C7177">_xlfn.XLOOKUP($B7177, sales_teams!$A$2:$A$36, sales_teams!$B$2:$B$36)</f>
        <v>Dustin Brinkmann</v>
      </c>
      <c r="D7177" s="1" t="str">
        <f t="array" ref="D7177">_xlfn.XLOOKUP($B7177, sales_teams!$A$2:$A$36, sales_teams!$C$2:$C$36)</f>
        <v>Central</v>
      </c>
      <c r="E7177" s="1" t="s">
        <v>188</v>
      </c>
      <c r="F7177" s="1" t="s">
        <v>152</v>
      </c>
      <c r="G7177" s="1" t="str">
        <f t="array" ref="G7177">IF($F7177="", "", _xlfn.XLOOKUP($F7177,accounts!$A$2:$A$86,accounts!$B$2:$B$86, "Other"))</f>
        <v>marketing</v>
      </c>
      <c r="H7177" s="1" t="str">
        <f t="array" ref="H7177">IF($F7177="", "", IFS(_xlfn.XLOOKUP($F7177, accounts!$A$2:$A$86, accounts!$E$2:$E$86, 0)&gt;=1000, "Enterprise", _xlfn.XLOOKUP($F7177, accounts!$A$2:$A$86, accounts!$E$2:$E$86, 0)&gt;=100, "Mid-Market", TRUE, "SMB"))</f>
        <v>Mid-Market</v>
      </c>
      <c r="I7177" s="1" t="str">
        <f t="array" ref="I7177">IF($F7177="", "", _xlfn.XLOOKUP($F7177,accounts!$A$2:$A$86,accounts!$F$2:$F$86, "Other"))</f>
        <v>United States</v>
      </c>
      <c r="J7177" s="1" t="s">
        <v>192</v>
      </c>
      <c r="K7177" s="3">
        <v>43010.0</v>
      </c>
      <c r="L7177" s="3">
        <v>43011.0</v>
      </c>
      <c r="M7177" s="1">
        <v>0.0</v>
      </c>
    </row>
    <row r="7178">
      <c r="A7178" s="1" t="s">
        <v>7383</v>
      </c>
      <c r="B7178" s="1" t="s">
        <v>12</v>
      </c>
      <c r="C7178" s="1" t="str">
        <f t="array" ref="C7178">_xlfn.XLOOKUP($B7178, sales_teams!$A$2:$A$36, sales_teams!$B$2:$B$36)</f>
        <v>Dustin Brinkmann</v>
      </c>
      <c r="D7178" s="1" t="str">
        <f t="array" ref="D7178">_xlfn.XLOOKUP($B7178, sales_teams!$A$2:$A$36, sales_teams!$C$2:$C$36)</f>
        <v>Central</v>
      </c>
      <c r="E7178" s="1" t="s">
        <v>188</v>
      </c>
      <c r="F7178" s="1" t="s">
        <v>165</v>
      </c>
      <c r="G7178" s="1" t="str">
        <f t="array" ref="G7178">IF($F7178="", "", _xlfn.XLOOKUP($F7178,accounts!$A$2:$A$86,accounts!$B$2:$B$86, "Other"))</f>
        <v>telecommunications</v>
      </c>
      <c r="H7178" s="1" t="str">
        <f t="array" ref="H7178">IF($F7178="", "", IFS(_xlfn.XLOOKUP($F7178, accounts!$A$2:$A$86, accounts!$E$2:$E$86, 0)&gt;=1000, "Enterprise", _xlfn.XLOOKUP($F7178, accounts!$A$2:$A$86, accounts!$E$2:$E$86, 0)&gt;=100, "Mid-Market", TRUE, "SMB"))</f>
        <v>Enterprise</v>
      </c>
      <c r="I7178" s="1" t="str">
        <f t="array" ref="I7178">IF($F7178="", "", _xlfn.XLOOKUP($F7178,accounts!$A$2:$A$86,accounts!$F$2:$F$86, "Other"))</f>
        <v>United States</v>
      </c>
      <c r="J7178" s="1" t="s">
        <v>192</v>
      </c>
      <c r="K7178" s="3">
        <v>43010.0</v>
      </c>
      <c r="L7178" s="3">
        <v>43089.0</v>
      </c>
      <c r="M7178" s="1">
        <v>0.0</v>
      </c>
    </row>
    <row r="7179">
      <c r="A7179" s="1" t="s">
        <v>7384</v>
      </c>
      <c r="B7179" s="1" t="s">
        <v>12</v>
      </c>
      <c r="C7179" s="1" t="str">
        <f t="array" ref="C7179">_xlfn.XLOOKUP($B7179, sales_teams!$A$2:$A$36, sales_teams!$B$2:$B$36)</f>
        <v>Dustin Brinkmann</v>
      </c>
      <c r="D7179" s="1" t="str">
        <f t="array" ref="D7179">_xlfn.XLOOKUP($B7179, sales_teams!$A$2:$A$36, sales_teams!$C$2:$C$36)</f>
        <v>Central</v>
      </c>
      <c r="E7179" s="1" t="s">
        <v>181</v>
      </c>
      <c r="F7179" s="1" t="s">
        <v>178</v>
      </c>
      <c r="G7179" s="1" t="str">
        <f t="array" ref="G7179">IF($F7179="", "", _xlfn.XLOOKUP($F7179,accounts!$A$2:$A$86,accounts!$B$2:$B$86, "Other"))</f>
        <v>medical</v>
      </c>
      <c r="H7179" s="1" t="str">
        <f t="array" ref="H7179">IF($F7179="", "", IFS(_xlfn.XLOOKUP($F7179, accounts!$A$2:$A$86, accounts!$E$2:$E$86, 0)&gt;=1000, "Enterprise", _xlfn.XLOOKUP($F7179, accounts!$A$2:$A$86, accounts!$E$2:$E$86, 0)&gt;=100, "Mid-Market", TRUE, "SMB"))</f>
        <v>Enterprise</v>
      </c>
      <c r="I7179" s="1" t="str">
        <f t="array" ref="I7179">IF($F7179="", "", _xlfn.XLOOKUP($F7179,accounts!$A$2:$A$86,accounts!$F$2:$F$86, "Other"))</f>
        <v>United States</v>
      </c>
      <c r="J7179" s="1" t="s">
        <v>131</v>
      </c>
      <c r="K7179" s="3">
        <v>43010.0</v>
      </c>
      <c r="L7179" s="3">
        <v>43076.0</v>
      </c>
      <c r="M7179" s="1">
        <v>568.0</v>
      </c>
    </row>
    <row r="7180">
      <c r="A7180" s="1" t="s">
        <v>7385</v>
      </c>
      <c r="B7180" s="1" t="s">
        <v>30</v>
      </c>
      <c r="C7180" s="1" t="str">
        <f t="array" ref="C7180">_xlfn.XLOOKUP($B7180, sales_teams!$A$2:$A$36, sales_teams!$B$2:$B$36)</f>
        <v>Melvin Marxen</v>
      </c>
      <c r="D7180" s="1" t="str">
        <f t="array" ref="D7180">_xlfn.XLOOKUP($B7180, sales_teams!$A$2:$A$36, sales_teams!$C$2:$C$36)</f>
        <v>Central</v>
      </c>
      <c r="E7180" s="1" t="s">
        <v>109</v>
      </c>
      <c r="F7180" s="1" t="s">
        <v>47</v>
      </c>
      <c r="G7180" s="1" t="str">
        <f t="array" ref="G7180">IF($F7180="", "", _xlfn.XLOOKUP($F7180,accounts!$A$2:$A$86,accounts!$B$2:$B$86, "Other"))</f>
        <v>retail</v>
      </c>
      <c r="H7180" s="1" t="str">
        <f t="array" ref="H7180">IF($F7180="", "", IFS(_xlfn.XLOOKUP($F7180, accounts!$A$2:$A$86, accounts!$E$2:$E$86, 0)&gt;=1000, "Enterprise", _xlfn.XLOOKUP($F7180, accounts!$A$2:$A$86, accounts!$E$2:$E$86, 0)&gt;=100, "Mid-Market", TRUE, "SMB"))</f>
        <v>Enterprise</v>
      </c>
      <c r="I7180" s="1" t="str">
        <f t="array" ref="I7180">IF($F7180="", "", _xlfn.XLOOKUP($F7180,accounts!$A$2:$A$86,accounts!$F$2:$F$86, "Other"))</f>
        <v>United States</v>
      </c>
      <c r="J7180" s="1" t="s">
        <v>192</v>
      </c>
      <c r="K7180" s="3">
        <v>43010.0</v>
      </c>
      <c r="L7180" s="3">
        <v>43020.0</v>
      </c>
      <c r="M7180" s="1">
        <v>0.0</v>
      </c>
    </row>
    <row r="7181">
      <c r="A7181" s="1" t="s">
        <v>7386</v>
      </c>
      <c r="B7181" s="1" t="s">
        <v>30</v>
      </c>
      <c r="C7181" s="1" t="str">
        <f t="array" ref="C7181">_xlfn.XLOOKUP($B7181, sales_teams!$A$2:$A$36, sales_teams!$B$2:$B$36)</f>
        <v>Melvin Marxen</v>
      </c>
      <c r="D7181" s="1" t="str">
        <f t="array" ref="D7181">_xlfn.XLOOKUP($B7181, sales_teams!$A$2:$A$36, sales_teams!$C$2:$C$36)</f>
        <v>Central</v>
      </c>
      <c r="E7181" s="1" t="s">
        <v>188</v>
      </c>
      <c r="F7181" s="1" t="s">
        <v>106</v>
      </c>
      <c r="G7181" s="1" t="str">
        <f t="array" ref="G7181">IF($F7181="", "", _xlfn.XLOOKUP($F7181,accounts!$A$2:$A$86,accounts!$B$2:$B$86, "Other"))</f>
        <v>retail</v>
      </c>
      <c r="H7181" s="1" t="str">
        <f t="array" ref="H7181">IF($F7181="", "", IFS(_xlfn.XLOOKUP($F7181, accounts!$A$2:$A$86, accounts!$E$2:$E$86, 0)&gt;=1000, "Enterprise", _xlfn.XLOOKUP($F7181, accounts!$A$2:$A$86, accounts!$E$2:$E$86, 0)&gt;=100, "Mid-Market", TRUE, "SMB"))</f>
        <v>Enterprise</v>
      </c>
      <c r="I7181" s="1" t="str">
        <f t="array" ref="I7181">IF($F7181="", "", _xlfn.XLOOKUP($F7181,accounts!$A$2:$A$86,accounts!$F$2:$F$86, "Other"))</f>
        <v>Italy</v>
      </c>
      <c r="J7181" s="1" t="s">
        <v>192</v>
      </c>
      <c r="K7181" s="3">
        <v>43010.0</v>
      </c>
      <c r="L7181" s="3">
        <v>43017.0</v>
      </c>
      <c r="M7181" s="1">
        <v>0.0</v>
      </c>
    </row>
    <row r="7182">
      <c r="A7182" s="1" t="s">
        <v>7387</v>
      </c>
      <c r="B7182" s="1" t="s">
        <v>30</v>
      </c>
      <c r="C7182" s="1" t="str">
        <f t="array" ref="C7182">_xlfn.XLOOKUP($B7182, sales_teams!$A$2:$A$36, sales_teams!$B$2:$B$36)</f>
        <v>Melvin Marxen</v>
      </c>
      <c r="D7182" s="1" t="str">
        <f t="array" ref="D7182">_xlfn.XLOOKUP($B7182, sales_teams!$A$2:$A$36, sales_teams!$C$2:$C$36)</f>
        <v>Central</v>
      </c>
      <c r="E7182" s="1" t="s">
        <v>194</v>
      </c>
      <c r="F7182" s="1" t="s">
        <v>56</v>
      </c>
      <c r="G7182" s="1" t="str">
        <f t="array" ref="G7182">IF($F7182="", "", _xlfn.XLOOKUP($F7182,accounts!$A$2:$A$86,accounts!$B$2:$B$86, "Other"))</f>
        <v>software</v>
      </c>
      <c r="H7182" s="1" t="str">
        <f t="array" ref="H7182">IF($F7182="", "", IFS(_xlfn.XLOOKUP($F7182, accounts!$A$2:$A$86, accounts!$E$2:$E$86, 0)&gt;=1000, "Enterprise", _xlfn.XLOOKUP($F7182, accounts!$A$2:$A$86, accounts!$E$2:$E$86, 0)&gt;=100, "Mid-Market", TRUE, "SMB"))</f>
        <v>Enterprise</v>
      </c>
      <c r="I7182" s="1" t="str">
        <f t="array" ref="I7182">IF($F7182="", "", _xlfn.XLOOKUP($F7182,accounts!$A$2:$A$86,accounts!$F$2:$F$86, "Other"))</f>
        <v>United States</v>
      </c>
      <c r="J7182" s="1" t="s">
        <v>131</v>
      </c>
      <c r="K7182" s="3">
        <v>43010.0</v>
      </c>
      <c r="L7182" s="3">
        <v>43012.0</v>
      </c>
      <c r="M7182" s="1">
        <v>5263.0</v>
      </c>
    </row>
    <row r="7183">
      <c r="A7183" s="1" t="s">
        <v>7388</v>
      </c>
      <c r="B7183" s="1" t="s">
        <v>30</v>
      </c>
      <c r="C7183" s="1" t="str">
        <f t="array" ref="C7183">_xlfn.XLOOKUP($B7183, sales_teams!$A$2:$A$36, sales_teams!$B$2:$B$36)</f>
        <v>Melvin Marxen</v>
      </c>
      <c r="D7183" s="1" t="str">
        <f t="array" ref="D7183">_xlfn.XLOOKUP($B7183, sales_teams!$A$2:$A$36, sales_teams!$C$2:$C$36)</f>
        <v>Central</v>
      </c>
      <c r="E7183" s="1" t="s">
        <v>148</v>
      </c>
      <c r="F7183" s="1" t="s">
        <v>164</v>
      </c>
      <c r="G7183" s="1" t="str">
        <f t="array" ref="G7183">IF($F7183="", "", _xlfn.XLOOKUP($F7183,accounts!$A$2:$A$86,accounts!$B$2:$B$86, "Other"))</f>
        <v>retail</v>
      </c>
      <c r="H7183" s="1" t="str">
        <f t="array" ref="H7183">IF($F7183="", "", IFS(_xlfn.XLOOKUP($F7183, accounts!$A$2:$A$86, accounts!$E$2:$E$86, 0)&gt;=1000, "Enterprise", _xlfn.XLOOKUP($F7183, accounts!$A$2:$A$86, accounts!$E$2:$E$86, 0)&gt;=100, "Mid-Market", TRUE, "SMB"))</f>
        <v>Mid-Market</v>
      </c>
      <c r="I7183" s="1" t="str">
        <f t="array" ref="I7183">IF($F7183="", "", _xlfn.XLOOKUP($F7183,accounts!$A$2:$A$86,accounts!$F$2:$F$86, "Other"))</f>
        <v>United States</v>
      </c>
      <c r="J7183" s="1" t="s">
        <v>131</v>
      </c>
      <c r="K7183" s="3">
        <v>43010.0</v>
      </c>
      <c r="L7183" s="3">
        <v>43017.0</v>
      </c>
      <c r="M7183" s="1">
        <v>4201.0</v>
      </c>
    </row>
    <row r="7184">
      <c r="A7184" s="1" t="s">
        <v>7389</v>
      </c>
      <c r="B7184" s="1" t="s">
        <v>19</v>
      </c>
      <c r="C7184" s="1" t="str">
        <f t="array" ref="C7184">_xlfn.XLOOKUP($B7184, sales_teams!$A$2:$A$36, sales_teams!$B$2:$B$36)</f>
        <v>Melvin Marxen</v>
      </c>
      <c r="D7184" s="1" t="str">
        <f t="array" ref="D7184">_xlfn.XLOOKUP($B7184, sales_teams!$A$2:$A$36, sales_teams!$C$2:$C$36)</f>
        <v>Central</v>
      </c>
      <c r="E7184" s="1" t="s">
        <v>181</v>
      </c>
      <c r="F7184" s="1" t="s">
        <v>136</v>
      </c>
      <c r="G7184" s="1" t="str">
        <f t="array" ref="G7184">IF($F7184="", "", _xlfn.XLOOKUP($F7184,accounts!$A$2:$A$86,accounts!$B$2:$B$86, "Other"))</f>
        <v>services</v>
      </c>
      <c r="H7184" s="1" t="str">
        <f t="array" ref="H7184">IF($F7184="", "", IFS(_xlfn.XLOOKUP($F7184, accounts!$A$2:$A$86, accounts!$E$2:$E$86, 0)&gt;=1000, "Enterprise", _xlfn.XLOOKUP($F7184, accounts!$A$2:$A$86, accounts!$E$2:$E$86, 0)&gt;=100, "Mid-Market", TRUE, "SMB"))</f>
        <v>Enterprise</v>
      </c>
      <c r="I7184" s="1" t="str">
        <f t="array" ref="I7184">IF($F7184="", "", _xlfn.XLOOKUP($F7184,accounts!$A$2:$A$86,accounts!$F$2:$F$86, "Other"))</f>
        <v>United States</v>
      </c>
      <c r="J7184" s="1" t="s">
        <v>192</v>
      </c>
      <c r="K7184" s="3">
        <v>43010.0</v>
      </c>
      <c r="L7184" s="3">
        <v>43015.0</v>
      </c>
      <c r="M7184" s="1">
        <v>0.0</v>
      </c>
    </row>
    <row r="7185">
      <c r="A7185" s="1" t="s">
        <v>7390</v>
      </c>
      <c r="B7185" s="1" t="s">
        <v>19</v>
      </c>
      <c r="C7185" s="1" t="str">
        <f t="array" ref="C7185">_xlfn.XLOOKUP($B7185, sales_teams!$A$2:$A$36, sales_teams!$B$2:$B$36)</f>
        <v>Melvin Marxen</v>
      </c>
      <c r="D7185" s="1" t="str">
        <f t="array" ref="D7185">_xlfn.XLOOKUP($B7185, sales_teams!$A$2:$A$36, sales_teams!$C$2:$C$36)</f>
        <v>Central</v>
      </c>
      <c r="E7185" s="1" t="s">
        <v>109</v>
      </c>
      <c r="F7185" s="1" t="s">
        <v>76</v>
      </c>
      <c r="G7185" s="1" t="str">
        <f t="array" ref="G7185">IF($F7185="", "", _xlfn.XLOOKUP($F7185,accounts!$A$2:$A$86,accounts!$B$2:$B$86, "Other"))</f>
        <v>marketing</v>
      </c>
      <c r="H7185" s="1" t="str">
        <f t="array" ref="H7185">IF($F7185="", "", IFS(_xlfn.XLOOKUP($F7185, accounts!$A$2:$A$86, accounts!$E$2:$E$86, 0)&gt;=1000, "Enterprise", _xlfn.XLOOKUP($F7185, accounts!$A$2:$A$86, accounts!$E$2:$E$86, 0)&gt;=100, "Mid-Market", TRUE, "SMB"))</f>
        <v>Enterprise</v>
      </c>
      <c r="I7185" s="1" t="str">
        <f t="array" ref="I7185">IF($F7185="", "", _xlfn.XLOOKUP($F7185,accounts!$A$2:$A$86,accounts!$F$2:$F$86, "Other"))</f>
        <v>United States</v>
      </c>
      <c r="J7185" s="1" t="s">
        <v>192</v>
      </c>
      <c r="K7185" s="3">
        <v>43010.0</v>
      </c>
      <c r="L7185" s="3">
        <v>43086.0</v>
      </c>
      <c r="M7185" s="1">
        <v>0.0</v>
      </c>
    </row>
    <row r="7186">
      <c r="A7186" s="1" t="s">
        <v>7391</v>
      </c>
      <c r="B7186" s="1" t="s">
        <v>19</v>
      </c>
      <c r="C7186" s="1" t="str">
        <f t="array" ref="C7186">_xlfn.XLOOKUP($B7186, sales_teams!$A$2:$A$36, sales_teams!$B$2:$B$36)</f>
        <v>Melvin Marxen</v>
      </c>
      <c r="D7186" s="1" t="str">
        <f t="array" ref="D7186">_xlfn.XLOOKUP($B7186, sales_teams!$A$2:$A$36, sales_teams!$C$2:$C$36)</f>
        <v>Central</v>
      </c>
      <c r="E7186" s="1" t="s">
        <v>109</v>
      </c>
      <c r="F7186" s="1" t="s">
        <v>82</v>
      </c>
      <c r="G7186" s="1" t="str">
        <f t="array" ref="G7186">IF($F7186="", "", _xlfn.XLOOKUP($F7186,accounts!$A$2:$A$86,accounts!$B$2:$B$86, "Other"))</f>
        <v>software</v>
      </c>
      <c r="H7186" s="1" t="str">
        <f t="array" ref="H7186">IF($F7186="", "", IFS(_xlfn.XLOOKUP($F7186, accounts!$A$2:$A$86, accounts!$E$2:$E$86, 0)&gt;=1000, "Enterprise", _xlfn.XLOOKUP($F7186, accounts!$A$2:$A$86, accounts!$E$2:$E$86, 0)&gt;=100, "Mid-Market", TRUE, "SMB"))</f>
        <v>Enterprise</v>
      </c>
      <c r="I7186" s="1" t="str">
        <f t="array" ref="I7186">IF($F7186="", "", _xlfn.XLOOKUP($F7186,accounts!$A$2:$A$86,accounts!$F$2:$F$86, "Other"))</f>
        <v>United States</v>
      </c>
      <c r="J7186" s="1" t="s">
        <v>192</v>
      </c>
      <c r="K7186" s="3">
        <v>43010.0</v>
      </c>
      <c r="L7186" s="3">
        <v>43018.0</v>
      </c>
      <c r="M7186" s="1">
        <v>0.0</v>
      </c>
    </row>
    <row r="7187">
      <c r="A7187" s="1" t="s">
        <v>7392</v>
      </c>
      <c r="B7187" s="1" t="s">
        <v>19</v>
      </c>
      <c r="C7187" s="1" t="str">
        <f t="array" ref="C7187">_xlfn.XLOOKUP($B7187, sales_teams!$A$2:$A$36, sales_teams!$B$2:$B$36)</f>
        <v>Melvin Marxen</v>
      </c>
      <c r="D7187" s="1" t="str">
        <f t="array" ref="D7187">_xlfn.XLOOKUP($B7187, sales_teams!$A$2:$A$36, sales_teams!$C$2:$C$36)</f>
        <v>Central</v>
      </c>
      <c r="E7187" s="1" t="s">
        <v>109</v>
      </c>
      <c r="F7187" s="1" t="s">
        <v>122</v>
      </c>
      <c r="G7187" s="1" t="str">
        <f t="array" ref="G7187">IF($F7187="", "", _xlfn.XLOOKUP($F7187,accounts!$A$2:$A$86,accounts!$B$2:$B$86, "Other"))</f>
        <v>medical</v>
      </c>
      <c r="H7187" s="1" t="str">
        <f t="array" ref="H7187">IF($F7187="", "", IFS(_xlfn.XLOOKUP($F7187, accounts!$A$2:$A$86, accounts!$E$2:$E$86, 0)&gt;=1000, "Enterprise", _xlfn.XLOOKUP($F7187, accounts!$A$2:$A$86, accounts!$E$2:$E$86, 0)&gt;=100, "Mid-Market", TRUE, "SMB"))</f>
        <v>Enterprise</v>
      </c>
      <c r="I7187" s="1" t="str">
        <f t="array" ref="I7187">IF($F7187="", "", _xlfn.XLOOKUP($F7187,accounts!$A$2:$A$86,accounts!$F$2:$F$86, "Other"))</f>
        <v>United States</v>
      </c>
      <c r="J7187" s="1" t="s">
        <v>192</v>
      </c>
      <c r="K7187" s="3">
        <v>43010.0</v>
      </c>
      <c r="L7187" s="3">
        <v>43087.0</v>
      </c>
      <c r="M7187" s="1">
        <v>0.0</v>
      </c>
    </row>
    <row r="7188">
      <c r="A7188" s="1" t="s">
        <v>7393</v>
      </c>
      <c r="B7188" s="1" t="s">
        <v>104</v>
      </c>
      <c r="C7188" s="1" t="str">
        <f t="array" ref="C7188">_xlfn.XLOOKUP($B7188, sales_teams!$A$2:$A$36, sales_teams!$B$2:$B$36)</f>
        <v>Summer Sewald</v>
      </c>
      <c r="D7188" s="1" t="str">
        <f t="array" ref="D7188">_xlfn.XLOOKUP($B7188, sales_teams!$A$2:$A$36, sales_teams!$C$2:$C$36)</f>
        <v>West</v>
      </c>
      <c r="E7188" s="1" t="s">
        <v>148</v>
      </c>
      <c r="F7188" s="1" t="s">
        <v>117</v>
      </c>
      <c r="G7188" s="1" t="str">
        <f t="array" ref="G7188">IF($F7188="", "", _xlfn.XLOOKUP($F7188,accounts!$A$2:$A$86,accounts!$B$2:$B$86, "Other"))</f>
        <v>retail</v>
      </c>
      <c r="H7188" s="1" t="str">
        <f t="array" ref="H7188">IF($F7188="", "", IFS(_xlfn.XLOOKUP($F7188, accounts!$A$2:$A$86, accounts!$E$2:$E$86, 0)&gt;=1000, "Enterprise", _xlfn.XLOOKUP($F7188, accounts!$A$2:$A$86, accounts!$E$2:$E$86, 0)&gt;=100, "Mid-Market", TRUE, "SMB"))</f>
        <v>Mid-Market</v>
      </c>
      <c r="I7188" s="1" t="str">
        <f t="array" ref="I7188">IF($F7188="", "", _xlfn.XLOOKUP($F7188,accounts!$A$2:$A$86,accounts!$F$2:$F$86, "Other"))</f>
        <v>United States</v>
      </c>
      <c r="J7188" s="1" t="s">
        <v>192</v>
      </c>
      <c r="K7188" s="3">
        <v>43010.0</v>
      </c>
      <c r="L7188" s="3">
        <v>43012.0</v>
      </c>
      <c r="M7188" s="1">
        <v>0.0</v>
      </c>
    </row>
    <row r="7189">
      <c r="A7189" s="1" t="s">
        <v>7394</v>
      </c>
      <c r="B7189" s="1" t="s">
        <v>104</v>
      </c>
      <c r="C7189" s="1" t="str">
        <f t="array" ref="C7189">_xlfn.XLOOKUP($B7189, sales_teams!$A$2:$A$36, sales_teams!$B$2:$B$36)</f>
        <v>Summer Sewald</v>
      </c>
      <c r="D7189" s="1" t="str">
        <f t="array" ref="D7189">_xlfn.XLOOKUP($B7189, sales_teams!$A$2:$A$36, sales_teams!$C$2:$C$36)</f>
        <v>West</v>
      </c>
      <c r="E7189" s="1" t="s">
        <v>109</v>
      </c>
      <c r="F7189" s="1" t="s">
        <v>161</v>
      </c>
      <c r="G7189" s="1" t="str">
        <f t="array" ref="G7189">IF($F7189="", "", _xlfn.XLOOKUP($F7189,accounts!$A$2:$A$86,accounts!$B$2:$B$86, "Other"))</f>
        <v>marketing</v>
      </c>
      <c r="H7189" s="1" t="str">
        <f t="array" ref="H7189">IF($F7189="", "", IFS(_xlfn.XLOOKUP($F7189, accounts!$A$2:$A$86, accounts!$E$2:$E$86, 0)&gt;=1000, "Enterprise", _xlfn.XLOOKUP($F7189, accounts!$A$2:$A$86, accounts!$E$2:$E$86, 0)&gt;=100, "Mid-Market", TRUE, "SMB"))</f>
        <v>Enterprise</v>
      </c>
      <c r="I7189" s="1" t="str">
        <f t="array" ref="I7189">IF($F7189="", "", _xlfn.XLOOKUP($F7189,accounts!$A$2:$A$86,accounts!$F$2:$F$86, "Other"))</f>
        <v>Poland</v>
      </c>
      <c r="J7189" s="1" t="s">
        <v>131</v>
      </c>
      <c r="K7189" s="3">
        <v>43010.0</v>
      </c>
      <c r="L7189" s="3">
        <v>43011.0</v>
      </c>
      <c r="M7189" s="1">
        <v>1048.0</v>
      </c>
    </row>
    <row r="7190">
      <c r="A7190" s="1" t="s">
        <v>7395</v>
      </c>
      <c r="B7190" s="1" t="s">
        <v>102</v>
      </c>
      <c r="C7190" s="1" t="str">
        <f t="array" ref="C7190">_xlfn.XLOOKUP($B7190, sales_teams!$A$2:$A$36, sales_teams!$B$2:$B$36)</f>
        <v>Summer Sewald</v>
      </c>
      <c r="D7190" s="1" t="str">
        <f t="array" ref="D7190">_xlfn.XLOOKUP($B7190, sales_teams!$A$2:$A$36, sales_teams!$C$2:$C$36)</f>
        <v>West</v>
      </c>
      <c r="E7190" s="1" t="s">
        <v>181</v>
      </c>
      <c r="F7190" s="1" t="s">
        <v>118</v>
      </c>
      <c r="G7190" s="1" t="str">
        <f t="array" ref="G7190">IF($F7190="", "", _xlfn.XLOOKUP($F7190,accounts!$A$2:$A$86,accounts!$B$2:$B$86, "Other"))</f>
        <v>services</v>
      </c>
      <c r="H7190" s="1" t="str">
        <f t="array" ref="H7190">IF($F7190="", "", IFS(_xlfn.XLOOKUP($F7190, accounts!$A$2:$A$86, accounts!$E$2:$E$86, 0)&gt;=1000, "Enterprise", _xlfn.XLOOKUP($F7190, accounts!$A$2:$A$86, accounts!$E$2:$E$86, 0)&gt;=100, "Mid-Market", TRUE, "SMB"))</f>
        <v>Enterprise</v>
      </c>
      <c r="I7190" s="1" t="str">
        <f t="array" ref="I7190">IF($F7190="", "", _xlfn.XLOOKUP($F7190,accounts!$A$2:$A$86,accounts!$F$2:$F$86, "Other"))</f>
        <v>United States</v>
      </c>
      <c r="J7190" s="1" t="s">
        <v>131</v>
      </c>
      <c r="K7190" s="3">
        <v>43010.0</v>
      </c>
      <c r="L7190" s="3">
        <v>43043.0</v>
      </c>
      <c r="M7190" s="1">
        <v>631.0</v>
      </c>
    </row>
    <row r="7191">
      <c r="A7191" s="1" t="s">
        <v>7396</v>
      </c>
      <c r="B7191" s="1" t="s">
        <v>17</v>
      </c>
      <c r="C7191" s="1" t="str">
        <f t="array" ref="C7191">_xlfn.XLOOKUP($B7191, sales_teams!$A$2:$A$36, sales_teams!$B$2:$B$36)</f>
        <v>Dustin Brinkmann</v>
      </c>
      <c r="D7191" s="1" t="str">
        <f t="array" ref="D7191">_xlfn.XLOOKUP($B7191, sales_teams!$A$2:$A$36, sales_teams!$C$2:$C$36)</f>
        <v>Central</v>
      </c>
      <c r="E7191" s="1" t="s">
        <v>188</v>
      </c>
      <c r="F7191" s="1" t="s">
        <v>119</v>
      </c>
      <c r="G7191" s="1" t="str">
        <f t="array" ref="G7191">IF($F7191="", "", _xlfn.XLOOKUP($F7191,accounts!$A$2:$A$86,accounts!$B$2:$B$86, "Other"))</f>
        <v>technology</v>
      </c>
      <c r="H7191" s="1" t="str">
        <f t="array" ref="H7191">IF($F7191="", "", IFS(_xlfn.XLOOKUP($F7191, accounts!$A$2:$A$86, accounts!$E$2:$E$86, 0)&gt;=1000, "Enterprise", _xlfn.XLOOKUP($F7191, accounts!$A$2:$A$86, accounts!$E$2:$E$86, 0)&gt;=100, "Mid-Market", TRUE, "SMB"))</f>
        <v>Enterprise</v>
      </c>
      <c r="I7191" s="1" t="str">
        <f t="array" ref="I7191">IF($F7191="", "", _xlfn.XLOOKUP($F7191,accounts!$A$2:$A$86,accounts!$F$2:$F$86, "Other"))</f>
        <v>Korea</v>
      </c>
      <c r="J7191" s="1" t="s">
        <v>192</v>
      </c>
      <c r="K7191" s="3">
        <v>43010.0</v>
      </c>
      <c r="L7191" s="3">
        <v>43021.0</v>
      </c>
      <c r="M7191" s="1">
        <v>0.0</v>
      </c>
    </row>
    <row r="7192">
      <c r="A7192" s="1" t="s">
        <v>7397</v>
      </c>
      <c r="B7192" s="1" t="s">
        <v>17</v>
      </c>
      <c r="C7192" s="1" t="str">
        <f t="array" ref="C7192">_xlfn.XLOOKUP($B7192, sales_teams!$A$2:$A$36, sales_teams!$B$2:$B$36)</f>
        <v>Dustin Brinkmann</v>
      </c>
      <c r="D7192" s="1" t="str">
        <f t="array" ref="D7192">_xlfn.XLOOKUP($B7192, sales_teams!$A$2:$A$36, sales_teams!$C$2:$C$36)</f>
        <v>Central</v>
      </c>
      <c r="E7192" s="1" t="s">
        <v>181</v>
      </c>
      <c r="F7192" s="1" t="s">
        <v>25</v>
      </c>
      <c r="G7192" s="1" t="str">
        <f t="array" ref="G7192">IF($F7192="", "", _xlfn.XLOOKUP($F7192,accounts!$A$2:$A$86,accounts!$B$2:$B$86, "Other"))</f>
        <v>medical</v>
      </c>
      <c r="H7192" s="1" t="str">
        <f t="array" ref="H7192">IF($F7192="", "", IFS(_xlfn.XLOOKUP($F7192, accounts!$A$2:$A$86, accounts!$E$2:$E$86, 0)&gt;=1000, "Enterprise", _xlfn.XLOOKUP($F7192, accounts!$A$2:$A$86, accounts!$E$2:$E$86, 0)&gt;=100, "Mid-Market", TRUE, "SMB"))</f>
        <v>Enterprise</v>
      </c>
      <c r="I7192" s="1" t="str">
        <f t="array" ref="I7192">IF($F7192="", "", _xlfn.XLOOKUP($F7192,accounts!$A$2:$A$86,accounts!$F$2:$F$86, "Other"))</f>
        <v>Kenya</v>
      </c>
      <c r="J7192" s="1" t="s">
        <v>131</v>
      </c>
      <c r="K7192" s="3">
        <v>43010.0</v>
      </c>
      <c r="L7192" s="3">
        <v>43020.0</v>
      </c>
      <c r="M7192" s="1">
        <v>536.0</v>
      </c>
    </row>
    <row r="7193">
      <c r="A7193" s="1" t="s">
        <v>7398</v>
      </c>
      <c r="B7193" s="1" t="s">
        <v>17</v>
      </c>
      <c r="C7193" s="1" t="str">
        <f t="array" ref="C7193">_xlfn.XLOOKUP($B7193, sales_teams!$A$2:$A$36, sales_teams!$B$2:$B$36)</f>
        <v>Dustin Brinkmann</v>
      </c>
      <c r="D7193" s="1" t="str">
        <f t="array" ref="D7193">_xlfn.XLOOKUP($B7193, sales_teams!$A$2:$A$36, sales_teams!$C$2:$C$36)</f>
        <v>Central</v>
      </c>
      <c r="E7193" s="1" t="s">
        <v>109</v>
      </c>
      <c r="F7193" s="1" t="s">
        <v>106</v>
      </c>
      <c r="G7193" s="1" t="str">
        <f t="array" ref="G7193">IF($F7193="", "", _xlfn.XLOOKUP($F7193,accounts!$A$2:$A$86,accounts!$B$2:$B$86, "Other"))</f>
        <v>retail</v>
      </c>
      <c r="H7193" s="1" t="str">
        <f t="array" ref="H7193">IF($F7193="", "", IFS(_xlfn.XLOOKUP($F7193, accounts!$A$2:$A$86, accounts!$E$2:$E$86, 0)&gt;=1000, "Enterprise", _xlfn.XLOOKUP($F7193, accounts!$A$2:$A$86, accounts!$E$2:$E$86, 0)&gt;=100, "Mid-Market", TRUE, "SMB"))</f>
        <v>Enterprise</v>
      </c>
      <c r="I7193" s="1" t="str">
        <f t="array" ref="I7193">IF($F7193="", "", _xlfn.XLOOKUP($F7193,accounts!$A$2:$A$86,accounts!$F$2:$F$86, "Other"))</f>
        <v>Italy</v>
      </c>
      <c r="J7193" s="1" t="s">
        <v>131</v>
      </c>
      <c r="K7193" s="3">
        <v>43010.0</v>
      </c>
      <c r="L7193" s="3">
        <v>43087.0</v>
      </c>
      <c r="M7193" s="1">
        <v>1127.0</v>
      </c>
    </row>
    <row r="7194">
      <c r="A7194" s="1" t="s">
        <v>7399</v>
      </c>
      <c r="B7194" s="1" t="s">
        <v>24</v>
      </c>
      <c r="C7194" s="1" t="str">
        <f t="array" ref="C7194">_xlfn.XLOOKUP($B7194, sales_teams!$A$2:$A$36, sales_teams!$B$2:$B$36)</f>
        <v>Melvin Marxen</v>
      </c>
      <c r="D7194" s="1" t="str">
        <f t="array" ref="D7194">_xlfn.XLOOKUP($B7194, sales_teams!$A$2:$A$36, sales_teams!$C$2:$C$36)</f>
        <v>Central</v>
      </c>
      <c r="E7194" s="1" t="s">
        <v>109</v>
      </c>
      <c r="F7194" s="1" t="s">
        <v>149</v>
      </c>
      <c r="G7194" s="1" t="str">
        <f t="array" ref="G7194">IF($F7194="", "", _xlfn.XLOOKUP($F7194,accounts!$A$2:$A$86,accounts!$B$2:$B$86, "Other"))</f>
        <v>medical</v>
      </c>
      <c r="H7194" s="1" t="str">
        <f t="array" ref="H7194">IF($F7194="", "", IFS(_xlfn.XLOOKUP($F7194, accounts!$A$2:$A$86, accounts!$E$2:$E$86, 0)&gt;=1000, "Enterprise", _xlfn.XLOOKUP($F7194, accounts!$A$2:$A$86, accounts!$E$2:$E$86, 0)&gt;=100, "Mid-Market", TRUE, "SMB"))</f>
        <v>Enterprise</v>
      </c>
      <c r="I7194" s="1" t="str">
        <f t="array" ref="I7194">IF($F7194="", "", _xlfn.XLOOKUP($F7194,accounts!$A$2:$A$86,accounts!$F$2:$F$86, "Other"))</f>
        <v>United States</v>
      </c>
      <c r="J7194" s="1" t="s">
        <v>192</v>
      </c>
      <c r="K7194" s="3">
        <v>43010.0</v>
      </c>
      <c r="L7194" s="3">
        <v>43012.0</v>
      </c>
      <c r="M7194" s="1">
        <v>0.0</v>
      </c>
    </row>
    <row r="7195">
      <c r="A7195" s="1" t="s">
        <v>7400</v>
      </c>
      <c r="B7195" s="1" t="s">
        <v>24</v>
      </c>
      <c r="C7195" s="1" t="str">
        <f t="array" ref="C7195">_xlfn.XLOOKUP($B7195, sales_teams!$A$2:$A$36, sales_teams!$B$2:$B$36)</f>
        <v>Melvin Marxen</v>
      </c>
      <c r="D7195" s="1" t="str">
        <f t="array" ref="D7195">_xlfn.XLOOKUP($B7195, sales_teams!$A$2:$A$36, sales_teams!$C$2:$C$36)</f>
        <v>Central</v>
      </c>
      <c r="E7195" s="1" t="s">
        <v>179</v>
      </c>
      <c r="F7195" s="1" t="s">
        <v>47</v>
      </c>
      <c r="G7195" s="1" t="str">
        <f t="array" ref="G7195">IF($F7195="", "", _xlfn.XLOOKUP($F7195,accounts!$A$2:$A$86,accounts!$B$2:$B$86, "Other"))</f>
        <v>retail</v>
      </c>
      <c r="H7195" s="1" t="str">
        <f t="array" ref="H7195">IF($F7195="", "", IFS(_xlfn.XLOOKUP($F7195, accounts!$A$2:$A$86, accounts!$E$2:$E$86, 0)&gt;=1000, "Enterprise", _xlfn.XLOOKUP($F7195, accounts!$A$2:$A$86, accounts!$E$2:$E$86, 0)&gt;=100, "Mid-Market", TRUE, "SMB"))</f>
        <v>Enterprise</v>
      </c>
      <c r="I7195" s="1" t="str">
        <f t="array" ref="I7195">IF($F7195="", "", _xlfn.XLOOKUP($F7195,accounts!$A$2:$A$86,accounts!$F$2:$F$86, "Other"))</f>
        <v>United States</v>
      </c>
      <c r="J7195" s="1" t="s">
        <v>131</v>
      </c>
      <c r="K7195" s="3">
        <v>43010.0</v>
      </c>
      <c r="L7195" s="3">
        <v>43017.0</v>
      </c>
      <c r="M7195" s="1">
        <v>56.0</v>
      </c>
    </row>
    <row r="7196">
      <c r="A7196" s="1" t="s">
        <v>7401</v>
      </c>
      <c r="B7196" s="1" t="s">
        <v>107</v>
      </c>
      <c r="C7196" s="1" t="str">
        <f t="array" ref="C7196">_xlfn.XLOOKUP($B7196, sales_teams!$A$2:$A$36, sales_teams!$B$2:$B$36)</f>
        <v>Summer Sewald</v>
      </c>
      <c r="D7196" s="1" t="str">
        <f t="array" ref="D7196">_xlfn.XLOOKUP($B7196, sales_teams!$A$2:$A$36, sales_teams!$C$2:$C$36)</f>
        <v>West</v>
      </c>
      <c r="E7196" s="1" t="s">
        <v>181</v>
      </c>
      <c r="F7196" s="1" t="s">
        <v>119</v>
      </c>
      <c r="G7196" s="1" t="str">
        <f t="array" ref="G7196">IF($F7196="", "", _xlfn.XLOOKUP($F7196,accounts!$A$2:$A$86,accounts!$B$2:$B$86, "Other"))</f>
        <v>technology</v>
      </c>
      <c r="H7196" s="1" t="str">
        <f t="array" ref="H7196">IF($F7196="", "", IFS(_xlfn.XLOOKUP($F7196, accounts!$A$2:$A$86, accounts!$E$2:$E$86, 0)&gt;=1000, "Enterprise", _xlfn.XLOOKUP($F7196, accounts!$A$2:$A$86, accounts!$E$2:$E$86, 0)&gt;=100, "Mid-Market", TRUE, "SMB"))</f>
        <v>Enterprise</v>
      </c>
      <c r="I7196" s="1" t="str">
        <f t="array" ref="I7196">IF($F7196="", "", _xlfn.XLOOKUP($F7196,accounts!$A$2:$A$86,accounts!$F$2:$F$86, "Other"))</f>
        <v>Korea</v>
      </c>
      <c r="J7196" s="1" t="s">
        <v>192</v>
      </c>
      <c r="K7196" s="3">
        <v>43010.0</v>
      </c>
      <c r="L7196" s="3">
        <v>43084.0</v>
      </c>
      <c r="M7196" s="1">
        <v>0.0</v>
      </c>
    </row>
    <row r="7197">
      <c r="A7197" s="1" t="s">
        <v>7402</v>
      </c>
      <c r="B7197" s="1" t="s">
        <v>54</v>
      </c>
      <c r="C7197" s="1" t="str">
        <f t="array" ref="C7197">_xlfn.XLOOKUP($B7197, sales_teams!$A$2:$A$36, sales_teams!$B$2:$B$36)</f>
        <v>Rocco Neubert</v>
      </c>
      <c r="D7197" s="1" t="str">
        <f t="array" ref="D7197">_xlfn.XLOOKUP($B7197, sales_teams!$A$2:$A$36, sales_teams!$C$2:$C$36)</f>
        <v>East</v>
      </c>
      <c r="E7197" s="1" t="s">
        <v>148</v>
      </c>
      <c r="F7197" s="1" t="s">
        <v>40</v>
      </c>
      <c r="G7197" s="1" t="str">
        <f t="array" ref="G7197">IF($F7197="", "", _xlfn.XLOOKUP($F7197,accounts!$A$2:$A$86,accounts!$B$2:$B$86, "Other"))</f>
        <v>technology</v>
      </c>
      <c r="H7197" s="1" t="str">
        <f t="array" ref="H7197">IF($F7197="", "", IFS(_xlfn.XLOOKUP($F7197, accounts!$A$2:$A$86, accounts!$E$2:$E$86, 0)&gt;=1000, "Enterprise", _xlfn.XLOOKUP($F7197, accounts!$A$2:$A$86, accounts!$E$2:$E$86, 0)&gt;=100, "Mid-Market", TRUE, "SMB"))</f>
        <v>Enterprise</v>
      </c>
      <c r="I7197" s="1" t="str">
        <f t="array" ref="I7197">IF($F7197="", "", _xlfn.XLOOKUP($F7197,accounts!$A$2:$A$86,accounts!$F$2:$F$86, "Other"))</f>
        <v>United States</v>
      </c>
      <c r="J7197" s="1" t="s">
        <v>131</v>
      </c>
      <c r="K7197" s="3">
        <v>43010.0</v>
      </c>
      <c r="L7197" s="3">
        <v>43018.0</v>
      </c>
      <c r="M7197" s="1">
        <v>4186.0</v>
      </c>
    </row>
    <row r="7198">
      <c r="A7198" s="1" t="s">
        <v>7403</v>
      </c>
      <c r="B7198" s="1" t="s">
        <v>54</v>
      </c>
      <c r="C7198" s="1" t="str">
        <f t="array" ref="C7198">_xlfn.XLOOKUP($B7198, sales_teams!$A$2:$A$36, sales_teams!$B$2:$B$36)</f>
        <v>Rocco Neubert</v>
      </c>
      <c r="D7198" s="1" t="str">
        <f t="array" ref="D7198">_xlfn.XLOOKUP($B7198, sales_teams!$A$2:$A$36, sales_teams!$C$2:$C$36)</f>
        <v>East</v>
      </c>
      <c r="E7198" s="1" t="s">
        <v>188</v>
      </c>
      <c r="F7198" s="1" t="s">
        <v>127</v>
      </c>
      <c r="G7198" s="1" t="str">
        <f t="array" ref="G7198">IF($F7198="", "", _xlfn.XLOOKUP($F7198,accounts!$A$2:$A$86,accounts!$B$2:$B$86, "Other"))</f>
        <v>technology</v>
      </c>
      <c r="H7198" s="1" t="str">
        <f t="array" ref="H7198">IF($F7198="", "", IFS(_xlfn.XLOOKUP($F7198, accounts!$A$2:$A$86, accounts!$E$2:$E$86, 0)&gt;=1000, "Enterprise", _xlfn.XLOOKUP($F7198, accounts!$A$2:$A$86, accounts!$E$2:$E$86, 0)&gt;=100, "Mid-Market", TRUE, "SMB"))</f>
        <v>Enterprise</v>
      </c>
      <c r="I7198" s="1" t="str">
        <f t="array" ref="I7198">IF($F7198="", "", _xlfn.XLOOKUP($F7198,accounts!$A$2:$A$86,accounts!$F$2:$F$86, "Other"))</f>
        <v>United States</v>
      </c>
      <c r="J7198" s="1" t="s">
        <v>131</v>
      </c>
      <c r="K7198" s="3">
        <v>43010.0</v>
      </c>
      <c r="L7198" s="3">
        <v>43020.0</v>
      </c>
      <c r="M7198" s="1">
        <v>3670.0</v>
      </c>
    </row>
    <row r="7199">
      <c r="A7199" s="1" t="s">
        <v>7404</v>
      </c>
      <c r="B7199" s="1" t="s">
        <v>54</v>
      </c>
      <c r="C7199" s="1" t="str">
        <f t="array" ref="C7199">_xlfn.XLOOKUP($B7199, sales_teams!$A$2:$A$36, sales_teams!$B$2:$B$36)</f>
        <v>Rocco Neubert</v>
      </c>
      <c r="D7199" s="1" t="str">
        <f t="array" ref="D7199">_xlfn.XLOOKUP($B7199, sales_teams!$A$2:$A$36, sales_teams!$C$2:$C$36)</f>
        <v>East</v>
      </c>
      <c r="E7199" s="1" t="s">
        <v>188</v>
      </c>
      <c r="F7199" s="1" t="s">
        <v>166</v>
      </c>
      <c r="G7199" s="1" t="str">
        <f t="array" ref="G7199">IF($F7199="", "", _xlfn.XLOOKUP($F7199,accounts!$A$2:$A$86,accounts!$B$2:$B$86, "Other"))</f>
        <v>finance</v>
      </c>
      <c r="H7199" s="1" t="str">
        <f t="array" ref="H7199">IF($F7199="", "", IFS(_xlfn.XLOOKUP($F7199, accounts!$A$2:$A$86, accounts!$E$2:$E$86, 0)&gt;=1000, "Enterprise", _xlfn.XLOOKUP($F7199, accounts!$A$2:$A$86, accounts!$E$2:$E$86, 0)&gt;=100, "Mid-Market", TRUE, "SMB"))</f>
        <v>Enterprise</v>
      </c>
      <c r="I7199" s="1" t="str">
        <f t="array" ref="I7199">IF($F7199="", "", _xlfn.XLOOKUP($F7199,accounts!$A$2:$A$86,accounts!$F$2:$F$86, "Other"))</f>
        <v>United States</v>
      </c>
      <c r="J7199" s="1" t="s">
        <v>131</v>
      </c>
      <c r="K7199" s="3">
        <v>43010.0</v>
      </c>
      <c r="L7199" s="3">
        <v>43020.0</v>
      </c>
      <c r="M7199" s="1">
        <v>3482.0</v>
      </c>
    </row>
    <row r="7200">
      <c r="A7200" s="1" t="s">
        <v>7405</v>
      </c>
      <c r="B7200" s="1" t="s">
        <v>41</v>
      </c>
      <c r="C7200" s="1" t="str">
        <f t="array" ref="C7200">_xlfn.XLOOKUP($B7200, sales_teams!$A$2:$A$36, sales_teams!$B$2:$B$36)</f>
        <v>Cara Losch</v>
      </c>
      <c r="D7200" s="1" t="str">
        <f t="array" ref="D7200">_xlfn.XLOOKUP($B7200, sales_teams!$A$2:$A$36, sales_teams!$C$2:$C$36)</f>
        <v>East</v>
      </c>
      <c r="E7200" s="1" t="s">
        <v>109</v>
      </c>
      <c r="F7200" s="1" t="s">
        <v>103</v>
      </c>
      <c r="G7200" s="1" t="str">
        <f t="array" ref="G7200">IF($F7200="", "", _xlfn.XLOOKUP($F7200,accounts!$A$2:$A$86,accounts!$B$2:$B$86, "Other"))</f>
        <v>retail</v>
      </c>
      <c r="H7200" s="1" t="str">
        <f t="array" ref="H7200">IF($F7200="", "", IFS(_xlfn.XLOOKUP($F7200, accounts!$A$2:$A$86, accounts!$E$2:$E$86, 0)&gt;=1000, "Enterprise", _xlfn.XLOOKUP($F7200, accounts!$A$2:$A$86, accounts!$E$2:$E$86, 0)&gt;=100, "Mid-Market", TRUE, "SMB"))</f>
        <v>Enterprise</v>
      </c>
      <c r="I7200" s="1" t="str">
        <f t="array" ref="I7200">IF($F7200="", "", _xlfn.XLOOKUP($F7200,accounts!$A$2:$A$86,accounts!$F$2:$F$86, "Other"))</f>
        <v>United States</v>
      </c>
      <c r="J7200" s="1" t="s">
        <v>192</v>
      </c>
      <c r="K7200" s="3">
        <v>43010.0</v>
      </c>
      <c r="L7200" s="3">
        <v>43020.0</v>
      </c>
      <c r="M7200" s="1">
        <v>0.0</v>
      </c>
    </row>
    <row r="7201">
      <c r="A7201" s="1" t="s">
        <v>7406</v>
      </c>
      <c r="B7201" s="1" t="s">
        <v>15</v>
      </c>
      <c r="C7201" s="1" t="str">
        <f t="array" ref="C7201">_xlfn.XLOOKUP($B7201, sales_teams!$A$2:$A$36, sales_teams!$B$2:$B$36)</f>
        <v>Dustin Brinkmann</v>
      </c>
      <c r="D7201" s="1" t="str">
        <f t="array" ref="D7201">_xlfn.XLOOKUP($B7201, sales_teams!$A$2:$A$36, sales_teams!$C$2:$C$36)</f>
        <v>Central</v>
      </c>
      <c r="E7201" s="1" t="s">
        <v>179</v>
      </c>
      <c r="F7201" s="1" t="s">
        <v>95</v>
      </c>
      <c r="G7201" s="1" t="str">
        <f t="array" ref="G7201">IF($F7201="", "", _xlfn.XLOOKUP($F7201,accounts!$A$2:$A$86,accounts!$B$2:$B$86, "Other"))</f>
        <v>finance</v>
      </c>
      <c r="H7201" s="1" t="str">
        <f t="array" ref="H7201">IF($F7201="", "", IFS(_xlfn.XLOOKUP($F7201, accounts!$A$2:$A$86, accounts!$E$2:$E$86, 0)&gt;=1000, "Enterprise", _xlfn.XLOOKUP($F7201, accounts!$A$2:$A$86, accounts!$E$2:$E$86, 0)&gt;=100, "Mid-Market", TRUE, "SMB"))</f>
        <v>Enterprise</v>
      </c>
      <c r="I7201" s="1" t="str">
        <f t="array" ref="I7201">IF($F7201="", "", _xlfn.XLOOKUP($F7201,accounts!$A$2:$A$86,accounts!$F$2:$F$86, "Other"))</f>
        <v>United States</v>
      </c>
      <c r="J7201" s="1" t="s">
        <v>192</v>
      </c>
      <c r="K7201" s="3">
        <v>43010.0</v>
      </c>
      <c r="L7201" s="3">
        <v>43012.0</v>
      </c>
      <c r="M7201" s="1">
        <v>0.0</v>
      </c>
    </row>
    <row r="7202">
      <c r="A7202" s="1" t="s">
        <v>7407</v>
      </c>
      <c r="B7202" s="1" t="s">
        <v>34</v>
      </c>
      <c r="C7202" s="1" t="str">
        <f t="array" ref="C7202">_xlfn.XLOOKUP($B7202, sales_teams!$A$2:$A$36, sales_teams!$B$2:$B$36)</f>
        <v>Cara Losch</v>
      </c>
      <c r="D7202" s="1" t="str">
        <f t="array" ref="D7202">_xlfn.XLOOKUP($B7202, sales_teams!$A$2:$A$36, sales_teams!$C$2:$C$36)</f>
        <v>East</v>
      </c>
      <c r="E7202" s="1" t="s">
        <v>179</v>
      </c>
      <c r="F7202" s="1" t="s">
        <v>126</v>
      </c>
      <c r="G7202" s="1" t="str">
        <f t="array" ref="G7202">IF($F7202="", "", _xlfn.XLOOKUP($F7202,accounts!$A$2:$A$86,accounts!$B$2:$B$86, "Other"))</f>
        <v>retail</v>
      </c>
      <c r="H7202" s="1" t="str">
        <f t="array" ref="H7202">IF($F7202="", "", IFS(_xlfn.XLOOKUP($F7202, accounts!$A$2:$A$86, accounts!$E$2:$E$86, 0)&gt;=1000, "Enterprise", _xlfn.XLOOKUP($F7202, accounts!$A$2:$A$86, accounts!$E$2:$E$86, 0)&gt;=100, "Mid-Market", TRUE, "SMB"))</f>
        <v>Enterprise</v>
      </c>
      <c r="I7202" s="1" t="str">
        <f t="array" ref="I7202">IF($F7202="", "", _xlfn.XLOOKUP($F7202,accounts!$A$2:$A$86,accounts!$F$2:$F$86, "Other"))</f>
        <v>United States</v>
      </c>
      <c r="J7202" s="1" t="s">
        <v>131</v>
      </c>
      <c r="K7202" s="3">
        <v>43010.0</v>
      </c>
      <c r="L7202" s="3">
        <v>43019.0</v>
      </c>
      <c r="M7202" s="1">
        <v>50.0</v>
      </c>
    </row>
    <row r="7203">
      <c r="A7203" s="1" t="s">
        <v>7408</v>
      </c>
      <c r="B7203" s="1" t="s">
        <v>34</v>
      </c>
      <c r="C7203" s="1" t="str">
        <f t="array" ref="C7203">_xlfn.XLOOKUP($B7203, sales_teams!$A$2:$A$36, sales_teams!$B$2:$B$36)</f>
        <v>Cara Losch</v>
      </c>
      <c r="D7203" s="1" t="str">
        <f t="array" ref="D7203">_xlfn.XLOOKUP($B7203, sales_teams!$A$2:$A$36, sales_teams!$C$2:$C$36)</f>
        <v>East</v>
      </c>
      <c r="E7203" s="1" t="s">
        <v>188</v>
      </c>
      <c r="F7203" s="1" t="s">
        <v>55</v>
      </c>
      <c r="G7203" s="1" t="str">
        <f t="array" ref="G7203">IF($F7203="", "", _xlfn.XLOOKUP($F7203,accounts!$A$2:$A$86,accounts!$B$2:$B$86, "Other"))</f>
        <v>entertainment</v>
      </c>
      <c r="H7203" s="1" t="str">
        <f t="array" ref="H7203">IF($F7203="", "", IFS(_xlfn.XLOOKUP($F7203, accounts!$A$2:$A$86, accounts!$E$2:$E$86, 0)&gt;=1000, "Enterprise", _xlfn.XLOOKUP($F7203, accounts!$A$2:$A$86, accounts!$E$2:$E$86, 0)&gt;=100, "Mid-Market", TRUE, "SMB"))</f>
        <v>Enterprise</v>
      </c>
      <c r="I7203" s="1" t="str">
        <f t="array" ref="I7203">IF($F7203="", "", _xlfn.XLOOKUP($F7203,accounts!$A$2:$A$86,accounts!$F$2:$F$86, "Other"))</f>
        <v>United States</v>
      </c>
      <c r="J7203" s="1" t="s">
        <v>131</v>
      </c>
      <c r="K7203" s="3">
        <v>43010.0</v>
      </c>
      <c r="L7203" s="3">
        <v>43100.0</v>
      </c>
      <c r="M7203" s="1">
        <v>3629.0</v>
      </c>
    </row>
    <row r="7204">
      <c r="A7204" s="1" t="s">
        <v>7409</v>
      </c>
      <c r="B7204" s="1" t="s">
        <v>105</v>
      </c>
      <c r="C7204" s="1" t="str">
        <f t="array" ref="C7204">_xlfn.XLOOKUP($B7204, sales_teams!$A$2:$A$36, sales_teams!$B$2:$B$36)</f>
        <v>Summer Sewald</v>
      </c>
      <c r="D7204" s="1" t="str">
        <f t="array" ref="D7204">_xlfn.XLOOKUP($B7204, sales_teams!$A$2:$A$36, sales_teams!$C$2:$C$36)</f>
        <v>West</v>
      </c>
      <c r="E7204" s="1" t="s">
        <v>181</v>
      </c>
      <c r="F7204" s="1" t="s">
        <v>119</v>
      </c>
      <c r="G7204" s="1" t="str">
        <f t="array" ref="G7204">IF($F7204="", "", _xlfn.XLOOKUP($F7204,accounts!$A$2:$A$86,accounts!$B$2:$B$86, "Other"))</f>
        <v>technology</v>
      </c>
      <c r="H7204" s="1" t="str">
        <f t="array" ref="H7204">IF($F7204="", "", IFS(_xlfn.XLOOKUP($F7204, accounts!$A$2:$A$86, accounts!$E$2:$E$86, 0)&gt;=1000, "Enterprise", _xlfn.XLOOKUP($F7204, accounts!$A$2:$A$86, accounts!$E$2:$E$86, 0)&gt;=100, "Mid-Market", TRUE, "SMB"))</f>
        <v>Enterprise</v>
      </c>
      <c r="I7204" s="1" t="str">
        <f t="array" ref="I7204">IF($F7204="", "", _xlfn.XLOOKUP($F7204,accounts!$A$2:$A$86,accounts!$F$2:$F$86, "Other"))</f>
        <v>Korea</v>
      </c>
      <c r="J7204" s="1" t="s">
        <v>192</v>
      </c>
      <c r="K7204" s="3">
        <v>43010.0</v>
      </c>
      <c r="L7204" s="3">
        <v>43011.0</v>
      </c>
      <c r="M7204" s="1">
        <v>0.0</v>
      </c>
    </row>
    <row r="7205">
      <c r="A7205" s="1" t="s">
        <v>7410</v>
      </c>
      <c r="B7205" s="1" t="s">
        <v>105</v>
      </c>
      <c r="C7205" s="1" t="str">
        <f t="array" ref="C7205">_xlfn.XLOOKUP($B7205, sales_teams!$A$2:$A$36, sales_teams!$B$2:$B$36)</f>
        <v>Summer Sewald</v>
      </c>
      <c r="D7205" s="1" t="str">
        <f t="array" ref="D7205">_xlfn.XLOOKUP($B7205, sales_teams!$A$2:$A$36, sales_teams!$C$2:$C$36)</f>
        <v>West</v>
      </c>
      <c r="E7205" s="1" t="s">
        <v>148</v>
      </c>
      <c r="F7205" s="1" t="s">
        <v>117</v>
      </c>
      <c r="G7205" s="1" t="str">
        <f t="array" ref="G7205">IF($F7205="", "", _xlfn.XLOOKUP($F7205,accounts!$A$2:$A$86,accounts!$B$2:$B$86, "Other"))</f>
        <v>retail</v>
      </c>
      <c r="H7205" s="1" t="str">
        <f t="array" ref="H7205">IF($F7205="", "", IFS(_xlfn.XLOOKUP($F7205, accounts!$A$2:$A$86, accounts!$E$2:$E$86, 0)&gt;=1000, "Enterprise", _xlfn.XLOOKUP($F7205, accounts!$A$2:$A$86, accounts!$E$2:$E$86, 0)&gt;=100, "Mid-Market", TRUE, "SMB"))</f>
        <v>Mid-Market</v>
      </c>
      <c r="I7205" s="1" t="str">
        <f t="array" ref="I7205">IF($F7205="", "", _xlfn.XLOOKUP($F7205,accounts!$A$2:$A$86,accounts!$F$2:$F$86, "Other"))</f>
        <v>United States</v>
      </c>
      <c r="J7205" s="1" t="s">
        <v>192</v>
      </c>
      <c r="K7205" s="3">
        <v>43010.0</v>
      </c>
      <c r="L7205" s="3">
        <v>43019.0</v>
      </c>
      <c r="M7205" s="1">
        <v>0.0</v>
      </c>
    </row>
    <row r="7206">
      <c r="A7206" s="1" t="s">
        <v>7411</v>
      </c>
      <c r="B7206" s="1" t="s">
        <v>105</v>
      </c>
      <c r="C7206" s="1" t="str">
        <f t="array" ref="C7206">_xlfn.XLOOKUP($B7206, sales_teams!$A$2:$A$36, sales_teams!$B$2:$B$36)</f>
        <v>Summer Sewald</v>
      </c>
      <c r="D7206" s="1" t="str">
        <f t="array" ref="D7206">_xlfn.XLOOKUP($B7206, sales_teams!$A$2:$A$36, sales_teams!$C$2:$C$36)</f>
        <v>West</v>
      </c>
      <c r="E7206" s="1" t="s">
        <v>181</v>
      </c>
      <c r="F7206" s="1" t="s">
        <v>59</v>
      </c>
      <c r="G7206" s="1" t="str">
        <f t="array" ref="G7206">IF($F7206="", "", _xlfn.XLOOKUP($F7206,accounts!$A$2:$A$86,accounts!$B$2:$B$86, "Other"))</f>
        <v>medical</v>
      </c>
      <c r="H7206" s="1" t="str">
        <f t="array" ref="H7206">IF($F7206="", "", IFS(_xlfn.XLOOKUP($F7206, accounts!$A$2:$A$86, accounts!$E$2:$E$86, 0)&gt;=1000, "Enterprise", _xlfn.XLOOKUP($F7206, accounts!$A$2:$A$86, accounts!$E$2:$E$86, 0)&gt;=100, "Mid-Market", TRUE, "SMB"))</f>
        <v>SMB</v>
      </c>
      <c r="I7206" s="1" t="str">
        <f t="array" ref="I7206">IF($F7206="", "", _xlfn.XLOOKUP($F7206,accounts!$A$2:$A$86,accounts!$F$2:$F$86, "Other"))</f>
        <v>United States</v>
      </c>
      <c r="J7206" s="1" t="s">
        <v>131</v>
      </c>
      <c r="K7206" s="3">
        <v>43010.0</v>
      </c>
      <c r="L7206" s="3">
        <v>43020.0</v>
      </c>
      <c r="M7206" s="1">
        <v>544.0</v>
      </c>
    </row>
    <row r="7207">
      <c r="A7207" s="1" t="s">
        <v>7412</v>
      </c>
      <c r="B7207" s="1" t="s">
        <v>7</v>
      </c>
      <c r="C7207" s="1" t="str">
        <f t="array" ref="C7207">_xlfn.XLOOKUP($B7207, sales_teams!$A$2:$A$36, sales_teams!$B$2:$B$36)</f>
        <v>Dustin Brinkmann</v>
      </c>
      <c r="D7207" s="1" t="str">
        <f t="array" ref="D7207">_xlfn.XLOOKUP($B7207, sales_teams!$A$2:$A$36, sales_teams!$C$2:$C$36)</f>
        <v>Central</v>
      </c>
      <c r="E7207" s="1" t="s">
        <v>194</v>
      </c>
      <c r="F7207" s="1" t="s">
        <v>150</v>
      </c>
      <c r="G7207" s="1" t="str">
        <f t="array" ref="G7207">IF($F7207="", "", _xlfn.XLOOKUP($F7207,accounts!$A$2:$A$86,accounts!$B$2:$B$86, "Other"))</f>
        <v>technology</v>
      </c>
      <c r="H7207" s="1" t="str">
        <f t="array" ref="H7207">IF($F7207="", "", IFS(_xlfn.XLOOKUP($F7207, accounts!$A$2:$A$86, accounts!$E$2:$E$86, 0)&gt;=1000, "Enterprise", _xlfn.XLOOKUP($F7207, accounts!$A$2:$A$86, accounts!$E$2:$E$86, 0)&gt;=100, "Mid-Market", TRUE, "SMB"))</f>
        <v>Enterprise</v>
      </c>
      <c r="I7207" s="1" t="str">
        <f t="array" ref="I7207">IF($F7207="", "", _xlfn.XLOOKUP($F7207,accounts!$A$2:$A$86,accounts!$F$2:$F$86, "Other"))</f>
        <v>United States</v>
      </c>
      <c r="J7207" s="1" t="s">
        <v>192</v>
      </c>
      <c r="K7207" s="3">
        <v>43011.0</v>
      </c>
      <c r="L7207" s="3">
        <v>43017.0</v>
      </c>
      <c r="M7207" s="1">
        <v>0.0</v>
      </c>
    </row>
    <row r="7208">
      <c r="A7208" s="1" t="s">
        <v>7413</v>
      </c>
      <c r="B7208" s="1" t="s">
        <v>12</v>
      </c>
      <c r="C7208" s="1" t="str">
        <f t="array" ref="C7208">_xlfn.XLOOKUP($B7208, sales_teams!$A$2:$A$36, sales_teams!$B$2:$B$36)</f>
        <v>Dustin Brinkmann</v>
      </c>
      <c r="D7208" s="1" t="str">
        <f t="array" ref="D7208">_xlfn.XLOOKUP($B7208, sales_teams!$A$2:$A$36, sales_teams!$C$2:$C$36)</f>
        <v>Central</v>
      </c>
      <c r="E7208" s="1" t="s">
        <v>188</v>
      </c>
      <c r="F7208" s="1" t="s">
        <v>155</v>
      </c>
      <c r="G7208" s="1" t="str">
        <f t="array" ref="G7208">IF($F7208="", "", _xlfn.XLOOKUP($F7208,accounts!$A$2:$A$86,accounts!$B$2:$B$86, "Other"))</f>
        <v>finance</v>
      </c>
      <c r="H7208" s="1" t="str">
        <f t="array" ref="H7208">IF($F7208="", "", IFS(_xlfn.XLOOKUP($F7208, accounts!$A$2:$A$86, accounts!$E$2:$E$86, 0)&gt;=1000, "Enterprise", _xlfn.XLOOKUP($F7208, accounts!$A$2:$A$86, accounts!$E$2:$E$86, 0)&gt;=100, "Mid-Market", TRUE, "SMB"))</f>
        <v>Enterprise</v>
      </c>
      <c r="I7208" s="1" t="str">
        <f t="array" ref="I7208">IF($F7208="", "", _xlfn.XLOOKUP($F7208,accounts!$A$2:$A$86,accounts!$F$2:$F$86, "Other"))</f>
        <v>United States</v>
      </c>
      <c r="J7208" s="1" t="s">
        <v>131</v>
      </c>
      <c r="K7208" s="3">
        <v>43011.0</v>
      </c>
      <c r="L7208" s="3">
        <v>43018.0</v>
      </c>
      <c r="M7208" s="1">
        <v>3415.0</v>
      </c>
    </row>
    <row r="7209">
      <c r="A7209" s="1" t="s">
        <v>7414</v>
      </c>
      <c r="B7209" s="1" t="s">
        <v>39</v>
      </c>
      <c r="C7209" s="1" t="str">
        <f t="array" ref="C7209">_xlfn.XLOOKUP($B7209, sales_teams!$A$2:$A$36, sales_teams!$B$2:$B$36)</f>
        <v>Cara Losch</v>
      </c>
      <c r="D7209" s="1" t="str">
        <f t="array" ref="D7209">_xlfn.XLOOKUP($B7209, sales_teams!$A$2:$A$36, sales_teams!$C$2:$C$36)</f>
        <v>East</v>
      </c>
      <c r="E7209" s="1" t="s">
        <v>181</v>
      </c>
      <c r="F7209" s="1" t="s">
        <v>43</v>
      </c>
      <c r="G7209" s="1" t="str">
        <f t="array" ref="G7209">IF($F7209="", "", _xlfn.XLOOKUP($F7209,accounts!$A$2:$A$86,accounts!$B$2:$B$86, "Other"))</f>
        <v>software</v>
      </c>
      <c r="H7209" s="1" t="str">
        <f t="array" ref="H7209">IF($F7209="", "", IFS(_xlfn.XLOOKUP($F7209, accounts!$A$2:$A$86, accounts!$E$2:$E$86, 0)&gt;=1000, "Enterprise", _xlfn.XLOOKUP($F7209, accounts!$A$2:$A$86, accounts!$E$2:$E$86, 0)&gt;=100, "Mid-Market", TRUE, "SMB"))</f>
        <v>Enterprise</v>
      </c>
      <c r="I7209" s="1" t="str">
        <f t="array" ref="I7209">IF($F7209="", "", _xlfn.XLOOKUP($F7209,accounts!$A$2:$A$86,accounts!$F$2:$F$86, "Other"))</f>
        <v>United States</v>
      </c>
      <c r="J7209" s="1" t="s">
        <v>131</v>
      </c>
      <c r="K7209" s="3">
        <v>43011.0</v>
      </c>
      <c r="L7209" s="3">
        <v>43012.0</v>
      </c>
      <c r="M7209" s="1">
        <v>616.0</v>
      </c>
    </row>
    <row r="7210">
      <c r="A7210" s="1" t="s">
        <v>7415</v>
      </c>
      <c r="B7210" s="1" t="s">
        <v>48</v>
      </c>
      <c r="C7210" s="1" t="str">
        <f t="array" ref="C7210">_xlfn.XLOOKUP($B7210, sales_teams!$A$2:$A$36, sales_teams!$B$2:$B$36)</f>
        <v>Rocco Neubert</v>
      </c>
      <c r="D7210" s="1" t="str">
        <f t="array" ref="D7210">_xlfn.XLOOKUP($B7210, sales_teams!$A$2:$A$36, sales_teams!$C$2:$C$36)</f>
        <v>East</v>
      </c>
      <c r="E7210" s="1" t="s">
        <v>109</v>
      </c>
      <c r="F7210" s="1" t="s">
        <v>83</v>
      </c>
      <c r="G7210" s="1" t="str">
        <f t="array" ref="G7210">IF($F7210="", "", _xlfn.XLOOKUP($F7210,accounts!$A$2:$A$86,accounts!$B$2:$B$86, "Other"))</f>
        <v>marketing</v>
      </c>
      <c r="H7210" s="1" t="str">
        <f t="array" ref="H7210">IF($F7210="", "", IFS(_xlfn.XLOOKUP($F7210, accounts!$A$2:$A$86, accounts!$E$2:$E$86, 0)&gt;=1000, "Enterprise", _xlfn.XLOOKUP($F7210, accounts!$A$2:$A$86, accounts!$E$2:$E$86, 0)&gt;=100, "Mid-Market", TRUE, "SMB"))</f>
        <v>Enterprise</v>
      </c>
      <c r="I7210" s="1" t="str">
        <f t="array" ref="I7210">IF($F7210="", "", _xlfn.XLOOKUP($F7210,accounts!$A$2:$A$86,accounts!$F$2:$F$86, "Other"))</f>
        <v>United States</v>
      </c>
      <c r="J7210" s="1" t="s">
        <v>131</v>
      </c>
      <c r="K7210" s="3">
        <v>43011.0</v>
      </c>
      <c r="L7210" s="3">
        <v>43016.0</v>
      </c>
      <c r="M7210" s="1">
        <v>1050.0</v>
      </c>
    </row>
    <row r="7211">
      <c r="A7211" s="1" t="s">
        <v>7416</v>
      </c>
      <c r="B7211" s="1" t="s">
        <v>30</v>
      </c>
      <c r="C7211" s="1" t="str">
        <f t="array" ref="C7211">_xlfn.XLOOKUP($B7211, sales_teams!$A$2:$A$36, sales_teams!$B$2:$B$36)</f>
        <v>Melvin Marxen</v>
      </c>
      <c r="D7211" s="1" t="str">
        <f t="array" ref="D7211">_xlfn.XLOOKUP($B7211, sales_teams!$A$2:$A$36, sales_teams!$C$2:$C$36)</f>
        <v>Central</v>
      </c>
      <c r="E7211" s="1" t="s">
        <v>179</v>
      </c>
      <c r="F7211" s="1" t="s">
        <v>164</v>
      </c>
      <c r="G7211" s="1" t="str">
        <f t="array" ref="G7211">IF($F7211="", "", _xlfn.XLOOKUP($F7211,accounts!$A$2:$A$86,accounts!$B$2:$B$86, "Other"))</f>
        <v>retail</v>
      </c>
      <c r="H7211" s="1" t="str">
        <f t="array" ref="H7211">IF($F7211="", "", IFS(_xlfn.XLOOKUP($F7211, accounts!$A$2:$A$86, accounts!$E$2:$E$86, 0)&gt;=1000, "Enterprise", _xlfn.XLOOKUP($F7211, accounts!$A$2:$A$86, accounts!$E$2:$E$86, 0)&gt;=100, "Mid-Market", TRUE, "SMB"))</f>
        <v>Mid-Market</v>
      </c>
      <c r="I7211" s="1" t="str">
        <f t="array" ref="I7211">IF($F7211="", "", _xlfn.XLOOKUP($F7211,accounts!$A$2:$A$86,accounts!$F$2:$F$86, "Other"))</f>
        <v>United States</v>
      </c>
      <c r="J7211" s="1" t="s">
        <v>131</v>
      </c>
      <c r="K7211" s="3">
        <v>43011.0</v>
      </c>
      <c r="L7211" s="3">
        <v>43018.0</v>
      </c>
      <c r="M7211" s="1">
        <v>58.0</v>
      </c>
    </row>
    <row r="7212">
      <c r="A7212" s="1" t="s">
        <v>7417</v>
      </c>
      <c r="B7212" s="1" t="s">
        <v>53</v>
      </c>
      <c r="C7212" s="1" t="str">
        <f t="array" ref="C7212">_xlfn.XLOOKUP($B7212, sales_teams!$A$2:$A$36, sales_teams!$B$2:$B$36)</f>
        <v>Rocco Neubert</v>
      </c>
      <c r="D7212" s="1" t="str">
        <f t="array" ref="D7212">_xlfn.XLOOKUP($B7212, sales_teams!$A$2:$A$36, sales_teams!$C$2:$C$36)</f>
        <v>East</v>
      </c>
      <c r="E7212" s="1" t="s">
        <v>188</v>
      </c>
      <c r="F7212" s="1" t="s">
        <v>177</v>
      </c>
      <c r="G7212" s="1" t="str">
        <f t="array" ref="G7212">IF($F7212="", "", _xlfn.XLOOKUP($F7212,accounts!$A$2:$A$86,accounts!$B$2:$B$86, "Other"))</f>
        <v>software</v>
      </c>
      <c r="H7212" s="1" t="str">
        <f t="array" ref="H7212">IF($F7212="", "", IFS(_xlfn.XLOOKUP($F7212, accounts!$A$2:$A$86, accounts!$E$2:$E$86, 0)&gt;=1000, "Enterprise", _xlfn.XLOOKUP($F7212, accounts!$A$2:$A$86, accounts!$E$2:$E$86, 0)&gt;=100, "Mid-Market", TRUE, "SMB"))</f>
        <v>Enterprise</v>
      </c>
      <c r="I7212" s="1" t="str">
        <f t="array" ref="I7212">IF($F7212="", "", _xlfn.XLOOKUP($F7212,accounts!$A$2:$A$86,accounts!$F$2:$F$86, "Other"))</f>
        <v>United States</v>
      </c>
      <c r="J7212" s="1" t="s">
        <v>131</v>
      </c>
      <c r="K7212" s="3">
        <v>43011.0</v>
      </c>
      <c r="L7212" s="3">
        <v>43013.0</v>
      </c>
      <c r="M7212" s="1">
        <v>3858.0</v>
      </c>
    </row>
    <row r="7213">
      <c r="A7213" s="1" t="s">
        <v>7418</v>
      </c>
      <c r="B7213" s="1" t="s">
        <v>94</v>
      </c>
      <c r="C7213" s="1" t="str">
        <f t="array" ref="C7213">_xlfn.XLOOKUP($B7213, sales_teams!$A$2:$A$36, sales_teams!$B$2:$B$36)</f>
        <v>Celia Rouche</v>
      </c>
      <c r="D7213" s="1" t="str">
        <f t="array" ref="D7213">_xlfn.XLOOKUP($B7213, sales_teams!$A$2:$A$36, sales_teams!$C$2:$C$36)</f>
        <v>West</v>
      </c>
      <c r="E7213" s="1" t="s">
        <v>179</v>
      </c>
      <c r="F7213" s="1" t="s">
        <v>59</v>
      </c>
      <c r="G7213" s="1" t="str">
        <f t="array" ref="G7213">IF($F7213="", "", _xlfn.XLOOKUP($F7213,accounts!$A$2:$A$86,accounts!$B$2:$B$86, "Other"))</f>
        <v>medical</v>
      </c>
      <c r="H7213" s="1" t="str">
        <f t="array" ref="H7213">IF($F7213="", "", IFS(_xlfn.XLOOKUP($F7213, accounts!$A$2:$A$86, accounts!$E$2:$E$86, 0)&gt;=1000, "Enterprise", _xlfn.XLOOKUP($F7213, accounts!$A$2:$A$86, accounts!$E$2:$E$86, 0)&gt;=100, "Mid-Market", TRUE, "SMB"))</f>
        <v>SMB</v>
      </c>
      <c r="I7213" s="1" t="str">
        <f t="array" ref="I7213">IF($F7213="", "", _xlfn.XLOOKUP($F7213,accounts!$A$2:$A$86,accounts!$F$2:$F$86, "Other"))</f>
        <v>United States</v>
      </c>
      <c r="J7213" s="1" t="s">
        <v>192</v>
      </c>
      <c r="K7213" s="3">
        <v>43011.0</v>
      </c>
      <c r="L7213" s="3">
        <v>43021.0</v>
      </c>
      <c r="M7213" s="1">
        <v>0.0</v>
      </c>
    </row>
    <row r="7214">
      <c r="A7214" s="1" t="s">
        <v>7419</v>
      </c>
      <c r="B7214" s="1" t="s">
        <v>26</v>
      </c>
      <c r="C7214" s="1" t="str">
        <f t="array" ref="C7214">_xlfn.XLOOKUP($B7214, sales_teams!$A$2:$A$36, sales_teams!$B$2:$B$36)</f>
        <v>Melvin Marxen</v>
      </c>
      <c r="D7214" s="1" t="str">
        <f t="array" ref="D7214">_xlfn.XLOOKUP($B7214, sales_teams!$A$2:$A$36, sales_teams!$C$2:$C$36)</f>
        <v>Central</v>
      </c>
      <c r="E7214" s="1" t="s">
        <v>181</v>
      </c>
      <c r="F7214" s="1" t="s">
        <v>119</v>
      </c>
      <c r="G7214" s="1" t="str">
        <f t="array" ref="G7214">IF($F7214="", "", _xlfn.XLOOKUP($F7214,accounts!$A$2:$A$86,accounts!$B$2:$B$86, "Other"))</f>
        <v>technology</v>
      </c>
      <c r="H7214" s="1" t="str">
        <f t="array" ref="H7214">IF($F7214="", "", IFS(_xlfn.XLOOKUP($F7214, accounts!$A$2:$A$86, accounts!$E$2:$E$86, 0)&gt;=1000, "Enterprise", _xlfn.XLOOKUP($F7214, accounts!$A$2:$A$86, accounts!$E$2:$E$86, 0)&gt;=100, "Mid-Market", TRUE, "SMB"))</f>
        <v>Enterprise</v>
      </c>
      <c r="I7214" s="1" t="str">
        <f t="array" ref="I7214">IF($F7214="", "", _xlfn.XLOOKUP($F7214,accounts!$A$2:$A$86,accounts!$F$2:$F$86, "Other"))</f>
        <v>Korea</v>
      </c>
      <c r="J7214" s="1" t="s">
        <v>192</v>
      </c>
      <c r="K7214" s="3">
        <v>43011.0</v>
      </c>
      <c r="L7214" s="3">
        <v>43012.0</v>
      </c>
      <c r="M7214" s="1">
        <v>0.0</v>
      </c>
    </row>
    <row r="7215">
      <c r="A7215" s="1" t="s">
        <v>7420</v>
      </c>
      <c r="B7215" s="1" t="s">
        <v>26</v>
      </c>
      <c r="C7215" s="1" t="str">
        <f t="array" ref="C7215">_xlfn.XLOOKUP($B7215, sales_teams!$A$2:$A$36, sales_teams!$B$2:$B$36)</f>
        <v>Melvin Marxen</v>
      </c>
      <c r="D7215" s="1" t="str">
        <f t="array" ref="D7215">_xlfn.XLOOKUP($B7215, sales_teams!$A$2:$A$36, sales_teams!$C$2:$C$36)</f>
        <v>Central</v>
      </c>
      <c r="E7215" s="1" t="s">
        <v>194</v>
      </c>
      <c r="F7215" s="1" t="s">
        <v>95</v>
      </c>
      <c r="G7215" s="1" t="str">
        <f t="array" ref="G7215">IF($F7215="", "", _xlfn.XLOOKUP($F7215,accounts!$A$2:$A$86,accounts!$B$2:$B$86, "Other"))</f>
        <v>finance</v>
      </c>
      <c r="H7215" s="1" t="str">
        <f t="array" ref="H7215">IF($F7215="", "", IFS(_xlfn.XLOOKUP($F7215, accounts!$A$2:$A$86, accounts!$E$2:$E$86, 0)&gt;=1000, "Enterprise", _xlfn.XLOOKUP($F7215, accounts!$A$2:$A$86, accounts!$E$2:$E$86, 0)&gt;=100, "Mid-Market", TRUE, "SMB"))</f>
        <v>Enterprise</v>
      </c>
      <c r="I7215" s="1" t="str">
        <f t="array" ref="I7215">IF($F7215="", "", _xlfn.XLOOKUP($F7215,accounts!$A$2:$A$86,accounts!$F$2:$F$86, "Other"))</f>
        <v>United States</v>
      </c>
      <c r="J7215" s="1" t="s">
        <v>192</v>
      </c>
      <c r="K7215" s="3">
        <v>43011.0</v>
      </c>
      <c r="L7215" s="3">
        <v>43013.0</v>
      </c>
      <c r="M7215" s="1">
        <v>0.0</v>
      </c>
    </row>
    <row r="7216">
      <c r="A7216" s="1" t="s">
        <v>7421</v>
      </c>
      <c r="B7216" s="1" t="s">
        <v>26</v>
      </c>
      <c r="C7216" s="1" t="str">
        <f t="array" ref="C7216">_xlfn.XLOOKUP($B7216, sales_teams!$A$2:$A$36, sales_teams!$B$2:$B$36)</f>
        <v>Melvin Marxen</v>
      </c>
      <c r="D7216" s="1" t="str">
        <f t="array" ref="D7216">_xlfn.XLOOKUP($B7216, sales_teams!$A$2:$A$36, sales_teams!$C$2:$C$36)</f>
        <v>Central</v>
      </c>
      <c r="E7216" s="1" t="s">
        <v>188</v>
      </c>
      <c r="F7216" s="1" t="s">
        <v>149</v>
      </c>
      <c r="G7216" s="1" t="str">
        <f t="array" ref="G7216">IF($F7216="", "", _xlfn.XLOOKUP($F7216,accounts!$A$2:$A$86,accounts!$B$2:$B$86, "Other"))</f>
        <v>medical</v>
      </c>
      <c r="H7216" s="1" t="str">
        <f t="array" ref="H7216">IF($F7216="", "", IFS(_xlfn.XLOOKUP($F7216, accounts!$A$2:$A$86, accounts!$E$2:$E$86, 0)&gt;=1000, "Enterprise", _xlfn.XLOOKUP($F7216, accounts!$A$2:$A$86, accounts!$E$2:$E$86, 0)&gt;=100, "Mid-Market", TRUE, "SMB"))</f>
        <v>Enterprise</v>
      </c>
      <c r="I7216" s="1" t="str">
        <f t="array" ref="I7216">IF($F7216="", "", _xlfn.XLOOKUP($F7216,accounts!$A$2:$A$86,accounts!$F$2:$F$86, "Other"))</f>
        <v>United States</v>
      </c>
      <c r="J7216" s="1" t="s">
        <v>192</v>
      </c>
      <c r="K7216" s="3">
        <v>43011.0</v>
      </c>
      <c r="L7216" s="3">
        <v>43018.0</v>
      </c>
      <c r="M7216" s="1">
        <v>0.0</v>
      </c>
    </row>
    <row r="7217">
      <c r="A7217" s="1" t="s">
        <v>7422</v>
      </c>
      <c r="B7217" s="1" t="s">
        <v>26</v>
      </c>
      <c r="C7217" s="1" t="str">
        <f t="array" ref="C7217">_xlfn.XLOOKUP($B7217, sales_teams!$A$2:$A$36, sales_teams!$B$2:$B$36)</f>
        <v>Melvin Marxen</v>
      </c>
      <c r="D7217" s="1" t="str">
        <f t="array" ref="D7217">_xlfn.XLOOKUP($B7217, sales_teams!$A$2:$A$36, sales_teams!$C$2:$C$36)</f>
        <v>Central</v>
      </c>
      <c r="E7217" s="1" t="s">
        <v>188</v>
      </c>
      <c r="F7217" s="1" t="s">
        <v>78</v>
      </c>
      <c r="G7217" s="1" t="str">
        <f t="array" ref="G7217">IF($F7217="", "", _xlfn.XLOOKUP($F7217,accounts!$A$2:$A$86,accounts!$B$2:$B$86, "Other"))</f>
        <v>marketing</v>
      </c>
      <c r="H7217" s="1" t="str">
        <f t="array" ref="H7217">IF($F7217="", "", IFS(_xlfn.XLOOKUP($F7217, accounts!$A$2:$A$86, accounts!$E$2:$E$86, 0)&gt;=1000, "Enterprise", _xlfn.XLOOKUP($F7217, accounts!$A$2:$A$86, accounts!$E$2:$E$86, 0)&gt;=100, "Mid-Market", TRUE, "SMB"))</f>
        <v>Enterprise</v>
      </c>
      <c r="I7217" s="1" t="str">
        <f t="array" ref="I7217">IF($F7217="", "", _xlfn.XLOOKUP($F7217,accounts!$A$2:$A$86,accounts!$F$2:$F$86, "Other"))</f>
        <v>United States</v>
      </c>
      <c r="J7217" s="1" t="s">
        <v>131</v>
      </c>
      <c r="K7217" s="3">
        <v>43011.0</v>
      </c>
      <c r="L7217" s="3">
        <v>43047.0</v>
      </c>
      <c r="M7217" s="1">
        <v>3207.0</v>
      </c>
    </row>
    <row r="7218">
      <c r="A7218" s="1" t="s">
        <v>7423</v>
      </c>
      <c r="B7218" s="1" t="s">
        <v>88</v>
      </c>
      <c r="C7218" s="1" t="str">
        <f t="array" ref="C7218">_xlfn.XLOOKUP($B7218, sales_teams!$A$2:$A$36, sales_teams!$B$2:$B$36)</f>
        <v>Celia Rouche</v>
      </c>
      <c r="D7218" s="1" t="str">
        <f t="array" ref="D7218">_xlfn.XLOOKUP($B7218, sales_teams!$A$2:$A$36, sales_teams!$C$2:$C$36)</f>
        <v>West</v>
      </c>
      <c r="E7218" s="1" t="s">
        <v>188</v>
      </c>
      <c r="F7218" s="1" t="s">
        <v>127</v>
      </c>
      <c r="G7218" s="1" t="str">
        <f t="array" ref="G7218">IF($F7218="", "", _xlfn.XLOOKUP($F7218,accounts!$A$2:$A$86,accounts!$B$2:$B$86, "Other"))</f>
        <v>technology</v>
      </c>
      <c r="H7218" s="1" t="str">
        <f t="array" ref="H7218">IF($F7218="", "", IFS(_xlfn.XLOOKUP($F7218, accounts!$A$2:$A$86, accounts!$E$2:$E$86, 0)&gt;=1000, "Enterprise", _xlfn.XLOOKUP($F7218, accounts!$A$2:$A$86, accounts!$E$2:$E$86, 0)&gt;=100, "Mid-Market", TRUE, "SMB"))</f>
        <v>Enterprise</v>
      </c>
      <c r="I7218" s="1" t="str">
        <f t="array" ref="I7218">IF($F7218="", "", _xlfn.XLOOKUP($F7218,accounts!$A$2:$A$86,accounts!$F$2:$F$86, "Other"))</f>
        <v>United States</v>
      </c>
      <c r="J7218" s="1" t="s">
        <v>131</v>
      </c>
      <c r="K7218" s="3">
        <v>43011.0</v>
      </c>
      <c r="L7218" s="3">
        <v>43060.0</v>
      </c>
      <c r="M7218" s="1">
        <v>3795.0</v>
      </c>
    </row>
    <row r="7219">
      <c r="A7219" s="1" t="s">
        <v>7424</v>
      </c>
      <c r="B7219" s="1" t="s">
        <v>19</v>
      </c>
      <c r="C7219" s="1" t="str">
        <f t="array" ref="C7219">_xlfn.XLOOKUP($B7219, sales_teams!$A$2:$A$36, sales_teams!$B$2:$B$36)</f>
        <v>Melvin Marxen</v>
      </c>
      <c r="D7219" s="1" t="str">
        <f t="array" ref="D7219">_xlfn.XLOOKUP($B7219, sales_teams!$A$2:$A$36, sales_teams!$C$2:$C$36)</f>
        <v>Central</v>
      </c>
      <c r="E7219" s="1" t="s">
        <v>179</v>
      </c>
      <c r="F7219" s="1" t="s">
        <v>150</v>
      </c>
      <c r="G7219" s="1" t="str">
        <f t="array" ref="G7219">IF($F7219="", "", _xlfn.XLOOKUP($F7219,accounts!$A$2:$A$86,accounts!$B$2:$B$86, "Other"))</f>
        <v>technology</v>
      </c>
      <c r="H7219" s="1" t="str">
        <f t="array" ref="H7219">IF($F7219="", "", IFS(_xlfn.XLOOKUP($F7219, accounts!$A$2:$A$86, accounts!$E$2:$E$86, 0)&gt;=1000, "Enterprise", _xlfn.XLOOKUP($F7219, accounts!$A$2:$A$86, accounts!$E$2:$E$86, 0)&gt;=100, "Mid-Market", TRUE, "SMB"))</f>
        <v>Enterprise</v>
      </c>
      <c r="I7219" s="1" t="str">
        <f t="array" ref="I7219">IF($F7219="", "", _xlfn.XLOOKUP($F7219,accounts!$A$2:$A$86,accounts!$F$2:$F$86, "Other"))</f>
        <v>United States</v>
      </c>
      <c r="J7219" s="1" t="s">
        <v>192</v>
      </c>
      <c r="K7219" s="3">
        <v>43011.0</v>
      </c>
      <c r="L7219" s="3">
        <v>43055.0</v>
      </c>
      <c r="M7219" s="1">
        <v>0.0</v>
      </c>
    </row>
    <row r="7220">
      <c r="A7220" s="1" t="s">
        <v>7425</v>
      </c>
      <c r="B7220" s="1" t="s">
        <v>104</v>
      </c>
      <c r="C7220" s="1" t="str">
        <f t="array" ref="C7220">_xlfn.XLOOKUP($B7220, sales_teams!$A$2:$A$36, sales_teams!$B$2:$B$36)</f>
        <v>Summer Sewald</v>
      </c>
      <c r="D7220" s="1" t="str">
        <f t="array" ref="D7220">_xlfn.XLOOKUP($B7220, sales_teams!$A$2:$A$36, sales_teams!$C$2:$C$36)</f>
        <v>West</v>
      </c>
      <c r="E7220" s="1" t="s">
        <v>109</v>
      </c>
      <c r="F7220" s="1" t="s">
        <v>124</v>
      </c>
      <c r="G7220" s="1" t="str">
        <f t="array" ref="G7220">IF($F7220="", "", _xlfn.XLOOKUP($F7220,accounts!$A$2:$A$86,accounts!$B$2:$B$86, "Other"))</f>
        <v>retail</v>
      </c>
      <c r="H7220" s="1" t="str">
        <f t="array" ref="H7220">IF($F7220="", "", IFS(_xlfn.XLOOKUP($F7220, accounts!$A$2:$A$86, accounts!$E$2:$E$86, 0)&gt;=1000, "Enterprise", _xlfn.XLOOKUP($F7220, accounts!$A$2:$A$86, accounts!$E$2:$E$86, 0)&gt;=100, "Mid-Market", TRUE, "SMB"))</f>
        <v>Enterprise</v>
      </c>
      <c r="I7220" s="1" t="str">
        <f t="array" ref="I7220">IF($F7220="", "", _xlfn.XLOOKUP($F7220,accounts!$A$2:$A$86,accounts!$F$2:$F$86, "Other"))</f>
        <v>United States</v>
      </c>
      <c r="J7220" s="1" t="s">
        <v>131</v>
      </c>
      <c r="K7220" s="3">
        <v>43011.0</v>
      </c>
      <c r="L7220" s="3">
        <v>43016.0</v>
      </c>
      <c r="M7220" s="1">
        <v>1028.0</v>
      </c>
    </row>
    <row r="7221">
      <c r="A7221" s="1" t="s">
        <v>7426</v>
      </c>
      <c r="B7221" s="1" t="s">
        <v>104</v>
      </c>
      <c r="C7221" s="1" t="str">
        <f t="array" ref="C7221">_xlfn.XLOOKUP($B7221, sales_teams!$A$2:$A$36, sales_teams!$B$2:$B$36)</f>
        <v>Summer Sewald</v>
      </c>
      <c r="D7221" s="1" t="str">
        <f t="array" ref="D7221">_xlfn.XLOOKUP($B7221, sales_teams!$A$2:$A$36, sales_teams!$C$2:$C$36)</f>
        <v>West</v>
      </c>
      <c r="E7221" s="1" t="s">
        <v>179</v>
      </c>
      <c r="F7221" s="1" t="s">
        <v>80</v>
      </c>
      <c r="G7221" s="1" t="str">
        <f t="array" ref="G7221">IF($F7221="", "", _xlfn.XLOOKUP($F7221,accounts!$A$2:$A$86,accounts!$B$2:$B$86, "Other"))</f>
        <v>technology</v>
      </c>
      <c r="H7221" s="1" t="str">
        <f t="array" ref="H7221">IF($F7221="", "", IFS(_xlfn.XLOOKUP($F7221, accounts!$A$2:$A$86, accounts!$E$2:$E$86, 0)&gt;=1000, "Enterprise", _xlfn.XLOOKUP($F7221, accounts!$A$2:$A$86, accounts!$E$2:$E$86, 0)&gt;=100, "Mid-Market", TRUE, "SMB"))</f>
        <v>Enterprise</v>
      </c>
      <c r="I7221" s="1" t="str">
        <f t="array" ref="I7221">IF($F7221="", "", _xlfn.XLOOKUP($F7221,accounts!$A$2:$A$86,accounts!$F$2:$F$86, "Other"))</f>
        <v>United States</v>
      </c>
      <c r="J7221" s="1" t="s">
        <v>131</v>
      </c>
      <c r="K7221" s="3">
        <v>43011.0</v>
      </c>
      <c r="L7221" s="3">
        <v>43023.0</v>
      </c>
      <c r="M7221" s="1">
        <v>64.0</v>
      </c>
    </row>
    <row r="7222">
      <c r="A7222" s="1" t="s">
        <v>7427</v>
      </c>
      <c r="B7222" s="1" t="s">
        <v>102</v>
      </c>
      <c r="C7222" s="1" t="str">
        <f t="array" ref="C7222">_xlfn.XLOOKUP($B7222, sales_teams!$A$2:$A$36, sales_teams!$B$2:$B$36)</f>
        <v>Summer Sewald</v>
      </c>
      <c r="D7222" s="1" t="str">
        <f t="array" ref="D7222">_xlfn.XLOOKUP($B7222, sales_teams!$A$2:$A$36, sales_teams!$C$2:$C$36)</f>
        <v>West</v>
      </c>
      <c r="E7222" s="1" t="s">
        <v>181</v>
      </c>
      <c r="G7222" s="1" t="str">
        <f t="array" ref="G7222">IF($F7222="", "", _xlfn.XLOOKUP($F7222,accounts!$A$2:$A$86,accounts!$B$2:$B$86, "Other"))</f>
        <v/>
      </c>
      <c r="H7222" s="1" t="str">
        <f t="array" ref="H7222">IF($F7222="", "", IFS(_xlfn.XLOOKUP($F7222, accounts!$A$2:$A$86, accounts!$E$2:$E$86, 0)&gt;=1000, "Enterprise", _xlfn.XLOOKUP($F7222, accounts!$A$2:$A$86, accounts!$E$2:$E$86, 0)&gt;=100, "Mid-Market", TRUE, "SMB"))</f>
        <v/>
      </c>
      <c r="I7222" s="1" t="str">
        <f t="array" ref="I7222">IF($F7222="", "", _xlfn.XLOOKUP($F7222,accounts!$A$2:$A$86,accounts!$F$2:$F$86, "Other"))</f>
        <v/>
      </c>
      <c r="J7222" s="1" t="s">
        <v>189</v>
      </c>
      <c r="K7222" s="3">
        <v>43011.0</v>
      </c>
    </row>
    <row r="7223">
      <c r="A7223" s="1" t="s">
        <v>7428</v>
      </c>
      <c r="B7223" s="1" t="s">
        <v>24</v>
      </c>
      <c r="C7223" s="1" t="str">
        <f t="array" ref="C7223">_xlfn.XLOOKUP($B7223, sales_teams!$A$2:$A$36, sales_teams!$B$2:$B$36)</f>
        <v>Melvin Marxen</v>
      </c>
      <c r="D7223" s="1" t="str">
        <f t="array" ref="D7223">_xlfn.XLOOKUP($B7223, sales_teams!$A$2:$A$36, sales_teams!$C$2:$C$36)</f>
        <v>Central</v>
      </c>
      <c r="E7223" s="1" t="s">
        <v>148</v>
      </c>
      <c r="F7223" s="1" t="s">
        <v>145</v>
      </c>
      <c r="G7223" s="1" t="str">
        <f t="array" ref="G7223">IF($F7223="", "", _xlfn.XLOOKUP($F7223,accounts!$A$2:$A$86,accounts!$B$2:$B$86, "Other"))</f>
        <v>technology</v>
      </c>
      <c r="H7223" s="1" t="str">
        <f t="array" ref="H7223">IF($F7223="", "", IFS(_xlfn.XLOOKUP($F7223, accounts!$A$2:$A$86, accounts!$E$2:$E$86, 0)&gt;=1000, "Enterprise", _xlfn.XLOOKUP($F7223, accounts!$A$2:$A$86, accounts!$E$2:$E$86, 0)&gt;=100, "Mid-Market", TRUE, "SMB"))</f>
        <v>Enterprise</v>
      </c>
      <c r="I7223" s="1" t="str">
        <f t="array" ref="I7223">IF($F7223="", "", _xlfn.XLOOKUP($F7223,accounts!$A$2:$A$86,accounts!$F$2:$F$86, "Other"))</f>
        <v>Panama</v>
      </c>
      <c r="J7223" s="1" t="s">
        <v>192</v>
      </c>
      <c r="K7223" s="3">
        <v>43011.0</v>
      </c>
      <c r="L7223" s="3">
        <v>43063.0</v>
      </c>
      <c r="M7223" s="1">
        <v>0.0</v>
      </c>
    </row>
    <row r="7224">
      <c r="A7224" s="1" t="s">
        <v>7429</v>
      </c>
      <c r="B7224" s="1" t="s">
        <v>54</v>
      </c>
      <c r="C7224" s="1" t="str">
        <f t="array" ref="C7224">_xlfn.XLOOKUP($B7224, sales_teams!$A$2:$A$36, sales_teams!$B$2:$B$36)</f>
        <v>Rocco Neubert</v>
      </c>
      <c r="D7224" s="1" t="str">
        <f t="array" ref="D7224">_xlfn.XLOOKUP($B7224, sales_teams!$A$2:$A$36, sales_teams!$C$2:$C$36)</f>
        <v>East</v>
      </c>
      <c r="E7224" s="1" t="s">
        <v>109</v>
      </c>
      <c r="F7224" s="1" t="s">
        <v>40</v>
      </c>
      <c r="G7224" s="1" t="str">
        <f t="array" ref="G7224">IF($F7224="", "", _xlfn.XLOOKUP($F7224,accounts!$A$2:$A$86,accounts!$B$2:$B$86, "Other"))</f>
        <v>technology</v>
      </c>
      <c r="H7224" s="1" t="str">
        <f t="array" ref="H7224">IF($F7224="", "", IFS(_xlfn.XLOOKUP($F7224, accounts!$A$2:$A$86, accounts!$E$2:$E$86, 0)&gt;=1000, "Enterprise", _xlfn.XLOOKUP($F7224, accounts!$A$2:$A$86, accounts!$E$2:$E$86, 0)&gt;=100, "Mid-Market", TRUE, "SMB"))</f>
        <v>Enterprise</v>
      </c>
      <c r="I7224" s="1" t="str">
        <f t="array" ref="I7224">IF($F7224="", "", _xlfn.XLOOKUP($F7224,accounts!$A$2:$A$86,accounts!$F$2:$F$86, "Other"))</f>
        <v>United States</v>
      </c>
      <c r="J7224" s="1" t="s">
        <v>131</v>
      </c>
      <c r="K7224" s="3">
        <v>43011.0</v>
      </c>
      <c r="L7224" s="3">
        <v>43078.0</v>
      </c>
      <c r="M7224" s="1">
        <v>1284.0</v>
      </c>
    </row>
    <row r="7225">
      <c r="A7225" s="1" t="s">
        <v>7430</v>
      </c>
      <c r="B7225" s="1" t="s">
        <v>54</v>
      </c>
      <c r="C7225" s="1" t="str">
        <f t="array" ref="C7225">_xlfn.XLOOKUP($B7225, sales_teams!$A$2:$A$36, sales_teams!$B$2:$B$36)</f>
        <v>Rocco Neubert</v>
      </c>
      <c r="D7225" s="1" t="str">
        <f t="array" ref="D7225">_xlfn.XLOOKUP($B7225, sales_teams!$A$2:$A$36, sales_teams!$C$2:$C$36)</f>
        <v>East</v>
      </c>
      <c r="E7225" s="1" t="s">
        <v>148</v>
      </c>
      <c r="F7225" s="1" t="s">
        <v>123</v>
      </c>
      <c r="G7225" s="1" t="str">
        <f t="array" ref="G7225">IF($F7225="", "", _xlfn.XLOOKUP($F7225,accounts!$A$2:$A$86,accounts!$B$2:$B$86, "Other"))</f>
        <v>technology</v>
      </c>
      <c r="H7225" s="1" t="str">
        <f t="array" ref="H7225">IF($F7225="", "", IFS(_xlfn.XLOOKUP($F7225, accounts!$A$2:$A$86, accounts!$E$2:$E$86, 0)&gt;=1000, "Enterprise", _xlfn.XLOOKUP($F7225, accounts!$A$2:$A$86, accounts!$E$2:$E$86, 0)&gt;=100, "Mid-Market", TRUE, "SMB"))</f>
        <v>Enterprise</v>
      </c>
      <c r="I7225" s="1" t="str">
        <f t="array" ref="I7225">IF($F7225="", "", _xlfn.XLOOKUP($F7225,accounts!$A$2:$A$86,accounts!$F$2:$F$86, "Other"))</f>
        <v>United States</v>
      </c>
      <c r="J7225" s="1" t="s">
        <v>131</v>
      </c>
      <c r="K7225" s="3">
        <v>43011.0</v>
      </c>
      <c r="L7225" s="3">
        <v>43097.0</v>
      </c>
      <c r="M7225" s="1">
        <v>5044.0</v>
      </c>
    </row>
    <row r="7226">
      <c r="A7226" s="1" t="s">
        <v>7431</v>
      </c>
      <c r="B7226" s="1" t="s">
        <v>65</v>
      </c>
      <c r="C7226" s="1" t="str">
        <f t="array" ref="C7226">_xlfn.XLOOKUP($B7226, sales_teams!$A$2:$A$36, sales_teams!$B$2:$B$36)</f>
        <v>Celia Rouche</v>
      </c>
      <c r="D7226" s="1" t="str">
        <f t="array" ref="D7226">_xlfn.XLOOKUP($B7226, sales_teams!$A$2:$A$36, sales_teams!$C$2:$C$36)</f>
        <v>West</v>
      </c>
      <c r="E7226" s="1" t="s">
        <v>179</v>
      </c>
      <c r="F7226" s="1" t="s">
        <v>170</v>
      </c>
      <c r="G7226" s="1" t="str">
        <f t="array" ref="G7226">IF($F7226="", "", _xlfn.XLOOKUP($F7226,accounts!$A$2:$A$86,accounts!$B$2:$B$86, "Other"))</f>
        <v>employment</v>
      </c>
      <c r="H7226" s="1" t="str">
        <f t="array" ref="H7226">IF($F7226="", "", IFS(_xlfn.XLOOKUP($F7226, accounts!$A$2:$A$86, accounts!$E$2:$E$86, 0)&gt;=1000, "Enterprise", _xlfn.XLOOKUP($F7226, accounts!$A$2:$A$86, accounts!$E$2:$E$86, 0)&gt;=100, "Mid-Market", TRUE, "SMB"))</f>
        <v>Enterprise</v>
      </c>
      <c r="I7226" s="1" t="str">
        <f t="array" ref="I7226">IF($F7226="", "", _xlfn.XLOOKUP($F7226,accounts!$A$2:$A$86,accounts!$F$2:$F$86, "Other"))</f>
        <v>United States</v>
      </c>
      <c r="J7226" s="1" t="s">
        <v>192</v>
      </c>
      <c r="K7226" s="3">
        <v>43011.0</v>
      </c>
      <c r="L7226" s="3">
        <v>43014.0</v>
      </c>
      <c r="M7226" s="1">
        <v>0.0</v>
      </c>
    </row>
    <row r="7227">
      <c r="A7227" s="1" t="s">
        <v>7432</v>
      </c>
      <c r="B7227" s="1" t="s">
        <v>15</v>
      </c>
      <c r="C7227" s="1" t="str">
        <f t="array" ref="C7227">_xlfn.XLOOKUP($B7227, sales_teams!$A$2:$A$36, sales_teams!$B$2:$B$36)</f>
        <v>Dustin Brinkmann</v>
      </c>
      <c r="D7227" s="1" t="str">
        <f t="array" ref="D7227">_xlfn.XLOOKUP($B7227, sales_teams!$A$2:$A$36, sales_teams!$C$2:$C$36)</f>
        <v>Central</v>
      </c>
      <c r="E7227" s="1" t="s">
        <v>188</v>
      </c>
      <c r="F7227" s="1" t="s">
        <v>145</v>
      </c>
      <c r="G7227" s="1" t="str">
        <f t="array" ref="G7227">IF($F7227="", "", _xlfn.XLOOKUP($F7227,accounts!$A$2:$A$86,accounts!$B$2:$B$86, "Other"))</f>
        <v>technology</v>
      </c>
      <c r="H7227" s="1" t="str">
        <f t="array" ref="H7227">IF($F7227="", "", IFS(_xlfn.XLOOKUP($F7227, accounts!$A$2:$A$86, accounts!$E$2:$E$86, 0)&gt;=1000, "Enterprise", _xlfn.XLOOKUP($F7227, accounts!$A$2:$A$86, accounts!$E$2:$E$86, 0)&gt;=100, "Mid-Market", TRUE, "SMB"))</f>
        <v>Enterprise</v>
      </c>
      <c r="I7227" s="1" t="str">
        <f t="array" ref="I7227">IF($F7227="", "", _xlfn.XLOOKUP($F7227,accounts!$A$2:$A$86,accounts!$F$2:$F$86, "Other"))</f>
        <v>Panama</v>
      </c>
      <c r="J7227" s="1" t="s">
        <v>131</v>
      </c>
      <c r="K7227" s="3">
        <v>43011.0</v>
      </c>
      <c r="L7227" s="3">
        <v>43017.0</v>
      </c>
      <c r="M7227" s="1">
        <v>3254.0</v>
      </c>
    </row>
    <row r="7228">
      <c r="A7228" s="1" t="s">
        <v>7433</v>
      </c>
      <c r="B7228" s="1" t="s">
        <v>60</v>
      </c>
      <c r="C7228" s="1" t="str">
        <f t="array" ref="C7228">_xlfn.XLOOKUP($B7228, sales_teams!$A$2:$A$36, sales_teams!$B$2:$B$36)</f>
        <v>Celia Rouche</v>
      </c>
      <c r="D7228" s="1" t="str">
        <f t="array" ref="D7228">_xlfn.XLOOKUP($B7228, sales_teams!$A$2:$A$36, sales_teams!$C$2:$C$36)</f>
        <v>West</v>
      </c>
      <c r="E7228" s="1" t="s">
        <v>194</v>
      </c>
      <c r="G7228" s="1" t="str">
        <f t="array" ref="G7228">IF($F7228="", "", _xlfn.XLOOKUP($F7228,accounts!$A$2:$A$86,accounts!$B$2:$B$86, "Other"))</f>
        <v/>
      </c>
      <c r="H7228" s="1" t="str">
        <f t="array" ref="H7228">IF($F7228="", "", IFS(_xlfn.XLOOKUP($F7228, accounts!$A$2:$A$86, accounts!$E$2:$E$86, 0)&gt;=1000, "Enterprise", _xlfn.XLOOKUP($F7228, accounts!$A$2:$A$86, accounts!$E$2:$E$86, 0)&gt;=100, "Mid-Market", TRUE, "SMB"))</f>
        <v/>
      </c>
      <c r="I7228" s="1" t="str">
        <f t="array" ref="I7228">IF($F7228="", "", _xlfn.XLOOKUP($F7228,accounts!$A$2:$A$86,accounts!$F$2:$F$86, "Other"))</f>
        <v/>
      </c>
      <c r="J7228" s="1" t="s">
        <v>189</v>
      </c>
      <c r="K7228" s="3">
        <v>43011.0</v>
      </c>
    </row>
    <row r="7229">
      <c r="A7229" s="1" t="s">
        <v>7434</v>
      </c>
      <c r="B7229" s="1" t="s">
        <v>60</v>
      </c>
      <c r="C7229" s="1" t="str">
        <f t="array" ref="C7229">_xlfn.XLOOKUP($B7229, sales_teams!$A$2:$A$36, sales_teams!$B$2:$B$36)</f>
        <v>Celia Rouche</v>
      </c>
      <c r="D7229" s="1" t="str">
        <f t="array" ref="D7229">_xlfn.XLOOKUP($B7229, sales_teams!$A$2:$A$36, sales_teams!$C$2:$C$36)</f>
        <v>West</v>
      </c>
      <c r="E7229" s="1" t="s">
        <v>148</v>
      </c>
      <c r="F7229" s="1" t="s">
        <v>119</v>
      </c>
      <c r="G7229" s="1" t="str">
        <f t="array" ref="G7229">IF($F7229="", "", _xlfn.XLOOKUP($F7229,accounts!$A$2:$A$86,accounts!$B$2:$B$86, "Other"))</f>
        <v>technology</v>
      </c>
      <c r="H7229" s="1" t="str">
        <f t="array" ref="H7229">IF($F7229="", "", IFS(_xlfn.XLOOKUP($F7229, accounts!$A$2:$A$86, accounts!$E$2:$E$86, 0)&gt;=1000, "Enterprise", _xlfn.XLOOKUP($F7229, accounts!$A$2:$A$86, accounts!$E$2:$E$86, 0)&gt;=100, "Mid-Market", TRUE, "SMB"))</f>
        <v>Enterprise</v>
      </c>
      <c r="I7229" s="1" t="str">
        <f t="array" ref="I7229">IF($F7229="", "", _xlfn.XLOOKUP($F7229,accounts!$A$2:$A$86,accounts!$F$2:$F$86, "Other"))</f>
        <v>Korea</v>
      </c>
      <c r="J7229" s="1" t="s">
        <v>192</v>
      </c>
      <c r="K7229" s="3">
        <v>43011.0</v>
      </c>
      <c r="L7229" s="3">
        <v>43016.0</v>
      </c>
      <c r="M7229" s="1">
        <v>0.0</v>
      </c>
    </row>
    <row r="7230">
      <c r="A7230" s="1" t="s">
        <v>7435</v>
      </c>
      <c r="B7230" s="1" t="s">
        <v>34</v>
      </c>
      <c r="C7230" s="1" t="str">
        <f t="array" ref="C7230">_xlfn.XLOOKUP($B7230, sales_teams!$A$2:$A$36, sales_teams!$B$2:$B$36)</f>
        <v>Cara Losch</v>
      </c>
      <c r="D7230" s="1" t="str">
        <f t="array" ref="D7230">_xlfn.XLOOKUP($B7230, sales_teams!$A$2:$A$36, sales_teams!$C$2:$C$36)</f>
        <v>East</v>
      </c>
      <c r="E7230" s="1" t="s">
        <v>179</v>
      </c>
      <c r="F7230" s="1" t="s">
        <v>169</v>
      </c>
      <c r="G7230" s="1" t="str">
        <f t="array" ref="G7230">IF($F7230="", "", _xlfn.XLOOKUP($F7230,accounts!$A$2:$A$86,accounts!$B$2:$B$86, "Other"))</f>
        <v>entertainment</v>
      </c>
      <c r="H7230" s="1" t="str">
        <f t="array" ref="H7230">IF($F7230="", "", IFS(_xlfn.XLOOKUP($F7230, accounts!$A$2:$A$86, accounts!$E$2:$E$86, 0)&gt;=1000, "Enterprise", _xlfn.XLOOKUP($F7230, accounts!$A$2:$A$86, accounts!$E$2:$E$86, 0)&gt;=100, "Mid-Market", TRUE, "SMB"))</f>
        <v>Enterprise</v>
      </c>
      <c r="I7230" s="1" t="str">
        <f t="array" ref="I7230">IF($F7230="", "", _xlfn.XLOOKUP($F7230,accounts!$A$2:$A$86,accounts!$F$2:$F$86, "Other"))</f>
        <v>United States</v>
      </c>
      <c r="J7230" s="1" t="s">
        <v>192</v>
      </c>
      <c r="K7230" s="3">
        <v>43011.0</v>
      </c>
      <c r="L7230" s="3">
        <v>43092.0</v>
      </c>
      <c r="M7230" s="1">
        <v>0.0</v>
      </c>
    </row>
    <row r="7231">
      <c r="A7231" s="1" t="s">
        <v>7436</v>
      </c>
      <c r="B7231" s="1" t="s">
        <v>45</v>
      </c>
      <c r="C7231" s="1" t="str">
        <f t="array" ref="C7231">_xlfn.XLOOKUP($B7231, sales_teams!$A$2:$A$36, sales_teams!$B$2:$B$36)</f>
        <v>Cara Losch</v>
      </c>
      <c r="D7231" s="1" t="str">
        <f t="array" ref="D7231">_xlfn.XLOOKUP($B7231, sales_teams!$A$2:$A$36, sales_teams!$C$2:$C$36)</f>
        <v>East</v>
      </c>
      <c r="E7231" s="1" t="s">
        <v>148</v>
      </c>
      <c r="F7231" s="1" t="s">
        <v>167</v>
      </c>
      <c r="G7231" s="1" t="str">
        <f t="array" ref="G7231">IF($F7231="", "", _xlfn.XLOOKUP($F7231,accounts!$A$2:$A$86,accounts!$B$2:$B$86, "Other"))</f>
        <v>finance</v>
      </c>
      <c r="H7231" s="1" t="str">
        <f t="array" ref="H7231">IF($F7231="", "", IFS(_xlfn.XLOOKUP($F7231, accounts!$A$2:$A$86, accounts!$E$2:$E$86, 0)&gt;=1000, "Enterprise", _xlfn.XLOOKUP($F7231, accounts!$A$2:$A$86, accounts!$E$2:$E$86, 0)&gt;=100, "Mid-Market", TRUE, "SMB"))</f>
        <v>Mid-Market</v>
      </c>
      <c r="I7231" s="1" t="str">
        <f t="array" ref="I7231">IF($F7231="", "", _xlfn.XLOOKUP($F7231,accounts!$A$2:$A$86,accounts!$F$2:$F$86, "Other"))</f>
        <v>United States</v>
      </c>
      <c r="J7231" s="1" t="s">
        <v>131</v>
      </c>
      <c r="K7231" s="3">
        <v>43011.0</v>
      </c>
      <c r="L7231" s="3">
        <v>43018.0</v>
      </c>
      <c r="M7231" s="1">
        <v>5127.0</v>
      </c>
    </row>
    <row r="7232">
      <c r="A7232" s="1" t="s">
        <v>7437</v>
      </c>
      <c r="B7232" s="1" t="s">
        <v>105</v>
      </c>
      <c r="C7232" s="1" t="str">
        <f t="array" ref="C7232">_xlfn.XLOOKUP($B7232, sales_teams!$A$2:$A$36, sales_teams!$B$2:$B$36)</f>
        <v>Summer Sewald</v>
      </c>
      <c r="D7232" s="1" t="str">
        <f t="array" ref="D7232">_xlfn.XLOOKUP($B7232, sales_teams!$A$2:$A$36, sales_teams!$C$2:$C$36)</f>
        <v>West</v>
      </c>
      <c r="E7232" s="1" t="s">
        <v>148</v>
      </c>
      <c r="F7232" s="1" t="s">
        <v>115</v>
      </c>
      <c r="G7232" s="1" t="str">
        <f t="array" ref="G7232">IF($F7232="", "", _xlfn.XLOOKUP($F7232,accounts!$A$2:$A$86,accounts!$B$2:$B$86, "Other"))</f>
        <v>services</v>
      </c>
      <c r="H7232" s="1" t="str">
        <f t="array" ref="H7232">IF($F7232="", "", IFS(_xlfn.XLOOKUP($F7232, accounts!$A$2:$A$86, accounts!$E$2:$E$86, 0)&gt;=1000, "Enterprise", _xlfn.XLOOKUP($F7232, accounts!$A$2:$A$86, accounts!$E$2:$E$86, 0)&gt;=100, "Mid-Market", TRUE, "SMB"))</f>
        <v>Enterprise</v>
      </c>
      <c r="I7232" s="1" t="str">
        <f t="array" ref="I7232">IF($F7232="", "", _xlfn.XLOOKUP($F7232,accounts!$A$2:$A$86,accounts!$F$2:$F$86, "Other"))</f>
        <v>United States</v>
      </c>
      <c r="J7232" s="1" t="s">
        <v>131</v>
      </c>
      <c r="K7232" s="3">
        <v>43011.0</v>
      </c>
      <c r="L7232" s="3">
        <v>43045.0</v>
      </c>
      <c r="M7232" s="1">
        <v>4194.0</v>
      </c>
    </row>
    <row r="7233">
      <c r="A7233" s="1" t="s">
        <v>7438</v>
      </c>
      <c r="B7233" s="1" t="s">
        <v>105</v>
      </c>
      <c r="C7233" s="1" t="str">
        <f t="array" ref="C7233">_xlfn.XLOOKUP($B7233, sales_teams!$A$2:$A$36, sales_teams!$B$2:$B$36)</f>
        <v>Summer Sewald</v>
      </c>
      <c r="D7233" s="1" t="str">
        <f t="array" ref="D7233">_xlfn.XLOOKUP($B7233, sales_teams!$A$2:$A$36, sales_teams!$C$2:$C$36)</f>
        <v>West</v>
      </c>
      <c r="E7233" s="1" t="s">
        <v>148</v>
      </c>
      <c r="F7233" s="1" t="s">
        <v>154</v>
      </c>
      <c r="G7233" s="1" t="str">
        <f t="array" ref="G7233">IF($F7233="", "", _xlfn.XLOOKUP($F7233,accounts!$A$2:$A$86,accounts!$B$2:$B$86, "Other"))</f>
        <v>retail</v>
      </c>
      <c r="H7233" s="1" t="str">
        <f t="array" ref="H7233">IF($F7233="", "", IFS(_xlfn.XLOOKUP($F7233, accounts!$A$2:$A$86, accounts!$E$2:$E$86, 0)&gt;=1000, "Enterprise", _xlfn.XLOOKUP($F7233, accounts!$A$2:$A$86, accounts!$E$2:$E$86, 0)&gt;=100, "Mid-Market", TRUE, "SMB"))</f>
        <v>Enterprise</v>
      </c>
      <c r="I7233" s="1" t="str">
        <f t="array" ref="I7233">IF($F7233="", "", _xlfn.XLOOKUP($F7233,accounts!$A$2:$A$86,accounts!$F$2:$F$86, "Other"))</f>
        <v>United States</v>
      </c>
      <c r="J7233" s="1" t="s">
        <v>131</v>
      </c>
      <c r="K7233" s="3">
        <v>43011.0</v>
      </c>
      <c r="L7233" s="3">
        <v>43019.0</v>
      </c>
      <c r="M7233" s="1">
        <v>4105.0</v>
      </c>
    </row>
    <row r="7234">
      <c r="A7234" s="1" t="s">
        <v>7439</v>
      </c>
      <c r="B7234" s="1" t="s">
        <v>7</v>
      </c>
      <c r="C7234" s="1" t="str">
        <f t="array" ref="C7234">_xlfn.XLOOKUP($B7234, sales_teams!$A$2:$A$36, sales_teams!$B$2:$B$36)</f>
        <v>Dustin Brinkmann</v>
      </c>
      <c r="D7234" s="1" t="str">
        <f t="array" ref="D7234">_xlfn.XLOOKUP($B7234, sales_teams!$A$2:$A$36, sales_teams!$C$2:$C$36)</f>
        <v>Central</v>
      </c>
      <c r="E7234" s="1" t="s">
        <v>179</v>
      </c>
      <c r="F7234" s="1" t="s">
        <v>47</v>
      </c>
      <c r="G7234" s="1" t="str">
        <f t="array" ref="G7234">IF($F7234="", "", _xlfn.XLOOKUP($F7234,accounts!$A$2:$A$86,accounts!$B$2:$B$86, "Other"))</f>
        <v>retail</v>
      </c>
      <c r="H7234" s="1" t="str">
        <f t="array" ref="H7234">IF($F7234="", "", IFS(_xlfn.XLOOKUP($F7234, accounts!$A$2:$A$86, accounts!$E$2:$E$86, 0)&gt;=1000, "Enterprise", _xlfn.XLOOKUP($F7234, accounts!$A$2:$A$86, accounts!$E$2:$E$86, 0)&gt;=100, "Mid-Market", TRUE, "SMB"))</f>
        <v>Enterprise</v>
      </c>
      <c r="I7234" s="1" t="str">
        <f t="array" ref="I7234">IF($F7234="", "", _xlfn.XLOOKUP($F7234,accounts!$A$2:$A$86,accounts!$F$2:$F$86, "Other"))</f>
        <v>United States</v>
      </c>
      <c r="J7234" s="1" t="s">
        <v>192</v>
      </c>
      <c r="K7234" s="3">
        <v>43012.0</v>
      </c>
      <c r="L7234" s="3">
        <v>43021.0</v>
      </c>
      <c r="M7234" s="1">
        <v>0.0</v>
      </c>
    </row>
    <row r="7235">
      <c r="A7235" s="1" t="s">
        <v>7440</v>
      </c>
      <c r="B7235" s="1" t="s">
        <v>7</v>
      </c>
      <c r="C7235" s="1" t="str">
        <f t="array" ref="C7235">_xlfn.XLOOKUP($B7235, sales_teams!$A$2:$A$36, sales_teams!$B$2:$B$36)</f>
        <v>Dustin Brinkmann</v>
      </c>
      <c r="D7235" s="1" t="str">
        <f t="array" ref="D7235">_xlfn.XLOOKUP($B7235, sales_teams!$A$2:$A$36, sales_teams!$C$2:$C$36)</f>
        <v>Central</v>
      </c>
      <c r="E7235" s="1" t="s">
        <v>179</v>
      </c>
      <c r="F7235" s="1" t="s">
        <v>113</v>
      </c>
      <c r="G7235" s="1" t="str">
        <f t="array" ref="G7235">IF($F7235="", "", _xlfn.XLOOKUP($F7235,accounts!$A$2:$A$86,accounts!$B$2:$B$86, "Other"))</f>
        <v>telecommunications</v>
      </c>
      <c r="H7235" s="1" t="str">
        <f t="array" ref="H7235">IF($F7235="", "", IFS(_xlfn.XLOOKUP($F7235, accounts!$A$2:$A$86, accounts!$E$2:$E$86, 0)&gt;=1000, "Enterprise", _xlfn.XLOOKUP($F7235, accounts!$A$2:$A$86, accounts!$E$2:$E$86, 0)&gt;=100, "Mid-Market", TRUE, "SMB"))</f>
        <v>Mid-Market</v>
      </c>
      <c r="I7235" s="1" t="str">
        <f t="array" ref="I7235">IF($F7235="", "", _xlfn.XLOOKUP($F7235,accounts!$A$2:$A$86,accounts!$F$2:$F$86, "Other"))</f>
        <v>United States</v>
      </c>
      <c r="J7235" s="1" t="s">
        <v>131</v>
      </c>
      <c r="K7235" s="3">
        <v>43012.0</v>
      </c>
      <c r="L7235" s="3">
        <v>43085.0</v>
      </c>
      <c r="M7235" s="1">
        <v>59.0</v>
      </c>
    </row>
    <row r="7236">
      <c r="A7236" s="1" t="s">
        <v>7441</v>
      </c>
      <c r="B7236" s="1" t="s">
        <v>57</v>
      </c>
      <c r="C7236" s="1" t="str">
        <f t="array" ref="C7236">_xlfn.XLOOKUP($B7236, sales_teams!$A$2:$A$36, sales_teams!$B$2:$B$36)</f>
        <v>Rocco Neubert</v>
      </c>
      <c r="D7236" s="1" t="str">
        <f t="array" ref="D7236">_xlfn.XLOOKUP($B7236, sales_teams!$A$2:$A$36, sales_teams!$C$2:$C$36)</f>
        <v>East</v>
      </c>
      <c r="E7236" s="1" t="s">
        <v>188</v>
      </c>
      <c r="G7236" s="1" t="str">
        <f t="array" ref="G7236">IF($F7236="", "", _xlfn.XLOOKUP($F7236,accounts!$A$2:$A$86,accounts!$B$2:$B$86, "Other"))</f>
        <v/>
      </c>
      <c r="H7236" s="1" t="str">
        <f t="array" ref="H7236">IF($F7236="", "", IFS(_xlfn.XLOOKUP($F7236, accounts!$A$2:$A$86, accounts!$E$2:$E$86, 0)&gt;=1000, "Enterprise", _xlfn.XLOOKUP($F7236, accounts!$A$2:$A$86, accounts!$E$2:$E$86, 0)&gt;=100, "Mid-Market", TRUE, "SMB"))</f>
        <v/>
      </c>
      <c r="I7236" s="1" t="str">
        <f t="array" ref="I7236">IF($F7236="", "", _xlfn.XLOOKUP($F7236,accounts!$A$2:$A$86,accounts!$F$2:$F$86, "Other"))</f>
        <v/>
      </c>
      <c r="J7236" s="1" t="s">
        <v>189</v>
      </c>
      <c r="K7236" s="3">
        <v>43012.0</v>
      </c>
    </row>
    <row r="7237">
      <c r="A7237" s="1" t="s">
        <v>7442</v>
      </c>
      <c r="B7237" s="1" t="s">
        <v>57</v>
      </c>
      <c r="C7237" s="1" t="str">
        <f t="array" ref="C7237">_xlfn.XLOOKUP($B7237, sales_teams!$A$2:$A$36, sales_teams!$B$2:$B$36)</f>
        <v>Rocco Neubert</v>
      </c>
      <c r="D7237" s="1" t="str">
        <f t="array" ref="D7237">_xlfn.XLOOKUP($B7237, sales_teams!$A$2:$A$36, sales_teams!$C$2:$C$36)</f>
        <v>East</v>
      </c>
      <c r="E7237" s="1" t="s">
        <v>194</v>
      </c>
      <c r="F7237" s="1" t="s">
        <v>40</v>
      </c>
      <c r="G7237" s="1" t="str">
        <f t="array" ref="G7237">IF($F7237="", "", _xlfn.XLOOKUP($F7237,accounts!$A$2:$A$86,accounts!$B$2:$B$86, "Other"))</f>
        <v>technology</v>
      </c>
      <c r="H7237" s="1" t="str">
        <f t="array" ref="H7237">IF($F7237="", "", IFS(_xlfn.XLOOKUP($F7237, accounts!$A$2:$A$86, accounts!$E$2:$E$86, 0)&gt;=1000, "Enterprise", _xlfn.XLOOKUP($F7237, accounts!$A$2:$A$86, accounts!$E$2:$E$86, 0)&gt;=100, "Mid-Market", TRUE, "SMB"))</f>
        <v>Enterprise</v>
      </c>
      <c r="I7237" s="1" t="str">
        <f t="array" ref="I7237">IF($F7237="", "", _xlfn.XLOOKUP($F7237,accounts!$A$2:$A$86,accounts!$F$2:$F$86, "Other"))</f>
        <v>United States</v>
      </c>
      <c r="J7237" s="1" t="s">
        <v>192</v>
      </c>
      <c r="K7237" s="3">
        <v>43012.0</v>
      </c>
      <c r="L7237" s="3">
        <v>43040.0</v>
      </c>
      <c r="M7237" s="1">
        <v>0.0</v>
      </c>
    </row>
    <row r="7238">
      <c r="A7238" s="1" t="s">
        <v>7443</v>
      </c>
      <c r="B7238" s="1" t="s">
        <v>57</v>
      </c>
      <c r="C7238" s="1" t="str">
        <f t="array" ref="C7238">_xlfn.XLOOKUP($B7238, sales_teams!$A$2:$A$36, sales_teams!$B$2:$B$36)</f>
        <v>Rocco Neubert</v>
      </c>
      <c r="D7238" s="1" t="str">
        <f t="array" ref="D7238">_xlfn.XLOOKUP($B7238, sales_teams!$A$2:$A$36, sales_teams!$C$2:$C$36)</f>
        <v>East</v>
      </c>
      <c r="E7238" s="1" t="s">
        <v>188</v>
      </c>
      <c r="F7238" s="1" t="s">
        <v>14</v>
      </c>
      <c r="G7238" s="1" t="str">
        <f t="array" ref="G7238">IF($F7238="", "", _xlfn.XLOOKUP($F7238,accounts!$A$2:$A$86,accounts!$B$2:$B$86, "Other"))</f>
        <v>technology</v>
      </c>
      <c r="H7238" s="1" t="str">
        <f t="array" ref="H7238">IF($F7238="", "", IFS(_xlfn.XLOOKUP($F7238, accounts!$A$2:$A$86, accounts!$E$2:$E$86, 0)&gt;=1000, "Enterprise", _xlfn.XLOOKUP($F7238, accounts!$A$2:$A$86, accounts!$E$2:$E$86, 0)&gt;=100, "Mid-Market", TRUE, "SMB"))</f>
        <v>Enterprise</v>
      </c>
      <c r="I7238" s="1" t="str">
        <f t="array" ref="I7238">IF($F7238="", "", _xlfn.XLOOKUP($F7238,accounts!$A$2:$A$86,accounts!$F$2:$F$86, "Other"))</f>
        <v>United States</v>
      </c>
      <c r="J7238" s="1" t="s">
        <v>192</v>
      </c>
      <c r="K7238" s="3">
        <v>43012.0</v>
      </c>
      <c r="L7238" s="3">
        <v>43019.0</v>
      </c>
      <c r="M7238" s="1">
        <v>0.0</v>
      </c>
    </row>
    <row r="7239">
      <c r="A7239" s="1" t="s">
        <v>7444</v>
      </c>
      <c r="B7239" s="1" t="s">
        <v>57</v>
      </c>
      <c r="C7239" s="1" t="str">
        <f t="array" ref="C7239">_xlfn.XLOOKUP($B7239, sales_teams!$A$2:$A$36, sales_teams!$B$2:$B$36)</f>
        <v>Rocco Neubert</v>
      </c>
      <c r="D7239" s="1" t="str">
        <f t="array" ref="D7239">_xlfn.XLOOKUP($B7239, sales_teams!$A$2:$A$36, sales_teams!$C$2:$C$36)</f>
        <v>East</v>
      </c>
      <c r="E7239" s="1" t="s">
        <v>179</v>
      </c>
      <c r="F7239" s="1" t="s">
        <v>43</v>
      </c>
      <c r="G7239" s="1" t="str">
        <f t="array" ref="G7239">IF($F7239="", "", _xlfn.XLOOKUP($F7239,accounts!$A$2:$A$86,accounts!$B$2:$B$86, "Other"))</f>
        <v>software</v>
      </c>
      <c r="H7239" s="1" t="str">
        <f t="array" ref="H7239">IF($F7239="", "", IFS(_xlfn.XLOOKUP($F7239, accounts!$A$2:$A$86, accounts!$E$2:$E$86, 0)&gt;=1000, "Enterprise", _xlfn.XLOOKUP($F7239, accounts!$A$2:$A$86, accounts!$E$2:$E$86, 0)&gt;=100, "Mid-Market", TRUE, "SMB"))</f>
        <v>Enterprise</v>
      </c>
      <c r="I7239" s="1" t="str">
        <f t="array" ref="I7239">IF($F7239="", "", _xlfn.XLOOKUP($F7239,accounts!$A$2:$A$86,accounts!$F$2:$F$86, "Other"))</f>
        <v>United States</v>
      </c>
      <c r="J7239" s="1" t="s">
        <v>131</v>
      </c>
      <c r="K7239" s="3">
        <v>43012.0</v>
      </c>
      <c r="L7239" s="3">
        <v>43019.0</v>
      </c>
      <c r="M7239" s="1">
        <v>54.0</v>
      </c>
    </row>
    <row r="7240">
      <c r="A7240" s="1" t="s">
        <v>7445</v>
      </c>
      <c r="B7240" s="1" t="s">
        <v>52</v>
      </c>
      <c r="C7240" s="1" t="str">
        <f t="array" ref="C7240">_xlfn.XLOOKUP($B7240, sales_teams!$A$2:$A$36, sales_teams!$B$2:$B$36)</f>
        <v>Rocco Neubert</v>
      </c>
      <c r="D7240" s="1" t="str">
        <f t="array" ref="D7240">_xlfn.XLOOKUP($B7240, sales_teams!$A$2:$A$36, sales_teams!$C$2:$C$36)</f>
        <v>East</v>
      </c>
      <c r="E7240" s="1" t="s">
        <v>194</v>
      </c>
      <c r="F7240" s="1" t="s">
        <v>144</v>
      </c>
      <c r="G7240" s="1" t="str">
        <f t="array" ref="G7240">IF($F7240="", "", _xlfn.XLOOKUP($F7240,accounts!$A$2:$A$86,accounts!$B$2:$B$86, "Other"))</f>
        <v>retail</v>
      </c>
      <c r="H7240" s="1" t="str">
        <f t="array" ref="H7240">IF($F7240="", "", IFS(_xlfn.XLOOKUP($F7240, accounts!$A$2:$A$86, accounts!$E$2:$E$86, 0)&gt;=1000, "Enterprise", _xlfn.XLOOKUP($F7240, accounts!$A$2:$A$86, accounts!$E$2:$E$86, 0)&gt;=100, "Mid-Market", TRUE, "SMB"))</f>
        <v>Enterprise</v>
      </c>
      <c r="I7240" s="1" t="str">
        <f t="array" ref="I7240">IF($F7240="", "", _xlfn.XLOOKUP($F7240,accounts!$A$2:$A$86,accounts!$F$2:$F$86, "Other"))</f>
        <v>United States</v>
      </c>
      <c r="J7240" s="1" t="s">
        <v>131</v>
      </c>
      <c r="K7240" s="3">
        <v>43012.0</v>
      </c>
      <c r="L7240" s="3">
        <v>43022.0</v>
      </c>
      <c r="M7240" s="1">
        <v>5989.0</v>
      </c>
    </row>
    <row r="7241">
      <c r="A7241" s="1" t="s">
        <v>7446</v>
      </c>
      <c r="B7241" s="1" t="s">
        <v>39</v>
      </c>
      <c r="C7241" s="1" t="str">
        <f t="array" ref="C7241">_xlfn.XLOOKUP($B7241, sales_teams!$A$2:$A$36, sales_teams!$B$2:$B$36)</f>
        <v>Cara Losch</v>
      </c>
      <c r="D7241" s="1" t="str">
        <f t="array" ref="D7241">_xlfn.XLOOKUP($B7241, sales_teams!$A$2:$A$36, sales_teams!$C$2:$C$36)</f>
        <v>East</v>
      </c>
      <c r="E7241" s="1" t="s">
        <v>181</v>
      </c>
      <c r="G7241" s="1" t="str">
        <f t="array" ref="G7241">IF($F7241="", "", _xlfn.XLOOKUP($F7241,accounts!$A$2:$A$86,accounts!$B$2:$B$86, "Other"))</f>
        <v/>
      </c>
      <c r="H7241" s="1" t="str">
        <f t="array" ref="H7241">IF($F7241="", "", IFS(_xlfn.XLOOKUP($F7241, accounts!$A$2:$A$86, accounts!$E$2:$E$86, 0)&gt;=1000, "Enterprise", _xlfn.XLOOKUP($F7241, accounts!$A$2:$A$86, accounts!$E$2:$E$86, 0)&gt;=100, "Mid-Market", TRUE, "SMB"))</f>
        <v/>
      </c>
      <c r="I7241" s="1" t="str">
        <f t="array" ref="I7241">IF($F7241="", "", _xlfn.XLOOKUP($F7241,accounts!$A$2:$A$86,accounts!$F$2:$F$86, "Other"))</f>
        <v/>
      </c>
      <c r="J7241" s="1" t="s">
        <v>189</v>
      </c>
      <c r="K7241" s="3">
        <v>43012.0</v>
      </c>
    </row>
    <row r="7242">
      <c r="A7242" s="1" t="s">
        <v>7447</v>
      </c>
      <c r="B7242" s="1" t="s">
        <v>48</v>
      </c>
      <c r="C7242" s="1" t="str">
        <f t="array" ref="C7242">_xlfn.XLOOKUP($B7242, sales_teams!$A$2:$A$36, sales_teams!$B$2:$B$36)</f>
        <v>Rocco Neubert</v>
      </c>
      <c r="D7242" s="1" t="str">
        <f t="array" ref="D7242">_xlfn.XLOOKUP($B7242, sales_teams!$A$2:$A$36, sales_teams!$C$2:$C$36)</f>
        <v>East</v>
      </c>
      <c r="E7242" s="1" t="s">
        <v>109</v>
      </c>
      <c r="G7242" s="1" t="str">
        <f t="array" ref="G7242">IF($F7242="", "", _xlfn.XLOOKUP($F7242,accounts!$A$2:$A$86,accounts!$B$2:$B$86, "Other"))</f>
        <v/>
      </c>
      <c r="H7242" s="1" t="str">
        <f t="array" ref="H7242">IF($F7242="", "", IFS(_xlfn.XLOOKUP($F7242, accounts!$A$2:$A$86, accounts!$E$2:$E$86, 0)&gt;=1000, "Enterprise", _xlfn.XLOOKUP($F7242, accounts!$A$2:$A$86, accounts!$E$2:$E$86, 0)&gt;=100, "Mid-Market", TRUE, "SMB"))</f>
        <v/>
      </c>
      <c r="I7242" s="1" t="str">
        <f t="array" ref="I7242">IF($F7242="", "", _xlfn.XLOOKUP($F7242,accounts!$A$2:$A$86,accounts!$F$2:$F$86, "Other"))</f>
        <v/>
      </c>
      <c r="J7242" s="1" t="s">
        <v>189</v>
      </c>
      <c r="K7242" s="3">
        <v>43012.0</v>
      </c>
    </row>
    <row r="7243">
      <c r="A7243" s="1" t="s">
        <v>7448</v>
      </c>
      <c r="B7243" s="1" t="s">
        <v>48</v>
      </c>
      <c r="C7243" s="1" t="str">
        <f t="array" ref="C7243">_xlfn.XLOOKUP($B7243, sales_teams!$A$2:$A$36, sales_teams!$B$2:$B$36)</f>
        <v>Rocco Neubert</v>
      </c>
      <c r="D7243" s="1" t="str">
        <f t="array" ref="D7243">_xlfn.XLOOKUP($B7243, sales_teams!$A$2:$A$36, sales_teams!$C$2:$C$36)</f>
        <v>East</v>
      </c>
      <c r="E7243" s="1" t="s">
        <v>148</v>
      </c>
      <c r="F7243" s="1" t="s">
        <v>153</v>
      </c>
      <c r="G7243" s="1" t="str">
        <f t="array" ref="G7243">IF($F7243="", "", _xlfn.XLOOKUP($F7243,accounts!$A$2:$A$86,accounts!$B$2:$B$86, "Other"))</f>
        <v>medical</v>
      </c>
      <c r="H7243" s="1" t="str">
        <f t="array" ref="H7243">IF($F7243="", "", IFS(_xlfn.XLOOKUP($F7243, accounts!$A$2:$A$86, accounts!$E$2:$E$86, 0)&gt;=1000, "Enterprise", _xlfn.XLOOKUP($F7243, accounts!$A$2:$A$86, accounts!$E$2:$E$86, 0)&gt;=100, "Mid-Market", TRUE, "SMB"))</f>
        <v>Enterprise</v>
      </c>
      <c r="I7243" s="1" t="str">
        <f t="array" ref="I7243">IF($F7243="", "", _xlfn.XLOOKUP($F7243,accounts!$A$2:$A$86,accounts!$F$2:$F$86, "Other"))</f>
        <v>United States</v>
      </c>
      <c r="J7243" s="1" t="s">
        <v>192</v>
      </c>
      <c r="K7243" s="3">
        <v>43012.0</v>
      </c>
      <c r="L7243" s="3">
        <v>43023.0</v>
      </c>
      <c r="M7243" s="1">
        <v>0.0</v>
      </c>
    </row>
    <row r="7244">
      <c r="A7244" s="1" t="s">
        <v>7449</v>
      </c>
      <c r="B7244" s="1" t="s">
        <v>30</v>
      </c>
      <c r="C7244" s="1" t="str">
        <f t="array" ref="C7244">_xlfn.XLOOKUP($B7244, sales_teams!$A$2:$A$36, sales_teams!$B$2:$B$36)</f>
        <v>Melvin Marxen</v>
      </c>
      <c r="D7244" s="1" t="str">
        <f t="array" ref="D7244">_xlfn.XLOOKUP($B7244, sales_teams!$A$2:$A$36, sales_teams!$C$2:$C$36)</f>
        <v>Central</v>
      </c>
      <c r="E7244" s="1" t="s">
        <v>148</v>
      </c>
      <c r="F7244" s="1" t="s">
        <v>25</v>
      </c>
      <c r="G7244" s="1" t="str">
        <f t="array" ref="G7244">IF($F7244="", "", _xlfn.XLOOKUP($F7244,accounts!$A$2:$A$86,accounts!$B$2:$B$86, "Other"))</f>
        <v>medical</v>
      </c>
      <c r="H7244" s="1" t="str">
        <f t="array" ref="H7244">IF($F7244="", "", IFS(_xlfn.XLOOKUP($F7244, accounts!$A$2:$A$86, accounts!$E$2:$E$86, 0)&gt;=1000, "Enterprise", _xlfn.XLOOKUP($F7244, accounts!$A$2:$A$86, accounts!$E$2:$E$86, 0)&gt;=100, "Mid-Market", TRUE, "SMB"))</f>
        <v>Enterprise</v>
      </c>
      <c r="I7244" s="1" t="str">
        <f t="array" ref="I7244">IF($F7244="", "", _xlfn.XLOOKUP($F7244,accounts!$A$2:$A$86,accounts!$F$2:$F$86, "Other"))</f>
        <v>Kenya</v>
      </c>
      <c r="J7244" s="1" t="s">
        <v>192</v>
      </c>
      <c r="K7244" s="3">
        <v>43012.0</v>
      </c>
      <c r="L7244" s="3">
        <v>43020.0</v>
      </c>
      <c r="M7244" s="1">
        <v>0.0</v>
      </c>
    </row>
    <row r="7245">
      <c r="A7245" s="1" t="s">
        <v>7450</v>
      </c>
      <c r="B7245" s="1" t="s">
        <v>30</v>
      </c>
      <c r="C7245" s="1" t="str">
        <f t="array" ref="C7245">_xlfn.XLOOKUP($B7245, sales_teams!$A$2:$A$36, sales_teams!$B$2:$B$36)</f>
        <v>Melvin Marxen</v>
      </c>
      <c r="D7245" s="1" t="str">
        <f t="array" ref="D7245">_xlfn.XLOOKUP($B7245, sales_teams!$A$2:$A$36, sales_teams!$C$2:$C$36)</f>
        <v>Central</v>
      </c>
      <c r="E7245" s="1" t="s">
        <v>194</v>
      </c>
      <c r="F7245" s="1" t="s">
        <v>89</v>
      </c>
      <c r="G7245" s="1" t="str">
        <f t="array" ref="G7245">IF($F7245="", "", _xlfn.XLOOKUP($F7245,accounts!$A$2:$A$86,accounts!$B$2:$B$86, "Other"))</f>
        <v>finance</v>
      </c>
      <c r="H7245" s="1" t="str">
        <f t="array" ref="H7245">IF($F7245="", "", IFS(_xlfn.XLOOKUP($F7245, accounts!$A$2:$A$86, accounts!$E$2:$E$86, 0)&gt;=1000, "Enterprise", _xlfn.XLOOKUP($F7245, accounts!$A$2:$A$86, accounts!$E$2:$E$86, 0)&gt;=100, "Mid-Market", TRUE, "SMB"))</f>
        <v>Enterprise</v>
      </c>
      <c r="I7245" s="1" t="str">
        <f t="array" ref="I7245">IF($F7245="", "", _xlfn.XLOOKUP($F7245,accounts!$A$2:$A$86,accounts!$F$2:$F$86, "Other"))</f>
        <v>United States</v>
      </c>
      <c r="J7245" s="1" t="s">
        <v>131</v>
      </c>
      <c r="K7245" s="3">
        <v>43012.0</v>
      </c>
      <c r="L7245" s="3">
        <v>43090.0</v>
      </c>
      <c r="M7245" s="1">
        <v>4735.0</v>
      </c>
    </row>
    <row r="7246">
      <c r="A7246" s="1" t="s">
        <v>7451</v>
      </c>
      <c r="B7246" s="1" t="s">
        <v>30</v>
      </c>
      <c r="C7246" s="1" t="str">
        <f t="array" ref="C7246">_xlfn.XLOOKUP($B7246, sales_teams!$A$2:$A$36, sales_teams!$B$2:$B$36)</f>
        <v>Melvin Marxen</v>
      </c>
      <c r="D7246" s="1" t="str">
        <f t="array" ref="D7246">_xlfn.XLOOKUP($B7246, sales_teams!$A$2:$A$36, sales_teams!$C$2:$C$36)</f>
        <v>Central</v>
      </c>
      <c r="E7246" s="1" t="s">
        <v>148</v>
      </c>
      <c r="F7246" s="1" t="s">
        <v>145</v>
      </c>
      <c r="G7246" s="1" t="str">
        <f t="array" ref="G7246">IF($F7246="", "", _xlfn.XLOOKUP($F7246,accounts!$A$2:$A$86,accounts!$B$2:$B$86, "Other"))</f>
        <v>technology</v>
      </c>
      <c r="H7246" s="1" t="str">
        <f t="array" ref="H7246">IF($F7246="", "", IFS(_xlfn.XLOOKUP($F7246, accounts!$A$2:$A$86, accounts!$E$2:$E$86, 0)&gt;=1000, "Enterprise", _xlfn.XLOOKUP($F7246, accounts!$A$2:$A$86, accounts!$E$2:$E$86, 0)&gt;=100, "Mid-Market", TRUE, "SMB"))</f>
        <v>Enterprise</v>
      </c>
      <c r="I7246" s="1" t="str">
        <f t="array" ref="I7246">IF($F7246="", "", _xlfn.XLOOKUP($F7246,accounts!$A$2:$A$86,accounts!$F$2:$F$86, "Other"))</f>
        <v>Panama</v>
      </c>
      <c r="J7246" s="1" t="s">
        <v>131</v>
      </c>
      <c r="K7246" s="3">
        <v>43012.0</v>
      </c>
      <c r="L7246" s="3">
        <v>43018.0</v>
      </c>
      <c r="M7246" s="1">
        <v>5055.0</v>
      </c>
    </row>
    <row r="7247">
      <c r="A7247" s="1" t="s">
        <v>7452</v>
      </c>
      <c r="B7247" s="1" t="s">
        <v>99</v>
      </c>
      <c r="C7247" s="1" t="str">
        <f t="array" ref="C7247">_xlfn.XLOOKUP($B7247, sales_teams!$A$2:$A$36, sales_teams!$B$2:$B$36)</f>
        <v>Summer Sewald</v>
      </c>
      <c r="D7247" s="1" t="str">
        <f t="array" ref="D7247">_xlfn.XLOOKUP($B7247, sales_teams!$A$2:$A$36, sales_teams!$C$2:$C$36)</f>
        <v>West</v>
      </c>
      <c r="E7247" s="1" t="s">
        <v>194</v>
      </c>
      <c r="F7247" s="1" t="s">
        <v>84</v>
      </c>
      <c r="G7247" s="1" t="str">
        <f t="array" ref="G7247">IF($F7247="", "", _xlfn.XLOOKUP($F7247,accounts!$A$2:$A$86,accounts!$B$2:$B$86, "Other"))</f>
        <v>retail</v>
      </c>
      <c r="H7247" s="1" t="str">
        <f t="array" ref="H7247">IF($F7247="", "", IFS(_xlfn.XLOOKUP($F7247, accounts!$A$2:$A$86, accounts!$E$2:$E$86, 0)&gt;=1000, "Enterprise", _xlfn.XLOOKUP($F7247, accounts!$A$2:$A$86, accounts!$E$2:$E$86, 0)&gt;=100, "Mid-Market", TRUE, "SMB"))</f>
        <v>Enterprise</v>
      </c>
      <c r="I7247" s="1" t="str">
        <f t="array" ref="I7247">IF($F7247="", "", _xlfn.XLOOKUP($F7247,accounts!$A$2:$A$86,accounts!$F$2:$F$86, "Other"))</f>
        <v>United States</v>
      </c>
      <c r="J7247" s="1" t="s">
        <v>131</v>
      </c>
      <c r="K7247" s="3">
        <v>43012.0</v>
      </c>
      <c r="L7247" s="3">
        <v>43074.0</v>
      </c>
      <c r="M7247" s="1">
        <v>4527.0</v>
      </c>
    </row>
    <row r="7248">
      <c r="A7248" s="1" t="s">
        <v>7453</v>
      </c>
      <c r="B7248" s="1" t="s">
        <v>19</v>
      </c>
      <c r="C7248" s="1" t="str">
        <f t="array" ref="C7248">_xlfn.XLOOKUP($B7248, sales_teams!$A$2:$A$36, sales_teams!$B$2:$B$36)</f>
        <v>Melvin Marxen</v>
      </c>
      <c r="D7248" s="1" t="str">
        <f t="array" ref="D7248">_xlfn.XLOOKUP($B7248, sales_teams!$A$2:$A$36, sales_teams!$C$2:$C$36)</f>
        <v>Central</v>
      </c>
      <c r="E7248" s="1" t="s">
        <v>181</v>
      </c>
      <c r="F7248" s="1" t="s">
        <v>76</v>
      </c>
      <c r="G7248" s="1" t="str">
        <f t="array" ref="G7248">IF($F7248="", "", _xlfn.XLOOKUP($F7248,accounts!$A$2:$A$86,accounts!$B$2:$B$86, "Other"))</f>
        <v>marketing</v>
      </c>
      <c r="H7248" s="1" t="str">
        <f t="array" ref="H7248">IF($F7248="", "", IFS(_xlfn.XLOOKUP($F7248, accounts!$A$2:$A$86, accounts!$E$2:$E$86, 0)&gt;=1000, "Enterprise", _xlfn.XLOOKUP($F7248, accounts!$A$2:$A$86, accounts!$E$2:$E$86, 0)&gt;=100, "Mid-Market", TRUE, "SMB"))</f>
        <v>Enterprise</v>
      </c>
      <c r="I7248" s="1" t="str">
        <f t="array" ref="I7248">IF($F7248="", "", _xlfn.XLOOKUP($F7248,accounts!$A$2:$A$86,accounts!$F$2:$F$86, "Other"))</f>
        <v>United States</v>
      </c>
      <c r="J7248" s="1" t="s">
        <v>192</v>
      </c>
      <c r="K7248" s="3">
        <v>43012.0</v>
      </c>
      <c r="L7248" s="3">
        <v>43092.0</v>
      </c>
      <c r="M7248" s="1">
        <v>0.0</v>
      </c>
    </row>
    <row r="7249">
      <c r="A7249" s="1" t="s">
        <v>7454</v>
      </c>
      <c r="B7249" s="1" t="s">
        <v>19</v>
      </c>
      <c r="C7249" s="1" t="str">
        <f t="array" ref="C7249">_xlfn.XLOOKUP($B7249, sales_teams!$A$2:$A$36, sales_teams!$B$2:$B$36)</f>
        <v>Melvin Marxen</v>
      </c>
      <c r="D7249" s="1" t="str">
        <f t="array" ref="D7249">_xlfn.XLOOKUP($B7249, sales_teams!$A$2:$A$36, sales_teams!$C$2:$C$36)</f>
        <v>Central</v>
      </c>
      <c r="E7249" s="1" t="s">
        <v>148</v>
      </c>
      <c r="F7249" s="1" t="s">
        <v>152</v>
      </c>
      <c r="G7249" s="1" t="str">
        <f t="array" ref="G7249">IF($F7249="", "", _xlfn.XLOOKUP($F7249,accounts!$A$2:$A$86,accounts!$B$2:$B$86, "Other"))</f>
        <v>marketing</v>
      </c>
      <c r="H7249" s="1" t="str">
        <f t="array" ref="H7249">IF($F7249="", "", IFS(_xlfn.XLOOKUP($F7249, accounts!$A$2:$A$86, accounts!$E$2:$E$86, 0)&gt;=1000, "Enterprise", _xlfn.XLOOKUP($F7249, accounts!$A$2:$A$86, accounts!$E$2:$E$86, 0)&gt;=100, "Mid-Market", TRUE, "SMB"))</f>
        <v>Mid-Market</v>
      </c>
      <c r="I7249" s="1" t="str">
        <f t="array" ref="I7249">IF($F7249="", "", _xlfn.XLOOKUP($F7249,accounts!$A$2:$A$86,accounts!$F$2:$F$86, "Other"))</f>
        <v>United States</v>
      </c>
      <c r="J7249" s="1" t="s">
        <v>192</v>
      </c>
      <c r="K7249" s="3">
        <v>43012.0</v>
      </c>
      <c r="L7249" s="3">
        <v>43023.0</v>
      </c>
      <c r="M7249" s="1">
        <v>0.0</v>
      </c>
    </row>
    <row r="7250">
      <c r="A7250" s="1" t="s">
        <v>7455</v>
      </c>
      <c r="B7250" s="1" t="s">
        <v>19</v>
      </c>
      <c r="C7250" s="1" t="str">
        <f t="array" ref="C7250">_xlfn.XLOOKUP($B7250, sales_teams!$A$2:$A$36, sales_teams!$B$2:$B$36)</f>
        <v>Melvin Marxen</v>
      </c>
      <c r="D7250" s="1" t="str">
        <f t="array" ref="D7250">_xlfn.XLOOKUP($B7250, sales_teams!$A$2:$A$36, sales_teams!$C$2:$C$36)</f>
        <v>Central</v>
      </c>
      <c r="E7250" s="1" t="s">
        <v>179</v>
      </c>
      <c r="F7250" s="1" t="s">
        <v>78</v>
      </c>
      <c r="G7250" s="1" t="str">
        <f t="array" ref="G7250">IF($F7250="", "", _xlfn.XLOOKUP($F7250,accounts!$A$2:$A$86,accounts!$B$2:$B$86, "Other"))</f>
        <v>marketing</v>
      </c>
      <c r="H7250" s="1" t="str">
        <f t="array" ref="H7250">IF($F7250="", "", IFS(_xlfn.XLOOKUP($F7250, accounts!$A$2:$A$86, accounts!$E$2:$E$86, 0)&gt;=1000, "Enterprise", _xlfn.XLOOKUP($F7250, accounts!$A$2:$A$86, accounts!$E$2:$E$86, 0)&gt;=100, "Mid-Market", TRUE, "SMB"))</f>
        <v>Enterprise</v>
      </c>
      <c r="I7250" s="1" t="str">
        <f t="array" ref="I7250">IF($F7250="", "", _xlfn.XLOOKUP($F7250,accounts!$A$2:$A$86,accounts!$F$2:$F$86, "Other"))</f>
        <v>United States</v>
      </c>
      <c r="J7250" s="1" t="s">
        <v>131</v>
      </c>
      <c r="K7250" s="3">
        <v>43012.0</v>
      </c>
      <c r="L7250" s="3">
        <v>43014.0</v>
      </c>
      <c r="M7250" s="1">
        <v>58.0</v>
      </c>
    </row>
    <row r="7251">
      <c r="A7251" s="1" t="s">
        <v>7456</v>
      </c>
      <c r="B7251" s="1" t="s">
        <v>102</v>
      </c>
      <c r="C7251" s="1" t="str">
        <f t="array" ref="C7251">_xlfn.XLOOKUP($B7251, sales_teams!$A$2:$A$36, sales_teams!$B$2:$B$36)</f>
        <v>Summer Sewald</v>
      </c>
      <c r="D7251" s="1" t="str">
        <f t="array" ref="D7251">_xlfn.XLOOKUP($B7251, sales_teams!$A$2:$A$36, sales_teams!$C$2:$C$36)</f>
        <v>West</v>
      </c>
      <c r="E7251" s="1" t="s">
        <v>181</v>
      </c>
      <c r="F7251" s="1" t="s">
        <v>124</v>
      </c>
      <c r="G7251" s="1" t="str">
        <f t="array" ref="G7251">IF($F7251="", "", _xlfn.XLOOKUP($F7251,accounts!$A$2:$A$86,accounts!$B$2:$B$86, "Other"))</f>
        <v>retail</v>
      </c>
      <c r="H7251" s="1" t="str">
        <f t="array" ref="H7251">IF($F7251="", "", IFS(_xlfn.XLOOKUP($F7251, accounts!$A$2:$A$86, accounts!$E$2:$E$86, 0)&gt;=1000, "Enterprise", _xlfn.XLOOKUP($F7251, accounts!$A$2:$A$86, accounts!$E$2:$E$86, 0)&gt;=100, "Mid-Market", TRUE, "SMB"))</f>
        <v>Enterprise</v>
      </c>
      <c r="I7251" s="1" t="str">
        <f t="array" ref="I7251">IF($F7251="", "", _xlfn.XLOOKUP($F7251,accounts!$A$2:$A$86,accounts!$F$2:$F$86, "Other"))</f>
        <v>United States</v>
      </c>
      <c r="J7251" s="1" t="s">
        <v>192</v>
      </c>
      <c r="K7251" s="3">
        <v>43012.0</v>
      </c>
      <c r="L7251" s="3">
        <v>43056.0</v>
      </c>
      <c r="M7251" s="1">
        <v>0.0</v>
      </c>
    </row>
    <row r="7252">
      <c r="A7252" s="1" t="s">
        <v>7457</v>
      </c>
      <c r="B7252" s="1" t="s">
        <v>92</v>
      </c>
      <c r="C7252" s="1" t="str">
        <f t="array" ref="C7252">_xlfn.XLOOKUP($B7252, sales_teams!$A$2:$A$36, sales_teams!$B$2:$B$36)</f>
        <v>Celia Rouche</v>
      </c>
      <c r="D7252" s="1" t="str">
        <f t="array" ref="D7252">_xlfn.XLOOKUP($B7252, sales_teams!$A$2:$A$36, sales_teams!$C$2:$C$36)</f>
        <v>West</v>
      </c>
      <c r="E7252" s="1" t="s">
        <v>179</v>
      </c>
      <c r="F7252" s="1" t="s">
        <v>147</v>
      </c>
      <c r="G7252" s="1" t="str">
        <f t="array" ref="G7252">IF($F7252="", "", _xlfn.XLOOKUP($F7252,accounts!$A$2:$A$86,accounts!$B$2:$B$86, "Other"))</f>
        <v>telecommunications</v>
      </c>
      <c r="H7252" s="1" t="str">
        <f t="array" ref="H7252">IF($F7252="", "", IFS(_xlfn.XLOOKUP($F7252, accounts!$A$2:$A$86, accounts!$E$2:$E$86, 0)&gt;=1000, "Enterprise", _xlfn.XLOOKUP($F7252, accounts!$A$2:$A$86, accounts!$E$2:$E$86, 0)&gt;=100, "Mid-Market", TRUE, "SMB"))</f>
        <v>Enterprise</v>
      </c>
      <c r="I7252" s="1" t="str">
        <f t="array" ref="I7252">IF($F7252="", "", _xlfn.XLOOKUP($F7252,accounts!$A$2:$A$86,accounts!$F$2:$F$86, "Other"))</f>
        <v>United States</v>
      </c>
      <c r="J7252" s="1" t="s">
        <v>131</v>
      </c>
      <c r="K7252" s="3">
        <v>43012.0</v>
      </c>
      <c r="L7252" s="3">
        <v>43072.0</v>
      </c>
      <c r="M7252" s="1">
        <v>62.0</v>
      </c>
    </row>
    <row r="7253">
      <c r="A7253" s="1" t="s">
        <v>7458</v>
      </c>
      <c r="B7253" s="1" t="s">
        <v>107</v>
      </c>
      <c r="C7253" s="1" t="str">
        <f t="array" ref="C7253">_xlfn.XLOOKUP($B7253, sales_teams!$A$2:$A$36, sales_teams!$B$2:$B$36)</f>
        <v>Summer Sewald</v>
      </c>
      <c r="D7253" s="1" t="str">
        <f t="array" ref="D7253">_xlfn.XLOOKUP($B7253, sales_teams!$A$2:$A$36, sales_teams!$C$2:$C$36)</f>
        <v>West</v>
      </c>
      <c r="E7253" s="1" t="s">
        <v>148</v>
      </c>
      <c r="F7253" s="1" t="s">
        <v>36</v>
      </c>
      <c r="G7253" s="1" t="str">
        <f t="array" ref="G7253">IF($F7253="", "", _xlfn.XLOOKUP($F7253,accounts!$A$2:$A$86,accounts!$B$2:$B$86, "Other"))</f>
        <v>retail</v>
      </c>
      <c r="H7253" s="1" t="str">
        <f t="array" ref="H7253">IF($F7253="", "", IFS(_xlfn.XLOOKUP($F7253, accounts!$A$2:$A$86, accounts!$E$2:$E$86, 0)&gt;=1000, "Enterprise", _xlfn.XLOOKUP($F7253, accounts!$A$2:$A$86, accounts!$E$2:$E$86, 0)&gt;=100, "Mid-Market", TRUE, "SMB"))</f>
        <v>Enterprise</v>
      </c>
      <c r="I7253" s="1" t="str">
        <f t="array" ref="I7253">IF($F7253="", "", _xlfn.XLOOKUP($F7253,accounts!$A$2:$A$86,accounts!$F$2:$F$86, "Other"))</f>
        <v>United States</v>
      </c>
      <c r="J7253" s="1" t="s">
        <v>131</v>
      </c>
      <c r="K7253" s="3">
        <v>43012.0</v>
      </c>
      <c r="L7253" s="3">
        <v>43089.0</v>
      </c>
      <c r="M7253" s="1">
        <v>5026.0</v>
      </c>
    </row>
    <row r="7254">
      <c r="A7254" s="1" t="s">
        <v>7459</v>
      </c>
      <c r="B7254" s="1" t="s">
        <v>60</v>
      </c>
      <c r="C7254" s="1" t="str">
        <f t="array" ref="C7254">_xlfn.XLOOKUP($B7254, sales_teams!$A$2:$A$36, sales_teams!$B$2:$B$36)</f>
        <v>Celia Rouche</v>
      </c>
      <c r="D7254" s="1" t="str">
        <f t="array" ref="D7254">_xlfn.XLOOKUP($B7254, sales_teams!$A$2:$A$36, sales_teams!$C$2:$C$36)</f>
        <v>West</v>
      </c>
      <c r="E7254" s="1" t="s">
        <v>179</v>
      </c>
      <c r="F7254" s="1" t="s">
        <v>134</v>
      </c>
      <c r="G7254" s="1" t="str">
        <f t="array" ref="G7254">IF($F7254="", "", _xlfn.XLOOKUP($F7254,accounts!$A$2:$A$86,accounts!$B$2:$B$86, "Other"))</f>
        <v>services</v>
      </c>
      <c r="H7254" s="1" t="str">
        <f t="array" ref="H7254">IF($F7254="", "", IFS(_xlfn.XLOOKUP($F7254, accounts!$A$2:$A$86, accounts!$E$2:$E$86, 0)&gt;=1000, "Enterprise", _xlfn.XLOOKUP($F7254, accounts!$A$2:$A$86, accounts!$E$2:$E$86, 0)&gt;=100, "Mid-Market", TRUE, "SMB"))</f>
        <v>Enterprise</v>
      </c>
      <c r="I7254" s="1" t="str">
        <f t="array" ref="I7254">IF($F7254="", "", _xlfn.XLOOKUP($F7254,accounts!$A$2:$A$86,accounts!$F$2:$F$86, "Other"))</f>
        <v>Brazil</v>
      </c>
      <c r="J7254" s="1" t="s">
        <v>192</v>
      </c>
      <c r="K7254" s="3">
        <v>43012.0</v>
      </c>
      <c r="L7254" s="3">
        <v>43021.0</v>
      </c>
      <c r="M7254" s="1">
        <v>0.0</v>
      </c>
    </row>
    <row r="7255">
      <c r="A7255" s="1" t="s">
        <v>7460</v>
      </c>
      <c r="B7255" s="1" t="s">
        <v>60</v>
      </c>
      <c r="C7255" s="1" t="str">
        <f t="array" ref="C7255">_xlfn.XLOOKUP($B7255, sales_teams!$A$2:$A$36, sales_teams!$B$2:$B$36)</f>
        <v>Celia Rouche</v>
      </c>
      <c r="D7255" s="1" t="str">
        <f t="array" ref="D7255">_xlfn.XLOOKUP($B7255, sales_teams!$A$2:$A$36, sales_teams!$C$2:$C$36)</f>
        <v>West</v>
      </c>
      <c r="E7255" s="1" t="s">
        <v>181</v>
      </c>
      <c r="F7255" s="1" t="s">
        <v>170</v>
      </c>
      <c r="G7255" s="1" t="str">
        <f t="array" ref="G7255">IF($F7255="", "", _xlfn.XLOOKUP($F7255,accounts!$A$2:$A$86,accounts!$B$2:$B$86, "Other"))</f>
        <v>employment</v>
      </c>
      <c r="H7255" s="1" t="str">
        <f t="array" ref="H7255">IF($F7255="", "", IFS(_xlfn.XLOOKUP($F7255, accounts!$A$2:$A$86, accounts!$E$2:$E$86, 0)&gt;=1000, "Enterprise", _xlfn.XLOOKUP($F7255, accounts!$A$2:$A$86, accounts!$E$2:$E$86, 0)&gt;=100, "Mid-Market", TRUE, "SMB"))</f>
        <v>Enterprise</v>
      </c>
      <c r="I7255" s="1" t="str">
        <f t="array" ref="I7255">IF($F7255="", "", _xlfn.XLOOKUP($F7255,accounts!$A$2:$A$86,accounts!$F$2:$F$86, "Other"))</f>
        <v>United States</v>
      </c>
      <c r="J7255" s="1" t="s">
        <v>131</v>
      </c>
      <c r="K7255" s="3">
        <v>43012.0</v>
      </c>
      <c r="L7255" s="3">
        <v>43089.0</v>
      </c>
      <c r="M7255" s="1">
        <v>496.0</v>
      </c>
    </row>
    <row r="7256">
      <c r="A7256" s="1" t="s">
        <v>7461</v>
      </c>
      <c r="B7256" s="1" t="s">
        <v>45</v>
      </c>
      <c r="C7256" s="1" t="str">
        <f t="array" ref="C7256">_xlfn.XLOOKUP($B7256, sales_teams!$A$2:$A$36, sales_teams!$B$2:$B$36)</f>
        <v>Cara Losch</v>
      </c>
      <c r="D7256" s="1" t="str">
        <f t="array" ref="D7256">_xlfn.XLOOKUP($B7256, sales_teams!$A$2:$A$36, sales_teams!$C$2:$C$36)</f>
        <v>East</v>
      </c>
      <c r="E7256" s="1" t="s">
        <v>148</v>
      </c>
      <c r="F7256" s="1" t="s">
        <v>113</v>
      </c>
      <c r="G7256" s="1" t="str">
        <f t="array" ref="G7256">IF($F7256="", "", _xlfn.XLOOKUP($F7256,accounts!$A$2:$A$86,accounts!$B$2:$B$86, "Other"))</f>
        <v>telecommunications</v>
      </c>
      <c r="H7256" s="1" t="str">
        <f t="array" ref="H7256">IF($F7256="", "", IFS(_xlfn.XLOOKUP($F7256, accounts!$A$2:$A$86, accounts!$E$2:$E$86, 0)&gt;=1000, "Enterprise", _xlfn.XLOOKUP($F7256, accounts!$A$2:$A$86, accounts!$E$2:$E$86, 0)&gt;=100, "Mid-Market", TRUE, "SMB"))</f>
        <v>Mid-Market</v>
      </c>
      <c r="I7256" s="1" t="str">
        <f t="array" ref="I7256">IF($F7256="", "", _xlfn.XLOOKUP($F7256,accounts!$A$2:$A$86,accounts!$F$2:$F$86, "Other"))</f>
        <v>United States</v>
      </c>
      <c r="J7256" s="1" t="s">
        <v>189</v>
      </c>
      <c r="K7256" s="3">
        <v>43012.0</v>
      </c>
    </row>
    <row r="7257">
      <c r="A7257" s="1" t="s">
        <v>7462</v>
      </c>
      <c r="B7257" s="1" t="s">
        <v>105</v>
      </c>
      <c r="C7257" s="1" t="str">
        <f t="array" ref="C7257">_xlfn.XLOOKUP($B7257, sales_teams!$A$2:$A$36, sales_teams!$B$2:$B$36)</f>
        <v>Summer Sewald</v>
      </c>
      <c r="D7257" s="1" t="str">
        <f t="array" ref="D7257">_xlfn.XLOOKUP($B7257, sales_teams!$A$2:$A$36, sales_teams!$C$2:$C$36)</f>
        <v>West</v>
      </c>
      <c r="E7257" s="1" t="s">
        <v>148</v>
      </c>
      <c r="F7257" s="1" t="s">
        <v>143</v>
      </c>
      <c r="G7257" s="1" t="str">
        <f t="array" ref="G7257">IF($F7257="", "", _xlfn.XLOOKUP($F7257,accounts!$A$2:$A$86,accounts!$B$2:$B$86, "Other"))</f>
        <v>entertainment</v>
      </c>
      <c r="H7257" s="1" t="str">
        <f t="array" ref="H7257">IF($F7257="", "", IFS(_xlfn.XLOOKUP($F7257, accounts!$A$2:$A$86, accounts!$E$2:$E$86, 0)&gt;=1000, "Enterprise", _xlfn.XLOOKUP($F7257, accounts!$A$2:$A$86, accounts!$E$2:$E$86, 0)&gt;=100, "Mid-Market", TRUE, "SMB"))</f>
        <v>Mid-Market</v>
      </c>
      <c r="I7257" s="1" t="str">
        <f t="array" ref="I7257">IF($F7257="", "", _xlfn.XLOOKUP($F7257,accounts!$A$2:$A$86,accounts!$F$2:$F$86, "Other"))</f>
        <v>United States</v>
      </c>
      <c r="J7257" s="1" t="s">
        <v>131</v>
      </c>
      <c r="K7257" s="3">
        <v>43012.0</v>
      </c>
      <c r="L7257" s="3">
        <v>43097.0</v>
      </c>
      <c r="M7257" s="1">
        <v>5491.0</v>
      </c>
    </row>
    <row r="7258">
      <c r="A7258" s="1" t="s">
        <v>7463</v>
      </c>
      <c r="B7258" s="1" t="s">
        <v>7</v>
      </c>
      <c r="C7258" s="1" t="str">
        <f t="array" ref="C7258">_xlfn.XLOOKUP($B7258, sales_teams!$A$2:$A$36, sales_teams!$B$2:$B$36)</f>
        <v>Dustin Brinkmann</v>
      </c>
      <c r="D7258" s="1" t="str">
        <f t="array" ref="D7258">_xlfn.XLOOKUP($B7258, sales_teams!$A$2:$A$36, sales_teams!$C$2:$C$36)</f>
        <v>Central</v>
      </c>
      <c r="E7258" s="1" t="s">
        <v>179</v>
      </c>
      <c r="F7258" s="1" t="s">
        <v>119</v>
      </c>
      <c r="G7258" s="1" t="str">
        <f t="array" ref="G7258">IF($F7258="", "", _xlfn.XLOOKUP($F7258,accounts!$A$2:$A$86,accounts!$B$2:$B$86, "Other"))</f>
        <v>technology</v>
      </c>
      <c r="H7258" s="1" t="str">
        <f t="array" ref="H7258">IF($F7258="", "", IFS(_xlfn.XLOOKUP($F7258, accounts!$A$2:$A$86, accounts!$E$2:$E$86, 0)&gt;=1000, "Enterprise", _xlfn.XLOOKUP($F7258, accounts!$A$2:$A$86, accounts!$E$2:$E$86, 0)&gt;=100, "Mid-Market", TRUE, "SMB"))</f>
        <v>Enterprise</v>
      </c>
      <c r="I7258" s="1" t="str">
        <f t="array" ref="I7258">IF($F7258="", "", _xlfn.XLOOKUP($F7258,accounts!$A$2:$A$86,accounts!$F$2:$F$86, "Other"))</f>
        <v>Korea</v>
      </c>
      <c r="J7258" s="1" t="s">
        <v>192</v>
      </c>
      <c r="K7258" s="3">
        <v>43013.0</v>
      </c>
      <c r="L7258" s="3">
        <v>43020.0</v>
      </c>
      <c r="M7258" s="1">
        <v>0.0</v>
      </c>
    </row>
    <row r="7259">
      <c r="A7259" s="1" t="s">
        <v>7464</v>
      </c>
      <c r="B7259" s="1" t="s">
        <v>12</v>
      </c>
      <c r="C7259" s="1" t="str">
        <f t="array" ref="C7259">_xlfn.XLOOKUP($B7259, sales_teams!$A$2:$A$36, sales_teams!$B$2:$B$36)</f>
        <v>Dustin Brinkmann</v>
      </c>
      <c r="D7259" s="1" t="str">
        <f t="array" ref="D7259">_xlfn.XLOOKUP($B7259, sales_teams!$A$2:$A$36, sales_teams!$C$2:$C$36)</f>
        <v>Central</v>
      </c>
      <c r="E7259" s="1" t="s">
        <v>181</v>
      </c>
      <c r="F7259" s="1" t="s">
        <v>155</v>
      </c>
      <c r="G7259" s="1" t="str">
        <f t="array" ref="G7259">IF($F7259="", "", _xlfn.XLOOKUP($F7259,accounts!$A$2:$A$86,accounts!$B$2:$B$86, "Other"))</f>
        <v>finance</v>
      </c>
      <c r="H7259" s="1" t="str">
        <f t="array" ref="H7259">IF($F7259="", "", IFS(_xlfn.XLOOKUP($F7259, accounts!$A$2:$A$86, accounts!$E$2:$E$86, 0)&gt;=1000, "Enterprise", _xlfn.XLOOKUP($F7259, accounts!$A$2:$A$86, accounts!$E$2:$E$86, 0)&gt;=100, "Mid-Market", TRUE, "SMB"))</f>
        <v>Enterprise</v>
      </c>
      <c r="I7259" s="1" t="str">
        <f t="array" ref="I7259">IF($F7259="", "", _xlfn.XLOOKUP($F7259,accounts!$A$2:$A$86,accounts!$F$2:$F$86, "Other"))</f>
        <v>United States</v>
      </c>
      <c r="J7259" s="1" t="s">
        <v>131</v>
      </c>
      <c r="K7259" s="3">
        <v>43013.0</v>
      </c>
      <c r="L7259" s="3">
        <v>43019.0</v>
      </c>
      <c r="M7259" s="1">
        <v>622.0</v>
      </c>
    </row>
    <row r="7260">
      <c r="A7260" s="1" t="s">
        <v>7465</v>
      </c>
      <c r="B7260" s="1" t="s">
        <v>39</v>
      </c>
      <c r="C7260" s="1" t="str">
        <f t="array" ref="C7260">_xlfn.XLOOKUP($B7260, sales_teams!$A$2:$A$36, sales_teams!$B$2:$B$36)</f>
        <v>Cara Losch</v>
      </c>
      <c r="D7260" s="1" t="str">
        <f t="array" ref="D7260">_xlfn.XLOOKUP($B7260, sales_teams!$A$2:$A$36, sales_teams!$C$2:$C$36)</f>
        <v>East</v>
      </c>
      <c r="E7260" s="1" t="s">
        <v>148</v>
      </c>
      <c r="F7260" s="1" t="s">
        <v>177</v>
      </c>
      <c r="G7260" s="1" t="str">
        <f t="array" ref="G7260">IF($F7260="", "", _xlfn.XLOOKUP($F7260,accounts!$A$2:$A$86,accounts!$B$2:$B$86, "Other"))</f>
        <v>software</v>
      </c>
      <c r="H7260" s="1" t="str">
        <f t="array" ref="H7260">IF($F7260="", "", IFS(_xlfn.XLOOKUP($F7260, accounts!$A$2:$A$86, accounts!$E$2:$E$86, 0)&gt;=1000, "Enterprise", _xlfn.XLOOKUP($F7260, accounts!$A$2:$A$86, accounts!$E$2:$E$86, 0)&gt;=100, "Mid-Market", TRUE, "SMB"))</f>
        <v>Enterprise</v>
      </c>
      <c r="I7260" s="1" t="str">
        <f t="array" ref="I7260">IF($F7260="", "", _xlfn.XLOOKUP($F7260,accounts!$A$2:$A$86,accounts!$F$2:$F$86, "Other"))</f>
        <v>United States</v>
      </c>
      <c r="J7260" s="1" t="s">
        <v>192</v>
      </c>
      <c r="K7260" s="3">
        <v>43013.0</v>
      </c>
      <c r="L7260" s="3">
        <v>43021.0</v>
      </c>
      <c r="M7260" s="1">
        <v>0.0</v>
      </c>
    </row>
    <row r="7261">
      <c r="A7261" s="1" t="s">
        <v>7466</v>
      </c>
      <c r="B7261" s="1" t="s">
        <v>30</v>
      </c>
      <c r="C7261" s="1" t="str">
        <f t="array" ref="C7261">_xlfn.XLOOKUP($B7261, sales_teams!$A$2:$A$36, sales_teams!$B$2:$B$36)</f>
        <v>Melvin Marxen</v>
      </c>
      <c r="D7261" s="1" t="str">
        <f t="array" ref="D7261">_xlfn.XLOOKUP($B7261, sales_teams!$A$2:$A$36, sales_teams!$C$2:$C$36)</f>
        <v>Central</v>
      </c>
      <c r="E7261" s="1" t="s">
        <v>109</v>
      </c>
      <c r="F7261" s="1" t="s">
        <v>145</v>
      </c>
      <c r="G7261" s="1" t="str">
        <f t="array" ref="G7261">IF($F7261="", "", _xlfn.XLOOKUP($F7261,accounts!$A$2:$A$86,accounts!$B$2:$B$86, "Other"))</f>
        <v>technology</v>
      </c>
      <c r="H7261" s="1" t="str">
        <f t="array" ref="H7261">IF($F7261="", "", IFS(_xlfn.XLOOKUP($F7261, accounts!$A$2:$A$86, accounts!$E$2:$E$86, 0)&gt;=1000, "Enterprise", _xlfn.XLOOKUP($F7261, accounts!$A$2:$A$86, accounts!$E$2:$E$86, 0)&gt;=100, "Mid-Market", TRUE, "SMB"))</f>
        <v>Enterprise</v>
      </c>
      <c r="I7261" s="1" t="str">
        <f t="array" ref="I7261">IF($F7261="", "", _xlfn.XLOOKUP($F7261,accounts!$A$2:$A$86,accounts!$F$2:$F$86, "Other"))</f>
        <v>Panama</v>
      </c>
      <c r="J7261" s="1" t="s">
        <v>131</v>
      </c>
      <c r="K7261" s="3">
        <v>43013.0</v>
      </c>
      <c r="L7261" s="3">
        <v>43018.0</v>
      </c>
      <c r="M7261" s="1">
        <v>1132.0</v>
      </c>
    </row>
    <row r="7262">
      <c r="A7262" s="1" t="s">
        <v>7467</v>
      </c>
      <c r="B7262" s="1" t="s">
        <v>30</v>
      </c>
      <c r="C7262" s="1" t="str">
        <f t="array" ref="C7262">_xlfn.XLOOKUP($B7262, sales_teams!$A$2:$A$36, sales_teams!$B$2:$B$36)</f>
        <v>Melvin Marxen</v>
      </c>
      <c r="D7262" s="1" t="str">
        <f t="array" ref="D7262">_xlfn.XLOOKUP($B7262, sales_teams!$A$2:$A$36, sales_teams!$C$2:$C$36)</f>
        <v>Central</v>
      </c>
      <c r="E7262" s="1" t="s">
        <v>194</v>
      </c>
      <c r="F7262" s="1" t="s">
        <v>59</v>
      </c>
      <c r="G7262" s="1" t="str">
        <f t="array" ref="G7262">IF($F7262="", "", _xlfn.XLOOKUP($F7262,accounts!$A$2:$A$86,accounts!$B$2:$B$86, "Other"))</f>
        <v>medical</v>
      </c>
      <c r="H7262" s="1" t="str">
        <f t="array" ref="H7262">IF($F7262="", "", IFS(_xlfn.XLOOKUP($F7262, accounts!$A$2:$A$86, accounts!$E$2:$E$86, 0)&gt;=1000, "Enterprise", _xlfn.XLOOKUP($F7262, accounts!$A$2:$A$86, accounts!$E$2:$E$86, 0)&gt;=100, "Mid-Market", TRUE, "SMB"))</f>
        <v>SMB</v>
      </c>
      <c r="I7262" s="1" t="str">
        <f t="array" ref="I7262">IF($F7262="", "", _xlfn.XLOOKUP($F7262,accounts!$A$2:$A$86,accounts!$F$2:$F$86, "Other"))</f>
        <v>United States</v>
      </c>
      <c r="J7262" s="1" t="s">
        <v>131</v>
      </c>
      <c r="K7262" s="3">
        <v>43013.0</v>
      </c>
      <c r="L7262" s="3">
        <v>43083.0</v>
      </c>
      <c r="M7262" s="1">
        <v>5422.0</v>
      </c>
    </row>
    <row r="7263">
      <c r="A7263" s="1" t="s">
        <v>7468</v>
      </c>
      <c r="B7263" s="1" t="s">
        <v>30</v>
      </c>
      <c r="C7263" s="1" t="str">
        <f t="array" ref="C7263">_xlfn.XLOOKUP($B7263, sales_teams!$A$2:$A$36, sales_teams!$B$2:$B$36)</f>
        <v>Melvin Marxen</v>
      </c>
      <c r="D7263" s="1" t="str">
        <f t="array" ref="D7263">_xlfn.XLOOKUP($B7263, sales_teams!$A$2:$A$36, sales_teams!$C$2:$C$36)</f>
        <v>Central</v>
      </c>
      <c r="E7263" s="1" t="s">
        <v>148</v>
      </c>
      <c r="F7263" s="1" t="s">
        <v>78</v>
      </c>
      <c r="G7263" s="1" t="str">
        <f t="array" ref="G7263">IF($F7263="", "", _xlfn.XLOOKUP($F7263,accounts!$A$2:$A$86,accounts!$B$2:$B$86, "Other"))</f>
        <v>marketing</v>
      </c>
      <c r="H7263" s="1" t="str">
        <f t="array" ref="H7263">IF($F7263="", "", IFS(_xlfn.XLOOKUP($F7263, accounts!$A$2:$A$86, accounts!$E$2:$E$86, 0)&gt;=1000, "Enterprise", _xlfn.XLOOKUP($F7263, accounts!$A$2:$A$86, accounts!$E$2:$E$86, 0)&gt;=100, "Mid-Market", TRUE, "SMB"))</f>
        <v>Enterprise</v>
      </c>
      <c r="I7263" s="1" t="str">
        <f t="array" ref="I7263">IF($F7263="", "", _xlfn.XLOOKUP($F7263,accounts!$A$2:$A$86,accounts!$F$2:$F$86, "Other"))</f>
        <v>United States</v>
      </c>
      <c r="J7263" s="1" t="s">
        <v>131</v>
      </c>
      <c r="K7263" s="3">
        <v>43013.0</v>
      </c>
      <c r="L7263" s="3">
        <v>43022.0</v>
      </c>
      <c r="M7263" s="1">
        <v>5170.0</v>
      </c>
    </row>
    <row r="7264">
      <c r="A7264" s="1" t="s">
        <v>7469</v>
      </c>
      <c r="B7264" s="1" t="s">
        <v>30</v>
      </c>
      <c r="C7264" s="1" t="str">
        <f t="array" ref="C7264">_xlfn.XLOOKUP($B7264, sales_teams!$A$2:$A$36, sales_teams!$B$2:$B$36)</f>
        <v>Melvin Marxen</v>
      </c>
      <c r="D7264" s="1" t="str">
        <f t="array" ref="D7264">_xlfn.XLOOKUP($B7264, sales_teams!$A$2:$A$36, sales_teams!$C$2:$C$36)</f>
        <v>Central</v>
      </c>
      <c r="E7264" s="1" t="s">
        <v>148</v>
      </c>
      <c r="F7264" s="1" t="s">
        <v>155</v>
      </c>
      <c r="G7264" s="1" t="str">
        <f t="array" ref="G7264">IF($F7264="", "", _xlfn.XLOOKUP($F7264,accounts!$A$2:$A$86,accounts!$B$2:$B$86, "Other"))</f>
        <v>finance</v>
      </c>
      <c r="H7264" s="1" t="str">
        <f t="array" ref="H7264">IF($F7264="", "", IFS(_xlfn.XLOOKUP($F7264, accounts!$A$2:$A$86, accounts!$E$2:$E$86, 0)&gt;=1000, "Enterprise", _xlfn.XLOOKUP($F7264, accounts!$A$2:$A$86, accounts!$E$2:$E$86, 0)&gt;=100, "Mid-Market", TRUE, "SMB"))</f>
        <v>Enterprise</v>
      </c>
      <c r="I7264" s="1" t="str">
        <f t="array" ref="I7264">IF($F7264="", "", _xlfn.XLOOKUP($F7264,accounts!$A$2:$A$86,accounts!$F$2:$F$86, "Other"))</f>
        <v>United States</v>
      </c>
      <c r="J7264" s="1" t="s">
        <v>131</v>
      </c>
      <c r="K7264" s="3">
        <v>43013.0</v>
      </c>
      <c r="L7264" s="3">
        <v>43091.0</v>
      </c>
      <c r="M7264" s="1">
        <v>5009.0</v>
      </c>
    </row>
    <row r="7265">
      <c r="A7265" s="1" t="s">
        <v>7470</v>
      </c>
      <c r="B7265" s="1" t="s">
        <v>53</v>
      </c>
      <c r="C7265" s="1" t="str">
        <f t="array" ref="C7265">_xlfn.XLOOKUP($B7265, sales_teams!$A$2:$A$36, sales_teams!$B$2:$B$36)</f>
        <v>Rocco Neubert</v>
      </c>
      <c r="D7265" s="1" t="str">
        <f t="array" ref="D7265">_xlfn.XLOOKUP($B7265, sales_teams!$A$2:$A$36, sales_teams!$C$2:$C$36)</f>
        <v>East</v>
      </c>
      <c r="E7265" s="1" t="s">
        <v>188</v>
      </c>
      <c r="F7265" s="1" t="s">
        <v>172</v>
      </c>
      <c r="G7265" s="1" t="str">
        <f t="array" ref="G7265">IF($F7265="", "", _xlfn.XLOOKUP($F7265,accounts!$A$2:$A$86,accounts!$B$2:$B$86, "Other"))</f>
        <v>retail</v>
      </c>
      <c r="H7265" s="1" t="str">
        <f t="array" ref="H7265">IF($F7265="", "", IFS(_xlfn.XLOOKUP($F7265, accounts!$A$2:$A$86, accounts!$E$2:$E$86, 0)&gt;=1000, "Enterprise", _xlfn.XLOOKUP($F7265, accounts!$A$2:$A$86, accounts!$E$2:$E$86, 0)&gt;=100, "Mid-Market", TRUE, "SMB"))</f>
        <v>Mid-Market</v>
      </c>
      <c r="I7265" s="1" t="str">
        <f t="array" ref="I7265">IF($F7265="", "", _xlfn.XLOOKUP($F7265,accounts!$A$2:$A$86,accounts!$F$2:$F$86, "Other"))</f>
        <v>United States</v>
      </c>
      <c r="J7265" s="1" t="s">
        <v>192</v>
      </c>
      <c r="K7265" s="3">
        <v>43013.0</v>
      </c>
      <c r="L7265" s="3">
        <v>43018.0</v>
      </c>
      <c r="M7265" s="1">
        <v>0.0</v>
      </c>
    </row>
    <row r="7266">
      <c r="A7266" s="1" t="s">
        <v>7471</v>
      </c>
      <c r="B7266" s="1" t="s">
        <v>94</v>
      </c>
      <c r="C7266" s="1" t="str">
        <f t="array" ref="C7266">_xlfn.XLOOKUP($B7266, sales_teams!$A$2:$A$36, sales_teams!$B$2:$B$36)</f>
        <v>Celia Rouche</v>
      </c>
      <c r="D7266" s="1" t="str">
        <f t="array" ref="D7266">_xlfn.XLOOKUP($B7266, sales_teams!$A$2:$A$36, sales_teams!$C$2:$C$36)</f>
        <v>West</v>
      </c>
      <c r="E7266" s="1" t="s">
        <v>179</v>
      </c>
      <c r="G7266" s="1" t="str">
        <f t="array" ref="G7266">IF($F7266="", "", _xlfn.XLOOKUP($F7266,accounts!$A$2:$A$86,accounts!$B$2:$B$86, "Other"))</f>
        <v/>
      </c>
      <c r="H7266" s="1" t="str">
        <f t="array" ref="H7266">IF($F7266="", "", IFS(_xlfn.XLOOKUP($F7266, accounts!$A$2:$A$86, accounts!$E$2:$E$86, 0)&gt;=1000, "Enterprise", _xlfn.XLOOKUP($F7266, accounts!$A$2:$A$86, accounts!$E$2:$E$86, 0)&gt;=100, "Mid-Market", TRUE, "SMB"))</f>
        <v/>
      </c>
      <c r="I7266" s="1" t="str">
        <f t="array" ref="I7266">IF($F7266="", "", _xlfn.XLOOKUP($F7266,accounts!$A$2:$A$86,accounts!$F$2:$F$86, "Other"))</f>
        <v/>
      </c>
      <c r="J7266" s="1" t="s">
        <v>189</v>
      </c>
      <c r="K7266" s="3">
        <v>43013.0</v>
      </c>
    </row>
    <row r="7267">
      <c r="A7267" s="1" t="s">
        <v>7472</v>
      </c>
      <c r="B7267" s="1" t="s">
        <v>94</v>
      </c>
      <c r="C7267" s="1" t="str">
        <f t="array" ref="C7267">_xlfn.XLOOKUP($B7267, sales_teams!$A$2:$A$36, sales_teams!$B$2:$B$36)</f>
        <v>Celia Rouche</v>
      </c>
      <c r="D7267" s="1" t="str">
        <f t="array" ref="D7267">_xlfn.XLOOKUP($B7267, sales_teams!$A$2:$A$36, sales_teams!$C$2:$C$36)</f>
        <v>West</v>
      </c>
      <c r="E7267" s="1" t="s">
        <v>242</v>
      </c>
      <c r="F7267" s="1" t="s">
        <v>127</v>
      </c>
      <c r="G7267" s="1" t="str">
        <f t="array" ref="G7267">IF($F7267="", "", _xlfn.XLOOKUP($F7267,accounts!$A$2:$A$86,accounts!$B$2:$B$86, "Other"))</f>
        <v>technology</v>
      </c>
      <c r="H7267" s="1" t="str">
        <f t="array" ref="H7267">IF($F7267="", "", IFS(_xlfn.XLOOKUP($F7267, accounts!$A$2:$A$86, accounts!$E$2:$E$86, 0)&gt;=1000, "Enterprise", _xlfn.XLOOKUP($F7267, accounts!$A$2:$A$86, accounts!$E$2:$E$86, 0)&gt;=100, "Mid-Market", TRUE, "SMB"))</f>
        <v>Enterprise</v>
      </c>
      <c r="I7267" s="1" t="str">
        <f t="array" ref="I7267">IF($F7267="", "", _xlfn.XLOOKUP($F7267,accounts!$A$2:$A$86,accounts!$F$2:$F$86, "Other"))</f>
        <v>United States</v>
      </c>
      <c r="J7267" s="1" t="s">
        <v>192</v>
      </c>
      <c r="K7267" s="3">
        <v>43013.0</v>
      </c>
      <c r="L7267" s="3">
        <v>43026.0</v>
      </c>
      <c r="M7267" s="1">
        <v>0.0</v>
      </c>
    </row>
    <row r="7268">
      <c r="A7268" s="1" t="s">
        <v>7473</v>
      </c>
      <c r="B7268" s="1" t="s">
        <v>42</v>
      </c>
      <c r="C7268" s="1" t="str">
        <f t="array" ref="C7268">_xlfn.XLOOKUP($B7268, sales_teams!$A$2:$A$36, sales_teams!$B$2:$B$36)</f>
        <v>Cara Losch</v>
      </c>
      <c r="D7268" s="1" t="str">
        <f t="array" ref="D7268">_xlfn.XLOOKUP($B7268, sales_teams!$A$2:$A$36, sales_teams!$C$2:$C$36)</f>
        <v>East</v>
      </c>
      <c r="E7268" s="1" t="s">
        <v>194</v>
      </c>
      <c r="F7268" s="1" t="s">
        <v>14</v>
      </c>
      <c r="G7268" s="1" t="str">
        <f t="array" ref="G7268">IF($F7268="", "", _xlfn.XLOOKUP($F7268,accounts!$A$2:$A$86,accounts!$B$2:$B$86, "Other"))</f>
        <v>technology</v>
      </c>
      <c r="H7268" s="1" t="str">
        <f t="array" ref="H7268">IF($F7268="", "", IFS(_xlfn.XLOOKUP($F7268, accounts!$A$2:$A$86, accounts!$E$2:$E$86, 0)&gt;=1000, "Enterprise", _xlfn.XLOOKUP($F7268, accounts!$A$2:$A$86, accounts!$E$2:$E$86, 0)&gt;=100, "Mid-Market", TRUE, "SMB"))</f>
        <v>Enterprise</v>
      </c>
      <c r="I7268" s="1" t="str">
        <f t="array" ref="I7268">IF($F7268="", "", _xlfn.XLOOKUP($F7268,accounts!$A$2:$A$86,accounts!$F$2:$F$86, "Other"))</f>
        <v>United States</v>
      </c>
      <c r="J7268" s="1" t="s">
        <v>131</v>
      </c>
      <c r="K7268" s="3">
        <v>43013.0</v>
      </c>
      <c r="L7268" s="3">
        <v>43015.0</v>
      </c>
      <c r="M7268" s="1">
        <v>5331.0</v>
      </c>
    </row>
    <row r="7269">
      <c r="A7269" s="1" t="s">
        <v>7474</v>
      </c>
      <c r="B7269" s="1" t="s">
        <v>88</v>
      </c>
      <c r="C7269" s="1" t="str">
        <f t="array" ref="C7269">_xlfn.XLOOKUP($B7269, sales_teams!$A$2:$A$36, sales_teams!$B$2:$B$36)</f>
        <v>Celia Rouche</v>
      </c>
      <c r="D7269" s="1" t="str">
        <f t="array" ref="D7269">_xlfn.XLOOKUP($B7269, sales_teams!$A$2:$A$36, sales_teams!$C$2:$C$36)</f>
        <v>West</v>
      </c>
      <c r="E7269" s="1" t="s">
        <v>188</v>
      </c>
      <c r="F7269" s="1" t="s">
        <v>151</v>
      </c>
      <c r="G7269" s="1" t="str">
        <f t="array" ref="G7269">IF($F7269="", "", _xlfn.XLOOKUP($F7269,accounts!$A$2:$A$86,accounts!$B$2:$B$86, "Other"))</f>
        <v>software</v>
      </c>
      <c r="H7269" s="1" t="str">
        <f t="array" ref="H7269">IF($F7269="", "", IFS(_xlfn.XLOOKUP($F7269, accounts!$A$2:$A$86, accounts!$E$2:$E$86, 0)&gt;=1000, "Enterprise", _xlfn.XLOOKUP($F7269, accounts!$A$2:$A$86, accounts!$E$2:$E$86, 0)&gt;=100, "Mid-Market", TRUE, "SMB"))</f>
        <v>Enterprise</v>
      </c>
      <c r="I7269" s="1" t="str">
        <f t="array" ref="I7269">IF($F7269="", "", _xlfn.XLOOKUP($F7269,accounts!$A$2:$A$86,accounts!$F$2:$F$86, "Other"))</f>
        <v>United States</v>
      </c>
      <c r="J7269" s="1" t="s">
        <v>192</v>
      </c>
      <c r="K7269" s="3">
        <v>43013.0</v>
      </c>
      <c r="L7269" s="3">
        <v>43082.0</v>
      </c>
      <c r="M7269" s="1">
        <v>0.0</v>
      </c>
    </row>
    <row r="7270">
      <c r="A7270" s="1" t="s">
        <v>7475</v>
      </c>
      <c r="B7270" s="1" t="s">
        <v>99</v>
      </c>
      <c r="C7270" s="1" t="str">
        <f t="array" ref="C7270">_xlfn.XLOOKUP($B7270, sales_teams!$A$2:$A$36, sales_teams!$B$2:$B$36)</f>
        <v>Summer Sewald</v>
      </c>
      <c r="D7270" s="1" t="str">
        <f t="array" ref="D7270">_xlfn.XLOOKUP($B7270, sales_teams!$A$2:$A$36, sales_teams!$C$2:$C$36)</f>
        <v>West</v>
      </c>
      <c r="E7270" s="1" t="s">
        <v>181</v>
      </c>
      <c r="F7270" s="1" t="s">
        <v>117</v>
      </c>
      <c r="G7270" s="1" t="str">
        <f t="array" ref="G7270">IF($F7270="", "", _xlfn.XLOOKUP($F7270,accounts!$A$2:$A$86,accounts!$B$2:$B$86, "Other"))</f>
        <v>retail</v>
      </c>
      <c r="H7270" s="1" t="str">
        <f t="array" ref="H7270">IF($F7270="", "", IFS(_xlfn.XLOOKUP($F7270, accounts!$A$2:$A$86, accounts!$E$2:$E$86, 0)&gt;=1000, "Enterprise", _xlfn.XLOOKUP($F7270, accounts!$A$2:$A$86, accounts!$E$2:$E$86, 0)&gt;=100, "Mid-Market", TRUE, "SMB"))</f>
        <v>Mid-Market</v>
      </c>
      <c r="I7270" s="1" t="str">
        <f t="array" ref="I7270">IF($F7270="", "", _xlfn.XLOOKUP($F7270,accounts!$A$2:$A$86,accounts!$F$2:$F$86, "Other"))</f>
        <v>United States</v>
      </c>
      <c r="J7270" s="1" t="s">
        <v>192</v>
      </c>
      <c r="K7270" s="3">
        <v>43013.0</v>
      </c>
      <c r="L7270" s="3">
        <v>43018.0</v>
      </c>
      <c r="M7270" s="1">
        <v>0.0</v>
      </c>
    </row>
    <row r="7271">
      <c r="A7271" s="1" t="s">
        <v>7476</v>
      </c>
      <c r="B7271" s="1" t="s">
        <v>99</v>
      </c>
      <c r="C7271" s="1" t="str">
        <f t="array" ref="C7271">_xlfn.XLOOKUP($B7271, sales_teams!$A$2:$A$36, sales_teams!$B$2:$B$36)</f>
        <v>Summer Sewald</v>
      </c>
      <c r="D7271" s="1" t="str">
        <f t="array" ref="D7271">_xlfn.XLOOKUP($B7271, sales_teams!$A$2:$A$36, sales_teams!$C$2:$C$36)</f>
        <v>West</v>
      </c>
      <c r="E7271" s="1" t="s">
        <v>148</v>
      </c>
      <c r="F7271" s="1" t="s">
        <v>129</v>
      </c>
      <c r="G7271" s="1" t="str">
        <f t="array" ref="G7271">IF($F7271="", "", _xlfn.XLOOKUP($F7271,accounts!$A$2:$A$86,accounts!$B$2:$B$86, "Other"))</f>
        <v>medical</v>
      </c>
      <c r="H7271" s="1" t="str">
        <f t="array" ref="H7271">IF($F7271="", "", IFS(_xlfn.XLOOKUP($F7271, accounts!$A$2:$A$86, accounts!$E$2:$E$86, 0)&gt;=1000, "Enterprise", _xlfn.XLOOKUP($F7271, accounts!$A$2:$A$86, accounts!$E$2:$E$86, 0)&gt;=100, "Mid-Market", TRUE, "SMB"))</f>
        <v>Enterprise</v>
      </c>
      <c r="I7271" s="1" t="str">
        <f t="array" ref="I7271">IF($F7271="", "", _xlfn.XLOOKUP($F7271,accounts!$A$2:$A$86,accounts!$F$2:$F$86, "Other"))</f>
        <v>United States</v>
      </c>
      <c r="J7271" s="1" t="s">
        <v>192</v>
      </c>
      <c r="K7271" s="3">
        <v>43013.0</v>
      </c>
      <c r="L7271" s="3">
        <v>43062.0</v>
      </c>
      <c r="M7271" s="1">
        <v>0.0</v>
      </c>
    </row>
    <row r="7272">
      <c r="A7272" s="1" t="s">
        <v>7477</v>
      </c>
      <c r="B7272" s="1" t="s">
        <v>99</v>
      </c>
      <c r="C7272" s="1" t="str">
        <f t="array" ref="C7272">_xlfn.XLOOKUP($B7272, sales_teams!$A$2:$A$36, sales_teams!$B$2:$B$36)</f>
        <v>Summer Sewald</v>
      </c>
      <c r="D7272" s="1" t="str">
        <f t="array" ref="D7272">_xlfn.XLOOKUP($B7272, sales_teams!$A$2:$A$36, sales_teams!$C$2:$C$36)</f>
        <v>West</v>
      </c>
      <c r="E7272" s="1" t="s">
        <v>109</v>
      </c>
      <c r="F7272" s="1" t="s">
        <v>118</v>
      </c>
      <c r="G7272" s="1" t="str">
        <f t="array" ref="G7272">IF($F7272="", "", _xlfn.XLOOKUP($F7272,accounts!$A$2:$A$86,accounts!$B$2:$B$86, "Other"))</f>
        <v>services</v>
      </c>
      <c r="H7272" s="1" t="str">
        <f t="array" ref="H7272">IF($F7272="", "", IFS(_xlfn.XLOOKUP($F7272, accounts!$A$2:$A$86, accounts!$E$2:$E$86, 0)&gt;=1000, "Enterprise", _xlfn.XLOOKUP($F7272, accounts!$A$2:$A$86, accounts!$E$2:$E$86, 0)&gt;=100, "Mid-Market", TRUE, "SMB"))</f>
        <v>Enterprise</v>
      </c>
      <c r="I7272" s="1" t="str">
        <f t="array" ref="I7272">IF($F7272="", "", _xlfn.XLOOKUP($F7272,accounts!$A$2:$A$86,accounts!$F$2:$F$86, "Other"))</f>
        <v>United States</v>
      </c>
      <c r="J7272" s="1" t="s">
        <v>131</v>
      </c>
      <c r="K7272" s="3">
        <v>43013.0</v>
      </c>
      <c r="L7272" s="3">
        <v>43026.0</v>
      </c>
      <c r="M7272" s="1">
        <v>1132.0</v>
      </c>
    </row>
    <row r="7273">
      <c r="A7273" s="1" t="s">
        <v>7478</v>
      </c>
      <c r="B7273" s="1" t="s">
        <v>99</v>
      </c>
      <c r="C7273" s="1" t="str">
        <f t="array" ref="C7273">_xlfn.XLOOKUP($B7273, sales_teams!$A$2:$A$36, sales_teams!$B$2:$B$36)</f>
        <v>Summer Sewald</v>
      </c>
      <c r="D7273" s="1" t="str">
        <f t="array" ref="D7273">_xlfn.XLOOKUP($B7273, sales_teams!$A$2:$A$36, sales_teams!$C$2:$C$36)</f>
        <v>West</v>
      </c>
      <c r="E7273" s="1" t="s">
        <v>194</v>
      </c>
      <c r="F7273" s="1" t="s">
        <v>36</v>
      </c>
      <c r="G7273" s="1" t="str">
        <f t="array" ref="G7273">IF($F7273="", "", _xlfn.XLOOKUP($F7273,accounts!$A$2:$A$86,accounts!$B$2:$B$86, "Other"))</f>
        <v>retail</v>
      </c>
      <c r="H7273" s="1" t="str">
        <f t="array" ref="H7273">IF($F7273="", "", IFS(_xlfn.XLOOKUP($F7273, accounts!$A$2:$A$86, accounts!$E$2:$E$86, 0)&gt;=1000, "Enterprise", _xlfn.XLOOKUP($F7273, accounts!$A$2:$A$86, accounts!$E$2:$E$86, 0)&gt;=100, "Mid-Market", TRUE, "SMB"))</f>
        <v>Enterprise</v>
      </c>
      <c r="I7273" s="1" t="str">
        <f t="array" ref="I7273">IF($F7273="", "", _xlfn.XLOOKUP($F7273,accounts!$A$2:$A$86,accounts!$F$2:$F$86, "Other"))</f>
        <v>United States</v>
      </c>
      <c r="J7273" s="1" t="s">
        <v>131</v>
      </c>
      <c r="K7273" s="3">
        <v>43013.0</v>
      </c>
      <c r="L7273" s="3">
        <v>43019.0</v>
      </c>
      <c r="M7273" s="1">
        <v>5004.0</v>
      </c>
    </row>
    <row r="7274">
      <c r="A7274" s="1" t="s">
        <v>7479</v>
      </c>
      <c r="B7274" s="1" t="s">
        <v>19</v>
      </c>
      <c r="C7274" s="1" t="str">
        <f t="array" ref="C7274">_xlfn.XLOOKUP($B7274, sales_teams!$A$2:$A$36, sales_teams!$B$2:$B$36)</f>
        <v>Melvin Marxen</v>
      </c>
      <c r="D7274" s="1" t="str">
        <f t="array" ref="D7274">_xlfn.XLOOKUP($B7274, sales_teams!$A$2:$A$36, sales_teams!$C$2:$C$36)</f>
        <v>Central</v>
      </c>
      <c r="E7274" s="1" t="s">
        <v>181</v>
      </c>
      <c r="F7274" s="1" t="s">
        <v>78</v>
      </c>
      <c r="G7274" s="1" t="str">
        <f t="array" ref="G7274">IF($F7274="", "", _xlfn.XLOOKUP($F7274,accounts!$A$2:$A$86,accounts!$B$2:$B$86, "Other"))</f>
        <v>marketing</v>
      </c>
      <c r="H7274" s="1" t="str">
        <f t="array" ref="H7274">IF($F7274="", "", IFS(_xlfn.XLOOKUP($F7274, accounts!$A$2:$A$86, accounts!$E$2:$E$86, 0)&gt;=1000, "Enterprise", _xlfn.XLOOKUP($F7274, accounts!$A$2:$A$86, accounts!$E$2:$E$86, 0)&gt;=100, "Mid-Market", TRUE, "SMB"))</f>
        <v>Enterprise</v>
      </c>
      <c r="I7274" s="1" t="str">
        <f t="array" ref="I7274">IF($F7274="", "", _xlfn.XLOOKUP($F7274,accounts!$A$2:$A$86,accounts!$F$2:$F$86, "Other"))</f>
        <v>United States</v>
      </c>
      <c r="J7274" s="1" t="s">
        <v>131</v>
      </c>
      <c r="K7274" s="3">
        <v>43013.0</v>
      </c>
      <c r="L7274" s="3">
        <v>43018.0</v>
      </c>
      <c r="M7274" s="1">
        <v>556.0</v>
      </c>
    </row>
    <row r="7275">
      <c r="A7275" s="1" t="s">
        <v>7480</v>
      </c>
      <c r="B7275" s="1" t="s">
        <v>19</v>
      </c>
      <c r="C7275" s="1" t="str">
        <f t="array" ref="C7275">_xlfn.XLOOKUP($B7275, sales_teams!$A$2:$A$36, sales_teams!$B$2:$B$36)</f>
        <v>Melvin Marxen</v>
      </c>
      <c r="D7275" s="1" t="str">
        <f t="array" ref="D7275">_xlfn.XLOOKUP($B7275, sales_teams!$A$2:$A$36, sales_teams!$C$2:$C$36)</f>
        <v>Central</v>
      </c>
      <c r="E7275" s="1" t="s">
        <v>179</v>
      </c>
      <c r="F7275" s="1" t="s">
        <v>113</v>
      </c>
      <c r="G7275" s="1" t="str">
        <f t="array" ref="G7275">IF($F7275="", "", _xlfn.XLOOKUP($F7275,accounts!$A$2:$A$86,accounts!$B$2:$B$86, "Other"))</f>
        <v>telecommunications</v>
      </c>
      <c r="H7275" s="1" t="str">
        <f t="array" ref="H7275">IF($F7275="", "", IFS(_xlfn.XLOOKUP($F7275, accounts!$A$2:$A$86, accounts!$E$2:$E$86, 0)&gt;=1000, "Enterprise", _xlfn.XLOOKUP($F7275, accounts!$A$2:$A$86, accounts!$E$2:$E$86, 0)&gt;=100, "Mid-Market", TRUE, "SMB"))</f>
        <v>Mid-Market</v>
      </c>
      <c r="I7275" s="1" t="str">
        <f t="array" ref="I7275">IF($F7275="", "", _xlfn.XLOOKUP($F7275,accounts!$A$2:$A$86,accounts!$F$2:$F$86, "Other"))</f>
        <v>United States</v>
      </c>
      <c r="J7275" s="1" t="s">
        <v>131</v>
      </c>
      <c r="K7275" s="3">
        <v>43013.0</v>
      </c>
      <c r="L7275" s="3">
        <v>43020.0</v>
      </c>
      <c r="M7275" s="1">
        <v>53.0</v>
      </c>
    </row>
    <row r="7276">
      <c r="A7276" s="1" t="s">
        <v>7481</v>
      </c>
      <c r="B7276" s="1" t="s">
        <v>104</v>
      </c>
      <c r="C7276" s="1" t="str">
        <f t="array" ref="C7276">_xlfn.XLOOKUP($B7276, sales_teams!$A$2:$A$36, sales_teams!$B$2:$B$36)</f>
        <v>Summer Sewald</v>
      </c>
      <c r="D7276" s="1" t="str">
        <f t="array" ref="D7276">_xlfn.XLOOKUP($B7276, sales_teams!$A$2:$A$36, sales_teams!$C$2:$C$36)</f>
        <v>West</v>
      </c>
      <c r="E7276" s="1" t="s">
        <v>148</v>
      </c>
      <c r="F7276" s="1" t="s">
        <v>91</v>
      </c>
      <c r="G7276" s="1" t="str">
        <f t="array" ref="G7276">IF($F7276="", "", _xlfn.XLOOKUP($F7276,accounts!$A$2:$A$86,accounts!$B$2:$B$86, "Other"))</f>
        <v>employment</v>
      </c>
      <c r="H7276" s="1" t="str">
        <f t="array" ref="H7276">IF($F7276="", "", IFS(_xlfn.XLOOKUP($F7276, accounts!$A$2:$A$86, accounts!$E$2:$E$86, 0)&gt;=1000, "Enterprise", _xlfn.XLOOKUP($F7276, accounts!$A$2:$A$86, accounts!$E$2:$E$86, 0)&gt;=100, "Mid-Market", TRUE, "SMB"))</f>
        <v>Enterprise</v>
      </c>
      <c r="I7276" s="1" t="str">
        <f t="array" ref="I7276">IF($F7276="", "", _xlfn.XLOOKUP($F7276,accounts!$A$2:$A$86,accounts!$F$2:$F$86, "Other"))</f>
        <v>United States</v>
      </c>
      <c r="J7276" s="1" t="s">
        <v>131</v>
      </c>
      <c r="K7276" s="3">
        <v>43013.0</v>
      </c>
      <c r="L7276" s="3">
        <v>43063.0</v>
      </c>
      <c r="M7276" s="1">
        <v>4362.0</v>
      </c>
    </row>
    <row r="7277">
      <c r="A7277" s="1" t="s">
        <v>7482</v>
      </c>
      <c r="B7277" s="1" t="s">
        <v>102</v>
      </c>
      <c r="C7277" s="1" t="str">
        <f t="array" ref="C7277">_xlfn.XLOOKUP($B7277, sales_teams!$A$2:$A$36, sales_teams!$B$2:$B$36)</f>
        <v>Summer Sewald</v>
      </c>
      <c r="D7277" s="1" t="str">
        <f t="array" ref="D7277">_xlfn.XLOOKUP($B7277, sales_teams!$A$2:$A$36, sales_teams!$C$2:$C$36)</f>
        <v>West</v>
      </c>
      <c r="E7277" s="1" t="s">
        <v>148</v>
      </c>
      <c r="G7277" s="1" t="str">
        <f t="array" ref="G7277">IF($F7277="", "", _xlfn.XLOOKUP($F7277,accounts!$A$2:$A$86,accounts!$B$2:$B$86, "Other"))</f>
        <v/>
      </c>
      <c r="H7277" s="1" t="str">
        <f t="array" ref="H7277">IF($F7277="", "", IFS(_xlfn.XLOOKUP($F7277, accounts!$A$2:$A$86, accounts!$E$2:$E$86, 0)&gt;=1000, "Enterprise", _xlfn.XLOOKUP($F7277, accounts!$A$2:$A$86, accounts!$E$2:$E$86, 0)&gt;=100, "Mid-Market", TRUE, "SMB"))</f>
        <v/>
      </c>
      <c r="I7277" s="1" t="str">
        <f t="array" ref="I7277">IF($F7277="", "", _xlfn.XLOOKUP($F7277,accounts!$A$2:$A$86,accounts!$F$2:$F$86, "Other"))</f>
        <v/>
      </c>
      <c r="J7277" s="1" t="s">
        <v>189</v>
      </c>
      <c r="K7277" s="3">
        <v>43013.0</v>
      </c>
    </row>
    <row r="7278">
      <c r="A7278" s="1" t="s">
        <v>7483</v>
      </c>
      <c r="B7278" s="1" t="s">
        <v>24</v>
      </c>
      <c r="C7278" s="1" t="str">
        <f t="array" ref="C7278">_xlfn.XLOOKUP($B7278, sales_teams!$A$2:$A$36, sales_teams!$B$2:$B$36)</f>
        <v>Melvin Marxen</v>
      </c>
      <c r="D7278" s="1" t="str">
        <f t="array" ref="D7278">_xlfn.XLOOKUP($B7278, sales_teams!$A$2:$A$36, sales_teams!$C$2:$C$36)</f>
        <v>Central</v>
      </c>
      <c r="E7278" s="1" t="s">
        <v>181</v>
      </c>
      <c r="F7278" s="1" t="s">
        <v>136</v>
      </c>
      <c r="G7278" s="1" t="str">
        <f t="array" ref="G7278">IF($F7278="", "", _xlfn.XLOOKUP($F7278,accounts!$A$2:$A$86,accounts!$B$2:$B$86, "Other"))</f>
        <v>services</v>
      </c>
      <c r="H7278" s="1" t="str">
        <f t="array" ref="H7278">IF($F7278="", "", IFS(_xlfn.XLOOKUP($F7278, accounts!$A$2:$A$86, accounts!$E$2:$E$86, 0)&gt;=1000, "Enterprise", _xlfn.XLOOKUP($F7278, accounts!$A$2:$A$86, accounts!$E$2:$E$86, 0)&gt;=100, "Mid-Market", TRUE, "SMB"))</f>
        <v>Enterprise</v>
      </c>
      <c r="I7278" s="1" t="str">
        <f t="array" ref="I7278">IF($F7278="", "", _xlfn.XLOOKUP($F7278,accounts!$A$2:$A$86,accounts!$F$2:$F$86, "Other"))</f>
        <v>United States</v>
      </c>
      <c r="J7278" s="1" t="s">
        <v>131</v>
      </c>
      <c r="K7278" s="3">
        <v>43013.0</v>
      </c>
      <c r="L7278" s="3">
        <v>43093.0</v>
      </c>
      <c r="M7278" s="1">
        <v>550.0</v>
      </c>
    </row>
    <row r="7279">
      <c r="A7279" s="1" t="s">
        <v>7484</v>
      </c>
      <c r="B7279" s="1" t="s">
        <v>18</v>
      </c>
      <c r="C7279" s="1" t="str">
        <f t="array" ref="C7279">_xlfn.XLOOKUP($B7279, sales_teams!$A$2:$A$36, sales_teams!$B$2:$B$36)</f>
        <v>Dustin Brinkmann</v>
      </c>
      <c r="D7279" s="1" t="str">
        <f t="array" ref="D7279">_xlfn.XLOOKUP($B7279, sales_teams!$A$2:$A$36, sales_teams!$C$2:$C$36)</f>
        <v>Central</v>
      </c>
      <c r="E7279" s="1" t="s">
        <v>179</v>
      </c>
      <c r="F7279" s="1" t="s">
        <v>155</v>
      </c>
      <c r="G7279" s="1" t="str">
        <f t="array" ref="G7279">IF($F7279="", "", _xlfn.XLOOKUP($F7279,accounts!$A$2:$A$86,accounts!$B$2:$B$86, "Other"))</f>
        <v>finance</v>
      </c>
      <c r="H7279" s="1" t="str">
        <f t="array" ref="H7279">IF($F7279="", "", IFS(_xlfn.XLOOKUP($F7279, accounts!$A$2:$A$86, accounts!$E$2:$E$86, 0)&gt;=1000, "Enterprise", _xlfn.XLOOKUP($F7279, accounts!$A$2:$A$86, accounts!$E$2:$E$86, 0)&gt;=100, "Mid-Market", TRUE, "SMB"))</f>
        <v>Enterprise</v>
      </c>
      <c r="I7279" s="1" t="str">
        <f t="array" ref="I7279">IF($F7279="", "", _xlfn.XLOOKUP($F7279,accounts!$A$2:$A$86,accounts!$F$2:$F$86, "Other"))</f>
        <v>United States</v>
      </c>
      <c r="J7279" s="1" t="s">
        <v>131</v>
      </c>
      <c r="K7279" s="3">
        <v>43013.0</v>
      </c>
      <c r="L7279" s="3">
        <v>43097.0</v>
      </c>
      <c r="M7279" s="1">
        <v>50.0</v>
      </c>
    </row>
    <row r="7280">
      <c r="A7280" s="1" t="s">
        <v>7485</v>
      </c>
      <c r="B7280" s="1" t="s">
        <v>28</v>
      </c>
      <c r="C7280" s="1" t="str">
        <f t="array" ref="C7280">_xlfn.XLOOKUP($B7280, sales_teams!$A$2:$A$36, sales_teams!$B$2:$B$36)</f>
        <v>Melvin Marxen</v>
      </c>
      <c r="D7280" s="1" t="str">
        <f t="array" ref="D7280">_xlfn.XLOOKUP($B7280, sales_teams!$A$2:$A$36, sales_teams!$C$2:$C$36)</f>
        <v>Central</v>
      </c>
      <c r="E7280" s="1" t="s">
        <v>109</v>
      </c>
      <c r="F7280" s="1" t="s">
        <v>82</v>
      </c>
      <c r="G7280" s="1" t="str">
        <f t="array" ref="G7280">IF($F7280="", "", _xlfn.XLOOKUP($F7280,accounts!$A$2:$A$86,accounts!$B$2:$B$86, "Other"))</f>
        <v>software</v>
      </c>
      <c r="H7280" s="1" t="str">
        <f t="array" ref="H7280">IF($F7280="", "", IFS(_xlfn.XLOOKUP($F7280, accounts!$A$2:$A$86, accounts!$E$2:$E$86, 0)&gt;=1000, "Enterprise", _xlfn.XLOOKUP($F7280, accounts!$A$2:$A$86, accounts!$E$2:$E$86, 0)&gt;=100, "Mid-Market", TRUE, "SMB"))</f>
        <v>Enterprise</v>
      </c>
      <c r="I7280" s="1" t="str">
        <f t="array" ref="I7280">IF($F7280="", "", _xlfn.XLOOKUP($F7280,accounts!$A$2:$A$86,accounts!$F$2:$F$86, "Other"))</f>
        <v>United States</v>
      </c>
      <c r="J7280" s="1" t="s">
        <v>192</v>
      </c>
      <c r="K7280" s="3">
        <v>43013.0</v>
      </c>
      <c r="L7280" s="3">
        <v>43021.0</v>
      </c>
      <c r="M7280" s="1">
        <v>0.0</v>
      </c>
    </row>
    <row r="7281">
      <c r="A7281" s="1" t="s">
        <v>7486</v>
      </c>
      <c r="B7281" s="1" t="s">
        <v>28</v>
      </c>
      <c r="C7281" s="1" t="str">
        <f t="array" ref="C7281">_xlfn.XLOOKUP($B7281, sales_teams!$A$2:$A$36, sales_teams!$B$2:$B$36)</f>
        <v>Melvin Marxen</v>
      </c>
      <c r="D7281" s="1" t="str">
        <f t="array" ref="D7281">_xlfn.XLOOKUP($B7281, sales_teams!$A$2:$A$36, sales_teams!$C$2:$C$36)</f>
        <v>Central</v>
      </c>
      <c r="E7281" s="1" t="s">
        <v>109</v>
      </c>
      <c r="F7281" s="1" t="s">
        <v>82</v>
      </c>
      <c r="G7281" s="1" t="str">
        <f t="array" ref="G7281">IF($F7281="", "", _xlfn.XLOOKUP($F7281,accounts!$A$2:$A$86,accounts!$B$2:$B$86, "Other"))</f>
        <v>software</v>
      </c>
      <c r="H7281" s="1" t="str">
        <f t="array" ref="H7281">IF($F7281="", "", IFS(_xlfn.XLOOKUP($F7281, accounts!$A$2:$A$86, accounts!$E$2:$E$86, 0)&gt;=1000, "Enterprise", _xlfn.XLOOKUP($F7281, accounts!$A$2:$A$86, accounts!$E$2:$E$86, 0)&gt;=100, "Mid-Market", TRUE, "SMB"))</f>
        <v>Enterprise</v>
      </c>
      <c r="I7281" s="1" t="str">
        <f t="array" ref="I7281">IF($F7281="", "", _xlfn.XLOOKUP($F7281,accounts!$A$2:$A$86,accounts!$F$2:$F$86, "Other"))</f>
        <v>United States</v>
      </c>
      <c r="J7281" s="1" t="s">
        <v>192</v>
      </c>
      <c r="K7281" s="3">
        <v>43013.0</v>
      </c>
      <c r="L7281" s="3">
        <v>43023.0</v>
      </c>
      <c r="M7281" s="1">
        <v>0.0</v>
      </c>
    </row>
    <row r="7282">
      <c r="A7282" s="1" t="s">
        <v>7487</v>
      </c>
      <c r="B7282" s="1" t="s">
        <v>28</v>
      </c>
      <c r="C7282" s="1" t="str">
        <f t="array" ref="C7282">_xlfn.XLOOKUP($B7282, sales_teams!$A$2:$A$36, sales_teams!$B$2:$B$36)</f>
        <v>Melvin Marxen</v>
      </c>
      <c r="D7282" s="1" t="str">
        <f t="array" ref="D7282">_xlfn.XLOOKUP($B7282, sales_teams!$A$2:$A$36, sales_teams!$C$2:$C$36)</f>
        <v>Central</v>
      </c>
      <c r="E7282" s="1" t="s">
        <v>148</v>
      </c>
      <c r="F7282" s="1" t="s">
        <v>95</v>
      </c>
      <c r="G7282" s="1" t="str">
        <f t="array" ref="G7282">IF($F7282="", "", _xlfn.XLOOKUP($F7282,accounts!$A$2:$A$86,accounts!$B$2:$B$86, "Other"))</f>
        <v>finance</v>
      </c>
      <c r="H7282" s="1" t="str">
        <f t="array" ref="H7282">IF($F7282="", "", IFS(_xlfn.XLOOKUP($F7282, accounts!$A$2:$A$86, accounts!$E$2:$E$86, 0)&gt;=1000, "Enterprise", _xlfn.XLOOKUP($F7282, accounts!$A$2:$A$86, accounts!$E$2:$E$86, 0)&gt;=100, "Mid-Market", TRUE, "SMB"))</f>
        <v>Enterprise</v>
      </c>
      <c r="I7282" s="1" t="str">
        <f t="array" ref="I7282">IF($F7282="", "", _xlfn.XLOOKUP($F7282,accounts!$A$2:$A$86,accounts!$F$2:$F$86, "Other"))</f>
        <v>United States</v>
      </c>
      <c r="J7282" s="1" t="s">
        <v>192</v>
      </c>
      <c r="K7282" s="3">
        <v>43013.0</v>
      </c>
      <c r="L7282" s="3">
        <v>43023.0</v>
      </c>
      <c r="M7282" s="1">
        <v>0.0</v>
      </c>
    </row>
    <row r="7283">
      <c r="A7283" s="1" t="s">
        <v>7488</v>
      </c>
      <c r="B7283" s="1" t="s">
        <v>54</v>
      </c>
      <c r="C7283" s="1" t="str">
        <f t="array" ref="C7283">_xlfn.XLOOKUP($B7283, sales_teams!$A$2:$A$36, sales_teams!$B$2:$B$36)</f>
        <v>Rocco Neubert</v>
      </c>
      <c r="D7283" s="1" t="str">
        <f t="array" ref="D7283">_xlfn.XLOOKUP($B7283, sales_teams!$A$2:$A$36, sales_teams!$C$2:$C$36)</f>
        <v>East</v>
      </c>
      <c r="E7283" s="1" t="s">
        <v>148</v>
      </c>
      <c r="F7283" s="1" t="s">
        <v>103</v>
      </c>
      <c r="G7283" s="1" t="str">
        <f t="array" ref="G7283">IF($F7283="", "", _xlfn.XLOOKUP($F7283,accounts!$A$2:$A$86,accounts!$B$2:$B$86, "Other"))</f>
        <v>retail</v>
      </c>
      <c r="H7283" s="1" t="str">
        <f t="array" ref="H7283">IF($F7283="", "", IFS(_xlfn.XLOOKUP($F7283, accounts!$A$2:$A$86, accounts!$E$2:$E$86, 0)&gt;=1000, "Enterprise", _xlfn.XLOOKUP($F7283, accounts!$A$2:$A$86, accounts!$E$2:$E$86, 0)&gt;=100, "Mid-Market", TRUE, "SMB"))</f>
        <v>Enterprise</v>
      </c>
      <c r="I7283" s="1" t="str">
        <f t="array" ref="I7283">IF($F7283="", "", _xlfn.XLOOKUP($F7283,accounts!$A$2:$A$86,accounts!$F$2:$F$86, "Other"))</f>
        <v>United States</v>
      </c>
      <c r="J7283" s="1" t="s">
        <v>131</v>
      </c>
      <c r="K7283" s="3">
        <v>43013.0</v>
      </c>
      <c r="L7283" s="3">
        <v>43100.0</v>
      </c>
      <c r="M7283" s="1">
        <v>4651.0</v>
      </c>
    </row>
    <row r="7284">
      <c r="A7284" s="1" t="s">
        <v>7489</v>
      </c>
      <c r="B7284" s="1" t="s">
        <v>54</v>
      </c>
      <c r="C7284" s="1" t="str">
        <f t="array" ref="C7284">_xlfn.XLOOKUP($B7284, sales_teams!$A$2:$A$36, sales_teams!$B$2:$B$36)</f>
        <v>Rocco Neubert</v>
      </c>
      <c r="D7284" s="1" t="str">
        <f t="array" ref="D7284">_xlfn.XLOOKUP($B7284, sales_teams!$A$2:$A$36, sales_teams!$C$2:$C$36)</f>
        <v>East</v>
      </c>
      <c r="E7284" s="1" t="s">
        <v>188</v>
      </c>
      <c r="F7284" s="1" t="s">
        <v>166</v>
      </c>
      <c r="G7284" s="1" t="str">
        <f t="array" ref="G7284">IF($F7284="", "", _xlfn.XLOOKUP($F7284,accounts!$A$2:$A$86,accounts!$B$2:$B$86, "Other"))</f>
        <v>finance</v>
      </c>
      <c r="H7284" s="1" t="str">
        <f t="array" ref="H7284">IF($F7284="", "", IFS(_xlfn.XLOOKUP($F7284, accounts!$A$2:$A$86, accounts!$E$2:$E$86, 0)&gt;=1000, "Enterprise", _xlfn.XLOOKUP($F7284, accounts!$A$2:$A$86, accounts!$E$2:$E$86, 0)&gt;=100, "Mid-Market", TRUE, "SMB"))</f>
        <v>Enterprise</v>
      </c>
      <c r="I7284" s="1" t="str">
        <f t="array" ref="I7284">IF($F7284="", "", _xlfn.XLOOKUP($F7284,accounts!$A$2:$A$86,accounts!$F$2:$F$86, "Other"))</f>
        <v>United States</v>
      </c>
      <c r="J7284" s="1" t="s">
        <v>131</v>
      </c>
      <c r="K7284" s="3">
        <v>43013.0</v>
      </c>
      <c r="L7284" s="3">
        <v>43086.0</v>
      </c>
      <c r="M7284" s="1">
        <v>3285.0</v>
      </c>
    </row>
    <row r="7285">
      <c r="A7285" s="1" t="s">
        <v>7490</v>
      </c>
      <c r="B7285" s="1" t="s">
        <v>65</v>
      </c>
      <c r="C7285" s="1" t="str">
        <f t="array" ref="C7285">_xlfn.XLOOKUP($B7285, sales_teams!$A$2:$A$36, sales_teams!$B$2:$B$36)</f>
        <v>Celia Rouche</v>
      </c>
      <c r="D7285" s="1" t="str">
        <f t="array" ref="D7285">_xlfn.XLOOKUP($B7285, sales_teams!$A$2:$A$36, sales_teams!$C$2:$C$36)</f>
        <v>West</v>
      </c>
      <c r="E7285" s="1" t="s">
        <v>181</v>
      </c>
      <c r="F7285" s="1" t="s">
        <v>85</v>
      </c>
      <c r="G7285" s="1" t="str">
        <f t="array" ref="G7285">IF($F7285="", "", _xlfn.XLOOKUP($F7285,accounts!$A$2:$A$86,accounts!$B$2:$B$86, "Other"))</f>
        <v>telecommunications</v>
      </c>
      <c r="H7285" s="1" t="str">
        <f t="array" ref="H7285">IF($F7285="", "", IFS(_xlfn.XLOOKUP($F7285, accounts!$A$2:$A$86, accounts!$E$2:$E$86, 0)&gt;=1000, "Enterprise", _xlfn.XLOOKUP($F7285, accounts!$A$2:$A$86, accounts!$E$2:$E$86, 0)&gt;=100, "Mid-Market", TRUE, "SMB"))</f>
        <v>Enterprise</v>
      </c>
      <c r="I7285" s="1" t="str">
        <f t="array" ref="I7285">IF($F7285="", "", _xlfn.XLOOKUP($F7285,accounts!$A$2:$A$86,accounts!$F$2:$F$86, "Other"))</f>
        <v>United States</v>
      </c>
      <c r="J7285" s="1" t="s">
        <v>192</v>
      </c>
      <c r="K7285" s="3">
        <v>43013.0</v>
      </c>
      <c r="L7285" s="3">
        <v>43019.0</v>
      </c>
      <c r="M7285" s="1">
        <v>0.0</v>
      </c>
    </row>
    <row r="7286">
      <c r="A7286" s="1" t="s">
        <v>7491</v>
      </c>
      <c r="B7286" s="1" t="s">
        <v>41</v>
      </c>
      <c r="C7286" s="1" t="str">
        <f t="array" ref="C7286">_xlfn.XLOOKUP($B7286, sales_teams!$A$2:$A$36, sales_teams!$B$2:$B$36)</f>
        <v>Cara Losch</v>
      </c>
      <c r="D7286" s="1" t="str">
        <f t="array" ref="D7286">_xlfn.XLOOKUP($B7286, sales_teams!$A$2:$A$36, sales_teams!$C$2:$C$36)</f>
        <v>East</v>
      </c>
      <c r="E7286" s="1" t="s">
        <v>188</v>
      </c>
      <c r="F7286" s="1" t="s">
        <v>166</v>
      </c>
      <c r="G7286" s="1" t="str">
        <f t="array" ref="G7286">IF($F7286="", "", _xlfn.XLOOKUP($F7286,accounts!$A$2:$A$86,accounts!$B$2:$B$86, "Other"))</f>
        <v>finance</v>
      </c>
      <c r="H7286" s="1" t="str">
        <f t="array" ref="H7286">IF($F7286="", "", IFS(_xlfn.XLOOKUP($F7286, accounts!$A$2:$A$86, accounts!$E$2:$E$86, 0)&gt;=1000, "Enterprise", _xlfn.XLOOKUP($F7286, accounts!$A$2:$A$86, accounts!$E$2:$E$86, 0)&gt;=100, "Mid-Market", TRUE, "SMB"))</f>
        <v>Enterprise</v>
      </c>
      <c r="I7286" s="1" t="str">
        <f t="array" ref="I7286">IF($F7286="", "", _xlfn.XLOOKUP($F7286,accounts!$A$2:$A$86,accounts!$F$2:$F$86, "Other"))</f>
        <v>United States</v>
      </c>
      <c r="J7286" s="1" t="s">
        <v>131</v>
      </c>
      <c r="K7286" s="3">
        <v>43013.0</v>
      </c>
      <c r="L7286" s="3">
        <v>43019.0</v>
      </c>
      <c r="M7286" s="1">
        <v>3002.0</v>
      </c>
    </row>
    <row r="7287">
      <c r="A7287" s="1" t="s">
        <v>7492</v>
      </c>
      <c r="B7287" s="1" t="s">
        <v>15</v>
      </c>
      <c r="C7287" s="1" t="str">
        <f t="array" ref="C7287">_xlfn.XLOOKUP($B7287, sales_teams!$A$2:$A$36, sales_teams!$B$2:$B$36)</f>
        <v>Dustin Brinkmann</v>
      </c>
      <c r="D7287" s="1" t="str">
        <f t="array" ref="D7287">_xlfn.XLOOKUP($B7287, sales_teams!$A$2:$A$36, sales_teams!$C$2:$C$36)</f>
        <v>Central</v>
      </c>
      <c r="E7287" s="1" t="s">
        <v>181</v>
      </c>
      <c r="F7287" s="1" t="s">
        <v>25</v>
      </c>
      <c r="G7287" s="1" t="str">
        <f t="array" ref="G7287">IF($F7287="", "", _xlfn.XLOOKUP($F7287,accounts!$A$2:$A$86,accounts!$B$2:$B$86, "Other"))</f>
        <v>medical</v>
      </c>
      <c r="H7287" s="1" t="str">
        <f t="array" ref="H7287">IF($F7287="", "", IFS(_xlfn.XLOOKUP($F7287, accounts!$A$2:$A$86, accounts!$E$2:$E$86, 0)&gt;=1000, "Enterprise", _xlfn.XLOOKUP($F7287, accounts!$A$2:$A$86, accounts!$E$2:$E$86, 0)&gt;=100, "Mid-Market", TRUE, "SMB"))</f>
        <v>Enterprise</v>
      </c>
      <c r="I7287" s="1" t="str">
        <f t="array" ref="I7287">IF($F7287="", "", _xlfn.XLOOKUP($F7287,accounts!$A$2:$A$86,accounts!$F$2:$F$86, "Other"))</f>
        <v>Kenya</v>
      </c>
      <c r="J7287" s="1" t="s">
        <v>192</v>
      </c>
      <c r="K7287" s="3">
        <v>43013.0</v>
      </c>
      <c r="L7287" s="3">
        <v>43024.0</v>
      </c>
      <c r="M7287" s="1">
        <v>0.0</v>
      </c>
    </row>
    <row r="7288">
      <c r="A7288" s="1" t="s">
        <v>7493</v>
      </c>
      <c r="B7288" s="1" t="s">
        <v>15</v>
      </c>
      <c r="C7288" s="1" t="str">
        <f t="array" ref="C7288">_xlfn.XLOOKUP($B7288, sales_teams!$A$2:$A$36, sales_teams!$B$2:$B$36)</f>
        <v>Dustin Brinkmann</v>
      </c>
      <c r="D7288" s="1" t="str">
        <f t="array" ref="D7288">_xlfn.XLOOKUP($B7288, sales_teams!$A$2:$A$36, sales_teams!$C$2:$C$36)</f>
        <v>Central</v>
      </c>
      <c r="E7288" s="1" t="s">
        <v>179</v>
      </c>
      <c r="F7288" s="1" t="s">
        <v>64</v>
      </c>
      <c r="G7288" s="1" t="str">
        <f t="array" ref="G7288">IF($F7288="", "", _xlfn.XLOOKUP($F7288,accounts!$A$2:$A$86,accounts!$B$2:$B$86, "Other"))</f>
        <v>technology</v>
      </c>
      <c r="H7288" s="1" t="str">
        <f t="array" ref="H7288">IF($F7288="", "", IFS(_xlfn.XLOOKUP($F7288, accounts!$A$2:$A$86, accounts!$E$2:$E$86, 0)&gt;=1000, "Enterprise", _xlfn.XLOOKUP($F7288, accounts!$A$2:$A$86, accounts!$E$2:$E$86, 0)&gt;=100, "Mid-Market", TRUE, "SMB"))</f>
        <v>Enterprise</v>
      </c>
      <c r="I7288" s="1" t="str">
        <f t="array" ref="I7288">IF($F7288="", "", _xlfn.XLOOKUP($F7288,accounts!$A$2:$A$86,accounts!$F$2:$F$86, "Other"))</f>
        <v>United States</v>
      </c>
      <c r="J7288" s="1" t="s">
        <v>131</v>
      </c>
      <c r="K7288" s="3">
        <v>43013.0</v>
      </c>
      <c r="L7288" s="3">
        <v>43015.0</v>
      </c>
      <c r="M7288" s="1">
        <v>58.0</v>
      </c>
    </row>
    <row r="7289">
      <c r="A7289" s="1" t="s">
        <v>7494</v>
      </c>
      <c r="B7289" s="1" t="s">
        <v>60</v>
      </c>
      <c r="C7289" s="1" t="str">
        <f t="array" ref="C7289">_xlfn.XLOOKUP($B7289, sales_teams!$A$2:$A$36, sales_teams!$B$2:$B$36)</f>
        <v>Celia Rouche</v>
      </c>
      <c r="D7289" s="1" t="str">
        <f t="array" ref="D7289">_xlfn.XLOOKUP($B7289, sales_teams!$A$2:$A$36, sales_teams!$C$2:$C$36)</f>
        <v>West</v>
      </c>
      <c r="E7289" s="1" t="s">
        <v>179</v>
      </c>
      <c r="F7289" s="1" t="s">
        <v>176</v>
      </c>
      <c r="G7289" s="1" t="str">
        <f t="array" ref="G7289">IF($F7289="", "", _xlfn.XLOOKUP($F7289,accounts!$A$2:$A$86,accounts!$B$2:$B$86, "Other"))</f>
        <v>entertainment</v>
      </c>
      <c r="H7289" s="1" t="str">
        <f t="array" ref="H7289">IF($F7289="", "", IFS(_xlfn.XLOOKUP($F7289, accounts!$A$2:$A$86, accounts!$E$2:$E$86, 0)&gt;=1000, "Enterprise", _xlfn.XLOOKUP($F7289, accounts!$A$2:$A$86, accounts!$E$2:$E$86, 0)&gt;=100, "Mid-Market", TRUE, "SMB"))</f>
        <v>Mid-Market</v>
      </c>
      <c r="I7289" s="1" t="str">
        <f t="array" ref="I7289">IF($F7289="", "", _xlfn.XLOOKUP($F7289,accounts!$A$2:$A$86,accounts!$F$2:$F$86, "Other"))</f>
        <v>United States</v>
      </c>
      <c r="J7289" s="1" t="s">
        <v>192</v>
      </c>
      <c r="K7289" s="3">
        <v>43013.0</v>
      </c>
      <c r="L7289" s="3">
        <v>43016.0</v>
      </c>
      <c r="M7289" s="1">
        <v>0.0</v>
      </c>
    </row>
    <row r="7290">
      <c r="A7290" s="1" t="s">
        <v>7495</v>
      </c>
      <c r="B7290" s="1" t="s">
        <v>60</v>
      </c>
      <c r="C7290" s="1" t="str">
        <f t="array" ref="C7290">_xlfn.XLOOKUP($B7290, sales_teams!$A$2:$A$36, sales_teams!$B$2:$B$36)</f>
        <v>Celia Rouche</v>
      </c>
      <c r="D7290" s="1" t="str">
        <f t="array" ref="D7290">_xlfn.XLOOKUP($B7290, sales_teams!$A$2:$A$36, sales_teams!$C$2:$C$36)</f>
        <v>West</v>
      </c>
      <c r="E7290" s="1" t="s">
        <v>188</v>
      </c>
      <c r="F7290" s="1" t="s">
        <v>80</v>
      </c>
      <c r="G7290" s="1" t="str">
        <f t="array" ref="G7290">IF($F7290="", "", _xlfn.XLOOKUP($F7290,accounts!$A$2:$A$86,accounts!$B$2:$B$86, "Other"))</f>
        <v>technology</v>
      </c>
      <c r="H7290" s="1" t="str">
        <f t="array" ref="H7290">IF($F7290="", "", IFS(_xlfn.XLOOKUP($F7290, accounts!$A$2:$A$86, accounts!$E$2:$E$86, 0)&gt;=1000, "Enterprise", _xlfn.XLOOKUP($F7290, accounts!$A$2:$A$86, accounts!$E$2:$E$86, 0)&gt;=100, "Mid-Market", TRUE, "SMB"))</f>
        <v>Enterprise</v>
      </c>
      <c r="I7290" s="1" t="str">
        <f t="array" ref="I7290">IF($F7290="", "", _xlfn.XLOOKUP($F7290,accounts!$A$2:$A$86,accounts!$F$2:$F$86, "Other"))</f>
        <v>United States</v>
      </c>
      <c r="J7290" s="1" t="s">
        <v>131</v>
      </c>
      <c r="K7290" s="3">
        <v>43013.0</v>
      </c>
      <c r="L7290" s="3">
        <v>43016.0</v>
      </c>
      <c r="M7290" s="1">
        <v>3435.0</v>
      </c>
    </row>
    <row r="7291">
      <c r="A7291" s="1" t="s">
        <v>7496</v>
      </c>
      <c r="B7291" s="1" t="s">
        <v>105</v>
      </c>
      <c r="C7291" s="1" t="str">
        <f t="array" ref="C7291">_xlfn.XLOOKUP($B7291, sales_teams!$A$2:$A$36, sales_teams!$B$2:$B$36)</f>
        <v>Summer Sewald</v>
      </c>
      <c r="D7291" s="1" t="str">
        <f t="array" ref="D7291">_xlfn.XLOOKUP($B7291, sales_teams!$A$2:$A$36, sales_teams!$C$2:$C$36)</f>
        <v>West</v>
      </c>
      <c r="E7291" s="1" t="s">
        <v>179</v>
      </c>
      <c r="F7291" s="1" t="s">
        <v>168</v>
      </c>
      <c r="G7291" s="1" t="str">
        <f t="array" ref="G7291">IF($F7291="", "", _xlfn.XLOOKUP($F7291,accounts!$A$2:$A$86,accounts!$B$2:$B$86, "Other"))</f>
        <v>finance</v>
      </c>
      <c r="H7291" s="1" t="str">
        <f t="array" ref="H7291">IF($F7291="", "", IFS(_xlfn.XLOOKUP($F7291, accounts!$A$2:$A$86, accounts!$E$2:$E$86, 0)&gt;=1000, "Enterprise", _xlfn.XLOOKUP($F7291, accounts!$A$2:$A$86, accounts!$E$2:$E$86, 0)&gt;=100, "Mid-Market", TRUE, "SMB"))</f>
        <v>Enterprise</v>
      </c>
      <c r="I7291" s="1" t="str">
        <f t="array" ref="I7291">IF($F7291="", "", _xlfn.XLOOKUP($F7291,accounts!$A$2:$A$86,accounts!$F$2:$F$86, "Other"))</f>
        <v>United States</v>
      </c>
      <c r="J7291" s="1" t="s">
        <v>192</v>
      </c>
      <c r="K7291" s="3">
        <v>43013.0</v>
      </c>
      <c r="L7291" s="3">
        <v>43015.0</v>
      </c>
      <c r="M7291" s="1">
        <v>0.0</v>
      </c>
    </row>
    <row r="7292">
      <c r="A7292" s="1" t="s">
        <v>7497</v>
      </c>
      <c r="B7292" s="1" t="s">
        <v>7</v>
      </c>
      <c r="C7292" s="1" t="str">
        <f t="array" ref="C7292">_xlfn.XLOOKUP($B7292, sales_teams!$A$2:$A$36, sales_teams!$B$2:$B$36)</f>
        <v>Dustin Brinkmann</v>
      </c>
      <c r="D7292" s="1" t="str">
        <f t="array" ref="D7292">_xlfn.XLOOKUP($B7292, sales_teams!$A$2:$A$36, sales_teams!$C$2:$C$36)</f>
        <v>Central</v>
      </c>
      <c r="E7292" s="1" t="s">
        <v>179</v>
      </c>
      <c r="F7292" s="1" t="s">
        <v>95</v>
      </c>
      <c r="G7292" s="1" t="str">
        <f t="array" ref="G7292">IF($F7292="", "", _xlfn.XLOOKUP($F7292,accounts!$A$2:$A$86,accounts!$B$2:$B$86, "Other"))</f>
        <v>finance</v>
      </c>
      <c r="H7292" s="1" t="str">
        <f t="array" ref="H7292">IF($F7292="", "", IFS(_xlfn.XLOOKUP($F7292, accounts!$A$2:$A$86, accounts!$E$2:$E$86, 0)&gt;=1000, "Enterprise", _xlfn.XLOOKUP($F7292, accounts!$A$2:$A$86, accounts!$E$2:$E$86, 0)&gt;=100, "Mid-Market", TRUE, "SMB"))</f>
        <v>Enterprise</v>
      </c>
      <c r="I7292" s="1" t="str">
        <f t="array" ref="I7292">IF($F7292="", "", _xlfn.XLOOKUP($F7292,accounts!$A$2:$A$86,accounts!$F$2:$F$86, "Other"))</f>
        <v>United States</v>
      </c>
      <c r="J7292" s="1" t="s">
        <v>192</v>
      </c>
      <c r="K7292" s="3">
        <v>43014.0</v>
      </c>
      <c r="L7292" s="3">
        <v>43063.0</v>
      </c>
      <c r="M7292" s="1">
        <v>0.0</v>
      </c>
    </row>
    <row r="7293">
      <c r="A7293" s="1" t="s">
        <v>7498</v>
      </c>
      <c r="B7293" s="1" t="s">
        <v>7</v>
      </c>
      <c r="C7293" s="1" t="str">
        <f t="array" ref="C7293">_xlfn.XLOOKUP($B7293, sales_teams!$A$2:$A$36, sales_teams!$B$2:$B$36)</f>
        <v>Dustin Brinkmann</v>
      </c>
      <c r="D7293" s="1" t="str">
        <f t="array" ref="D7293">_xlfn.XLOOKUP($B7293, sales_teams!$A$2:$A$36, sales_teams!$C$2:$C$36)</f>
        <v>Central</v>
      </c>
      <c r="E7293" s="1" t="s">
        <v>188</v>
      </c>
      <c r="F7293" s="1" t="s">
        <v>149</v>
      </c>
      <c r="G7293" s="1" t="str">
        <f t="array" ref="G7293">IF($F7293="", "", _xlfn.XLOOKUP($F7293,accounts!$A$2:$A$86,accounts!$B$2:$B$86, "Other"))</f>
        <v>medical</v>
      </c>
      <c r="H7293" s="1" t="str">
        <f t="array" ref="H7293">IF($F7293="", "", IFS(_xlfn.XLOOKUP($F7293, accounts!$A$2:$A$86, accounts!$E$2:$E$86, 0)&gt;=1000, "Enterprise", _xlfn.XLOOKUP($F7293, accounts!$A$2:$A$86, accounts!$E$2:$E$86, 0)&gt;=100, "Mid-Market", TRUE, "SMB"))</f>
        <v>Enterprise</v>
      </c>
      <c r="I7293" s="1" t="str">
        <f t="array" ref="I7293">IF($F7293="", "", _xlfn.XLOOKUP($F7293,accounts!$A$2:$A$86,accounts!$F$2:$F$86, "Other"))</f>
        <v>United States</v>
      </c>
      <c r="J7293" s="1" t="s">
        <v>192</v>
      </c>
      <c r="K7293" s="3">
        <v>43014.0</v>
      </c>
      <c r="L7293" s="3">
        <v>43016.0</v>
      </c>
      <c r="M7293" s="1">
        <v>0.0</v>
      </c>
    </row>
    <row r="7294">
      <c r="A7294" s="1" t="s">
        <v>7499</v>
      </c>
      <c r="B7294" s="1" t="s">
        <v>57</v>
      </c>
      <c r="C7294" s="1" t="str">
        <f t="array" ref="C7294">_xlfn.XLOOKUP($B7294, sales_teams!$A$2:$A$36, sales_teams!$B$2:$B$36)</f>
        <v>Rocco Neubert</v>
      </c>
      <c r="D7294" s="1" t="str">
        <f t="array" ref="D7294">_xlfn.XLOOKUP($B7294, sales_teams!$A$2:$A$36, sales_teams!$C$2:$C$36)</f>
        <v>East</v>
      </c>
      <c r="E7294" s="1" t="s">
        <v>181</v>
      </c>
      <c r="F7294" s="1" t="s">
        <v>127</v>
      </c>
      <c r="G7294" s="1" t="str">
        <f t="array" ref="G7294">IF($F7294="", "", _xlfn.XLOOKUP($F7294,accounts!$A$2:$A$86,accounts!$B$2:$B$86, "Other"))</f>
        <v>technology</v>
      </c>
      <c r="H7294" s="1" t="str">
        <f t="array" ref="H7294">IF($F7294="", "", IFS(_xlfn.XLOOKUP($F7294, accounts!$A$2:$A$86, accounts!$E$2:$E$86, 0)&gt;=1000, "Enterprise", _xlfn.XLOOKUP($F7294, accounts!$A$2:$A$86, accounts!$E$2:$E$86, 0)&gt;=100, "Mid-Market", TRUE, "SMB"))</f>
        <v>Enterprise</v>
      </c>
      <c r="I7294" s="1" t="str">
        <f t="array" ref="I7294">IF($F7294="", "", _xlfn.XLOOKUP($F7294,accounts!$A$2:$A$86,accounts!$F$2:$F$86, "Other"))</f>
        <v>United States</v>
      </c>
      <c r="J7294" s="1" t="s">
        <v>131</v>
      </c>
      <c r="K7294" s="3">
        <v>43014.0</v>
      </c>
      <c r="L7294" s="3">
        <v>43083.0</v>
      </c>
      <c r="M7294" s="1">
        <v>492.0</v>
      </c>
    </row>
    <row r="7295">
      <c r="A7295" s="1" t="s">
        <v>7500</v>
      </c>
      <c r="B7295" s="1" t="s">
        <v>57</v>
      </c>
      <c r="C7295" s="1" t="str">
        <f t="array" ref="C7295">_xlfn.XLOOKUP($B7295, sales_teams!$A$2:$A$36, sales_teams!$B$2:$B$36)</f>
        <v>Rocco Neubert</v>
      </c>
      <c r="D7295" s="1" t="str">
        <f t="array" ref="D7295">_xlfn.XLOOKUP($B7295, sales_teams!$A$2:$A$36, sales_teams!$C$2:$C$36)</f>
        <v>East</v>
      </c>
      <c r="E7295" s="1" t="s">
        <v>148</v>
      </c>
      <c r="F7295" s="1" t="s">
        <v>169</v>
      </c>
      <c r="G7295" s="1" t="str">
        <f t="array" ref="G7295">IF($F7295="", "", _xlfn.XLOOKUP($F7295,accounts!$A$2:$A$86,accounts!$B$2:$B$86, "Other"))</f>
        <v>entertainment</v>
      </c>
      <c r="H7295" s="1" t="str">
        <f t="array" ref="H7295">IF($F7295="", "", IFS(_xlfn.XLOOKUP($F7295, accounts!$A$2:$A$86, accounts!$E$2:$E$86, 0)&gt;=1000, "Enterprise", _xlfn.XLOOKUP($F7295, accounts!$A$2:$A$86, accounts!$E$2:$E$86, 0)&gt;=100, "Mid-Market", TRUE, "SMB"))</f>
        <v>Enterprise</v>
      </c>
      <c r="I7295" s="1" t="str">
        <f t="array" ref="I7295">IF($F7295="", "", _xlfn.XLOOKUP($F7295,accounts!$A$2:$A$86,accounts!$F$2:$F$86, "Other"))</f>
        <v>United States</v>
      </c>
      <c r="J7295" s="1" t="s">
        <v>131</v>
      </c>
      <c r="K7295" s="3">
        <v>43014.0</v>
      </c>
      <c r="L7295" s="3">
        <v>43015.0</v>
      </c>
      <c r="M7295" s="1">
        <v>4401.0</v>
      </c>
    </row>
    <row r="7296">
      <c r="A7296" s="1" t="s">
        <v>7501</v>
      </c>
      <c r="B7296" s="1" t="s">
        <v>52</v>
      </c>
      <c r="C7296" s="1" t="str">
        <f t="array" ref="C7296">_xlfn.XLOOKUP($B7296, sales_teams!$A$2:$A$36, sales_teams!$B$2:$B$36)</f>
        <v>Rocco Neubert</v>
      </c>
      <c r="D7296" s="1" t="str">
        <f t="array" ref="D7296">_xlfn.XLOOKUP($B7296, sales_teams!$A$2:$A$36, sales_teams!$C$2:$C$36)</f>
        <v>East</v>
      </c>
      <c r="E7296" s="1" t="s">
        <v>179</v>
      </c>
      <c r="F7296" s="1" t="s">
        <v>172</v>
      </c>
      <c r="G7296" s="1" t="str">
        <f t="array" ref="G7296">IF($F7296="", "", _xlfn.XLOOKUP($F7296,accounts!$A$2:$A$86,accounts!$B$2:$B$86, "Other"))</f>
        <v>retail</v>
      </c>
      <c r="H7296" s="1" t="str">
        <f t="array" ref="H7296">IF($F7296="", "", IFS(_xlfn.XLOOKUP($F7296, accounts!$A$2:$A$86, accounts!$E$2:$E$86, 0)&gt;=1000, "Enterprise", _xlfn.XLOOKUP($F7296, accounts!$A$2:$A$86, accounts!$E$2:$E$86, 0)&gt;=100, "Mid-Market", TRUE, "SMB"))</f>
        <v>Mid-Market</v>
      </c>
      <c r="I7296" s="1" t="str">
        <f t="array" ref="I7296">IF($F7296="", "", _xlfn.XLOOKUP($F7296,accounts!$A$2:$A$86,accounts!$F$2:$F$86, "Other"))</f>
        <v>United States</v>
      </c>
      <c r="J7296" s="1" t="s">
        <v>131</v>
      </c>
      <c r="K7296" s="3">
        <v>43014.0</v>
      </c>
      <c r="L7296" s="3">
        <v>43095.0</v>
      </c>
      <c r="M7296" s="1">
        <v>50.0</v>
      </c>
    </row>
    <row r="7297">
      <c r="A7297" s="1" t="s">
        <v>7502</v>
      </c>
      <c r="B7297" s="1" t="s">
        <v>52</v>
      </c>
      <c r="C7297" s="1" t="str">
        <f t="array" ref="C7297">_xlfn.XLOOKUP($B7297, sales_teams!$A$2:$A$36, sales_teams!$B$2:$B$36)</f>
        <v>Rocco Neubert</v>
      </c>
      <c r="D7297" s="1" t="str">
        <f t="array" ref="D7297">_xlfn.XLOOKUP($B7297, sales_teams!$A$2:$A$36, sales_teams!$C$2:$C$36)</f>
        <v>East</v>
      </c>
      <c r="E7297" s="1" t="s">
        <v>188</v>
      </c>
      <c r="F7297" s="1" t="s">
        <v>43</v>
      </c>
      <c r="G7297" s="1" t="str">
        <f t="array" ref="G7297">IF($F7297="", "", _xlfn.XLOOKUP($F7297,accounts!$A$2:$A$86,accounts!$B$2:$B$86, "Other"))</f>
        <v>software</v>
      </c>
      <c r="H7297" s="1" t="str">
        <f t="array" ref="H7297">IF($F7297="", "", IFS(_xlfn.XLOOKUP($F7297, accounts!$A$2:$A$86, accounts!$E$2:$E$86, 0)&gt;=1000, "Enterprise", _xlfn.XLOOKUP($F7297, accounts!$A$2:$A$86, accounts!$E$2:$E$86, 0)&gt;=100, "Mid-Market", TRUE, "SMB"))</f>
        <v>Enterprise</v>
      </c>
      <c r="I7297" s="1" t="str">
        <f t="array" ref="I7297">IF($F7297="", "", _xlfn.XLOOKUP($F7297,accounts!$A$2:$A$86,accounts!$F$2:$F$86, "Other"))</f>
        <v>United States</v>
      </c>
      <c r="J7297" s="1" t="s">
        <v>131</v>
      </c>
      <c r="K7297" s="3">
        <v>43014.0</v>
      </c>
      <c r="L7297" s="3">
        <v>43051.0</v>
      </c>
      <c r="M7297" s="1">
        <v>3333.0</v>
      </c>
    </row>
    <row r="7298">
      <c r="A7298" s="1" t="s">
        <v>7503</v>
      </c>
      <c r="B7298" s="1" t="s">
        <v>39</v>
      </c>
      <c r="C7298" s="1" t="str">
        <f t="array" ref="C7298">_xlfn.XLOOKUP($B7298, sales_teams!$A$2:$A$36, sales_teams!$B$2:$B$36)</f>
        <v>Cara Losch</v>
      </c>
      <c r="D7298" s="1" t="str">
        <f t="array" ref="D7298">_xlfn.XLOOKUP($B7298, sales_teams!$A$2:$A$36, sales_teams!$C$2:$C$36)</f>
        <v>East</v>
      </c>
      <c r="E7298" s="1" t="s">
        <v>109</v>
      </c>
      <c r="F7298" s="1" t="s">
        <v>83</v>
      </c>
      <c r="G7298" s="1" t="str">
        <f t="array" ref="G7298">IF($F7298="", "", _xlfn.XLOOKUP($F7298,accounts!$A$2:$A$86,accounts!$B$2:$B$86, "Other"))</f>
        <v>marketing</v>
      </c>
      <c r="H7298" s="1" t="str">
        <f t="array" ref="H7298">IF($F7298="", "", IFS(_xlfn.XLOOKUP($F7298, accounts!$A$2:$A$86, accounts!$E$2:$E$86, 0)&gt;=1000, "Enterprise", _xlfn.XLOOKUP($F7298, accounts!$A$2:$A$86, accounts!$E$2:$E$86, 0)&gt;=100, "Mid-Market", TRUE, "SMB"))</f>
        <v>Enterprise</v>
      </c>
      <c r="I7298" s="1" t="str">
        <f t="array" ref="I7298">IF($F7298="", "", _xlfn.XLOOKUP($F7298,accounts!$A$2:$A$86,accounts!$F$2:$F$86, "Other"))</f>
        <v>United States</v>
      </c>
      <c r="J7298" s="1" t="s">
        <v>131</v>
      </c>
      <c r="K7298" s="3">
        <v>43014.0</v>
      </c>
      <c r="L7298" s="3">
        <v>43024.0</v>
      </c>
      <c r="M7298" s="1">
        <v>1095.0</v>
      </c>
    </row>
    <row r="7299">
      <c r="A7299" s="1" t="s">
        <v>7504</v>
      </c>
      <c r="B7299" s="1" t="s">
        <v>48</v>
      </c>
      <c r="C7299" s="1" t="str">
        <f t="array" ref="C7299">_xlfn.XLOOKUP($B7299, sales_teams!$A$2:$A$36, sales_teams!$B$2:$B$36)</f>
        <v>Rocco Neubert</v>
      </c>
      <c r="D7299" s="1" t="str">
        <f t="array" ref="D7299">_xlfn.XLOOKUP($B7299, sales_teams!$A$2:$A$36, sales_teams!$C$2:$C$36)</f>
        <v>East</v>
      </c>
      <c r="E7299" s="1" t="s">
        <v>188</v>
      </c>
      <c r="G7299" s="1" t="str">
        <f t="array" ref="G7299">IF($F7299="", "", _xlfn.XLOOKUP($F7299,accounts!$A$2:$A$86,accounts!$B$2:$B$86, "Other"))</f>
        <v/>
      </c>
      <c r="H7299" s="1" t="str">
        <f t="array" ref="H7299">IF($F7299="", "", IFS(_xlfn.XLOOKUP($F7299, accounts!$A$2:$A$86, accounts!$E$2:$E$86, 0)&gt;=1000, "Enterprise", _xlfn.XLOOKUP($F7299, accounts!$A$2:$A$86, accounts!$E$2:$E$86, 0)&gt;=100, "Mid-Market", TRUE, "SMB"))</f>
        <v/>
      </c>
      <c r="I7299" s="1" t="str">
        <f t="array" ref="I7299">IF($F7299="", "", _xlfn.XLOOKUP($F7299,accounts!$A$2:$A$86,accounts!$F$2:$F$86, "Other"))</f>
        <v/>
      </c>
      <c r="J7299" s="1" t="s">
        <v>189</v>
      </c>
      <c r="K7299" s="3">
        <v>43014.0</v>
      </c>
    </row>
    <row r="7300">
      <c r="A7300" s="1" t="s">
        <v>7505</v>
      </c>
      <c r="B7300" s="1" t="s">
        <v>30</v>
      </c>
      <c r="C7300" s="1" t="str">
        <f t="array" ref="C7300">_xlfn.XLOOKUP($B7300, sales_teams!$A$2:$A$36, sales_teams!$B$2:$B$36)</f>
        <v>Melvin Marxen</v>
      </c>
      <c r="D7300" s="1" t="str">
        <f t="array" ref="D7300">_xlfn.XLOOKUP($B7300, sales_teams!$A$2:$A$36, sales_teams!$C$2:$C$36)</f>
        <v>Central</v>
      </c>
      <c r="E7300" s="1" t="s">
        <v>194</v>
      </c>
      <c r="F7300" s="1" t="s">
        <v>76</v>
      </c>
      <c r="G7300" s="1" t="str">
        <f t="array" ref="G7300">IF($F7300="", "", _xlfn.XLOOKUP($F7300,accounts!$A$2:$A$86,accounts!$B$2:$B$86, "Other"))</f>
        <v>marketing</v>
      </c>
      <c r="H7300" s="1" t="str">
        <f t="array" ref="H7300">IF($F7300="", "", IFS(_xlfn.XLOOKUP($F7300, accounts!$A$2:$A$86, accounts!$E$2:$E$86, 0)&gt;=1000, "Enterprise", _xlfn.XLOOKUP($F7300, accounts!$A$2:$A$86, accounts!$E$2:$E$86, 0)&gt;=100, "Mid-Market", TRUE, "SMB"))</f>
        <v>Enterprise</v>
      </c>
      <c r="I7300" s="1" t="str">
        <f t="array" ref="I7300">IF($F7300="", "", _xlfn.XLOOKUP($F7300,accounts!$A$2:$A$86,accounts!$F$2:$F$86, "Other"))</f>
        <v>United States</v>
      </c>
      <c r="J7300" s="1" t="s">
        <v>131</v>
      </c>
      <c r="K7300" s="3">
        <v>43014.0</v>
      </c>
      <c r="L7300" s="3">
        <v>43061.0</v>
      </c>
      <c r="M7300" s="1">
        <v>5595.0</v>
      </c>
    </row>
    <row r="7301">
      <c r="A7301" s="1" t="s">
        <v>7506</v>
      </c>
      <c r="B7301" s="1" t="s">
        <v>30</v>
      </c>
      <c r="C7301" s="1" t="str">
        <f t="array" ref="C7301">_xlfn.XLOOKUP($B7301, sales_teams!$A$2:$A$36, sales_teams!$B$2:$B$36)</f>
        <v>Melvin Marxen</v>
      </c>
      <c r="D7301" s="1" t="str">
        <f t="array" ref="D7301">_xlfn.XLOOKUP($B7301, sales_teams!$A$2:$A$36, sales_teams!$C$2:$C$36)</f>
        <v>Central</v>
      </c>
      <c r="E7301" s="1" t="s">
        <v>148</v>
      </c>
      <c r="F7301" s="1" t="s">
        <v>89</v>
      </c>
      <c r="G7301" s="1" t="str">
        <f t="array" ref="G7301">IF($F7301="", "", _xlfn.XLOOKUP($F7301,accounts!$A$2:$A$86,accounts!$B$2:$B$86, "Other"))</f>
        <v>finance</v>
      </c>
      <c r="H7301" s="1" t="str">
        <f t="array" ref="H7301">IF($F7301="", "", IFS(_xlfn.XLOOKUP($F7301, accounts!$A$2:$A$86, accounts!$E$2:$E$86, 0)&gt;=1000, "Enterprise", _xlfn.XLOOKUP($F7301, accounts!$A$2:$A$86, accounts!$E$2:$E$86, 0)&gt;=100, "Mid-Market", TRUE, "SMB"))</f>
        <v>Enterprise</v>
      </c>
      <c r="I7301" s="1" t="str">
        <f t="array" ref="I7301">IF($F7301="", "", _xlfn.XLOOKUP($F7301,accounts!$A$2:$A$86,accounts!$F$2:$F$86, "Other"))</f>
        <v>United States</v>
      </c>
      <c r="J7301" s="1" t="s">
        <v>131</v>
      </c>
      <c r="K7301" s="3">
        <v>43014.0</v>
      </c>
      <c r="L7301" s="3">
        <v>43016.0</v>
      </c>
      <c r="M7301" s="1">
        <v>4461.0</v>
      </c>
    </row>
    <row r="7302">
      <c r="A7302" s="1" t="s">
        <v>7507</v>
      </c>
      <c r="B7302" s="1" t="s">
        <v>53</v>
      </c>
      <c r="C7302" s="1" t="str">
        <f t="array" ref="C7302">_xlfn.XLOOKUP($B7302, sales_teams!$A$2:$A$36, sales_teams!$B$2:$B$36)</f>
        <v>Rocco Neubert</v>
      </c>
      <c r="D7302" s="1" t="str">
        <f t="array" ref="D7302">_xlfn.XLOOKUP($B7302, sales_teams!$A$2:$A$36, sales_teams!$C$2:$C$36)</f>
        <v>East</v>
      </c>
      <c r="E7302" s="1" t="s">
        <v>109</v>
      </c>
      <c r="F7302" s="1" t="s">
        <v>171</v>
      </c>
      <c r="G7302" s="1" t="str">
        <f t="array" ref="G7302">IF($F7302="", "", _xlfn.XLOOKUP($F7302,accounts!$A$2:$A$86,accounts!$B$2:$B$86, "Other"))</f>
        <v>retail</v>
      </c>
      <c r="H7302" s="1" t="str">
        <f t="array" ref="H7302">IF($F7302="", "", IFS(_xlfn.XLOOKUP($F7302, accounts!$A$2:$A$86, accounts!$E$2:$E$86, 0)&gt;=1000, "Enterprise", _xlfn.XLOOKUP($F7302, accounts!$A$2:$A$86, accounts!$E$2:$E$86, 0)&gt;=100, "Mid-Market", TRUE, "SMB"))</f>
        <v>Enterprise</v>
      </c>
      <c r="I7302" s="1" t="str">
        <f t="array" ref="I7302">IF($F7302="", "", _xlfn.XLOOKUP($F7302,accounts!$A$2:$A$86,accounts!$F$2:$F$86, "Other"))</f>
        <v>United States</v>
      </c>
      <c r="J7302" s="1" t="s">
        <v>192</v>
      </c>
      <c r="K7302" s="3">
        <v>43014.0</v>
      </c>
      <c r="L7302" s="3">
        <v>43024.0</v>
      </c>
      <c r="M7302" s="1">
        <v>0.0</v>
      </c>
    </row>
    <row r="7303">
      <c r="A7303" s="1" t="s">
        <v>7508</v>
      </c>
      <c r="B7303" s="1" t="s">
        <v>94</v>
      </c>
      <c r="C7303" s="1" t="str">
        <f t="array" ref="C7303">_xlfn.XLOOKUP($B7303, sales_teams!$A$2:$A$36, sales_teams!$B$2:$B$36)</f>
        <v>Celia Rouche</v>
      </c>
      <c r="D7303" s="1" t="str">
        <f t="array" ref="D7303">_xlfn.XLOOKUP($B7303, sales_teams!$A$2:$A$36, sales_teams!$C$2:$C$36)</f>
        <v>West</v>
      </c>
      <c r="E7303" s="1" t="s">
        <v>179</v>
      </c>
      <c r="G7303" s="1" t="str">
        <f t="array" ref="G7303">IF($F7303="", "", _xlfn.XLOOKUP($F7303,accounts!$A$2:$A$86,accounts!$B$2:$B$86, "Other"))</f>
        <v/>
      </c>
      <c r="H7303" s="1" t="str">
        <f t="array" ref="H7303">IF($F7303="", "", IFS(_xlfn.XLOOKUP($F7303, accounts!$A$2:$A$86, accounts!$E$2:$E$86, 0)&gt;=1000, "Enterprise", _xlfn.XLOOKUP($F7303, accounts!$A$2:$A$86, accounts!$E$2:$E$86, 0)&gt;=100, "Mid-Market", TRUE, "SMB"))</f>
        <v/>
      </c>
      <c r="I7303" s="1" t="str">
        <f t="array" ref="I7303">IF($F7303="", "", _xlfn.XLOOKUP($F7303,accounts!$A$2:$A$86,accounts!$F$2:$F$86, "Other"))</f>
        <v/>
      </c>
      <c r="J7303" s="1" t="s">
        <v>189</v>
      </c>
      <c r="K7303" s="3">
        <v>43014.0</v>
      </c>
    </row>
    <row r="7304">
      <c r="A7304" s="1" t="s">
        <v>7509</v>
      </c>
      <c r="B7304" s="1" t="s">
        <v>26</v>
      </c>
      <c r="C7304" s="1" t="str">
        <f t="array" ref="C7304">_xlfn.XLOOKUP($B7304, sales_teams!$A$2:$A$36, sales_teams!$B$2:$B$36)</f>
        <v>Melvin Marxen</v>
      </c>
      <c r="D7304" s="1" t="str">
        <f t="array" ref="D7304">_xlfn.XLOOKUP($B7304, sales_teams!$A$2:$A$36, sales_teams!$C$2:$C$36)</f>
        <v>Central</v>
      </c>
      <c r="E7304" s="1" t="s">
        <v>181</v>
      </c>
      <c r="F7304" s="1" t="s">
        <v>157</v>
      </c>
      <c r="G7304" s="1" t="str">
        <f t="array" ref="G7304">IF($F7304="", "", _xlfn.XLOOKUP($F7304,accounts!$A$2:$A$86,accounts!$B$2:$B$86, "Other"))</f>
        <v>retail</v>
      </c>
      <c r="H7304" s="1" t="str">
        <f t="array" ref="H7304">IF($F7304="", "", IFS(_xlfn.XLOOKUP($F7304, accounts!$A$2:$A$86, accounts!$E$2:$E$86, 0)&gt;=1000, "Enterprise", _xlfn.XLOOKUP($F7304, accounts!$A$2:$A$86, accounts!$E$2:$E$86, 0)&gt;=100, "Mid-Market", TRUE, "SMB"))</f>
        <v>Enterprise</v>
      </c>
      <c r="I7304" s="1" t="str">
        <f t="array" ref="I7304">IF($F7304="", "", _xlfn.XLOOKUP($F7304,accounts!$A$2:$A$86,accounts!$F$2:$F$86, "Other"))</f>
        <v>Belgium</v>
      </c>
      <c r="J7304" s="1" t="s">
        <v>131</v>
      </c>
      <c r="K7304" s="3">
        <v>43014.0</v>
      </c>
      <c r="L7304" s="3">
        <v>43059.0</v>
      </c>
      <c r="M7304" s="1">
        <v>415.0</v>
      </c>
    </row>
    <row r="7305">
      <c r="A7305" s="1" t="s">
        <v>7510</v>
      </c>
      <c r="B7305" s="1" t="s">
        <v>26</v>
      </c>
      <c r="C7305" s="1" t="str">
        <f t="array" ref="C7305">_xlfn.XLOOKUP($B7305, sales_teams!$A$2:$A$36, sales_teams!$B$2:$B$36)</f>
        <v>Melvin Marxen</v>
      </c>
      <c r="D7305" s="1" t="str">
        <f t="array" ref="D7305">_xlfn.XLOOKUP($B7305, sales_teams!$A$2:$A$36, sales_teams!$C$2:$C$36)</f>
        <v>Central</v>
      </c>
      <c r="E7305" s="1" t="s">
        <v>188</v>
      </c>
      <c r="F7305" s="1" t="s">
        <v>155</v>
      </c>
      <c r="G7305" s="1" t="str">
        <f t="array" ref="G7305">IF($F7305="", "", _xlfn.XLOOKUP($F7305,accounts!$A$2:$A$86,accounts!$B$2:$B$86, "Other"))</f>
        <v>finance</v>
      </c>
      <c r="H7305" s="1" t="str">
        <f t="array" ref="H7305">IF($F7305="", "", IFS(_xlfn.XLOOKUP($F7305, accounts!$A$2:$A$86, accounts!$E$2:$E$86, 0)&gt;=1000, "Enterprise", _xlfn.XLOOKUP($F7305, accounts!$A$2:$A$86, accounts!$E$2:$E$86, 0)&gt;=100, "Mid-Market", TRUE, "SMB"))</f>
        <v>Enterprise</v>
      </c>
      <c r="I7305" s="1" t="str">
        <f t="array" ref="I7305">IF($F7305="", "", _xlfn.XLOOKUP($F7305,accounts!$A$2:$A$86,accounts!$F$2:$F$86, "Other"))</f>
        <v>United States</v>
      </c>
      <c r="J7305" s="1" t="s">
        <v>131</v>
      </c>
      <c r="K7305" s="3">
        <v>43014.0</v>
      </c>
      <c r="L7305" s="3">
        <v>43016.0</v>
      </c>
      <c r="M7305" s="1">
        <v>3212.0</v>
      </c>
    </row>
    <row r="7306">
      <c r="A7306" s="1" t="s">
        <v>7511</v>
      </c>
      <c r="B7306" s="1" t="s">
        <v>99</v>
      </c>
      <c r="C7306" s="1" t="str">
        <f t="array" ref="C7306">_xlfn.XLOOKUP($B7306, sales_teams!$A$2:$A$36, sales_teams!$B$2:$B$36)</f>
        <v>Summer Sewald</v>
      </c>
      <c r="D7306" s="1" t="str">
        <f t="array" ref="D7306">_xlfn.XLOOKUP($B7306, sales_teams!$A$2:$A$36, sales_teams!$C$2:$C$36)</f>
        <v>West</v>
      </c>
      <c r="E7306" s="1" t="s">
        <v>181</v>
      </c>
      <c r="F7306" s="1" t="s">
        <v>117</v>
      </c>
      <c r="G7306" s="1" t="str">
        <f t="array" ref="G7306">IF($F7306="", "", _xlfn.XLOOKUP($F7306,accounts!$A$2:$A$86,accounts!$B$2:$B$86, "Other"))</f>
        <v>retail</v>
      </c>
      <c r="H7306" s="1" t="str">
        <f t="array" ref="H7306">IF($F7306="", "", IFS(_xlfn.XLOOKUP($F7306, accounts!$A$2:$A$86, accounts!$E$2:$E$86, 0)&gt;=1000, "Enterprise", _xlfn.XLOOKUP($F7306, accounts!$A$2:$A$86, accounts!$E$2:$E$86, 0)&gt;=100, "Mid-Market", TRUE, "SMB"))</f>
        <v>Mid-Market</v>
      </c>
      <c r="I7306" s="1" t="str">
        <f t="array" ref="I7306">IF($F7306="", "", _xlfn.XLOOKUP($F7306,accounts!$A$2:$A$86,accounts!$F$2:$F$86, "Other"))</f>
        <v>United States</v>
      </c>
      <c r="J7306" s="1" t="s">
        <v>131</v>
      </c>
      <c r="K7306" s="3">
        <v>43014.0</v>
      </c>
      <c r="L7306" s="3">
        <v>43100.0</v>
      </c>
      <c r="M7306" s="1">
        <v>457.0</v>
      </c>
    </row>
    <row r="7307">
      <c r="A7307" s="1" t="s">
        <v>7512</v>
      </c>
      <c r="B7307" s="1" t="s">
        <v>19</v>
      </c>
      <c r="C7307" s="1" t="str">
        <f t="array" ref="C7307">_xlfn.XLOOKUP($B7307, sales_teams!$A$2:$A$36, sales_teams!$B$2:$B$36)</f>
        <v>Melvin Marxen</v>
      </c>
      <c r="D7307" s="1" t="str">
        <f t="array" ref="D7307">_xlfn.XLOOKUP($B7307, sales_teams!$A$2:$A$36, sales_teams!$C$2:$C$36)</f>
        <v>Central</v>
      </c>
      <c r="E7307" s="1" t="s">
        <v>109</v>
      </c>
      <c r="F7307" s="1" t="s">
        <v>59</v>
      </c>
      <c r="G7307" s="1" t="str">
        <f t="array" ref="G7307">IF($F7307="", "", _xlfn.XLOOKUP($F7307,accounts!$A$2:$A$86,accounts!$B$2:$B$86, "Other"))</f>
        <v>medical</v>
      </c>
      <c r="H7307" s="1" t="str">
        <f t="array" ref="H7307">IF($F7307="", "", IFS(_xlfn.XLOOKUP($F7307, accounts!$A$2:$A$86, accounts!$E$2:$E$86, 0)&gt;=1000, "Enterprise", _xlfn.XLOOKUP($F7307, accounts!$A$2:$A$86, accounts!$E$2:$E$86, 0)&gt;=100, "Mid-Market", TRUE, "SMB"))</f>
        <v>SMB</v>
      </c>
      <c r="I7307" s="1" t="str">
        <f t="array" ref="I7307">IF($F7307="", "", _xlfn.XLOOKUP($F7307,accounts!$A$2:$A$86,accounts!$F$2:$F$86, "Other"))</f>
        <v>United States</v>
      </c>
      <c r="J7307" s="1" t="s">
        <v>192</v>
      </c>
      <c r="K7307" s="3">
        <v>43014.0</v>
      </c>
      <c r="L7307" s="3">
        <v>43025.0</v>
      </c>
      <c r="M7307" s="1">
        <v>0.0</v>
      </c>
    </row>
    <row r="7308">
      <c r="A7308" s="1" t="s">
        <v>7513</v>
      </c>
      <c r="B7308" s="1" t="s">
        <v>19</v>
      </c>
      <c r="C7308" s="1" t="str">
        <f t="array" ref="C7308">_xlfn.XLOOKUP($B7308, sales_teams!$A$2:$A$36, sales_teams!$B$2:$B$36)</f>
        <v>Melvin Marxen</v>
      </c>
      <c r="D7308" s="1" t="str">
        <f t="array" ref="D7308">_xlfn.XLOOKUP($B7308, sales_teams!$A$2:$A$36, sales_teams!$C$2:$C$36)</f>
        <v>Central</v>
      </c>
      <c r="E7308" s="1" t="s">
        <v>181</v>
      </c>
      <c r="F7308" s="1" t="s">
        <v>56</v>
      </c>
      <c r="G7308" s="1" t="str">
        <f t="array" ref="G7308">IF($F7308="", "", _xlfn.XLOOKUP($F7308,accounts!$A$2:$A$86,accounts!$B$2:$B$86, "Other"))</f>
        <v>software</v>
      </c>
      <c r="H7308" s="1" t="str">
        <f t="array" ref="H7308">IF($F7308="", "", IFS(_xlfn.XLOOKUP($F7308, accounts!$A$2:$A$86, accounts!$E$2:$E$86, 0)&gt;=1000, "Enterprise", _xlfn.XLOOKUP($F7308, accounts!$A$2:$A$86, accounts!$E$2:$E$86, 0)&gt;=100, "Mid-Market", TRUE, "SMB"))</f>
        <v>Enterprise</v>
      </c>
      <c r="I7308" s="1" t="str">
        <f t="array" ref="I7308">IF($F7308="", "", _xlfn.XLOOKUP($F7308,accounts!$A$2:$A$86,accounts!$F$2:$F$86, "Other"))</f>
        <v>United States</v>
      </c>
      <c r="J7308" s="1" t="s">
        <v>131</v>
      </c>
      <c r="K7308" s="3">
        <v>43014.0</v>
      </c>
      <c r="L7308" s="3">
        <v>43100.0</v>
      </c>
      <c r="M7308" s="1">
        <v>546.0</v>
      </c>
    </row>
    <row r="7309">
      <c r="A7309" s="1" t="s">
        <v>7514</v>
      </c>
      <c r="B7309" s="1" t="s">
        <v>17</v>
      </c>
      <c r="C7309" s="1" t="str">
        <f t="array" ref="C7309">_xlfn.XLOOKUP($B7309, sales_teams!$A$2:$A$36, sales_teams!$B$2:$B$36)</f>
        <v>Dustin Brinkmann</v>
      </c>
      <c r="D7309" s="1" t="str">
        <f t="array" ref="D7309">_xlfn.XLOOKUP($B7309, sales_teams!$A$2:$A$36, sales_teams!$C$2:$C$36)</f>
        <v>Central</v>
      </c>
      <c r="E7309" s="1" t="s">
        <v>109</v>
      </c>
      <c r="F7309" s="1" t="s">
        <v>156</v>
      </c>
      <c r="G7309" s="1" t="str">
        <f t="array" ref="G7309">IF($F7309="", "", _xlfn.XLOOKUP($F7309,accounts!$A$2:$A$86,accounts!$B$2:$B$86, "Other"))</f>
        <v>employment</v>
      </c>
      <c r="H7309" s="1" t="str">
        <f t="array" ref="H7309">IF($F7309="", "", IFS(_xlfn.XLOOKUP($F7309, accounts!$A$2:$A$86, accounts!$E$2:$E$86, 0)&gt;=1000, "Enterprise", _xlfn.XLOOKUP($F7309, accounts!$A$2:$A$86, accounts!$E$2:$E$86, 0)&gt;=100, "Mid-Market", TRUE, "SMB"))</f>
        <v>Mid-Market</v>
      </c>
      <c r="I7309" s="1" t="str">
        <f t="array" ref="I7309">IF($F7309="", "", _xlfn.XLOOKUP($F7309,accounts!$A$2:$A$86,accounts!$F$2:$F$86, "Other"))</f>
        <v>United States</v>
      </c>
      <c r="J7309" s="1" t="s">
        <v>192</v>
      </c>
      <c r="K7309" s="3">
        <v>43014.0</v>
      </c>
      <c r="L7309" s="3">
        <v>43020.0</v>
      </c>
      <c r="M7309" s="1">
        <v>0.0</v>
      </c>
    </row>
    <row r="7310">
      <c r="A7310" s="1" t="s">
        <v>7515</v>
      </c>
      <c r="B7310" s="1" t="s">
        <v>17</v>
      </c>
      <c r="C7310" s="1" t="str">
        <f t="array" ref="C7310">_xlfn.XLOOKUP($B7310, sales_teams!$A$2:$A$36, sales_teams!$B$2:$B$36)</f>
        <v>Dustin Brinkmann</v>
      </c>
      <c r="D7310" s="1" t="str">
        <f t="array" ref="D7310">_xlfn.XLOOKUP($B7310, sales_teams!$A$2:$A$36, sales_teams!$C$2:$C$36)</f>
        <v>Central</v>
      </c>
      <c r="E7310" s="1" t="s">
        <v>181</v>
      </c>
      <c r="F7310" s="1" t="s">
        <v>110</v>
      </c>
      <c r="G7310" s="1" t="str">
        <f t="array" ref="G7310">IF($F7310="", "", _xlfn.XLOOKUP($F7310,accounts!$A$2:$A$86,accounts!$B$2:$B$86, "Other"))</f>
        <v>technology</v>
      </c>
      <c r="H7310" s="1" t="str">
        <f t="array" ref="H7310">IF($F7310="", "", IFS(_xlfn.XLOOKUP($F7310, accounts!$A$2:$A$86, accounts!$E$2:$E$86, 0)&gt;=1000, "Enterprise", _xlfn.XLOOKUP($F7310, accounts!$A$2:$A$86, accounts!$E$2:$E$86, 0)&gt;=100, "Mid-Market", TRUE, "SMB"))</f>
        <v>Enterprise</v>
      </c>
      <c r="I7310" s="1" t="str">
        <f t="array" ref="I7310">IF($F7310="", "", _xlfn.XLOOKUP($F7310,accounts!$A$2:$A$86,accounts!$F$2:$F$86, "Other"))</f>
        <v>Norway</v>
      </c>
      <c r="J7310" s="1" t="s">
        <v>131</v>
      </c>
      <c r="K7310" s="3">
        <v>43014.0</v>
      </c>
      <c r="L7310" s="3">
        <v>43090.0</v>
      </c>
      <c r="M7310" s="1">
        <v>453.0</v>
      </c>
    </row>
    <row r="7311">
      <c r="A7311" s="1" t="s">
        <v>7516</v>
      </c>
      <c r="B7311" s="1" t="s">
        <v>92</v>
      </c>
      <c r="C7311" s="1" t="str">
        <f t="array" ref="C7311">_xlfn.XLOOKUP($B7311, sales_teams!$A$2:$A$36, sales_teams!$B$2:$B$36)</f>
        <v>Celia Rouche</v>
      </c>
      <c r="D7311" s="1" t="str">
        <f t="array" ref="D7311">_xlfn.XLOOKUP($B7311, sales_teams!$A$2:$A$36, sales_teams!$C$2:$C$36)</f>
        <v>West</v>
      </c>
      <c r="E7311" s="1" t="s">
        <v>148</v>
      </c>
      <c r="F7311" s="1" t="s">
        <v>118</v>
      </c>
      <c r="G7311" s="1" t="str">
        <f t="array" ref="G7311">IF($F7311="", "", _xlfn.XLOOKUP($F7311,accounts!$A$2:$A$86,accounts!$B$2:$B$86, "Other"))</f>
        <v>services</v>
      </c>
      <c r="H7311" s="1" t="str">
        <f t="array" ref="H7311">IF($F7311="", "", IFS(_xlfn.XLOOKUP($F7311, accounts!$A$2:$A$86, accounts!$E$2:$E$86, 0)&gt;=1000, "Enterprise", _xlfn.XLOOKUP($F7311, accounts!$A$2:$A$86, accounts!$E$2:$E$86, 0)&gt;=100, "Mid-Market", TRUE, "SMB"))</f>
        <v>Enterprise</v>
      </c>
      <c r="I7311" s="1" t="str">
        <f t="array" ref="I7311">IF($F7311="", "", _xlfn.XLOOKUP($F7311,accounts!$A$2:$A$86,accounts!$F$2:$F$86, "Other"))</f>
        <v>United States</v>
      </c>
      <c r="J7311" s="1" t="s">
        <v>192</v>
      </c>
      <c r="K7311" s="3">
        <v>43014.0</v>
      </c>
      <c r="L7311" s="3">
        <v>43023.0</v>
      </c>
      <c r="M7311" s="1">
        <v>0.0</v>
      </c>
    </row>
    <row r="7312">
      <c r="A7312" s="1" t="s">
        <v>7517</v>
      </c>
      <c r="B7312" s="1" t="s">
        <v>18</v>
      </c>
      <c r="C7312" s="1" t="str">
        <f t="array" ref="C7312">_xlfn.XLOOKUP($B7312, sales_teams!$A$2:$A$36, sales_teams!$B$2:$B$36)</f>
        <v>Dustin Brinkmann</v>
      </c>
      <c r="D7312" s="1" t="str">
        <f t="array" ref="D7312">_xlfn.XLOOKUP($B7312, sales_teams!$A$2:$A$36, sales_teams!$C$2:$C$36)</f>
        <v>Central</v>
      </c>
      <c r="E7312" s="1" t="s">
        <v>181</v>
      </c>
      <c r="F7312" s="1" t="s">
        <v>76</v>
      </c>
      <c r="G7312" s="1" t="str">
        <f t="array" ref="G7312">IF($F7312="", "", _xlfn.XLOOKUP($F7312,accounts!$A$2:$A$86,accounts!$B$2:$B$86, "Other"))</f>
        <v>marketing</v>
      </c>
      <c r="H7312" s="1" t="str">
        <f t="array" ref="H7312">IF($F7312="", "", IFS(_xlfn.XLOOKUP($F7312, accounts!$A$2:$A$86, accounts!$E$2:$E$86, 0)&gt;=1000, "Enterprise", _xlfn.XLOOKUP($F7312, accounts!$A$2:$A$86, accounts!$E$2:$E$86, 0)&gt;=100, "Mid-Market", TRUE, "SMB"))</f>
        <v>Enterprise</v>
      </c>
      <c r="I7312" s="1" t="str">
        <f t="array" ref="I7312">IF($F7312="", "", _xlfn.XLOOKUP($F7312,accounts!$A$2:$A$86,accounts!$F$2:$F$86, "Other"))</f>
        <v>United States</v>
      </c>
      <c r="J7312" s="1" t="s">
        <v>131</v>
      </c>
      <c r="K7312" s="3">
        <v>43014.0</v>
      </c>
      <c r="L7312" s="3">
        <v>43015.0</v>
      </c>
      <c r="M7312" s="1">
        <v>510.0</v>
      </c>
    </row>
    <row r="7313">
      <c r="A7313" s="1" t="s">
        <v>7518</v>
      </c>
      <c r="B7313" s="1" t="s">
        <v>18</v>
      </c>
      <c r="C7313" s="1" t="str">
        <f t="array" ref="C7313">_xlfn.XLOOKUP($B7313, sales_teams!$A$2:$A$36, sales_teams!$B$2:$B$36)</f>
        <v>Dustin Brinkmann</v>
      </c>
      <c r="D7313" s="1" t="str">
        <f t="array" ref="D7313">_xlfn.XLOOKUP($B7313, sales_teams!$A$2:$A$36, sales_teams!$C$2:$C$36)</f>
        <v>Central</v>
      </c>
      <c r="E7313" s="1" t="s">
        <v>181</v>
      </c>
      <c r="F7313" s="1" t="s">
        <v>113</v>
      </c>
      <c r="G7313" s="1" t="str">
        <f t="array" ref="G7313">IF($F7313="", "", _xlfn.XLOOKUP($F7313,accounts!$A$2:$A$86,accounts!$B$2:$B$86, "Other"))</f>
        <v>telecommunications</v>
      </c>
      <c r="H7313" s="1" t="str">
        <f t="array" ref="H7313">IF($F7313="", "", IFS(_xlfn.XLOOKUP($F7313, accounts!$A$2:$A$86, accounts!$E$2:$E$86, 0)&gt;=1000, "Enterprise", _xlfn.XLOOKUP($F7313, accounts!$A$2:$A$86, accounts!$E$2:$E$86, 0)&gt;=100, "Mid-Market", TRUE, "SMB"))</f>
        <v>Mid-Market</v>
      </c>
      <c r="I7313" s="1" t="str">
        <f t="array" ref="I7313">IF($F7313="", "", _xlfn.XLOOKUP($F7313,accounts!$A$2:$A$86,accounts!$F$2:$F$86, "Other"))</f>
        <v>United States</v>
      </c>
      <c r="J7313" s="1" t="s">
        <v>131</v>
      </c>
      <c r="K7313" s="3">
        <v>43014.0</v>
      </c>
      <c r="L7313" s="3">
        <v>43022.0</v>
      </c>
      <c r="M7313" s="1">
        <v>552.0</v>
      </c>
    </row>
    <row r="7314">
      <c r="A7314" s="1" t="s">
        <v>7519</v>
      </c>
      <c r="B7314" s="1" t="s">
        <v>54</v>
      </c>
      <c r="C7314" s="1" t="str">
        <f t="array" ref="C7314">_xlfn.XLOOKUP($B7314, sales_teams!$A$2:$A$36, sales_teams!$B$2:$B$36)</f>
        <v>Rocco Neubert</v>
      </c>
      <c r="D7314" s="1" t="str">
        <f t="array" ref="D7314">_xlfn.XLOOKUP($B7314, sales_teams!$A$2:$A$36, sales_teams!$C$2:$C$36)</f>
        <v>East</v>
      </c>
      <c r="E7314" s="1" t="s">
        <v>188</v>
      </c>
      <c r="F7314" s="1" t="s">
        <v>173</v>
      </c>
      <c r="G7314" s="1" t="str">
        <f t="array" ref="G7314">IF($F7314="", "", _xlfn.XLOOKUP($F7314,accounts!$A$2:$A$86,accounts!$B$2:$B$86, "Other"))</f>
        <v>technology</v>
      </c>
      <c r="H7314" s="1" t="str">
        <f t="array" ref="H7314">IF($F7314="", "", IFS(_xlfn.XLOOKUP($F7314, accounts!$A$2:$A$86, accounts!$E$2:$E$86, 0)&gt;=1000, "Enterprise", _xlfn.XLOOKUP($F7314, accounts!$A$2:$A$86, accounts!$E$2:$E$86, 0)&gt;=100, "Mid-Market", TRUE, "SMB"))</f>
        <v>Mid-Market</v>
      </c>
      <c r="I7314" s="1" t="str">
        <f t="array" ref="I7314">IF($F7314="", "", _xlfn.XLOOKUP($F7314,accounts!$A$2:$A$86,accounts!$F$2:$F$86, "Other"))</f>
        <v>China</v>
      </c>
      <c r="J7314" s="1" t="s">
        <v>131</v>
      </c>
      <c r="K7314" s="3">
        <v>43014.0</v>
      </c>
      <c r="L7314" s="3">
        <v>43015.0</v>
      </c>
      <c r="M7314" s="1">
        <v>3203.0</v>
      </c>
    </row>
    <row r="7315">
      <c r="A7315" s="1" t="s">
        <v>7520</v>
      </c>
      <c r="B7315" s="1" t="s">
        <v>41</v>
      </c>
      <c r="C7315" s="1" t="str">
        <f t="array" ref="C7315">_xlfn.XLOOKUP($B7315, sales_teams!$A$2:$A$36, sales_teams!$B$2:$B$36)</f>
        <v>Cara Losch</v>
      </c>
      <c r="D7315" s="1" t="str">
        <f t="array" ref="D7315">_xlfn.XLOOKUP($B7315, sales_teams!$A$2:$A$36, sales_teams!$C$2:$C$36)</f>
        <v>East</v>
      </c>
      <c r="E7315" s="1" t="s">
        <v>194</v>
      </c>
      <c r="F7315" s="1" t="s">
        <v>163</v>
      </c>
      <c r="G7315" s="1" t="str">
        <f t="array" ref="G7315">IF($F7315="", "", _xlfn.XLOOKUP($F7315,accounts!$A$2:$A$86,accounts!$B$2:$B$86, "Other"))</f>
        <v>medical</v>
      </c>
      <c r="H7315" s="1" t="str">
        <f t="array" ref="H7315">IF($F7315="", "", IFS(_xlfn.XLOOKUP($F7315, accounts!$A$2:$A$86, accounts!$E$2:$E$86, 0)&gt;=1000, "Enterprise", _xlfn.XLOOKUP($F7315, accounts!$A$2:$A$86, accounts!$E$2:$E$86, 0)&gt;=100, "Mid-Market", TRUE, "SMB"))</f>
        <v>Mid-Market</v>
      </c>
      <c r="I7315" s="1" t="str">
        <f t="array" ref="I7315">IF($F7315="", "", _xlfn.XLOOKUP($F7315,accounts!$A$2:$A$86,accounts!$F$2:$F$86, "Other"))</f>
        <v>United States</v>
      </c>
      <c r="J7315" s="1" t="s">
        <v>131</v>
      </c>
      <c r="K7315" s="3">
        <v>43014.0</v>
      </c>
      <c r="L7315" s="3">
        <v>43022.0</v>
      </c>
      <c r="M7315" s="1">
        <v>6228.0</v>
      </c>
    </row>
    <row r="7316">
      <c r="A7316" s="1" t="s">
        <v>7521</v>
      </c>
      <c r="B7316" s="1" t="s">
        <v>15</v>
      </c>
      <c r="C7316" s="1" t="str">
        <f t="array" ref="C7316">_xlfn.XLOOKUP($B7316, sales_teams!$A$2:$A$36, sales_teams!$B$2:$B$36)</f>
        <v>Dustin Brinkmann</v>
      </c>
      <c r="D7316" s="1" t="str">
        <f t="array" ref="D7316">_xlfn.XLOOKUP($B7316, sales_teams!$A$2:$A$36, sales_teams!$C$2:$C$36)</f>
        <v>Central</v>
      </c>
      <c r="E7316" s="1" t="s">
        <v>179</v>
      </c>
      <c r="F7316" s="1" t="s">
        <v>76</v>
      </c>
      <c r="G7316" s="1" t="str">
        <f t="array" ref="G7316">IF($F7316="", "", _xlfn.XLOOKUP($F7316,accounts!$A$2:$A$86,accounts!$B$2:$B$86, "Other"))</f>
        <v>marketing</v>
      </c>
      <c r="H7316" s="1" t="str">
        <f t="array" ref="H7316">IF($F7316="", "", IFS(_xlfn.XLOOKUP($F7316, accounts!$A$2:$A$86, accounts!$E$2:$E$86, 0)&gt;=1000, "Enterprise", _xlfn.XLOOKUP($F7316, accounts!$A$2:$A$86, accounts!$E$2:$E$86, 0)&gt;=100, "Mid-Market", TRUE, "SMB"))</f>
        <v>Enterprise</v>
      </c>
      <c r="I7316" s="1" t="str">
        <f t="array" ref="I7316">IF($F7316="", "", _xlfn.XLOOKUP($F7316,accounts!$A$2:$A$86,accounts!$F$2:$F$86, "Other"))</f>
        <v>United States</v>
      </c>
      <c r="J7316" s="1" t="s">
        <v>131</v>
      </c>
      <c r="K7316" s="3">
        <v>43014.0</v>
      </c>
      <c r="L7316" s="3">
        <v>43019.0</v>
      </c>
      <c r="M7316" s="1">
        <v>59.0</v>
      </c>
    </row>
    <row r="7317">
      <c r="A7317" s="1" t="s">
        <v>7522</v>
      </c>
      <c r="B7317" s="1" t="s">
        <v>45</v>
      </c>
      <c r="C7317" s="1" t="str">
        <f t="array" ref="C7317">_xlfn.XLOOKUP($B7317, sales_teams!$A$2:$A$36, sales_teams!$B$2:$B$36)</f>
        <v>Cara Losch</v>
      </c>
      <c r="D7317" s="1" t="str">
        <f t="array" ref="D7317">_xlfn.XLOOKUP($B7317, sales_teams!$A$2:$A$36, sales_teams!$C$2:$C$36)</f>
        <v>East</v>
      </c>
      <c r="E7317" s="1" t="s">
        <v>148</v>
      </c>
      <c r="F7317" s="1" t="s">
        <v>132</v>
      </c>
      <c r="G7317" s="1" t="str">
        <f t="array" ref="G7317">IF($F7317="", "", _xlfn.XLOOKUP($F7317,accounts!$A$2:$A$86,accounts!$B$2:$B$86, "Other"))</f>
        <v>marketing</v>
      </c>
      <c r="H7317" s="1" t="str">
        <f t="array" ref="H7317">IF($F7317="", "", IFS(_xlfn.XLOOKUP($F7317, accounts!$A$2:$A$86, accounts!$E$2:$E$86, 0)&gt;=1000, "Enterprise", _xlfn.XLOOKUP($F7317, accounts!$A$2:$A$86, accounts!$E$2:$E$86, 0)&gt;=100, "Mid-Market", TRUE, "SMB"))</f>
        <v>Enterprise</v>
      </c>
      <c r="I7317" s="1" t="str">
        <f t="array" ref="I7317">IF($F7317="", "", _xlfn.XLOOKUP($F7317,accounts!$A$2:$A$86,accounts!$F$2:$F$86, "Other"))</f>
        <v>Jordan</v>
      </c>
      <c r="J7317" s="1" t="s">
        <v>192</v>
      </c>
      <c r="K7317" s="3">
        <v>43014.0</v>
      </c>
      <c r="L7317" s="3">
        <v>43016.0</v>
      </c>
      <c r="M7317" s="1">
        <v>0.0</v>
      </c>
    </row>
    <row r="7318">
      <c r="A7318" s="1" t="s">
        <v>7523</v>
      </c>
      <c r="B7318" s="1" t="s">
        <v>105</v>
      </c>
      <c r="C7318" s="1" t="str">
        <f t="array" ref="C7318">_xlfn.XLOOKUP($B7318, sales_teams!$A$2:$A$36, sales_teams!$B$2:$B$36)</f>
        <v>Summer Sewald</v>
      </c>
      <c r="D7318" s="1" t="str">
        <f t="array" ref="D7318">_xlfn.XLOOKUP($B7318, sales_teams!$A$2:$A$36, sales_teams!$C$2:$C$36)</f>
        <v>West</v>
      </c>
      <c r="E7318" s="1" t="s">
        <v>109</v>
      </c>
      <c r="F7318" s="1" t="s">
        <v>59</v>
      </c>
      <c r="G7318" s="1" t="str">
        <f t="array" ref="G7318">IF($F7318="", "", _xlfn.XLOOKUP($F7318,accounts!$A$2:$A$86,accounts!$B$2:$B$86, "Other"))</f>
        <v>medical</v>
      </c>
      <c r="H7318" s="1" t="str">
        <f t="array" ref="H7318">IF($F7318="", "", IFS(_xlfn.XLOOKUP($F7318, accounts!$A$2:$A$86, accounts!$E$2:$E$86, 0)&gt;=1000, "Enterprise", _xlfn.XLOOKUP($F7318, accounts!$A$2:$A$86, accounts!$E$2:$E$86, 0)&gt;=100, "Mid-Market", TRUE, "SMB"))</f>
        <v>SMB</v>
      </c>
      <c r="I7318" s="1" t="str">
        <f t="array" ref="I7318">IF($F7318="", "", _xlfn.XLOOKUP($F7318,accounts!$A$2:$A$86,accounts!$F$2:$F$86, "Other"))</f>
        <v>United States</v>
      </c>
      <c r="J7318" s="1" t="s">
        <v>131</v>
      </c>
      <c r="K7318" s="3">
        <v>43014.0</v>
      </c>
      <c r="L7318" s="3">
        <v>43092.0</v>
      </c>
      <c r="M7318" s="1">
        <v>1129.0</v>
      </c>
    </row>
    <row r="7319">
      <c r="A7319" s="1" t="s">
        <v>7524</v>
      </c>
      <c r="B7319" s="1" t="s">
        <v>7</v>
      </c>
      <c r="C7319" s="1" t="str">
        <f t="array" ref="C7319">_xlfn.XLOOKUP($B7319, sales_teams!$A$2:$A$36, sales_teams!$B$2:$B$36)</f>
        <v>Dustin Brinkmann</v>
      </c>
      <c r="D7319" s="1" t="str">
        <f t="array" ref="D7319">_xlfn.XLOOKUP($B7319, sales_teams!$A$2:$A$36, sales_teams!$C$2:$C$36)</f>
        <v>Central</v>
      </c>
      <c r="E7319" s="1" t="s">
        <v>194</v>
      </c>
      <c r="F7319" s="1" t="s">
        <v>157</v>
      </c>
      <c r="G7319" s="1" t="str">
        <f t="array" ref="G7319">IF($F7319="", "", _xlfn.XLOOKUP($F7319,accounts!$A$2:$A$86,accounts!$B$2:$B$86, "Other"))</f>
        <v>retail</v>
      </c>
      <c r="H7319" s="1" t="str">
        <f t="array" ref="H7319">IF($F7319="", "", IFS(_xlfn.XLOOKUP($F7319, accounts!$A$2:$A$86, accounts!$E$2:$E$86, 0)&gt;=1000, "Enterprise", _xlfn.XLOOKUP($F7319, accounts!$A$2:$A$86, accounts!$E$2:$E$86, 0)&gt;=100, "Mid-Market", TRUE, "SMB"))</f>
        <v>Enterprise</v>
      </c>
      <c r="I7319" s="1" t="str">
        <f t="array" ref="I7319">IF($F7319="", "", _xlfn.XLOOKUP($F7319,accounts!$A$2:$A$86,accounts!$F$2:$F$86, "Other"))</f>
        <v>Belgium</v>
      </c>
      <c r="J7319" s="1" t="s">
        <v>131</v>
      </c>
      <c r="K7319" s="3">
        <v>43015.0</v>
      </c>
      <c r="L7319" s="3">
        <v>43021.0</v>
      </c>
      <c r="M7319" s="1">
        <v>5349.0</v>
      </c>
    </row>
    <row r="7320">
      <c r="A7320" s="1" t="s">
        <v>7525</v>
      </c>
      <c r="B7320" s="1" t="s">
        <v>57</v>
      </c>
      <c r="C7320" s="1" t="str">
        <f t="array" ref="C7320">_xlfn.XLOOKUP($B7320, sales_teams!$A$2:$A$36, sales_teams!$B$2:$B$36)</f>
        <v>Rocco Neubert</v>
      </c>
      <c r="D7320" s="1" t="str">
        <f t="array" ref="D7320">_xlfn.XLOOKUP($B7320, sales_teams!$A$2:$A$36, sales_teams!$C$2:$C$36)</f>
        <v>East</v>
      </c>
      <c r="E7320" s="1" t="s">
        <v>109</v>
      </c>
      <c r="F7320" s="1" t="s">
        <v>166</v>
      </c>
      <c r="G7320" s="1" t="str">
        <f t="array" ref="G7320">IF($F7320="", "", _xlfn.XLOOKUP($F7320,accounts!$A$2:$A$86,accounts!$B$2:$B$86, "Other"))</f>
        <v>finance</v>
      </c>
      <c r="H7320" s="1" t="str">
        <f t="array" ref="H7320">IF($F7320="", "", IFS(_xlfn.XLOOKUP($F7320, accounts!$A$2:$A$86, accounts!$E$2:$E$86, 0)&gt;=1000, "Enterprise", _xlfn.XLOOKUP($F7320, accounts!$A$2:$A$86, accounts!$E$2:$E$86, 0)&gt;=100, "Mid-Market", TRUE, "SMB"))</f>
        <v>Enterprise</v>
      </c>
      <c r="I7320" s="1" t="str">
        <f t="array" ref="I7320">IF($F7320="", "", _xlfn.XLOOKUP($F7320,accounts!$A$2:$A$86,accounts!$F$2:$F$86, "Other"))</f>
        <v>United States</v>
      </c>
      <c r="J7320" s="1" t="s">
        <v>131</v>
      </c>
      <c r="K7320" s="3">
        <v>43015.0</v>
      </c>
      <c r="L7320" s="3">
        <v>43058.0</v>
      </c>
      <c r="M7320" s="1">
        <v>1148.0</v>
      </c>
    </row>
    <row r="7321">
      <c r="A7321" s="1" t="s">
        <v>7526</v>
      </c>
      <c r="B7321" s="1" t="s">
        <v>52</v>
      </c>
      <c r="C7321" s="1" t="str">
        <f t="array" ref="C7321">_xlfn.XLOOKUP($B7321, sales_teams!$A$2:$A$36, sales_teams!$B$2:$B$36)</f>
        <v>Rocco Neubert</v>
      </c>
      <c r="D7321" s="1" t="str">
        <f t="array" ref="D7321">_xlfn.XLOOKUP($B7321, sales_teams!$A$2:$A$36, sales_teams!$C$2:$C$36)</f>
        <v>East</v>
      </c>
      <c r="E7321" s="1" t="s">
        <v>181</v>
      </c>
      <c r="F7321" s="1" t="s">
        <v>177</v>
      </c>
      <c r="G7321" s="1" t="str">
        <f t="array" ref="G7321">IF($F7321="", "", _xlfn.XLOOKUP($F7321,accounts!$A$2:$A$86,accounts!$B$2:$B$86, "Other"))</f>
        <v>software</v>
      </c>
      <c r="H7321" s="1" t="str">
        <f t="array" ref="H7321">IF($F7321="", "", IFS(_xlfn.XLOOKUP($F7321, accounts!$A$2:$A$86, accounts!$E$2:$E$86, 0)&gt;=1000, "Enterprise", _xlfn.XLOOKUP($F7321, accounts!$A$2:$A$86, accounts!$E$2:$E$86, 0)&gt;=100, "Mid-Market", TRUE, "SMB"))</f>
        <v>Enterprise</v>
      </c>
      <c r="I7321" s="1" t="str">
        <f t="array" ref="I7321">IF($F7321="", "", _xlfn.XLOOKUP($F7321,accounts!$A$2:$A$86,accounts!$F$2:$F$86, "Other"))</f>
        <v>United States</v>
      </c>
      <c r="J7321" s="1" t="s">
        <v>192</v>
      </c>
      <c r="K7321" s="3">
        <v>43015.0</v>
      </c>
      <c r="L7321" s="3">
        <v>43016.0</v>
      </c>
      <c r="M7321" s="1">
        <v>0.0</v>
      </c>
    </row>
    <row r="7322">
      <c r="A7322" s="1" t="s">
        <v>7527</v>
      </c>
      <c r="B7322" s="1" t="s">
        <v>12</v>
      </c>
      <c r="C7322" s="1" t="str">
        <f t="array" ref="C7322">_xlfn.XLOOKUP($B7322, sales_teams!$A$2:$A$36, sales_teams!$B$2:$B$36)</f>
        <v>Dustin Brinkmann</v>
      </c>
      <c r="D7322" s="1" t="str">
        <f t="array" ref="D7322">_xlfn.XLOOKUP($B7322, sales_teams!$A$2:$A$36, sales_teams!$C$2:$C$36)</f>
        <v>Central</v>
      </c>
      <c r="E7322" s="1" t="s">
        <v>179</v>
      </c>
      <c r="F7322" s="1" t="s">
        <v>164</v>
      </c>
      <c r="G7322" s="1" t="str">
        <f t="array" ref="G7322">IF($F7322="", "", _xlfn.XLOOKUP($F7322,accounts!$A$2:$A$86,accounts!$B$2:$B$86, "Other"))</f>
        <v>retail</v>
      </c>
      <c r="H7322" s="1" t="str">
        <f t="array" ref="H7322">IF($F7322="", "", IFS(_xlfn.XLOOKUP($F7322, accounts!$A$2:$A$86, accounts!$E$2:$E$86, 0)&gt;=1000, "Enterprise", _xlfn.XLOOKUP($F7322, accounts!$A$2:$A$86, accounts!$E$2:$E$86, 0)&gt;=100, "Mid-Market", TRUE, "SMB"))</f>
        <v>Mid-Market</v>
      </c>
      <c r="I7322" s="1" t="str">
        <f t="array" ref="I7322">IF($F7322="", "", _xlfn.XLOOKUP($F7322,accounts!$A$2:$A$86,accounts!$F$2:$F$86, "Other"))</f>
        <v>United States</v>
      </c>
      <c r="J7322" s="1" t="s">
        <v>131</v>
      </c>
      <c r="K7322" s="3">
        <v>43015.0</v>
      </c>
      <c r="L7322" s="3">
        <v>43027.0</v>
      </c>
      <c r="M7322" s="1">
        <v>52.0</v>
      </c>
    </row>
    <row r="7323">
      <c r="A7323" s="1" t="s">
        <v>7528</v>
      </c>
      <c r="B7323" s="1" t="s">
        <v>12</v>
      </c>
      <c r="C7323" s="1" t="str">
        <f t="array" ref="C7323">_xlfn.XLOOKUP($B7323, sales_teams!$A$2:$A$36, sales_teams!$B$2:$B$36)</f>
        <v>Dustin Brinkmann</v>
      </c>
      <c r="D7323" s="1" t="str">
        <f t="array" ref="D7323">_xlfn.XLOOKUP($B7323, sales_teams!$A$2:$A$36, sales_teams!$C$2:$C$36)</f>
        <v>Central</v>
      </c>
      <c r="E7323" s="1" t="s">
        <v>188</v>
      </c>
      <c r="F7323" s="1" t="s">
        <v>89</v>
      </c>
      <c r="G7323" s="1" t="str">
        <f t="array" ref="G7323">IF($F7323="", "", _xlfn.XLOOKUP($F7323,accounts!$A$2:$A$86,accounts!$B$2:$B$86, "Other"))</f>
        <v>finance</v>
      </c>
      <c r="H7323" s="1" t="str">
        <f t="array" ref="H7323">IF($F7323="", "", IFS(_xlfn.XLOOKUP($F7323, accounts!$A$2:$A$86, accounts!$E$2:$E$86, 0)&gt;=1000, "Enterprise", _xlfn.XLOOKUP($F7323, accounts!$A$2:$A$86, accounts!$E$2:$E$86, 0)&gt;=100, "Mid-Market", TRUE, "SMB"))</f>
        <v>Enterprise</v>
      </c>
      <c r="I7323" s="1" t="str">
        <f t="array" ref="I7323">IF($F7323="", "", _xlfn.XLOOKUP($F7323,accounts!$A$2:$A$86,accounts!$F$2:$F$86, "Other"))</f>
        <v>United States</v>
      </c>
      <c r="J7323" s="1" t="s">
        <v>131</v>
      </c>
      <c r="K7323" s="3">
        <v>43015.0</v>
      </c>
      <c r="L7323" s="3">
        <v>43097.0</v>
      </c>
      <c r="M7323" s="1">
        <v>3253.0</v>
      </c>
    </row>
    <row r="7324">
      <c r="A7324" s="1" t="s">
        <v>7529</v>
      </c>
      <c r="B7324" s="1" t="s">
        <v>48</v>
      </c>
      <c r="C7324" s="1" t="str">
        <f t="array" ref="C7324">_xlfn.XLOOKUP($B7324, sales_teams!$A$2:$A$36, sales_teams!$B$2:$B$36)</f>
        <v>Rocco Neubert</v>
      </c>
      <c r="D7324" s="1" t="str">
        <f t="array" ref="D7324">_xlfn.XLOOKUP($B7324, sales_teams!$A$2:$A$36, sales_teams!$C$2:$C$36)</f>
        <v>East</v>
      </c>
      <c r="E7324" s="1" t="s">
        <v>109</v>
      </c>
      <c r="F7324" s="1" t="s">
        <v>103</v>
      </c>
      <c r="G7324" s="1" t="str">
        <f t="array" ref="G7324">IF($F7324="", "", _xlfn.XLOOKUP($F7324,accounts!$A$2:$A$86,accounts!$B$2:$B$86, "Other"))</f>
        <v>retail</v>
      </c>
      <c r="H7324" s="1" t="str">
        <f t="array" ref="H7324">IF($F7324="", "", IFS(_xlfn.XLOOKUP($F7324, accounts!$A$2:$A$86, accounts!$E$2:$E$86, 0)&gt;=1000, "Enterprise", _xlfn.XLOOKUP($F7324, accounts!$A$2:$A$86, accounts!$E$2:$E$86, 0)&gt;=100, "Mid-Market", TRUE, "SMB"))</f>
        <v>Enterprise</v>
      </c>
      <c r="I7324" s="1" t="str">
        <f t="array" ref="I7324">IF($F7324="", "", _xlfn.XLOOKUP($F7324,accounts!$A$2:$A$86,accounts!$F$2:$F$86, "Other"))</f>
        <v>United States</v>
      </c>
      <c r="J7324" s="1" t="s">
        <v>131</v>
      </c>
      <c r="K7324" s="3">
        <v>43015.0</v>
      </c>
      <c r="L7324" s="3">
        <v>43043.0</v>
      </c>
      <c r="M7324" s="1">
        <v>1267.0</v>
      </c>
    </row>
    <row r="7325">
      <c r="A7325" s="1" t="s">
        <v>7530</v>
      </c>
      <c r="B7325" s="1" t="s">
        <v>48</v>
      </c>
      <c r="C7325" s="1" t="str">
        <f t="array" ref="C7325">_xlfn.XLOOKUP($B7325, sales_teams!$A$2:$A$36, sales_teams!$B$2:$B$36)</f>
        <v>Rocco Neubert</v>
      </c>
      <c r="D7325" s="1" t="str">
        <f t="array" ref="D7325">_xlfn.XLOOKUP($B7325, sales_teams!$A$2:$A$36, sales_teams!$C$2:$C$36)</f>
        <v>East</v>
      </c>
      <c r="E7325" s="1" t="s">
        <v>109</v>
      </c>
      <c r="F7325" s="1" t="s">
        <v>121</v>
      </c>
      <c r="G7325" s="1" t="str">
        <f t="array" ref="G7325">IF($F7325="", "", _xlfn.XLOOKUP($F7325,accounts!$A$2:$A$86,accounts!$B$2:$B$86, "Other"))</f>
        <v>telecommunications</v>
      </c>
      <c r="H7325" s="1" t="str">
        <f t="array" ref="H7325">IF($F7325="", "", IFS(_xlfn.XLOOKUP($F7325, accounts!$A$2:$A$86, accounts!$E$2:$E$86, 0)&gt;=1000, "Enterprise", _xlfn.XLOOKUP($F7325, accounts!$A$2:$A$86, accounts!$E$2:$E$86, 0)&gt;=100, "Mid-Market", TRUE, "SMB"))</f>
        <v>Enterprise</v>
      </c>
      <c r="I7325" s="1" t="str">
        <f t="array" ref="I7325">IF($F7325="", "", _xlfn.XLOOKUP($F7325,accounts!$A$2:$A$86,accounts!$F$2:$F$86, "Other"))</f>
        <v>United States</v>
      </c>
      <c r="J7325" s="1" t="s">
        <v>131</v>
      </c>
      <c r="K7325" s="3">
        <v>43015.0</v>
      </c>
      <c r="L7325" s="3">
        <v>43021.0</v>
      </c>
      <c r="M7325" s="1">
        <v>1096.0</v>
      </c>
    </row>
    <row r="7326">
      <c r="A7326" s="1" t="s">
        <v>7531</v>
      </c>
      <c r="B7326" s="1" t="s">
        <v>30</v>
      </c>
      <c r="C7326" s="1" t="str">
        <f t="array" ref="C7326">_xlfn.XLOOKUP($B7326, sales_teams!$A$2:$A$36, sales_teams!$B$2:$B$36)</f>
        <v>Melvin Marxen</v>
      </c>
      <c r="D7326" s="1" t="str">
        <f t="array" ref="D7326">_xlfn.XLOOKUP($B7326, sales_teams!$A$2:$A$36, sales_teams!$C$2:$C$36)</f>
        <v>Central</v>
      </c>
      <c r="E7326" s="1" t="s">
        <v>188</v>
      </c>
      <c r="F7326" s="1" t="s">
        <v>119</v>
      </c>
      <c r="G7326" s="1" t="str">
        <f t="array" ref="G7326">IF($F7326="", "", _xlfn.XLOOKUP($F7326,accounts!$A$2:$A$86,accounts!$B$2:$B$86, "Other"))</f>
        <v>technology</v>
      </c>
      <c r="H7326" s="1" t="str">
        <f t="array" ref="H7326">IF($F7326="", "", IFS(_xlfn.XLOOKUP($F7326, accounts!$A$2:$A$86, accounts!$E$2:$E$86, 0)&gt;=1000, "Enterprise", _xlfn.XLOOKUP($F7326, accounts!$A$2:$A$86, accounts!$E$2:$E$86, 0)&gt;=100, "Mid-Market", TRUE, "SMB"))</f>
        <v>Enterprise</v>
      </c>
      <c r="I7326" s="1" t="str">
        <f t="array" ref="I7326">IF($F7326="", "", _xlfn.XLOOKUP($F7326,accounts!$A$2:$A$86,accounts!$F$2:$F$86, "Other"))</f>
        <v>Korea</v>
      </c>
      <c r="J7326" s="1" t="s">
        <v>192</v>
      </c>
      <c r="K7326" s="3">
        <v>43015.0</v>
      </c>
      <c r="L7326" s="3">
        <v>43092.0</v>
      </c>
      <c r="M7326" s="1">
        <v>0.0</v>
      </c>
    </row>
    <row r="7327">
      <c r="A7327" s="1" t="s">
        <v>7532</v>
      </c>
      <c r="B7327" s="1" t="s">
        <v>30</v>
      </c>
      <c r="C7327" s="1" t="str">
        <f t="array" ref="C7327">_xlfn.XLOOKUP($B7327, sales_teams!$A$2:$A$36, sales_teams!$B$2:$B$36)</f>
        <v>Melvin Marxen</v>
      </c>
      <c r="D7327" s="1" t="str">
        <f t="array" ref="D7327">_xlfn.XLOOKUP($B7327, sales_teams!$A$2:$A$36, sales_teams!$C$2:$C$36)</f>
        <v>Central</v>
      </c>
      <c r="E7327" s="1" t="s">
        <v>179</v>
      </c>
      <c r="F7327" s="1" t="s">
        <v>106</v>
      </c>
      <c r="G7327" s="1" t="str">
        <f t="array" ref="G7327">IF($F7327="", "", _xlfn.XLOOKUP($F7327,accounts!$A$2:$A$86,accounts!$B$2:$B$86, "Other"))</f>
        <v>retail</v>
      </c>
      <c r="H7327" s="1" t="str">
        <f t="array" ref="H7327">IF($F7327="", "", IFS(_xlfn.XLOOKUP($F7327, accounts!$A$2:$A$86, accounts!$E$2:$E$86, 0)&gt;=1000, "Enterprise", _xlfn.XLOOKUP($F7327, accounts!$A$2:$A$86, accounts!$E$2:$E$86, 0)&gt;=100, "Mid-Market", TRUE, "SMB"))</f>
        <v>Enterprise</v>
      </c>
      <c r="I7327" s="1" t="str">
        <f t="array" ref="I7327">IF($F7327="", "", _xlfn.XLOOKUP($F7327,accounts!$A$2:$A$86,accounts!$F$2:$F$86, "Other"))</f>
        <v>Italy</v>
      </c>
      <c r="J7327" s="1" t="s">
        <v>131</v>
      </c>
      <c r="K7327" s="3">
        <v>43015.0</v>
      </c>
      <c r="L7327" s="3">
        <v>43099.0</v>
      </c>
      <c r="M7327" s="1">
        <v>54.0</v>
      </c>
    </row>
    <row r="7328">
      <c r="A7328" s="1" t="s">
        <v>7533</v>
      </c>
      <c r="B7328" s="1" t="s">
        <v>88</v>
      </c>
      <c r="C7328" s="1" t="str">
        <f t="array" ref="C7328">_xlfn.XLOOKUP($B7328, sales_teams!$A$2:$A$36, sales_teams!$B$2:$B$36)</f>
        <v>Celia Rouche</v>
      </c>
      <c r="D7328" s="1" t="str">
        <f t="array" ref="D7328">_xlfn.XLOOKUP($B7328, sales_teams!$A$2:$A$36, sales_teams!$C$2:$C$36)</f>
        <v>West</v>
      </c>
      <c r="E7328" s="1" t="s">
        <v>188</v>
      </c>
      <c r="F7328" s="1" t="s">
        <v>115</v>
      </c>
      <c r="G7328" s="1" t="str">
        <f t="array" ref="G7328">IF($F7328="", "", _xlfn.XLOOKUP($F7328,accounts!$A$2:$A$86,accounts!$B$2:$B$86, "Other"))</f>
        <v>services</v>
      </c>
      <c r="H7328" s="1" t="str">
        <f t="array" ref="H7328">IF($F7328="", "", IFS(_xlfn.XLOOKUP($F7328, accounts!$A$2:$A$86, accounts!$E$2:$E$86, 0)&gt;=1000, "Enterprise", _xlfn.XLOOKUP($F7328, accounts!$A$2:$A$86, accounts!$E$2:$E$86, 0)&gt;=100, "Mid-Market", TRUE, "SMB"))</f>
        <v>Enterprise</v>
      </c>
      <c r="I7328" s="1" t="str">
        <f t="array" ref="I7328">IF($F7328="", "", _xlfn.XLOOKUP($F7328,accounts!$A$2:$A$86,accounts!$F$2:$F$86, "Other"))</f>
        <v>United States</v>
      </c>
      <c r="J7328" s="1" t="s">
        <v>131</v>
      </c>
      <c r="K7328" s="3">
        <v>43015.0</v>
      </c>
      <c r="L7328" s="3">
        <v>43082.0</v>
      </c>
      <c r="M7328" s="1">
        <v>3293.0</v>
      </c>
    </row>
    <row r="7329">
      <c r="A7329" s="1" t="s">
        <v>7534</v>
      </c>
      <c r="B7329" s="1" t="s">
        <v>19</v>
      </c>
      <c r="C7329" s="1" t="str">
        <f t="array" ref="C7329">_xlfn.XLOOKUP($B7329, sales_teams!$A$2:$A$36, sales_teams!$B$2:$B$36)</f>
        <v>Melvin Marxen</v>
      </c>
      <c r="D7329" s="1" t="str">
        <f t="array" ref="D7329">_xlfn.XLOOKUP($B7329, sales_teams!$A$2:$A$36, sales_teams!$C$2:$C$36)</f>
        <v>Central</v>
      </c>
      <c r="E7329" s="1" t="s">
        <v>148</v>
      </c>
      <c r="F7329" s="1" t="s">
        <v>150</v>
      </c>
      <c r="G7329" s="1" t="str">
        <f t="array" ref="G7329">IF($F7329="", "", _xlfn.XLOOKUP($F7329,accounts!$A$2:$A$86,accounts!$B$2:$B$86, "Other"))</f>
        <v>technology</v>
      </c>
      <c r="H7329" s="1" t="str">
        <f t="array" ref="H7329">IF($F7329="", "", IFS(_xlfn.XLOOKUP($F7329, accounts!$A$2:$A$86, accounts!$E$2:$E$86, 0)&gt;=1000, "Enterprise", _xlfn.XLOOKUP($F7329, accounts!$A$2:$A$86, accounts!$E$2:$E$86, 0)&gt;=100, "Mid-Market", TRUE, "SMB"))</f>
        <v>Enterprise</v>
      </c>
      <c r="I7329" s="1" t="str">
        <f t="array" ref="I7329">IF($F7329="", "", _xlfn.XLOOKUP($F7329,accounts!$A$2:$A$86,accounts!$F$2:$F$86, "Other"))</f>
        <v>United States</v>
      </c>
      <c r="J7329" s="1" t="s">
        <v>131</v>
      </c>
      <c r="K7329" s="3">
        <v>43015.0</v>
      </c>
      <c r="L7329" s="3">
        <v>43091.0</v>
      </c>
      <c r="M7329" s="1">
        <v>4404.0</v>
      </c>
    </row>
    <row r="7330">
      <c r="A7330" s="1" t="s">
        <v>7535</v>
      </c>
      <c r="B7330" s="1" t="s">
        <v>19</v>
      </c>
      <c r="C7330" s="1" t="str">
        <f t="array" ref="C7330">_xlfn.XLOOKUP($B7330, sales_teams!$A$2:$A$36, sales_teams!$B$2:$B$36)</f>
        <v>Melvin Marxen</v>
      </c>
      <c r="D7330" s="1" t="str">
        <f t="array" ref="D7330">_xlfn.XLOOKUP($B7330, sales_teams!$A$2:$A$36, sales_teams!$C$2:$C$36)</f>
        <v>Central</v>
      </c>
      <c r="E7330" s="1" t="s">
        <v>148</v>
      </c>
      <c r="F7330" s="1" t="s">
        <v>178</v>
      </c>
      <c r="G7330" s="1" t="str">
        <f t="array" ref="G7330">IF($F7330="", "", _xlfn.XLOOKUP($F7330,accounts!$A$2:$A$86,accounts!$B$2:$B$86, "Other"))</f>
        <v>medical</v>
      </c>
      <c r="H7330" s="1" t="str">
        <f t="array" ref="H7330">IF($F7330="", "", IFS(_xlfn.XLOOKUP($F7330, accounts!$A$2:$A$86, accounts!$E$2:$E$86, 0)&gt;=1000, "Enterprise", _xlfn.XLOOKUP($F7330, accounts!$A$2:$A$86, accounts!$E$2:$E$86, 0)&gt;=100, "Mid-Market", TRUE, "SMB"))</f>
        <v>Enterprise</v>
      </c>
      <c r="I7330" s="1" t="str">
        <f t="array" ref="I7330">IF($F7330="", "", _xlfn.XLOOKUP($F7330,accounts!$A$2:$A$86,accounts!$F$2:$F$86, "Other"))</f>
        <v>United States</v>
      </c>
      <c r="J7330" s="1" t="s">
        <v>131</v>
      </c>
      <c r="K7330" s="3">
        <v>43015.0</v>
      </c>
      <c r="L7330" s="3">
        <v>43017.0</v>
      </c>
      <c r="M7330" s="1">
        <v>5212.0</v>
      </c>
    </row>
    <row r="7331">
      <c r="A7331" s="1" t="s">
        <v>7536</v>
      </c>
      <c r="B7331" s="1" t="s">
        <v>104</v>
      </c>
      <c r="C7331" s="1" t="str">
        <f t="array" ref="C7331">_xlfn.XLOOKUP($B7331, sales_teams!$A$2:$A$36, sales_teams!$B$2:$B$36)</f>
        <v>Summer Sewald</v>
      </c>
      <c r="D7331" s="1" t="str">
        <f t="array" ref="D7331">_xlfn.XLOOKUP($B7331, sales_teams!$A$2:$A$36, sales_teams!$C$2:$C$36)</f>
        <v>West</v>
      </c>
      <c r="E7331" s="1" t="s">
        <v>181</v>
      </c>
      <c r="F7331" s="1" t="s">
        <v>142</v>
      </c>
      <c r="G7331" s="1" t="str">
        <f t="array" ref="G7331">IF($F7331="", "", _xlfn.XLOOKUP($F7331,accounts!$A$2:$A$86,accounts!$B$2:$B$86, "Other"))</f>
        <v>retail</v>
      </c>
      <c r="H7331" s="1" t="str">
        <f t="array" ref="H7331">IF($F7331="", "", IFS(_xlfn.XLOOKUP($F7331, accounts!$A$2:$A$86, accounts!$E$2:$E$86, 0)&gt;=1000, "Enterprise", _xlfn.XLOOKUP($F7331, accounts!$A$2:$A$86, accounts!$E$2:$E$86, 0)&gt;=100, "Mid-Market", TRUE, "SMB"))</f>
        <v>Enterprise</v>
      </c>
      <c r="I7331" s="1" t="str">
        <f t="array" ref="I7331">IF($F7331="", "", _xlfn.XLOOKUP($F7331,accounts!$A$2:$A$86,accounts!$F$2:$F$86, "Other"))</f>
        <v>United States</v>
      </c>
      <c r="J7331" s="1" t="s">
        <v>192</v>
      </c>
      <c r="K7331" s="3">
        <v>43015.0</v>
      </c>
      <c r="L7331" s="3">
        <v>43064.0</v>
      </c>
      <c r="M7331" s="1">
        <v>0.0</v>
      </c>
    </row>
    <row r="7332">
      <c r="A7332" s="1" t="s">
        <v>7537</v>
      </c>
      <c r="B7332" s="1" t="s">
        <v>102</v>
      </c>
      <c r="C7332" s="1" t="str">
        <f t="array" ref="C7332">_xlfn.XLOOKUP($B7332, sales_teams!$A$2:$A$36, sales_teams!$B$2:$B$36)</f>
        <v>Summer Sewald</v>
      </c>
      <c r="D7332" s="1" t="str">
        <f t="array" ref="D7332">_xlfn.XLOOKUP($B7332, sales_teams!$A$2:$A$36, sales_teams!$C$2:$C$36)</f>
        <v>West</v>
      </c>
      <c r="E7332" s="1" t="s">
        <v>181</v>
      </c>
      <c r="F7332" s="1" t="s">
        <v>75</v>
      </c>
      <c r="G7332" s="1" t="str">
        <f t="array" ref="G7332">IF($F7332="", "", _xlfn.XLOOKUP($F7332,accounts!$A$2:$A$86,accounts!$B$2:$B$86, "Other"))</f>
        <v>software</v>
      </c>
      <c r="H7332" s="1" t="str">
        <f t="array" ref="H7332">IF($F7332="", "", IFS(_xlfn.XLOOKUP($F7332, accounts!$A$2:$A$86, accounts!$E$2:$E$86, 0)&gt;=1000, "Enterprise", _xlfn.XLOOKUP($F7332, accounts!$A$2:$A$86, accounts!$E$2:$E$86, 0)&gt;=100, "Mid-Market", TRUE, "SMB"))</f>
        <v>SMB</v>
      </c>
      <c r="I7332" s="1" t="str">
        <f t="array" ref="I7332">IF($F7332="", "", _xlfn.XLOOKUP($F7332,accounts!$A$2:$A$86,accounts!$F$2:$F$86, "Other"))</f>
        <v>United States</v>
      </c>
      <c r="J7332" s="1" t="s">
        <v>131</v>
      </c>
      <c r="K7332" s="3">
        <v>43015.0</v>
      </c>
      <c r="L7332" s="3">
        <v>43077.0</v>
      </c>
      <c r="M7332" s="1">
        <v>488.0</v>
      </c>
    </row>
    <row r="7333">
      <c r="A7333" s="1" t="s">
        <v>7538</v>
      </c>
      <c r="B7333" s="1" t="s">
        <v>17</v>
      </c>
      <c r="C7333" s="1" t="str">
        <f t="array" ref="C7333">_xlfn.XLOOKUP($B7333, sales_teams!$A$2:$A$36, sales_teams!$B$2:$B$36)</f>
        <v>Dustin Brinkmann</v>
      </c>
      <c r="D7333" s="1" t="str">
        <f t="array" ref="D7333">_xlfn.XLOOKUP($B7333, sales_teams!$A$2:$A$36, sales_teams!$C$2:$C$36)</f>
        <v>Central</v>
      </c>
      <c r="E7333" s="1" t="s">
        <v>181</v>
      </c>
      <c r="F7333" s="1" t="s">
        <v>110</v>
      </c>
      <c r="G7333" s="1" t="str">
        <f t="array" ref="G7333">IF($F7333="", "", _xlfn.XLOOKUP($F7333,accounts!$A$2:$A$86,accounts!$B$2:$B$86, "Other"))</f>
        <v>technology</v>
      </c>
      <c r="H7333" s="1" t="str">
        <f t="array" ref="H7333">IF($F7333="", "", IFS(_xlfn.XLOOKUP($F7333, accounts!$A$2:$A$86, accounts!$E$2:$E$86, 0)&gt;=1000, "Enterprise", _xlfn.XLOOKUP($F7333, accounts!$A$2:$A$86, accounts!$E$2:$E$86, 0)&gt;=100, "Mid-Market", TRUE, "SMB"))</f>
        <v>Enterprise</v>
      </c>
      <c r="I7333" s="1" t="str">
        <f t="array" ref="I7333">IF($F7333="", "", _xlfn.XLOOKUP($F7333,accounts!$A$2:$A$86,accounts!$F$2:$F$86, "Other"))</f>
        <v>Norway</v>
      </c>
      <c r="J7333" s="1" t="s">
        <v>131</v>
      </c>
      <c r="K7333" s="3">
        <v>43015.0</v>
      </c>
      <c r="L7333" s="3">
        <v>43021.0</v>
      </c>
      <c r="M7333" s="1">
        <v>594.0</v>
      </c>
    </row>
    <row r="7334">
      <c r="A7334" s="1" t="s">
        <v>7539</v>
      </c>
      <c r="B7334" s="1" t="s">
        <v>92</v>
      </c>
      <c r="C7334" s="1" t="str">
        <f t="array" ref="C7334">_xlfn.XLOOKUP($B7334, sales_teams!$A$2:$A$36, sales_teams!$B$2:$B$36)</f>
        <v>Celia Rouche</v>
      </c>
      <c r="D7334" s="1" t="str">
        <f t="array" ref="D7334">_xlfn.XLOOKUP($B7334, sales_teams!$A$2:$A$36, sales_teams!$C$2:$C$36)</f>
        <v>West</v>
      </c>
      <c r="E7334" s="1" t="s">
        <v>181</v>
      </c>
      <c r="F7334" s="1" t="s">
        <v>154</v>
      </c>
      <c r="G7334" s="1" t="str">
        <f t="array" ref="G7334">IF($F7334="", "", _xlfn.XLOOKUP($F7334,accounts!$A$2:$A$86,accounts!$B$2:$B$86, "Other"))</f>
        <v>retail</v>
      </c>
      <c r="H7334" s="1" t="str">
        <f t="array" ref="H7334">IF($F7334="", "", IFS(_xlfn.XLOOKUP($F7334, accounts!$A$2:$A$86, accounts!$E$2:$E$86, 0)&gt;=1000, "Enterprise", _xlfn.XLOOKUP($F7334, accounts!$A$2:$A$86, accounts!$E$2:$E$86, 0)&gt;=100, "Mid-Market", TRUE, "SMB"))</f>
        <v>Enterprise</v>
      </c>
      <c r="I7334" s="1" t="str">
        <f t="array" ref="I7334">IF($F7334="", "", _xlfn.XLOOKUP($F7334,accounts!$A$2:$A$86,accounts!$F$2:$F$86, "Other"))</f>
        <v>United States</v>
      </c>
      <c r="J7334" s="1" t="s">
        <v>131</v>
      </c>
      <c r="K7334" s="3">
        <v>43015.0</v>
      </c>
      <c r="L7334" s="3">
        <v>43099.0</v>
      </c>
      <c r="M7334" s="1">
        <v>464.0</v>
      </c>
    </row>
    <row r="7335">
      <c r="A7335" s="1" t="s">
        <v>7540</v>
      </c>
      <c r="B7335" s="1" t="s">
        <v>92</v>
      </c>
      <c r="C7335" s="1" t="str">
        <f t="array" ref="C7335">_xlfn.XLOOKUP($B7335, sales_teams!$A$2:$A$36, sales_teams!$B$2:$B$36)</f>
        <v>Celia Rouche</v>
      </c>
      <c r="D7335" s="1" t="str">
        <f t="array" ref="D7335">_xlfn.XLOOKUP($B7335, sales_teams!$A$2:$A$36, sales_teams!$C$2:$C$36)</f>
        <v>West</v>
      </c>
      <c r="E7335" s="1" t="s">
        <v>179</v>
      </c>
      <c r="F7335" s="1" t="s">
        <v>50</v>
      </c>
      <c r="G7335" s="1" t="str">
        <f t="array" ref="G7335">IF($F7335="", "", _xlfn.XLOOKUP($F7335,accounts!$A$2:$A$86,accounts!$B$2:$B$86, "Other"))</f>
        <v>entertainment</v>
      </c>
      <c r="H7335" s="1" t="str">
        <f t="array" ref="H7335">IF($F7335="", "", IFS(_xlfn.XLOOKUP($F7335, accounts!$A$2:$A$86, accounts!$E$2:$E$86, 0)&gt;=1000, "Enterprise", _xlfn.XLOOKUP($F7335, accounts!$A$2:$A$86, accounts!$E$2:$E$86, 0)&gt;=100, "Mid-Market", TRUE, "SMB"))</f>
        <v>Enterprise</v>
      </c>
      <c r="I7335" s="1" t="str">
        <f t="array" ref="I7335">IF($F7335="", "", _xlfn.XLOOKUP($F7335,accounts!$A$2:$A$86,accounts!$F$2:$F$86, "Other"))</f>
        <v>United States</v>
      </c>
      <c r="J7335" s="1" t="s">
        <v>131</v>
      </c>
      <c r="K7335" s="3">
        <v>43015.0</v>
      </c>
      <c r="L7335" s="3">
        <v>43082.0</v>
      </c>
      <c r="M7335" s="1">
        <v>53.0</v>
      </c>
    </row>
    <row r="7336">
      <c r="A7336" s="1" t="s">
        <v>7541</v>
      </c>
      <c r="B7336" s="1" t="s">
        <v>24</v>
      </c>
      <c r="C7336" s="1" t="str">
        <f t="array" ref="C7336">_xlfn.XLOOKUP($B7336, sales_teams!$A$2:$A$36, sales_teams!$B$2:$B$36)</f>
        <v>Melvin Marxen</v>
      </c>
      <c r="D7336" s="1" t="str">
        <f t="array" ref="D7336">_xlfn.XLOOKUP($B7336, sales_teams!$A$2:$A$36, sales_teams!$C$2:$C$36)</f>
        <v>Central</v>
      </c>
      <c r="E7336" s="1" t="s">
        <v>109</v>
      </c>
      <c r="F7336" s="1" t="s">
        <v>89</v>
      </c>
      <c r="G7336" s="1" t="str">
        <f t="array" ref="G7336">IF($F7336="", "", _xlfn.XLOOKUP($F7336,accounts!$A$2:$A$86,accounts!$B$2:$B$86, "Other"))</f>
        <v>finance</v>
      </c>
      <c r="H7336" s="1" t="str">
        <f t="array" ref="H7336">IF($F7336="", "", IFS(_xlfn.XLOOKUP($F7336, accounts!$A$2:$A$86, accounts!$E$2:$E$86, 0)&gt;=1000, "Enterprise", _xlfn.XLOOKUP($F7336, accounts!$A$2:$A$86, accounts!$E$2:$E$86, 0)&gt;=100, "Mid-Market", TRUE, "SMB"))</f>
        <v>Enterprise</v>
      </c>
      <c r="I7336" s="1" t="str">
        <f t="array" ref="I7336">IF($F7336="", "", _xlfn.XLOOKUP($F7336,accounts!$A$2:$A$86,accounts!$F$2:$F$86, "Other"))</f>
        <v>United States</v>
      </c>
      <c r="J7336" s="1" t="s">
        <v>192</v>
      </c>
      <c r="K7336" s="3">
        <v>43015.0</v>
      </c>
      <c r="L7336" s="3">
        <v>43023.0</v>
      </c>
      <c r="M7336" s="1">
        <v>0.0</v>
      </c>
    </row>
    <row r="7337">
      <c r="A7337" s="1" t="s">
        <v>7542</v>
      </c>
      <c r="B7337" s="1" t="s">
        <v>24</v>
      </c>
      <c r="C7337" s="1" t="str">
        <f t="array" ref="C7337">_xlfn.XLOOKUP($B7337, sales_teams!$A$2:$A$36, sales_teams!$B$2:$B$36)</f>
        <v>Melvin Marxen</v>
      </c>
      <c r="D7337" s="1" t="str">
        <f t="array" ref="D7337">_xlfn.XLOOKUP($B7337, sales_teams!$A$2:$A$36, sales_teams!$C$2:$C$36)</f>
        <v>Central</v>
      </c>
      <c r="E7337" s="1" t="s">
        <v>181</v>
      </c>
      <c r="F7337" s="1" t="s">
        <v>157</v>
      </c>
      <c r="G7337" s="1" t="str">
        <f t="array" ref="G7337">IF($F7337="", "", _xlfn.XLOOKUP($F7337,accounts!$A$2:$A$86,accounts!$B$2:$B$86, "Other"))</f>
        <v>retail</v>
      </c>
      <c r="H7337" s="1" t="str">
        <f t="array" ref="H7337">IF($F7337="", "", IFS(_xlfn.XLOOKUP($F7337, accounts!$A$2:$A$86, accounts!$E$2:$E$86, 0)&gt;=1000, "Enterprise", _xlfn.XLOOKUP($F7337, accounts!$A$2:$A$86, accounts!$E$2:$E$86, 0)&gt;=100, "Mid-Market", TRUE, "SMB"))</f>
        <v>Enterprise</v>
      </c>
      <c r="I7337" s="1" t="str">
        <f t="array" ref="I7337">IF($F7337="", "", _xlfn.XLOOKUP($F7337,accounts!$A$2:$A$86,accounts!$F$2:$F$86, "Other"))</f>
        <v>Belgium</v>
      </c>
      <c r="J7337" s="1" t="s">
        <v>131</v>
      </c>
      <c r="K7337" s="3">
        <v>43015.0</v>
      </c>
      <c r="L7337" s="3">
        <v>43016.0</v>
      </c>
      <c r="M7337" s="1">
        <v>661.0</v>
      </c>
    </row>
    <row r="7338">
      <c r="A7338" s="1" t="s">
        <v>7543</v>
      </c>
      <c r="B7338" s="1" t="s">
        <v>24</v>
      </c>
      <c r="C7338" s="1" t="str">
        <f t="array" ref="C7338">_xlfn.XLOOKUP($B7338, sales_teams!$A$2:$A$36, sales_teams!$B$2:$B$36)</f>
        <v>Melvin Marxen</v>
      </c>
      <c r="D7338" s="1" t="str">
        <f t="array" ref="D7338">_xlfn.XLOOKUP($B7338, sales_teams!$A$2:$A$36, sales_teams!$C$2:$C$36)</f>
        <v>Central</v>
      </c>
      <c r="E7338" s="1" t="s">
        <v>109</v>
      </c>
      <c r="F7338" s="1" t="s">
        <v>106</v>
      </c>
      <c r="G7338" s="1" t="str">
        <f t="array" ref="G7338">IF($F7338="", "", _xlfn.XLOOKUP($F7338,accounts!$A$2:$A$86,accounts!$B$2:$B$86, "Other"))</f>
        <v>retail</v>
      </c>
      <c r="H7338" s="1" t="str">
        <f t="array" ref="H7338">IF($F7338="", "", IFS(_xlfn.XLOOKUP($F7338, accounts!$A$2:$A$86, accounts!$E$2:$E$86, 0)&gt;=1000, "Enterprise", _xlfn.XLOOKUP($F7338, accounts!$A$2:$A$86, accounts!$E$2:$E$86, 0)&gt;=100, "Mid-Market", TRUE, "SMB"))</f>
        <v>Enterprise</v>
      </c>
      <c r="I7338" s="1" t="str">
        <f t="array" ref="I7338">IF($F7338="", "", _xlfn.XLOOKUP($F7338,accounts!$A$2:$A$86,accounts!$F$2:$F$86, "Other"))</f>
        <v>Italy</v>
      </c>
      <c r="J7338" s="1" t="s">
        <v>131</v>
      </c>
      <c r="K7338" s="3">
        <v>43015.0</v>
      </c>
      <c r="L7338" s="3">
        <v>43022.0</v>
      </c>
      <c r="M7338" s="1">
        <v>1240.0</v>
      </c>
    </row>
    <row r="7339">
      <c r="A7339" s="1" t="s">
        <v>7544</v>
      </c>
      <c r="B7339" s="1" t="s">
        <v>24</v>
      </c>
      <c r="C7339" s="1" t="str">
        <f t="array" ref="C7339">_xlfn.XLOOKUP($B7339, sales_teams!$A$2:$A$36, sales_teams!$B$2:$B$36)</f>
        <v>Melvin Marxen</v>
      </c>
      <c r="D7339" s="1" t="str">
        <f t="array" ref="D7339">_xlfn.XLOOKUP($B7339, sales_teams!$A$2:$A$36, sales_teams!$C$2:$C$36)</f>
        <v>Central</v>
      </c>
      <c r="E7339" s="1" t="s">
        <v>188</v>
      </c>
      <c r="F7339" s="1" t="s">
        <v>122</v>
      </c>
      <c r="G7339" s="1" t="str">
        <f t="array" ref="G7339">IF($F7339="", "", _xlfn.XLOOKUP($F7339,accounts!$A$2:$A$86,accounts!$B$2:$B$86, "Other"))</f>
        <v>medical</v>
      </c>
      <c r="H7339" s="1" t="str">
        <f t="array" ref="H7339">IF($F7339="", "", IFS(_xlfn.XLOOKUP($F7339, accounts!$A$2:$A$86, accounts!$E$2:$E$86, 0)&gt;=1000, "Enterprise", _xlfn.XLOOKUP($F7339, accounts!$A$2:$A$86, accounts!$E$2:$E$86, 0)&gt;=100, "Mid-Market", TRUE, "SMB"))</f>
        <v>Enterprise</v>
      </c>
      <c r="I7339" s="1" t="str">
        <f t="array" ref="I7339">IF($F7339="", "", _xlfn.XLOOKUP($F7339,accounts!$A$2:$A$86,accounts!$F$2:$F$86, "Other"))</f>
        <v>United States</v>
      </c>
      <c r="J7339" s="1" t="s">
        <v>131</v>
      </c>
      <c r="K7339" s="3">
        <v>43015.0</v>
      </c>
      <c r="L7339" s="3">
        <v>43089.0</v>
      </c>
      <c r="M7339" s="1">
        <v>2763.0</v>
      </c>
    </row>
    <row r="7340">
      <c r="A7340" s="1" t="s">
        <v>7545</v>
      </c>
      <c r="B7340" s="1" t="s">
        <v>107</v>
      </c>
      <c r="C7340" s="1" t="str">
        <f t="array" ref="C7340">_xlfn.XLOOKUP($B7340, sales_teams!$A$2:$A$36, sales_teams!$B$2:$B$36)</f>
        <v>Summer Sewald</v>
      </c>
      <c r="D7340" s="1" t="str">
        <f t="array" ref="D7340">_xlfn.XLOOKUP($B7340, sales_teams!$A$2:$A$36, sales_teams!$C$2:$C$36)</f>
        <v>West</v>
      </c>
      <c r="E7340" s="1" t="s">
        <v>181</v>
      </c>
      <c r="F7340" s="1" t="s">
        <v>59</v>
      </c>
      <c r="G7340" s="1" t="str">
        <f t="array" ref="G7340">IF($F7340="", "", _xlfn.XLOOKUP($F7340,accounts!$A$2:$A$86,accounts!$B$2:$B$86, "Other"))</f>
        <v>medical</v>
      </c>
      <c r="H7340" s="1" t="str">
        <f t="array" ref="H7340">IF($F7340="", "", IFS(_xlfn.XLOOKUP($F7340, accounts!$A$2:$A$86, accounts!$E$2:$E$86, 0)&gt;=1000, "Enterprise", _xlfn.XLOOKUP($F7340, accounts!$A$2:$A$86, accounts!$E$2:$E$86, 0)&gt;=100, "Mid-Market", TRUE, "SMB"))</f>
        <v>SMB</v>
      </c>
      <c r="I7340" s="1" t="str">
        <f t="array" ref="I7340">IF($F7340="", "", _xlfn.XLOOKUP($F7340,accounts!$A$2:$A$86,accounts!$F$2:$F$86, "Other"))</f>
        <v>United States</v>
      </c>
      <c r="J7340" s="1" t="s">
        <v>131</v>
      </c>
      <c r="K7340" s="3">
        <v>43015.0</v>
      </c>
      <c r="L7340" s="3">
        <v>43074.0</v>
      </c>
      <c r="M7340" s="1">
        <v>610.0</v>
      </c>
    </row>
    <row r="7341">
      <c r="A7341" s="1" t="s">
        <v>7546</v>
      </c>
      <c r="B7341" s="1" t="s">
        <v>107</v>
      </c>
      <c r="C7341" s="1" t="str">
        <f t="array" ref="C7341">_xlfn.XLOOKUP($B7341, sales_teams!$A$2:$A$36, sales_teams!$B$2:$B$36)</f>
        <v>Summer Sewald</v>
      </c>
      <c r="D7341" s="1" t="str">
        <f t="array" ref="D7341">_xlfn.XLOOKUP($B7341, sales_teams!$A$2:$A$36, sales_teams!$C$2:$C$36)</f>
        <v>West</v>
      </c>
      <c r="E7341" s="1" t="s">
        <v>179</v>
      </c>
      <c r="F7341" s="1" t="s">
        <v>118</v>
      </c>
      <c r="G7341" s="1" t="str">
        <f t="array" ref="G7341">IF($F7341="", "", _xlfn.XLOOKUP($F7341,accounts!$A$2:$A$86,accounts!$B$2:$B$86, "Other"))</f>
        <v>services</v>
      </c>
      <c r="H7341" s="1" t="str">
        <f t="array" ref="H7341">IF($F7341="", "", IFS(_xlfn.XLOOKUP($F7341, accounts!$A$2:$A$86, accounts!$E$2:$E$86, 0)&gt;=1000, "Enterprise", _xlfn.XLOOKUP($F7341, accounts!$A$2:$A$86, accounts!$E$2:$E$86, 0)&gt;=100, "Mid-Market", TRUE, "SMB"))</f>
        <v>Enterprise</v>
      </c>
      <c r="I7341" s="1" t="str">
        <f t="array" ref="I7341">IF($F7341="", "", _xlfn.XLOOKUP($F7341,accounts!$A$2:$A$86,accounts!$F$2:$F$86, "Other"))</f>
        <v>United States</v>
      </c>
      <c r="J7341" s="1" t="s">
        <v>131</v>
      </c>
      <c r="K7341" s="3">
        <v>43015.0</v>
      </c>
      <c r="L7341" s="3">
        <v>43083.0</v>
      </c>
      <c r="M7341" s="1">
        <v>59.0</v>
      </c>
    </row>
    <row r="7342">
      <c r="A7342" s="1" t="s">
        <v>7547</v>
      </c>
      <c r="B7342" s="1" t="s">
        <v>18</v>
      </c>
      <c r="C7342" s="1" t="str">
        <f t="array" ref="C7342">_xlfn.XLOOKUP($B7342, sales_teams!$A$2:$A$36, sales_teams!$B$2:$B$36)</f>
        <v>Dustin Brinkmann</v>
      </c>
      <c r="D7342" s="1" t="str">
        <f t="array" ref="D7342">_xlfn.XLOOKUP($B7342, sales_teams!$A$2:$A$36, sales_teams!$C$2:$C$36)</f>
        <v>Central</v>
      </c>
      <c r="E7342" s="1" t="s">
        <v>181</v>
      </c>
      <c r="F7342" s="1" t="s">
        <v>145</v>
      </c>
      <c r="G7342" s="1" t="str">
        <f t="array" ref="G7342">IF($F7342="", "", _xlfn.XLOOKUP($F7342,accounts!$A$2:$A$86,accounts!$B$2:$B$86, "Other"))</f>
        <v>technology</v>
      </c>
      <c r="H7342" s="1" t="str">
        <f t="array" ref="H7342">IF($F7342="", "", IFS(_xlfn.XLOOKUP($F7342, accounts!$A$2:$A$86, accounts!$E$2:$E$86, 0)&gt;=1000, "Enterprise", _xlfn.XLOOKUP($F7342, accounts!$A$2:$A$86, accounts!$E$2:$E$86, 0)&gt;=100, "Mid-Market", TRUE, "SMB"))</f>
        <v>Enterprise</v>
      </c>
      <c r="I7342" s="1" t="str">
        <f t="array" ref="I7342">IF($F7342="", "", _xlfn.XLOOKUP($F7342,accounts!$A$2:$A$86,accounts!$F$2:$F$86, "Other"))</f>
        <v>Panama</v>
      </c>
      <c r="J7342" s="1" t="s">
        <v>131</v>
      </c>
      <c r="K7342" s="3">
        <v>43015.0</v>
      </c>
      <c r="L7342" s="3">
        <v>43027.0</v>
      </c>
      <c r="M7342" s="1">
        <v>577.0</v>
      </c>
    </row>
    <row r="7343">
      <c r="A7343" s="1" t="s">
        <v>7548</v>
      </c>
      <c r="B7343" s="1" t="s">
        <v>65</v>
      </c>
      <c r="C7343" s="1" t="str">
        <f t="array" ref="C7343">_xlfn.XLOOKUP($B7343, sales_teams!$A$2:$A$36, sales_teams!$B$2:$B$36)</f>
        <v>Celia Rouche</v>
      </c>
      <c r="D7343" s="1" t="str">
        <f t="array" ref="D7343">_xlfn.XLOOKUP($B7343, sales_teams!$A$2:$A$36, sales_teams!$C$2:$C$36)</f>
        <v>West</v>
      </c>
      <c r="E7343" s="1" t="s">
        <v>179</v>
      </c>
      <c r="F7343" s="1" t="s">
        <v>125</v>
      </c>
      <c r="G7343" s="1" t="str">
        <f t="array" ref="G7343">IF($F7343="", "", _xlfn.XLOOKUP($F7343,accounts!$A$2:$A$86,accounts!$B$2:$B$86, "Other"))</f>
        <v>software</v>
      </c>
      <c r="H7343" s="1" t="str">
        <f t="array" ref="H7343">IF($F7343="", "", IFS(_xlfn.XLOOKUP($F7343, accounts!$A$2:$A$86, accounts!$E$2:$E$86, 0)&gt;=1000, "Enterprise", _xlfn.XLOOKUP($F7343, accounts!$A$2:$A$86, accounts!$E$2:$E$86, 0)&gt;=100, "Mid-Market", TRUE, "SMB"))</f>
        <v>Enterprise</v>
      </c>
      <c r="I7343" s="1" t="str">
        <f t="array" ref="I7343">IF($F7343="", "", _xlfn.XLOOKUP($F7343,accounts!$A$2:$A$86,accounts!$F$2:$F$86, "Other"))</f>
        <v>United States</v>
      </c>
      <c r="J7343" s="1" t="s">
        <v>192</v>
      </c>
      <c r="K7343" s="3">
        <v>43015.0</v>
      </c>
      <c r="L7343" s="3">
        <v>43023.0</v>
      </c>
      <c r="M7343" s="1">
        <v>0.0</v>
      </c>
    </row>
    <row r="7344">
      <c r="A7344" s="1" t="s">
        <v>7549</v>
      </c>
      <c r="B7344" s="1" t="s">
        <v>60</v>
      </c>
      <c r="C7344" s="1" t="str">
        <f t="array" ref="C7344">_xlfn.XLOOKUP($B7344, sales_teams!$A$2:$A$36, sales_teams!$B$2:$B$36)</f>
        <v>Celia Rouche</v>
      </c>
      <c r="D7344" s="1" t="str">
        <f t="array" ref="D7344">_xlfn.XLOOKUP($B7344, sales_teams!$A$2:$A$36, sales_teams!$C$2:$C$36)</f>
        <v>West</v>
      </c>
      <c r="E7344" s="1" t="s">
        <v>109</v>
      </c>
      <c r="F7344" s="1" t="s">
        <v>91</v>
      </c>
      <c r="G7344" s="1" t="str">
        <f t="array" ref="G7344">IF($F7344="", "", _xlfn.XLOOKUP($F7344,accounts!$A$2:$A$86,accounts!$B$2:$B$86, "Other"))</f>
        <v>employment</v>
      </c>
      <c r="H7344" s="1" t="str">
        <f t="array" ref="H7344">IF($F7344="", "", IFS(_xlfn.XLOOKUP($F7344, accounts!$A$2:$A$86, accounts!$E$2:$E$86, 0)&gt;=1000, "Enterprise", _xlfn.XLOOKUP($F7344, accounts!$A$2:$A$86, accounts!$E$2:$E$86, 0)&gt;=100, "Mid-Market", TRUE, "SMB"))</f>
        <v>Enterprise</v>
      </c>
      <c r="I7344" s="1" t="str">
        <f t="array" ref="I7344">IF($F7344="", "", _xlfn.XLOOKUP($F7344,accounts!$A$2:$A$86,accounts!$F$2:$F$86, "Other"))</f>
        <v>United States</v>
      </c>
      <c r="J7344" s="1" t="s">
        <v>131</v>
      </c>
      <c r="K7344" s="3">
        <v>43015.0</v>
      </c>
      <c r="L7344" s="3">
        <v>43017.0</v>
      </c>
      <c r="M7344" s="1">
        <v>1139.0</v>
      </c>
    </row>
    <row r="7345">
      <c r="A7345" s="1" t="s">
        <v>7550</v>
      </c>
      <c r="B7345" s="1" t="s">
        <v>7</v>
      </c>
      <c r="C7345" s="1" t="str">
        <f t="array" ref="C7345">_xlfn.XLOOKUP($B7345, sales_teams!$A$2:$A$36, sales_teams!$B$2:$B$36)</f>
        <v>Dustin Brinkmann</v>
      </c>
      <c r="D7345" s="1" t="str">
        <f t="array" ref="D7345">_xlfn.XLOOKUP($B7345, sales_teams!$A$2:$A$36, sales_teams!$C$2:$C$36)</f>
        <v>Central</v>
      </c>
      <c r="E7345" s="1" t="s">
        <v>194</v>
      </c>
      <c r="F7345" s="1" t="s">
        <v>165</v>
      </c>
      <c r="G7345" s="1" t="str">
        <f t="array" ref="G7345">IF($F7345="", "", _xlfn.XLOOKUP($F7345,accounts!$A$2:$A$86,accounts!$B$2:$B$86, "Other"))</f>
        <v>telecommunications</v>
      </c>
      <c r="H7345" s="1" t="str">
        <f t="array" ref="H7345">IF($F7345="", "", IFS(_xlfn.XLOOKUP($F7345, accounts!$A$2:$A$86, accounts!$E$2:$E$86, 0)&gt;=1000, "Enterprise", _xlfn.XLOOKUP($F7345, accounts!$A$2:$A$86, accounts!$E$2:$E$86, 0)&gt;=100, "Mid-Market", TRUE, "SMB"))</f>
        <v>Enterprise</v>
      </c>
      <c r="I7345" s="1" t="str">
        <f t="array" ref="I7345">IF($F7345="", "", _xlfn.XLOOKUP($F7345,accounts!$A$2:$A$86,accounts!$F$2:$F$86, "Other"))</f>
        <v>United States</v>
      </c>
      <c r="J7345" s="1" t="s">
        <v>131</v>
      </c>
      <c r="K7345" s="3">
        <v>43016.0</v>
      </c>
      <c r="L7345" s="3">
        <v>43099.0</v>
      </c>
      <c r="M7345" s="1">
        <v>6038.0</v>
      </c>
    </row>
    <row r="7346">
      <c r="A7346" s="1" t="s">
        <v>7551</v>
      </c>
      <c r="B7346" s="1" t="s">
        <v>57</v>
      </c>
      <c r="C7346" s="1" t="str">
        <f t="array" ref="C7346">_xlfn.XLOOKUP($B7346, sales_teams!$A$2:$A$36, sales_teams!$B$2:$B$36)</f>
        <v>Rocco Neubert</v>
      </c>
      <c r="D7346" s="1" t="str">
        <f t="array" ref="D7346">_xlfn.XLOOKUP($B7346, sales_teams!$A$2:$A$36, sales_teams!$C$2:$C$36)</f>
        <v>East</v>
      </c>
      <c r="E7346" s="1" t="s">
        <v>148</v>
      </c>
      <c r="F7346" s="1" t="s">
        <v>166</v>
      </c>
      <c r="G7346" s="1" t="str">
        <f t="array" ref="G7346">IF($F7346="", "", _xlfn.XLOOKUP($F7346,accounts!$A$2:$A$86,accounts!$B$2:$B$86, "Other"))</f>
        <v>finance</v>
      </c>
      <c r="H7346" s="1" t="str">
        <f t="array" ref="H7346">IF($F7346="", "", IFS(_xlfn.XLOOKUP($F7346, accounts!$A$2:$A$86, accounts!$E$2:$E$86, 0)&gt;=1000, "Enterprise", _xlfn.XLOOKUP($F7346, accounts!$A$2:$A$86, accounts!$E$2:$E$86, 0)&gt;=100, "Mid-Market", TRUE, "SMB"))</f>
        <v>Enterprise</v>
      </c>
      <c r="I7346" s="1" t="str">
        <f t="array" ref="I7346">IF($F7346="", "", _xlfn.XLOOKUP($F7346,accounts!$A$2:$A$86,accounts!$F$2:$F$86, "Other"))</f>
        <v>United States</v>
      </c>
      <c r="J7346" s="1" t="s">
        <v>131</v>
      </c>
      <c r="K7346" s="3">
        <v>43016.0</v>
      </c>
      <c r="L7346" s="3">
        <v>43022.0</v>
      </c>
      <c r="M7346" s="1">
        <v>4605.0</v>
      </c>
    </row>
    <row r="7347">
      <c r="A7347" s="1" t="s">
        <v>7552</v>
      </c>
      <c r="B7347" s="1" t="s">
        <v>57</v>
      </c>
      <c r="C7347" s="1" t="str">
        <f t="array" ref="C7347">_xlfn.XLOOKUP($B7347, sales_teams!$A$2:$A$36, sales_teams!$B$2:$B$36)</f>
        <v>Rocco Neubert</v>
      </c>
      <c r="D7347" s="1" t="str">
        <f t="array" ref="D7347">_xlfn.XLOOKUP($B7347, sales_teams!$A$2:$A$36, sales_teams!$C$2:$C$36)</f>
        <v>East</v>
      </c>
      <c r="E7347" s="1" t="s">
        <v>188</v>
      </c>
      <c r="F7347" s="1" t="s">
        <v>127</v>
      </c>
      <c r="G7347" s="1" t="str">
        <f t="array" ref="G7347">IF($F7347="", "", _xlfn.XLOOKUP($F7347,accounts!$A$2:$A$86,accounts!$B$2:$B$86, "Other"))</f>
        <v>technology</v>
      </c>
      <c r="H7347" s="1" t="str">
        <f t="array" ref="H7347">IF($F7347="", "", IFS(_xlfn.XLOOKUP($F7347, accounts!$A$2:$A$86, accounts!$E$2:$E$86, 0)&gt;=1000, "Enterprise", _xlfn.XLOOKUP($F7347, accounts!$A$2:$A$86, accounts!$E$2:$E$86, 0)&gt;=100, "Mid-Market", TRUE, "SMB"))</f>
        <v>Enterprise</v>
      </c>
      <c r="I7347" s="1" t="str">
        <f t="array" ref="I7347">IF($F7347="", "", _xlfn.XLOOKUP($F7347,accounts!$A$2:$A$86,accounts!$F$2:$F$86, "Other"))</f>
        <v>United States</v>
      </c>
      <c r="J7347" s="1" t="s">
        <v>131</v>
      </c>
      <c r="K7347" s="3">
        <v>43016.0</v>
      </c>
      <c r="L7347" s="3">
        <v>43060.0</v>
      </c>
      <c r="M7347" s="1">
        <v>3264.0</v>
      </c>
    </row>
    <row r="7348">
      <c r="A7348" s="1" t="s">
        <v>7553</v>
      </c>
      <c r="B7348" s="1" t="s">
        <v>52</v>
      </c>
      <c r="C7348" s="1" t="str">
        <f t="array" ref="C7348">_xlfn.XLOOKUP($B7348, sales_teams!$A$2:$A$36, sales_teams!$B$2:$B$36)</f>
        <v>Rocco Neubert</v>
      </c>
      <c r="D7348" s="1" t="str">
        <f t="array" ref="D7348">_xlfn.XLOOKUP($B7348, sales_teams!$A$2:$A$36, sales_teams!$C$2:$C$36)</f>
        <v>East</v>
      </c>
      <c r="E7348" s="1" t="s">
        <v>188</v>
      </c>
      <c r="F7348" s="1" t="s">
        <v>22</v>
      </c>
      <c r="G7348" s="1" t="str">
        <f t="array" ref="G7348">IF($F7348="", "", _xlfn.XLOOKUP($F7348,accounts!$A$2:$A$86,accounts!$B$2:$B$86, "Other"))</f>
        <v>medical</v>
      </c>
      <c r="H7348" s="1" t="str">
        <f t="array" ref="H7348">IF($F7348="", "", IFS(_xlfn.XLOOKUP($F7348, accounts!$A$2:$A$86, accounts!$E$2:$E$86, 0)&gt;=1000, "Enterprise", _xlfn.XLOOKUP($F7348, accounts!$A$2:$A$86, accounts!$E$2:$E$86, 0)&gt;=100, "Mid-Market", TRUE, "SMB"))</f>
        <v>Mid-Market</v>
      </c>
      <c r="I7348" s="1" t="str">
        <f t="array" ref="I7348">IF($F7348="", "", _xlfn.XLOOKUP($F7348,accounts!$A$2:$A$86,accounts!$F$2:$F$86, "Other"))</f>
        <v>United States</v>
      </c>
      <c r="J7348" s="1" t="s">
        <v>131</v>
      </c>
      <c r="K7348" s="3">
        <v>43016.0</v>
      </c>
      <c r="L7348" s="3">
        <v>43025.0</v>
      </c>
      <c r="M7348" s="1">
        <v>3472.0</v>
      </c>
    </row>
    <row r="7349">
      <c r="A7349" s="1" t="s">
        <v>7554</v>
      </c>
      <c r="B7349" s="1" t="s">
        <v>12</v>
      </c>
      <c r="C7349" s="1" t="str">
        <f t="array" ref="C7349">_xlfn.XLOOKUP($B7349, sales_teams!$A$2:$A$36, sales_teams!$B$2:$B$36)</f>
        <v>Dustin Brinkmann</v>
      </c>
      <c r="D7349" s="1" t="str">
        <f t="array" ref="D7349">_xlfn.XLOOKUP($B7349, sales_teams!$A$2:$A$36, sales_teams!$C$2:$C$36)</f>
        <v>Central</v>
      </c>
      <c r="E7349" s="1" t="s">
        <v>109</v>
      </c>
      <c r="F7349" s="1" t="s">
        <v>145</v>
      </c>
      <c r="G7349" s="1" t="str">
        <f t="array" ref="G7349">IF($F7349="", "", _xlfn.XLOOKUP($F7349,accounts!$A$2:$A$86,accounts!$B$2:$B$86, "Other"))</f>
        <v>technology</v>
      </c>
      <c r="H7349" s="1" t="str">
        <f t="array" ref="H7349">IF($F7349="", "", IFS(_xlfn.XLOOKUP($F7349, accounts!$A$2:$A$86, accounts!$E$2:$E$86, 0)&gt;=1000, "Enterprise", _xlfn.XLOOKUP($F7349, accounts!$A$2:$A$86, accounts!$E$2:$E$86, 0)&gt;=100, "Mid-Market", TRUE, "SMB"))</f>
        <v>Enterprise</v>
      </c>
      <c r="I7349" s="1" t="str">
        <f t="array" ref="I7349">IF($F7349="", "", _xlfn.XLOOKUP($F7349,accounts!$A$2:$A$86,accounts!$F$2:$F$86, "Other"))</f>
        <v>Panama</v>
      </c>
      <c r="J7349" s="1" t="s">
        <v>131</v>
      </c>
      <c r="K7349" s="3">
        <v>43016.0</v>
      </c>
      <c r="L7349" s="3">
        <v>43023.0</v>
      </c>
      <c r="M7349" s="1">
        <v>1186.0</v>
      </c>
    </row>
    <row r="7350">
      <c r="A7350" s="1" t="s">
        <v>7555</v>
      </c>
      <c r="B7350" s="1" t="s">
        <v>39</v>
      </c>
      <c r="C7350" s="1" t="str">
        <f t="array" ref="C7350">_xlfn.XLOOKUP($B7350, sales_teams!$A$2:$A$36, sales_teams!$B$2:$B$36)</f>
        <v>Cara Losch</v>
      </c>
      <c r="D7350" s="1" t="str">
        <f t="array" ref="D7350">_xlfn.XLOOKUP($B7350, sales_teams!$A$2:$A$36, sales_teams!$C$2:$C$36)</f>
        <v>East</v>
      </c>
      <c r="E7350" s="1" t="s">
        <v>181</v>
      </c>
      <c r="F7350" s="1" t="s">
        <v>177</v>
      </c>
      <c r="G7350" s="1" t="str">
        <f t="array" ref="G7350">IF($F7350="", "", _xlfn.XLOOKUP($F7350,accounts!$A$2:$A$86,accounts!$B$2:$B$86, "Other"))</f>
        <v>software</v>
      </c>
      <c r="H7350" s="1" t="str">
        <f t="array" ref="H7350">IF($F7350="", "", IFS(_xlfn.XLOOKUP($F7350, accounts!$A$2:$A$86, accounts!$E$2:$E$86, 0)&gt;=1000, "Enterprise", _xlfn.XLOOKUP($F7350, accounts!$A$2:$A$86, accounts!$E$2:$E$86, 0)&gt;=100, "Mid-Market", TRUE, "SMB"))</f>
        <v>Enterprise</v>
      </c>
      <c r="I7350" s="1" t="str">
        <f t="array" ref="I7350">IF($F7350="", "", _xlfn.XLOOKUP($F7350,accounts!$A$2:$A$86,accounts!$F$2:$F$86, "Other"))</f>
        <v>United States</v>
      </c>
      <c r="J7350" s="1" t="s">
        <v>192</v>
      </c>
      <c r="K7350" s="3">
        <v>43016.0</v>
      </c>
      <c r="L7350" s="3">
        <v>43024.0</v>
      </c>
      <c r="M7350" s="1">
        <v>0.0</v>
      </c>
    </row>
    <row r="7351">
      <c r="A7351" s="1" t="s">
        <v>7556</v>
      </c>
      <c r="B7351" s="1" t="s">
        <v>48</v>
      </c>
      <c r="C7351" s="1" t="str">
        <f t="array" ref="C7351">_xlfn.XLOOKUP($B7351, sales_teams!$A$2:$A$36, sales_teams!$B$2:$B$36)</f>
        <v>Rocco Neubert</v>
      </c>
      <c r="D7351" s="1" t="str">
        <f t="array" ref="D7351">_xlfn.XLOOKUP($B7351, sales_teams!$A$2:$A$36, sales_teams!$C$2:$C$36)</f>
        <v>East</v>
      </c>
      <c r="E7351" s="1" t="s">
        <v>148</v>
      </c>
      <c r="F7351" s="1" t="s">
        <v>159</v>
      </c>
      <c r="G7351" s="1" t="str">
        <f t="array" ref="G7351">IF($F7351="", "", _xlfn.XLOOKUP($F7351,accounts!$A$2:$A$86,accounts!$B$2:$B$86, "Other"))</f>
        <v>retail</v>
      </c>
      <c r="H7351" s="1" t="str">
        <f t="array" ref="H7351">IF($F7351="", "", IFS(_xlfn.XLOOKUP($F7351, accounts!$A$2:$A$86, accounts!$E$2:$E$86, 0)&gt;=1000, "Enterprise", _xlfn.XLOOKUP($F7351, accounts!$A$2:$A$86, accounts!$E$2:$E$86, 0)&gt;=100, "Mid-Market", TRUE, "SMB"))</f>
        <v>Mid-Market</v>
      </c>
      <c r="I7351" s="1" t="str">
        <f t="array" ref="I7351">IF($F7351="", "", _xlfn.XLOOKUP($F7351,accounts!$A$2:$A$86,accounts!$F$2:$F$86, "Other"))</f>
        <v>Romania</v>
      </c>
      <c r="J7351" s="1" t="s">
        <v>131</v>
      </c>
      <c r="K7351" s="3">
        <v>43016.0</v>
      </c>
      <c r="L7351" s="3">
        <v>43083.0</v>
      </c>
      <c r="M7351" s="1">
        <v>4964.0</v>
      </c>
    </row>
    <row r="7352">
      <c r="A7352" s="1" t="s">
        <v>7557</v>
      </c>
      <c r="B7352" s="1" t="s">
        <v>30</v>
      </c>
      <c r="C7352" s="1" t="str">
        <f t="array" ref="C7352">_xlfn.XLOOKUP($B7352, sales_teams!$A$2:$A$36, sales_teams!$B$2:$B$36)</f>
        <v>Melvin Marxen</v>
      </c>
      <c r="D7352" s="1" t="str">
        <f t="array" ref="D7352">_xlfn.XLOOKUP($B7352, sales_teams!$A$2:$A$36, sales_teams!$C$2:$C$36)</f>
        <v>Central</v>
      </c>
      <c r="E7352" s="1" t="s">
        <v>179</v>
      </c>
      <c r="F7352" s="1" t="s">
        <v>79</v>
      </c>
      <c r="G7352" s="1" t="str">
        <f t="array" ref="G7352">IF($F7352="", "", _xlfn.XLOOKUP($F7352,accounts!$A$2:$A$86,accounts!$B$2:$B$86, "Other"))</f>
        <v>entertainment</v>
      </c>
      <c r="H7352" s="1" t="str">
        <f t="array" ref="H7352">IF($F7352="", "", IFS(_xlfn.XLOOKUP($F7352, accounts!$A$2:$A$86, accounts!$E$2:$E$86, 0)&gt;=1000, "Enterprise", _xlfn.XLOOKUP($F7352, accounts!$A$2:$A$86, accounts!$E$2:$E$86, 0)&gt;=100, "Mid-Market", TRUE, "SMB"))</f>
        <v>Mid-Market</v>
      </c>
      <c r="I7352" s="1" t="str">
        <f t="array" ref="I7352">IF($F7352="", "", _xlfn.XLOOKUP($F7352,accounts!$A$2:$A$86,accounts!$F$2:$F$86, "Other"))</f>
        <v>United States</v>
      </c>
      <c r="J7352" s="1" t="s">
        <v>192</v>
      </c>
      <c r="K7352" s="3">
        <v>43016.0</v>
      </c>
      <c r="L7352" s="3">
        <v>43018.0</v>
      </c>
      <c r="M7352" s="1">
        <v>0.0</v>
      </c>
    </row>
    <row r="7353">
      <c r="A7353" s="1" t="s">
        <v>7558</v>
      </c>
      <c r="B7353" s="1" t="s">
        <v>53</v>
      </c>
      <c r="C7353" s="1" t="str">
        <f t="array" ref="C7353">_xlfn.XLOOKUP($B7353, sales_teams!$A$2:$A$36, sales_teams!$B$2:$B$36)</f>
        <v>Rocco Neubert</v>
      </c>
      <c r="D7353" s="1" t="str">
        <f t="array" ref="D7353">_xlfn.XLOOKUP($B7353, sales_teams!$A$2:$A$36, sales_teams!$C$2:$C$36)</f>
        <v>East</v>
      </c>
      <c r="E7353" s="1" t="s">
        <v>109</v>
      </c>
      <c r="F7353" s="1" t="s">
        <v>55</v>
      </c>
      <c r="G7353" s="1" t="str">
        <f t="array" ref="G7353">IF($F7353="", "", _xlfn.XLOOKUP($F7353,accounts!$A$2:$A$86,accounts!$B$2:$B$86, "Other"))</f>
        <v>entertainment</v>
      </c>
      <c r="H7353" s="1" t="str">
        <f t="array" ref="H7353">IF($F7353="", "", IFS(_xlfn.XLOOKUP($F7353, accounts!$A$2:$A$86, accounts!$E$2:$E$86, 0)&gt;=1000, "Enterprise", _xlfn.XLOOKUP($F7353, accounts!$A$2:$A$86, accounts!$E$2:$E$86, 0)&gt;=100, "Mid-Market", TRUE, "SMB"))</f>
        <v>Enterprise</v>
      </c>
      <c r="I7353" s="1" t="str">
        <f t="array" ref="I7353">IF($F7353="", "", _xlfn.XLOOKUP($F7353,accounts!$A$2:$A$86,accounts!$F$2:$F$86, "Other"))</f>
        <v>United States</v>
      </c>
      <c r="J7353" s="1" t="s">
        <v>192</v>
      </c>
      <c r="K7353" s="3">
        <v>43016.0</v>
      </c>
      <c r="L7353" s="3">
        <v>43060.0</v>
      </c>
      <c r="M7353" s="1">
        <v>0.0</v>
      </c>
    </row>
    <row r="7354">
      <c r="A7354" s="1" t="s">
        <v>7559</v>
      </c>
      <c r="B7354" s="1" t="s">
        <v>42</v>
      </c>
      <c r="C7354" s="1" t="str">
        <f t="array" ref="C7354">_xlfn.XLOOKUP($B7354, sales_teams!$A$2:$A$36, sales_teams!$B$2:$B$36)</f>
        <v>Cara Losch</v>
      </c>
      <c r="D7354" s="1" t="str">
        <f t="array" ref="D7354">_xlfn.XLOOKUP($B7354, sales_teams!$A$2:$A$36, sales_teams!$C$2:$C$36)</f>
        <v>East</v>
      </c>
      <c r="E7354" s="1" t="s">
        <v>188</v>
      </c>
      <c r="F7354" s="1" t="s">
        <v>167</v>
      </c>
      <c r="G7354" s="1" t="str">
        <f t="array" ref="G7354">IF($F7354="", "", _xlfn.XLOOKUP($F7354,accounts!$A$2:$A$86,accounts!$B$2:$B$86, "Other"))</f>
        <v>finance</v>
      </c>
      <c r="H7354" s="1" t="str">
        <f t="array" ref="H7354">IF($F7354="", "", IFS(_xlfn.XLOOKUP($F7354, accounts!$A$2:$A$86, accounts!$E$2:$E$86, 0)&gt;=1000, "Enterprise", _xlfn.XLOOKUP($F7354, accounts!$A$2:$A$86, accounts!$E$2:$E$86, 0)&gt;=100, "Mid-Market", TRUE, "SMB"))</f>
        <v>Mid-Market</v>
      </c>
      <c r="I7354" s="1" t="str">
        <f t="array" ref="I7354">IF($F7354="", "", _xlfn.XLOOKUP($F7354,accounts!$A$2:$A$86,accounts!$F$2:$F$86, "Other"))</f>
        <v>United States</v>
      </c>
      <c r="J7354" s="1" t="s">
        <v>131</v>
      </c>
      <c r="K7354" s="3">
        <v>43016.0</v>
      </c>
      <c r="L7354" s="3">
        <v>43028.0</v>
      </c>
      <c r="M7354" s="1">
        <v>2812.0</v>
      </c>
    </row>
    <row r="7355">
      <c r="A7355" s="1" t="s">
        <v>7560</v>
      </c>
      <c r="B7355" s="1" t="s">
        <v>26</v>
      </c>
      <c r="C7355" s="1" t="str">
        <f t="array" ref="C7355">_xlfn.XLOOKUP($B7355, sales_teams!$A$2:$A$36, sales_teams!$B$2:$B$36)</f>
        <v>Melvin Marxen</v>
      </c>
      <c r="D7355" s="1" t="str">
        <f t="array" ref="D7355">_xlfn.XLOOKUP($B7355, sales_teams!$A$2:$A$36, sales_teams!$C$2:$C$36)</f>
        <v>Central</v>
      </c>
      <c r="E7355" s="1" t="s">
        <v>109</v>
      </c>
      <c r="F7355" s="1" t="s">
        <v>110</v>
      </c>
      <c r="G7355" s="1" t="str">
        <f t="array" ref="G7355">IF($F7355="", "", _xlfn.XLOOKUP($F7355,accounts!$A$2:$A$86,accounts!$B$2:$B$86, "Other"))</f>
        <v>technology</v>
      </c>
      <c r="H7355" s="1" t="str">
        <f t="array" ref="H7355">IF($F7355="", "", IFS(_xlfn.XLOOKUP($F7355, accounts!$A$2:$A$86, accounts!$E$2:$E$86, 0)&gt;=1000, "Enterprise", _xlfn.XLOOKUP($F7355, accounts!$A$2:$A$86, accounts!$E$2:$E$86, 0)&gt;=100, "Mid-Market", TRUE, "SMB"))</f>
        <v>Enterprise</v>
      </c>
      <c r="I7355" s="1" t="str">
        <f t="array" ref="I7355">IF($F7355="", "", _xlfn.XLOOKUP($F7355,accounts!$A$2:$A$86,accounts!$F$2:$F$86, "Other"))</f>
        <v>Norway</v>
      </c>
      <c r="J7355" s="1" t="s">
        <v>192</v>
      </c>
      <c r="K7355" s="3">
        <v>43016.0</v>
      </c>
      <c r="L7355" s="3">
        <v>43022.0</v>
      </c>
      <c r="M7355" s="1">
        <v>0.0</v>
      </c>
    </row>
    <row r="7356">
      <c r="A7356" s="1" t="s">
        <v>7561</v>
      </c>
      <c r="B7356" s="1" t="s">
        <v>26</v>
      </c>
      <c r="C7356" s="1" t="str">
        <f t="array" ref="C7356">_xlfn.XLOOKUP($B7356, sales_teams!$A$2:$A$36, sales_teams!$B$2:$B$36)</f>
        <v>Melvin Marxen</v>
      </c>
      <c r="D7356" s="1" t="str">
        <f t="array" ref="D7356">_xlfn.XLOOKUP($B7356, sales_teams!$A$2:$A$36, sales_teams!$C$2:$C$36)</f>
        <v>Central</v>
      </c>
      <c r="E7356" s="1" t="s">
        <v>148</v>
      </c>
      <c r="F7356" s="1" t="s">
        <v>164</v>
      </c>
      <c r="G7356" s="1" t="str">
        <f t="array" ref="G7356">IF($F7356="", "", _xlfn.XLOOKUP($F7356,accounts!$A$2:$A$86,accounts!$B$2:$B$86, "Other"))</f>
        <v>retail</v>
      </c>
      <c r="H7356" s="1" t="str">
        <f t="array" ref="H7356">IF($F7356="", "", IFS(_xlfn.XLOOKUP($F7356, accounts!$A$2:$A$86, accounts!$E$2:$E$86, 0)&gt;=1000, "Enterprise", _xlfn.XLOOKUP($F7356, accounts!$A$2:$A$86, accounts!$E$2:$E$86, 0)&gt;=100, "Mid-Market", TRUE, "SMB"))</f>
        <v>Mid-Market</v>
      </c>
      <c r="I7356" s="1" t="str">
        <f t="array" ref="I7356">IF($F7356="", "", _xlfn.XLOOKUP($F7356,accounts!$A$2:$A$86,accounts!$F$2:$F$86, "Other"))</f>
        <v>United States</v>
      </c>
      <c r="J7356" s="1" t="s">
        <v>192</v>
      </c>
      <c r="K7356" s="3">
        <v>43016.0</v>
      </c>
      <c r="L7356" s="3">
        <v>43017.0</v>
      </c>
      <c r="M7356" s="1">
        <v>0.0</v>
      </c>
    </row>
    <row r="7357">
      <c r="A7357" s="1" t="s">
        <v>7562</v>
      </c>
      <c r="B7357" s="1" t="s">
        <v>88</v>
      </c>
      <c r="C7357" s="1" t="str">
        <f t="array" ref="C7357">_xlfn.XLOOKUP($B7357, sales_teams!$A$2:$A$36, sales_teams!$B$2:$B$36)</f>
        <v>Celia Rouche</v>
      </c>
      <c r="D7357" s="1" t="str">
        <f t="array" ref="D7357">_xlfn.XLOOKUP($B7357, sales_teams!$A$2:$A$36, sales_teams!$C$2:$C$36)</f>
        <v>West</v>
      </c>
      <c r="E7357" s="1" t="s">
        <v>188</v>
      </c>
      <c r="F7357" s="1" t="s">
        <v>36</v>
      </c>
      <c r="G7357" s="1" t="str">
        <f t="array" ref="G7357">IF($F7357="", "", _xlfn.XLOOKUP($F7357,accounts!$A$2:$A$86,accounts!$B$2:$B$86, "Other"))</f>
        <v>retail</v>
      </c>
      <c r="H7357" s="1" t="str">
        <f t="array" ref="H7357">IF($F7357="", "", IFS(_xlfn.XLOOKUP($F7357, accounts!$A$2:$A$86, accounts!$E$2:$E$86, 0)&gt;=1000, "Enterprise", _xlfn.XLOOKUP($F7357, accounts!$A$2:$A$86, accounts!$E$2:$E$86, 0)&gt;=100, "Mid-Market", TRUE, "SMB"))</f>
        <v>Enterprise</v>
      </c>
      <c r="I7357" s="1" t="str">
        <f t="array" ref="I7357">IF($F7357="", "", _xlfn.XLOOKUP($F7357,accounts!$A$2:$A$86,accounts!$F$2:$F$86, "Other"))</f>
        <v>United States</v>
      </c>
      <c r="J7357" s="1" t="s">
        <v>131</v>
      </c>
      <c r="K7357" s="3">
        <v>43016.0</v>
      </c>
      <c r="L7357" s="3">
        <v>43091.0</v>
      </c>
      <c r="M7357" s="1">
        <v>3517.0</v>
      </c>
    </row>
    <row r="7358">
      <c r="A7358" s="1" t="s">
        <v>7563</v>
      </c>
      <c r="B7358" s="1" t="s">
        <v>19</v>
      </c>
      <c r="C7358" s="1" t="str">
        <f t="array" ref="C7358">_xlfn.XLOOKUP($B7358, sales_teams!$A$2:$A$36, sales_teams!$B$2:$B$36)</f>
        <v>Melvin Marxen</v>
      </c>
      <c r="D7358" s="1" t="str">
        <f t="array" ref="D7358">_xlfn.XLOOKUP($B7358, sales_teams!$A$2:$A$36, sales_teams!$C$2:$C$36)</f>
        <v>Central</v>
      </c>
      <c r="E7358" s="1" t="s">
        <v>148</v>
      </c>
      <c r="F7358" s="1" t="s">
        <v>76</v>
      </c>
      <c r="G7358" s="1" t="str">
        <f t="array" ref="G7358">IF($F7358="", "", _xlfn.XLOOKUP($F7358,accounts!$A$2:$A$86,accounts!$B$2:$B$86, "Other"))</f>
        <v>marketing</v>
      </c>
      <c r="H7358" s="1" t="str">
        <f t="array" ref="H7358">IF($F7358="", "", IFS(_xlfn.XLOOKUP($F7358, accounts!$A$2:$A$86, accounts!$E$2:$E$86, 0)&gt;=1000, "Enterprise", _xlfn.XLOOKUP($F7358, accounts!$A$2:$A$86, accounts!$E$2:$E$86, 0)&gt;=100, "Mid-Market", TRUE, "SMB"))</f>
        <v>Enterprise</v>
      </c>
      <c r="I7358" s="1" t="str">
        <f t="array" ref="I7358">IF($F7358="", "", _xlfn.XLOOKUP($F7358,accounts!$A$2:$A$86,accounts!$F$2:$F$86, "Other"))</f>
        <v>United States</v>
      </c>
      <c r="J7358" s="1" t="s">
        <v>192</v>
      </c>
      <c r="K7358" s="3">
        <v>43016.0</v>
      </c>
      <c r="L7358" s="3">
        <v>43095.0</v>
      </c>
      <c r="M7358" s="1">
        <v>0.0</v>
      </c>
    </row>
    <row r="7359">
      <c r="A7359" s="1" t="s">
        <v>7564</v>
      </c>
      <c r="B7359" s="1" t="s">
        <v>104</v>
      </c>
      <c r="C7359" s="1" t="str">
        <f t="array" ref="C7359">_xlfn.XLOOKUP($B7359, sales_teams!$A$2:$A$36, sales_teams!$B$2:$B$36)</f>
        <v>Summer Sewald</v>
      </c>
      <c r="D7359" s="1" t="str">
        <f t="array" ref="D7359">_xlfn.XLOOKUP($B7359, sales_teams!$A$2:$A$36, sales_teams!$C$2:$C$36)</f>
        <v>West</v>
      </c>
      <c r="E7359" s="1" t="s">
        <v>109</v>
      </c>
      <c r="G7359" s="1" t="str">
        <f t="array" ref="G7359">IF($F7359="", "", _xlfn.XLOOKUP($F7359,accounts!$A$2:$A$86,accounts!$B$2:$B$86, "Other"))</f>
        <v/>
      </c>
      <c r="H7359" s="1" t="str">
        <f t="array" ref="H7359">IF($F7359="", "", IFS(_xlfn.XLOOKUP($F7359, accounts!$A$2:$A$86, accounts!$E$2:$E$86, 0)&gt;=1000, "Enterprise", _xlfn.XLOOKUP($F7359, accounts!$A$2:$A$86, accounts!$E$2:$E$86, 0)&gt;=100, "Mid-Market", TRUE, "SMB"))</f>
        <v/>
      </c>
      <c r="I7359" s="1" t="str">
        <f t="array" ref="I7359">IF($F7359="", "", _xlfn.XLOOKUP($F7359,accounts!$A$2:$A$86,accounts!$F$2:$F$86, "Other"))</f>
        <v/>
      </c>
      <c r="J7359" s="1" t="s">
        <v>189</v>
      </c>
      <c r="K7359" s="3">
        <v>43016.0</v>
      </c>
    </row>
    <row r="7360">
      <c r="A7360" s="1" t="s">
        <v>7565</v>
      </c>
      <c r="B7360" s="1" t="s">
        <v>104</v>
      </c>
      <c r="C7360" s="1" t="str">
        <f t="array" ref="C7360">_xlfn.XLOOKUP($B7360, sales_teams!$A$2:$A$36, sales_teams!$B$2:$B$36)</f>
        <v>Summer Sewald</v>
      </c>
      <c r="D7360" s="1" t="str">
        <f t="array" ref="D7360">_xlfn.XLOOKUP($B7360, sales_teams!$A$2:$A$36, sales_teams!$C$2:$C$36)</f>
        <v>West</v>
      </c>
      <c r="E7360" s="1" t="s">
        <v>181</v>
      </c>
      <c r="F7360" s="1" t="s">
        <v>161</v>
      </c>
      <c r="G7360" s="1" t="str">
        <f t="array" ref="G7360">IF($F7360="", "", _xlfn.XLOOKUP($F7360,accounts!$A$2:$A$86,accounts!$B$2:$B$86, "Other"))</f>
        <v>marketing</v>
      </c>
      <c r="H7360" s="1" t="str">
        <f t="array" ref="H7360">IF($F7360="", "", IFS(_xlfn.XLOOKUP($F7360, accounts!$A$2:$A$86, accounts!$E$2:$E$86, 0)&gt;=1000, "Enterprise", _xlfn.XLOOKUP($F7360, accounts!$A$2:$A$86, accounts!$E$2:$E$86, 0)&gt;=100, "Mid-Market", TRUE, "SMB"))</f>
        <v>Enterprise</v>
      </c>
      <c r="I7360" s="1" t="str">
        <f t="array" ref="I7360">IF($F7360="", "", _xlfn.XLOOKUP($F7360,accounts!$A$2:$A$86,accounts!$F$2:$F$86, "Other"))</f>
        <v>Poland</v>
      </c>
      <c r="J7360" s="1" t="s">
        <v>192</v>
      </c>
      <c r="K7360" s="3">
        <v>43016.0</v>
      </c>
      <c r="L7360" s="3">
        <v>43017.0</v>
      </c>
      <c r="M7360" s="1">
        <v>0.0</v>
      </c>
    </row>
    <row r="7361">
      <c r="A7361" s="1" t="s">
        <v>7566</v>
      </c>
      <c r="B7361" s="1" t="s">
        <v>104</v>
      </c>
      <c r="C7361" s="1" t="str">
        <f t="array" ref="C7361">_xlfn.XLOOKUP($B7361, sales_teams!$A$2:$A$36, sales_teams!$B$2:$B$36)</f>
        <v>Summer Sewald</v>
      </c>
      <c r="D7361" s="1" t="str">
        <f t="array" ref="D7361">_xlfn.XLOOKUP($B7361, sales_teams!$A$2:$A$36, sales_teams!$C$2:$C$36)</f>
        <v>West</v>
      </c>
      <c r="E7361" s="1" t="s">
        <v>181</v>
      </c>
      <c r="F7361" s="1" t="s">
        <v>168</v>
      </c>
      <c r="G7361" s="1" t="str">
        <f t="array" ref="G7361">IF($F7361="", "", _xlfn.XLOOKUP($F7361,accounts!$A$2:$A$86,accounts!$B$2:$B$86, "Other"))</f>
        <v>finance</v>
      </c>
      <c r="H7361" s="1" t="str">
        <f t="array" ref="H7361">IF($F7361="", "", IFS(_xlfn.XLOOKUP($F7361, accounts!$A$2:$A$86, accounts!$E$2:$E$86, 0)&gt;=1000, "Enterprise", _xlfn.XLOOKUP($F7361, accounts!$A$2:$A$86, accounts!$E$2:$E$86, 0)&gt;=100, "Mid-Market", TRUE, "SMB"))</f>
        <v>Enterprise</v>
      </c>
      <c r="I7361" s="1" t="str">
        <f t="array" ref="I7361">IF($F7361="", "", _xlfn.XLOOKUP($F7361,accounts!$A$2:$A$86,accounts!$F$2:$F$86, "Other"))</f>
        <v>United States</v>
      </c>
      <c r="J7361" s="1" t="s">
        <v>131</v>
      </c>
      <c r="K7361" s="3">
        <v>43016.0</v>
      </c>
      <c r="L7361" s="3">
        <v>43018.0</v>
      </c>
      <c r="M7361" s="1">
        <v>608.0</v>
      </c>
    </row>
    <row r="7362">
      <c r="A7362" s="1" t="s">
        <v>7567</v>
      </c>
      <c r="B7362" s="1" t="s">
        <v>102</v>
      </c>
      <c r="C7362" s="1" t="str">
        <f t="array" ref="C7362">_xlfn.XLOOKUP($B7362, sales_teams!$A$2:$A$36, sales_teams!$B$2:$B$36)</f>
        <v>Summer Sewald</v>
      </c>
      <c r="D7362" s="1" t="str">
        <f t="array" ref="D7362">_xlfn.XLOOKUP($B7362, sales_teams!$A$2:$A$36, sales_teams!$C$2:$C$36)</f>
        <v>West</v>
      </c>
      <c r="E7362" s="1" t="s">
        <v>194</v>
      </c>
      <c r="F7362" s="1" t="s">
        <v>84</v>
      </c>
      <c r="G7362" s="1" t="str">
        <f t="array" ref="G7362">IF($F7362="", "", _xlfn.XLOOKUP($F7362,accounts!$A$2:$A$86,accounts!$B$2:$B$86, "Other"))</f>
        <v>retail</v>
      </c>
      <c r="H7362" s="1" t="str">
        <f t="array" ref="H7362">IF($F7362="", "", IFS(_xlfn.XLOOKUP($F7362, accounts!$A$2:$A$86, accounts!$E$2:$E$86, 0)&gt;=1000, "Enterprise", _xlfn.XLOOKUP($F7362, accounts!$A$2:$A$86, accounts!$E$2:$E$86, 0)&gt;=100, "Mid-Market", TRUE, "SMB"))</f>
        <v>Enterprise</v>
      </c>
      <c r="I7362" s="1" t="str">
        <f t="array" ref="I7362">IF($F7362="", "", _xlfn.XLOOKUP($F7362,accounts!$A$2:$A$86,accounts!$F$2:$F$86, "Other"))</f>
        <v>United States</v>
      </c>
      <c r="J7362" s="1" t="s">
        <v>131</v>
      </c>
      <c r="K7362" s="3">
        <v>43016.0</v>
      </c>
      <c r="L7362" s="3">
        <v>43024.0</v>
      </c>
      <c r="M7362" s="1">
        <v>4989.0</v>
      </c>
    </row>
    <row r="7363">
      <c r="A7363" s="1" t="s">
        <v>7568</v>
      </c>
      <c r="B7363" s="1" t="s">
        <v>102</v>
      </c>
      <c r="C7363" s="1" t="str">
        <f t="array" ref="C7363">_xlfn.XLOOKUP($B7363, sales_teams!$A$2:$A$36, sales_teams!$B$2:$B$36)</f>
        <v>Summer Sewald</v>
      </c>
      <c r="D7363" s="1" t="str">
        <f t="array" ref="D7363">_xlfn.XLOOKUP($B7363, sales_teams!$A$2:$A$36, sales_teams!$C$2:$C$36)</f>
        <v>West</v>
      </c>
      <c r="E7363" s="1" t="s">
        <v>148</v>
      </c>
      <c r="F7363" s="1" t="s">
        <v>137</v>
      </c>
      <c r="G7363" s="1" t="str">
        <f t="array" ref="G7363">IF($F7363="", "", _xlfn.XLOOKUP($F7363,accounts!$A$2:$A$86,accounts!$B$2:$B$86, "Other"))</f>
        <v>services</v>
      </c>
      <c r="H7363" s="1" t="str">
        <f t="array" ref="H7363">IF($F7363="", "", IFS(_xlfn.XLOOKUP($F7363, accounts!$A$2:$A$86, accounts!$E$2:$E$86, 0)&gt;=1000, "Enterprise", _xlfn.XLOOKUP($F7363, accounts!$A$2:$A$86, accounts!$E$2:$E$86, 0)&gt;=100, "Mid-Market", TRUE, "SMB"))</f>
        <v>Enterprise</v>
      </c>
      <c r="I7363" s="1" t="str">
        <f t="array" ref="I7363">IF($F7363="", "", _xlfn.XLOOKUP($F7363,accounts!$A$2:$A$86,accounts!$F$2:$F$86, "Other"))</f>
        <v>Germany</v>
      </c>
      <c r="J7363" s="1" t="s">
        <v>131</v>
      </c>
      <c r="K7363" s="3">
        <v>43016.0</v>
      </c>
      <c r="L7363" s="3">
        <v>43062.0</v>
      </c>
      <c r="M7363" s="1">
        <v>4780.0</v>
      </c>
    </row>
    <row r="7364">
      <c r="A7364" s="1" t="s">
        <v>7569</v>
      </c>
      <c r="B7364" s="1" t="s">
        <v>92</v>
      </c>
      <c r="C7364" s="1" t="str">
        <f t="array" ref="C7364">_xlfn.XLOOKUP($B7364, sales_teams!$A$2:$A$36, sales_teams!$B$2:$B$36)</f>
        <v>Celia Rouche</v>
      </c>
      <c r="D7364" s="1" t="str">
        <f t="array" ref="D7364">_xlfn.XLOOKUP($B7364, sales_teams!$A$2:$A$36, sales_teams!$C$2:$C$36)</f>
        <v>West</v>
      </c>
      <c r="E7364" s="1" t="s">
        <v>179</v>
      </c>
      <c r="G7364" s="1" t="str">
        <f t="array" ref="G7364">IF($F7364="", "", _xlfn.XLOOKUP($F7364,accounts!$A$2:$A$86,accounts!$B$2:$B$86, "Other"))</f>
        <v/>
      </c>
      <c r="H7364" s="1" t="str">
        <f t="array" ref="H7364">IF($F7364="", "", IFS(_xlfn.XLOOKUP($F7364, accounts!$A$2:$A$86, accounts!$E$2:$E$86, 0)&gt;=1000, "Enterprise", _xlfn.XLOOKUP($F7364, accounts!$A$2:$A$86, accounts!$E$2:$E$86, 0)&gt;=100, "Mid-Market", TRUE, "SMB"))</f>
        <v/>
      </c>
      <c r="I7364" s="1" t="str">
        <f t="array" ref="I7364">IF($F7364="", "", _xlfn.XLOOKUP($F7364,accounts!$A$2:$A$86,accounts!$F$2:$F$86, "Other"))</f>
        <v/>
      </c>
      <c r="J7364" s="1" t="s">
        <v>189</v>
      </c>
      <c r="K7364" s="3">
        <v>43016.0</v>
      </c>
    </row>
    <row r="7365">
      <c r="A7365" s="1" t="s">
        <v>7570</v>
      </c>
      <c r="B7365" s="1" t="s">
        <v>92</v>
      </c>
      <c r="C7365" s="1" t="str">
        <f t="array" ref="C7365">_xlfn.XLOOKUP($B7365, sales_teams!$A$2:$A$36, sales_teams!$B$2:$B$36)</f>
        <v>Celia Rouche</v>
      </c>
      <c r="D7365" s="1" t="str">
        <f t="array" ref="D7365">_xlfn.XLOOKUP($B7365, sales_teams!$A$2:$A$36, sales_teams!$C$2:$C$36)</f>
        <v>West</v>
      </c>
      <c r="E7365" s="1" t="s">
        <v>109</v>
      </c>
      <c r="F7365" s="1" t="s">
        <v>36</v>
      </c>
      <c r="G7365" s="1" t="str">
        <f t="array" ref="G7365">IF($F7365="", "", _xlfn.XLOOKUP($F7365,accounts!$A$2:$A$86,accounts!$B$2:$B$86, "Other"))</f>
        <v>retail</v>
      </c>
      <c r="H7365" s="1" t="str">
        <f t="array" ref="H7365">IF($F7365="", "", IFS(_xlfn.XLOOKUP($F7365, accounts!$A$2:$A$86, accounts!$E$2:$E$86, 0)&gt;=1000, "Enterprise", _xlfn.XLOOKUP($F7365, accounts!$A$2:$A$86, accounts!$E$2:$E$86, 0)&gt;=100, "Mid-Market", TRUE, "SMB"))</f>
        <v>Enterprise</v>
      </c>
      <c r="I7365" s="1" t="str">
        <f t="array" ref="I7365">IF($F7365="", "", _xlfn.XLOOKUP($F7365,accounts!$A$2:$A$86,accounts!$F$2:$F$86, "Other"))</f>
        <v>United States</v>
      </c>
      <c r="J7365" s="1" t="s">
        <v>192</v>
      </c>
      <c r="K7365" s="3">
        <v>43016.0</v>
      </c>
      <c r="L7365" s="3">
        <v>43018.0</v>
      </c>
      <c r="M7365" s="1">
        <v>0.0</v>
      </c>
    </row>
    <row r="7366">
      <c r="A7366" s="1" t="s">
        <v>7571</v>
      </c>
      <c r="B7366" s="1" t="s">
        <v>92</v>
      </c>
      <c r="C7366" s="1" t="str">
        <f t="array" ref="C7366">_xlfn.XLOOKUP($B7366, sales_teams!$A$2:$A$36, sales_teams!$B$2:$B$36)</f>
        <v>Celia Rouche</v>
      </c>
      <c r="D7366" s="1" t="str">
        <f t="array" ref="D7366">_xlfn.XLOOKUP($B7366, sales_teams!$A$2:$A$36, sales_teams!$C$2:$C$36)</f>
        <v>West</v>
      </c>
      <c r="E7366" s="1" t="s">
        <v>179</v>
      </c>
      <c r="F7366" s="1" t="s">
        <v>129</v>
      </c>
      <c r="G7366" s="1" t="str">
        <f t="array" ref="G7366">IF($F7366="", "", _xlfn.XLOOKUP($F7366,accounts!$A$2:$A$86,accounts!$B$2:$B$86, "Other"))</f>
        <v>medical</v>
      </c>
      <c r="H7366" s="1" t="str">
        <f t="array" ref="H7366">IF($F7366="", "", IFS(_xlfn.XLOOKUP($F7366, accounts!$A$2:$A$86, accounts!$E$2:$E$86, 0)&gt;=1000, "Enterprise", _xlfn.XLOOKUP($F7366, accounts!$A$2:$A$86, accounts!$E$2:$E$86, 0)&gt;=100, "Mid-Market", TRUE, "SMB"))</f>
        <v>Enterprise</v>
      </c>
      <c r="I7366" s="1" t="str">
        <f t="array" ref="I7366">IF($F7366="", "", _xlfn.XLOOKUP($F7366,accounts!$A$2:$A$86,accounts!$F$2:$F$86, "Other"))</f>
        <v>United States</v>
      </c>
      <c r="J7366" s="1" t="s">
        <v>192</v>
      </c>
      <c r="K7366" s="3">
        <v>43016.0</v>
      </c>
      <c r="L7366" s="3">
        <v>43022.0</v>
      </c>
      <c r="M7366" s="1">
        <v>0.0</v>
      </c>
    </row>
    <row r="7367">
      <c r="A7367" s="1" t="s">
        <v>7572</v>
      </c>
      <c r="B7367" s="1" t="s">
        <v>65</v>
      </c>
      <c r="C7367" s="1" t="str">
        <f t="array" ref="C7367">_xlfn.XLOOKUP($B7367, sales_teams!$A$2:$A$36, sales_teams!$B$2:$B$36)</f>
        <v>Celia Rouche</v>
      </c>
      <c r="D7367" s="1" t="str">
        <f t="array" ref="D7367">_xlfn.XLOOKUP($B7367, sales_teams!$A$2:$A$36, sales_teams!$C$2:$C$36)</f>
        <v>West</v>
      </c>
      <c r="E7367" s="1" t="s">
        <v>179</v>
      </c>
      <c r="F7367" s="1" t="s">
        <v>176</v>
      </c>
      <c r="G7367" s="1" t="str">
        <f t="array" ref="G7367">IF($F7367="", "", _xlfn.XLOOKUP($F7367,accounts!$A$2:$A$86,accounts!$B$2:$B$86, "Other"))</f>
        <v>entertainment</v>
      </c>
      <c r="H7367" s="1" t="str">
        <f t="array" ref="H7367">IF($F7367="", "", IFS(_xlfn.XLOOKUP($F7367, accounts!$A$2:$A$86, accounts!$E$2:$E$86, 0)&gt;=1000, "Enterprise", _xlfn.XLOOKUP($F7367, accounts!$A$2:$A$86, accounts!$E$2:$E$86, 0)&gt;=100, "Mid-Market", TRUE, "SMB"))</f>
        <v>Mid-Market</v>
      </c>
      <c r="I7367" s="1" t="str">
        <f t="array" ref="I7367">IF($F7367="", "", _xlfn.XLOOKUP($F7367,accounts!$A$2:$A$86,accounts!$F$2:$F$86, "Other"))</f>
        <v>United States</v>
      </c>
      <c r="J7367" s="1" t="s">
        <v>192</v>
      </c>
      <c r="K7367" s="3">
        <v>43016.0</v>
      </c>
      <c r="L7367" s="3">
        <v>43028.0</v>
      </c>
      <c r="M7367" s="1">
        <v>0.0</v>
      </c>
    </row>
    <row r="7368">
      <c r="A7368" s="1" t="s">
        <v>7573</v>
      </c>
      <c r="B7368" s="1" t="s">
        <v>60</v>
      </c>
      <c r="C7368" s="1" t="str">
        <f t="array" ref="C7368">_xlfn.XLOOKUP($B7368, sales_teams!$A$2:$A$36, sales_teams!$B$2:$B$36)</f>
        <v>Celia Rouche</v>
      </c>
      <c r="D7368" s="1" t="str">
        <f t="array" ref="D7368">_xlfn.XLOOKUP($B7368, sales_teams!$A$2:$A$36, sales_teams!$C$2:$C$36)</f>
        <v>West</v>
      </c>
      <c r="E7368" s="1" t="s">
        <v>188</v>
      </c>
      <c r="F7368" s="1" t="s">
        <v>137</v>
      </c>
      <c r="G7368" s="1" t="str">
        <f t="array" ref="G7368">IF($F7368="", "", _xlfn.XLOOKUP($F7368,accounts!$A$2:$A$86,accounts!$B$2:$B$86, "Other"))</f>
        <v>services</v>
      </c>
      <c r="H7368" s="1" t="str">
        <f t="array" ref="H7368">IF($F7368="", "", IFS(_xlfn.XLOOKUP($F7368, accounts!$A$2:$A$86, accounts!$E$2:$E$86, 0)&gt;=1000, "Enterprise", _xlfn.XLOOKUP($F7368, accounts!$A$2:$A$86, accounts!$E$2:$E$86, 0)&gt;=100, "Mid-Market", TRUE, "SMB"))</f>
        <v>Enterprise</v>
      </c>
      <c r="I7368" s="1" t="str">
        <f t="array" ref="I7368">IF($F7368="", "", _xlfn.XLOOKUP($F7368,accounts!$A$2:$A$86,accounts!$F$2:$F$86, "Other"))</f>
        <v>Germany</v>
      </c>
      <c r="J7368" s="1" t="s">
        <v>131</v>
      </c>
      <c r="K7368" s="3">
        <v>43016.0</v>
      </c>
      <c r="L7368" s="3">
        <v>43017.0</v>
      </c>
      <c r="M7368" s="1">
        <v>3023.0</v>
      </c>
    </row>
    <row r="7369">
      <c r="A7369" s="1" t="s">
        <v>7574</v>
      </c>
      <c r="B7369" s="1" t="s">
        <v>105</v>
      </c>
      <c r="C7369" s="1" t="str">
        <f t="array" ref="C7369">_xlfn.XLOOKUP($B7369, sales_teams!$A$2:$A$36, sales_teams!$B$2:$B$36)</f>
        <v>Summer Sewald</v>
      </c>
      <c r="D7369" s="1" t="str">
        <f t="array" ref="D7369">_xlfn.XLOOKUP($B7369, sales_teams!$A$2:$A$36, sales_teams!$C$2:$C$36)</f>
        <v>West</v>
      </c>
      <c r="E7369" s="1" t="s">
        <v>179</v>
      </c>
      <c r="G7369" s="1" t="str">
        <f t="array" ref="G7369">IF($F7369="", "", _xlfn.XLOOKUP($F7369,accounts!$A$2:$A$86,accounts!$B$2:$B$86, "Other"))</f>
        <v/>
      </c>
      <c r="H7369" s="1" t="str">
        <f t="array" ref="H7369">IF($F7369="", "", IFS(_xlfn.XLOOKUP($F7369, accounts!$A$2:$A$86, accounts!$E$2:$E$86, 0)&gt;=1000, "Enterprise", _xlfn.XLOOKUP($F7369, accounts!$A$2:$A$86, accounts!$E$2:$E$86, 0)&gt;=100, "Mid-Market", TRUE, "SMB"))</f>
        <v/>
      </c>
      <c r="I7369" s="1" t="str">
        <f t="array" ref="I7369">IF($F7369="", "", _xlfn.XLOOKUP($F7369,accounts!$A$2:$A$86,accounts!$F$2:$F$86, "Other"))</f>
        <v/>
      </c>
      <c r="J7369" s="1" t="s">
        <v>189</v>
      </c>
      <c r="K7369" s="3">
        <v>43016.0</v>
      </c>
    </row>
    <row r="7370">
      <c r="A7370" s="1" t="s">
        <v>7575</v>
      </c>
      <c r="B7370" s="1" t="s">
        <v>7</v>
      </c>
      <c r="C7370" s="1" t="str">
        <f t="array" ref="C7370">_xlfn.XLOOKUP($B7370, sales_teams!$A$2:$A$36, sales_teams!$B$2:$B$36)</f>
        <v>Dustin Brinkmann</v>
      </c>
      <c r="D7370" s="1" t="str">
        <f t="array" ref="D7370">_xlfn.XLOOKUP($B7370, sales_teams!$A$2:$A$36, sales_teams!$C$2:$C$36)</f>
        <v>Central</v>
      </c>
      <c r="E7370" s="1" t="s">
        <v>194</v>
      </c>
      <c r="F7370" s="1" t="s">
        <v>64</v>
      </c>
      <c r="G7370" s="1" t="str">
        <f t="array" ref="G7370">IF($F7370="", "", _xlfn.XLOOKUP($F7370,accounts!$A$2:$A$86,accounts!$B$2:$B$86, "Other"))</f>
        <v>technology</v>
      </c>
      <c r="H7370" s="1" t="str">
        <f t="array" ref="H7370">IF($F7370="", "", IFS(_xlfn.XLOOKUP($F7370, accounts!$A$2:$A$86, accounts!$E$2:$E$86, 0)&gt;=1000, "Enterprise", _xlfn.XLOOKUP($F7370, accounts!$A$2:$A$86, accounts!$E$2:$E$86, 0)&gt;=100, "Mid-Market", TRUE, "SMB"))</f>
        <v>Enterprise</v>
      </c>
      <c r="I7370" s="1" t="str">
        <f t="array" ref="I7370">IF($F7370="", "", _xlfn.XLOOKUP($F7370,accounts!$A$2:$A$86,accounts!$F$2:$F$86, "Other"))</f>
        <v>United States</v>
      </c>
      <c r="J7370" s="1" t="s">
        <v>192</v>
      </c>
      <c r="K7370" s="3">
        <v>43017.0</v>
      </c>
      <c r="L7370" s="3">
        <v>43025.0</v>
      </c>
      <c r="M7370" s="1">
        <v>0.0</v>
      </c>
    </row>
    <row r="7371">
      <c r="A7371" s="1" t="s">
        <v>7576</v>
      </c>
      <c r="B7371" s="1" t="s">
        <v>7</v>
      </c>
      <c r="C7371" s="1" t="str">
        <f t="array" ref="C7371">_xlfn.XLOOKUP($B7371, sales_teams!$A$2:$A$36, sales_teams!$B$2:$B$36)</f>
        <v>Dustin Brinkmann</v>
      </c>
      <c r="D7371" s="1" t="str">
        <f t="array" ref="D7371">_xlfn.XLOOKUP($B7371, sales_teams!$A$2:$A$36, sales_teams!$C$2:$C$36)</f>
        <v>Central</v>
      </c>
      <c r="E7371" s="1" t="s">
        <v>188</v>
      </c>
      <c r="F7371" s="1" t="s">
        <v>149</v>
      </c>
      <c r="G7371" s="1" t="str">
        <f t="array" ref="G7371">IF($F7371="", "", _xlfn.XLOOKUP($F7371,accounts!$A$2:$A$86,accounts!$B$2:$B$86, "Other"))</f>
        <v>medical</v>
      </c>
      <c r="H7371" s="1" t="str">
        <f t="array" ref="H7371">IF($F7371="", "", IFS(_xlfn.XLOOKUP($F7371, accounts!$A$2:$A$86, accounts!$E$2:$E$86, 0)&gt;=1000, "Enterprise", _xlfn.XLOOKUP($F7371, accounts!$A$2:$A$86, accounts!$E$2:$E$86, 0)&gt;=100, "Mid-Market", TRUE, "SMB"))</f>
        <v>Enterprise</v>
      </c>
      <c r="I7371" s="1" t="str">
        <f t="array" ref="I7371">IF($F7371="", "", _xlfn.XLOOKUP($F7371,accounts!$A$2:$A$86,accounts!$F$2:$F$86, "Other"))</f>
        <v>United States</v>
      </c>
      <c r="J7371" s="1" t="s">
        <v>131</v>
      </c>
      <c r="K7371" s="3">
        <v>43017.0</v>
      </c>
      <c r="L7371" s="3">
        <v>43028.0</v>
      </c>
      <c r="M7371" s="1">
        <v>3100.0</v>
      </c>
    </row>
    <row r="7372">
      <c r="A7372" s="1" t="s">
        <v>7577</v>
      </c>
      <c r="B7372" s="1" t="s">
        <v>57</v>
      </c>
      <c r="C7372" s="1" t="str">
        <f t="array" ref="C7372">_xlfn.XLOOKUP($B7372, sales_teams!$A$2:$A$36, sales_teams!$B$2:$B$36)</f>
        <v>Rocco Neubert</v>
      </c>
      <c r="D7372" s="1" t="str">
        <f t="array" ref="D7372">_xlfn.XLOOKUP($B7372, sales_teams!$A$2:$A$36, sales_teams!$C$2:$C$36)</f>
        <v>East</v>
      </c>
      <c r="E7372" s="1" t="s">
        <v>194</v>
      </c>
      <c r="F7372" s="1" t="s">
        <v>81</v>
      </c>
      <c r="G7372" s="1" t="str">
        <f t="array" ref="G7372">IF($F7372="", "", _xlfn.XLOOKUP($F7372,accounts!$A$2:$A$86,accounts!$B$2:$B$86, "Other"))</f>
        <v>technology</v>
      </c>
      <c r="H7372" s="1" t="str">
        <f t="array" ref="H7372">IF($F7372="", "", IFS(_xlfn.XLOOKUP($F7372, accounts!$A$2:$A$86, accounts!$E$2:$E$86, 0)&gt;=1000, "Enterprise", _xlfn.XLOOKUP($F7372, accounts!$A$2:$A$86, accounts!$E$2:$E$86, 0)&gt;=100, "Mid-Market", TRUE, "SMB"))</f>
        <v>Enterprise</v>
      </c>
      <c r="I7372" s="1" t="str">
        <f t="array" ref="I7372">IF($F7372="", "", _xlfn.XLOOKUP($F7372,accounts!$A$2:$A$86,accounts!$F$2:$F$86, "Other"))</f>
        <v>United States</v>
      </c>
      <c r="J7372" s="1" t="s">
        <v>131</v>
      </c>
      <c r="K7372" s="3">
        <v>43017.0</v>
      </c>
      <c r="L7372" s="3">
        <v>43099.0</v>
      </c>
      <c r="M7372" s="1">
        <v>6406.0</v>
      </c>
    </row>
    <row r="7373">
      <c r="A7373" s="1" t="s">
        <v>7578</v>
      </c>
      <c r="B7373" s="1" t="s">
        <v>39</v>
      </c>
      <c r="C7373" s="1" t="str">
        <f t="array" ref="C7373">_xlfn.XLOOKUP($B7373, sales_teams!$A$2:$A$36, sales_teams!$B$2:$B$36)</f>
        <v>Cara Losch</v>
      </c>
      <c r="D7373" s="1" t="str">
        <f t="array" ref="D7373">_xlfn.XLOOKUP($B7373, sales_teams!$A$2:$A$36, sales_teams!$C$2:$C$36)</f>
        <v>East</v>
      </c>
      <c r="E7373" s="1" t="s">
        <v>194</v>
      </c>
      <c r="F7373" s="1" t="s">
        <v>126</v>
      </c>
      <c r="G7373" s="1" t="str">
        <f t="array" ref="G7373">IF($F7373="", "", _xlfn.XLOOKUP($F7373,accounts!$A$2:$A$86,accounts!$B$2:$B$86, "Other"))</f>
        <v>retail</v>
      </c>
      <c r="H7373" s="1" t="str">
        <f t="array" ref="H7373">IF($F7373="", "", IFS(_xlfn.XLOOKUP($F7373, accounts!$A$2:$A$86, accounts!$E$2:$E$86, 0)&gt;=1000, "Enterprise", _xlfn.XLOOKUP($F7373, accounts!$A$2:$A$86, accounts!$E$2:$E$86, 0)&gt;=100, "Mid-Market", TRUE, "SMB"))</f>
        <v>Enterprise</v>
      </c>
      <c r="I7373" s="1" t="str">
        <f t="array" ref="I7373">IF($F7373="", "", _xlfn.XLOOKUP($F7373,accounts!$A$2:$A$86,accounts!$F$2:$F$86, "Other"))</f>
        <v>United States</v>
      </c>
      <c r="J7373" s="1" t="s">
        <v>131</v>
      </c>
      <c r="K7373" s="3">
        <v>43017.0</v>
      </c>
      <c r="L7373" s="3">
        <v>43023.0</v>
      </c>
      <c r="M7373" s="1">
        <v>5711.0</v>
      </c>
    </row>
    <row r="7374">
      <c r="A7374" s="1" t="s">
        <v>7579</v>
      </c>
      <c r="B7374" s="1" t="s">
        <v>48</v>
      </c>
      <c r="C7374" s="1" t="str">
        <f t="array" ref="C7374">_xlfn.XLOOKUP($B7374, sales_teams!$A$2:$A$36, sales_teams!$B$2:$B$36)</f>
        <v>Rocco Neubert</v>
      </c>
      <c r="D7374" s="1" t="str">
        <f t="array" ref="D7374">_xlfn.XLOOKUP($B7374, sales_teams!$A$2:$A$36, sales_teams!$C$2:$C$36)</f>
        <v>East</v>
      </c>
      <c r="E7374" s="1" t="s">
        <v>148</v>
      </c>
      <c r="G7374" s="1" t="str">
        <f t="array" ref="G7374">IF($F7374="", "", _xlfn.XLOOKUP($F7374,accounts!$A$2:$A$86,accounts!$B$2:$B$86, "Other"))</f>
        <v/>
      </c>
      <c r="H7374" s="1" t="str">
        <f t="array" ref="H7374">IF($F7374="", "", IFS(_xlfn.XLOOKUP($F7374, accounts!$A$2:$A$86, accounts!$E$2:$E$86, 0)&gt;=1000, "Enterprise", _xlfn.XLOOKUP($F7374, accounts!$A$2:$A$86, accounts!$E$2:$E$86, 0)&gt;=100, "Mid-Market", TRUE, "SMB"))</f>
        <v/>
      </c>
      <c r="I7374" s="1" t="str">
        <f t="array" ref="I7374">IF($F7374="", "", _xlfn.XLOOKUP($F7374,accounts!$A$2:$A$86,accounts!$F$2:$F$86, "Other"))</f>
        <v/>
      </c>
      <c r="J7374" s="1" t="s">
        <v>189</v>
      </c>
      <c r="K7374" s="3">
        <v>43017.0</v>
      </c>
    </row>
    <row r="7375">
      <c r="A7375" s="1" t="s">
        <v>7580</v>
      </c>
      <c r="B7375" s="1" t="s">
        <v>48</v>
      </c>
      <c r="C7375" s="1" t="str">
        <f t="array" ref="C7375">_xlfn.XLOOKUP($B7375, sales_teams!$A$2:$A$36, sales_teams!$B$2:$B$36)</f>
        <v>Rocco Neubert</v>
      </c>
      <c r="D7375" s="1" t="str">
        <f t="array" ref="D7375">_xlfn.XLOOKUP($B7375, sales_teams!$A$2:$A$36, sales_teams!$C$2:$C$36)</f>
        <v>East</v>
      </c>
      <c r="E7375" s="1" t="s">
        <v>179</v>
      </c>
      <c r="F7375" s="1" t="s">
        <v>140</v>
      </c>
      <c r="G7375" s="1" t="str">
        <f t="array" ref="G7375">IF($F7375="", "", _xlfn.XLOOKUP($F7375,accounts!$A$2:$A$86,accounts!$B$2:$B$86, "Other"))</f>
        <v>employment</v>
      </c>
      <c r="H7375" s="1" t="str">
        <f t="array" ref="H7375">IF($F7375="", "", IFS(_xlfn.XLOOKUP($F7375, accounts!$A$2:$A$86, accounts!$E$2:$E$86, 0)&gt;=1000, "Enterprise", _xlfn.XLOOKUP($F7375, accounts!$A$2:$A$86, accounts!$E$2:$E$86, 0)&gt;=100, "Mid-Market", TRUE, "SMB"))</f>
        <v>Enterprise</v>
      </c>
      <c r="I7375" s="1" t="str">
        <f t="array" ref="I7375">IF($F7375="", "", _xlfn.XLOOKUP($F7375,accounts!$A$2:$A$86,accounts!$F$2:$F$86, "Other"))</f>
        <v>United States</v>
      </c>
      <c r="J7375" s="1" t="s">
        <v>131</v>
      </c>
      <c r="K7375" s="3">
        <v>43017.0</v>
      </c>
      <c r="L7375" s="3">
        <v>43026.0</v>
      </c>
      <c r="M7375" s="1">
        <v>58.0</v>
      </c>
    </row>
    <row r="7376">
      <c r="A7376" s="1" t="s">
        <v>7581</v>
      </c>
      <c r="B7376" s="1" t="s">
        <v>30</v>
      </c>
      <c r="C7376" s="1" t="str">
        <f t="array" ref="C7376">_xlfn.XLOOKUP($B7376, sales_teams!$A$2:$A$36, sales_teams!$B$2:$B$36)</f>
        <v>Melvin Marxen</v>
      </c>
      <c r="D7376" s="1" t="str">
        <f t="array" ref="D7376">_xlfn.XLOOKUP($B7376, sales_teams!$A$2:$A$36, sales_teams!$C$2:$C$36)</f>
        <v>Central</v>
      </c>
      <c r="E7376" s="1" t="s">
        <v>148</v>
      </c>
      <c r="F7376" s="1" t="s">
        <v>156</v>
      </c>
      <c r="G7376" s="1" t="str">
        <f t="array" ref="G7376">IF($F7376="", "", _xlfn.XLOOKUP($F7376,accounts!$A$2:$A$86,accounts!$B$2:$B$86, "Other"))</f>
        <v>employment</v>
      </c>
      <c r="H7376" s="1" t="str">
        <f t="array" ref="H7376">IF($F7376="", "", IFS(_xlfn.XLOOKUP($F7376, accounts!$A$2:$A$86, accounts!$E$2:$E$86, 0)&gt;=1000, "Enterprise", _xlfn.XLOOKUP($F7376, accounts!$A$2:$A$86, accounts!$E$2:$E$86, 0)&gt;=100, "Mid-Market", TRUE, "SMB"))</f>
        <v>Mid-Market</v>
      </c>
      <c r="I7376" s="1" t="str">
        <f t="array" ref="I7376">IF($F7376="", "", _xlfn.XLOOKUP($F7376,accounts!$A$2:$A$86,accounts!$F$2:$F$86, "Other"))</f>
        <v>United States</v>
      </c>
      <c r="J7376" s="1" t="s">
        <v>192</v>
      </c>
      <c r="K7376" s="3">
        <v>43017.0</v>
      </c>
      <c r="L7376" s="3">
        <v>43018.0</v>
      </c>
      <c r="M7376" s="1">
        <v>0.0</v>
      </c>
    </row>
    <row r="7377">
      <c r="A7377" s="1" t="s">
        <v>7582</v>
      </c>
      <c r="B7377" s="1" t="s">
        <v>42</v>
      </c>
      <c r="C7377" s="1" t="str">
        <f t="array" ref="C7377">_xlfn.XLOOKUP($B7377, sales_teams!$A$2:$A$36, sales_teams!$B$2:$B$36)</f>
        <v>Cara Losch</v>
      </c>
      <c r="D7377" s="1" t="str">
        <f t="array" ref="D7377">_xlfn.XLOOKUP($B7377, sales_teams!$A$2:$A$36, sales_teams!$C$2:$C$36)</f>
        <v>East</v>
      </c>
      <c r="E7377" s="1" t="s">
        <v>181</v>
      </c>
      <c r="F7377" s="1" t="s">
        <v>177</v>
      </c>
      <c r="G7377" s="1" t="str">
        <f t="array" ref="G7377">IF($F7377="", "", _xlfn.XLOOKUP($F7377,accounts!$A$2:$A$86,accounts!$B$2:$B$86, "Other"))</f>
        <v>software</v>
      </c>
      <c r="H7377" s="1" t="str">
        <f t="array" ref="H7377">IF($F7377="", "", IFS(_xlfn.XLOOKUP($F7377, accounts!$A$2:$A$86, accounts!$E$2:$E$86, 0)&gt;=1000, "Enterprise", _xlfn.XLOOKUP($F7377, accounts!$A$2:$A$86, accounts!$E$2:$E$86, 0)&gt;=100, "Mid-Market", TRUE, "SMB"))</f>
        <v>Enterprise</v>
      </c>
      <c r="I7377" s="1" t="str">
        <f t="array" ref="I7377">IF($F7377="", "", _xlfn.XLOOKUP($F7377,accounts!$A$2:$A$86,accounts!$F$2:$F$86, "Other"))</f>
        <v>United States</v>
      </c>
      <c r="J7377" s="1" t="s">
        <v>131</v>
      </c>
      <c r="K7377" s="3">
        <v>43017.0</v>
      </c>
      <c r="L7377" s="3">
        <v>43018.0</v>
      </c>
      <c r="M7377" s="1">
        <v>552.0</v>
      </c>
    </row>
    <row r="7378">
      <c r="A7378" s="1" t="s">
        <v>7583</v>
      </c>
      <c r="B7378" s="1" t="s">
        <v>42</v>
      </c>
      <c r="C7378" s="1" t="str">
        <f t="array" ref="C7378">_xlfn.XLOOKUP($B7378, sales_teams!$A$2:$A$36, sales_teams!$B$2:$B$36)</f>
        <v>Cara Losch</v>
      </c>
      <c r="D7378" s="1" t="str">
        <f t="array" ref="D7378">_xlfn.XLOOKUP($B7378, sales_teams!$A$2:$A$36, sales_teams!$C$2:$C$36)</f>
        <v>East</v>
      </c>
      <c r="E7378" s="1" t="s">
        <v>188</v>
      </c>
      <c r="F7378" s="1" t="s">
        <v>163</v>
      </c>
      <c r="G7378" s="1" t="str">
        <f t="array" ref="G7378">IF($F7378="", "", _xlfn.XLOOKUP($F7378,accounts!$A$2:$A$86,accounts!$B$2:$B$86, "Other"))</f>
        <v>medical</v>
      </c>
      <c r="H7378" s="1" t="str">
        <f t="array" ref="H7378">IF($F7378="", "", IFS(_xlfn.XLOOKUP($F7378, accounts!$A$2:$A$86, accounts!$E$2:$E$86, 0)&gt;=1000, "Enterprise", _xlfn.XLOOKUP($F7378, accounts!$A$2:$A$86, accounts!$E$2:$E$86, 0)&gt;=100, "Mid-Market", TRUE, "SMB"))</f>
        <v>Mid-Market</v>
      </c>
      <c r="I7378" s="1" t="str">
        <f t="array" ref="I7378">IF($F7378="", "", _xlfn.XLOOKUP($F7378,accounts!$A$2:$A$86,accounts!$F$2:$F$86, "Other"))</f>
        <v>United States</v>
      </c>
      <c r="J7378" s="1" t="s">
        <v>131</v>
      </c>
      <c r="K7378" s="3">
        <v>43017.0</v>
      </c>
      <c r="L7378" s="3">
        <v>43028.0</v>
      </c>
      <c r="M7378" s="1">
        <v>3215.0</v>
      </c>
    </row>
    <row r="7379">
      <c r="A7379" s="1" t="s">
        <v>7584</v>
      </c>
      <c r="B7379" s="1" t="s">
        <v>26</v>
      </c>
      <c r="C7379" s="1" t="str">
        <f t="array" ref="C7379">_xlfn.XLOOKUP($B7379, sales_teams!$A$2:$A$36, sales_teams!$B$2:$B$36)</f>
        <v>Melvin Marxen</v>
      </c>
      <c r="D7379" s="1" t="str">
        <f t="array" ref="D7379">_xlfn.XLOOKUP($B7379, sales_teams!$A$2:$A$36, sales_teams!$C$2:$C$36)</f>
        <v>Central</v>
      </c>
      <c r="E7379" s="1" t="s">
        <v>181</v>
      </c>
      <c r="F7379" s="1" t="s">
        <v>128</v>
      </c>
      <c r="G7379" s="1" t="str">
        <f t="array" ref="G7379">IF($F7379="", "", _xlfn.XLOOKUP($F7379,accounts!$A$2:$A$86,accounts!$B$2:$B$86, "Other"))</f>
        <v>marketing</v>
      </c>
      <c r="H7379" s="1" t="str">
        <f t="array" ref="H7379">IF($F7379="", "", IFS(_xlfn.XLOOKUP($F7379, accounts!$A$2:$A$86, accounts!$E$2:$E$86, 0)&gt;=1000, "Enterprise", _xlfn.XLOOKUP($F7379, accounts!$A$2:$A$86, accounts!$E$2:$E$86, 0)&gt;=100, "Mid-Market", TRUE, "SMB"))</f>
        <v>Enterprise</v>
      </c>
      <c r="I7379" s="1" t="str">
        <f t="array" ref="I7379">IF($F7379="", "", _xlfn.XLOOKUP($F7379,accounts!$A$2:$A$86,accounts!$F$2:$F$86, "Other"))</f>
        <v>United States</v>
      </c>
      <c r="J7379" s="1" t="s">
        <v>192</v>
      </c>
      <c r="K7379" s="3">
        <v>43017.0</v>
      </c>
      <c r="L7379" s="3">
        <v>43066.0</v>
      </c>
      <c r="M7379" s="1">
        <v>0.0</v>
      </c>
    </row>
    <row r="7380">
      <c r="A7380" s="1" t="s">
        <v>7585</v>
      </c>
      <c r="B7380" s="1" t="s">
        <v>99</v>
      </c>
      <c r="C7380" s="1" t="str">
        <f t="array" ref="C7380">_xlfn.XLOOKUP($B7380, sales_teams!$A$2:$A$36, sales_teams!$B$2:$B$36)</f>
        <v>Summer Sewald</v>
      </c>
      <c r="D7380" s="1" t="str">
        <f t="array" ref="D7380">_xlfn.XLOOKUP($B7380, sales_teams!$A$2:$A$36, sales_teams!$C$2:$C$36)</f>
        <v>West</v>
      </c>
      <c r="E7380" s="1" t="s">
        <v>109</v>
      </c>
      <c r="F7380" s="1" t="s">
        <v>91</v>
      </c>
      <c r="G7380" s="1" t="str">
        <f t="array" ref="G7380">IF($F7380="", "", _xlfn.XLOOKUP($F7380,accounts!$A$2:$A$86,accounts!$B$2:$B$86, "Other"))</f>
        <v>employment</v>
      </c>
      <c r="H7380" s="1" t="str">
        <f t="array" ref="H7380">IF($F7380="", "", IFS(_xlfn.XLOOKUP($F7380, accounts!$A$2:$A$86, accounts!$E$2:$E$86, 0)&gt;=1000, "Enterprise", _xlfn.XLOOKUP($F7380, accounts!$A$2:$A$86, accounts!$E$2:$E$86, 0)&gt;=100, "Mid-Market", TRUE, "SMB"))</f>
        <v>Enterprise</v>
      </c>
      <c r="I7380" s="1" t="str">
        <f t="array" ref="I7380">IF($F7380="", "", _xlfn.XLOOKUP($F7380,accounts!$A$2:$A$86,accounts!$F$2:$F$86, "Other"))</f>
        <v>United States</v>
      </c>
      <c r="J7380" s="1" t="s">
        <v>131</v>
      </c>
      <c r="K7380" s="3">
        <v>43017.0</v>
      </c>
      <c r="L7380" s="3">
        <v>43062.0</v>
      </c>
      <c r="M7380" s="1">
        <v>1112.0</v>
      </c>
    </row>
    <row r="7381">
      <c r="A7381" s="1" t="s">
        <v>7586</v>
      </c>
      <c r="B7381" s="1" t="s">
        <v>19</v>
      </c>
      <c r="C7381" s="1" t="str">
        <f t="array" ref="C7381">_xlfn.XLOOKUP($B7381, sales_teams!$A$2:$A$36, sales_teams!$B$2:$B$36)</f>
        <v>Melvin Marxen</v>
      </c>
      <c r="D7381" s="1" t="str">
        <f t="array" ref="D7381">_xlfn.XLOOKUP($B7381, sales_teams!$A$2:$A$36, sales_teams!$C$2:$C$36)</f>
        <v>Central</v>
      </c>
      <c r="E7381" s="1" t="s">
        <v>181</v>
      </c>
      <c r="F7381" s="1" t="s">
        <v>155</v>
      </c>
      <c r="G7381" s="1" t="str">
        <f t="array" ref="G7381">IF($F7381="", "", _xlfn.XLOOKUP($F7381,accounts!$A$2:$A$86,accounts!$B$2:$B$86, "Other"))</f>
        <v>finance</v>
      </c>
      <c r="H7381" s="1" t="str">
        <f t="array" ref="H7381">IF($F7381="", "", IFS(_xlfn.XLOOKUP($F7381, accounts!$A$2:$A$86, accounts!$E$2:$E$86, 0)&gt;=1000, "Enterprise", _xlfn.XLOOKUP($F7381, accounts!$A$2:$A$86, accounts!$E$2:$E$86, 0)&gt;=100, "Mid-Market", TRUE, "SMB"))</f>
        <v>Enterprise</v>
      </c>
      <c r="I7381" s="1" t="str">
        <f t="array" ref="I7381">IF($F7381="", "", _xlfn.XLOOKUP($F7381,accounts!$A$2:$A$86,accounts!$F$2:$F$86, "Other"))</f>
        <v>United States</v>
      </c>
      <c r="J7381" s="1" t="s">
        <v>192</v>
      </c>
      <c r="K7381" s="3">
        <v>43017.0</v>
      </c>
      <c r="L7381" s="3">
        <v>43029.0</v>
      </c>
      <c r="M7381" s="1">
        <v>0.0</v>
      </c>
    </row>
    <row r="7382">
      <c r="A7382" s="1" t="s">
        <v>7587</v>
      </c>
      <c r="B7382" s="1" t="s">
        <v>19</v>
      </c>
      <c r="C7382" s="1" t="str">
        <f t="array" ref="C7382">_xlfn.XLOOKUP($B7382, sales_teams!$A$2:$A$36, sales_teams!$B$2:$B$36)</f>
        <v>Melvin Marxen</v>
      </c>
      <c r="D7382" s="1" t="str">
        <f t="array" ref="D7382">_xlfn.XLOOKUP($B7382, sales_teams!$A$2:$A$36, sales_teams!$C$2:$C$36)</f>
        <v>Central</v>
      </c>
      <c r="E7382" s="1" t="s">
        <v>109</v>
      </c>
      <c r="F7382" s="1" t="s">
        <v>136</v>
      </c>
      <c r="G7382" s="1" t="str">
        <f t="array" ref="G7382">IF($F7382="", "", _xlfn.XLOOKUP($F7382,accounts!$A$2:$A$86,accounts!$B$2:$B$86, "Other"))</f>
        <v>services</v>
      </c>
      <c r="H7382" s="1" t="str">
        <f t="array" ref="H7382">IF($F7382="", "", IFS(_xlfn.XLOOKUP($F7382, accounts!$A$2:$A$86, accounts!$E$2:$E$86, 0)&gt;=1000, "Enterprise", _xlfn.XLOOKUP($F7382, accounts!$A$2:$A$86, accounts!$E$2:$E$86, 0)&gt;=100, "Mid-Market", TRUE, "SMB"))</f>
        <v>Enterprise</v>
      </c>
      <c r="I7382" s="1" t="str">
        <f t="array" ref="I7382">IF($F7382="", "", _xlfn.XLOOKUP($F7382,accounts!$A$2:$A$86,accounts!$F$2:$F$86, "Other"))</f>
        <v>United States</v>
      </c>
      <c r="J7382" s="1" t="s">
        <v>131</v>
      </c>
      <c r="K7382" s="3">
        <v>43017.0</v>
      </c>
      <c r="L7382" s="3">
        <v>43064.0</v>
      </c>
      <c r="M7382" s="1">
        <v>1190.0</v>
      </c>
    </row>
    <row r="7383">
      <c r="A7383" s="1" t="s">
        <v>7588</v>
      </c>
      <c r="B7383" s="1" t="s">
        <v>104</v>
      </c>
      <c r="C7383" s="1" t="str">
        <f t="array" ref="C7383">_xlfn.XLOOKUP($B7383, sales_teams!$A$2:$A$36, sales_teams!$B$2:$B$36)</f>
        <v>Summer Sewald</v>
      </c>
      <c r="D7383" s="1" t="str">
        <f t="array" ref="D7383">_xlfn.XLOOKUP($B7383, sales_teams!$A$2:$A$36, sales_teams!$C$2:$C$36)</f>
        <v>West</v>
      </c>
      <c r="E7383" s="1" t="s">
        <v>181</v>
      </c>
      <c r="F7383" s="1" t="s">
        <v>91</v>
      </c>
      <c r="G7383" s="1" t="str">
        <f t="array" ref="G7383">IF($F7383="", "", _xlfn.XLOOKUP($F7383,accounts!$A$2:$A$86,accounts!$B$2:$B$86, "Other"))</f>
        <v>employment</v>
      </c>
      <c r="H7383" s="1" t="str">
        <f t="array" ref="H7383">IF($F7383="", "", IFS(_xlfn.XLOOKUP($F7383, accounts!$A$2:$A$86, accounts!$E$2:$E$86, 0)&gt;=1000, "Enterprise", _xlfn.XLOOKUP($F7383, accounts!$A$2:$A$86, accounts!$E$2:$E$86, 0)&gt;=100, "Mid-Market", TRUE, "SMB"))</f>
        <v>Enterprise</v>
      </c>
      <c r="I7383" s="1" t="str">
        <f t="array" ref="I7383">IF($F7383="", "", _xlfn.XLOOKUP($F7383,accounts!$A$2:$A$86,accounts!$F$2:$F$86, "Other"))</f>
        <v>United States</v>
      </c>
      <c r="J7383" s="1" t="s">
        <v>131</v>
      </c>
      <c r="K7383" s="3">
        <v>43017.0</v>
      </c>
      <c r="L7383" s="3">
        <v>43091.0</v>
      </c>
      <c r="M7383" s="1">
        <v>446.0</v>
      </c>
    </row>
    <row r="7384">
      <c r="A7384" s="1" t="s">
        <v>7589</v>
      </c>
      <c r="B7384" s="1" t="s">
        <v>104</v>
      </c>
      <c r="C7384" s="1" t="str">
        <f t="array" ref="C7384">_xlfn.XLOOKUP($B7384, sales_teams!$A$2:$A$36, sales_teams!$B$2:$B$36)</f>
        <v>Summer Sewald</v>
      </c>
      <c r="D7384" s="1" t="str">
        <f t="array" ref="D7384">_xlfn.XLOOKUP($B7384, sales_teams!$A$2:$A$36, sales_teams!$C$2:$C$36)</f>
        <v>West</v>
      </c>
      <c r="E7384" s="1" t="s">
        <v>181</v>
      </c>
      <c r="F7384" s="1" t="s">
        <v>127</v>
      </c>
      <c r="G7384" s="1" t="str">
        <f t="array" ref="G7384">IF($F7384="", "", _xlfn.XLOOKUP($F7384,accounts!$A$2:$A$86,accounts!$B$2:$B$86, "Other"))</f>
        <v>technology</v>
      </c>
      <c r="H7384" s="1" t="str">
        <f t="array" ref="H7384">IF($F7384="", "", IFS(_xlfn.XLOOKUP($F7384, accounts!$A$2:$A$86, accounts!$E$2:$E$86, 0)&gt;=1000, "Enterprise", _xlfn.XLOOKUP($F7384, accounts!$A$2:$A$86, accounts!$E$2:$E$86, 0)&gt;=100, "Mid-Market", TRUE, "SMB"))</f>
        <v>Enterprise</v>
      </c>
      <c r="I7384" s="1" t="str">
        <f t="array" ref="I7384">IF($F7384="", "", _xlfn.XLOOKUP($F7384,accounts!$A$2:$A$86,accounts!$F$2:$F$86, "Other"))</f>
        <v>United States</v>
      </c>
      <c r="J7384" s="1" t="s">
        <v>131</v>
      </c>
      <c r="K7384" s="3">
        <v>43017.0</v>
      </c>
      <c r="L7384" s="3">
        <v>43018.0</v>
      </c>
      <c r="M7384" s="1">
        <v>565.0</v>
      </c>
    </row>
    <row r="7385">
      <c r="A7385" s="1" t="s">
        <v>7590</v>
      </c>
      <c r="B7385" s="1" t="s">
        <v>102</v>
      </c>
      <c r="C7385" s="1" t="str">
        <f t="array" ref="C7385">_xlfn.XLOOKUP($B7385, sales_teams!$A$2:$A$36, sales_teams!$B$2:$B$36)</f>
        <v>Summer Sewald</v>
      </c>
      <c r="D7385" s="1" t="str">
        <f t="array" ref="D7385">_xlfn.XLOOKUP($B7385, sales_teams!$A$2:$A$36, sales_teams!$C$2:$C$36)</f>
        <v>West</v>
      </c>
      <c r="E7385" s="1" t="s">
        <v>181</v>
      </c>
      <c r="F7385" s="1" t="s">
        <v>154</v>
      </c>
      <c r="G7385" s="1" t="str">
        <f t="array" ref="G7385">IF($F7385="", "", _xlfn.XLOOKUP($F7385,accounts!$A$2:$A$86,accounts!$B$2:$B$86, "Other"))</f>
        <v>retail</v>
      </c>
      <c r="H7385" s="1" t="str">
        <f t="array" ref="H7385">IF($F7385="", "", IFS(_xlfn.XLOOKUP($F7385, accounts!$A$2:$A$86, accounts!$E$2:$E$86, 0)&gt;=1000, "Enterprise", _xlfn.XLOOKUP($F7385, accounts!$A$2:$A$86, accounts!$E$2:$E$86, 0)&gt;=100, "Mid-Market", TRUE, "SMB"))</f>
        <v>Enterprise</v>
      </c>
      <c r="I7385" s="1" t="str">
        <f t="array" ref="I7385">IF($F7385="", "", _xlfn.XLOOKUP($F7385,accounts!$A$2:$A$86,accounts!$F$2:$F$86, "Other"))</f>
        <v>United States</v>
      </c>
      <c r="J7385" s="1" t="s">
        <v>192</v>
      </c>
      <c r="K7385" s="3">
        <v>43017.0</v>
      </c>
      <c r="L7385" s="3">
        <v>43026.0</v>
      </c>
      <c r="M7385" s="1">
        <v>0.0</v>
      </c>
    </row>
    <row r="7386">
      <c r="A7386" s="1" t="s">
        <v>7591</v>
      </c>
      <c r="B7386" s="1" t="s">
        <v>92</v>
      </c>
      <c r="C7386" s="1" t="str">
        <f t="array" ref="C7386">_xlfn.XLOOKUP($B7386, sales_teams!$A$2:$A$36, sales_teams!$B$2:$B$36)</f>
        <v>Celia Rouche</v>
      </c>
      <c r="D7386" s="1" t="str">
        <f t="array" ref="D7386">_xlfn.XLOOKUP($B7386, sales_teams!$A$2:$A$36, sales_teams!$C$2:$C$36)</f>
        <v>West</v>
      </c>
      <c r="E7386" s="1" t="s">
        <v>179</v>
      </c>
      <c r="G7386" s="1" t="str">
        <f t="array" ref="G7386">IF($F7386="", "", _xlfn.XLOOKUP($F7386,accounts!$A$2:$A$86,accounts!$B$2:$B$86, "Other"))</f>
        <v/>
      </c>
      <c r="H7386" s="1" t="str">
        <f t="array" ref="H7386">IF($F7386="", "", IFS(_xlfn.XLOOKUP($F7386, accounts!$A$2:$A$86, accounts!$E$2:$E$86, 0)&gt;=1000, "Enterprise", _xlfn.XLOOKUP($F7386, accounts!$A$2:$A$86, accounts!$E$2:$E$86, 0)&gt;=100, "Mid-Market", TRUE, "SMB"))</f>
        <v/>
      </c>
      <c r="I7386" s="1" t="str">
        <f t="array" ref="I7386">IF($F7386="", "", _xlfn.XLOOKUP($F7386,accounts!$A$2:$A$86,accounts!$F$2:$F$86, "Other"))</f>
        <v/>
      </c>
      <c r="J7386" s="1" t="s">
        <v>189</v>
      </c>
      <c r="K7386" s="3">
        <v>43017.0</v>
      </c>
    </row>
    <row r="7387">
      <c r="A7387" s="1" t="s">
        <v>7592</v>
      </c>
      <c r="B7387" s="1" t="s">
        <v>92</v>
      </c>
      <c r="C7387" s="1" t="str">
        <f t="array" ref="C7387">_xlfn.XLOOKUP($B7387, sales_teams!$A$2:$A$36, sales_teams!$B$2:$B$36)</f>
        <v>Celia Rouche</v>
      </c>
      <c r="D7387" s="1" t="str">
        <f t="array" ref="D7387">_xlfn.XLOOKUP($B7387, sales_teams!$A$2:$A$36, sales_teams!$C$2:$C$36)</f>
        <v>West</v>
      </c>
      <c r="E7387" s="1" t="s">
        <v>148</v>
      </c>
      <c r="F7387" s="1" t="s">
        <v>154</v>
      </c>
      <c r="G7387" s="1" t="str">
        <f t="array" ref="G7387">IF($F7387="", "", _xlfn.XLOOKUP($F7387,accounts!$A$2:$A$86,accounts!$B$2:$B$86, "Other"))</f>
        <v>retail</v>
      </c>
      <c r="H7387" s="1" t="str">
        <f t="array" ref="H7387">IF($F7387="", "", IFS(_xlfn.XLOOKUP($F7387, accounts!$A$2:$A$86, accounts!$E$2:$E$86, 0)&gt;=1000, "Enterprise", _xlfn.XLOOKUP($F7387, accounts!$A$2:$A$86, accounts!$E$2:$E$86, 0)&gt;=100, "Mid-Market", TRUE, "SMB"))</f>
        <v>Enterprise</v>
      </c>
      <c r="I7387" s="1" t="str">
        <f t="array" ref="I7387">IF($F7387="", "", _xlfn.XLOOKUP($F7387,accounts!$A$2:$A$86,accounts!$F$2:$F$86, "Other"))</f>
        <v>United States</v>
      </c>
      <c r="J7387" s="1" t="s">
        <v>131</v>
      </c>
      <c r="K7387" s="3">
        <v>43017.0</v>
      </c>
      <c r="L7387" s="3">
        <v>43094.0</v>
      </c>
      <c r="M7387" s="1">
        <v>4753.0</v>
      </c>
    </row>
    <row r="7388">
      <c r="A7388" s="1" t="s">
        <v>7593</v>
      </c>
      <c r="B7388" s="1" t="s">
        <v>24</v>
      </c>
      <c r="C7388" s="1" t="str">
        <f t="array" ref="C7388">_xlfn.XLOOKUP($B7388, sales_teams!$A$2:$A$36, sales_teams!$B$2:$B$36)</f>
        <v>Melvin Marxen</v>
      </c>
      <c r="D7388" s="1" t="str">
        <f t="array" ref="D7388">_xlfn.XLOOKUP($B7388, sales_teams!$A$2:$A$36, sales_teams!$C$2:$C$36)</f>
        <v>Central</v>
      </c>
      <c r="E7388" s="1" t="s">
        <v>109</v>
      </c>
      <c r="F7388" s="1" t="s">
        <v>106</v>
      </c>
      <c r="G7388" s="1" t="str">
        <f t="array" ref="G7388">IF($F7388="", "", _xlfn.XLOOKUP($F7388,accounts!$A$2:$A$86,accounts!$B$2:$B$86, "Other"))</f>
        <v>retail</v>
      </c>
      <c r="H7388" s="1" t="str">
        <f t="array" ref="H7388">IF($F7388="", "", IFS(_xlfn.XLOOKUP($F7388, accounts!$A$2:$A$86, accounts!$E$2:$E$86, 0)&gt;=1000, "Enterprise", _xlfn.XLOOKUP($F7388, accounts!$A$2:$A$86, accounts!$E$2:$E$86, 0)&gt;=100, "Mid-Market", TRUE, "SMB"))</f>
        <v>Enterprise</v>
      </c>
      <c r="I7388" s="1" t="str">
        <f t="array" ref="I7388">IF($F7388="", "", _xlfn.XLOOKUP($F7388,accounts!$A$2:$A$86,accounts!$F$2:$F$86, "Other"))</f>
        <v>Italy</v>
      </c>
      <c r="J7388" s="1" t="s">
        <v>192</v>
      </c>
      <c r="K7388" s="3">
        <v>43017.0</v>
      </c>
      <c r="L7388" s="3">
        <v>43069.0</v>
      </c>
      <c r="M7388" s="1">
        <v>0.0</v>
      </c>
    </row>
    <row r="7389">
      <c r="A7389" s="1" t="s">
        <v>7594</v>
      </c>
      <c r="B7389" s="1" t="s">
        <v>107</v>
      </c>
      <c r="C7389" s="1" t="str">
        <f t="array" ref="C7389">_xlfn.XLOOKUP($B7389, sales_teams!$A$2:$A$36, sales_teams!$B$2:$B$36)</f>
        <v>Summer Sewald</v>
      </c>
      <c r="D7389" s="1" t="str">
        <f t="array" ref="D7389">_xlfn.XLOOKUP($B7389, sales_teams!$A$2:$A$36, sales_teams!$C$2:$C$36)</f>
        <v>West</v>
      </c>
      <c r="E7389" s="1" t="s">
        <v>181</v>
      </c>
      <c r="F7389" s="1" t="s">
        <v>161</v>
      </c>
      <c r="G7389" s="1" t="str">
        <f t="array" ref="G7389">IF($F7389="", "", _xlfn.XLOOKUP($F7389,accounts!$A$2:$A$86,accounts!$B$2:$B$86, "Other"))</f>
        <v>marketing</v>
      </c>
      <c r="H7389" s="1" t="str">
        <f t="array" ref="H7389">IF($F7389="", "", IFS(_xlfn.XLOOKUP($F7389, accounts!$A$2:$A$86, accounts!$E$2:$E$86, 0)&gt;=1000, "Enterprise", _xlfn.XLOOKUP($F7389, accounts!$A$2:$A$86, accounts!$E$2:$E$86, 0)&gt;=100, "Mid-Market", TRUE, "SMB"))</f>
        <v>Enterprise</v>
      </c>
      <c r="I7389" s="1" t="str">
        <f t="array" ref="I7389">IF($F7389="", "", _xlfn.XLOOKUP($F7389,accounts!$A$2:$A$86,accounts!$F$2:$F$86, "Other"))</f>
        <v>Poland</v>
      </c>
      <c r="J7389" s="1" t="s">
        <v>192</v>
      </c>
      <c r="K7389" s="3">
        <v>43017.0</v>
      </c>
      <c r="L7389" s="3">
        <v>43027.0</v>
      </c>
      <c r="M7389" s="1">
        <v>0.0</v>
      </c>
    </row>
    <row r="7390">
      <c r="A7390" s="1" t="s">
        <v>7595</v>
      </c>
      <c r="B7390" s="1" t="s">
        <v>28</v>
      </c>
      <c r="C7390" s="1" t="str">
        <f t="array" ref="C7390">_xlfn.XLOOKUP($B7390, sales_teams!$A$2:$A$36, sales_teams!$B$2:$B$36)</f>
        <v>Melvin Marxen</v>
      </c>
      <c r="D7390" s="1" t="str">
        <f t="array" ref="D7390">_xlfn.XLOOKUP($B7390, sales_teams!$A$2:$A$36, sales_teams!$C$2:$C$36)</f>
        <v>Central</v>
      </c>
      <c r="E7390" s="1" t="s">
        <v>181</v>
      </c>
      <c r="F7390" s="1" t="s">
        <v>156</v>
      </c>
      <c r="G7390" s="1" t="str">
        <f t="array" ref="G7390">IF($F7390="", "", _xlfn.XLOOKUP($F7390,accounts!$A$2:$A$86,accounts!$B$2:$B$86, "Other"))</f>
        <v>employment</v>
      </c>
      <c r="H7390" s="1" t="str">
        <f t="array" ref="H7390">IF($F7390="", "", IFS(_xlfn.XLOOKUP($F7390, accounts!$A$2:$A$86, accounts!$E$2:$E$86, 0)&gt;=1000, "Enterprise", _xlfn.XLOOKUP($F7390, accounts!$A$2:$A$86, accounts!$E$2:$E$86, 0)&gt;=100, "Mid-Market", TRUE, "SMB"))</f>
        <v>Mid-Market</v>
      </c>
      <c r="I7390" s="1" t="str">
        <f t="array" ref="I7390">IF($F7390="", "", _xlfn.XLOOKUP($F7390,accounts!$A$2:$A$86,accounts!$F$2:$F$86, "Other"))</f>
        <v>United States</v>
      </c>
      <c r="J7390" s="1" t="s">
        <v>192</v>
      </c>
      <c r="K7390" s="3">
        <v>43017.0</v>
      </c>
      <c r="L7390" s="3">
        <v>43029.0</v>
      </c>
      <c r="M7390" s="1">
        <v>0.0</v>
      </c>
    </row>
    <row r="7391">
      <c r="A7391" s="1" t="s">
        <v>7596</v>
      </c>
      <c r="B7391" s="1" t="s">
        <v>28</v>
      </c>
      <c r="C7391" s="1" t="str">
        <f t="array" ref="C7391">_xlfn.XLOOKUP($B7391, sales_teams!$A$2:$A$36, sales_teams!$B$2:$B$36)</f>
        <v>Melvin Marxen</v>
      </c>
      <c r="D7391" s="1" t="str">
        <f t="array" ref="D7391">_xlfn.XLOOKUP($B7391, sales_teams!$A$2:$A$36, sales_teams!$C$2:$C$36)</f>
        <v>Central</v>
      </c>
      <c r="E7391" s="1" t="s">
        <v>109</v>
      </c>
      <c r="F7391" s="1" t="s">
        <v>155</v>
      </c>
      <c r="G7391" s="1" t="str">
        <f t="array" ref="G7391">IF($F7391="", "", _xlfn.XLOOKUP($F7391,accounts!$A$2:$A$86,accounts!$B$2:$B$86, "Other"))</f>
        <v>finance</v>
      </c>
      <c r="H7391" s="1" t="str">
        <f t="array" ref="H7391">IF($F7391="", "", IFS(_xlfn.XLOOKUP($F7391, accounts!$A$2:$A$86, accounts!$E$2:$E$86, 0)&gt;=1000, "Enterprise", _xlfn.XLOOKUP($F7391, accounts!$A$2:$A$86, accounts!$E$2:$E$86, 0)&gt;=100, "Mid-Market", TRUE, "SMB"))</f>
        <v>Enterprise</v>
      </c>
      <c r="I7391" s="1" t="str">
        <f t="array" ref="I7391">IF($F7391="", "", _xlfn.XLOOKUP($F7391,accounts!$A$2:$A$86,accounts!$F$2:$F$86, "Other"))</f>
        <v>United States</v>
      </c>
      <c r="J7391" s="1" t="s">
        <v>131</v>
      </c>
      <c r="K7391" s="3">
        <v>43017.0</v>
      </c>
      <c r="L7391" s="3">
        <v>43018.0</v>
      </c>
      <c r="M7391" s="1">
        <v>1129.0</v>
      </c>
    </row>
    <row r="7392">
      <c r="A7392" s="1" t="s">
        <v>7597</v>
      </c>
      <c r="B7392" s="1" t="s">
        <v>65</v>
      </c>
      <c r="C7392" s="1" t="str">
        <f t="array" ref="C7392">_xlfn.XLOOKUP($B7392, sales_teams!$A$2:$A$36, sales_teams!$B$2:$B$36)</f>
        <v>Celia Rouche</v>
      </c>
      <c r="D7392" s="1" t="str">
        <f t="array" ref="D7392">_xlfn.XLOOKUP($B7392, sales_teams!$A$2:$A$36, sales_teams!$C$2:$C$36)</f>
        <v>West</v>
      </c>
      <c r="E7392" s="1" t="s">
        <v>179</v>
      </c>
      <c r="F7392" s="1" t="s">
        <v>161</v>
      </c>
      <c r="G7392" s="1" t="str">
        <f t="array" ref="G7392">IF($F7392="", "", _xlfn.XLOOKUP($F7392,accounts!$A$2:$A$86,accounts!$B$2:$B$86, "Other"))</f>
        <v>marketing</v>
      </c>
      <c r="H7392" s="1" t="str">
        <f t="array" ref="H7392">IF($F7392="", "", IFS(_xlfn.XLOOKUP($F7392, accounts!$A$2:$A$86, accounts!$E$2:$E$86, 0)&gt;=1000, "Enterprise", _xlfn.XLOOKUP($F7392, accounts!$A$2:$A$86, accounts!$E$2:$E$86, 0)&gt;=100, "Mid-Market", TRUE, "SMB"))</f>
        <v>Enterprise</v>
      </c>
      <c r="I7392" s="1" t="str">
        <f t="array" ref="I7392">IF($F7392="", "", _xlfn.XLOOKUP($F7392,accounts!$A$2:$A$86,accounts!$F$2:$F$86, "Other"))</f>
        <v>Poland</v>
      </c>
      <c r="J7392" s="1" t="s">
        <v>131</v>
      </c>
      <c r="K7392" s="3">
        <v>43017.0</v>
      </c>
      <c r="L7392" s="3">
        <v>43018.0</v>
      </c>
      <c r="M7392" s="1">
        <v>56.0</v>
      </c>
    </row>
    <row r="7393">
      <c r="A7393" s="1" t="s">
        <v>7598</v>
      </c>
      <c r="B7393" s="1" t="s">
        <v>65</v>
      </c>
      <c r="C7393" s="1" t="str">
        <f t="array" ref="C7393">_xlfn.XLOOKUP($B7393, sales_teams!$A$2:$A$36, sales_teams!$B$2:$B$36)</f>
        <v>Celia Rouche</v>
      </c>
      <c r="D7393" s="1" t="str">
        <f t="array" ref="D7393">_xlfn.XLOOKUP($B7393, sales_teams!$A$2:$A$36, sales_teams!$C$2:$C$36)</f>
        <v>West</v>
      </c>
      <c r="E7393" s="1" t="s">
        <v>188</v>
      </c>
      <c r="F7393" s="1" t="s">
        <v>154</v>
      </c>
      <c r="G7393" s="1" t="str">
        <f t="array" ref="G7393">IF($F7393="", "", _xlfn.XLOOKUP($F7393,accounts!$A$2:$A$86,accounts!$B$2:$B$86, "Other"))</f>
        <v>retail</v>
      </c>
      <c r="H7393" s="1" t="str">
        <f t="array" ref="H7393">IF($F7393="", "", IFS(_xlfn.XLOOKUP($F7393, accounts!$A$2:$A$86, accounts!$E$2:$E$86, 0)&gt;=1000, "Enterprise", _xlfn.XLOOKUP($F7393, accounts!$A$2:$A$86, accounts!$E$2:$E$86, 0)&gt;=100, "Mid-Market", TRUE, "SMB"))</f>
        <v>Enterprise</v>
      </c>
      <c r="I7393" s="1" t="str">
        <f t="array" ref="I7393">IF($F7393="", "", _xlfn.XLOOKUP($F7393,accounts!$A$2:$A$86,accounts!$F$2:$F$86, "Other"))</f>
        <v>United States</v>
      </c>
      <c r="J7393" s="1" t="s">
        <v>131</v>
      </c>
      <c r="K7393" s="3">
        <v>43017.0</v>
      </c>
      <c r="L7393" s="3">
        <v>43019.0</v>
      </c>
      <c r="M7393" s="1">
        <v>3435.0</v>
      </c>
    </row>
    <row r="7394">
      <c r="A7394" s="1" t="s">
        <v>7599</v>
      </c>
      <c r="B7394" s="1" t="s">
        <v>15</v>
      </c>
      <c r="C7394" s="1" t="str">
        <f t="array" ref="C7394">_xlfn.XLOOKUP($B7394, sales_teams!$A$2:$A$36, sales_teams!$B$2:$B$36)</f>
        <v>Dustin Brinkmann</v>
      </c>
      <c r="D7394" s="1" t="str">
        <f t="array" ref="D7394">_xlfn.XLOOKUP($B7394, sales_teams!$A$2:$A$36, sales_teams!$C$2:$C$36)</f>
        <v>Central</v>
      </c>
      <c r="E7394" s="1" t="s">
        <v>188</v>
      </c>
      <c r="F7394" s="1" t="s">
        <v>145</v>
      </c>
      <c r="G7394" s="1" t="str">
        <f t="array" ref="G7394">IF($F7394="", "", _xlfn.XLOOKUP($F7394,accounts!$A$2:$A$86,accounts!$B$2:$B$86, "Other"))</f>
        <v>technology</v>
      </c>
      <c r="H7394" s="1" t="str">
        <f t="array" ref="H7394">IF($F7394="", "", IFS(_xlfn.XLOOKUP($F7394, accounts!$A$2:$A$86, accounts!$E$2:$E$86, 0)&gt;=1000, "Enterprise", _xlfn.XLOOKUP($F7394, accounts!$A$2:$A$86, accounts!$E$2:$E$86, 0)&gt;=100, "Mid-Market", TRUE, "SMB"))</f>
        <v>Enterprise</v>
      </c>
      <c r="I7394" s="1" t="str">
        <f t="array" ref="I7394">IF($F7394="", "", _xlfn.XLOOKUP($F7394,accounts!$A$2:$A$86,accounts!$F$2:$F$86, "Other"))</f>
        <v>Panama</v>
      </c>
      <c r="J7394" s="1" t="s">
        <v>131</v>
      </c>
      <c r="K7394" s="3">
        <v>43017.0</v>
      </c>
      <c r="L7394" s="3">
        <v>43022.0</v>
      </c>
      <c r="M7394" s="1">
        <v>3860.0</v>
      </c>
    </row>
    <row r="7395">
      <c r="A7395" s="1" t="s">
        <v>7600</v>
      </c>
      <c r="B7395" s="1" t="s">
        <v>34</v>
      </c>
      <c r="C7395" s="1" t="str">
        <f t="array" ref="C7395">_xlfn.XLOOKUP($B7395, sales_teams!$A$2:$A$36, sales_teams!$B$2:$B$36)</f>
        <v>Cara Losch</v>
      </c>
      <c r="D7395" s="1" t="str">
        <f t="array" ref="D7395">_xlfn.XLOOKUP($B7395, sales_teams!$A$2:$A$36, sales_teams!$C$2:$C$36)</f>
        <v>East</v>
      </c>
      <c r="E7395" s="1" t="s">
        <v>179</v>
      </c>
      <c r="F7395" s="1" t="s">
        <v>171</v>
      </c>
      <c r="G7395" s="1" t="str">
        <f t="array" ref="G7395">IF($F7395="", "", _xlfn.XLOOKUP($F7395,accounts!$A$2:$A$86,accounts!$B$2:$B$86, "Other"))</f>
        <v>retail</v>
      </c>
      <c r="H7395" s="1" t="str">
        <f t="array" ref="H7395">IF($F7395="", "", IFS(_xlfn.XLOOKUP($F7395, accounts!$A$2:$A$86, accounts!$E$2:$E$86, 0)&gt;=1000, "Enterprise", _xlfn.XLOOKUP($F7395, accounts!$A$2:$A$86, accounts!$E$2:$E$86, 0)&gt;=100, "Mid-Market", TRUE, "SMB"))</f>
        <v>Enterprise</v>
      </c>
      <c r="I7395" s="1" t="str">
        <f t="array" ref="I7395">IF($F7395="", "", _xlfn.XLOOKUP($F7395,accounts!$A$2:$A$86,accounts!$F$2:$F$86, "Other"))</f>
        <v>United States</v>
      </c>
      <c r="J7395" s="1" t="s">
        <v>192</v>
      </c>
      <c r="K7395" s="3">
        <v>43017.0</v>
      </c>
      <c r="L7395" s="3">
        <v>43092.0</v>
      </c>
      <c r="M7395" s="1">
        <v>0.0</v>
      </c>
    </row>
    <row r="7396">
      <c r="A7396" s="1" t="s">
        <v>7601</v>
      </c>
      <c r="B7396" s="1" t="s">
        <v>105</v>
      </c>
      <c r="C7396" s="1" t="str">
        <f t="array" ref="C7396">_xlfn.XLOOKUP($B7396, sales_teams!$A$2:$A$36, sales_teams!$B$2:$B$36)</f>
        <v>Summer Sewald</v>
      </c>
      <c r="D7396" s="1" t="str">
        <f t="array" ref="D7396">_xlfn.XLOOKUP($B7396, sales_teams!$A$2:$A$36, sales_teams!$C$2:$C$36)</f>
        <v>West</v>
      </c>
      <c r="E7396" s="1" t="s">
        <v>181</v>
      </c>
      <c r="F7396" s="1" t="s">
        <v>119</v>
      </c>
      <c r="G7396" s="1" t="str">
        <f t="array" ref="G7396">IF($F7396="", "", _xlfn.XLOOKUP($F7396,accounts!$A$2:$A$86,accounts!$B$2:$B$86, "Other"))</f>
        <v>technology</v>
      </c>
      <c r="H7396" s="1" t="str">
        <f t="array" ref="H7396">IF($F7396="", "", IFS(_xlfn.XLOOKUP($F7396, accounts!$A$2:$A$86, accounts!$E$2:$E$86, 0)&gt;=1000, "Enterprise", _xlfn.XLOOKUP($F7396, accounts!$A$2:$A$86, accounts!$E$2:$E$86, 0)&gt;=100, "Mid-Market", TRUE, "SMB"))</f>
        <v>Enterprise</v>
      </c>
      <c r="I7396" s="1" t="str">
        <f t="array" ref="I7396">IF($F7396="", "", _xlfn.XLOOKUP($F7396,accounts!$A$2:$A$86,accounts!$F$2:$F$86, "Other"))</f>
        <v>Korea</v>
      </c>
      <c r="J7396" s="1" t="s">
        <v>192</v>
      </c>
      <c r="K7396" s="3">
        <v>43017.0</v>
      </c>
      <c r="L7396" s="3">
        <v>43025.0</v>
      </c>
      <c r="M7396" s="1">
        <v>0.0</v>
      </c>
    </row>
    <row r="7397">
      <c r="A7397" s="1" t="s">
        <v>7602</v>
      </c>
      <c r="B7397" s="1" t="s">
        <v>105</v>
      </c>
      <c r="C7397" s="1" t="str">
        <f t="array" ref="C7397">_xlfn.XLOOKUP($B7397, sales_teams!$A$2:$A$36, sales_teams!$B$2:$B$36)</f>
        <v>Summer Sewald</v>
      </c>
      <c r="D7397" s="1" t="str">
        <f t="array" ref="D7397">_xlfn.XLOOKUP($B7397, sales_teams!$A$2:$A$36, sales_teams!$C$2:$C$36)</f>
        <v>West</v>
      </c>
      <c r="E7397" s="1" t="s">
        <v>188</v>
      </c>
      <c r="F7397" s="1" t="s">
        <v>59</v>
      </c>
      <c r="G7397" s="1" t="str">
        <f t="array" ref="G7397">IF($F7397="", "", _xlfn.XLOOKUP($F7397,accounts!$A$2:$A$86,accounts!$B$2:$B$86, "Other"))</f>
        <v>medical</v>
      </c>
      <c r="H7397" s="1" t="str">
        <f t="array" ref="H7397">IF($F7397="", "", IFS(_xlfn.XLOOKUP($F7397, accounts!$A$2:$A$86, accounts!$E$2:$E$86, 0)&gt;=1000, "Enterprise", _xlfn.XLOOKUP($F7397, accounts!$A$2:$A$86, accounts!$E$2:$E$86, 0)&gt;=100, "Mid-Market", TRUE, "SMB"))</f>
        <v>SMB</v>
      </c>
      <c r="I7397" s="1" t="str">
        <f t="array" ref="I7397">IF($F7397="", "", _xlfn.XLOOKUP($F7397,accounts!$A$2:$A$86,accounts!$F$2:$F$86, "Other"))</f>
        <v>United States</v>
      </c>
      <c r="J7397" s="1" t="s">
        <v>192</v>
      </c>
      <c r="K7397" s="3">
        <v>43017.0</v>
      </c>
      <c r="L7397" s="3">
        <v>43019.0</v>
      </c>
      <c r="M7397" s="1">
        <v>0.0</v>
      </c>
    </row>
    <row r="7398">
      <c r="A7398" s="1" t="s">
        <v>7603</v>
      </c>
      <c r="B7398" s="1" t="s">
        <v>105</v>
      </c>
      <c r="C7398" s="1" t="str">
        <f t="array" ref="C7398">_xlfn.XLOOKUP($B7398, sales_teams!$A$2:$A$36, sales_teams!$B$2:$B$36)</f>
        <v>Summer Sewald</v>
      </c>
      <c r="D7398" s="1" t="str">
        <f t="array" ref="D7398">_xlfn.XLOOKUP($B7398, sales_teams!$A$2:$A$36, sales_teams!$C$2:$C$36)</f>
        <v>West</v>
      </c>
      <c r="E7398" s="1" t="s">
        <v>181</v>
      </c>
      <c r="F7398" s="1" t="s">
        <v>170</v>
      </c>
      <c r="G7398" s="1" t="str">
        <f t="array" ref="G7398">IF($F7398="", "", _xlfn.XLOOKUP($F7398,accounts!$A$2:$A$86,accounts!$B$2:$B$86, "Other"))</f>
        <v>employment</v>
      </c>
      <c r="H7398" s="1" t="str">
        <f t="array" ref="H7398">IF($F7398="", "", IFS(_xlfn.XLOOKUP($F7398, accounts!$A$2:$A$86, accounts!$E$2:$E$86, 0)&gt;=1000, "Enterprise", _xlfn.XLOOKUP($F7398, accounts!$A$2:$A$86, accounts!$E$2:$E$86, 0)&gt;=100, "Mid-Market", TRUE, "SMB"))</f>
        <v>Enterprise</v>
      </c>
      <c r="I7398" s="1" t="str">
        <f t="array" ref="I7398">IF($F7398="", "", _xlfn.XLOOKUP($F7398,accounts!$A$2:$A$86,accounts!$F$2:$F$86, "Other"))</f>
        <v>United States</v>
      </c>
      <c r="J7398" s="1" t="s">
        <v>131</v>
      </c>
      <c r="K7398" s="3">
        <v>43017.0</v>
      </c>
      <c r="L7398" s="3">
        <v>43086.0</v>
      </c>
      <c r="M7398" s="1">
        <v>482.0</v>
      </c>
    </row>
    <row r="7399">
      <c r="A7399" s="1" t="s">
        <v>7604</v>
      </c>
      <c r="B7399" s="1" t="s">
        <v>7</v>
      </c>
      <c r="C7399" s="1" t="str">
        <f t="array" ref="C7399">_xlfn.XLOOKUP($B7399, sales_teams!$A$2:$A$36, sales_teams!$B$2:$B$36)</f>
        <v>Dustin Brinkmann</v>
      </c>
      <c r="D7399" s="1" t="str">
        <f t="array" ref="D7399">_xlfn.XLOOKUP($B7399, sales_teams!$A$2:$A$36, sales_teams!$C$2:$C$36)</f>
        <v>Central</v>
      </c>
      <c r="E7399" s="1" t="s">
        <v>179</v>
      </c>
      <c r="F7399" s="1" t="s">
        <v>56</v>
      </c>
      <c r="G7399" s="1" t="str">
        <f t="array" ref="G7399">IF($F7399="", "", _xlfn.XLOOKUP($F7399,accounts!$A$2:$A$86,accounts!$B$2:$B$86, "Other"))</f>
        <v>software</v>
      </c>
      <c r="H7399" s="1" t="str">
        <f t="array" ref="H7399">IF($F7399="", "", IFS(_xlfn.XLOOKUP($F7399, accounts!$A$2:$A$86, accounts!$E$2:$E$86, 0)&gt;=1000, "Enterprise", _xlfn.XLOOKUP($F7399, accounts!$A$2:$A$86, accounts!$E$2:$E$86, 0)&gt;=100, "Mid-Market", TRUE, "SMB"))</f>
        <v>Enterprise</v>
      </c>
      <c r="I7399" s="1" t="str">
        <f t="array" ref="I7399">IF($F7399="", "", _xlfn.XLOOKUP($F7399,accounts!$A$2:$A$86,accounts!$F$2:$F$86, "Other"))</f>
        <v>United States</v>
      </c>
      <c r="J7399" s="1" t="s">
        <v>192</v>
      </c>
      <c r="K7399" s="3">
        <v>43018.0</v>
      </c>
      <c r="L7399" s="3">
        <v>43027.0</v>
      </c>
      <c r="M7399" s="1">
        <v>0.0</v>
      </c>
    </row>
    <row r="7400">
      <c r="A7400" s="1" t="s">
        <v>7605</v>
      </c>
      <c r="B7400" s="1" t="s">
        <v>7</v>
      </c>
      <c r="C7400" s="1" t="str">
        <f t="array" ref="C7400">_xlfn.XLOOKUP($B7400, sales_teams!$A$2:$A$36, sales_teams!$B$2:$B$36)</f>
        <v>Dustin Brinkmann</v>
      </c>
      <c r="D7400" s="1" t="str">
        <f t="array" ref="D7400">_xlfn.XLOOKUP($B7400, sales_teams!$A$2:$A$36, sales_teams!$C$2:$C$36)</f>
        <v>Central</v>
      </c>
      <c r="E7400" s="1" t="s">
        <v>109</v>
      </c>
      <c r="F7400" s="1" t="s">
        <v>113</v>
      </c>
      <c r="G7400" s="1" t="str">
        <f t="array" ref="G7400">IF($F7400="", "", _xlfn.XLOOKUP($F7400,accounts!$A$2:$A$86,accounts!$B$2:$B$86, "Other"))</f>
        <v>telecommunications</v>
      </c>
      <c r="H7400" s="1" t="str">
        <f t="array" ref="H7400">IF($F7400="", "", IFS(_xlfn.XLOOKUP($F7400, accounts!$A$2:$A$86, accounts!$E$2:$E$86, 0)&gt;=1000, "Enterprise", _xlfn.XLOOKUP($F7400, accounts!$A$2:$A$86, accounts!$E$2:$E$86, 0)&gt;=100, "Mid-Market", TRUE, "SMB"))</f>
        <v>Mid-Market</v>
      </c>
      <c r="I7400" s="1" t="str">
        <f t="array" ref="I7400">IF($F7400="", "", _xlfn.XLOOKUP($F7400,accounts!$A$2:$A$86,accounts!$F$2:$F$86, "Other"))</f>
        <v>United States</v>
      </c>
      <c r="J7400" s="1" t="s">
        <v>131</v>
      </c>
      <c r="K7400" s="3">
        <v>43018.0</v>
      </c>
      <c r="L7400" s="3">
        <v>43019.0</v>
      </c>
      <c r="M7400" s="1">
        <v>1166.0</v>
      </c>
    </row>
    <row r="7401">
      <c r="A7401" s="1" t="s">
        <v>7606</v>
      </c>
      <c r="B7401" s="1" t="s">
        <v>57</v>
      </c>
      <c r="C7401" s="1" t="str">
        <f t="array" ref="C7401">_xlfn.XLOOKUP($B7401, sales_teams!$A$2:$A$36, sales_teams!$B$2:$B$36)</f>
        <v>Rocco Neubert</v>
      </c>
      <c r="D7401" s="1" t="str">
        <f t="array" ref="D7401">_xlfn.XLOOKUP($B7401, sales_teams!$A$2:$A$36, sales_teams!$C$2:$C$36)</f>
        <v>East</v>
      </c>
      <c r="E7401" s="1" t="s">
        <v>179</v>
      </c>
      <c r="F7401" s="1" t="s">
        <v>126</v>
      </c>
      <c r="G7401" s="1" t="str">
        <f t="array" ref="G7401">IF($F7401="", "", _xlfn.XLOOKUP($F7401,accounts!$A$2:$A$86,accounts!$B$2:$B$86, "Other"))</f>
        <v>retail</v>
      </c>
      <c r="H7401" s="1" t="str">
        <f t="array" ref="H7401">IF($F7401="", "", IFS(_xlfn.XLOOKUP($F7401, accounts!$A$2:$A$86, accounts!$E$2:$E$86, 0)&gt;=1000, "Enterprise", _xlfn.XLOOKUP($F7401, accounts!$A$2:$A$86, accounts!$E$2:$E$86, 0)&gt;=100, "Mid-Market", TRUE, "SMB"))</f>
        <v>Enterprise</v>
      </c>
      <c r="I7401" s="1" t="str">
        <f t="array" ref="I7401">IF($F7401="", "", _xlfn.XLOOKUP($F7401,accounts!$A$2:$A$86,accounts!$F$2:$F$86, "Other"))</f>
        <v>United States</v>
      </c>
      <c r="J7401" s="1" t="s">
        <v>192</v>
      </c>
      <c r="K7401" s="3">
        <v>43018.0</v>
      </c>
      <c r="L7401" s="3">
        <v>43026.0</v>
      </c>
      <c r="M7401" s="1">
        <v>0.0</v>
      </c>
    </row>
    <row r="7402">
      <c r="A7402" s="1" t="s">
        <v>7607</v>
      </c>
      <c r="B7402" s="1" t="s">
        <v>39</v>
      </c>
      <c r="C7402" s="1" t="str">
        <f t="array" ref="C7402">_xlfn.XLOOKUP($B7402, sales_teams!$A$2:$A$36, sales_teams!$B$2:$B$36)</f>
        <v>Cara Losch</v>
      </c>
      <c r="D7402" s="1" t="str">
        <f t="array" ref="D7402">_xlfn.XLOOKUP($B7402, sales_teams!$A$2:$A$36, sales_teams!$C$2:$C$36)</f>
        <v>East</v>
      </c>
      <c r="E7402" s="1" t="s">
        <v>109</v>
      </c>
      <c r="F7402" s="1" t="s">
        <v>125</v>
      </c>
      <c r="G7402" s="1" t="str">
        <f t="array" ref="G7402">IF($F7402="", "", _xlfn.XLOOKUP($F7402,accounts!$A$2:$A$86,accounts!$B$2:$B$86, "Other"))</f>
        <v>software</v>
      </c>
      <c r="H7402" s="1" t="str">
        <f t="array" ref="H7402">IF($F7402="", "", IFS(_xlfn.XLOOKUP($F7402, accounts!$A$2:$A$86, accounts!$E$2:$E$86, 0)&gt;=1000, "Enterprise", _xlfn.XLOOKUP($F7402, accounts!$A$2:$A$86, accounts!$E$2:$E$86, 0)&gt;=100, "Mid-Market", TRUE, "SMB"))</f>
        <v>Enterprise</v>
      </c>
      <c r="I7402" s="1" t="str">
        <f t="array" ref="I7402">IF($F7402="", "", _xlfn.XLOOKUP($F7402,accounts!$A$2:$A$86,accounts!$F$2:$F$86, "Other"))</f>
        <v>United States</v>
      </c>
      <c r="J7402" s="1" t="s">
        <v>192</v>
      </c>
      <c r="K7402" s="3">
        <v>43018.0</v>
      </c>
      <c r="L7402" s="3">
        <v>43023.0</v>
      </c>
      <c r="M7402" s="1">
        <v>0.0</v>
      </c>
    </row>
    <row r="7403">
      <c r="A7403" s="1" t="s">
        <v>7608</v>
      </c>
      <c r="B7403" s="1" t="s">
        <v>48</v>
      </c>
      <c r="C7403" s="1" t="str">
        <f t="array" ref="C7403">_xlfn.XLOOKUP($B7403, sales_teams!$A$2:$A$36, sales_teams!$B$2:$B$36)</f>
        <v>Rocco Neubert</v>
      </c>
      <c r="D7403" s="1" t="str">
        <f t="array" ref="D7403">_xlfn.XLOOKUP($B7403, sales_teams!$A$2:$A$36, sales_teams!$C$2:$C$36)</f>
        <v>East</v>
      </c>
      <c r="E7403" s="1" t="s">
        <v>109</v>
      </c>
      <c r="F7403" s="1" t="s">
        <v>171</v>
      </c>
      <c r="G7403" s="1" t="str">
        <f t="array" ref="G7403">IF($F7403="", "", _xlfn.XLOOKUP($F7403,accounts!$A$2:$A$86,accounts!$B$2:$B$86, "Other"))</f>
        <v>retail</v>
      </c>
      <c r="H7403" s="1" t="str">
        <f t="array" ref="H7403">IF($F7403="", "", IFS(_xlfn.XLOOKUP($F7403, accounts!$A$2:$A$86, accounts!$E$2:$E$86, 0)&gt;=1000, "Enterprise", _xlfn.XLOOKUP($F7403, accounts!$A$2:$A$86, accounts!$E$2:$E$86, 0)&gt;=100, "Mid-Market", TRUE, "SMB"))</f>
        <v>Enterprise</v>
      </c>
      <c r="I7403" s="1" t="str">
        <f t="array" ref="I7403">IF($F7403="", "", _xlfn.XLOOKUP($F7403,accounts!$A$2:$A$86,accounts!$F$2:$F$86, "Other"))</f>
        <v>United States</v>
      </c>
      <c r="J7403" s="1" t="s">
        <v>192</v>
      </c>
      <c r="K7403" s="3">
        <v>43018.0</v>
      </c>
      <c r="L7403" s="3">
        <v>43052.0</v>
      </c>
      <c r="M7403" s="1">
        <v>0.0</v>
      </c>
    </row>
    <row r="7404">
      <c r="A7404" s="1" t="s">
        <v>7609</v>
      </c>
      <c r="B7404" s="1" t="s">
        <v>48</v>
      </c>
      <c r="C7404" s="1" t="str">
        <f t="array" ref="C7404">_xlfn.XLOOKUP($B7404, sales_teams!$A$2:$A$36, sales_teams!$B$2:$B$36)</f>
        <v>Rocco Neubert</v>
      </c>
      <c r="D7404" s="1" t="str">
        <f t="array" ref="D7404">_xlfn.XLOOKUP($B7404, sales_teams!$A$2:$A$36, sales_teams!$C$2:$C$36)</f>
        <v>East</v>
      </c>
      <c r="E7404" s="1" t="s">
        <v>148</v>
      </c>
      <c r="F7404" s="1" t="s">
        <v>173</v>
      </c>
      <c r="G7404" s="1" t="str">
        <f t="array" ref="G7404">IF($F7404="", "", _xlfn.XLOOKUP($F7404,accounts!$A$2:$A$86,accounts!$B$2:$B$86, "Other"))</f>
        <v>technology</v>
      </c>
      <c r="H7404" s="1" t="str">
        <f t="array" ref="H7404">IF($F7404="", "", IFS(_xlfn.XLOOKUP($F7404, accounts!$A$2:$A$86, accounts!$E$2:$E$86, 0)&gt;=1000, "Enterprise", _xlfn.XLOOKUP($F7404, accounts!$A$2:$A$86, accounts!$E$2:$E$86, 0)&gt;=100, "Mid-Market", TRUE, "SMB"))</f>
        <v>Mid-Market</v>
      </c>
      <c r="I7404" s="1" t="str">
        <f t="array" ref="I7404">IF($F7404="", "", _xlfn.XLOOKUP($F7404,accounts!$A$2:$A$86,accounts!$F$2:$F$86, "Other"))</f>
        <v>China</v>
      </c>
      <c r="J7404" s="1" t="s">
        <v>131</v>
      </c>
      <c r="K7404" s="3">
        <v>43018.0</v>
      </c>
      <c r="L7404" s="3">
        <v>43087.0</v>
      </c>
      <c r="M7404" s="1">
        <v>5112.0</v>
      </c>
    </row>
    <row r="7405">
      <c r="A7405" s="1" t="s">
        <v>7610</v>
      </c>
      <c r="B7405" s="1" t="s">
        <v>30</v>
      </c>
      <c r="C7405" s="1" t="str">
        <f t="array" ref="C7405">_xlfn.XLOOKUP($B7405, sales_teams!$A$2:$A$36, sales_teams!$B$2:$B$36)</f>
        <v>Melvin Marxen</v>
      </c>
      <c r="D7405" s="1" t="str">
        <f t="array" ref="D7405">_xlfn.XLOOKUP($B7405, sales_teams!$A$2:$A$36, sales_teams!$C$2:$C$36)</f>
        <v>Central</v>
      </c>
      <c r="E7405" s="1" t="s">
        <v>109</v>
      </c>
      <c r="F7405" s="1" t="s">
        <v>164</v>
      </c>
      <c r="G7405" s="1" t="str">
        <f t="array" ref="G7405">IF($F7405="", "", _xlfn.XLOOKUP($F7405,accounts!$A$2:$A$86,accounts!$B$2:$B$86, "Other"))</f>
        <v>retail</v>
      </c>
      <c r="H7405" s="1" t="str">
        <f t="array" ref="H7405">IF($F7405="", "", IFS(_xlfn.XLOOKUP($F7405, accounts!$A$2:$A$86, accounts!$E$2:$E$86, 0)&gt;=1000, "Enterprise", _xlfn.XLOOKUP($F7405, accounts!$A$2:$A$86, accounts!$E$2:$E$86, 0)&gt;=100, "Mid-Market", TRUE, "SMB"))</f>
        <v>Mid-Market</v>
      </c>
      <c r="I7405" s="1" t="str">
        <f t="array" ref="I7405">IF($F7405="", "", _xlfn.XLOOKUP($F7405,accounts!$A$2:$A$86,accounts!$F$2:$F$86, "Other"))</f>
        <v>United States</v>
      </c>
      <c r="J7405" s="1" t="s">
        <v>192</v>
      </c>
      <c r="K7405" s="3">
        <v>43018.0</v>
      </c>
      <c r="L7405" s="3">
        <v>43095.0</v>
      </c>
      <c r="M7405" s="1">
        <v>0.0</v>
      </c>
    </row>
    <row r="7406">
      <c r="A7406" s="1" t="s">
        <v>7611</v>
      </c>
      <c r="B7406" s="1" t="s">
        <v>30</v>
      </c>
      <c r="C7406" s="1" t="str">
        <f t="array" ref="C7406">_xlfn.XLOOKUP($B7406, sales_teams!$A$2:$A$36, sales_teams!$B$2:$B$36)</f>
        <v>Melvin Marxen</v>
      </c>
      <c r="D7406" s="1" t="str">
        <f t="array" ref="D7406">_xlfn.XLOOKUP($B7406, sales_teams!$A$2:$A$36, sales_teams!$C$2:$C$36)</f>
        <v>Central</v>
      </c>
      <c r="E7406" s="1" t="s">
        <v>148</v>
      </c>
      <c r="F7406" s="1" t="s">
        <v>136</v>
      </c>
      <c r="G7406" s="1" t="str">
        <f t="array" ref="G7406">IF($F7406="", "", _xlfn.XLOOKUP($F7406,accounts!$A$2:$A$86,accounts!$B$2:$B$86, "Other"))</f>
        <v>services</v>
      </c>
      <c r="H7406" s="1" t="str">
        <f t="array" ref="H7406">IF($F7406="", "", IFS(_xlfn.XLOOKUP($F7406, accounts!$A$2:$A$86, accounts!$E$2:$E$86, 0)&gt;=1000, "Enterprise", _xlfn.XLOOKUP($F7406, accounts!$A$2:$A$86, accounts!$E$2:$E$86, 0)&gt;=100, "Mid-Market", TRUE, "SMB"))</f>
        <v>Enterprise</v>
      </c>
      <c r="I7406" s="1" t="str">
        <f t="array" ref="I7406">IF($F7406="", "", _xlfn.XLOOKUP($F7406,accounts!$A$2:$A$86,accounts!$F$2:$F$86, "Other"))</f>
        <v>United States</v>
      </c>
      <c r="J7406" s="1" t="s">
        <v>192</v>
      </c>
      <c r="K7406" s="3">
        <v>43018.0</v>
      </c>
      <c r="L7406" s="3">
        <v>43022.0</v>
      </c>
      <c r="M7406" s="1">
        <v>0.0</v>
      </c>
    </row>
    <row r="7407">
      <c r="A7407" s="1" t="s">
        <v>7612</v>
      </c>
      <c r="B7407" s="1" t="s">
        <v>88</v>
      </c>
      <c r="C7407" s="1" t="str">
        <f t="array" ref="C7407">_xlfn.XLOOKUP($B7407, sales_teams!$A$2:$A$36, sales_teams!$B$2:$B$36)</f>
        <v>Celia Rouche</v>
      </c>
      <c r="D7407" s="1" t="str">
        <f t="array" ref="D7407">_xlfn.XLOOKUP($B7407, sales_teams!$A$2:$A$36, sales_teams!$C$2:$C$36)</f>
        <v>West</v>
      </c>
      <c r="E7407" s="1" t="s">
        <v>188</v>
      </c>
      <c r="F7407" s="1" t="s">
        <v>130</v>
      </c>
      <c r="G7407" s="1" t="str">
        <f t="array" ref="G7407">IF($F7407="", "", _xlfn.XLOOKUP($F7407,accounts!$A$2:$A$86,accounts!$B$2:$B$86, "Other"))</f>
        <v>medical</v>
      </c>
      <c r="H7407" s="1" t="str">
        <f t="array" ref="H7407">IF($F7407="", "", IFS(_xlfn.XLOOKUP($F7407, accounts!$A$2:$A$86, accounts!$E$2:$E$86, 0)&gt;=1000, "Enterprise", _xlfn.XLOOKUP($F7407, accounts!$A$2:$A$86, accounts!$E$2:$E$86, 0)&gt;=100, "Mid-Market", TRUE, "SMB"))</f>
        <v>Enterprise</v>
      </c>
      <c r="I7407" s="1" t="str">
        <f t="array" ref="I7407">IF($F7407="", "", _xlfn.XLOOKUP($F7407,accounts!$A$2:$A$86,accounts!$F$2:$F$86, "Other"))</f>
        <v>United States</v>
      </c>
      <c r="J7407" s="1" t="s">
        <v>192</v>
      </c>
      <c r="K7407" s="3">
        <v>43018.0</v>
      </c>
      <c r="L7407" s="3">
        <v>43023.0</v>
      </c>
      <c r="M7407" s="1">
        <v>0.0</v>
      </c>
    </row>
    <row r="7408">
      <c r="A7408" s="1" t="s">
        <v>7613</v>
      </c>
      <c r="B7408" s="1" t="s">
        <v>19</v>
      </c>
      <c r="C7408" s="1" t="str">
        <f t="array" ref="C7408">_xlfn.XLOOKUP($B7408, sales_teams!$A$2:$A$36, sales_teams!$B$2:$B$36)</f>
        <v>Melvin Marxen</v>
      </c>
      <c r="D7408" s="1" t="str">
        <f t="array" ref="D7408">_xlfn.XLOOKUP($B7408, sales_teams!$A$2:$A$36, sales_teams!$C$2:$C$36)</f>
        <v>Central</v>
      </c>
      <c r="E7408" s="1" t="s">
        <v>188</v>
      </c>
      <c r="F7408" s="1" t="s">
        <v>165</v>
      </c>
      <c r="G7408" s="1" t="str">
        <f t="array" ref="G7408">IF($F7408="", "", _xlfn.XLOOKUP($F7408,accounts!$A$2:$A$86,accounts!$B$2:$B$86, "Other"))</f>
        <v>telecommunications</v>
      </c>
      <c r="H7408" s="1" t="str">
        <f t="array" ref="H7408">IF($F7408="", "", IFS(_xlfn.XLOOKUP($F7408, accounts!$A$2:$A$86, accounts!$E$2:$E$86, 0)&gt;=1000, "Enterprise", _xlfn.XLOOKUP($F7408, accounts!$A$2:$A$86, accounts!$E$2:$E$86, 0)&gt;=100, "Mid-Market", TRUE, "SMB"))</f>
        <v>Enterprise</v>
      </c>
      <c r="I7408" s="1" t="str">
        <f t="array" ref="I7408">IF($F7408="", "", _xlfn.XLOOKUP($F7408,accounts!$A$2:$A$86,accounts!$F$2:$F$86, "Other"))</f>
        <v>United States</v>
      </c>
      <c r="J7408" s="1" t="s">
        <v>131</v>
      </c>
      <c r="K7408" s="3">
        <v>43018.0</v>
      </c>
      <c r="L7408" s="3">
        <v>43028.0</v>
      </c>
      <c r="M7408" s="1">
        <v>3892.0</v>
      </c>
    </row>
    <row r="7409">
      <c r="A7409" s="1" t="s">
        <v>7614</v>
      </c>
      <c r="B7409" s="1" t="s">
        <v>104</v>
      </c>
      <c r="C7409" s="1" t="str">
        <f t="array" ref="C7409">_xlfn.XLOOKUP($B7409, sales_teams!$A$2:$A$36, sales_teams!$B$2:$B$36)</f>
        <v>Summer Sewald</v>
      </c>
      <c r="D7409" s="1" t="str">
        <f t="array" ref="D7409">_xlfn.XLOOKUP($B7409, sales_teams!$A$2:$A$36, sales_teams!$C$2:$C$36)</f>
        <v>West</v>
      </c>
      <c r="E7409" s="1" t="s">
        <v>181</v>
      </c>
      <c r="F7409" s="1" t="s">
        <v>75</v>
      </c>
      <c r="G7409" s="1" t="str">
        <f t="array" ref="G7409">IF($F7409="", "", _xlfn.XLOOKUP($F7409,accounts!$A$2:$A$86,accounts!$B$2:$B$86, "Other"))</f>
        <v>software</v>
      </c>
      <c r="H7409" s="1" t="str">
        <f t="array" ref="H7409">IF($F7409="", "", IFS(_xlfn.XLOOKUP($F7409, accounts!$A$2:$A$86, accounts!$E$2:$E$86, 0)&gt;=1000, "Enterprise", _xlfn.XLOOKUP($F7409, accounts!$A$2:$A$86, accounts!$E$2:$E$86, 0)&gt;=100, "Mid-Market", TRUE, "SMB"))</f>
        <v>SMB</v>
      </c>
      <c r="I7409" s="1" t="str">
        <f t="array" ref="I7409">IF($F7409="", "", _xlfn.XLOOKUP($F7409,accounts!$A$2:$A$86,accounts!$F$2:$F$86, "Other"))</f>
        <v>United States</v>
      </c>
      <c r="J7409" s="1" t="s">
        <v>131</v>
      </c>
      <c r="K7409" s="3">
        <v>43018.0</v>
      </c>
      <c r="L7409" s="3">
        <v>43019.0</v>
      </c>
      <c r="M7409" s="1">
        <v>473.0</v>
      </c>
    </row>
    <row r="7410">
      <c r="A7410" s="1" t="s">
        <v>7615</v>
      </c>
      <c r="B7410" s="1" t="s">
        <v>102</v>
      </c>
      <c r="C7410" s="1" t="str">
        <f t="array" ref="C7410">_xlfn.XLOOKUP($B7410, sales_teams!$A$2:$A$36, sales_teams!$B$2:$B$36)</f>
        <v>Summer Sewald</v>
      </c>
      <c r="D7410" s="1" t="str">
        <f t="array" ref="D7410">_xlfn.XLOOKUP($B7410, sales_teams!$A$2:$A$36, sales_teams!$C$2:$C$36)</f>
        <v>West</v>
      </c>
      <c r="E7410" s="1" t="s">
        <v>181</v>
      </c>
      <c r="F7410" s="1" t="s">
        <v>117</v>
      </c>
      <c r="G7410" s="1" t="str">
        <f t="array" ref="G7410">IF($F7410="", "", _xlfn.XLOOKUP($F7410,accounts!$A$2:$A$86,accounts!$B$2:$B$86, "Other"))</f>
        <v>retail</v>
      </c>
      <c r="H7410" s="1" t="str">
        <f t="array" ref="H7410">IF($F7410="", "", IFS(_xlfn.XLOOKUP($F7410, accounts!$A$2:$A$86, accounts!$E$2:$E$86, 0)&gt;=1000, "Enterprise", _xlfn.XLOOKUP($F7410, accounts!$A$2:$A$86, accounts!$E$2:$E$86, 0)&gt;=100, "Mid-Market", TRUE, "SMB"))</f>
        <v>Mid-Market</v>
      </c>
      <c r="I7410" s="1" t="str">
        <f t="array" ref="I7410">IF($F7410="", "", _xlfn.XLOOKUP($F7410,accounts!$A$2:$A$86,accounts!$F$2:$F$86, "Other"))</f>
        <v>United States</v>
      </c>
      <c r="J7410" s="1" t="s">
        <v>192</v>
      </c>
      <c r="K7410" s="3">
        <v>43018.0</v>
      </c>
      <c r="L7410" s="3">
        <v>43022.0</v>
      </c>
      <c r="M7410" s="1">
        <v>0.0</v>
      </c>
    </row>
    <row r="7411">
      <c r="A7411" s="1" t="s">
        <v>7616</v>
      </c>
      <c r="B7411" s="1" t="s">
        <v>102</v>
      </c>
      <c r="C7411" s="1" t="str">
        <f t="array" ref="C7411">_xlfn.XLOOKUP($B7411, sales_teams!$A$2:$A$36, sales_teams!$B$2:$B$36)</f>
        <v>Summer Sewald</v>
      </c>
      <c r="D7411" s="1" t="str">
        <f t="array" ref="D7411">_xlfn.XLOOKUP($B7411, sales_teams!$A$2:$A$36, sales_teams!$C$2:$C$36)</f>
        <v>West</v>
      </c>
      <c r="E7411" s="1" t="s">
        <v>109</v>
      </c>
      <c r="F7411" s="1" t="s">
        <v>151</v>
      </c>
      <c r="G7411" s="1" t="str">
        <f t="array" ref="G7411">IF($F7411="", "", _xlfn.XLOOKUP($F7411,accounts!$A$2:$A$86,accounts!$B$2:$B$86, "Other"))</f>
        <v>software</v>
      </c>
      <c r="H7411" s="1" t="str">
        <f t="array" ref="H7411">IF($F7411="", "", IFS(_xlfn.XLOOKUP($F7411, accounts!$A$2:$A$86, accounts!$E$2:$E$86, 0)&gt;=1000, "Enterprise", _xlfn.XLOOKUP($F7411, accounts!$A$2:$A$86, accounts!$E$2:$E$86, 0)&gt;=100, "Mid-Market", TRUE, "SMB"))</f>
        <v>Enterprise</v>
      </c>
      <c r="I7411" s="1" t="str">
        <f t="array" ref="I7411">IF($F7411="", "", _xlfn.XLOOKUP($F7411,accounts!$A$2:$A$86,accounts!$F$2:$F$86, "Other"))</f>
        <v>United States</v>
      </c>
      <c r="J7411" s="1" t="s">
        <v>192</v>
      </c>
      <c r="K7411" s="3">
        <v>43018.0</v>
      </c>
      <c r="L7411" s="3">
        <v>43019.0</v>
      </c>
      <c r="M7411" s="1">
        <v>0.0</v>
      </c>
    </row>
    <row r="7412">
      <c r="A7412" s="1" t="s">
        <v>7617</v>
      </c>
      <c r="B7412" s="1" t="s">
        <v>102</v>
      </c>
      <c r="C7412" s="1" t="str">
        <f t="array" ref="C7412">_xlfn.XLOOKUP($B7412, sales_teams!$A$2:$A$36, sales_teams!$B$2:$B$36)</f>
        <v>Summer Sewald</v>
      </c>
      <c r="D7412" s="1" t="str">
        <f t="array" ref="D7412">_xlfn.XLOOKUP($B7412, sales_teams!$A$2:$A$36, sales_teams!$C$2:$C$36)</f>
        <v>West</v>
      </c>
      <c r="E7412" s="1" t="s">
        <v>181</v>
      </c>
      <c r="F7412" s="1" t="s">
        <v>85</v>
      </c>
      <c r="G7412" s="1" t="str">
        <f t="array" ref="G7412">IF($F7412="", "", _xlfn.XLOOKUP($F7412,accounts!$A$2:$A$86,accounts!$B$2:$B$86, "Other"))</f>
        <v>telecommunications</v>
      </c>
      <c r="H7412" s="1" t="str">
        <f t="array" ref="H7412">IF($F7412="", "", IFS(_xlfn.XLOOKUP($F7412, accounts!$A$2:$A$86, accounts!$E$2:$E$86, 0)&gt;=1000, "Enterprise", _xlfn.XLOOKUP($F7412, accounts!$A$2:$A$86, accounts!$E$2:$E$86, 0)&gt;=100, "Mid-Market", TRUE, "SMB"))</f>
        <v>Enterprise</v>
      </c>
      <c r="I7412" s="1" t="str">
        <f t="array" ref="I7412">IF($F7412="", "", _xlfn.XLOOKUP($F7412,accounts!$A$2:$A$86,accounts!$F$2:$F$86, "Other"))</f>
        <v>United States</v>
      </c>
      <c r="J7412" s="1" t="s">
        <v>131</v>
      </c>
      <c r="K7412" s="3">
        <v>43018.0</v>
      </c>
      <c r="L7412" s="3">
        <v>43059.0</v>
      </c>
      <c r="M7412" s="1">
        <v>511.0</v>
      </c>
    </row>
    <row r="7413">
      <c r="A7413" s="1" t="s">
        <v>7618</v>
      </c>
      <c r="B7413" s="1" t="s">
        <v>102</v>
      </c>
      <c r="C7413" s="1" t="str">
        <f t="array" ref="C7413">_xlfn.XLOOKUP($B7413, sales_teams!$A$2:$A$36, sales_teams!$B$2:$B$36)</f>
        <v>Summer Sewald</v>
      </c>
      <c r="D7413" s="1" t="str">
        <f t="array" ref="D7413">_xlfn.XLOOKUP($B7413, sales_teams!$A$2:$A$36, sales_teams!$C$2:$C$36)</f>
        <v>West</v>
      </c>
      <c r="E7413" s="1" t="s">
        <v>181</v>
      </c>
      <c r="F7413" s="1" t="s">
        <v>119</v>
      </c>
      <c r="G7413" s="1" t="str">
        <f t="array" ref="G7413">IF($F7413="", "", _xlfn.XLOOKUP($F7413,accounts!$A$2:$A$86,accounts!$B$2:$B$86, "Other"))</f>
        <v>technology</v>
      </c>
      <c r="H7413" s="1" t="str">
        <f t="array" ref="H7413">IF($F7413="", "", IFS(_xlfn.XLOOKUP($F7413, accounts!$A$2:$A$86, accounts!$E$2:$E$86, 0)&gt;=1000, "Enterprise", _xlfn.XLOOKUP($F7413, accounts!$A$2:$A$86, accounts!$E$2:$E$86, 0)&gt;=100, "Mid-Market", TRUE, "SMB"))</f>
        <v>Enterprise</v>
      </c>
      <c r="I7413" s="1" t="str">
        <f t="array" ref="I7413">IF($F7413="", "", _xlfn.XLOOKUP($F7413,accounts!$A$2:$A$86,accounts!$F$2:$F$86, "Other"))</f>
        <v>Korea</v>
      </c>
      <c r="J7413" s="1" t="s">
        <v>131</v>
      </c>
      <c r="K7413" s="3">
        <v>43018.0</v>
      </c>
      <c r="L7413" s="3">
        <v>43020.0</v>
      </c>
      <c r="M7413" s="1">
        <v>509.0</v>
      </c>
    </row>
    <row r="7414">
      <c r="A7414" s="1" t="s">
        <v>7619</v>
      </c>
      <c r="B7414" s="1" t="s">
        <v>102</v>
      </c>
      <c r="C7414" s="1" t="str">
        <f t="array" ref="C7414">_xlfn.XLOOKUP($B7414, sales_teams!$A$2:$A$36, sales_teams!$B$2:$B$36)</f>
        <v>Summer Sewald</v>
      </c>
      <c r="D7414" s="1" t="str">
        <f t="array" ref="D7414">_xlfn.XLOOKUP($B7414, sales_teams!$A$2:$A$36, sales_teams!$C$2:$C$36)</f>
        <v>West</v>
      </c>
      <c r="E7414" s="1" t="s">
        <v>181</v>
      </c>
      <c r="F7414" s="1" t="s">
        <v>129</v>
      </c>
      <c r="G7414" s="1" t="str">
        <f t="array" ref="G7414">IF($F7414="", "", _xlfn.XLOOKUP($F7414,accounts!$A$2:$A$86,accounts!$B$2:$B$86, "Other"))</f>
        <v>medical</v>
      </c>
      <c r="H7414" s="1" t="str">
        <f t="array" ref="H7414">IF($F7414="", "", IFS(_xlfn.XLOOKUP($F7414, accounts!$A$2:$A$86, accounts!$E$2:$E$86, 0)&gt;=1000, "Enterprise", _xlfn.XLOOKUP($F7414, accounts!$A$2:$A$86, accounts!$E$2:$E$86, 0)&gt;=100, "Mid-Market", TRUE, "SMB"))</f>
        <v>Enterprise</v>
      </c>
      <c r="I7414" s="1" t="str">
        <f t="array" ref="I7414">IF($F7414="", "", _xlfn.XLOOKUP($F7414,accounts!$A$2:$A$86,accounts!$F$2:$F$86, "Other"))</f>
        <v>United States</v>
      </c>
      <c r="J7414" s="1" t="s">
        <v>131</v>
      </c>
      <c r="K7414" s="3">
        <v>43018.0</v>
      </c>
      <c r="L7414" s="3">
        <v>43030.0</v>
      </c>
      <c r="M7414" s="1">
        <v>528.0</v>
      </c>
    </row>
    <row r="7415">
      <c r="A7415" s="1" t="s">
        <v>7620</v>
      </c>
      <c r="B7415" s="1" t="s">
        <v>102</v>
      </c>
      <c r="C7415" s="1" t="str">
        <f t="array" ref="C7415">_xlfn.XLOOKUP($B7415, sales_teams!$A$2:$A$36, sales_teams!$B$2:$B$36)</f>
        <v>Summer Sewald</v>
      </c>
      <c r="D7415" s="1" t="str">
        <f t="array" ref="D7415">_xlfn.XLOOKUP($B7415, sales_teams!$A$2:$A$36, sales_teams!$C$2:$C$36)</f>
        <v>West</v>
      </c>
      <c r="E7415" s="1" t="s">
        <v>181</v>
      </c>
      <c r="F7415" s="1" t="s">
        <v>161</v>
      </c>
      <c r="G7415" s="1" t="str">
        <f t="array" ref="G7415">IF($F7415="", "", _xlfn.XLOOKUP($F7415,accounts!$A$2:$A$86,accounts!$B$2:$B$86, "Other"))</f>
        <v>marketing</v>
      </c>
      <c r="H7415" s="1" t="str">
        <f t="array" ref="H7415">IF($F7415="", "", IFS(_xlfn.XLOOKUP($F7415, accounts!$A$2:$A$86, accounts!$E$2:$E$86, 0)&gt;=1000, "Enterprise", _xlfn.XLOOKUP($F7415, accounts!$A$2:$A$86, accounts!$E$2:$E$86, 0)&gt;=100, "Mid-Market", TRUE, "SMB"))</f>
        <v>Enterprise</v>
      </c>
      <c r="I7415" s="1" t="str">
        <f t="array" ref="I7415">IF($F7415="", "", _xlfn.XLOOKUP($F7415,accounts!$A$2:$A$86,accounts!$F$2:$F$86, "Other"))</f>
        <v>Poland</v>
      </c>
      <c r="J7415" s="1" t="s">
        <v>131</v>
      </c>
      <c r="K7415" s="3">
        <v>43018.0</v>
      </c>
      <c r="L7415" s="3">
        <v>43022.0</v>
      </c>
      <c r="M7415" s="1">
        <v>549.0</v>
      </c>
    </row>
    <row r="7416">
      <c r="A7416" s="1" t="s">
        <v>7621</v>
      </c>
      <c r="B7416" s="1" t="s">
        <v>17</v>
      </c>
      <c r="C7416" s="1" t="str">
        <f t="array" ref="C7416">_xlfn.XLOOKUP($B7416, sales_teams!$A$2:$A$36, sales_teams!$B$2:$B$36)</f>
        <v>Dustin Brinkmann</v>
      </c>
      <c r="D7416" s="1" t="str">
        <f t="array" ref="D7416">_xlfn.XLOOKUP($B7416, sales_teams!$A$2:$A$36, sales_teams!$C$2:$C$36)</f>
        <v>Central</v>
      </c>
      <c r="E7416" s="1" t="s">
        <v>181</v>
      </c>
      <c r="F7416" s="1" t="s">
        <v>150</v>
      </c>
      <c r="G7416" s="1" t="str">
        <f t="array" ref="G7416">IF($F7416="", "", _xlfn.XLOOKUP($F7416,accounts!$A$2:$A$86,accounts!$B$2:$B$86, "Other"))</f>
        <v>technology</v>
      </c>
      <c r="H7416" s="1" t="str">
        <f t="array" ref="H7416">IF($F7416="", "", IFS(_xlfn.XLOOKUP($F7416, accounts!$A$2:$A$86, accounts!$E$2:$E$86, 0)&gt;=1000, "Enterprise", _xlfn.XLOOKUP($F7416, accounts!$A$2:$A$86, accounts!$E$2:$E$86, 0)&gt;=100, "Mid-Market", TRUE, "SMB"))</f>
        <v>Enterprise</v>
      </c>
      <c r="I7416" s="1" t="str">
        <f t="array" ref="I7416">IF($F7416="", "", _xlfn.XLOOKUP($F7416,accounts!$A$2:$A$86,accounts!$F$2:$F$86, "Other"))</f>
        <v>United States</v>
      </c>
      <c r="J7416" s="1" t="s">
        <v>192</v>
      </c>
      <c r="K7416" s="3">
        <v>43018.0</v>
      </c>
      <c r="L7416" s="3">
        <v>43094.0</v>
      </c>
      <c r="M7416" s="1">
        <v>0.0</v>
      </c>
    </row>
    <row r="7417">
      <c r="A7417" s="1" t="s">
        <v>7622</v>
      </c>
      <c r="B7417" s="1" t="s">
        <v>17</v>
      </c>
      <c r="C7417" s="1" t="str">
        <f t="array" ref="C7417">_xlfn.XLOOKUP($B7417, sales_teams!$A$2:$A$36, sales_teams!$B$2:$B$36)</f>
        <v>Dustin Brinkmann</v>
      </c>
      <c r="D7417" s="1" t="str">
        <f t="array" ref="D7417">_xlfn.XLOOKUP($B7417, sales_teams!$A$2:$A$36, sales_teams!$C$2:$C$36)</f>
        <v>Central</v>
      </c>
      <c r="E7417" s="1" t="s">
        <v>179</v>
      </c>
      <c r="F7417" s="1" t="s">
        <v>113</v>
      </c>
      <c r="G7417" s="1" t="str">
        <f t="array" ref="G7417">IF($F7417="", "", _xlfn.XLOOKUP($F7417,accounts!$A$2:$A$86,accounts!$B$2:$B$86, "Other"))</f>
        <v>telecommunications</v>
      </c>
      <c r="H7417" s="1" t="str">
        <f t="array" ref="H7417">IF($F7417="", "", IFS(_xlfn.XLOOKUP($F7417, accounts!$A$2:$A$86, accounts!$E$2:$E$86, 0)&gt;=1000, "Enterprise", _xlfn.XLOOKUP($F7417, accounts!$A$2:$A$86, accounts!$E$2:$E$86, 0)&gt;=100, "Mid-Market", TRUE, "SMB"))</f>
        <v>Mid-Market</v>
      </c>
      <c r="I7417" s="1" t="str">
        <f t="array" ref="I7417">IF($F7417="", "", _xlfn.XLOOKUP($F7417,accounts!$A$2:$A$86,accounts!$F$2:$F$86, "Other"))</f>
        <v>United States</v>
      </c>
      <c r="J7417" s="1" t="s">
        <v>192</v>
      </c>
      <c r="K7417" s="3">
        <v>43018.0</v>
      </c>
      <c r="L7417" s="3">
        <v>43027.0</v>
      </c>
      <c r="M7417" s="1">
        <v>0.0</v>
      </c>
    </row>
    <row r="7418">
      <c r="A7418" s="1" t="s">
        <v>7623</v>
      </c>
      <c r="B7418" s="1" t="s">
        <v>24</v>
      </c>
      <c r="C7418" s="1" t="str">
        <f t="array" ref="C7418">_xlfn.XLOOKUP($B7418, sales_teams!$A$2:$A$36, sales_teams!$B$2:$B$36)</f>
        <v>Melvin Marxen</v>
      </c>
      <c r="D7418" s="1" t="str">
        <f t="array" ref="D7418">_xlfn.XLOOKUP($B7418, sales_teams!$A$2:$A$36, sales_teams!$C$2:$C$36)</f>
        <v>Central</v>
      </c>
      <c r="E7418" s="1" t="s">
        <v>181</v>
      </c>
      <c r="F7418" s="1" t="s">
        <v>152</v>
      </c>
      <c r="G7418" s="1" t="str">
        <f t="array" ref="G7418">IF($F7418="", "", _xlfn.XLOOKUP($F7418,accounts!$A$2:$A$86,accounts!$B$2:$B$86, "Other"))</f>
        <v>marketing</v>
      </c>
      <c r="H7418" s="1" t="str">
        <f t="array" ref="H7418">IF($F7418="", "", IFS(_xlfn.XLOOKUP($F7418, accounts!$A$2:$A$86, accounts!$E$2:$E$86, 0)&gt;=1000, "Enterprise", _xlfn.XLOOKUP($F7418, accounts!$A$2:$A$86, accounts!$E$2:$E$86, 0)&gt;=100, "Mid-Market", TRUE, "SMB"))</f>
        <v>Mid-Market</v>
      </c>
      <c r="I7418" s="1" t="str">
        <f t="array" ref="I7418">IF($F7418="", "", _xlfn.XLOOKUP($F7418,accounts!$A$2:$A$86,accounts!$F$2:$F$86, "Other"))</f>
        <v>United States</v>
      </c>
      <c r="J7418" s="1" t="s">
        <v>192</v>
      </c>
      <c r="K7418" s="3">
        <v>43018.0</v>
      </c>
      <c r="L7418" s="3">
        <v>43027.0</v>
      </c>
      <c r="M7418" s="1">
        <v>0.0</v>
      </c>
    </row>
    <row r="7419">
      <c r="A7419" s="1" t="s">
        <v>7624</v>
      </c>
      <c r="B7419" s="1" t="s">
        <v>24</v>
      </c>
      <c r="C7419" s="1" t="str">
        <f t="array" ref="C7419">_xlfn.XLOOKUP($B7419, sales_teams!$A$2:$A$36, sales_teams!$B$2:$B$36)</f>
        <v>Melvin Marxen</v>
      </c>
      <c r="D7419" s="1" t="str">
        <f t="array" ref="D7419">_xlfn.XLOOKUP($B7419, sales_teams!$A$2:$A$36, sales_teams!$C$2:$C$36)</f>
        <v>Central</v>
      </c>
      <c r="E7419" s="1" t="s">
        <v>188</v>
      </c>
      <c r="F7419" s="1" t="s">
        <v>110</v>
      </c>
      <c r="G7419" s="1" t="str">
        <f t="array" ref="G7419">IF($F7419="", "", _xlfn.XLOOKUP($F7419,accounts!$A$2:$A$86,accounts!$B$2:$B$86, "Other"))</f>
        <v>technology</v>
      </c>
      <c r="H7419" s="1" t="str">
        <f t="array" ref="H7419">IF($F7419="", "", IFS(_xlfn.XLOOKUP($F7419, accounts!$A$2:$A$86, accounts!$E$2:$E$86, 0)&gt;=1000, "Enterprise", _xlfn.XLOOKUP($F7419, accounts!$A$2:$A$86, accounts!$E$2:$E$86, 0)&gt;=100, "Mid-Market", TRUE, "SMB"))</f>
        <v>Enterprise</v>
      </c>
      <c r="I7419" s="1" t="str">
        <f t="array" ref="I7419">IF($F7419="", "", _xlfn.XLOOKUP($F7419,accounts!$A$2:$A$86,accounts!$F$2:$F$86, "Other"))</f>
        <v>Norway</v>
      </c>
      <c r="J7419" s="1" t="s">
        <v>131</v>
      </c>
      <c r="K7419" s="3">
        <v>43018.0</v>
      </c>
      <c r="L7419" s="3">
        <v>43025.0</v>
      </c>
      <c r="M7419" s="1">
        <v>3578.0</v>
      </c>
    </row>
    <row r="7420">
      <c r="A7420" s="1" t="s">
        <v>7625</v>
      </c>
      <c r="B7420" s="1" t="s">
        <v>18</v>
      </c>
      <c r="C7420" s="1" t="str">
        <f t="array" ref="C7420">_xlfn.XLOOKUP($B7420, sales_teams!$A$2:$A$36, sales_teams!$B$2:$B$36)</f>
        <v>Dustin Brinkmann</v>
      </c>
      <c r="D7420" s="1" t="str">
        <f t="array" ref="D7420">_xlfn.XLOOKUP($B7420, sales_teams!$A$2:$A$36, sales_teams!$C$2:$C$36)</f>
        <v>Central</v>
      </c>
      <c r="E7420" s="1" t="s">
        <v>181</v>
      </c>
      <c r="F7420" s="1" t="s">
        <v>76</v>
      </c>
      <c r="G7420" s="1" t="str">
        <f t="array" ref="G7420">IF($F7420="", "", _xlfn.XLOOKUP($F7420,accounts!$A$2:$A$86,accounts!$B$2:$B$86, "Other"))</f>
        <v>marketing</v>
      </c>
      <c r="H7420" s="1" t="str">
        <f t="array" ref="H7420">IF($F7420="", "", IFS(_xlfn.XLOOKUP($F7420, accounts!$A$2:$A$86, accounts!$E$2:$E$86, 0)&gt;=1000, "Enterprise", _xlfn.XLOOKUP($F7420, accounts!$A$2:$A$86, accounts!$E$2:$E$86, 0)&gt;=100, "Mid-Market", TRUE, "SMB"))</f>
        <v>Enterprise</v>
      </c>
      <c r="I7420" s="1" t="str">
        <f t="array" ref="I7420">IF($F7420="", "", _xlfn.XLOOKUP($F7420,accounts!$A$2:$A$86,accounts!$F$2:$F$86, "Other"))</f>
        <v>United States</v>
      </c>
      <c r="J7420" s="1" t="s">
        <v>131</v>
      </c>
      <c r="K7420" s="3">
        <v>43018.0</v>
      </c>
      <c r="L7420" s="3">
        <v>43098.0</v>
      </c>
      <c r="M7420" s="1">
        <v>523.0</v>
      </c>
    </row>
    <row r="7421">
      <c r="A7421" s="1" t="s">
        <v>7626</v>
      </c>
      <c r="B7421" s="1" t="s">
        <v>41</v>
      </c>
      <c r="C7421" s="1" t="str">
        <f t="array" ref="C7421">_xlfn.XLOOKUP($B7421, sales_teams!$A$2:$A$36, sales_teams!$B$2:$B$36)</f>
        <v>Cara Losch</v>
      </c>
      <c r="D7421" s="1" t="str">
        <f t="array" ref="D7421">_xlfn.XLOOKUP($B7421, sales_teams!$A$2:$A$36, sales_teams!$C$2:$C$36)</f>
        <v>East</v>
      </c>
      <c r="E7421" s="1" t="s">
        <v>148</v>
      </c>
      <c r="F7421" s="1" t="s">
        <v>173</v>
      </c>
      <c r="G7421" s="1" t="str">
        <f t="array" ref="G7421">IF($F7421="", "", _xlfn.XLOOKUP($F7421,accounts!$A$2:$A$86,accounts!$B$2:$B$86, "Other"))</f>
        <v>technology</v>
      </c>
      <c r="H7421" s="1" t="str">
        <f t="array" ref="H7421">IF($F7421="", "", IFS(_xlfn.XLOOKUP($F7421, accounts!$A$2:$A$86, accounts!$E$2:$E$86, 0)&gt;=1000, "Enterprise", _xlfn.XLOOKUP($F7421, accounts!$A$2:$A$86, accounts!$E$2:$E$86, 0)&gt;=100, "Mid-Market", TRUE, "SMB"))</f>
        <v>Mid-Market</v>
      </c>
      <c r="I7421" s="1" t="str">
        <f t="array" ref="I7421">IF($F7421="", "", _xlfn.XLOOKUP($F7421,accounts!$A$2:$A$86,accounts!$F$2:$F$86, "Other"))</f>
        <v>China</v>
      </c>
      <c r="J7421" s="1" t="s">
        <v>131</v>
      </c>
      <c r="K7421" s="3">
        <v>43018.0</v>
      </c>
      <c r="L7421" s="3">
        <v>43019.0</v>
      </c>
      <c r="M7421" s="1">
        <v>4575.0</v>
      </c>
    </row>
    <row r="7422">
      <c r="A7422" s="1" t="s">
        <v>7627</v>
      </c>
      <c r="B7422" s="1" t="s">
        <v>60</v>
      </c>
      <c r="C7422" s="1" t="str">
        <f t="array" ref="C7422">_xlfn.XLOOKUP($B7422, sales_teams!$A$2:$A$36, sales_teams!$B$2:$B$36)</f>
        <v>Celia Rouche</v>
      </c>
      <c r="D7422" s="1" t="str">
        <f t="array" ref="D7422">_xlfn.XLOOKUP($B7422, sales_teams!$A$2:$A$36, sales_teams!$C$2:$C$36)</f>
        <v>West</v>
      </c>
      <c r="E7422" s="1" t="s">
        <v>148</v>
      </c>
      <c r="F7422" s="1" t="s">
        <v>143</v>
      </c>
      <c r="G7422" s="1" t="str">
        <f t="array" ref="G7422">IF($F7422="", "", _xlfn.XLOOKUP($F7422,accounts!$A$2:$A$86,accounts!$B$2:$B$86, "Other"))</f>
        <v>entertainment</v>
      </c>
      <c r="H7422" s="1" t="str">
        <f t="array" ref="H7422">IF($F7422="", "", IFS(_xlfn.XLOOKUP($F7422, accounts!$A$2:$A$86, accounts!$E$2:$E$86, 0)&gt;=1000, "Enterprise", _xlfn.XLOOKUP($F7422, accounts!$A$2:$A$86, accounts!$E$2:$E$86, 0)&gt;=100, "Mid-Market", TRUE, "SMB"))</f>
        <v>Mid-Market</v>
      </c>
      <c r="I7422" s="1" t="str">
        <f t="array" ref="I7422">IF($F7422="", "", _xlfn.XLOOKUP($F7422,accounts!$A$2:$A$86,accounts!$F$2:$F$86, "Other"))</f>
        <v>United States</v>
      </c>
      <c r="J7422" s="1" t="s">
        <v>131</v>
      </c>
      <c r="K7422" s="3">
        <v>43018.0</v>
      </c>
      <c r="L7422" s="3">
        <v>43020.0</v>
      </c>
      <c r="M7422" s="1">
        <v>4552.0</v>
      </c>
    </row>
    <row r="7423">
      <c r="A7423" s="1" t="s">
        <v>7628</v>
      </c>
      <c r="B7423" s="1" t="s">
        <v>105</v>
      </c>
      <c r="C7423" s="1" t="str">
        <f t="array" ref="C7423">_xlfn.XLOOKUP($B7423, sales_teams!$A$2:$A$36, sales_teams!$B$2:$B$36)</f>
        <v>Summer Sewald</v>
      </c>
      <c r="D7423" s="1" t="str">
        <f t="array" ref="D7423">_xlfn.XLOOKUP($B7423, sales_teams!$A$2:$A$36, sales_teams!$C$2:$C$36)</f>
        <v>West</v>
      </c>
      <c r="E7423" s="1" t="s">
        <v>181</v>
      </c>
      <c r="F7423" s="1" t="s">
        <v>127</v>
      </c>
      <c r="G7423" s="1" t="str">
        <f t="array" ref="G7423">IF($F7423="", "", _xlfn.XLOOKUP($F7423,accounts!$A$2:$A$86,accounts!$B$2:$B$86, "Other"))</f>
        <v>technology</v>
      </c>
      <c r="H7423" s="1" t="str">
        <f t="array" ref="H7423">IF($F7423="", "", IFS(_xlfn.XLOOKUP($F7423, accounts!$A$2:$A$86, accounts!$E$2:$E$86, 0)&gt;=1000, "Enterprise", _xlfn.XLOOKUP($F7423, accounts!$A$2:$A$86, accounts!$E$2:$E$86, 0)&gt;=100, "Mid-Market", TRUE, "SMB"))</f>
        <v>Enterprise</v>
      </c>
      <c r="I7423" s="1" t="str">
        <f t="array" ref="I7423">IF($F7423="", "", _xlfn.XLOOKUP($F7423,accounts!$A$2:$A$86,accounts!$F$2:$F$86, "Other"))</f>
        <v>United States</v>
      </c>
      <c r="J7423" s="1" t="s">
        <v>192</v>
      </c>
      <c r="K7423" s="3">
        <v>43018.0</v>
      </c>
      <c r="L7423" s="3">
        <v>43019.0</v>
      </c>
      <c r="M7423" s="1">
        <v>0.0</v>
      </c>
    </row>
    <row r="7424">
      <c r="A7424" s="1" t="s">
        <v>7629</v>
      </c>
      <c r="B7424" s="1" t="s">
        <v>105</v>
      </c>
      <c r="C7424" s="1" t="str">
        <f t="array" ref="C7424">_xlfn.XLOOKUP($B7424, sales_teams!$A$2:$A$36, sales_teams!$B$2:$B$36)</f>
        <v>Summer Sewald</v>
      </c>
      <c r="D7424" s="1" t="str">
        <f t="array" ref="D7424">_xlfn.XLOOKUP($B7424, sales_teams!$A$2:$A$36, sales_teams!$C$2:$C$36)</f>
        <v>West</v>
      </c>
      <c r="E7424" s="1" t="s">
        <v>181</v>
      </c>
      <c r="F7424" s="1" t="s">
        <v>36</v>
      </c>
      <c r="G7424" s="1" t="str">
        <f t="array" ref="G7424">IF($F7424="", "", _xlfn.XLOOKUP($F7424,accounts!$A$2:$A$86,accounts!$B$2:$B$86, "Other"))</f>
        <v>retail</v>
      </c>
      <c r="H7424" s="1" t="str">
        <f t="array" ref="H7424">IF($F7424="", "", IFS(_xlfn.XLOOKUP($F7424, accounts!$A$2:$A$86, accounts!$E$2:$E$86, 0)&gt;=1000, "Enterprise", _xlfn.XLOOKUP($F7424, accounts!$A$2:$A$86, accounts!$E$2:$E$86, 0)&gt;=100, "Mid-Market", TRUE, "SMB"))</f>
        <v>Enterprise</v>
      </c>
      <c r="I7424" s="1" t="str">
        <f t="array" ref="I7424">IF($F7424="", "", _xlfn.XLOOKUP($F7424,accounts!$A$2:$A$86,accounts!$F$2:$F$86, "Other"))</f>
        <v>United States</v>
      </c>
      <c r="J7424" s="1" t="s">
        <v>131</v>
      </c>
      <c r="K7424" s="3">
        <v>43018.0</v>
      </c>
      <c r="L7424" s="3">
        <v>43092.0</v>
      </c>
      <c r="M7424" s="1">
        <v>551.0</v>
      </c>
    </row>
    <row r="7425">
      <c r="A7425" s="1" t="s">
        <v>7630</v>
      </c>
      <c r="B7425" s="1" t="s">
        <v>105</v>
      </c>
      <c r="C7425" s="1" t="str">
        <f t="array" ref="C7425">_xlfn.XLOOKUP($B7425, sales_teams!$A$2:$A$36, sales_teams!$B$2:$B$36)</f>
        <v>Summer Sewald</v>
      </c>
      <c r="D7425" s="1" t="str">
        <f t="array" ref="D7425">_xlfn.XLOOKUP($B7425, sales_teams!$A$2:$A$36, sales_teams!$C$2:$C$36)</f>
        <v>West</v>
      </c>
      <c r="E7425" s="1" t="s">
        <v>181</v>
      </c>
      <c r="F7425" s="1" t="s">
        <v>85</v>
      </c>
      <c r="G7425" s="1" t="str">
        <f t="array" ref="G7425">IF($F7425="", "", _xlfn.XLOOKUP($F7425,accounts!$A$2:$A$86,accounts!$B$2:$B$86, "Other"))</f>
        <v>telecommunications</v>
      </c>
      <c r="H7425" s="1" t="str">
        <f t="array" ref="H7425">IF($F7425="", "", IFS(_xlfn.XLOOKUP($F7425, accounts!$A$2:$A$86, accounts!$E$2:$E$86, 0)&gt;=1000, "Enterprise", _xlfn.XLOOKUP($F7425, accounts!$A$2:$A$86, accounts!$E$2:$E$86, 0)&gt;=100, "Mid-Market", TRUE, "SMB"))</f>
        <v>Enterprise</v>
      </c>
      <c r="I7425" s="1" t="str">
        <f t="array" ref="I7425">IF($F7425="", "", _xlfn.XLOOKUP($F7425,accounts!$A$2:$A$86,accounts!$F$2:$F$86, "Other"))</f>
        <v>United States</v>
      </c>
      <c r="J7425" s="1" t="s">
        <v>131</v>
      </c>
      <c r="K7425" s="3">
        <v>43018.0</v>
      </c>
      <c r="L7425" s="3">
        <v>43026.0</v>
      </c>
      <c r="M7425" s="1">
        <v>545.0</v>
      </c>
    </row>
    <row r="7426">
      <c r="A7426" s="1" t="s">
        <v>7631</v>
      </c>
      <c r="B7426" s="1" t="s">
        <v>105</v>
      </c>
      <c r="C7426" s="1" t="str">
        <f t="array" ref="C7426">_xlfn.XLOOKUP($B7426, sales_teams!$A$2:$A$36, sales_teams!$B$2:$B$36)</f>
        <v>Summer Sewald</v>
      </c>
      <c r="D7426" s="1" t="str">
        <f t="array" ref="D7426">_xlfn.XLOOKUP($B7426, sales_teams!$A$2:$A$36, sales_teams!$C$2:$C$36)</f>
        <v>West</v>
      </c>
      <c r="E7426" s="1" t="s">
        <v>109</v>
      </c>
      <c r="F7426" s="1" t="s">
        <v>170</v>
      </c>
      <c r="G7426" s="1" t="str">
        <f t="array" ref="G7426">IF($F7426="", "", _xlfn.XLOOKUP($F7426,accounts!$A$2:$A$86,accounts!$B$2:$B$86, "Other"))</f>
        <v>employment</v>
      </c>
      <c r="H7426" s="1" t="str">
        <f t="array" ref="H7426">IF($F7426="", "", IFS(_xlfn.XLOOKUP($F7426, accounts!$A$2:$A$86, accounts!$E$2:$E$86, 0)&gt;=1000, "Enterprise", _xlfn.XLOOKUP($F7426, accounts!$A$2:$A$86, accounts!$E$2:$E$86, 0)&gt;=100, "Mid-Market", TRUE, "SMB"))</f>
        <v>Enterprise</v>
      </c>
      <c r="I7426" s="1" t="str">
        <f t="array" ref="I7426">IF($F7426="", "", _xlfn.XLOOKUP($F7426,accounts!$A$2:$A$86,accounts!$F$2:$F$86, "Other"))</f>
        <v>United States</v>
      </c>
      <c r="J7426" s="1" t="s">
        <v>131</v>
      </c>
      <c r="K7426" s="3">
        <v>43018.0</v>
      </c>
      <c r="L7426" s="3">
        <v>43023.0</v>
      </c>
      <c r="M7426" s="1">
        <v>1134.0</v>
      </c>
    </row>
    <row r="7427">
      <c r="A7427" s="1" t="s">
        <v>7632</v>
      </c>
      <c r="B7427" s="1" t="s">
        <v>7</v>
      </c>
      <c r="C7427" s="1" t="str">
        <f t="array" ref="C7427">_xlfn.XLOOKUP($B7427, sales_teams!$A$2:$A$36, sales_teams!$B$2:$B$36)</f>
        <v>Dustin Brinkmann</v>
      </c>
      <c r="D7427" s="1" t="str">
        <f t="array" ref="D7427">_xlfn.XLOOKUP($B7427, sales_teams!$A$2:$A$36, sales_teams!$C$2:$C$36)</f>
        <v>Central</v>
      </c>
      <c r="E7427" s="1" t="s">
        <v>188</v>
      </c>
      <c r="F7427" s="1" t="s">
        <v>156</v>
      </c>
      <c r="G7427" s="1" t="str">
        <f t="array" ref="G7427">IF($F7427="", "", _xlfn.XLOOKUP($F7427,accounts!$A$2:$A$86,accounts!$B$2:$B$86, "Other"))</f>
        <v>employment</v>
      </c>
      <c r="H7427" s="1" t="str">
        <f t="array" ref="H7427">IF($F7427="", "", IFS(_xlfn.XLOOKUP($F7427, accounts!$A$2:$A$86, accounts!$E$2:$E$86, 0)&gt;=1000, "Enterprise", _xlfn.XLOOKUP($F7427, accounts!$A$2:$A$86, accounts!$E$2:$E$86, 0)&gt;=100, "Mid-Market", TRUE, "SMB"))</f>
        <v>Mid-Market</v>
      </c>
      <c r="I7427" s="1" t="str">
        <f t="array" ref="I7427">IF($F7427="", "", _xlfn.XLOOKUP($F7427,accounts!$A$2:$A$86,accounts!$F$2:$F$86, "Other"))</f>
        <v>United States</v>
      </c>
      <c r="J7427" s="1" t="s">
        <v>192</v>
      </c>
      <c r="K7427" s="3">
        <v>43019.0</v>
      </c>
      <c r="L7427" s="3">
        <v>43021.0</v>
      </c>
      <c r="M7427" s="1">
        <v>0.0</v>
      </c>
    </row>
    <row r="7428">
      <c r="A7428" s="1" t="s">
        <v>7633</v>
      </c>
      <c r="B7428" s="1" t="s">
        <v>7</v>
      </c>
      <c r="C7428" s="1" t="str">
        <f t="array" ref="C7428">_xlfn.XLOOKUP($B7428, sales_teams!$A$2:$A$36, sales_teams!$B$2:$B$36)</f>
        <v>Dustin Brinkmann</v>
      </c>
      <c r="D7428" s="1" t="str">
        <f t="array" ref="D7428">_xlfn.XLOOKUP($B7428, sales_teams!$A$2:$A$36, sales_teams!$C$2:$C$36)</f>
        <v>Central</v>
      </c>
      <c r="E7428" s="1" t="s">
        <v>188</v>
      </c>
      <c r="F7428" s="1" t="s">
        <v>152</v>
      </c>
      <c r="G7428" s="1" t="str">
        <f t="array" ref="G7428">IF($F7428="", "", _xlfn.XLOOKUP($F7428,accounts!$A$2:$A$86,accounts!$B$2:$B$86, "Other"))</f>
        <v>marketing</v>
      </c>
      <c r="H7428" s="1" t="str">
        <f t="array" ref="H7428">IF($F7428="", "", IFS(_xlfn.XLOOKUP($F7428, accounts!$A$2:$A$86, accounts!$E$2:$E$86, 0)&gt;=1000, "Enterprise", _xlfn.XLOOKUP($F7428, accounts!$A$2:$A$86, accounts!$E$2:$E$86, 0)&gt;=100, "Mid-Market", TRUE, "SMB"))</f>
        <v>Mid-Market</v>
      </c>
      <c r="I7428" s="1" t="str">
        <f t="array" ref="I7428">IF($F7428="", "", _xlfn.XLOOKUP($F7428,accounts!$A$2:$A$86,accounts!$F$2:$F$86, "Other"))</f>
        <v>United States</v>
      </c>
      <c r="J7428" s="1" t="s">
        <v>131</v>
      </c>
      <c r="K7428" s="3">
        <v>43019.0</v>
      </c>
      <c r="L7428" s="3">
        <v>43024.0</v>
      </c>
      <c r="M7428" s="1">
        <v>3434.0</v>
      </c>
    </row>
    <row r="7429">
      <c r="A7429" s="1" t="s">
        <v>7634</v>
      </c>
      <c r="B7429" s="1" t="s">
        <v>57</v>
      </c>
      <c r="C7429" s="1" t="str">
        <f t="array" ref="C7429">_xlfn.XLOOKUP($B7429, sales_teams!$A$2:$A$36, sales_teams!$B$2:$B$36)</f>
        <v>Rocco Neubert</v>
      </c>
      <c r="D7429" s="1" t="str">
        <f t="array" ref="D7429">_xlfn.XLOOKUP($B7429, sales_teams!$A$2:$A$36, sales_teams!$C$2:$C$36)</f>
        <v>East</v>
      </c>
      <c r="E7429" s="1" t="s">
        <v>181</v>
      </c>
      <c r="F7429" s="1" t="s">
        <v>59</v>
      </c>
      <c r="G7429" s="1" t="str">
        <f t="array" ref="G7429">IF($F7429="", "", _xlfn.XLOOKUP($F7429,accounts!$A$2:$A$86,accounts!$B$2:$B$86, "Other"))</f>
        <v>medical</v>
      </c>
      <c r="H7429" s="1" t="str">
        <f t="array" ref="H7429">IF($F7429="", "", IFS(_xlfn.XLOOKUP($F7429, accounts!$A$2:$A$86, accounts!$E$2:$E$86, 0)&gt;=1000, "Enterprise", _xlfn.XLOOKUP($F7429, accounts!$A$2:$A$86, accounts!$E$2:$E$86, 0)&gt;=100, "Mid-Market", TRUE, "SMB"))</f>
        <v>SMB</v>
      </c>
      <c r="I7429" s="1" t="str">
        <f t="array" ref="I7429">IF($F7429="", "", _xlfn.XLOOKUP($F7429,accounts!$A$2:$A$86,accounts!$F$2:$F$86, "Other"))</f>
        <v>United States</v>
      </c>
      <c r="J7429" s="1" t="s">
        <v>131</v>
      </c>
      <c r="K7429" s="3">
        <v>43019.0</v>
      </c>
      <c r="L7429" s="3">
        <v>43096.0</v>
      </c>
      <c r="M7429" s="1">
        <v>505.0</v>
      </c>
    </row>
    <row r="7430">
      <c r="A7430" s="1" t="s">
        <v>7635</v>
      </c>
      <c r="B7430" s="1" t="s">
        <v>57</v>
      </c>
      <c r="C7430" s="1" t="str">
        <f t="array" ref="C7430">_xlfn.XLOOKUP($B7430, sales_teams!$A$2:$A$36, sales_teams!$B$2:$B$36)</f>
        <v>Rocco Neubert</v>
      </c>
      <c r="D7430" s="1" t="str">
        <f t="array" ref="D7430">_xlfn.XLOOKUP($B7430, sales_teams!$A$2:$A$36, sales_teams!$C$2:$C$36)</f>
        <v>East</v>
      </c>
      <c r="E7430" s="1" t="s">
        <v>109</v>
      </c>
      <c r="F7430" s="1" t="s">
        <v>98</v>
      </c>
      <c r="G7430" s="1" t="str">
        <f t="array" ref="G7430">IF($F7430="", "", _xlfn.XLOOKUP($F7430,accounts!$A$2:$A$86,accounts!$B$2:$B$86, "Other"))</f>
        <v>retail</v>
      </c>
      <c r="H7430" s="1" t="str">
        <f t="array" ref="H7430">IF($F7430="", "", IFS(_xlfn.XLOOKUP($F7430, accounts!$A$2:$A$86, accounts!$E$2:$E$86, 0)&gt;=1000, "Enterprise", _xlfn.XLOOKUP($F7430, accounts!$A$2:$A$86, accounts!$E$2:$E$86, 0)&gt;=100, "Mid-Market", TRUE, "SMB"))</f>
        <v>Enterprise</v>
      </c>
      <c r="I7430" s="1" t="str">
        <f t="array" ref="I7430">IF($F7430="", "", _xlfn.XLOOKUP($F7430,accounts!$A$2:$A$86,accounts!$F$2:$F$86, "Other"))</f>
        <v>Japan</v>
      </c>
      <c r="J7430" s="1" t="s">
        <v>131</v>
      </c>
      <c r="K7430" s="3">
        <v>43019.0</v>
      </c>
      <c r="L7430" s="3">
        <v>43029.0</v>
      </c>
      <c r="M7430" s="1">
        <v>1066.0</v>
      </c>
    </row>
    <row r="7431">
      <c r="A7431" s="1" t="s">
        <v>7636</v>
      </c>
      <c r="B7431" s="1" t="s">
        <v>52</v>
      </c>
      <c r="C7431" s="1" t="str">
        <f t="array" ref="C7431">_xlfn.XLOOKUP($B7431, sales_teams!$A$2:$A$36, sales_teams!$B$2:$B$36)</f>
        <v>Rocco Neubert</v>
      </c>
      <c r="D7431" s="1" t="str">
        <f t="array" ref="D7431">_xlfn.XLOOKUP($B7431, sales_teams!$A$2:$A$36, sales_teams!$C$2:$C$36)</f>
        <v>East</v>
      </c>
      <c r="E7431" s="1" t="s">
        <v>181</v>
      </c>
      <c r="F7431" s="1" t="s">
        <v>172</v>
      </c>
      <c r="G7431" s="1" t="str">
        <f t="array" ref="G7431">IF($F7431="", "", _xlfn.XLOOKUP($F7431,accounts!$A$2:$A$86,accounts!$B$2:$B$86, "Other"))</f>
        <v>retail</v>
      </c>
      <c r="H7431" s="1" t="str">
        <f t="array" ref="H7431">IF($F7431="", "", IFS(_xlfn.XLOOKUP($F7431, accounts!$A$2:$A$86, accounts!$E$2:$E$86, 0)&gt;=1000, "Enterprise", _xlfn.XLOOKUP($F7431, accounts!$A$2:$A$86, accounts!$E$2:$E$86, 0)&gt;=100, "Mid-Market", TRUE, "SMB"))</f>
        <v>Mid-Market</v>
      </c>
      <c r="I7431" s="1" t="str">
        <f t="array" ref="I7431">IF($F7431="", "", _xlfn.XLOOKUP($F7431,accounts!$A$2:$A$86,accounts!$F$2:$F$86, "Other"))</f>
        <v>United States</v>
      </c>
      <c r="J7431" s="1" t="s">
        <v>131</v>
      </c>
      <c r="K7431" s="3">
        <v>43019.0</v>
      </c>
      <c r="L7431" s="3">
        <v>43051.0</v>
      </c>
      <c r="M7431" s="1">
        <v>580.0</v>
      </c>
    </row>
    <row r="7432">
      <c r="A7432" s="1" t="s">
        <v>7637</v>
      </c>
      <c r="B7432" s="1" t="s">
        <v>39</v>
      </c>
      <c r="C7432" s="1" t="str">
        <f t="array" ref="C7432">_xlfn.XLOOKUP($B7432, sales_teams!$A$2:$A$36, sales_teams!$B$2:$B$36)</f>
        <v>Cara Losch</v>
      </c>
      <c r="D7432" s="1" t="str">
        <f t="array" ref="D7432">_xlfn.XLOOKUP($B7432, sales_teams!$A$2:$A$36, sales_teams!$C$2:$C$36)</f>
        <v>East</v>
      </c>
      <c r="E7432" s="1" t="s">
        <v>148</v>
      </c>
      <c r="F7432" s="1" t="s">
        <v>121</v>
      </c>
      <c r="G7432" s="1" t="str">
        <f t="array" ref="G7432">IF($F7432="", "", _xlfn.XLOOKUP($F7432,accounts!$A$2:$A$86,accounts!$B$2:$B$86, "Other"))</f>
        <v>telecommunications</v>
      </c>
      <c r="H7432" s="1" t="str">
        <f t="array" ref="H7432">IF($F7432="", "", IFS(_xlfn.XLOOKUP($F7432, accounts!$A$2:$A$86, accounts!$E$2:$E$86, 0)&gt;=1000, "Enterprise", _xlfn.XLOOKUP($F7432, accounts!$A$2:$A$86, accounts!$E$2:$E$86, 0)&gt;=100, "Mid-Market", TRUE, "SMB"))</f>
        <v>Enterprise</v>
      </c>
      <c r="I7432" s="1" t="str">
        <f t="array" ref="I7432">IF($F7432="", "", _xlfn.XLOOKUP($F7432,accounts!$A$2:$A$86,accounts!$F$2:$F$86, "Other"))</f>
        <v>United States</v>
      </c>
      <c r="J7432" s="1" t="s">
        <v>131</v>
      </c>
      <c r="K7432" s="3">
        <v>43019.0</v>
      </c>
      <c r="L7432" s="3">
        <v>43089.0</v>
      </c>
      <c r="M7432" s="1">
        <v>4501.0</v>
      </c>
    </row>
    <row r="7433">
      <c r="A7433" s="1" t="s">
        <v>7638</v>
      </c>
      <c r="B7433" s="1" t="s">
        <v>30</v>
      </c>
      <c r="C7433" s="1" t="str">
        <f t="array" ref="C7433">_xlfn.XLOOKUP($B7433, sales_teams!$A$2:$A$36, sales_teams!$B$2:$B$36)</f>
        <v>Melvin Marxen</v>
      </c>
      <c r="D7433" s="1" t="str">
        <f t="array" ref="D7433">_xlfn.XLOOKUP($B7433, sales_teams!$A$2:$A$36, sales_teams!$C$2:$C$36)</f>
        <v>Central</v>
      </c>
      <c r="E7433" s="1" t="s">
        <v>109</v>
      </c>
      <c r="F7433" s="1" t="s">
        <v>110</v>
      </c>
      <c r="G7433" s="1" t="str">
        <f t="array" ref="G7433">IF($F7433="", "", _xlfn.XLOOKUP($F7433,accounts!$A$2:$A$86,accounts!$B$2:$B$86, "Other"))</f>
        <v>technology</v>
      </c>
      <c r="H7433" s="1" t="str">
        <f t="array" ref="H7433">IF($F7433="", "", IFS(_xlfn.XLOOKUP($F7433, accounts!$A$2:$A$86, accounts!$E$2:$E$86, 0)&gt;=1000, "Enterprise", _xlfn.XLOOKUP($F7433, accounts!$A$2:$A$86, accounts!$E$2:$E$86, 0)&gt;=100, "Mid-Market", TRUE, "SMB"))</f>
        <v>Enterprise</v>
      </c>
      <c r="I7433" s="1" t="str">
        <f t="array" ref="I7433">IF($F7433="", "", _xlfn.XLOOKUP($F7433,accounts!$A$2:$A$86,accounts!$F$2:$F$86, "Other"))</f>
        <v>Norway</v>
      </c>
      <c r="J7433" s="1" t="s">
        <v>192</v>
      </c>
      <c r="K7433" s="3">
        <v>43019.0</v>
      </c>
      <c r="L7433" s="3">
        <v>43027.0</v>
      </c>
      <c r="M7433" s="1">
        <v>0.0</v>
      </c>
    </row>
    <row r="7434">
      <c r="A7434" s="1" t="s">
        <v>7639</v>
      </c>
      <c r="B7434" s="1" t="s">
        <v>30</v>
      </c>
      <c r="C7434" s="1" t="str">
        <f t="array" ref="C7434">_xlfn.XLOOKUP($B7434, sales_teams!$A$2:$A$36, sales_teams!$B$2:$B$36)</f>
        <v>Melvin Marxen</v>
      </c>
      <c r="D7434" s="1" t="str">
        <f t="array" ref="D7434">_xlfn.XLOOKUP($B7434, sales_teams!$A$2:$A$36, sales_teams!$C$2:$C$36)</f>
        <v>Central</v>
      </c>
      <c r="E7434" s="1" t="s">
        <v>194</v>
      </c>
      <c r="F7434" s="1" t="s">
        <v>150</v>
      </c>
      <c r="G7434" s="1" t="str">
        <f t="array" ref="G7434">IF($F7434="", "", _xlfn.XLOOKUP($F7434,accounts!$A$2:$A$86,accounts!$B$2:$B$86, "Other"))</f>
        <v>technology</v>
      </c>
      <c r="H7434" s="1" t="str">
        <f t="array" ref="H7434">IF($F7434="", "", IFS(_xlfn.XLOOKUP($F7434, accounts!$A$2:$A$86, accounts!$E$2:$E$86, 0)&gt;=1000, "Enterprise", _xlfn.XLOOKUP($F7434, accounts!$A$2:$A$86, accounts!$E$2:$E$86, 0)&gt;=100, "Mid-Market", TRUE, "SMB"))</f>
        <v>Enterprise</v>
      </c>
      <c r="I7434" s="1" t="str">
        <f t="array" ref="I7434">IF($F7434="", "", _xlfn.XLOOKUP($F7434,accounts!$A$2:$A$86,accounts!$F$2:$F$86, "Other"))</f>
        <v>United States</v>
      </c>
      <c r="J7434" s="1" t="s">
        <v>192</v>
      </c>
      <c r="K7434" s="3">
        <v>43019.0</v>
      </c>
      <c r="L7434" s="3">
        <v>43021.0</v>
      </c>
      <c r="M7434" s="1">
        <v>0.0</v>
      </c>
    </row>
    <row r="7435">
      <c r="A7435" s="1" t="s">
        <v>7640</v>
      </c>
      <c r="B7435" s="1" t="s">
        <v>30</v>
      </c>
      <c r="C7435" s="1" t="str">
        <f t="array" ref="C7435">_xlfn.XLOOKUP($B7435, sales_teams!$A$2:$A$36, sales_teams!$B$2:$B$36)</f>
        <v>Melvin Marxen</v>
      </c>
      <c r="D7435" s="1" t="str">
        <f t="array" ref="D7435">_xlfn.XLOOKUP($B7435, sales_teams!$A$2:$A$36, sales_teams!$C$2:$C$36)</f>
        <v>Central</v>
      </c>
      <c r="E7435" s="1" t="s">
        <v>194</v>
      </c>
      <c r="F7435" s="1" t="s">
        <v>165</v>
      </c>
      <c r="G7435" s="1" t="str">
        <f t="array" ref="G7435">IF($F7435="", "", _xlfn.XLOOKUP($F7435,accounts!$A$2:$A$86,accounts!$B$2:$B$86, "Other"))</f>
        <v>telecommunications</v>
      </c>
      <c r="H7435" s="1" t="str">
        <f t="array" ref="H7435">IF($F7435="", "", IFS(_xlfn.XLOOKUP($F7435, accounts!$A$2:$A$86, accounts!$E$2:$E$86, 0)&gt;=1000, "Enterprise", _xlfn.XLOOKUP($F7435, accounts!$A$2:$A$86, accounts!$E$2:$E$86, 0)&gt;=100, "Mid-Market", TRUE, "SMB"))</f>
        <v>Enterprise</v>
      </c>
      <c r="I7435" s="1" t="str">
        <f t="array" ref="I7435">IF($F7435="", "", _xlfn.XLOOKUP($F7435,accounts!$A$2:$A$86,accounts!$F$2:$F$86, "Other"))</f>
        <v>United States</v>
      </c>
      <c r="J7435" s="1" t="s">
        <v>131</v>
      </c>
      <c r="K7435" s="3">
        <v>43019.0</v>
      </c>
      <c r="L7435" s="3">
        <v>43042.0</v>
      </c>
      <c r="M7435" s="1">
        <v>6182.0</v>
      </c>
    </row>
    <row r="7436">
      <c r="A7436" s="1" t="s">
        <v>7641</v>
      </c>
      <c r="B7436" s="1" t="s">
        <v>53</v>
      </c>
      <c r="C7436" s="1" t="str">
        <f t="array" ref="C7436">_xlfn.XLOOKUP($B7436, sales_teams!$A$2:$A$36, sales_teams!$B$2:$B$36)</f>
        <v>Rocco Neubert</v>
      </c>
      <c r="D7436" s="1" t="str">
        <f t="array" ref="D7436">_xlfn.XLOOKUP($B7436, sales_teams!$A$2:$A$36, sales_teams!$C$2:$C$36)</f>
        <v>East</v>
      </c>
      <c r="E7436" s="1" t="s">
        <v>148</v>
      </c>
      <c r="F7436" s="1" t="s">
        <v>43</v>
      </c>
      <c r="G7436" s="1" t="str">
        <f t="array" ref="G7436">IF($F7436="", "", _xlfn.XLOOKUP($F7436,accounts!$A$2:$A$86,accounts!$B$2:$B$86, "Other"))</f>
        <v>software</v>
      </c>
      <c r="H7436" s="1" t="str">
        <f t="array" ref="H7436">IF($F7436="", "", IFS(_xlfn.XLOOKUP($F7436, accounts!$A$2:$A$86, accounts!$E$2:$E$86, 0)&gt;=1000, "Enterprise", _xlfn.XLOOKUP($F7436, accounts!$A$2:$A$86, accounts!$E$2:$E$86, 0)&gt;=100, "Mid-Market", TRUE, "SMB"))</f>
        <v>Enterprise</v>
      </c>
      <c r="I7436" s="1" t="str">
        <f t="array" ref="I7436">IF($F7436="", "", _xlfn.XLOOKUP($F7436,accounts!$A$2:$A$86,accounts!$F$2:$F$86, "Other"))</f>
        <v>United States</v>
      </c>
      <c r="J7436" s="1" t="s">
        <v>131</v>
      </c>
      <c r="K7436" s="3">
        <v>43019.0</v>
      </c>
      <c r="L7436" s="3">
        <v>43020.0</v>
      </c>
      <c r="M7436" s="1">
        <v>4763.0</v>
      </c>
    </row>
    <row r="7437">
      <c r="A7437" s="1" t="s">
        <v>7642</v>
      </c>
      <c r="B7437" s="1" t="s">
        <v>53</v>
      </c>
      <c r="C7437" s="1" t="str">
        <f t="array" ref="C7437">_xlfn.XLOOKUP($B7437, sales_teams!$A$2:$A$36, sales_teams!$B$2:$B$36)</f>
        <v>Rocco Neubert</v>
      </c>
      <c r="D7437" s="1" t="str">
        <f t="array" ref="D7437">_xlfn.XLOOKUP($B7437, sales_teams!$A$2:$A$36, sales_teams!$C$2:$C$36)</f>
        <v>East</v>
      </c>
      <c r="E7437" s="1" t="s">
        <v>188</v>
      </c>
      <c r="F7437" s="1" t="s">
        <v>103</v>
      </c>
      <c r="G7437" s="1" t="str">
        <f t="array" ref="G7437">IF($F7437="", "", _xlfn.XLOOKUP($F7437,accounts!$A$2:$A$86,accounts!$B$2:$B$86, "Other"))</f>
        <v>retail</v>
      </c>
      <c r="H7437" s="1" t="str">
        <f t="array" ref="H7437">IF($F7437="", "", IFS(_xlfn.XLOOKUP($F7437, accounts!$A$2:$A$86, accounts!$E$2:$E$86, 0)&gt;=1000, "Enterprise", _xlfn.XLOOKUP($F7437, accounts!$A$2:$A$86, accounts!$E$2:$E$86, 0)&gt;=100, "Mid-Market", TRUE, "SMB"))</f>
        <v>Enterprise</v>
      </c>
      <c r="I7437" s="1" t="str">
        <f t="array" ref="I7437">IF($F7437="", "", _xlfn.XLOOKUP($F7437,accounts!$A$2:$A$86,accounts!$F$2:$F$86, "Other"))</f>
        <v>United States</v>
      </c>
      <c r="J7437" s="1" t="s">
        <v>131</v>
      </c>
      <c r="K7437" s="3">
        <v>43019.0</v>
      </c>
      <c r="L7437" s="3">
        <v>43028.0</v>
      </c>
      <c r="M7437" s="1">
        <v>3024.0</v>
      </c>
    </row>
    <row r="7438">
      <c r="A7438" s="1" t="s">
        <v>7643</v>
      </c>
      <c r="B7438" s="1" t="s">
        <v>42</v>
      </c>
      <c r="C7438" s="1" t="str">
        <f t="array" ref="C7438">_xlfn.XLOOKUP($B7438, sales_teams!$A$2:$A$36, sales_teams!$B$2:$B$36)</f>
        <v>Cara Losch</v>
      </c>
      <c r="D7438" s="1" t="str">
        <f t="array" ref="D7438">_xlfn.XLOOKUP($B7438, sales_teams!$A$2:$A$36, sales_teams!$C$2:$C$36)</f>
        <v>East</v>
      </c>
      <c r="E7438" s="1" t="s">
        <v>179</v>
      </c>
      <c r="F7438" s="1" t="s">
        <v>98</v>
      </c>
      <c r="G7438" s="1" t="str">
        <f t="array" ref="G7438">IF($F7438="", "", _xlfn.XLOOKUP($F7438,accounts!$A$2:$A$86,accounts!$B$2:$B$86, "Other"))</f>
        <v>retail</v>
      </c>
      <c r="H7438" s="1" t="str">
        <f t="array" ref="H7438">IF($F7438="", "", IFS(_xlfn.XLOOKUP($F7438, accounts!$A$2:$A$86, accounts!$E$2:$E$86, 0)&gt;=1000, "Enterprise", _xlfn.XLOOKUP($F7438, accounts!$A$2:$A$86, accounts!$E$2:$E$86, 0)&gt;=100, "Mid-Market", TRUE, "SMB"))</f>
        <v>Enterprise</v>
      </c>
      <c r="I7438" s="1" t="str">
        <f t="array" ref="I7438">IF($F7438="", "", _xlfn.XLOOKUP($F7438,accounts!$A$2:$A$86,accounts!$F$2:$F$86, "Other"))</f>
        <v>Japan</v>
      </c>
      <c r="J7438" s="1" t="s">
        <v>192</v>
      </c>
      <c r="K7438" s="3">
        <v>43019.0</v>
      </c>
      <c r="L7438" s="3">
        <v>43020.0</v>
      </c>
      <c r="M7438" s="1">
        <v>0.0</v>
      </c>
    </row>
    <row r="7439">
      <c r="A7439" s="1" t="s">
        <v>7644</v>
      </c>
      <c r="B7439" s="1" t="s">
        <v>99</v>
      </c>
      <c r="C7439" s="1" t="str">
        <f t="array" ref="C7439">_xlfn.XLOOKUP($B7439, sales_teams!$A$2:$A$36, sales_teams!$B$2:$B$36)</f>
        <v>Summer Sewald</v>
      </c>
      <c r="D7439" s="1" t="str">
        <f t="array" ref="D7439">_xlfn.XLOOKUP($B7439, sales_teams!$A$2:$A$36, sales_teams!$C$2:$C$36)</f>
        <v>West</v>
      </c>
      <c r="E7439" s="1" t="s">
        <v>181</v>
      </c>
      <c r="F7439" s="1" t="s">
        <v>115</v>
      </c>
      <c r="G7439" s="1" t="str">
        <f t="array" ref="G7439">IF($F7439="", "", _xlfn.XLOOKUP($F7439,accounts!$A$2:$A$86,accounts!$B$2:$B$86, "Other"))</f>
        <v>services</v>
      </c>
      <c r="H7439" s="1" t="str">
        <f t="array" ref="H7439">IF($F7439="", "", IFS(_xlfn.XLOOKUP($F7439, accounts!$A$2:$A$86, accounts!$E$2:$E$86, 0)&gt;=1000, "Enterprise", _xlfn.XLOOKUP($F7439, accounts!$A$2:$A$86, accounts!$E$2:$E$86, 0)&gt;=100, "Mid-Market", TRUE, "SMB"))</f>
        <v>Enterprise</v>
      </c>
      <c r="I7439" s="1" t="str">
        <f t="array" ref="I7439">IF($F7439="", "", _xlfn.XLOOKUP($F7439,accounts!$A$2:$A$86,accounts!$F$2:$F$86, "Other"))</f>
        <v>United States</v>
      </c>
      <c r="J7439" s="1" t="s">
        <v>192</v>
      </c>
      <c r="K7439" s="3">
        <v>43019.0</v>
      </c>
      <c r="L7439" s="3">
        <v>43021.0</v>
      </c>
      <c r="M7439" s="1">
        <v>0.0</v>
      </c>
    </row>
    <row r="7440">
      <c r="A7440" s="1" t="s">
        <v>7645</v>
      </c>
      <c r="B7440" s="1" t="s">
        <v>99</v>
      </c>
      <c r="C7440" s="1" t="str">
        <f t="array" ref="C7440">_xlfn.XLOOKUP($B7440, sales_teams!$A$2:$A$36, sales_teams!$B$2:$B$36)</f>
        <v>Summer Sewald</v>
      </c>
      <c r="D7440" s="1" t="str">
        <f t="array" ref="D7440">_xlfn.XLOOKUP($B7440, sales_teams!$A$2:$A$36, sales_teams!$C$2:$C$36)</f>
        <v>West</v>
      </c>
      <c r="E7440" s="1" t="s">
        <v>194</v>
      </c>
      <c r="F7440" s="1" t="s">
        <v>114</v>
      </c>
      <c r="G7440" s="1" t="str">
        <f t="array" ref="G7440">IF($F7440="", "", _xlfn.XLOOKUP($F7440,accounts!$A$2:$A$86,accounts!$B$2:$B$86, "Other"))</f>
        <v>marketing</v>
      </c>
      <c r="H7440" s="1" t="str">
        <f t="array" ref="H7440">IF($F7440="", "", IFS(_xlfn.XLOOKUP($F7440, accounts!$A$2:$A$86, accounts!$E$2:$E$86, 0)&gt;=1000, "Enterprise", _xlfn.XLOOKUP($F7440, accounts!$A$2:$A$86, accounts!$E$2:$E$86, 0)&gt;=100, "Mid-Market", TRUE, "SMB"))</f>
        <v>Enterprise</v>
      </c>
      <c r="I7440" s="1" t="str">
        <f t="array" ref="I7440">IF($F7440="", "", _xlfn.XLOOKUP($F7440,accounts!$A$2:$A$86,accounts!$F$2:$F$86, "Other"))</f>
        <v>United States</v>
      </c>
      <c r="J7440" s="1" t="s">
        <v>131</v>
      </c>
      <c r="K7440" s="3">
        <v>43019.0</v>
      </c>
      <c r="L7440" s="3">
        <v>43027.0</v>
      </c>
      <c r="M7440" s="1">
        <v>6751.0</v>
      </c>
    </row>
    <row r="7441">
      <c r="A7441" s="1" t="s">
        <v>7646</v>
      </c>
      <c r="B7441" s="1" t="s">
        <v>99</v>
      </c>
      <c r="C7441" s="1" t="str">
        <f t="array" ref="C7441">_xlfn.XLOOKUP($B7441, sales_teams!$A$2:$A$36, sales_teams!$B$2:$B$36)</f>
        <v>Summer Sewald</v>
      </c>
      <c r="D7441" s="1" t="str">
        <f t="array" ref="D7441">_xlfn.XLOOKUP($B7441, sales_teams!$A$2:$A$36, sales_teams!$C$2:$C$36)</f>
        <v>West</v>
      </c>
      <c r="E7441" s="1" t="s">
        <v>179</v>
      </c>
      <c r="F7441" s="1" t="s">
        <v>114</v>
      </c>
      <c r="G7441" s="1" t="str">
        <f t="array" ref="G7441">IF($F7441="", "", _xlfn.XLOOKUP($F7441,accounts!$A$2:$A$86,accounts!$B$2:$B$86, "Other"))</f>
        <v>marketing</v>
      </c>
      <c r="H7441" s="1" t="str">
        <f t="array" ref="H7441">IF($F7441="", "", IFS(_xlfn.XLOOKUP($F7441, accounts!$A$2:$A$86, accounts!$E$2:$E$86, 0)&gt;=1000, "Enterprise", _xlfn.XLOOKUP($F7441, accounts!$A$2:$A$86, accounts!$E$2:$E$86, 0)&gt;=100, "Mid-Market", TRUE, "SMB"))</f>
        <v>Enterprise</v>
      </c>
      <c r="I7441" s="1" t="str">
        <f t="array" ref="I7441">IF($F7441="", "", _xlfn.XLOOKUP($F7441,accounts!$A$2:$A$86,accounts!$F$2:$F$86, "Other"))</f>
        <v>United States</v>
      </c>
      <c r="J7441" s="1" t="s">
        <v>131</v>
      </c>
      <c r="K7441" s="3">
        <v>43019.0</v>
      </c>
      <c r="L7441" s="3">
        <v>43026.0</v>
      </c>
      <c r="M7441" s="1">
        <v>54.0</v>
      </c>
    </row>
    <row r="7442">
      <c r="A7442" s="1" t="s">
        <v>7647</v>
      </c>
      <c r="B7442" s="1" t="s">
        <v>19</v>
      </c>
      <c r="C7442" s="1" t="str">
        <f t="array" ref="C7442">_xlfn.XLOOKUP($B7442, sales_teams!$A$2:$A$36, sales_teams!$B$2:$B$36)</f>
        <v>Melvin Marxen</v>
      </c>
      <c r="D7442" s="1" t="str">
        <f t="array" ref="D7442">_xlfn.XLOOKUP($B7442, sales_teams!$A$2:$A$36, sales_teams!$C$2:$C$36)</f>
        <v>Central</v>
      </c>
      <c r="E7442" s="1" t="s">
        <v>181</v>
      </c>
      <c r="F7442" s="1" t="s">
        <v>155</v>
      </c>
      <c r="G7442" s="1" t="str">
        <f t="array" ref="G7442">IF($F7442="", "", _xlfn.XLOOKUP($F7442,accounts!$A$2:$A$86,accounts!$B$2:$B$86, "Other"))</f>
        <v>finance</v>
      </c>
      <c r="H7442" s="1" t="str">
        <f t="array" ref="H7442">IF($F7442="", "", IFS(_xlfn.XLOOKUP($F7442, accounts!$A$2:$A$86, accounts!$E$2:$E$86, 0)&gt;=1000, "Enterprise", _xlfn.XLOOKUP($F7442, accounts!$A$2:$A$86, accounts!$E$2:$E$86, 0)&gt;=100, "Mid-Market", TRUE, "SMB"))</f>
        <v>Enterprise</v>
      </c>
      <c r="I7442" s="1" t="str">
        <f t="array" ref="I7442">IF($F7442="", "", _xlfn.XLOOKUP($F7442,accounts!$A$2:$A$86,accounts!$F$2:$F$86, "Other"))</f>
        <v>United States</v>
      </c>
      <c r="J7442" s="1" t="s">
        <v>131</v>
      </c>
      <c r="K7442" s="3">
        <v>43019.0</v>
      </c>
      <c r="L7442" s="3">
        <v>43094.0</v>
      </c>
      <c r="M7442" s="1">
        <v>592.0</v>
      </c>
    </row>
    <row r="7443">
      <c r="A7443" s="1" t="s">
        <v>7648</v>
      </c>
      <c r="B7443" s="1" t="s">
        <v>19</v>
      </c>
      <c r="C7443" s="1" t="str">
        <f t="array" ref="C7443">_xlfn.XLOOKUP($B7443, sales_teams!$A$2:$A$36, sales_teams!$B$2:$B$36)</f>
        <v>Melvin Marxen</v>
      </c>
      <c r="D7443" s="1" t="str">
        <f t="array" ref="D7443">_xlfn.XLOOKUP($B7443, sales_teams!$A$2:$A$36, sales_teams!$C$2:$C$36)</f>
        <v>Central</v>
      </c>
      <c r="E7443" s="1" t="s">
        <v>109</v>
      </c>
      <c r="F7443" s="1" t="s">
        <v>47</v>
      </c>
      <c r="G7443" s="1" t="str">
        <f t="array" ref="G7443">IF($F7443="", "", _xlfn.XLOOKUP($F7443,accounts!$A$2:$A$86,accounts!$B$2:$B$86, "Other"))</f>
        <v>retail</v>
      </c>
      <c r="H7443" s="1" t="str">
        <f t="array" ref="H7443">IF($F7443="", "", IFS(_xlfn.XLOOKUP($F7443, accounts!$A$2:$A$86, accounts!$E$2:$E$86, 0)&gt;=1000, "Enterprise", _xlfn.XLOOKUP($F7443, accounts!$A$2:$A$86, accounts!$E$2:$E$86, 0)&gt;=100, "Mid-Market", TRUE, "SMB"))</f>
        <v>Enterprise</v>
      </c>
      <c r="I7443" s="1" t="str">
        <f t="array" ref="I7443">IF($F7443="", "", _xlfn.XLOOKUP($F7443,accounts!$A$2:$A$86,accounts!$F$2:$F$86, "Other"))</f>
        <v>United States</v>
      </c>
      <c r="J7443" s="1" t="s">
        <v>131</v>
      </c>
      <c r="K7443" s="3">
        <v>43019.0</v>
      </c>
      <c r="L7443" s="3">
        <v>43030.0</v>
      </c>
      <c r="M7443" s="1">
        <v>969.0</v>
      </c>
    </row>
    <row r="7444">
      <c r="A7444" s="1" t="s">
        <v>7649</v>
      </c>
      <c r="B7444" s="1" t="s">
        <v>104</v>
      </c>
      <c r="C7444" s="1" t="str">
        <f t="array" ref="C7444">_xlfn.XLOOKUP($B7444, sales_teams!$A$2:$A$36, sales_teams!$B$2:$B$36)</f>
        <v>Summer Sewald</v>
      </c>
      <c r="D7444" s="1" t="str">
        <f t="array" ref="D7444">_xlfn.XLOOKUP($B7444, sales_teams!$A$2:$A$36, sales_teams!$C$2:$C$36)</f>
        <v>West</v>
      </c>
      <c r="E7444" s="1" t="s">
        <v>179</v>
      </c>
      <c r="F7444" s="1" t="s">
        <v>75</v>
      </c>
      <c r="G7444" s="1" t="str">
        <f t="array" ref="G7444">IF($F7444="", "", _xlfn.XLOOKUP($F7444,accounts!$A$2:$A$86,accounts!$B$2:$B$86, "Other"))</f>
        <v>software</v>
      </c>
      <c r="H7444" s="1" t="str">
        <f t="array" ref="H7444">IF($F7444="", "", IFS(_xlfn.XLOOKUP($F7444, accounts!$A$2:$A$86, accounts!$E$2:$E$86, 0)&gt;=1000, "Enterprise", _xlfn.XLOOKUP($F7444, accounts!$A$2:$A$86, accounts!$E$2:$E$86, 0)&gt;=100, "Mid-Market", TRUE, "SMB"))</f>
        <v>SMB</v>
      </c>
      <c r="I7444" s="1" t="str">
        <f t="array" ref="I7444">IF($F7444="", "", _xlfn.XLOOKUP($F7444,accounts!$A$2:$A$86,accounts!$F$2:$F$86, "Other"))</f>
        <v>United States</v>
      </c>
      <c r="J7444" s="1" t="s">
        <v>131</v>
      </c>
      <c r="K7444" s="3">
        <v>43019.0</v>
      </c>
      <c r="L7444" s="3">
        <v>43020.0</v>
      </c>
      <c r="M7444" s="1">
        <v>48.0</v>
      </c>
    </row>
    <row r="7445">
      <c r="A7445" s="1" t="s">
        <v>7650</v>
      </c>
      <c r="B7445" s="1" t="s">
        <v>102</v>
      </c>
      <c r="C7445" s="1" t="str">
        <f t="array" ref="C7445">_xlfn.XLOOKUP($B7445, sales_teams!$A$2:$A$36, sales_teams!$B$2:$B$36)</f>
        <v>Summer Sewald</v>
      </c>
      <c r="D7445" s="1" t="str">
        <f t="array" ref="D7445">_xlfn.XLOOKUP($B7445, sales_teams!$A$2:$A$36, sales_teams!$C$2:$C$36)</f>
        <v>West</v>
      </c>
      <c r="E7445" s="1" t="s">
        <v>181</v>
      </c>
      <c r="F7445" s="1" t="s">
        <v>127</v>
      </c>
      <c r="G7445" s="1" t="str">
        <f t="array" ref="G7445">IF($F7445="", "", _xlfn.XLOOKUP($F7445,accounts!$A$2:$A$86,accounts!$B$2:$B$86, "Other"))</f>
        <v>technology</v>
      </c>
      <c r="H7445" s="1" t="str">
        <f t="array" ref="H7445">IF($F7445="", "", IFS(_xlfn.XLOOKUP($F7445, accounts!$A$2:$A$86, accounts!$E$2:$E$86, 0)&gt;=1000, "Enterprise", _xlfn.XLOOKUP($F7445, accounts!$A$2:$A$86, accounts!$E$2:$E$86, 0)&gt;=100, "Mid-Market", TRUE, "SMB"))</f>
        <v>Enterprise</v>
      </c>
      <c r="I7445" s="1" t="str">
        <f t="array" ref="I7445">IF($F7445="", "", _xlfn.XLOOKUP($F7445,accounts!$A$2:$A$86,accounts!$F$2:$F$86, "Other"))</f>
        <v>United States</v>
      </c>
      <c r="J7445" s="1" t="s">
        <v>192</v>
      </c>
      <c r="K7445" s="3">
        <v>43019.0</v>
      </c>
      <c r="L7445" s="3">
        <v>43021.0</v>
      </c>
      <c r="M7445" s="1">
        <v>0.0</v>
      </c>
    </row>
    <row r="7446">
      <c r="A7446" s="1" t="s">
        <v>7651</v>
      </c>
      <c r="B7446" s="1" t="s">
        <v>102</v>
      </c>
      <c r="C7446" s="1" t="str">
        <f t="array" ref="C7446">_xlfn.XLOOKUP($B7446, sales_teams!$A$2:$A$36, sales_teams!$B$2:$B$36)</f>
        <v>Summer Sewald</v>
      </c>
      <c r="D7446" s="1" t="str">
        <f t="array" ref="D7446">_xlfn.XLOOKUP($B7446, sales_teams!$A$2:$A$36, sales_teams!$C$2:$C$36)</f>
        <v>West</v>
      </c>
      <c r="E7446" s="1" t="s">
        <v>109</v>
      </c>
      <c r="F7446" s="1" t="s">
        <v>129</v>
      </c>
      <c r="G7446" s="1" t="str">
        <f t="array" ref="G7446">IF($F7446="", "", _xlfn.XLOOKUP($F7446,accounts!$A$2:$A$86,accounts!$B$2:$B$86, "Other"))</f>
        <v>medical</v>
      </c>
      <c r="H7446" s="1" t="str">
        <f t="array" ref="H7446">IF($F7446="", "", IFS(_xlfn.XLOOKUP($F7446, accounts!$A$2:$A$86, accounts!$E$2:$E$86, 0)&gt;=1000, "Enterprise", _xlfn.XLOOKUP($F7446, accounts!$A$2:$A$86, accounts!$E$2:$E$86, 0)&gt;=100, "Mid-Market", TRUE, "SMB"))</f>
        <v>Enterprise</v>
      </c>
      <c r="I7446" s="1" t="str">
        <f t="array" ref="I7446">IF($F7446="", "", _xlfn.XLOOKUP($F7446,accounts!$A$2:$A$86,accounts!$F$2:$F$86, "Other"))</f>
        <v>United States</v>
      </c>
      <c r="J7446" s="1" t="s">
        <v>192</v>
      </c>
      <c r="K7446" s="3">
        <v>43019.0</v>
      </c>
      <c r="L7446" s="3">
        <v>43092.0</v>
      </c>
      <c r="M7446" s="1">
        <v>0.0</v>
      </c>
    </row>
    <row r="7447">
      <c r="A7447" s="1" t="s">
        <v>7652</v>
      </c>
      <c r="B7447" s="1" t="s">
        <v>102</v>
      </c>
      <c r="C7447" s="1" t="str">
        <f t="array" ref="C7447">_xlfn.XLOOKUP($B7447, sales_teams!$A$2:$A$36, sales_teams!$B$2:$B$36)</f>
        <v>Summer Sewald</v>
      </c>
      <c r="D7447" s="1" t="str">
        <f t="array" ref="D7447">_xlfn.XLOOKUP($B7447, sales_teams!$A$2:$A$36, sales_teams!$C$2:$C$36)</f>
        <v>West</v>
      </c>
      <c r="E7447" s="1" t="s">
        <v>194</v>
      </c>
      <c r="F7447" s="1" t="s">
        <v>118</v>
      </c>
      <c r="G7447" s="1" t="str">
        <f t="array" ref="G7447">IF($F7447="", "", _xlfn.XLOOKUP($F7447,accounts!$A$2:$A$86,accounts!$B$2:$B$86, "Other"))</f>
        <v>services</v>
      </c>
      <c r="H7447" s="1" t="str">
        <f t="array" ref="H7447">IF($F7447="", "", IFS(_xlfn.XLOOKUP($F7447, accounts!$A$2:$A$86, accounts!$E$2:$E$86, 0)&gt;=1000, "Enterprise", _xlfn.XLOOKUP($F7447, accounts!$A$2:$A$86, accounts!$E$2:$E$86, 0)&gt;=100, "Mid-Market", TRUE, "SMB"))</f>
        <v>Enterprise</v>
      </c>
      <c r="I7447" s="1" t="str">
        <f t="array" ref="I7447">IF($F7447="", "", _xlfn.XLOOKUP($F7447,accounts!$A$2:$A$86,accounts!$F$2:$F$86, "Other"))</f>
        <v>United States</v>
      </c>
      <c r="J7447" s="1" t="s">
        <v>131</v>
      </c>
      <c r="K7447" s="3">
        <v>43019.0</v>
      </c>
      <c r="L7447" s="3">
        <v>43029.0</v>
      </c>
      <c r="M7447" s="1">
        <v>6555.0</v>
      </c>
    </row>
    <row r="7448">
      <c r="A7448" s="1" t="s">
        <v>7653</v>
      </c>
      <c r="B7448" s="1" t="s">
        <v>17</v>
      </c>
      <c r="C7448" s="1" t="str">
        <f t="array" ref="C7448">_xlfn.XLOOKUP($B7448, sales_teams!$A$2:$A$36, sales_teams!$B$2:$B$36)</f>
        <v>Dustin Brinkmann</v>
      </c>
      <c r="D7448" s="1" t="str">
        <f t="array" ref="D7448">_xlfn.XLOOKUP($B7448, sales_teams!$A$2:$A$36, sales_teams!$C$2:$C$36)</f>
        <v>Central</v>
      </c>
      <c r="E7448" s="1" t="s">
        <v>188</v>
      </c>
      <c r="F7448" s="1" t="s">
        <v>165</v>
      </c>
      <c r="G7448" s="1" t="str">
        <f t="array" ref="G7448">IF($F7448="", "", _xlfn.XLOOKUP($F7448,accounts!$A$2:$A$86,accounts!$B$2:$B$86, "Other"))</f>
        <v>telecommunications</v>
      </c>
      <c r="H7448" s="1" t="str">
        <f t="array" ref="H7448">IF($F7448="", "", IFS(_xlfn.XLOOKUP($F7448, accounts!$A$2:$A$86, accounts!$E$2:$E$86, 0)&gt;=1000, "Enterprise", _xlfn.XLOOKUP($F7448, accounts!$A$2:$A$86, accounts!$E$2:$E$86, 0)&gt;=100, "Mid-Market", TRUE, "SMB"))</f>
        <v>Enterprise</v>
      </c>
      <c r="I7448" s="1" t="str">
        <f t="array" ref="I7448">IF($F7448="", "", _xlfn.XLOOKUP($F7448,accounts!$A$2:$A$86,accounts!$F$2:$F$86, "Other"))</f>
        <v>United States</v>
      </c>
      <c r="J7448" s="1" t="s">
        <v>192</v>
      </c>
      <c r="K7448" s="3">
        <v>43019.0</v>
      </c>
      <c r="L7448" s="3">
        <v>43027.0</v>
      </c>
      <c r="M7448" s="1">
        <v>0.0</v>
      </c>
    </row>
    <row r="7449">
      <c r="A7449" s="1" t="s">
        <v>7654</v>
      </c>
      <c r="B7449" s="1" t="s">
        <v>92</v>
      </c>
      <c r="C7449" s="1" t="str">
        <f t="array" ref="C7449">_xlfn.XLOOKUP($B7449, sales_teams!$A$2:$A$36, sales_teams!$B$2:$B$36)</f>
        <v>Celia Rouche</v>
      </c>
      <c r="D7449" s="1" t="str">
        <f t="array" ref="D7449">_xlfn.XLOOKUP($B7449, sales_teams!$A$2:$A$36, sales_teams!$C$2:$C$36)</f>
        <v>West</v>
      </c>
      <c r="E7449" s="1" t="s">
        <v>179</v>
      </c>
      <c r="G7449" s="1" t="str">
        <f t="array" ref="G7449">IF($F7449="", "", _xlfn.XLOOKUP($F7449,accounts!$A$2:$A$86,accounts!$B$2:$B$86, "Other"))</f>
        <v/>
      </c>
      <c r="H7449" s="1" t="str">
        <f t="array" ref="H7449">IF($F7449="", "", IFS(_xlfn.XLOOKUP($F7449, accounts!$A$2:$A$86, accounts!$E$2:$E$86, 0)&gt;=1000, "Enterprise", _xlfn.XLOOKUP($F7449, accounts!$A$2:$A$86, accounts!$E$2:$E$86, 0)&gt;=100, "Mid-Market", TRUE, "SMB"))</f>
        <v/>
      </c>
      <c r="I7449" s="1" t="str">
        <f t="array" ref="I7449">IF($F7449="", "", _xlfn.XLOOKUP($F7449,accounts!$A$2:$A$86,accounts!$F$2:$F$86, "Other"))</f>
        <v/>
      </c>
      <c r="J7449" s="1" t="s">
        <v>189</v>
      </c>
      <c r="K7449" s="3">
        <v>43019.0</v>
      </c>
    </row>
    <row r="7450">
      <c r="A7450" s="1" t="s">
        <v>7655</v>
      </c>
      <c r="B7450" s="1" t="s">
        <v>24</v>
      </c>
      <c r="C7450" s="1" t="str">
        <f t="array" ref="C7450">_xlfn.XLOOKUP($B7450, sales_teams!$A$2:$A$36, sales_teams!$B$2:$B$36)</f>
        <v>Melvin Marxen</v>
      </c>
      <c r="D7450" s="1" t="str">
        <f t="array" ref="D7450">_xlfn.XLOOKUP($B7450, sales_teams!$A$2:$A$36, sales_teams!$C$2:$C$36)</f>
        <v>Central</v>
      </c>
      <c r="E7450" s="1" t="s">
        <v>194</v>
      </c>
      <c r="F7450" s="1" t="s">
        <v>29</v>
      </c>
      <c r="G7450" s="1" t="str">
        <f t="array" ref="G7450">IF($F7450="", "", _xlfn.XLOOKUP($F7450,accounts!$A$2:$A$86,accounts!$B$2:$B$86, "Other"))</f>
        <v>medical</v>
      </c>
      <c r="H7450" s="1" t="str">
        <f t="array" ref="H7450">IF($F7450="", "", IFS(_xlfn.XLOOKUP($F7450, accounts!$A$2:$A$86, accounts!$E$2:$E$86, 0)&gt;=1000, "Enterprise", _xlfn.XLOOKUP($F7450, accounts!$A$2:$A$86, accounts!$E$2:$E$86, 0)&gt;=100, "Mid-Market", TRUE, "SMB"))</f>
        <v>Enterprise</v>
      </c>
      <c r="I7450" s="1" t="str">
        <f t="array" ref="I7450">IF($F7450="", "", _xlfn.XLOOKUP($F7450,accounts!$A$2:$A$86,accounts!$F$2:$F$86, "Other"))</f>
        <v>Philipines</v>
      </c>
      <c r="J7450" s="1" t="s">
        <v>131</v>
      </c>
      <c r="K7450" s="3">
        <v>43019.0</v>
      </c>
      <c r="L7450" s="3">
        <v>43084.0</v>
      </c>
      <c r="M7450" s="1">
        <v>5271.0</v>
      </c>
    </row>
    <row r="7451">
      <c r="A7451" s="1" t="s">
        <v>7656</v>
      </c>
      <c r="B7451" s="1" t="s">
        <v>65</v>
      </c>
      <c r="C7451" s="1" t="str">
        <f t="array" ref="C7451">_xlfn.XLOOKUP($B7451, sales_teams!$A$2:$A$36, sales_teams!$B$2:$B$36)</f>
        <v>Celia Rouche</v>
      </c>
      <c r="D7451" s="1" t="str">
        <f t="array" ref="D7451">_xlfn.XLOOKUP($B7451, sales_teams!$A$2:$A$36, sales_teams!$C$2:$C$36)</f>
        <v>West</v>
      </c>
      <c r="E7451" s="1" t="s">
        <v>188</v>
      </c>
      <c r="F7451" s="1" t="s">
        <v>176</v>
      </c>
      <c r="G7451" s="1" t="str">
        <f t="array" ref="G7451">IF($F7451="", "", _xlfn.XLOOKUP($F7451,accounts!$A$2:$A$86,accounts!$B$2:$B$86, "Other"))</f>
        <v>entertainment</v>
      </c>
      <c r="H7451" s="1" t="str">
        <f t="array" ref="H7451">IF($F7451="", "", IFS(_xlfn.XLOOKUP($F7451, accounts!$A$2:$A$86, accounts!$E$2:$E$86, 0)&gt;=1000, "Enterprise", _xlfn.XLOOKUP($F7451, accounts!$A$2:$A$86, accounts!$E$2:$E$86, 0)&gt;=100, "Mid-Market", TRUE, "SMB"))</f>
        <v>Mid-Market</v>
      </c>
      <c r="I7451" s="1" t="str">
        <f t="array" ref="I7451">IF($F7451="", "", _xlfn.XLOOKUP($F7451,accounts!$A$2:$A$86,accounts!$F$2:$F$86, "Other"))</f>
        <v>United States</v>
      </c>
      <c r="J7451" s="1" t="s">
        <v>189</v>
      </c>
      <c r="K7451" s="3">
        <v>43019.0</v>
      </c>
    </row>
    <row r="7452">
      <c r="A7452" s="1" t="s">
        <v>7657</v>
      </c>
      <c r="B7452" s="1" t="s">
        <v>41</v>
      </c>
      <c r="C7452" s="1" t="str">
        <f t="array" ref="C7452">_xlfn.XLOOKUP($B7452, sales_teams!$A$2:$A$36, sales_teams!$B$2:$B$36)</f>
        <v>Cara Losch</v>
      </c>
      <c r="D7452" s="1" t="str">
        <f t="array" ref="D7452">_xlfn.XLOOKUP($B7452, sales_teams!$A$2:$A$36, sales_teams!$C$2:$C$36)</f>
        <v>East</v>
      </c>
      <c r="E7452" s="1" t="s">
        <v>179</v>
      </c>
      <c r="F7452" s="1" t="s">
        <v>125</v>
      </c>
      <c r="G7452" s="1" t="str">
        <f t="array" ref="G7452">IF($F7452="", "", _xlfn.XLOOKUP($F7452,accounts!$A$2:$A$86,accounts!$B$2:$B$86, "Other"))</f>
        <v>software</v>
      </c>
      <c r="H7452" s="1" t="str">
        <f t="array" ref="H7452">IF($F7452="", "", IFS(_xlfn.XLOOKUP($F7452, accounts!$A$2:$A$86, accounts!$E$2:$E$86, 0)&gt;=1000, "Enterprise", _xlfn.XLOOKUP($F7452, accounts!$A$2:$A$86, accounts!$E$2:$E$86, 0)&gt;=100, "Mid-Market", TRUE, "SMB"))</f>
        <v>Enterprise</v>
      </c>
      <c r="I7452" s="1" t="str">
        <f t="array" ref="I7452">IF($F7452="", "", _xlfn.XLOOKUP($F7452,accounts!$A$2:$A$86,accounts!$F$2:$F$86, "Other"))</f>
        <v>United States</v>
      </c>
      <c r="J7452" s="1" t="s">
        <v>192</v>
      </c>
      <c r="K7452" s="3">
        <v>43019.0</v>
      </c>
      <c r="L7452" s="3">
        <v>43061.0</v>
      </c>
      <c r="M7452" s="1">
        <v>0.0</v>
      </c>
    </row>
    <row r="7453">
      <c r="A7453" s="1" t="s">
        <v>7658</v>
      </c>
      <c r="B7453" s="1" t="s">
        <v>41</v>
      </c>
      <c r="C7453" s="1" t="str">
        <f t="array" ref="C7453">_xlfn.XLOOKUP($B7453, sales_teams!$A$2:$A$36, sales_teams!$B$2:$B$36)</f>
        <v>Cara Losch</v>
      </c>
      <c r="D7453" s="1" t="str">
        <f t="array" ref="D7453">_xlfn.XLOOKUP($B7453, sales_teams!$A$2:$A$36, sales_teams!$C$2:$C$36)</f>
        <v>East</v>
      </c>
      <c r="E7453" s="1" t="s">
        <v>181</v>
      </c>
      <c r="F7453" s="1" t="s">
        <v>171</v>
      </c>
      <c r="G7453" s="1" t="str">
        <f t="array" ref="G7453">IF($F7453="", "", _xlfn.XLOOKUP($F7453,accounts!$A$2:$A$86,accounts!$B$2:$B$86, "Other"))</f>
        <v>retail</v>
      </c>
      <c r="H7453" s="1" t="str">
        <f t="array" ref="H7453">IF($F7453="", "", IFS(_xlfn.XLOOKUP($F7453, accounts!$A$2:$A$86, accounts!$E$2:$E$86, 0)&gt;=1000, "Enterprise", _xlfn.XLOOKUP($F7453, accounts!$A$2:$A$86, accounts!$E$2:$E$86, 0)&gt;=100, "Mid-Market", TRUE, "SMB"))</f>
        <v>Enterprise</v>
      </c>
      <c r="I7453" s="1" t="str">
        <f t="array" ref="I7453">IF($F7453="", "", _xlfn.XLOOKUP($F7453,accounts!$A$2:$A$86,accounts!$F$2:$F$86, "Other"))</f>
        <v>United States</v>
      </c>
      <c r="J7453" s="1" t="s">
        <v>131</v>
      </c>
      <c r="K7453" s="3">
        <v>43019.0</v>
      </c>
      <c r="L7453" s="3">
        <v>43079.0</v>
      </c>
      <c r="M7453" s="1">
        <v>472.0</v>
      </c>
    </row>
    <row r="7454">
      <c r="A7454" s="1" t="s">
        <v>7659</v>
      </c>
      <c r="B7454" s="1" t="s">
        <v>15</v>
      </c>
      <c r="C7454" s="1" t="str">
        <f t="array" ref="C7454">_xlfn.XLOOKUP($B7454, sales_teams!$A$2:$A$36, sales_teams!$B$2:$B$36)</f>
        <v>Dustin Brinkmann</v>
      </c>
      <c r="D7454" s="1" t="str">
        <f t="array" ref="D7454">_xlfn.XLOOKUP($B7454, sales_teams!$A$2:$A$36, sales_teams!$C$2:$C$36)</f>
        <v>Central</v>
      </c>
      <c r="E7454" s="1" t="s">
        <v>194</v>
      </c>
      <c r="F7454" s="1" t="s">
        <v>47</v>
      </c>
      <c r="G7454" s="1" t="str">
        <f t="array" ref="G7454">IF($F7454="", "", _xlfn.XLOOKUP($F7454,accounts!$A$2:$A$86,accounts!$B$2:$B$86, "Other"))</f>
        <v>retail</v>
      </c>
      <c r="H7454" s="1" t="str">
        <f t="array" ref="H7454">IF($F7454="", "", IFS(_xlfn.XLOOKUP($F7454, accounts!$A$2:$A$86, accounts!$E$2:$E$86, 0)&gt;=1000, "Enterprise", _xlfn.XLOOKUP($F7454, accounts!$A$2:$A$86, accounts!$E$2:$E$86, 0)&gt;=100, "Mid-Market", TRUE, "SMB"))</f>
        <v>Enterprise</v>
      </c>
      <c r="I7454" s="1" t="str">
        <f t="array" ref="I7454">IF($F7454="", "", _xlfn.XLOOKUP($F7454,accounts!$A$2:$A$86,accounts!$F$2:$F$86, "Other"))</f>
        <v>United States</v>
      </c>
      <c r="J7454" s="1" t="s">
        <v>131</v>
      </c>
      <c r="K7454" s="3">
        <v>43019.0</v>
      </c>
      <c r="L7454" s="3">
        <v>43068.0</v>
      </c>
      <c r="M7454" s="1">
        <v>5211.0</v>
      </c>
    </row>
    <row r="7455">
      <c r="A7455" s="1" t="s">
        <v>7660</v>
      </c>
      <c r="B7455" s="1" t="s">
        <v>60</v>
      </c>
      <c r="C7455" s="1" t="str">
        <f t="array" ref="C7455">_xlfn.XLOOKUP($B7455, sales_teams!$A$2:$A$36, sales_teams!$B$2:$B$36)</f>
        <v>Celia Rouche</v>
      </c>
      <c r="D7455" s="1" t="str">
        <f t="array" ref="D7455">_xlfn.XLOOKUP($B7455, sales_teams!$A$2:$A$36, sales_teams!$C$2:$C$36)</f>
        <v>West</v>
      </c>
      <c r="E7455" s="1" t="s">
        <v>181</v>
      </c>
      <c r="F7455" s="1" t="s">
        <v>170</v>
      </c>
      <c r="G7455" s="1" t="str">
        <f t="array" ref="G7455">IF($F7455="", "", _xlfn.XLOOKUP($F7455,accounts!$A$2:$A$86,accounts!$B$2:$B$86, "Other"))</f>
        <v>employment</v>
      </c>
      <c r="H7455" s="1" t="str">
        <f t="array" ref="H7455">IF($F7455="", "", IFS(_xlfn.XLOOKUP($F7455, accounts!$A$2:$A$86, accounts!$E$2:$E$86, 0)&gt;=1000, "Enterprise", _xlfn.XLOOKUP($F7455, accounts!$A$2:$A$86, accounts!$E$2:$E$86, 0)&gt;=100, "Mid-Market", TRUE, "SMB"))</f>
        <v>Enterprise</v>
      </c>
      <c r="I7455" s="1" t="str">
        <f t="array" ref="I7455">IF($F7455="", "", _xlfn.XLOOKUP($F7455,accounts!$A$2:$A$86,accounts!$F$2:$F$86, "Other"))</f>
        <v>United States</v>
      </c>
      <c r="J7455" s="1" t="s">
        <v>131</v>
      </c>
      <c r="K7455" s="3">
        <v>43019.0</v>
      </c>
      <c r="L7455" s="3">
        <v>43080.0</v>
      </c>
      <c r="M7455" s="1">
        <v>430.0</v>
      </c>
    </row>
    <row r="7456">
      <c r="A7456" s="1" t="s">
        <v>7661</v>
      </c>
      <c r="B7456" s="1" t="s">
        <v>105</v>
      </c>
      <c r="C7456" s="1" t="str">
        <f t="array" ref="C7456">_xlfn.XLOOKUP($B7456, sales_teams!$A$2:$A$36, sales_teams!$B$2:$B$36)</f>
        <v>Summer Sewald</v>
      </c>
      <c r="D7456" s="1" t="str">
        <f t="array" ref="D7456">_xlfn.XLOOKUP($B7456, sales_teams!$A$2:$A$36, sales_teams!$C$2:$C$36)</f>
        <v>West</v>
      </c>
      <c r="E7456" s="1" t="s">
        <v>181</v>
      </c>
      <c r="F7456" s="1" t="s">
        <v>153</v>
      </c>
      <c r="G7456" s="1" t="str">
        <f t="array" ref="G7456">IF($F7456="", "", _xlfn.XLOOKUP($F7456,accounts!$A$2:$A$86,accounts!$B$2:$B$86, "Other"))</f>
        <v>medical</v>
      </c>
      <c r="H7456" s="1" t="str">
        <f t="array" ref="H7456">IF($F7456="", "", IFS(_xlfn.XLOOKUP($F7456, accounts!$A$2:$A$86, accounts!$E$2:$E$86, 0)&gt;=1000, "Enterprise", _xlfn.XLOOKUP($F7456, accounts!$A$2:$A$86, accounts!$E$2:$E$86, 0)&gt;=100, "Mid-Market", TRUE, "SMB"))</f>
        <v>Enterprise</v>
      </c>
      <c r="I7456" s="1" t="str">
        <f t="array" ref="I7456">IF($F7456="", "", _xlfn.XLOOKUP($F7456,accounts!$A$2:$A$86,accounts!$F$2:$F$86, "Other"))</f>
        <v>United States</v>
      </c>
      <c r="J7456" s="1" t="s">
        <v>189</v>
      </c>
      <c r="K7456" s="3">
        <v>43019.0</v>
      </c>
    </row>
    <row r="7457">
      <c r="A7457" s="1" t="s">
        <v>7662</v>
      </c>
      <c r="B7457" s="1" t="s">
        <v>105</v>
      </c>
      <c r="C7457" s="1" t="str">
        <f t="array" ref="C7457">_xlfn.XLOOKUP($B7457, sales_teams!$A$2:$A$36, sales_teams!$B$2:$B$36)</f>
        <v>Summer Sewald</v>
      </c>
      <c r="D7457" s="1" t="str">
        <f t="array" ref="D7457">_xlfn.XLOOKUP($B7457, sales_teams!$A$2:$A$36, sales_teams!$C$2:$C$36)</f>
        <v>West</v>
      </c>
      <c r="E7457" s="1" t="s">
        <v>181</v>
      </c>
      <c r="F7457" s="1" t="s">
        <v>84</v>
      </c>
      <c r="G7457" s="1" t="str">
        <f t="array" ref="G7457">IF($F7457="", "", _xlfn.XLOOKUP($F7457,accounts!$A$2:$A$86,accounts!$B$2:$B$86, "Other"))</f>
        <v>retail</v>
      </c>
      <c r="H7457" s="1" t="str">
        <f t="array" ref="H7457">IF($F7457="", "", IFS(_xlfn.XLOOKUP($F7457, accounts!$A$2:$A$86, accounts!$E$2:$E$86, 0)&gt;=1000, "Enterprise", _xlfn.XLOOKUP($F7457, accounts!$A$2:$A$86, accounts!$E$2:$E$86, 0)&gt;=100, "Mid-Market", TRUE, "SMB"))</f>
        <v>Enterprise</v>
      </c>
      <c r="I7457" s="1" t="str">
        <f t="array" ref="I7457">IF($F7457="", "", _xlfn.XLOOKUP($F7457,accounts!$A$2:$A$86,accounts!$F$2:$F$86, "Other"))</f>
        <v>United States</v>
      </c>
      <c r="J7457" s="1" t="s">
        <v>192</v>
      </c>
      <c r="K7457" s="3">
        <v>43019.0</v>
      </c>
      <c r="L7457" s="3">
        <v>43028.0</v>
      </c>
      <c r="M7457" s="1">
        <v>0.0</v>
      </c>
    </row>
    <row r="7458">
      <c r="A7458" s="1" t="s">
        <v>7663</v>
      </c>
      <c r="B7458" s="1" t="s">
        <v>105</v>
      </c>
      <c r="C7458" s="1" t="str">
        <f t="array" ref="C7458">_xlfn.XLOOKUP($B7458, sales_teams!$A$2:$A$36, sales_teams!$B$2:$B$36)</f>
        <v>Summer Sewald</v>
      </c>
      <c r="D7458" s="1" t="str">
        <f t="array" ref="D7458">_xlfn.XLOOKUP($B7458, sales_teams!$A$2:$A$36, sales_teams!$C$2:$C$36)</f>
        <v>West</v>
      </c>
      <c r="E7458" s="1" t="s">
        <v>148</v>
      </c>
      <c r="F7458" s="1" t="s">
        <v>154</v>
      </c>
      <c r="G7458" s="1" t="str">
        <f t="array" ref="G7458">IF($F7458="", "", _xlfn.XLOOKUP($F7458,accounts!$A$2:$A$86,accounts!$B$2:$B$86, "Other"))</f>
        <v>retail</v>
      </c>
      <c r="H7458" s="1" t="str">
        <f t="array" ref="H7458">IF($F7458="", "", IFS(_xlfn.XLOOKUP($F7458, accounts!$A$2:$A$86, accounts!$E$2:$E$86, 0)&gt;=1000, "Enterprise", _xlfn.XLOOKUP($F7458, accounts!$A$2:$A$86, accounts!$E$2:$E$86, 0)&gt;=100, "Mid-Market", TRUE, "SMB"))</f>
        <v>Enterprise</v>
      </c>
      <c r="I7458" s="1" t="str">
        <f t="array" ref="I7458">IF($F7458="", "", _xlfn.XLOOKUP($F7458,accounts!$A$2:$A$86,accounts!$F$2:$F$86, "Other"))</f>
        <v>United States</v>
      </c>
      <c r="J7458" s="1" t="s">
        <v>131</v>
      </c>
      <c r="K7458" s="3">
        <v>43019.0</v>
      </c>
      <c r="L7458" s="3">
        <v>43091.0</v>
      </c>
      <c r="M7458" s="1">
        <v>4545.0</v>
      </c>
    </row>
    <row r="7459">
      <c r="A7459" s="1" t="s">
        <v>7664</v>
      </c>
      <c r="B7459" s="1" t="s">
        <v>57</v>
      </c>
      <c r="C7459" s="1" t="str">
        <f t="array" ref="C7459">_xlfn.XLOOKUP($B7459, sales_teams!$A$2:$A$36, sales_teams!$B$2:$B$36)</f>
        <v>Rocco Neubert</v>
      </c>
      <c r="D7459" s="1" t="str">
        <f t="array" ref="D7459">_xlfn.XLOOKUP($B7459, sales_teams!$A$2:$A$36, sales_teams!$C$2:$C$36)</f>
        <v>East</v>
      </c>
      <c r="E7459" s="1" t="s">
        <v>109</v>
      </c>
      <c r="F7459" s="1" t="s">
        <v>166</v>
      </c>
      <c r="G7459" s="1" t="str">
        <f t="array" ref="G7459">IF($F7459="", "", _xlfn.XLOOKUP($F7459,accounts!$A$2:$A$86,accounts!$B$2:$B$86, "Other"))</f>
        <v>finance</v>
      </c>
      <c r="H7459" s="1" t="str">
        <f t="array" ref="H7459">IF($F7459="", "", IFS(_xlfn.XLOOKUP($F7459, accounts!$A$2:$A$86, accounts!$E$2:$E$86, 0)&gt;=1000, "Enterprise", _xlfn.XLOOKUP($F7459, accounts!$A$2:$A$86, accounts!$E$2:$E$86, 0)&gt;=100, "Mid-Market", TRUE, "SMB"))</f>
        <v>Enterprise</v>
      </c>
      <c r="I7459" s="1" t="str">
        <f t="array" ref="I7459">IF($F7459="", "", _xlfn.XLOOKUP($F7459,accounts!$A$2:$A$86,accounts!$F$2:$F$86, "Other"))</f>
        <v>United States</v>
      </c>
      <c r="J7459" s="1" t="s">
        <v>192</v>
      </c>
      <c r="K7459" s="3">
        <v>43020.0</v>
      </c>
      <c r="L7459" s="3">
        <v>43027.0</v>
      </c>
      <c r="M7459" s="1">
        <v>0.0</v>
      </c>
    </row>
    <row r="7460">
      <c r="A7460" s="1" t="s">
        <v>7665</v>
      </c>
      <c r="B7460" s="1" t="s">
        <v>39</v>
      </c>
      <c r="C7460" s="1" t="str">
        <f t="array" ref="C7460">_xlfn.XLOOKUP($B7460, sales_teams!$A$2:$A$36, sales_teams!$B$2:$B$36)</f>
        <v>Cara Losch</v>
      </c>
      <c r="D7460" s="1" t="str">
        <f t="array" ref="D7460">_xlfn.XLOOKUP($B7460, sales_teams!$A$2:$A$36, sales_teams!$C$2:$C$36)</f>
        <v>East</v>
      </c>
      <c r="E7460" s="1" t="s">
        <v>109</v>
      </c>
      <c r="G7460" s="1" t="str">
        <f t="array" ref="G7460">IF($F7460="", "", _xlfn.XLOOKUP($F7460,accounts!$A$2:$A$86,accounts!$B$2:$B$86, "Other"))</f>
        <v/>
      </c>
      <c r="H7460" s="1" t="str">
        <f t="array" ref="H7460">IF($F7460="", "", IFS(_xlfn.XLOOKUP($F7460, accounts!$A$2:$A$86, accounts!$E$2:$E$86, 0)&gt;=1000, "Enterprise", _xlfn.XLOOKUP($F7460, accounts!$A$2:$A$86, accounts!$E$2:$E$86, 0)&gt;=100, "Mid-Market", TRUE, "SMB"))</f>
        <v/>
      </c>
      <c r="I7460" s="1" t="str">
        <f t="array" ref="I7460">IF($F7460="", "", _xlfn.XLOOKUP($F7460,accounts!$A$2:$A$86,accounts!$F$2:$F$86, "Other"))</f>
        <v/>
      </c>
      <c r="J7460" s="1" t="s">
        <v>189</v>
      </c>
      <c r="K7460" s="3">
        <v>43020.0</v>
      </c>
    </row>
    <row r="7461">
      <c r="A7461" s="1" t="s">
        <v>7666</v>
      </c>
      <c r="B7461" s="1" t="s">
        <v>30</v>
      </c>
      <c r="C7461" s="1" t="str">
        <f t="array" ref="C7461">_xlfn.XLOOKUP($B7461, sales_teams!$A$2:$A$36, sales_teams!$B$2:$B$36)</f>
        <v>Melvin Marxen</v>
      </c>
      <c r="D7461" s="1" t="str">
        <f t="array" ref="D7461">_xlfn.XLOOKUP($B7461, sales_teams!$A$2:$A$36, sales_teams!$C$2:$C$36)</f>
        <v>Central</v>
      </c>
      <c r="E7461" s="1" t="s">
        <v>179</v>
      </c>
      <c r="F7461" s="1" t="s">
        <v>178</v>
      </c>
      <c r="G7461" s="1" t="str">
        <f t="array" ref="G7461">IF($F7461="", "", _xlfn.XLOOKUP($F7461,accounts!$A$2:$A$86,accounts!$B$2:$B$86, "Other"))</f>
        <v>medical</v>
      </c>
      <c r="H7461" s="1" t="str">
        <f t="array" ref="H7461">IF($F7461="", "", IFS(_xlfn.XLOOKUP($F7461, accounts!$A$2:$A$86, accounts!$E$2:$E$86, 0)&gt;=1000, "Enterprise", _xlfn.XLOOKUP($F7461, accounts!$A$2:$A$86, accounts!$E$2:$E$86, 0)&gt;=100, "Mid-Market", TRUE, "SMB"))</f>
        <v>Enterprise</v>
      </c>
      <c r="I7461" s="1" t="str">
        <f t="array" ref="I7461">IF($F7461="", "", _xlfn.XLOOKUP($F7461,accounts!$A$2:$A$86,accounts!$F$2:$F$86, "Other"))</f>
        <v>United States</v>
      </c>
      <c r="J7461" s="1" t="s">
        <v>192</v>
      </c>
      <c r="K7461" s="3">
        <v>43020.0</v>
      </c>
      <c r="L7461" s="3">
        <v>43025.0</v>
      </c>
      <c r="M7461" s="1">
        <v>0.0</v>
      </c>
    </row>
    <row r="7462">
      <c r="A7462" s="1" t="s">
        <v>7667</v>
      </c>
      <c r="B7462" s="1" t="s">
        <v>19</v>
      </c>
      <c r="C7462" s="1" t="str">
        <f t="array" ref="C7462">_xlfn.XLOOKUP($B7462, sales_teams!$A$2:$A$36, sales_teams!$B$2:$B$36)</f>
        <v>Melvin Marxen</v>
      </c>
      <c r="D7462" s="1" t="str">
        <f t="array" ref="D7462">_xlfn.XLOOKUP($B7462, sales_teams!$A$2:$A$36, sales_teams!$C$2:$C$36)</f>
        <v>Central</v>
      </c>
      <c r="E7462" s="1" t="s">
        <v>188</v>
      </c>
      <c r="F7462" s="1" t="s">
        <v>149</v>
      </c>
      <c r="G7462" s="1" t="str">
        <f t="array" ref="G7462">IF($F7462="", "", _xlfn.XLOOKUP($F7462,accounts!$A$2:$A$86,accounts!$B$2:$B$86, "Other"))</f>
        <v>medical</v>
      </c>
      <c r="H7462" s="1" t="str">
        <f t="array" ref="H7462">IF($F7462="", "", IFS(_xlfn.XLOOKUP($F7462, accounts!$A$2:$A$86, accounts!$E$2:$E$86, 0)&gt;=1000, "Enterprise", _xlfn.XLOOKUP($F7462, accounts!$A$2:$A$86, accounts!$E$2:$E$86, 0)&gt;=100, "Mid-Market", TRUE, "SMB"))</f>
        <v>Enterprise</v>
      </c>
      <c r="I7462" s="1" t="str">
        <f t="array" ref="I7462">IF($F7462="", "", _xlfn.XLOOKUP($F7462,accounts!$A$2:$A$86,accounts!$F$2:$F$86, "Other"))</f>
        <v>United States</v>
      </c>
      <c r="J7462" s="1" t="s">
        <v>192</v>
      </c>
      <c r="K7462" s="3">
        <v>43020.0</v>
      </c>
      <c r="L7462" s="3">
        <v>43021.0</v>
      </c>
      <c r="M7462" s="1">
        <v>0.0</v>
      </c>
    </row>
    <row r="7463">
      <c r="A7463" s="1" t="s">
        <v>7668</v>
      </c>
      <c r="B7463" s="1" t="s">
        <v>19</v>
      </c>
      <c r="C7463" s="1" t="str">
        <f t="array" ref="C7463">_xlfn.XLOOKUP($B7463, sales_teams!$A$2:$A$36, sales_teams!$B$2:$B$36)</f>
        <v>Melvin Marxen</v>
      </c>
      <c r="D7463" s="1" t="str">
        <f t="array" ref="D7463">_xlfn.XLOOKUP($B7463, sales_teams!$A$2:$A$36, sales_teams!$C$2:$C$36)</f>
        <v>Central</v>
      </c>
      <c r="E7463" s="1" t="s">
        <v>181</v>
      </c>
      <c r="F7463" s="1" t="s">
        <v>152</v>
      </c>
      <c r="G7463" s="1" t="str">
        <f t="array" ref="G7463">IF($F7463="", "", _xlfn.XLOOKUP($F7463,accounts!$A$2:$A$86,accounts!$B$2:$B$86, "Other"))</f>
        <v>marketing</v>
      </c>
      <c r="H7463" s="1" t="str">
        <f t="array" ref="H7463">IF($F7463="", "", IFS(_xlfn.XLOOKUP($F7463, accounts!$A$2:$A$86, accounts!$E$2:$E$86, 0)&gt;=1000, "Enterprise", _xlfn.XLOOKUP($F7463, accounts!$A$2:$A$86, accounts!$E$2:$E$86, 0)&gt;=100, "Mid-Market", TRUE, "SMB"))</f>
        <v>Mid-Market</v>
      </c>
      <c r="I7463" s="1" t="str">
        <f t="array" ref="I7463">IF($F7463="", "", _xlfn.XLOOKUP($F7463,accounts!$A$2:$A$86,accounts!$F$2:$F$86, "Other"))</f>
        <v>United States</v>
      </c>
      <c r="J7463" s="1" t="s">
        <v>131</v>
      </c>
      <c r="K7463" s="3">
        <v>43020.0</v>
      </c>
      <c r="L7463" s="3">
        <v>43029.0</v>
      </c>
      <c r="M7463" s="1">
        <v>528.0</v>
      </c>
    </row>
    <row r="7464">
      <c r="A7464" s="1" t="s">
        <v>7669</v>
      </c>
      <c r="B7464" s="1" t="s">
        <v>19</v>
      </c>
      <c r="C7464" s="1" t="str">
        <f t="array" ref="C7464">_xlfn.XLOOKUP($B7464, sales_teams!$A$2:$A$36, sales_teams!$B$2:$B$36)</f>
        <v>Melvin Marxen</v>
      </c>
      <c r="D7464" s="1" t="str">
        <f t="array" ref="D7464">_xlfn.XLOOKUP($B7464, sales_teams!$A$2:$A$36, sales_teams!$C$2:$C$36)</f>
        <v>Central</v>
      </c>
      <c r="E7464" s="1" t="s">
        <v>148</v>
      </c>
      <c r="F7464" s="1" t="s">
        <v>64</v>
      </c>
      <c r="G7464" s="1" t="str">
        <f t="array" ref="G7464">IF($F7464="", "", _xlfn.XLOOKUP($F7464,accounts!$A$2:$A$86,accounts!$B$2:$B$86, "Other"))</f>
        <v>technology</v>
      </c>
      <c r="H7464" s="1" t="str">
        <f t="array" ref="H7464">IF($F7464="", "", IFS(_xlfn.XLOOKUP($F7464, accounts!$A$2:$A$86, accounts!$E$2:$E$86, 0)&gt;=1000, "Enterprise", _xlfn.XLOOKUP($F7464, accounts!$A$2:$A$86, accounts!$E$2:$E$86, 0)&gt;=100, "Mid-Market", TRUE, "SMB"))</f>
        <v>Enterprise</v>
      </c>
      <c r="I7464" s="1" t="str">
        <f t="array" ref="I7464">IF($F7464="", "", _xlfn.XLOOKUP($F7464,accounts!$A$2:$A$86,accounts!$F$2:$F$86, "Other"))</f>
        <v>United States</v>
      </c>
      <c r="J7464" s="1" t="s">
        <v>131</v>
      </c>
      <c r="K7464" s="3">
        <v>43020.0</v>
      </c>
      <c r="L7464" s="3">
        <v>43097.0</v>
      </c>
      <c r="M7464" s="1">
        <v>5064.0</v>
      </c>
    </row>
    <row r="7465">
      <c r="A7465" s="1" t="s">
        <v>7670</v>
      </c>
      <c r="B7465" s="1" t="s">
        <v>19</v>
      </c>
      <c r="C7465" s="1" t="str">
        <f t="array" ref="C7465">_xlfn.XLOOKUP($B7465, sales_teams!$A$2:$A$36, sales_teams!$B$2:$B$36)</f>
        <v>Melvin Marxen</v>
      </c>
      <c r="D7465" s="1" t="str">
        <f t="array" ref="D7465">_xlfn.XLOOKUP($B7465, sales_teams!$A$2:$A$36, sales_teams!$C$2:$C$36)</f>
        <v>Central</v>
      </c>
      <c r="E7465" s="1" t="s">
        <v>188</v>
      </c>
      <c r="F7465" s="1" t="s">
        <v>64</v>
      </c>
      <c r="G7465" s="1" t="str">
        <f t="array" ref="G7465">IF($F7465="", "", _xlfn.XLOOKUP($F7465,accounts!$A$2:$A$86,accounts!$B$2:$B$86, "Other"))</f>
        <v>technology</v>
      </c>
      <c r="H7465" s="1" t="str">
        <f t="array" ref="H7465">IF($F7465="", "", IFS(_xlfn.XLOOKUP($F7465, accounts!$A$2:$A$86, accounts!$E$2:$E$86, 0)&gt;=1000, "Enterprise", _xlfn.XLOOKUP($F7465, accounts!$A$2:$A$86, accounts!$E$2:$E$86, 0)&gt;=100, "Mid-Market", TRUE, "SMB"))</f>
        <v>Enterprise</v>
      </c>
      <c r="I7465" s="1" t="str">
        <f t="array" ref="I7465">IF($F7465="", "", _xlfn.XLOOKUP($F7465,accounts!$A$2:$A$86,accounts!$F$2:$F$86, "Other"))</f>
        <v>United States</v>
      </c>
      <c r="J7465" s="1" t="s">
        <v>131</v>
      </c>
      <c r="K7465" s="3">
        <v>43020.0</v>
      </c>
      <c r="L7465" s="3">
        <v>43075.0</v>
      </c>
      <c r="M7465" s="1">
        <v>3203.0</v>
      </c>
    </row>
    <row r="7466">
      <c r="A7466" s="1" t="s">
        <v>7671</v>
      </c>
      <c r="B7466" s="1" t="s">
        <v>104</v>
      </c>
      <c r="C7466" s="1" t="str">
        <f t="array" ref="C7466">_xlfn.XLOOKUP($B7466, sales_teams!$A$2:$A$36, sales_teams!$B$2:$B$36)</f>
        <v>Summer Sewald</v>
      </c>
      <c r="D7466" s="1" t="str">
        <f t="array" ref="D7466">_xlfn.XLOOKUP($B7466, sales_teams!$A$2:$A$36, sales_teams!$C$2:$C$36)</f>
        <v>West</v>
      </c>
      <c r="E7466" s="1" t="s">
        <v>181</v>
      </c>
      <c r="F7466" s="1" t="s">
        <v>151</v>
      </c>
      <c r="G7466" s="1" t="str">
        <f t="array" ref="G7466">IF($F7466="", "", _xlfn.XLOOKUP($F7466,accounts!$A$2:$A$86,accounts!$B$2:$B$86, "Other"))</f>
        <v>software</v>
      </c>
      <c r="H7466" s="1" t="str">
        <f t="array" ref="H7466">IF($F7466="", "", IFS(_xlfn.XLOOKUP($F7466, accounts!$A$2:$A$86, accounts!$E$2:$E$86, 0)&gt;=1000, "Enterprise", _xlfn.XLOOKUP($F7466, accounts!$A$2:$A$86, accounts!$E$2:$E$86, 0)&gt;=100, "Mid-Market", TRUE, "SMB"))</f>
        <v>Enterprise</v>
      </c>
      <c r="I7466" s="1" t="str">
        <f t="array" ref="I7466">IF($F7466="", "", _xlfn.XLOOKUP($F7466,accounts!$A$2:$A$86,accounts!$F$2:$F$86, "Other"))</f>
        <v>United States</v>
      </c>
      <c r="J7466" s="1" t="s">
        <v>131</v>
      </c>
      <c r="K7466" s="3">
        <v>43020.0</v>
      </c>
      <c r="L7466" s="3">
        <v>43041.0</v>
      </c>
      <c r="M7466" s="1">
        <v>549.0</v>
      </c>
    </row>
    <row r="7467">
      <c r="A7467" s="1" t="s">
        <v>7672</v>
      </c>
      <c r="B7467" s="1" t="s">
        <v>102</v>
      </c>
      <c r="C7467" s="1" t="str">
        <f t="array" ref="C7467">_xlfn.XLOOKUP($B7467, sales_teams!$A$2:$A$36, sales_teams!$B$2:$B$36)</f>
        <v>Summer Sewald</v>
      </c>
      <c r="D7467" s="1" t="str">
        <f t="array" ref="D7467">_xlfn.XLOOKUP($B7467, sales_teams!$A$2:$A$36, sales_teams!$C$2:$C$36)</f>
        <v>West</v>
      </c>
      <c r="E7467" s="1" t="s">
        <v>181</v>
      </c>
      <c r="F7467" s="1" t="s">
        <v>75</v>
      </c>
      <c r="G7467" s="1" t="str">
        <f t="array" ref="G7467">IF($F7467="", "", _xlfn.XLOOKUP($F7467,accounts!$A$2:$A$86,accounts!$B$2:$B$86, "Other"))</f>
        <v>software</v>
      </c>
      <c r="H7467" s="1" t="str">
        <f t="array" ref="H7467">IF($F7467="", "", IFS(_xlfn.XLOOKUP($F7467, accounts!$A$2:$A$86, accounts!$E$2:$E$86, 0)&gt;=1000, "Enterprise", _xlfn.XLOOKUP($F7467, accounts!$A$2:$A$86, accounts!$E$2:$E$86, 0)&gt;=100, "Mid-Market", TRUE, "SMB"))</f>
        <v>SMB</v>
      </c>
      <c r="I7467" s="1" t="str">
        <f t="array" ref="I7467">IF($F7467="", "", _xlfn.XLOOKUP($F7467,accounts!$A$2:$A$86,accounts!$F$2:$F$86, "Other"))</f>
        <v>United States</v>
      </c>
      <c r="J7467" s="1" t="s">
        <v>131</v>
      </c>
      <c r="K7467" s="3">
        <v>43020.0</v>
      </c>
      <c r="L7467" s="3">
        <v>43031.0</v>
      </c>
      <c r="M7467" s="1">
        <v>594.0</v>
      </c>
    </row>
    <row r="7468">
      <c r="A7468" s="1" t="s">
        <v>7673</v>
      </c>
      <c r="B7468" s="1" t="s">
        <v>17</v>
      </c>
      <c r="C7468" s="1" t="str">
        <f t="array" ref="C7468">_xlfn.XLOOKUP($B7468, sales_teams!$A$2:$A$36, sales_teams!$B$2:$B$36)</f>
        <v>Dustin Brinkmann</v>
      </c>
      <c r="D7468" s="1" t="str">
        <f t="array" ref="D7468">_xlfn.XLOOKUP($B7468, sales_teams!$A$2:$A$36, sales_teams!$C$2:$C$36)</f>
        <v>Central</v>
      </c>
      <c r="E7468" s="1" t="s">
        <v>181</v>
      </c>
      <c r="F7468" s="1" t="s">
        <v>110</v>
      </c>
      <c r="G7468" s="1" t="str">
        <f t="array" ref="G7468">IF($F7468="", "", _xlfn.XLOOKUP($F7468,accounts!$A$2:$A$86,accounts!$B$2:$B$86, "Other"))</f>
        <v>technology</v>
      </c>
      <c r="H7468" s="1" t="str">
        <f t="array" ref="H7468">IF($F7468="", "", IFS(_xlfn.XLOOKUP($F7468, accounts!$A$2:$A$86, accounts!$E$2:$E$86, 0)&gt;=1000, "Enterprise", _xlfn.XLOOKUP($F7468, accounts!$A$2:$A$86, accounts!$E$2:$E$86, 0)&gt;=100, "Mid-Market", TRUE, "SMB"))</f>
        <v>Enterprise</v>
      </c>
      <c r="I7468" s="1" t="str">
        <f t="array" ref="I7468">IF($F7468="", "", _xlfn.XLOOKUP($F7468,accounts!$A$2:$A$86,accounts!$F$2:$F$86, "Other"))</f>
        <v>Norway</v>
      </c>
      <c r="J7468" s="1" t="s">
        <v>192</v>
      </c>
      <c r="K7468" s="3">
        <v>43020.0</v>
      </c>
      <c r="L7468" s="3">
        <v>43029.0</v>
      </c>
      <c r="M7468" s="1">
        <v>0.0</v>
      </c>
    </row>
    <row r="7469">
      <c r="A7469" s="1" t="s">
        <v>7674</v>
      </c>
      <c r="B7469" s="1" t="s">
        <v>17</v>
      </c>
      <c r="C7469" s="1" t="str">
        <f t="array" ref="C7469">_xlfn.XLOOKUP($B7469, sales_teams!$A$2:$A$36, sales_teams!$B$2:$B$36)</f>
        <v>Dustin Brinkmann</v>
      </c>
      <c r="D7469" s="1" t="str">
        <f t="array" ref="D7469">_xlfn.XLOOKUP($B7469, sales_teams!$A$2:$A$36, sales_teams!$C$2:$C$36)</f>
        <v>Central</v>
      </c>
      <c r="E7469" s="1" t="s">
        <v>181</v>
      </c>
      <c r="F7469" s="1" t="s">
        <v>110</v>
      </c>
      <c r="G7469" s="1" t="str">
        <f t="array" ref="G7469">IF($F7469="", "", _xlfn.XLOOKUP($F7469,accounts!$A$2:$A$86,accounts!$B$2:$B$86, "Other"))</f>
        <v>technology</v>
      </c>
      <c r="H7469" s="1" t="str">
        <f t="array" ref="H7469">IF($F7469="", "", IFS(_xlfn.XLOOKUP($F7469, accounts!$A$2:$A$86, accounts!$E$2:$E$86, 0)&gt;=1000, "Enterprise", _xlfn.XLOOKUP($F7469, accounts!$A$2:$A$86, accounts!$E$2:$E$86, 0)&gt;=100, "Mid-Market", TRUE, "SMB"))</f>
        <v>Enterprise</v>
      </c>
      <c r="I7469" s="1" t="str">
        <f t="array" ref="I7469">IF($F7469="", "", _xlfn.XLOOKUP($F7469,accounts!$A$2:$A$86,accounts!$F$2:$F$86, "Other"))</f>
        <v>Norway</v>
      </c>
      <c r="J7469" s="1" t="s">
        <v>192</v>
      </c>
      <c r="K7469" s="3">
        <v>43020.0</v>
      </c>
      <c r="L7469" s="3">
        <v>43030.0</v>
      </c>
      <c r="M7469" s="1">
        <v>0.0</v>
      </c>
    </row>
    <row r="7470">
      <c r="A7470" s="1" t="s">
        <v>7675</v>
      </c>
      <c r="B7470" s="1" t="s">
        <v>92</v>
      </c>
      <c r="C7470" s="1" t="str">
        <f t="array" ref="C7470">_xlfn.XLOOKUP($B7470, sales_teams!$A$2:$A$36, sales_teams!$B$2:$B$36)</f>
        <v>Celia Rouche</v>
      </c>
      <c r="D7470" s="1" t="str">
        <f t="array" ref="D7470">_xlfn.XLOOKUP($B7470, sales_teams!$A$2:$A$36, sales_teams!$C$2:$C$36)</f>
        <v>West</v>
      </c>
      <c r="E7470" s="1" t="s">
        <v>181</v>
      </c>
      <c r="F7470" s="1" t="s">
        <v>129</v>
      </c>
      <c r="G7470" s="1" t="str">
        <f t="array" ref="G7470">IF($F7470="", "", _xlfn.XLOOKUP($F7470,accounts!$A$2:$A$86,accounts!$B$2:$B$86, "Other"))</f>
        <v>medical</v>
      </c>
      <c r="H7470" s="1" t="str">
        <f t="array" ref="H7470">IF($F7470="", "", IFS(_xlfn.XLOOKUP($F7470, accounts!$A$2:$A$86, accounts!$E$2:$E$86, 0)&gt;=1000, "Enterprise", _xlfn.XLOOKUP($F7470, accounts!$A$2:$A$86, accounts!$E$2:$E$86, 0)&gt;=100, "Mid-Market", TRUE, "SMB"))</f>
        <v>Enterprise</v>
      </c>
      <c r="I7470" s="1" t="str">
        <f t="array" ref="I7470">IF($F7470="", "", _xlfn.XLOOKUP($F7470,accounts!$A$2:$A$86,accounts!$F$2:$F$86, "Other"))</f>
        <v>United States</v>
      </c>
      <c r="J7470" s="1" t="s">
        <v>131</v>
      </c>
      <c r="K7470" s="3">
        <v>43020.0</v>
      </c>
      <c r="L7470" s="3">
        <v>43040.0</v>
      </c>
      <c r="M7470" s="1">
        <v>529.0</v>
      </c>
    </row>
    <row r="7471">
      <c r="A7471" s="1" t="s">
        <v>7676</v>
      </c>
      <c r="B7471" s="1" t="s">
        <v>107</v>
      </c>
      <c r="C7471" s="1" t="str">
        <f t="array" ref="C7471">_xlfn.XLOOKUP($B7471, sales_teams!$A$2:$A$36, sales_teams!$B$2:$B$36)</f>
        <v>Summer Sewald</v>
      </c>
      <c r="D7471" s="1" t="str">
        <f t="array" ref="D7471">_xlfn.XLOOKUP($B7471, sales_teams!$A$2:$A$36, sales_teams!$C$2:$C$36)</f>
        <v>West</v>
      </c>
      <c r="E7471" s="1" t="s">
        <v>148</v>
      </c>
      <c r="F7471" s="1" t="s">
        <v>84</v>
      </c>
      <c r="G7471" s="1" t="str">
        <f t="array" ref="G7471">IF($F7471="", "", _xlfn.XLOOKUP($F7471,accounts!$A$2:$A$86,accounts!$B$2:$B$86, "Other"))</f>
        <v>retail</v>
      </c>
      <c r="H7471" s="1" t="str">
        <f t="array" ref="H7471">IF($F7471="", "", IFS(_xlfn.XLOOKUP($F7471, accounts!$A$2:$A$86, accounts!$E$2:$E$86, 0)&gt;=1000, "Enterprise", _xlfn.XLOOKUP($F7471, accounts!$A$2:$A$86, accounts!$E$2:$E$86, 0)&gt;=100, "Mid-Market", TRUE, "SMB"))</f>
        <v>Enterprise</v>
      </c>
      <c r="I7471" s="1" t="str">
        <f t="array" ref="I7471">IF($F7471="", "", _xlfn.XLOOKUP($F7471,accounts!$A$2:$A$86,accounts!$F$2:$F$86, "Other"))</f>
        <v>United States</v>
      </c>
      <c r="J7471" s="1" t="s">
        <v>131</v>
      </c>
      <c r="K7471" s="3">
        <v>43020.0</v>
      </c>
      <c r="L7471" s="3">
        <v>43025.0</v>
      </c>
      <c r="M7471" s="1">
        <v>4505.0</v>
      </c>
    </row>
    <row r="7472">
      <c r="A7472" s="1" t="s">
        <v>7677</v>
      </c>
      <c r="B7472" s="1" t="s">
        <v>18</v>
      </c>
      <c r="C7472" s="1" t="str">
        <f t="array" ref="C7472">_xlfn.XLOOKUP($B7472, sales_teams!$A$2:$A$36, sales_teams!$B$2:$B$36)</f>
        <v>Dustin Brinkmann</v>
      </c>
      <c r="D7472" s="1" t="str">
        <f t="array" ref="D7472">_xlfn.XLOOKUP($B7472, sales_teams!$A$2:$A$36, sales_teams!$C$2:$C$36)</f>
        <v>Central</v>
      </c>
      <c r="E7472" s="1" t="s">
        <v>181</v>
      </c>
      <c r="F7472" s="1" t="s">
        <v>89</v>
      </c>
      <c r="G7472" s="1" t="str">
        <f t="array" ref="G7472">IF($F7472="", "", _xlfn.XLOOKUP($F7472,accounts!$A$2:$A$86,accounts!$B$2:$B$86, "Other"))</f>
        <v>finance</v>
      </c>
      <c r="H7472" s="1" t="str">
        <f t="array" ref="H7472">IF($F7472="", "", IFS(_xlfn.XLOOKUP($F7472, accounts!$A$2:$A$86, accounts!$E$2:$E$86, 0)&gt;=1000, "Enterprise", _xlfn.XLOOKUP($F7472, accounts!$A$2:$A$86, accounts!$E$2:$E$86, 0)&gt;=100, "Mid-Market", TRUE, "SMB"))</f>
        <v>Enterprise</v>
      </c>
      <c r="I7472" s="1" t="str">
        <f t="array" ref="I7472">IF($F7472="", "", _xlfn.XLOOKUP($F7472,accounts!$A$2:$A$86,accounts!$F$2:$F$86, "Other"))</f>
        <v>United States</v>
      </c>
      <c r="J7472" s="1" t="s">
        <v>131</v>
      </c>
      <c r="K7472" s="3">
        <v>43020.0</v>
      </c>
      <c r="L7472" s="3">
        <v>43080.0</v>
      </c>
      <c r="M7472" s="1">
        <v>457.0</v>
      </c>
    </row>
    <row r="7473">
      <c r="A7473" s="1" t="s">
        <v>7678</v>
      </c>
      <c r="B7473" s="1" t="s">
        <v>18</v>
      </c>
      <c r="C7473" s="1" t="str">
        <f t="array" ref="C7473">_xlfn.XLOOKUP($B7473, sales_teams!$A$2:$A$36, sales_teams!$B$2:$B$36)</f>
        <v>Dustin Brinkmann</v>
      </c>
      <c r="D7473" s="1" t="str">
        <f t="array" ref="D7473">_xlfn.XLOOKUP($B7473, sales_teams!$A$2:$A$36, sales_teams!$C$2:$C$36)</f>
        <v>Central</v>
      </c>
      <c r="E7473" s="1" t="s">
        <v>188</v>
      </c>
      <c r="F7473" s="1" t="s">
        <v>136</v>
      </c>
      <c r="G7473" s="1" t="str">
        <f t="array" ref="G7473">IF($F7473="", "", _xlfn.XLOOKUP($F7473,accounts!$A$2:$A$86,accounts!$B$2:$B$86, "Other"))</f>
        <v>services</v>
      </c>
      <c r="H7473" s="1" t="str">
        <f t="array" ref="H7473">IF($F7473="", "", IFS(_xlfn.XLOOKUP($F7473, accounts!$A$2:$A$86, accounts!$E$2:$E$86, 0)&gt;=1000, "Enterprise", _xlfn.XLOOKUP($F7473, accounts!$A$2:$A$86, accounts!$E$2:$E$86, 0)&gt;=100, "Mid-Market", TRUE, "SMB"))</f>
        <v>Enterprise</v>
      </c>
      <c r="I7473" s="1" t="str">
        <f t="array" ref="I7473">IF($F7473="", "", _xlfn.XLOOKUP($F7473,accounts!$A$2:$A$86,accounts!$F$2:$F$86, "Other"))</f>
        <v>United States</v>
      </c>
      <c r="J7473" s="1" t="s">
        <v>131</v>
      </c>
      <c r="K7473" s="3">
        <v>43020.0</v>
      </c>
      <c r="L7473" s="3">
        <v>43021.0</v>
      </c>
      <c r="M7473" s="1">
        <v>3090.0</v>
      </c>
    </row>
    <row r="7474">
      <c r="A7474" s="1" t="s">
        <v>7679</v>
      </c>
      <c r="B7474" s="1" t="s">
        <v>54</v>
      </c>
      <c r="C7474" s="1" t="str">
        <f t="array" ref="C7474">_xlfn.XLOOKUP($B7474, sales_teams!$A$2:$A$36, sales_teams!$B$2:$B$36)</f>
        <v>Rocco Neubert</v>
      </c>
      <c r="D7474" s="1" t="str">
        <f t="array" ref="D7474">_xlfn.XLOOKUP($B7474, sales_teams!$A$2:$A$36, sales_teams!$C$2:$C$36)</f>
        <v>East</v>
      </c>
      <c r="E7474" s="1" t="s">
        <v>179</v>
      </c>
      <c r="F7474" s="1" t="s">
        <v>173</v>
      </c>
      <c r="G7474" s="1" t="str">
        <f t="array" ref="G7474">IF($F7474="", "", _xlfn.XLOOKUP($F7474,accounts!$A$2:$A$86,accounts!$B$2:$B$86, "Other"))</f>
        <v>technology</v>
      </c>
      <c r="H7474" s="1" t="str">
        <f t="array" ref="H7474">IF($F7474="", "", IFS(_xlfn.XLOOKUP($F7474, accounts!$A$2:$A$86, accounts!$E$2:$E$86, 0)&gt;=1000, "Enterprise", _xlfn.XLOOKUP($F7474, accounts!$A$2:$A$86, accounts!$E$2:$E$86, 0)&gt;=100, "Mid-Market", TRUE, "SMB"))</f>
        <v>Mid-Market</v>
      </c>
      <c r="I7474" s="1" t="str">
        <f t="array" ref="I7474">IF($F7474="", "", _xlfn.XLOOKUP($F7474,accounts!$A$2:$A$86,accounts!$F$2:$F$86, "Other"))</f>
        <v>China</v>
      </c>
      <c r="J7474" s="1" t="s">
        <v>131</v>
      </c>
      <c r="K7474" s="3">
        <v>43020.0</v>
      </c>
      <c r="L7474" s="3">
        <v>43022.0</v>
      </c>
      <c r="M7474" s="1">
        <v>53.0</v>
      </c>
    </row>
    <row r="7475">
      <c r="A7475" s="1" t="s">
        <v>7680</v>
      </c>
      <c r="B7475" s="1" t="s">
        <v>34</v>
      </c>
      <c r="C7475" s="1" t="str">
        <f t="array" ref="C7475">_xlfn.XLOOKUP($B7475, sales_teams!$A$2:$A$36, sales_teams!$B$2:$B$36)</f>
        <v>Cara Losch</v>
      </c>
      <c r="D7475" s="1" t="str">
        <f t="array" ref="D7475">_xlfn.XLOOKUP($B7475, sales_teams!$A$2:$A$36, sales_teams!$C$2:$C$36)</f>
        <v>East</v>
      </c>
      <c r="E7475" s="1" t="s">
        <v>109</v>
      </c>
      <c r="F7475" s="1" t="s">
        <v>103</v>
      </c>
      <c r="G7475" s="1" t="str">
        <f t="array" ref="G7475">IF($F7475="", "", _xlfn.XLOOKUP($F7475,accounts!$A$2:$A$86,accounts!$B$2:$B$86, "Other"))</f>
        <v>retail</v>
      </c>
      <c r="H7475" s="1" t="str">
        <f t="array" ref="H7475">IF($F7475="", "", IFS(_xlfn.XLOOKUP($F7475, accounts!$A$2:$A$86, accounts!$E$2:$E$86, 0)&gt;=1000, "Enterprise", _xlfn.XLOOKUP($F7475, accounts!$A$2:$A$86, accounts!$E$2:$E$86, 0)&gt;=100, "Mid-Market", TRUE, "SMB"))</f>
        <v>Enterprise</v>
      </c>
      <c r="I7475" s="1" t="str">
        <f t="array" ref="I7475">IF($F7475="", "", _xlfn.XLOOKUP($F7475,accounts!$A$2:$A$86,accounts!$F$2:$F$86, "Other"))</f>
        <v>United States</v>
      </c>
      <c r="J7475" s="1" t="s">
        <v>131</v>
      </c>
      <c r="K7475" s="3">
        <v>43020.0</v>
      </c>
      <c r="L7475" s="3">
        <v>43025.0</v>
      </c>
      <c r="M7475" s="1">
        <v>1004.0</v>
      </c>
    </row>
    <row r="7476">
      <c r="A7476" s="1" t="s">
        <v>7681</v>
      </c>
      <c r="B7476" s="1" t="s">
        <v>105</v>
      </c>
      <c r="C7476" s="1" t="str">
        <f t="array" ref="C7476">_xlfn.XLOOKUP($B7476, sales_teams!$A$2:$A$36, sales_teams!$B$2:$B$36)</f>
        <v>Summer Sewald</v>
      </c>
      <c r="D7476" s="1" t="str">
        <f t="array" ref="D7476">_xlfn.XLOOKUP($B7476, sales_teams!$A$2:$A$36, sales_teams!$C$2:$C$36)</f>
        <v>West</v>
      </c>
      <c r="E7476" s="1" t="s">
        <v>188</v>
      </c>
      <c r="F7476" s="1" t="s">
        <v>119</v>
      </c>
      <c r="G7476" s="1" t="str">
        <f t="array" ref="G7476">IF($F7476="", "", _xlfn.XLOOKUP($F7476,accounts!$A$2:$A$86,accounts!$B$2:$B$86, "Other"))</f>
        <v>technology</v>
      </c>
      <c r="H7476" s="1" t="str">
        <f t="array" ref="H7476">IF($F7476="", "", IFS(_xlfn.XLOOKUP($F7476, accounts!$A$2:$A$86, accounts!$E$2:$E$86, 0)&gt;=1000, "Enterprise", _xlfn.XLOOKUP($F7476, accounts!$A$2:$A$86, accounts!$E$2:$E$86, 0)&gt;=100, "Mid-Market", TRUE, "SMB"))</f>
        <v>Enterprise</v>
      </c>
      <c r="I7476" s="1" t="str">
        <f t="array" ref="I7476">IF($F7476="", "", _xlfn.XLOOKUP($F7476,accounts!$A$2:$A$86,accounts!$F$2:$F$86, "Other"))</f>
        <v>Korea</v>
      </c>
      <c r="J7476" s="1" t="s">
        <v>192</v>
      </c>
      <c r="K7476" s="3">
        <v>43020.0</v>
      </c>
      <c r="L7476" s="3">
        <v>43027.0</v>
      </c>
      <c r="M7476" s="1">
        <v>0.0</v>
      </c>
    </row>
    <row r="7477">
      <c r="A7477" s="1" t="s">
        <v>7682</v>
      </c>
      <c r="B7477" s="1" t="s">
        <v>105</v>
      </c>
      <c r="C7477" s="1" t="str">
        <f t="array" ref="C7477">_xlfn.XLOOKUP($B7477, sales_teams!$A$2:$A$36, sales_teams!$B$2:$B$36)</f>
        <v>Summer Sewald</v>
      </c>
      <c r="D7477" s="1" t="str">
        <f t="array" ref="D7477">_xlfn.XLOOKUP($B7477, sales_teams!$A$2:$A$36, sales_teams!$C$2:$C$36)</f>
        <v>West</v>
      </c>
      <c r="E7477" s="1" t="s">
        <v>181</v>
      </c>
      <c r="F7477" s="1" t="s">
        <v>124</v>
      </c>
      <c r="G7477" s="1" t="str">
        <f t="array" ref="G7477">IF($F7477="", "", _xlfn.XLOOKUP($F7477,accounts!$A$2:$A$86,accounts!$B$2:$B$86, "Other"))</f>
        <v>retail</v>
      </c>
      <c r="H7477" s="1" t="str">
        <f t="array" ref="H7477">IF($F7477="", "", IFS(_xlfn.XLOOKUP($F7477, accounts!$A$2:$A$86, accounts!$E$2:$E$86, 0)&gt;=1000, "Enterprise", _xlfn.XLOOKUP($F7477, accounts!$A$2:$A$86, accounts!$E$2:$E$86, 0)&gt;=100, "Mid-Market", TRUE, "SMB"))</f>
        <v>Enterprise</v>
      </c>
      <c r="I7477" s="1" t="str">
        <f t="array" ref="I7477">IF($F7477="", "", _xlfn.XLOOKUP($F7477,accounts!$A$2:$A$86,accounts!$F$2:$F$86, "Other"))</f>
        <v>United States</v>
      </c>
      <c r="J7477" s="1" t="s">
        <v>131</v>
      </c>
      <c r="K7477" s="3">
        <v>43020.0</v>
      </c>
      <c r="L7477" s="3">
        <v>43029.0</v>
      </c>
      <c r="M7477" s="1">
        <v>696.0</v>
      </c>
    </row>
    <row r="7478">
      <c r="A7478" s="1" t="s">
        <v>7683</v>
      </c>
      <c r="B7478" s="1" t="s">
        <v>7</v>
      </c>
      <c r="C7478" s="1" t="str">
        <f t="array" ref="C7478">_xlfn.XLOOKUP($B7478, sales_teams!$A$2:$A$36, sales_teams!$B$2:$B$36)</f>
        <v>Dustin Brinkmann</v>
      </c>
      <c r="D7478" s="1" t="str">
        <f t="array" ref="D7478">_xlfn.XLOOKUP($B7478, sales_teams!$A$2:$A$36, sales_teams!$C$2:$C$36)</f>
        <v>Central</v>
      </c>
      <c r="E7478" s="1" t="s">
        <v>179</v>
      </c>
      <c r="F7478" s="1" t="s">
        <v>165</v>
      </c>
      <c r="G7478" s="1" t="str">
        <f t="array" ref="G7478">IF($F7478="", "", _xlfn.XLOOKUP($F7478,accounts!$A$2:$A$86,accounts!$B$2:$B$86, "Other"))</f>
        <v>telecommunications</v>
      </c>
      <c r="H7478" s="1" t="str">
        <f t="array" ref="H7478">IF($F7478="", "", IFS(_xlfn.XLOOKUP($F7478, accounts!$A$2:$A$86, accounts!$E$2:$E$86, 0)&gt;=1000, "Enterprise", _xlfn.XLOOKUP($F7478, accounts!$A$2:$A$86, accounts!$E$2:$E$86, 0)&gt;=100, "Mid-Market", TRUE, "SMB"))</f>
        <v>Enterprise</v>
      </c>
      <c r="I7478" s="1" t="str">
        <f t="array" ref="I7478">IF($F7478="", "", _xlfn.XLOOKUP($F7478,accounts!$A$2:$A$86,accounts!$F$2:$F$86, "Other"))</f>
        <v>United States</v>
      </c>
      <c r="J7478" s="1" t="s">
        <v>192</v>
      </c>
      <c r="K7478" s="3">
        <v>43021.0</v>
      </c>
      <c r="L7478" s="3">
        <v>43030.0</v>
      </c>
      <c r="M7478" s="1">
        <v>0.0</v>
      </c>
    </row>
    <row r="7479">
      <c r="A7479" s="1" t="s">
        <v>7684</v>
      </c>
      <c r="B7479" s="1" t="s">
        <v>52</v>
      </c>
      <c r="C7479" s="1" t="str">
        <f t="array" ref="C7479">_xlfn.XLOOKUP($B7479, sales_teams!$A$2:$A$36, sales_teams!$B$2:$B$36)</f>
        <v>Rocco Neubert</v>
      </c>
      <c r="D7479" s="1" t="str">
        <f t="array" ref="D7479">_xlfn.XLOOKUP($B7479, sales_teams!$A$2:$A$36, sales_teams!$C$2:$C$36)</f>
        <v>East</v>
      </c>
      <c r="E7479" s="1" t="s">
        <v>109</v>
      </c>
      <c r="F7479" s="1" t="s">
        <v>141</v>
      </c>
      <c r="G7479" s="1" t="str">
        <f t="array" ref="G7479">IF($F7479="", "", _xlfn.XLOOKUP($F7479,accounts!$A$2:$A$86,accounts!$B$2:$B$86, "Other"))</f>
        <v>finance</v>
      </c>
      <c r="H7479" s="1" t="str">
        <f t="array" ref="H7479">IF($F7479="", "", IFS(_xlfn.XLOOKUP($F7479, accounts!$A$2:$A$86, accounts!$E$2:$E$86, 0)&gt;=1000, "Enterprise", _xlfn.XLOOKUP($F7479, accounts!$A$2:$A$86, accounts!$E$2:$E$86, 0)&gt;=100, "Mid-Market", TRUE, "SMB"))</f>
        <v>Mid-Market</v>
      </c>
      <c r="I7479" s="1" t="str">
        <f t="array" ref="I7479">IF($F7479="", "", _xlfn.XLOOKUP($F7479,accounts!$A$2:$A$86,accounts!$F$2:$F$86, "Other"))</f>
        <v>United States</v>
      </c>
      <c r="J7479" s="1" t="s">
        <v>131</v>
      </c>
      <c r="K7479" s="3">
        <v>43021.0</v>
      </c>
      <c r="L7479" s="3">
        <v>43031.0</v>
      </c>
      <c r="M7479" s="1">
        <v>888.0</v>
      </c>
    </row>
    <row r="7480">
      <c r="A7480" s="1" t="s">
        <v>7685</v>
      </c>
      <c r="B7480" s="1" t="s">
        <v>12</v>
      </c>
      <c r="C7480" s="1" t="str">
        <f t="array" ref="C7480">_xlfn.XLOOKUP($B7480, sales_teams!$A$2:$A$36, sales_teams!$B$2:$B$36)</f>
        <v>Dustin Brinkmann</v>
      </c>
      <c r="D7480" s="1" t="str">
        <f t="array" ref="D7480">_xlfn.XLOOKUP($B7480, sales_teams!$A$2:$A$36, sales_teams!$C$2:$C$36)</f>
        <v>Central</v>
      </c>
      <c r="E7480" s="1" t="s">
        <v>188</v>
      </c>
      <c r="F7480" s="1" t="s">
        <v>136</v>
      </c>
      <c r="G7480" s="1" t="str">
        <f t="array" ref="G7480">IF($F7480="", "", _xlfn.XLOOKUP($F7480,accounts!$A$2:$A$86,accounts!$B$2:$B$86, "Other"))</f>
        <v>services</v>
      </c>
      <c r="H7480" s="1" t="str">
        <f t="array" ref="H7480">IF($F7480="", "", IFS(_xlfn.XLOOKUP($F7480, accounts!$A$2:$A$86, accounts!$E$2:$E$86, 0)&gt;=1000, "Enterprise", _xlfn.XLOOKUP($F7480, accounts!$A$2:$A$86, accounts!$E$2:$E$86, 0)&gt;=100, "Mid-Market", TRUE, "SMB"))</f>
        <v>Enterprise</v>
      </c>
      <c r="I7480" s="1" t="str">
        <f t="array" ref="I7480">IF($F7480="", "", _xlfn.XLOOKUP($F7480,accounts!$A$2:$A$86,accounts!$F$2:$F$86, "Other"))</f>
        <v>United States</v>
      </c>
      <c r="J7480" s="1" t="s">
        <v>192</v>
      </c>
      <c r="K7480" s="3">
        <v>43021.0</v>
      </c>
      <c r="L7480" s="3">
        <v>43026.0</v>
      </c>
      <c r="M7480" s="1">
        <v>0.0</v>
      </c>
    </row>
    <row r="7481">
      <c r="A7481" s="1" t="s">
        <v>7686</v>
      </c>
      <c r="B7481" s="1" t="s">
        <v>39</v>
      </c>
      <c r="C7481" s="1" t="str">
        <f t="array" ref="C7481">_xlfn.XLOOKUP($B7481, sales_teams!$A$2:$A$36, sales_teams!$B$2:$B$36)</f>
        <v>Cara Losch</v>
      </c>
      <c r="D7481" s="1" t="str">
        <f t="array" ref="D7481">_xlfn.XLOOKUP($B7481, sales_teams!$A$2:$A$36, sales_teams!$C$2:$C$36)</f>
        <v>East</v>
      </c>
      <c r="E7481" s="1" t="s">
        <v>109</v>
      </c>
      <c r="F7481" s="1" t="s">
        <v>172</v>
      </c>
      <c r="G7481" s="1" t="str">
        <f t="array" ref="G7481">IF($F7481="", "", _xlfn.XLOOKUP($F7481,accounts!$A$2:$A$86,accounts!$B$2:$B$86, "Other"))</f>
        <v>retail</v>
      </c>
      <c r="H7481" s="1" t="str">
        <f t="array" ref="H7481">IF($F7481="", "", IFS(_xlfn.XLOOKUP($F7481, accounts!$A$2:$A$86, accounts!$E$2:$E$86, 0)&gt;=1000, "Enterprise", _xlfn.XLOOKUP($F7481, accounts!$A$2:$A$86, accounts!$E$2:$E$86, 0)&gt;=100, "Mid-Market", TRUE, "SMB"))</f>
        <v>Mid-Market</v>
      </c>
      <c r="I7481" s="1" t="str">
        <f t="array" ref="I7481">IF($F7481="", "", _xlfn.XLOOKUP($F7481,accounts!$A$2:$A$86,accounts!$F$2:$F$86, "Other"))</f>
        <v>United States</v>
      </c>
      <c r="J7481" s="1" t="s">
        <v>192</v>
      </c>
      <c r="K7481" s="3">
        <v>43021.0</v>
      </c>
      <c r="L7481" s="3">
        <v>43028.0</v>
      </c>
      <c r="M7481" s="1">
        <v>0.0</v>
      </c>
    </row>
    <row r="7482">
      <c r="A7482" s="1" t="s">
        <v>7687</v>
      </c>
      <c r="B7482" s="1" t="s">
        <v>39</v>
      </c>
      <c r="C7482" s="1" t="str">
        <f t="array" ref="C7482">_xlfn.XLOOKUP($B7482, sales_teams!$A$2:$A$36, sales_teams!$B$2:$B$36)</f>
        <v>Cara Losch</v>
      </c>
      <c r="D7482" s="1" t="str">
        <f t="array" ref="D7482">_xlfn.XLOOKUP($B7482, sales_teams!$A$2:$A$36, sales_teams!$C$2:$C$36)</f>
        <v>East</v>
      </c>
      <c r="E7482" s="1" t="s">
        <v>194</v>
      </c>
      <c r="F7482" s="1" t="s">
        <v>171</v>
      </c>
      <c r="G7482" s="1" t="str">
        <f t="array" ref="G7482">IF($F7482="", "", _xlfn.XLOOKUP($F7482,accounts!$A$2:$A$86,accounts!$B$2:$B$86, "Other"))</f>
        <v>retail</v>
      </c>
      <c r="H7482" s="1" t="str">
        <f t="array" ref="H7482">IF($F7482="", "", IFS(_xlfn.XLOOKUP($F7482, accounts!$A$2:$A$86, accounts!$E$2:$E$86, 0)&gt;=1000, "Enterprise", _xlfn.XLOOKUP($F7482, accounts!$A$2:$A$86, accounts!$E$2:$E$86, 0)&gt;=100, "Mid-Market", TRUE, "SMB"))</f>
        <v>Enterprise</v>
      </c>
      <c r="I7482" s="1" t="str">
        <f t="array" ref="I7482">IF($F7482="", "", _xlfn.XLOOKUP($F7482,accounts!$A$2:$A$86,accounts!$F$2:$F$86, "Other"))</f>
        <v>United States</v>
      </c>
      <c r="J7482" s="1" t="s">
        <v>192</v>
      </c>
      <c r="K7482" s="3">
        <v>43021.0</v>
      </c>
      <c r="L7482" s="3">
        <v>43060.0</v>
      </c>
      <c r="M7482" s="1">
        <v>0.0</v>
      </c>
    </row>
    <row r="7483">
      <c r="A7483" s="1" t="s">
        <v>7688</v>
      </c>
      <c r="B7483" s="1" t="s">
        <v>48</v>
      </c>
      <c r="C7483" s="1" t="str">
        <f t="array" ref="C7483">_xlfn.XLOOKUP($B7483, sales_teams!$A$2:$A$36, sales_teams!$B$2:$B$36)</f>
        <v>Rocco Neubert</v>
      </c>
      <c r="D7483" s="1" t="str">
        <f t="array" ref="D7483">_xlfn.XLOOKUP($B7483, sales_teams!$A$2:$A$36, sales_teams!$C$2:$C$36)</f>
        <v>East</v>
      </c>
      <c r="E7483" s="1" t="s">
        <v>148</v>
      </c>
      <c r="F7483" s="1" t="s">
        <v>127</v>
      </c>
      <c r="G7483" s="1" t="str">
        <f t="array" ref="G7483">IF($F7483="", "", _xlfn.XLOOKUP($F7483,accounts!$A$2:$A$86,accounts!$B$2:$B$86, "Other"))</f>
        <v>technology</v>
      </c>
      <c r="H7483" s="1" t="str">
        <f t="array" ref="H7483">IF($F7483="", "", IFS(_xlfn.XLOOKUP($F7483, accounts!$A$2:$A$86, accounts!$E$2:$E$86, 0)&gt;=1000, "Enterprise", _xlfn.XLOOKUP($F7483, accounts!$A$2:$A$86, accounts!$E$2:$E$86, 0)&gt;=100, "Mid-Market", TRUE, "SMB"))</f>
        <v>Enterprise</v>
      </c>
      <c r="I7483" s="1" t="str">
        <f t="array" ref="I7483">IF($F7483="", "", _xlfn.XLOOKUP($F7483,accounts!$A$2:$A$86,accounts!$F$2:$F$86, "Other"))</f>
        <v>United States</v>
      </c>
      <c r="J7483" s="1" t="s">
        <v>192</v>
      </c>
      <c r="K7483" s="3">
        <v>43021.0</v>
      </c>
      <c r="L7483" s="3">
        <v>43030.0</v>
      </c>
      <c r="M7483" s="1">
        <v>0.0</v>
      </c>
    </row>
    <row r="7484">
      <c r="A7484" s="1" t="s">
        <v>7689</v>
      </c>
      <c r="B7484" s="1" t="s">
        <v>30</v>
      </c>
      <c r="C7484" s="1" t="str">
        <f t="array" ref="C7484">_xlfn.XLOOKUP($B7484, sales_teams!$A$2:$A$36, sales_teams!$B$2:$B$36)</f>
        <v>Melvin Marxen</v>
      </c>
      <c r="D7484" s="1" t="str">
        <f t="array" ref="D7484">_xlfn.XLOOKUP($B7484, sales_teams!$A$2:$A$36, sales_teams!$C$2:$C$36)</f>
        <v>Central</v>
      </c>
      <c r="E7484" s="1" t="s">
        <v>148</v>
      </c>
      <c r="F7484" s="1" t="s">
        <v>113</v>
      </c>
      <c r="G7484" s="1" t="str">
        <f t="array" ref="G7484">IF($F7484="", "", _xlfn.XLOOKUP($F7484,accounts!$A$2:$A$86,accounts!$B$2:$B$86, "Other"))</f>
        <v>telecommunications</v>
      </c>
      <c r="H7484" s="1" t="str">
        <f t="array" ref="H7484">IF($F7484="", "", IFS(_xlfn.XLOOKUP($F7484, accounts!$A$2:$A$86, accounts!$E$2:$E$86, 0)&gt;=1000, "Enterprise", _xlfn.XLOOKUP($F7484, accounts!$A$2:$A$86, accounts!$E$2:$E$86, 0)&gt;=100, "Mid-Market", TRUE, "SMB"))</f>
        <v>Mid-Market</v>
      </c>
      <c r="I7484" s="1" t="str">
        <f t="array" ref="I7484">IF($F7484="", "", _xlfn.XLOOKUP($F7484,accounts!$A$2:$A$86,accounts!$F$2:$F$86, "Other"))</f>
        <v>United States</v>
      </c>
      <c r="J7484" s="1" t="s">
        <v>131</v>
      </c>
      <c r="K7484" s="3">
        <v>43021.0</v>
      </c>
      <c r="L7484" s="3">
        <v>43032.0</v>
      </c>
      <c r="M7484" s="1">
        <v>4767.0</v>
      </c>
    </row>
    <row r="7485">
      <c r="A7485" s="1" t="s">
        <v>7690</v>
      </c>
      <c r="B7485" s="1" t="s">
        <v>30</v>
      </c>
      <c r="C7485" s="1" t="str">
        <f t="array" ref="C7485">_xlfn.XLOOKUP($B7485, sales_teams!$A$2:$A$36, sales_teams!$B$2:$B$36)</f>
        <v>Melvin Marxen</v>
      </c>
      <c r="D7485" s="1" t="str">
        <f t="array" ref="D7485">_xlfn.XLOOKUP($B7485, sales_teams!$A$2:$A$36, sales_teams!$C$2:$C$36)</f>
        <v>Central</v>
      </c>
      <c r="E7485" s="1" t="s">
        <v>148</v>
      </c>
      <c r="F7485" s="1" t="s">
        <v>119</v>
      </c>
      <c r="G7485" s="1" t="str">
        <f t="array" ref="G7485">IF($F7485="", "", _xlfn.XLOOKUP($F7485,accounts!$A$2:$A$86,accounts!$B$2:$B$86, "Other"))</f>
        <v>technology</v>
      </c>
      <c r="H7485" s="1" t="str">
        <f t="array" ref="H7485">IF($F7485="", "", IFS(_xlfn.XLOOKUP($F7485, accounts!$A$2:$A$86, accounts!$E$2:$E$86, 0)&gt;=1000, "Enterprise", _xlfn.XLOOKUP($F7485, accounts!$A$2:$A$86, accounts!$E$2:$E$86, 0)&gt;=100, "Mid-Market", TRUE, "SMB"))</f>
        <v>Enterprise</v>
      </c>
      <c r="I7485" s="1" t="str">
        <f t="array" ref="I7485">IF($F7485="", "", _xlfn.XLOOKUP($F7485,accounts!$A$2:$A$86,accounts!$F$2:$F$86, "Other"))</f>
        <v>Korea</v>
      </c>
      <c r="J7485" s="1" t="s">
        <v>131</v>
      </c>
      <c r="K7485" s="3">
        <v>43021.0</v>
      </c>
      <c r="L7485" s="3">
        <v>43089.0</v>
      </c>
      <c r="M7485" s="1">
        <v>4869.0</v>
      </c>
    </row>
    <row r="7486">
      <c r="A7486" s="1" t="s">
        <v>7691</v>
      </c>
      <c r="B7486" s="1" t="s">
        <v>30</v>
      </c>
      <c r="C7486" s="1" t="str">
        <f t="array" ref="C7486">_xlfn.XLOOKUP($B7486, sales_teams!$A$2:$A$36, sales_teams!$B$2:$B$36)</f>
        <v>Melvin Marxen</v>
      </c>
      <c r="D7486" s="1" t="str">
        <f t="array" ref="D7486">_xlfn.XLOOKUP($B7486, sales_teams!$A$2:$A$36, sales_teams!$C$2:$C$36)</f>
        <v>Central</v>
      </c>
      <c r="E7486" s="1" t="s">
        <v>188</v>
      </c>
      <c r="F7486" s="1" t="s">
        <v>149</v>
      </c>
      <c r="G7486" s="1" t="str">
        <f t="array" ref="G7486">IF($F7486="", "", _xlfn.XLOOKUP($F7486,accounts!$A$2:$A$86,accounts!$B$2:$B$86, "Other"))</f>
        <v>medical</v>
      </c>
      <c r="H7486" s="1" t="str">
        <f t="array" ref="H7486">IF($F7486="", "", IFS(_xlfn.XLOOKUP($F7486, accounts!$A$2:$A$86, accounts!$E$2:$E$86, 0)&gt;=1000, "Enterprise", _xlfn.XLOOKUP($F7486, accounts!$A$2:$A$86, accounts!$E$2:$E$86, 0)&gt;=100, "Mid-Market", TRUE, "SMB"))</f>
        <v>Enterprise</v>
      </c>
      <c r="I7486" s="1" t="str">
        <f t="array" ref="I7486">IF($F7486="", "", _xlfn.XLOOKUP($F7486,accounts!$A$2:$A$86,accounts!$F$2:$F$86, "Other"))</f>
        <v>United States</v>
      </c>
      <c r="J7486" s="1" t="s">
        <v>131</v>
      </c>
      <c r="K7486" s="3">
        <v>43021.0</v>
      </c>
      <c r="L7486" s="3">
        <v>43022.0</v>
      </c>
      <c r="M7486" s="1">
        <v>3475.0</v>
      </c>
    </row>
    <row r="7487">
      <c r="A7487" s="1" t="s">
        <v>7692</v>
      </c>
      <c r="B7487" s="1" t="s">
        <v>53</v>
      </c>
      <c r="C7487" s="1" t="str">
        <f t="array" ref="C7487">_xlfn.XLOOKUP($B7487, sales_teams!$A$2:$A$36, sales_teams!$B$2:$B$36)</f>
        <v>Rocco Neubert</v>
      </c>
      <c r="D7487" s="1" t="str">
        <f t="array" ref="D7487">_xlfn.XLOOKUP($B7487, sales_teams!$A$2:$A$36, sales_teams!$C$2:$C$36)</f>
        <v>East</v>
      </c>
      <c r="E7487" s="1" t="s">
        <v>181</v>
      </c>
      <c r="F7487" s="1" t="s">
        <v>121</v>
      </c>
      <c r="G7487" s="1" t="str">
        <f t="array" ref="G7487">IF($F7487="", "", _xlfn.XLOOKUP($F7487,accounts!$A$2:$A$86,accounts!$B$2:$B$86, "Other"))</f>
        <v>telecommunications</v>
      </c>
      <c r="H7487" s="1" t="str">
        <f t="array" ref="H7487">IF($F7487="", "", IFS(_xlfn.XLOOKUP($F7487, accounts!$A$2:$A$86, accounts!$E$2:$E$86, 0)&gt;=1000, "Enterprise", _xlfn.XLOOKUP($F7487, accounts!$A$2:$A$86, accounts!$E$2:$E$86, 0)&gt;=100, "Mid-Market", TRUE, "SMB"))</f>
        <v>Enterprise</v>
      </c>
      <c r="I7487" s="1" t="str">
        <f t="array" ref="I7487">IF($F7487="", "", _xlfn.XLOOKUP($F7487,accounts!$A$2:$A$86,accounts!$F$2:$F$86, "Other"))</f>
        <v>United States</v>
      </c>
      <c r="J7487" s="1" t="s">
        <v>192</v>
      </c>
      <c r="K7487" s="3">
        <v>43021.0</v>
      </c>
      <c r="L7487" s="3">
        <v>43023.0</v>
      </c>
      <c r="M7487" s="1">
        <v>0.0</v>
      </c>
    </row>
    <row r="7488">
      <c r="A7488" s="1" t="s">
        <v>7693</v>
      </c>
      <c r="B7488" s="1" t="s">
        <v>53</v>
      </c>
      <c r="C7488" s="1" t="str">
        <f t="array" ref="C7488">_xlfn.XLOOKUP($B7488, sales_teams!$A$2:$A$36, sales_teams!$B$2:$B$36)</f>
        <v>Rocco Neubert</v>
      </c>
      <c r="D7488" s="1" t="str">
        <f t="array" ref="D7488">_xlfn.XLOOKUP($B7488, sales_teams!$A$2:$A$36, sales_teams!$C$2:$C$36)</f>
        <v>East</v>
      </c>
      <c r="E7488" s="1" t="s">
        <v>179</v>
      </c>
      <c r="F7488" s="1" t="s">
        <v>83</v>
      </c>
      <c r="G7488" s="1" t="str">
        <f t="array" ref="G7488">IF($F7488="", "", _xlfn.XLOOKUP($F7488,accounts!$A$2:$A$86,accounts!$B$2:$B$86, "Other"))</f>
        <v>marketing</v>
      </c>
      <c r="H7488" s="1" t="str">
        <f t="array" ref="H7488">IF($F7488="", "", IFS(_xlfn.XLOOKUP($F7488, accounts!$A$2:$A$86, accounts!$E$2:$E$86, 0)&gt;=1000, "Enterprise", _xlfn.XLOOKUP($F7488, accounts!$A$2:$A$86, accounts!$E$2:$E$86, 0)&gt;=100, "Mid-Market", TRUE, "SMB"))</f>
        <v>Enterprise</v>
      </c>
      <c r="I7488" s="1" t="str">
        <f t="array" ref="I7488">IF($F7488="", "", _xlfn.XLOOKUP($F7488,accounts!$A$2:$A$86,accounts!$F$2:$F$86, "Other"))</f>
        <v>United States</v>
      </c>
      <c r="J7488" s="1" t="s">
        <v>192</v>
      </c>
      <c r="K7488" s="3">
        <v>43021.0</v>
      </c>
      <c r="L7488" s="3">
        <v>43078.0</v>
      </c>
      <c r="M7488" s="1">
        <v>0.0</v>
      </c>
    </row>
    <row r="7489">
      <c r="A7489" s="1" t="s">
        <v>7694</v>
      </c>
      <c r="B7489" s="1" t="s">
        <v>53</v>
      </c>
      <c r="C7489" s="1" t="str">
        <f t="array" ref="C7489">_xlfn.XLOOKUP($B7489, sales_teams!$A$2:$A$36, sales_teams!$B$2:$B$36)</f>
        <v>Rocco Neubert</v>
      </c>
      <c r="D7489" s="1" t="str">
        <f t="array" ref="D7489">_xlfn.XLOOKUP($B7489, sales_teams!$A$2:$A$36, sales_teams!$C$2:$C$36)</f>
        <v>East</v>
      </c>
      <c r="E7489" s="1" t="s">
        <v>188</v>
      </c>
      <c r="F7489" s="1" t="s">
        <v>125</v>
      </c>
      <c r="G7489" s="1" t="str">
        <f t="array" ref="G7489">IF($F7489="", "", _xlfn.XLOOKUP($F7489,accounts!$A$2:$A$86,accounts!$B$2:$B$86, "Other"))</f>
        <v>software</v>
      </c>
      <c r="H7489" s="1" t="str">
        <f t="array" ref="H7489">IF($F7489="", "", IFS(_xlfn.XLOOKUP($F7489, accounts!$A$2:$A$86, accounts!$E$2:$E$86, 0)&gt;=1000, "Enterprise", _xlfn.XLOOKUP($F7489, accounts!$A$2:$A$86, accounts!$E$2:$E$86, 0)&gt;=100, "Mid-Market", TRUE, "SMB"))</f>
        <v>Enterprise</v>
      </c>
      <c r="I7489" s="1" t="str">
        <f t="array" ref="I7489">IF($F7489="", "", _xlfn.XLOOKUP($F7489,accounts!$A$2:$A$86,accounts!$F$2:$F$86, "Other"))</f>
        <v>United States</v>
      </c>
      <c r="J7489" s="1" t="s">
        <v>192</v>
      </c>
      <c r="K7489" s="3">
        <v>43021.0</v>
      </c>
      <c r="L7489" s="3">
        <v>43079.0</v>
      </c>
      <c r="M7489" s="1">
        <v>0.0</v>
      </c>
    </row>
    <row r="7490">
      <c r="A7490" s="1" t="s">
        <v>7695</v>
      </c>
      <c r="B7490" s="1" t="s">
        <v>88</v>
      </c>
      <c r="C7490" s="1" t="str">
        <f t="array" ref="C7490">_xlfn.XLOOKUP($B7490, sales_teams!$A$2:$A$36, sales_teams!$B$2:$B$36)</f>
        <v>Celia Rouche</v>
      </c>
      <c r="D7490" s="1" t="str">
        <f t="array" ref="D7490">_xlfn.XLOOKUP($B7490, sales_teams!$A$2:$A$36, sales_teams!$C$2:$C$36)</f>
        <v>West</v>
      </c>
      <c r="E7490" s="1" t="s">
        <v>109</v>
      </c>
      <c r="F7490" s="1" t="s">
        <v>147</v>
      </c>
      <c r="G7490" s="1" t="str">
        <f t="array" ref="G7490">IF($F7490="", "", _xlfn.XLOOKUP($F7490,accounts!$A$2:$A$86,accounts!$B$2:$B$86, "Other"))</f>
        <v>telecommunications</v>
      </c>
      <c r="H7490" s="1" t="str">
        <f t="array" ref="H7490">IF($F7490="", "", IFS(_xlfn.XLOOKUP($F7490, accounts!$A$2:$A$86, accounts!$E$2:$E$86, 0)&gt;=1000, "Enterprise", _xlfn.XLOOKUP($F7490, accounts!$A$2:$A$86, accounts!$E$2:$E$86, 0)&gt;=100, "Mid-Market", TRUE, "SMB"))</f>
        <v>Enterprise</v>
      </c>
      <c r="I7490" s="1" t="str">
        <f t="array" ref="I7490">IF($F7490="", "", _xlfn.XLOOKUP($F7490,accounts!$A$2:$A$86,accounts!$F$2:$F$86, "Other"))</f>
        <v>United States</v>
      </c>
      <c r="J7490" s="1" t="s">
        <v>192</v>
      </c>
      <c r="K7490" s="3">
        <v>43021.0</v>
      </c>
      <c r="L7490" s="3">
        <v>43028.0</v>
      </c>
      <c r="M7490" s="1">
        <v>0.0</v>
      </c>
    </row>
    <row r="7491">
      <c r="A7491" s="1" t="s">
        <v>7696</v>
      </c>
      <c r="B7491" s="1" t="s">
        <v>88</v>
      </c>
      <c r="C7491" s="1" t="str">
        <f t="array" ref="C7491">_xlfn.XLOOKUP($B7491, sales_teams!$A$2:$A$36, sales_teams!$B$2:$B$36)</f>
        <v>Celia Rouche</v>
      </c>
      <c r="D7491" s="1" t="str">
        <f t="array" ref="D7491">_xlfn.XLOOKUP($B7491, sales_teams!$A$2:$A$36, sales_teams!$C$2:$C$36)</f>
        <v>West</v>
      </c>
      <c r="E7491" s="1" t="s">
        <v>188</v>
      </c>
      <c r="F7491" s="1" t="s">
        <v>125</v>
      </c>
      <c r="G7491" s="1" t="str">
        <f t="array" ref="G7491">IF($F7491="", "", _xlfn.XLOOKUP($F7491,accounts!$A$2:$A$86,accounts!$B$2:$B$86, "Other"))</f>
        <v>software</v>
      </c>
      <c r="H7491" s="1" t="str">
        <f t="array" ref="H7491">IF($F7491="", "", IFS(_xlfn.XLOOKUP($F7491, accounts!$A$2:$A$86, accounts!$E$2:$E$86, 0)&gt;=1000, "Enterprise", _xlfn.XLOOKUP($F7491, accounts!$A$2:$A$86, accounts!$E$2:$E$86, 0)&gt;=100, "Mid-Market", TRUE, "SMB"))</f>
        <v>Enterprise</v>
      </c>
      <c r="I7491" s="1" t="str">
        <f t="array" ref="I7491">IF($F7491="", "", _xlfn.XLOOKUP($F7491,accounts!$A$2:$A$86,accounts!$F$2:$F$86, "Other"))</f>
        <v>United States</v>
      </c>
      <c r="J7491" s="1" t="s">
        <v>131</v>
      </c>
      <c r="K7491" s="3">
        <v>43021.0</v>
      </c>
      <c r="L7491" s="3">
        <v>43022.0</v>
      </c>
      <c r="M7491" s="1">
        <v>3250.0</v>
      </c>
    </row>
    <row r="7492">
      <c r="A7492" s="1" t="s">
        <v>7697</v>
      </c>
      <c r="B7492" s="1" t="s">
        <v>99</v>
      </c>
      <c r="C7492" s="1" t="str">
        <f t="array" ref="C7492">_xlfn.XLOOKUP($B7492, sales_teams!$A$2:$A$36, sales_teams!$B$2:$B$36)</f>
        <v>Summer Sewald</v>
      </c>
      <c r="D7492" s="1" t="str">
        <f t="array" ref="D7492">_xlfn.XLOOKUP($B7492, sales_teams!$A$2:$A$36, sales_teams!$C$2:$C$36)</f>
        <v>West</v>
      </c>
      <c r="E7492" s="1" t="s">
        <v>194</v>
      </c>
      <c r="F7492" s="1" t="s">
        <v>154</v>
      </c>
      <c r="G7492" s="1" t="str">
        <f t="array" ref="G7492">IF($F7492="", "", _xlfn.XLOOKUP($F7492,accounts!$A$2:$A$86,accounts!$B$2:$B$86, "Other"))</f>
        <v>retail</v>
      </c>
      <c r="H7492" s="1" t="str">
        <f t="array" ref="H7492">IF($F7492="", "", IFS(_xlfn.XLOOKUP($F7492, accounts!$A$2:$A$86, accounts!$E$2:$E$86, 0)&gt;=1000, "Enterprise", _xlfn.XLOOKUP($F7492, accounts!$A$2:$A$86, accounts!$E$2:$E$86, 0)&gt;=100, "Mid-Market", TRUE, "SMB"))</f>
        <v>Enterprise</v>
      </c>
      <c r="I7492" s="1" t="str">
        <f t="array" ref="I7492">IF($F7492="", "", _xlfn.XLOOKUP($F7492,accounts!$A$2:$A$86,accounts!$F$2:$F$86, "Other"))</f>
        <v>United States</v>
      </c>
      <c r="J7492" s="1" t="s">
        <v>192</v>
      </c>
      <c r="K7492" s="3">
        <v>43021.0</v>
      </c>
      <c r="L7492" s="3">
        <v>43072.0</v>
      </c>
      <c r="M7492" s="1">
        <v>0.0</v>
      </c>
    </row>
    <row r="7493">
      <c r="A7493" s="1" t="s">
        <v>7698</v>
      </c>
      <c r="B7493" s="1" t="s">
        <v>104</v>
      </c>
      <c r="C7493" s="1" t="str">
        <f t="array" ref="C7493">_xlfn.XLOOKUP($B7493, sales_teams!$A$2:$A$36, sales_teams!$B$2:$B$36)</f>
        <v>Summer Sewald</v>
      </c>
      <c r="D7493" s="1" t="str">
        <f t="array" ref="D7493">_xlfn.XLOOKUP($B7493, sales_teams!$A$2:$A$36, sales_teams!$C$2:$C$36)</f>
        <v>West</v>
      </c>
      <c r="E7493" s="1" t="s">
        <v>109</v>
      </c>
      <c r="G7493" s="1" t="str">
        <f t="array" ref="G7493">IF($F7493="", "", _xlfn.XLOOKUP($F7493,accounts!$A$2:$A$86,accounts!$B$2:$B$86, "Other"))</f>
        <v/>
      </c>
      <c r="H7493" s="1" t="str">
        <f t="array" ref="H7493">IF($F7493="", "", IFS(_xlfn.XLOOKUP($F7493, accounts!$A$2:$A$86, accounts!$E$2:$E$86, 0)&gt;=1000, "Enterprise", _xlfn.XLOOKUP($F7493, accounts!$A$2:$A$86, accounts!$E$2:$E$86, 0)&gt;=100, "Mid-Market", TRUE, "SMB"))</f>
        <v/>
      </c>
      <c r="I7493" s="1" t="str">
        <f t="array" ref="I7493">IF($F7493="", "", _xlfn.XLOOKUP($F7493,accounts!$A$2:$A$86,accounts!$F$2:$F$86, "Other"))</f>
        <v/>
      </c>
      <c r="J7493" s="1" t="s">
        <v>189</v>
      </c>
      <c r="K7493" s="3">
        <v>43021.0</v>
      </c>
    </row>
    <row r="7494">
      <c r="A7494" s="1" t="s">
        <v>7699</v>
      </c>
      <c r="B7494" s="1" t="s">
        <v>102</v>
      </c>
      <c r="C7494" s="1" t="str">
        <f t="array" ref="C7494">_xlfn.XLOOKUP($B7494, sales_teams!$A$2:$A$36, sales_teams!$B$2:$B$36)</f>
        <v>Summer Sewald</v>
      </c>
      <c r="D7494" s="1" t="str">
        <f t="array" ref="D7494">_xlfn.XLOOKUP($B7494, sales_teams!$A$2:$A$36, sales_teams!$C$2:$C$36)</f>
        <v>West</v>
      </c>
      <c r="E7494" s="1" t="s">
        <v>181</v>
      </c>
      <c r="F7494" s="1" t="s">
        <v>119</v>
      </c>
      <c r="G7494" s="1" t="str">
        <f t="array" ref="G7494">IF($F7494="", "", _xlfn.XLOOKUP($F7494,accounts!$A$2:$A$86,accounts!$B$2:$B$86, "Other"))</f>
        <v>technology</v>
      </c>
      <c r="H7494" s="1" t="str">
        <f t="array" ref="H7494">IF($F7494="", "", IFS(_xlfn.XLOOKUP($F7494, accounts!$A$2:$A$86, accounts!$E$2:$E$86, 0)&gt;=1000, "Enterprise", _xlfn.XLOOKUP($F7494, accounts!$A$2:$A$86, accounts!$E$2:$E$86, 0)&gt;=100, "Mid-Market", TRUE, "SMB"))</f>
        <v>Enterprise</v>
      </c>
      <c r="I7494" s="1" t="str">
        <f t="array" ref="I7494">IF($F7494="", "", _xlfn.XLOOKUP($F7494,accounts!$A$2:$A$86,accounts!$F$2:$F$86, "Other"))</f>
        <v>Korea</v>
      </c>
      <c r="J7494" s="1" t="s">
        <v>189</v>
      </c>
      <c r="K7494" s="3">
        <v>43021.0</v>
      </c>
    </row>
    <row r="7495">
      <c r="A7495" s="1" t="s">
        <v>7700</v>
      </c>
      <c r="B7495" s="1" t="s">
        <v>92</v>
      </c>
      <c r="C7495" s="1" t="str">
        <f t="array" ref="C7495">_xlfn.XLOOKUP($B7495, sales_teams!$A$2:$A$36, sales_teams!$B$2:$B$36)</f>
        <v>Celia Rouche</v>
      </c>
      <c r="D7495" s="1" t="str">
        <f t="array" ref="D7495">_xlfn.XLOOKUP($B7495, sales_teams!$A$2:$A$36, sales_teams!$C$2:$C$36)</f>
        <v>West</v>
      </c>
      <c r="E7495" s="1" t="s">
        <v>181</v>
      </c>
      <c r="G7495" s="1" t="str">
        <f t="array" ref="G7495">IF($F7495="", "", _xlfn.XLOOKUP($F7495,accounts!$A$2:$A$86,accounts!$B$2:$B$86, "Other"))</f>
        <v/>
      </c>
      <c r="H7495" s="1" t="str">
        <f t="array" ref="H7495">IF($F7495="", "", IFS(_xlfn.XLOOKUP($F7495, accounts!$A$2:$A$86, accounts!$E$2:$E$86, 0)&gt;=1000, "Enterprise", _xlfn.XLOOKUP($F7495, accounts!$A$2:$A$86, accounts!$E$2:$E$86, 0)&gt;=100, "Mid-Market", TRUE, "SMB"))</f>
        <v/>
      </c>
      <c r="I7495" s="1" t="str">
        <f t="array" ref="I7495">IF($F7495="", "", _xlfn.XLOOKUP($F7495,accounts!$A$2:$A$86,accounts!$F$2:$F$86, "Other"))</f>
        <v/>
      </c>
      <c r="J7495" s="1" t="s">
        <v>189</v>
      </c>
      <c r="K7495" s="3">
        <v>43021.0</v>
      </c>
    </row>
    <row r="7496">
      <c r="A7496" s="1" t="s">
        <v>7701</v>
      </c>
      <c r="B7496" s="1" t="s">
        <v>92</v>
      </c>
      <c r="C7496" s="1" t="str">
        <f t="array" ref="C7496">_xlfn.XLOOKUP($B7496, sales_teams!$A$2:$A$36, sales_teams!$B$2:$B$36)</f>
        <v>Celia Rouche</v>
      </c>
      <c r="D7496" s="1" t="str">
        <f t="array" ref="D7496">_xlfn.XLOOKUP($B7496, sales_teams!$A$2:$A$36, sales_teams!$C$2:$C$36)</f>
        <v>West</v>
      </c>
      <c r="E7496" s="1" t="s">
        <v>188</v>
      </c>
      <c r="F7496" s="1" t="s">
        <v>134</v>
      </c>
      <c r="G7496" s="1" t="str">
        <f t="array" ref="G7496">IF($F7496="", "", _xlfn.XLOOKUP($F7496,accounts!$A$2:$A$86,accounts!$B$2:$B$86, "Other"))</f>
        <v>services</v>
      </c>
      <c r="H7496" s="1" t="str">
        <f t="array" ref="H7496">IF($F7496="", "", IFS(_xlfn.XLOOKUP($F7496, accounts!$A$2:$A$86, accounts!$E$2:$E$86, 0)&gt;=1000, "Enterprise", _xlfn.XLOOKUP($F7496, accounts!$A$2:$A$86, accounts!$E$2:$E$86, 0)&gt;=100, "Mid-Market", TRUE, "SMB"))</f>
        <v>Enterprise</v>
      </c>
      <c r="I7496" s="1" t="str">
        <f t="array" ref="I7496">IF($F7496="", "", _xlfn.XLOOKUP($F7496,accounts!$A$2:$A$86,accounts!$F$2:$F$86, "Other"))</f>
        <v>Brazil</v>
      </c>
      <c r="J7496" s="1" t="s">
        <v>192</v>
      </c>
      <c r="K7496" s="3">
        <v>43021.0</v>
      </c>
      <c r="L7496" s="3">
        <v>43026.0</v>
      </c>
      <c r="M7496" s="1">
        <v>0.0</v>
      </c>
    </row>
    <row r="7497">
      <c r="A7497" s="1" t="s">
        <v>7702</v>
      </c>
      <c r="B7497" s="1" t="s">
        <v>107</v>
      </c>
      <c r="C7497" s="1" t="str">
        <f t="array" ref="C7497">_xlfn.XLOOKUP($B7497, sales_teams!$A$2:$A$36, sales_teams!$B$2:$B$36)</f>
        <v>Summer Sewald</v>
      </c>
      <c r="D7497" s="1" t="str">
        <f t="array" ref="D7497">_xlfn.XLOOKUP($B7497, sales_teams!$A$2:$A$36, sales_teams!$C$2:$C$36)</f>
        <v>West</v>
      </c>
      <c r="E7497" s="1" t="s">
        <v>188</v>
      </c>
      <c r="F7497" s="1" t="s">
        <v>50</v>
      </c>
      <c r="G7497" s="1" t="str">
        <f t="array" ref="G7497">IF($F7497="", "", _xlfn.XLOOKUP($F7497,accounts!$A$2:$A$86,accounts!$B$2:$B$86, "Other"))</f>
        <v>entertainment</v>
      </c>
      <c r="H7497" s="1" t="str">
        <f t="array" ref="H7497">IF($F7497="", "", IFS(_xlfn.XLOOKUP($F7497, accounts!$A$2:$A$86, accounts!$E$2:$E$86, 0)&gt;=1000, "Enterprise", _xlfn.XLOOKUP($F7497, accounts!$A$2:$A$86, accounts!$E$2:$E$86, 0)&gt;=100, "Mid-Market", TRUE, "SMB"))</f>
        <v>Enterprise</v>
      </c>
      <c r="I7497" s="1" t="str">
        <f t="array" ref="I7497">IF($F7497="", "", _xlfn.XLOOKUP($F7497,accounts!$A$2:$A$86,accounts!$F$2:$F$86, "Other"))</f>
        <v>United States</v>
      </c>
      <c r="J7497" s="1" t="s">
        <v>192</v>
      </c>
      <c r="K7497" s="3">
        <v>43021.0</v>
      </c>
      <c r="L7497" s="3">
        <v>43033.0</v>
      </c>
      <c r="M7497" s="1">
        <v>0.0</v>
      </c>
    </row>
    <row r="7498">
      <c r="A7498" s="1" t="s">
        <v>7703</v>
      </c>
      <c r="B7498" s="1" t="s">
        <v>18</v>
      </c>
      <c r="C7498" s="1" t="str">
        <f t="array" ref="C7498">_xlfn.XLOOKUP($B7498, sales_teams!$A$2:$A$36, sales_teams!$B$2:$B$36)</f>
        <v>Dustin Brinkmann</v>
      </c>
      <c r="D7498" s="1" t="str">
        <f t="array" ref="D7498">_xlfn.XLOOKUP($B7498, sales_teams!$A$2:$A$36, sales_teams!$C$2:$C$36)</f>
        <v>Central</v>
      </c>
      <c r="E7498" s="1" t="s">
        <v>188</v>
      </c>
      <c r="F7498" s="1" t="s">
        <v>78</v>
      </c>
      <c r="G7498" s="1" t="str">
        <f t="array" ref="G7498">IF($F7498="", "", _xlfn.XLOOKUP($F7498,accounts!$A$2:$A$86,accounts!$B$2:$B$86, "Other"))</f>
        <v>marketing</v>
      </c>
      <c r="H7498" s="1" t="str">
        <f t="array" ref="H7498">IF($F7498="", "", IFS(_xlfn.XLOOKUP($F7498, accounts!$A$2:$A$86, accounts!$E$2:$E$86, 0)&gt;=1000, "Enterprise", _xlfn.XLOOKUP($F7498, accounts!$A$2:$A$86, accounts!$E$2:$E$86, 0)&gt;=100, "Mid-Market", TRUE, "SMB"))</f>
        <v>Enterprise</v>
      </c>
      <c r="I7498" s="1" t="str">
        <f t="array" ref="I7498">IF($F7498="", "", _xlfn.XLOOKUP($F7498,accounts!$A$2:$A$86,accounts!$F$2:$F$86, "Other"))</f>
        <v>United States</v>
      </c>
      <c r="J7498" s="1" t="s">
        <v>192</v>
      </c>
      <c r="K7498" s="3">
        <v>43021.0</v>
      </c>
      <c r="L7498" s="3">
        <v>43068.0</v>
      </c>
      <c r="M7498" s="1">
        <v>0.0</v>
      </c>
    </row>
    <row r="7499">
      <c r="A7499" s="1" t="s">
        <v>7704</v>
      </c>
      <c r="B7499" s="1" t="s">
        <v>18</v>
      </c>
      <c r="C7499" s="1" t="str">
        <f t="array" ref="C7499">_xlfn.XLOOKUP($B7499, sales_teams!$A$2:$A$36, sales_teams!$B$2:$B$36)</f>
        <v>Dustin Brinkmann</v>
      </c>
      <c r="D7499" s="1" t="str">
        <f t="array" ref="D7499">_xlfn.XLOOKUP($B7499, sales_teams!$A$2:$A$36, sales_teams!$C$2:$C$36)</f>
        <v>Central</v>
      </c>
      <c r="E7499" s="1" t="s">
        <v>109</v>
      </c>
      <c r="F7499" s="1" t="s">
        <v>145</v>
      </c>
      <c r="G7499" s="1" t="str">
        <f t="array" ref="G7499">IF($F7499="", "", _xlfn.XLOOKUP($F7499,accounts!$A$2:$A$86,accounts!$B$2:$B$86, "Other"))</f>
        <v>technology</v>
      </c>
      <c r="H7499" s="1" t="str">
        <f t="array" ref="H7499">IF($F7499="", "", IFS(_xlfn.XLOOKUP($F7499, accounts!$A$2:$A$86, accounts!$E$2:$E$86, 0)&gt;=1000, "Enterprise", _xlfn.XLOOKUP($F7499, accounts!$A$2:$A$86, accounts!$E$2:$E$86, 0)&gt;=100, "Mid-Market", TRUE, "SMB"))</f>
        <v>Enterprise</v>
      </c>
      <c r="I7499" s="1" t="str">
        <f t="array" ref="I7499">IF($F7499="", "", _xlfn.XLOOKUP($F7499,accounts!$A$2:$A$86,accounts!$F$2:$F$86, "Other"))</f>
        <v>Panama</v>
      </c>
      <c r="J7499" s="1" t="s">
        <v>131</v>
      </c>
      <c r="K7499" s="3">
        <v>43021.0</v>
      </c>
      <c r="L7499" s="3">
        <v>43034.0</v>
      </c>
      <c r="M7499" s="1">
        <v>978.0</v>
      </c>
    </row>
    <row r="7500">
      <c r="A7500" s="1" t="s">
        <v>7705</v>
      </c>
      <c r="B7500" s="1" t="s">
        <v>54</v>
      </c>
      <c r="C7500" s="1" t="str">
        <f t="array" ref="C7500">_xlfn.XLOOKUP($B7500, sales_teams!$A$2:$A$36, sales_teams!$B$2:$B$36)</f>
        <v>Rocco Neubert</v>
      </c>
      <c r="D7500" s="1" t="str">
        <f t="array" ref="D7500">_xlfn.XLOOKUP($B7500, sales_teams!$A$2:$A$36, sales_teams!$C$2:$C$36)</f>
        <v>East</v>
      </c>
      <c r="E7500" s="1" t="s">
        <v>179</v>
      </c>
      <c r="F7500" s="1" t="s">
        <v>43</v>
      </c>
      <c r="G7500" s="1" t="str">
        <f t="array" ref="G7500">IF($F7500="", "", _xlfn.XLOOKUP($F7500,accounts!$A$2:$A$86,accounts!$B$2:$B$86, "Other"))</f>
        <v>software</v>
      </c>
      <c r="H7500" s="1" t="str">
        <f t="array" ref="H7500">IF($F7500="", "", IFS(_xlfn.XLOOKUP($F7500, accounts!$A$2:$A$86, accounts!$E$2:$E$86, 0)&gt;=1000, "Enterprise", _xlfn.XLOOKUP($F7500, accounts!$A$2:$A$86, accounts!$E$2:$E$86, 0)&gt;=100, "Mid-Market", TRUE, "SMB"))</f>
        <v>Enterprise</v>
      </c>
      <c r="I7500" s="1" t="str">
        <f t="array" ref="I7500">IF($F7500="", "", _xlfn.XLOOKUP($F7500,accounts!$A$2:$A$86,accounts!$F$2:$F$86, "Other"))</f>
        <v>United States</v>
      </c>
      <c r="J7500" s="1" t="s">
        <v>131</v>
      </c>
      <c r="K7500" s="3">
        <v>43021.0</v>
      </c>
      <c r="L7500" s="3">
        <v>43083.0</v>
      </c>
      <c r="M7500" s="1">
        <v>49.0</v>
      </c>
    </row>
    <row r="7501">
      <c r="A7501" s="1" t="s">
        <v>7706</v>
      </c>
      <c r="B7501" s="1" t="s">
        <v>15</v>
      </c>
      <c r="C7501" s="1" t="str">
        <f t="array" ref="C7501">_xlfn.XLOOKUP($B7501, sales_teams!$A$2:$A$36, sales_teams!$B$2:$B$36)</f>
        <v>Dustin Brinkmann</v>
      </c>
      <c r="D7501" s="1" t="str">
        <f t="array" ref="D7501">_xlfn.XLOOKUP($B7501, sales_teams!$A$2:$A$36, sales_teams!$C$2:$C$36)</f>
        <v>Central</v>
      </c>
      <c r="E7501" s="1" t="s">
        <v>179</v>
      </c>
      <c r="F7501" s="1" t="s">
        <v>155</v>
      </c>
      <c r="G7501" s="1" t="str">
        <f t="array" ref="G7501">IF($F7501="", "", _xlfn.XLOOKUP($F7501,accounts!$A$2:$A$86,accounts!$B$2:$B$86, "Other"))</f>
        <v>finance</v>
      </c>
      <c r="H7501" s="1" t="str">
        <f t="array" ref="H7501">IF($F7501="", "", IFS(_xlfn.XLOOKUP($F7501, accounts!$A$2:$A$86, accounts!$E$2:$E$86, 0)&gt;=1000, "Enterprise", _xlfn.XLOOKUP($F7501, accounts!$A$2:$A$86, accounts!$E$2:$E$86, 0)&gt;=100, "Mid-Market", TRUE, "SMB"))</f>
        <v>Enterprise</v>
      </c>
      <c r="I7501" s="1" t="str">
        <f t="array" ref="I7501">IF($F7501="", "", _xlfn.XLOOKUP($F7501,accounts!$A$2:$A$86,accounts!$F$2:$F$86, "Other"))</f>
        <v>United States</v>
      </c>
      <c r="J7501" s="1" t="s">
        <v>131</v>
      </c>
      <c r="K7501" s="3">
        <v>43021.0</v>
      </c>
      <c r="L7501" s="3">
        <v>43032.0</v>
      </c>
      <c r="M7501" s="1">
        <v>49.0</v>
      </c>
    </row>
    <row r="7502">
      <c r="A7502" s="1" t="s">
        <v>7707</v>
      </c>
      <c r="B7502" s="1" t="s">
        <v>60</v>
      </c>
      <c r="C7502" s="1" t="str">
        <f t="array" ref="C7502">_xlfn.XLOOKUP($B7502, sales_teams!$A$2:$A$36, sales_teams!$B$2:$B$36)</f>
        <v>Celia Rouche</v>
      </c>
      <c r="D7502" s="1" t="str">
        <f t="array" ref="D7502">_xlfn.XLOOKUP($B7502, sales_teams!$A$2:$A$36, sales_teams!$C$2:$C$36)</f>
        <v>West</v>
      </c>
      <c r="E7502" s="1" t="s">
        <v>194</v>
      </c>
      <c r="F7502" s="1" t="s">
        <v>168</v>
      </c>
      <c r="G7502" s="1" t="str">
        <f t="array" ref="G7502">IF($F7502="", "", _xlfn.XLOOKUP($F7502,accounts!$A$2:$A$86,accounts!$B$2:$B$86, "Other"))</f>
        <v>finance</v>
      </c>
      <c r="H7502" s="1" t="str">
        <f t="array" ref="H7502">IF($F7502="", "", IFS(_xlfn.XLOOKUP($F7502, accounts!$A$2:$A$86, accounts!$E$2:$E$86, 0)&gt;=1000, "Enterprise", _xlfn.XLOOKUP($F7502, accounts!$A$2:$A$86, accounts!$E$2:$E$86, 0)&gt;=100, "Mid-Market", TRUE, "SMB"))</f>
        <v>Enterprise</v>
      </c>
      <c r="I7502" s="1" t="str">
        <f t="array" ref="I7502">IF($F7502="", "", _xlfn.XLOOKUP($F7502,accounts!$A$2:$A$86,accounts!$F$2:$F$86, "Other"))</f>
        <v>United States</v>
      </c>
      <c r="J7502" s="1" t="s">
        <v>192</v>
      </c>
      <c r="K7502" s="3">
        <v>43021.0</v>
      </c>
      <c r="L7502" s="3">
        <v>43030.0</v>
      </c>
      <c r="M7502" s="1">
        <v>0.0</v>
      </c>
    </row>
    <row r="7503">
      <c r="A7503" s="1" t="s">
        <v>7708</v>
      </c>
      <c r="B7503" s="1" t="s">
        <v>60</v>
      </c>
      <c r="C7503" s="1" t="str">
        <f t="array" ref="C7503">_xlfn.XLOOKUP($B7503, sales_teams!$A$2:$A$36, sales_teams!$B$2:$B$36)</f>
        <v>Celia Rouche</v>
      </c>
      <c r="D7503" s="1" t="str">
        <f t="array" ref="D7503">_xlfn.XLOOKUP($B7503, sales_teams!$A$2:$A$36, sales_teams!$C$2:$C$36)</f>
        <v>West</v>
      </c>
      <c r="E7503" s="1" t="s">
        <v>181</v>
      </c>
      <c r="F7503" s="1" t="s">
        <v>119</v>
      </c>
      <c r="G7503" s="1" t="str">
        <f t="array" ref="G7503">IF($F7503="", "", _xlfn.XLOOKUP($F7503,accounts!$A$2:$A$86,accounts!$B$2:$B$86, "Other"))</f>
        <v>technology</v>
      </c>
      <c r="H7503" s="1" t="str">
        <f t="array" ref="H7503">IF($F7503="", "", IFS(_xlfn.XLOOKUP($F7503, accounts!$A$2:$A$86, accounts!$E$2:$E$86, 0)&gt;=1000, "Enterprise", _xlfn.XLOOKUP($F7503, accounts!$A$2:$A$86, accounts!$E$2:$E$86, 0)&gt;=100, "Mid-Market", TRUE, "SMB"))</f>
        <v>Enterprise</v>
      </c>
      <c r="I7503" s="1" t="str">
        <f t="array" ref="I7503">IF($F7503="", "", _xlfn.XLOOKUP($F7503,accounts!$A$2:$A$86,accounts!$F$2:$F$86, "Other"))</f>
        <v>Korea</v>
      </c>
      <c r="J7503" s="1" t="s">
        <v>131</v>
      </c>
      <c r="K7503" s="3">
        <v>43021.0</v>
      </c>
      <c r="L7503" s="3">
        <v>43079.0</v>
      </c>
      <c r="M7503" s="1">
        <v>563.0</v>
      </c>
    </row>
    <row r="7504">
      <c r="A7504" s="1" t="s">
        <v>7709</v>
      </c>
      <c r="B7504" s="1" t="s">
        <v>34</v>
      </c>
      <c r="C7504" s="1" t="str">
        <f t="array" ref="C7504">_xlfn.XLOOKUP($B7504, sales_teams!$A$2:$A$36, sales_teams!$B$2:$B$36)</f>
        <v>Cara Losch</v>
      </c>
      <c r="D7504" s="1" t="str">
        <f t="array" ref="D7504">_xlfn.XLOOKUP($B7504, sales_teams!$A$2:$A$36, sales_teams!$C$2:$C$36)</f>
        <v>East</v>
      </c>
      <c r="E7504" s="1" t="s">
        <v>109</v>
      </c>
      <c r="F7504" s="1" t="s">
        <v>166</v>
      </c>
      <c r="G7504" s="1" t="str">
        <f t="array" ref="G7504">IF($F7504="", "", _xlfn.XLOOKUP($F7504,accounts!$A$2:$A$86,accounts!$B$2:$B$86, "Other"))</f>
        <v>finance</v>
      </c>
      <c r="H7504" s="1" t="str">
        <f t="array" ref="H7504">IF($F7504="", "", IFS(_xlfn.XLOOKUP($F7504, accounts!$A$2:$A$86, accounts!$E$2:$E$86, 0)&gt;=1000, "Enterprise", _xlfn.XLOOKUP($F7504, accounts!$A$2:$A$86, accounts!$E$2:$E$86, 0)&gt;=100, "Mid-Market", TRUE, "SMB"))</f>
        <v>Enterprise</v>
      </c>
      <c r="I7504" s="1" t="str">
        <f t="array" ref="I7504">IF($F7504="", "", _xlfn.XLOOKUP($F7504,accounts!$A$2:$A$86,accounts!$F$2:$F$86, "Other"))</f>
        <v>United States</v>
      </c>
      <c r="J7504" s="1" t="s">
        <v>192</v>
      </c>
      <c r="K7504" s="3">
        <v>43021.0</v>
      </c>
      <c r="L7504" s="3">
        <v>43029.0</v>
      </c>
      <c r="M7504" s="1">
        <v>0.0</v>
      </c>
    </row>
    <row r="7505">
      <c r="A7505" s="1" t="s">
        <v>7710</v>
      </c>
      <c r="B7505" s="1" t="s">
        <v>34</v>
      </c>
      <c r="C7505" s="1" t="str">
        <f t="array" ref="C7505">_xlfn.XLOOKUP($B7505, sales_teams!$A$2:$A$36, sales_teams!$B$2:$B$36)</f>
        <v>Cara Losch</v>
      </c>
      <c r="D7505" s="1" t="str">
        <f t="array" ref="D7505">_xlfn.XLOOKUP($B7505, sales_teams!$A$2:$A$36, sales_teams!$C$2:$C$36)</f>
        <v>East</v>
      </c>
      <c r="E7505" s="1" t="s">
        <v>179</v>
      </c>
      <c r="F7505" s="1" t="s">
        <v>83</v>
      </c>
      <c r="G7505" s="1" t="str">
        <f t="array" ref="G7505">IF($F7505="", "", _xlfn.XLOOKUP($F7505,accounts!$A$2:$A$86,accounts!$B$2:$B$86, "Other"))</f>
        <v>marketing</v>
      </c>
      <c r="H7505" s="1" t="str">
        <f t="array" ref="H7505">IF($F7505="", "", IFS(_xlfn.XLOOKUP($F7505, accounts!$A$2:$A$86, accounts!$E$2:$E$86, 0)&gt;=1000, "Enterprise", _xlfn.XLOOKUP($F7505, accounts!$A$2:$A$86, accounts!$E$2:$E$86, 0)&gt;=100, "Mid-Market", TRUE, "SMB"))</f>
        <v>Enterprise</v>
      </c>
      <c r="I7505" s="1" t="str">
        <f t="array" ref="I7505">IF($F7505="", "", _xlfn.XLOOKUP($F7505,accounts!$A$2:$A$86,accounts!$F$2:$F$86, "Other"))</f>
        <v>United States</v>
      </c>
      <c r="J7505" s="1" t="s">
        <v>192</v>
      </c>
      <c r="K7505" s="3">
        <v>43021.0</v>
      </c>
      <c r="L7505" s="3">
        <v>43023.0</v>
      </c>
      <c r="M7505" s="1">
        <v>0.0</v>
      </c>
    </row>
    <row r="7506">
      <c r="A7506" s="1" t="s">
        <v>7711</v>
      </c>
      <c r="B7506" s="1" t="s">
        <v>34</v>
      </c>
      <c r="C7506" s="1" t="str">
        <f t="array" ref="C7506">_xlfn.XLOOKUP($B7506, sales_teams!$A$2:$A$36, sales_teams!$B$2:$B$36)</f>
        <v>Cara Losch</v>
      </c>
      <c r="D7506" s="1" t="str">
        <f t="array" ref="D7506">_xlfn.XLOOKUP($B7506, sales_teams!$A$2:$A$36, sales_teams!$C$2:$C$36)</f>
        <v>East</v>
      </c>
      <c r="E7506" s="1" t="s">
        <v>179</v>
      </c>
      <c r="F7506" s="1" t="s">
        <v>173</v>
      </c>
      <c r="G7506" s="1" t="str">
        <f t="array" ref="G7506">IF($F7506="", "", _xlfn.XLOOKUP($F7506,accounts!$A$2:$A$86,accounts!$B$2:$B$86, "Other"))</f>
        <v>technology</v>
      </c>
      <c r="H7506" s="1" t="str">
        <f t="array" ref="H7506">IF($F7506="", "", IFS(_xlfn.XLOOKUP($F7506, accounts!$A$2:$A$86, accounts!$E$2:$E$86, 0)&gt;=1000, "Enterprise", _xlfn.XLOOKUP($F7506, accounts!$A$2:$A$86, accounts!$E$2:$E$86, 0)&gt;=100, "Mid-Market", TRUE, "SMB"))</f>
        <v>Mid-Market</v>
      </c>
      <c r="I7506" s="1" t="str">
        <f t="array" ref="I7506">IF($F7506="", "", _xlfn.XLOOKUP($F7506,accounts!$A$2:$A$86,accounts!$F$2:$F$86, "Other"))</f>
        <v>China</v>
      </c>
      <c r="J7506" s="1" t="s">
        <v>131</v>
      </c>
      <c r="K7506" s="3">
        <v>43021.0</v>
      </c>
      <c r="L7506" s="3">
        <v>43032.0</v>
      </c>
      <c r="M7506" s="1">
        <v>53.0</v>
      </c>
    </row>
    <row r="7507">
      <c r="A7507" s="1" t="s">
        <v>7712</v>
      </c>
      <c r="B7507" s="1" t="s">
        <v>12</v>
      </c>
      <c r="C7507" s="1" t="str">
        <f t="array" ref="C7507">_xlfn.XLOOKUP($B7507, sales_teams!$A$2:$A$36, sales_teams!$B$2:$B$36)</f>
        <v>Dustin Brinkmann</v>
      </c>
      <c r="D7507" s="1" t="str">
        <f t="array" ref="D7507">_xlfn.XLOOKUP($B7507, sales_teams!$A$2:$A$36, sales_teams!$C$2:$C$36)</f>
        <v>Central</v>
      </c>
      <c r="E7507" s="1" t="s">
        <v>109</v>
      </c>
      <c r="F7507" s="1" t="s">
        <v>145</v>
      </c>
      <c r="G7507" s="1" t="str">
        <f t="array" ref="G7507">IF($F7507="", "", _xlfn.XLOOKUP($F7507,accounts!$A$2:$A$86,accounts!$B$2:$B$86, "Other"))</f>
        <v>technology</v>
      </c>
      <c r="H7507" s="1" t="str">
        <f t="array" ref="H7507">IF($F7507="", "", IFS(_xlfn.XLOOKUP($F7507, accounts!$A$2:$A$86, accounts!$E$2:$E$86, 0)&gt;=1000, "Enterprise", _xlfn.XLOOKUP($F7507, accounts!$A$2:$A$86, accounts!$E$2:$E$86, 0)&gt;=100, "Mid-Market", TRUE, "SMB"))</f>
        <v>Enterprise</v>
      </c>
      <c r="I7507" s="1" t="str">
        <f t="array" ref="I7507">IF($F7507="", "", _xlfn.XLOOKUP($F7507,accounts!$A$2:$A$86,accounts!$F$2:$F$86, "Other"))</f>
        <v>Panama</v>
      </c>
      <c r="J7507" s="1" t="s">
        <v>131</v>
      </c>
      <c r="K7507" s="3">
        <v>43022.0</v>
      </c>
      <c r="L7507" s="3">
        <v>43034.0</v>
      </c>
      <c r="M7507" s="1">
        <v>1168.0</v>
      </c>
    </row>
    <row r="7508">
      <c r="A7508" s="1" t="s">
        <v>7713</v>
      </c>
      <c r="B7508" s="1" t="s">
        <v>39</v>
      </c>
      <c r="C7508" s="1" t="str">
        <f t="array" ref="C7508">_xlfn.XLOOKUP($B7508, sales_teams!$A$2:$A$36, sales_teams!$B$2:$B$36)</f>
        <v>Cara Losch</v>
      </c>
      <c r="D7508" s="1" t="str">
        <f t="array" ref="D7508">_xlfn.XLOOKUP($B7508, sales_teams!$A$2:$A$36, sales_teams!$C$2:$C$36)</f>
        <v>East</v>
      </c>
      <c r="E7508" s="1" t="s">
        <v>181</v>
      </c>
      <c r="F7508" s="1" t="s">
        <v>163</v>
      </c>
      <c r="G7508" s="1" t="str">
        <f t="array" ref="G7508">IF($F7508="", "", _xlfn.XLOOKUP($F7508,accounts!$A$2:$A$86,accounts!$B$2:$B$86, "Other"))</f>
        <v>medical</v>
      </c>
      <c r="H7508" s="1" t="str">
        <f t="array" ref="H7508">IF($F7508="", "", IFS(_xlfn.XLOOKUP($F7508, accounts!$A$2:$A$86, accounts!$E$2:$E$86, 0)&gt;=1000, "Enterprise", _xlfn.XLOOKUP($F7508, accounts!$A$2:$A$86, accounts!$E$2:$E$86, 0)&gt;=100, "Mid-Market", TRUE, "SMB"))</f>
        <v>Mid-Market</v>
      </c>
      <c r="I7508" s="1" t="str">
        <f t="array" ref="I7508">IF($F7508="", "", _xlfn.XLOOKUP($F7508,accounts!$A$2:$A$86,accounts!$F$2:$F$86, "Other"))</f>
        <v>United States</v>
      </c>
      <c r="J7508" s="1" t="s">
        <v>131</v>
      </c>
      <c r="K7508" s="3">
        <v>43022.0</v>
      </c>
      <c r="L7508" s="3">
        <v>43056.0</v>
      </c>
      <c r="M7508" s="1">
        <v>560.0</v>
      </c>
    </row>
    <row r="7509">
      <c r="A7509" s="1" t="s">
        <v>7714</v>
      </c>
      <c r="B7509" s="1" t="s">
        <v>48</v>
      </c>
      <c r="C7509" s="1" t="str">
        <f t="array" ref="C7509">_xlfn.XLOOKUP($B7509, sales_teams!$A$2:$A$36, sales_teams!$B$2:$B$36)</f>
        <v>Rocco Neubert</v>
      </c>
      <c r="D7509" s="1" t="str">
        <f t="array" ref="D7509">_xlfn.XLOOKUP($B7509, sales_teams!$A$2:$A$36, sales_teams!$C$2:$C$36)</f>
        <v>East</v>
      </c>
      <c r="E7509" s="1" t="s">
        <v>109</v>
      </c>
      <c r="F7509" s="1" t="s">
        <v>103</v>
      </c>
      <c r="G7509" s="1" t="str">
        <f t="array" ref="G7509">IF($F7509="", "", _xlfn.XLOOKUP($F7509,accounts!$A$2:$A$86,accounts!$B$2:$B$86, "Other"))</f>
        <v>retail</v>
      </c>
      <c r="H7509" s="1" t="str">
        <f t="array" ref="H7509">IF($F7509="", "", IFS(_xlfn.XLOOKUP($F7509, accounts!$A$2:$A$86, accounts!$E$2:$E$86, 0)&gt;=1000, "Enterprise", _xlfn.XLOOKUP($F7509, accounts!$A$2:$A$86, accounts!$E$2:$E$86, 0)&gt;=100, "Mid-Market", TRUE, "SMB"))</f>
        <v>Enterprise</v>
      </c>
      <c r="I7509" s="1" t="str">
        <f t="array" ref="I7509">IF($F7509="", "", _xlfn.XLOOKUP($F7509,accounts!$A$2:$A$86,accounts!$F$2:$F$86, "Other"))</f>
        <v>United States</v>
      </c>
      <c r="J7509" s="1" t="s">
        <v>192</v>
      </c>
      <c r="K7509" s="3">
        <v>43022.0</v>
      </c>
      <c r="L7509" s="3">
        <v>43099.0</v>
      </c>
      <c r="M7509" s="1">
        <v>0.0</v>
      </c>
    </row>
    <row r="7510">
      <c r="A7510" s="1" t="s">
        <v>7715</v>
      </c>
      <c r="B7510" s="1" t="s">
        <v>30</v>
      </c>
      <c r="C7510" s="1" t="str">
        <f t="array" ref="C7510">_xlfn.XLOOKUP($B7510, sales_teams!$A$2:$A$36, sales_teams!$B$2:$B$36)</f>
        <v>Melvin Marxen</v>
      </c>
      <c r="D7510" s="1" t="str">
        <f t="array" ref="D7510">_xlfn.XLOOKUP($B7510, sales_teams!$A$2:$A$36, sales_teams!$C$2:$C$36)</f>
        <v>Central</v>
      </c>
      <c r="E7510" s="1" t="s">
        <v>148</v>
      </c>
      <c r="F7510" s="1" t="s">
        <v>155</v>
      </c>
      <c r="G7510" s="1" t="str">
        <f t="array" ref="G7510">IF($F7510="", "", _xlfn.XLOOKUP($F7510,accounts!$A$2:$A$86,accounts!$B$2:$B$86, "Other"))</f>
        <v>finance</v>
      </c>
      <c r="H7510" s="1" t="str">
        <f t="array" ref="H7510">IF($F7510="", "", IFS(_xlfn.XLOOKUP($F7510, accounts!$A$2:$A$86, accounts!$E$2:$E$86, 0)&gt;=1000, "Enterprise", _xlfn.XLOOKUP($F7510, accounts!$A$2:$A$86, accounts!$E$2:$E$86, 0)&gt;=100, "Mid-Market", TRUE, "SMB"))</f>
        <v>Enterprise</v>
      </c>
      <c r="I7510" s="1" t="str">
        <f t="array" ref="I7510">IF($F7510="", "", _xlfn.XLOOKUP($F7510,accounts!$A$2:$A$86,accounts!$F$2:$F$86, "Other"))</f>
        <v>United States</v>
      </c>
      <c r="J7510" s="1" t="s">
        <v>192</v>
      </c>
      <c r="K7510" s="3">
        <v>43022.0</v>
      </c>
      <c r="L7510" s="3">
        <v>43023.0</v>
      </c>
      <c r="M7510" s="1">
        <v>0.0</v>
      </c>
    </row>
    <row r="7511">
      <c r="A7511" s="1" t="s">
        <v>7716</v>
      </c>
      <c r="B7511" s="1" t="s">
        <v>30</v>
      </c>
      <c r="C7511" s="1" t="str">
        <f t="array" ref="C7511">_xlfn.XLOOKUP($B7511, sales_teams!$A$2:$A$36, sales_teams!$B$2:$B$36)</f>
        <v>Melvin Marxen</v>
      </c>
      <c r="D7511" s="1" t="str">
        <f t="array" ref="D7511">_xlfn.XLOOKUP($B7511, sales_teams!$A$2:$A$36, sales_teams!$C$2:$C$36)</f>
        <v>Central</v>
      </c>
      <c r="E7511" s="1" t="s">
        <v>179</v>
      </c>
      <c r="F7511" s="1" t="s">
        <v>29</v>
      </c>
      <c r="G7511" s="1" t="str">
        <f t="array" ref="G7511">IF($F7511="", "", _xlfn.XLOOKUP($F7511,accounts!$A$2:$A$86,accounts!$B$2:$B$86, "Other"))</f>
        <v>medical</v>
      </c>
      <c r="H7511" s="1" t="str">
        <f t="array" ref="H7511">IF($F7511="", "", IFS(_xlfn.XLOOKUP($F7511, accounts!$A$2:$A$86, accounts!$E$2:$E$86, 0)&gt;=1000, "Enterprise", _xlfn.XLOOKUP($F7511, accounts!$A$2:$A$86, accounts!$E$2:$E$86, 0)&gt;=100, "Mid-Market", TRUE, "SMB"))</f>
        <v>Enterprise</v>
      </c>
      <c r="I7511" s="1" t="str">
        <f t="array" ref="I7511">IF($F7511="", "", _xlfn.XLOOKUP($F7511,accounts!$A$2:$A$86,accounts!$F$2:$F$86, "Other"))</f>
        <v>Philipines</v>
      </c>
      <c r="J7511" s="1" t="s">
        <v>192</v>
      </c>
      <c r="K7511" s="3">
        <v>43022.0</v>
      </c>
      <c r="L7511" s="3">
        <v>43029.0</v>
      </c>
      <c r="M7511" s="1">
        <v>0.0</v>
      </c>
    </row>
    <row r="7512">
      <c r="A7512" s="1" t="s">
        <v>7717</v>
      </c>
      <c r="B7512" s="1" t="s">
        <v>30</v>
      </c>
      <c r="C7512" s="1" t="str">
        <f t="array" ref="C7512">_xlfn.XLOOKUP($B7512, sales_teams!$A$2:$A$36, sales_teams!$B$2:$B$36)</f>
        <v>Melvin Marxen</v>
      </c>
      <c r="D7512" s="1" t="str">
        <f t="array" ref="D7512">_xlfn.XLOOKUP($B7512, sales_teams!$A$2:$A$36, sales_teams!$C$2:$C$36)</f>
        <v>Central</v>
      </c>
      <c r="E7512" s="1" t="s">
        <v>148</v>
      </c>
      <c r="F7512" s="1" t="s">
        <v>82</v>
      </c>
      <c r="G7512" s="1" t="str">
        <f t="array" ref="G7512">IF($F7512="", "", _xlfn.XLOOKUP($F7512,accounts!$A$2:$A$86,accounts!$B$2:$B$86, "Other"))</f>
        <v>software</v>
      </c>
      <c r="H7512" s="1" t="str">
        <f t="array" ref="H7512">IF($F7512="", "", IFS(_xlfn.XLOOKUP($F7512, accounts!$A$2:$A$86, accounts!$E$2:$E$86, 0)&gt;=1000, "Enterprise", _xlfn.XLOOKUP($F7512, accounts!$A$2:$A$86, accounts!$E$2:$E$86, 0)&gt;=100, "Mid-Market", TRUE, "SMB"))</f>
        <v>Enterprise</v>
      </c>
      <c r="I7512" s="1" t="str">
        <f t="array" ref="I7512">IF($F7512="", "", _xlfn.XLOOKUP($F7512,accounts!$A$2:$A$86,accounts!$F$2:$F$86, "Other"))</f>
        <v>United States</v>
      </c>
      <c r="J7512" s="1" t="s">
        <v>131</v>
      </c>
      <c r="K7512" s="3">
        <v>43022.0</v>
      </c>
      <c r="L7512" s="3">
        <v>43026.0</v>
      </c>
      <c r="M7512" s="1">
        <v>4810.0</v>
      </c>
    </row>
    <row r="7513">
      <c r="A7513" s="1" t="s">
        <v>7718</v>
      </c>
      <c r="B7513" s="1" t="s">
        <v>53</v>
      </c>
      <c r="C7513" s="1" t="str">
        <f t="array" ref="C7513">_xlfn.XLOOKUP($B7513, sales_teams!$A$2:$A$36, sales_teams!$B$2:$B$36)</f>
        <v>Rocco Neubert</v>
      </c>
      <c r="D7513" s="1" t="str">
        <f t="array" ref="D7513">_xlfn.XLOOKUP($B7513, sales_teams!$A$2:$A$36, sales_teams!$C$2:$C$36)</f>
        <v>East</v>
      </c>
      <c r="E7513" s="1" t="s">
        <v>179</v>
      </c>
      <c r="F7513" s="1" t="s">
        <v>83</v>
      </c>
      <c r="G7513" s="1" t="str">
        <f t="array" ref="G7513">IF($F7513="", "", _xlfn.XLOOKUP($F7513,accounts!$A$2:$A$86,accounts!$B$2:$B$86, "Other"))</f>
        <v>marketing</v>
      </c>
      <c r="H7513" s="1" t="str">
        <f t="array" ref="H7513">IF($F7513="", "", IFS(_xlfn.XLOOKUP($F7513, accounts!$A$2:$A$86, accounts!$E$2:$E$86, 0)&gt;=1000, "Enterprise", _xlfn.XLOOKUP($F7513, accounts!$A$2:$A$86, accounts!$E$2:$E$86, 0)&gt;=100, "Mid-Market", TRUE, "SMB"))</f>
        <v>Enterprise</v>
      </c>
      <c r="I7513" s="1" t="str">
        <f t="array" ref="I7513">IF($F7513="", "", _xlfn.XLOOKUP($F7513,accounts!$A$2:$A$86,accounts!$F$2:$F$86, "Other"))</f>
        <v>United States</v>
      </c>
      <c r="J7513" s="1" t="s">
        <v>192</v>
      </c>
      <c r="K7513" s="3">
        <v>43022.0</v>
      </c>
      <c r="L7513" s="3">
        <v>43040.0</v>
      </c>
      <c r="M7513" s="1">
        <v>0.0</v>
      </c>
    </row>
    <row r="7514">
      <c r="A7514" s="1" t="s">
        <v>7719</v>
      </c>
      <c r="B7514" s="1" t="s">
        <v>53</v>
      </c>
      <c r="C7514" s="1" t="str">
        <f t="array" ref="C7514">_xlfn.XLOOKUP($B7514, sales_teams!$A$2:$A$36, sales_teams!$B$2:$B$36)</f>
        <v>Rocco Neubert</v>
      </c>
      <c r="D7514" s="1" t="str">
        <f t="array" ref="D7514">_xlfn.XLOOKUP($B7514, sales_teams!$A$2:$A$36, sales_teams!$C$2:$C$36)</f>
        <v>East</v>
      </c>
      <c r="E7514" s="1" t="s">
        <v>148</v>
      </c>
      <c r="F7514" s="1" t="s">
        <v>153</v>
      </c>
      <c r="G7514" s="1" t="str">
        <f t="array" ref="G7514">IF($F7514="", "", _xlfn.XLOOKUP($F7514,accounts!$A$2:$A$86,accounts!$B$2:$B$86, "Other"))</f>
        <v>medical</v>
      </c>
      <c r="H7514" s="1" t="str">
        <f t="array" ref="H7514">IF($F7514="", "", IFS(_xlfn.XLOOKUP($F7514, accounts!$A$2:$A$86, accounts!$E$2:$E$86, 0)&gt;=1000, "Enterprise", _xlfn.XLOOKUP($F7514, accounts!$A$2:$A$86, accounts!$E$2:$E$86, 0)&gt;=100, "Mid-Market", TRUE, "SMB"))</f>
        <v>Enterprise</v>
      </c>
      <c r="I7514" s="1" t="str">
        <f t="array" ref="I7514">IF($F7514="", "", _xlfn.XLOOKUP($F7514,accounts!$A$2:$A$86,accounts!$F$2:$F$86, "Other"))</f>
        <v>United States</v>
      </c>
      <c r="J7514" s="1" t="s">
        <v>131</v>
      </c>
      <c r="K7514" s="3">
        <v>43022.0</v>
      </c>
      <c r="L7514" s="3">
        <v>43032.0</v>
      </c>
      <c r="M7514" s="1">
        <v>4521.0</v>
      </c>
    </row>
    <row r="7515">
      <c r="A7515" s="1" t="s">
        <v>7720</v>
      </c>
      <c r="B7515" s="1" t="s">
        <v>42</v>
      </c>
      <c r="C7515" s="1" t="str">
        <f t="array" ref="C7515">_xlfn.XLOOKUP($B7515, sales_teams!$A$2:$A$36, sales_teams!$B$2:$B$36)</f>
        <v>Cara Losch</v>
      </c>
      <c r="D7515" s="1" t="str">
        <f t="array" ref="D7515">_xlfn.XLOOKUP($B7515, sales_teams!$A$2:$A$36, sales_teams!$C$2:$C$36)</f>
        <v>East</v>
      </c>
      <c r="E7515" s="1" t="s">
        <v>181</v>
      </c>
      <c r="F7515" s="1" t="s">
        <v>141</v>
      </c>
      <c r="G7515" s="1" t="str">
        <f t="array" ref="G7515">IF($F7515="", "", _xlfn.XLOOKUP($F7515,accounts!$A$2:$A$86,accounts!$B$2:$B$86, "Other"))</f>
        <v>finance</v>
      </c>
      <c r="H7515" s="1" t="str">
        <f t="array" ref="H7515">IF($F7515="", "", IFS(_xlfn.XLOOKUP($F7515, accounts!$A$2:$A$86, accounts!$E$2:$E$86, 0)&gt;=1000, "Enterprise", _xlfn.XLOOKUP($F7515, accounts!$A$2:$A$86, accounts!$E$2:$E$86, 0)&gt;=100, "Mid-Market", TRUE, "SMB"))</f>
        <v>Mid-Market</v>
      </c>
      <c r="I7515" s="1" t="str">
        <f t="array" ref="I7515">IF($F7515="", "", _xlfn.XLOOKUP($F7515,accounts!$A$2:$A$86,accounts!$F$2:$F$86, "Other"))</f>
        <v>United States</v>
      </c>
      <c r="J7515" s="1" t="s">
        <v>192</v>
      </c>
      <c r="K7515" s="3">
        <v>43022.0</v>
      </c>
      <c r="L7515" s="3">
        <v>43026.0</v>
      </c>
      <c r="M7515" s="1">
        <v>0.0</v>
      </c>
    </row>
    <row r="7516">
      <c r="A7516" s="1" t="s">
        <v>7721</v>
      </c>
      <c r="B7516" s="1" t="s">
        <v>42</v>
      </c>
      <c r="C7516" s="1" t="str">
        <f t="array" ref="C7516">_xlfn.XLOOKUP($B7516, sales_teams!$A$2:$A$36, sales_teams!$B$2:$B$36)</f>
        <v>Cara Losch</v>
      </c>
      <c r="D7516" s="1" t="str">
        <f t="array" ref="D7516">_xlfn.XLOOKUP($B7516, sales_teams!$A$2:$A$36, sales_teams!$C$2:$C$36)</f>
        <v>East</v>
      </c>
      <c r="E7516" s="1" t="s">
        <v>109</v>
      </c>
      <c r="F7516" s="1" t="s">
        <v>81</v>
      </c>
      <c r="G7516" s="1" t="str">
        <f t="array" ref="G7516">IF($F7516="", "", _xlfn.XLOOKUP($F7516,accounts!$A$2:$A$86,accounts!$B$2:$B$86, "Other"))</f>
        <v>technology</v>
      </c>
      <c r="H7516" s="1" t="str">
        <f t="array" ref="H7516">IF($F7516="", "", IFS(_xlfn.XLOOKUP($F7516, accounts!$A$2:$A$86, accounts!$E$2:$E$86, 0)&gt;=1000, "Enterprise", _xlfn.XLOOKUP($F7516, accounts!$A$2:$A$86, accounts!$E$2:$E$86, 0)&gt;=100, "Mid-Market", TRUE, "SMB"))</f>
        <v>Enterprise</v>
      </c>
      <c r="I7516" s="1" t="str">
        <f t="array" ref="I7516">IF($F7516="", "", _xlfn.XLOOKUP($F7516,accounts!$A$2:$A$86,accounts!$F$2:$F$86, "Other"))</f>
        <v>United States</v>
      </c>
      <c r="J7516" s="1" t="s">
        <v>192</v>
      </c>
      <c r="K7516" s="3">
        <v>43022.0</v>
      </c>
      <c r="L7516" s="3">
        <v>43023.0</v>
      </c>
      <c r="M7516" s="1">
        <v>0.0</v>
      </c>
    </row>
    <row r="7517">
      <c r="A7517" s="1" t="s">
        <v>7722</v>
      </c>
      <c r="B7517" s="1" t="s">
        <v>88</v>
      </c>
      <c r="C7517" s="1" t="str">
        <f t="array" ref="C7517">_xlfn.XLOOKUP($B7517, sales_teams!$A$2:$A$36, sales_teams!$B$2:$B$36)</f>
        <v>Celia Rouche</v>
      </c>
      <c r="D7517" s="1" t="str">
        <f t="array" ref="D7517">_xlfn.XLOOKUP($B7517, sales_teams!$A$2:$A$36, sales_teams!$C$2:$C$36)</f>
        <v>West</v>
      </c>
      <c r="E7517" s="1" t="s">
        <v>109</v>
      </c>
      <c r="F7517" s="1" t="s">
        <v>118</v>
      </c>
      <c r="G7517" s="1" t="str">
        <f t="array" ref="G7517">IF($F7517="", "", _xlfn.XLOOKUP($F7517,accounts!$A$2:$A$86,accounts!$B$2:$B$86, "Other"))</f>
        <v>services</v>
      </c>
      <c r="H7517" s="1" t="str">
        <f t="array" ref="H7517">IF($F7517="", "", IFS(_xlfn.XLOOKUP($F7517, accounts!$A$2:$A$86, accounts!$E$2:$E$86, 0)&gt;=1000, "Enterprise", _xlfn.XLOOKUP($F7517, accounts!$A$2:$A$86, accounts!$E$2:$E$86, 0)&gt;=100, "Mid-Market", TRUE, "SMB"))</f>
        <v>Enterprise</v>
      </c>
      <c r="I7517" s="1" t="str">
        <f t="array" ref="I7517">IF($F7517="", "", _xlfn.XLOOKUP($F7517,accounts!$A$2:$A$86,accounts!$F$2:$F$86, "Other"))</f>
        <v>United States</v>
      </c>
      <c r="J7517" s="1" t="s">
        <v>131</v>
      </c>
      <c r="K7517" s="3">
        <v>43022.0</v>
      </c>
      <c r="L7517" s="3">
        <v>43023.0</v>
      </c>
      <c r="M7517" s="1">
        <v>881.0</v>
      </c>
    </row>
    <row r="7518">
      <c r="A7518" s="1" t="s">
        <v>7723</v>
      </c>
      <c r="B7518" s="1" t="s">
        <v>99</v>
      </c>
      <c r="C7518" s="1" t="str">
        <f t="array" ref="C7518">_xlfn.XLOOKUP($B7518, sales_teams!$A$2:$A$36, sales_teams!$B$2:$B$36)</f>
        <v>Summer Sewald</v>
      </c>
      <c r="D7518" s="1" t="str">
        <f t="array" ref="D7518">_xlfn.XLOOKUP($B7518, sales_teams!$A$2:$A$36, sales_teams!$C$2:$C$36)</f>
        <v>West</v>
      </c>
      <c r="E7518" s="1" t="s">
        <v>181</v>
      </c>
      <c r="F7518" s="1" t="s">
        <v>91</v>
      </c>
      <c r="G7518" s="1" t="str">
        <f t="array" ref="G7518">IF($F7518="", "", _xlfn.XLOOKUP($F7518,accounts!$A$2:$A$86,accounts!$B$2:$B$86, "Other"))</f>
        <v>employment</v>
      </c>
      <c r="H7518" s="1" t="str">
        <f t="array" ref="H7518">IF($F7518="", "", IFS(_xlfn.XLOOKUP($F7518, accounts!$A$2:$A$86, accounts!$E$2:$E$86, 0)&gt;=1000, "Enterprise", _xlfn.XLOOKUP($F7518, accounts!$A$2:$A$86, accounts!$E$2:$E$86, 0)&gt;=100, "Mid-Market", TRUE, "SMB"))</f>
        <v>Enterprise</v>
      </c>
      <c r="I7518" s="1" t="str">
        <f t="array" ref="I7518">IF($F7518="", "", _xlfn.XLOOKUP($F7518,accounts!$A$2:$A$86,accounts!$F$2:$F$86, "Other"))</f>
        <v>United States</v>
      </c>
      <c r="J7518" s="1" t="s">
        <v>192</v>
      </c>
      <c r="K7518" s="3">
        <v>43022.0</v>
      </c>
      <c r="L7518" s="3">
        <v>43069.0</v>
      </c>
      <c r="M7518" s="1">
        <v>0.0</v>
      </c>
    </row>
    <row r="7519">
      <c r="A7519" s="1" t="s">
        <v>7724</v>
      </c>
      <c r="B7519" s="1" t="s">
        <v>19</v>
      </c>
      <c r="C7519" s="1" t="str">
        <f t="array" ref="C7519">_xlfn.XLOOKUP($B7519, sales_teams!$A$2:$A$36, sales_teams!$B$2:$B$36)</f>
        <v>Melvin Marxen</v>
      </c>
      <c r="D7519" s="1" t="str">
        <f t="array" ref="D7519">_xlfn.XLOOKUP($B7519, sales_teams!$A$2:$A$36, sales_teams!$C$2:$C$36)</f>
        <v>Central</v>
      </c>
      <c r="E7519" s="1" t="s">
        <v>181</v>
      </c>
      <c r="F7519" s="1" t="s">
        <v>64</v>
      </c>
      <c r="G7519" s="1" t="str">
        <f t="array" ref="G7519">IF($F7519="", "", _xlfn.XLOOKUP($F7519,accounts!$A$2:$A$86,accounts!$B$2:$B$86, "Other"))</f>
        <v>technology</v>
      </c>
      <c r="H7519" s="1" t="str">
        <f t="array" ref="H7519">IF($F7519="", "", IFS(_xlfn.XLOOKUP($F7519, accounts!$A$2:$A$86, accounts!$E$2:$E$86, 0)&gt;=1000, "Enterprise", _xlfn.XLOOKUP($F7519, accounts!$A$2:$A$86, accounts!$E$2:$E$86, 0)&gt;=100, "Mid-Market", TRUE, "SMB"))</f>
        <v>Enterprise</v>
      </c>
      <c r="I7519" s="1" t="str">
        <f t="array" ref="I7519">IF($F7519="", "", _xlfn.XLOOKUP($F7519,accounts!$A$2:$A$86,accounts!$F$2:$F$86, "Other"))</f>
        <v>United States</v>
      </c>
      <c r="J7519" s="1" t="s">
        <v>131</v>
      </c>
      <c r="K7519" s="3">
        <v>43022.0</v>
      </c>
      <c r="L7519" s="3">
        <v>43030.0</v>
      </c>
      <c r="M7519" s="1">
        <v>472.0</v>
      </c>
    </row>
    <row r="7520">
      <c r="A7520" s="1" t="s">
        <v>7725</v>
      </c>
      <c r="B7520" s="1" t="s">
        <v>104</v>
      </c>
      <c r="C7520" s="1" t="str">
        <f t="array" ref="C7520">_xlfn.XLOOKUP($B7520, sales_teams!$A$2:$A$36, sales_teams!$B$2:$B$36)</f>
        <v>Summer Sewald</v>
      </c>
      <c r="D7520" s="1" t="str">
        <f t="array" ref="D7520">_xlfn.XLOOKUP($B7520, sales_teams!$A$2:$A$36, sales_teams!$C$2:$C$36)</f>
        <v>West</v>
      </c>
      <c r="E7520" s="1" t="s">
        <v>181</v>
      </c>
      <c r="F7520" s="1" t="s">
        <v>137</v>
      </c>
      <c r="G7520" s="1" t="str">
        <f t="array" ref="G7520">IF($F7520="", "", _xlfn.XLOOKUP($F7520,accounts!$A$2:$A$86,accounts!$B$2:$B$86, "Other"))</f>
        <v>services</v>
      </c>
      <c r="H7520" s="1" t="str">
        <f t="array" ref="H7520">IF($F7520="", "", IFS(_xlfn.XLOOKUP($F7520, accounts!$A$2:$A$86, accounts!$E$2:$E$86, 0)&gt;=1000, "Enterprise", _xlfn.XLOOKUP($F7520, accounts!$A$2:$A$86, accounts!$E$2:$E$86, 0)&gt;=100, "Mid-Market", TRUE, "SMB"))</f>
        <v>Enterprise</v>
      </c>
      <c r="I7520" s="1" t="str">
        <f t="array" ref="I7520">IF($F7520="", "", _xlfn.XLOOKUP($F7520,accounts!$A$2:$A$86,accounts!$F$2:$F$86, "Other"))</f>
        <v>Germany</v>
      </c>
      <c r="J7520" s="1" t="s">
        <v>131</v>
      </c>
      <c r="K7520" s="3">
        <v>43022.0</v>
      </c>
      <c r="L7520" s="3">
        <v>43072.0</v>
      </c>
      <c r="M7520" s="1">
        <v>562.0</v>
      </c>
    </row>
    <row r="7521">
      <c r="A7521" s="1" t="s">
        <v>7726</v>
      </c>
      <c r="B7521" s="1" t="s">
        <v>17</v>
      </c>
      <c r="C7521" s="1" t="str">
        <f t="array" ref="C7521">_xlfn.XLOOKUP($B7521, sales_teams!$A$2:$A$36, sales_teams!$B$2:$B$36)</f>
        <v>Dustin Brinkmann</v>
      </c>
      <c r="D7521" s="1" t="str">
        <f t="array" ref="D7521">_xlfn.XLOOKUP($B7521, sales_teams!$A$2:$A$36, sales_teams!$C$2:$C$36)</f>
        <v>Central</v>
      </c>
      <c r="E7521" s="1" t="s">
        <v>181</v>
      </c>
      <c r="F7521" s="1" t="s">
        <v>64</v>
      </c>
      <c r="G7521" s="1" t="str">
        <f t="array" ref="G7521">IF($F7521="", "", _xlfn.XLOOKUP($F7521,accounts!$A$2:$A$86,accounts!$B$2:$B$86, "Other"))</f>
        <v>technology</v>
      </c>
      <c r="H7521" s="1" t="str">
        <f t="array" ref="H7521">IF($F7521="", "", IFS(_xlfn.XLOOKUP($F7521, accounts!$A$2:$A$86, accounts!$E$2:$E$86, 0)&gt;=1000, "Enterprise", _xlfn.XLOOKUP($F7521, accounts!$A$2:$A$86, accounts!$E$2:$E$86, 0)&gt;=100, "Mid-Market", TRUE, "SMB"))</f>
        <v>Enterprise</v>
      </c>
      <c r="I7521" s="1" t="str">
        <f t="array" ref="I7521">IF($F7521="", "", _xlfn.XLOOKUP($F7521,accounts!$A$2:$A$86,accounts!$F$2:$F$86, "Other"))</f>
        <v>United States</v>
      </c>
      <c r="J7521" s="1" t="s">
        <v>192</v>
      </c>
      <c r="K7521" s="3">
        <v>43022.0</v>
      </c>
      <c r="L7521" s="3">
        <v>43028.0</v>
      </c>
      <c r="M7521" s="1">
        <v>0.0</v>
      </c>
    </row>
    <row r="7522">
      <c r="A7522" s="1" t="s">
        <v>7727</v>
      </c>
      <c r="B7522" s="1" t="s">
        <v>17</v>
      </c>
      <c r="C7522" s="1" t="str">
        <f t="array" ref="C7522">_xlfn.XLOOKUP($B7522, sales_teams!$A$2:$A$36, sales_teams!$B$2:$B$36)</f>
        <v>Dustin Brinkmann</v>
      </c>
      <c r="D7522" s="1" t="str">
        <f t="array" ref="D7522">_xlfn.XLOOKUP($B7522, sales_teams!$A$2:$A$36, sales_teams!$C$2:$C$36)</f>
        <v>Central</v>
      </c>
      <c r="E7522" s="1" t="s">
        <v>179</v>
      </c>
      <c r="F7522" s="1" t="s">
        <v>164</v>
      </c>
      <c r="G7522" s="1" t="str">
        <f t="array" ref="G7522">IF($F7522="", "", _xlfn.XLOOKUP($F7522,accounts!$A$2:$A$86,accounts!$B$2:$B$86, "Other"))</f>
        <v>retail</v>
      </c>
      <c r="H7522" s="1" t="str">
        <f t="array" ref="H7522">IF($F7522="", "", IFS(_xlfn.XLOOKUP($F7522, accounts!$A$2:$A$86, accounts!$E$2:$E$86, 0)&gt;=1000, "Enterprise", _xlfn.XLOOKUP($F7522, accounts!$A$2:$A$86, accounts!$E$2:$E$86, 0)&gt;=100, "Mid-Market", TRUE, "SMB"))</f>
        <v>Mid-Market</v>
      </c>
      <c r="I7522" s="1" t="str">
        <f t="array" ref="I7522">IF($F7522="", "", _xlfn.XLOOKUP($F7522,accounts!$A$2:$A$86,accounts!$F$2:$F$86, "Other"))</f>
        <v>United States</v>
      </c>
      <c r="J7522" s="1" t="s">
        <v>131</v>
      </c>
      <c r="K7522" s="3">
        <v>43022.0</v>
      </c>
      <c r="L7522" s="3">
        <v>43024.0</v>
      </c>
      <c r="M7522" s="1">
        <v>42.0</v>
      </c>
    </row>
    <row r="7523">
      <c r="A7523" s="1" t="s">
        <v>7728</v>
      </c>
      <c r="B7523" s="1" t="s">
        <v>24</v>
      </c>
      <c r="C7523" s="1" t="str">
        <f t="array" ref="C7523">_xlfn.XLOOKUP($B7523, sales_teams!$A$2:$A$36, sales_teams!$B$2:$B$36)</f>
        <v>Melvin Marxen</v>
      </c>
      <c r="D7523" s="1" t="str">
        <f t="array" ref="D7523">_xlfn.XLOOKUP($B7523, sales_teams!$A$2:$A$36, sales_teams!$C$2:$C$36)</f>
        <v>Central</v>
      </c>
      <c r="E7523" s="1" t="s">
        <v>148</v>
      </c>
      <c r="F7523" s="1" t="s">
        <v>157</v>
      </c>
      <c r="G7523" s="1" t="str">
        <f t="array" ref="G7523">IF($F7523="", "", _xlfn.XLOOKUP($F7523,accounts!$A$2:$A$86,accounts!$B$2:$B$86, "Other"))</f>
        <v>retail</v>
      </c>
      <c r="H7523" s="1" t="str">
        <f t="array" ref="H7523">IF($F7523="", "", IFS(_xlfn.XLOOKUP($F7523, accounts!$A$2:$A$86, accounts!$E$2:$E$86, 0)&gt;=1000, "Enterprise", _xlfn.XLOOKUP($F7523, accounts!$A$2:$A$86, accounts!$E$2:$E$86, 0)&gt;=100, "Mid-Market", TRUE, "SMB"))</f>
        <v>Enterprise</v>
      </c>
      <c r="I7523" s="1" t="str">
        <f t="array" ref="I7523">IF($F7523="", "", _xlfn.XLOOKUP($F7523,accounts!$A$2:$A$86,accounts!$F$2:$F$86, "Other"))</f>
        <v>Belgium</v>
      </c>
      <c r="J7523" s="1" t="s">
        <v>192</v>
      </c>
      <c r="K7523" s="3">
        <v>43022.0</v>
      </c>
      <c r="L7523" s="3">
        <v>43026.0</v>
      </c>
      <c r="M7523" s="1">
        <v>0.0</v>
      </c>
    </row>
    <row r="7524">
      <c r="A7524" s="1" t="s">
        <v>7729</v>
      </c>
      <c r="B7524" s="1" t="s">
        <v>24</v>
      </c>
      <c r="C7524" s="1" t="str">
        <f t="array" ref="C7524">_xlfn.XLOOKUP($B7524, sales_teams!$A$2:$A$36, sales_teams!$B$2:$B$36)</f>
        <v>Melvin Marxen</v>
      </c>
      <c r="D7524" s="1" t="str">
        <f t="array" ref="D7524">_xlfn.XLOOKUP($B7524, sales_teams!$A$2:$A$36, sales_teams!$C$2:$C$36)</f>
        <v>Central</v>
      </c>
      <c r="E7524" s="1" t="s">
        <v>181</v>
      </c>
      <c r="F7524" s="1" t="s">
        <v>82</v>
      </c>
      <c r="G7524" s="1" t="str">
        <f t="array" ref="G7524">IF($F7524="", "", _xlfn.XLOOKUP($F7524,accounts!$A$2:$A$86,accounts!$B$2:$B$86, "Other"))</f>
        <v>software</v>
      </c>
      <c r="H7524" s="1" t="str">
        <f t="array" ref="H7524">IF($F7524="", "", IFS(_xlfn.XLOOKUP($F7524, accounts!$A$2:$A$86, accounts!$E$2:$E$86, 0)&gt;=1000, "Enterprise", _xlfn.XLOOKUP($F7524, accounts!$A$2:$A$86, accounts!$E$2:$E$86, 0)&gt;=100, "Mid-Market", TRUE, "SMB"))</f>
        <v>Enterprise</v>
      </c>
      <c r="I7524" s="1" t="str">
        <f t="array" ref="I7524">IF($F7524="", "", _xlfn.XLOOKUP($F7524,accounts!$A$2:$A$86,accounts!$F$2:$F$86, "Other"))</f>
        <v>United States</v>
      </c>
      <c r="J7524" s="1" t="s">
        <v>131</v>
      </c>
      <c r="K7524" s="3">
        <v>43022.0</v>
      </c>
      <c r="L7524" s="3">
        <v>43095.0</v>
      </c>
      <c r="M7524" s="1">
        <v>615.0</v>
      </c>
    </row>
    <row r="7525">
      <c r="A7525" s="1" t="s">
        <v>7730</v>
      </c>
      <c r="B7525" s="1" t="s">
        <v>28</v>
      </c>
      <c r="C7525" s="1" t="str">
        <f t="array" ref="C7525">_xlfn.XLOOKUP($B7525, sales_teams!$A$2:$A$36, sales_teams!$B$2:$B$36)</f>
        <v>Melvin Marxen</v>
      </c>
      <c r="D7525" s="1" t="str">
        <f t="array" ref="D7525">_xlfn.XLOOKUP($B7525, sales_teams!$A$2:$A$36, sales_teams!$C$2:$C$36)</f>
        <v>Central</v>
      </c>
      <c r="E7525" s="1" t="s">
        <v>109</v>
      </c>
      <c r="F7525" s="1" t="s">
        <v>149</v>
      </c>
      <c r="G7525" s="1" t="str">
        <f t="array" ref="G7525">IF($F7525="", "", _xlfn.XLOOKUP($F7525,accounts!$A$2:$A$86,accounts!$B$2:$B$86, "Other"))</f>
        <v>medical</v>
      </c>
      <c r="H7525" s="1" t="str">
        <f t="array" ref="H7525">IF($F7525="", "", IFS(_xlfn.XLOOKUP($F7525, accounts!$A$2:$A$86, accounts!$E$2:$E$86, 0)&gt;=1000, "Enterprise", _xlfn.XLOOKUP($F7525, accounts!$A$2:$A$86, accounts!$E$2:$E$86, 0)&gt;=100, "Mid-Market", TRUE, "SMB"))</f>
        <v>Enterprise</v>
      </c>
      <c r="I7525" s="1" t="str">
        <f t="array" ref="I7525">IF($F7525="", "", _xlfn.XLOOKUP($F7525,accounts!$A$2:$A$86,accounts!$F$2:$F$86, "Other"))</f>
        <v>United States</v>
      </c>
      <c r="J7525" s="1" t="s">
        <v>192</v>
      </c>
      <c r="K7525" s="3">
        <v>43022.0</v>
      </c>
      <c r="L7525" s="3">
        <v>43100.0</v>
      </c>
      <c r="M7525" s="1">
        <v>0.0</v>
      </c>
    </row>
    <row r="7526">
      <c r="A7526" s="1" t="s">
        <v>7731</v>
      </c>
      <c r="B7526" s="1" t="s">
        <v>65</v>
      </c>
      <c r="C7526" s="1" t="str">
        <f t="array" ref="C7526">_xlfn.XLOOKUP($B7526, sales_teams!$A$2:$A$36, sales_teams!$B$2:$B$36)</f>
        <v>Celia Rouche</v>
      </c>
      <c r="D7526" s="1" t="str">
        <f t="array" ref="D7526">_xlfn.XLOOKUP($B7526, sales_teams!$A$2:$A$36, sales_teams!$C$2:$C$36)</f>
        <v>West</v>
      </c>
      <c r="E7526" s="1" t="s">
        <v>188</v>
      </c>
      <c r="F7526" s="1" t="s">
        <v>137</v>
      </c>
      <c r="G7526" s="1" t="str">
        <f t="array" ref="G7526">IF($F7526="", "", _xlfn.XLOOKUP($F7526,accounts!$A$2:$A$86,accounts!$B$2:$B$86, "Other"))</f>
        <v>services</v>
      </c>
      <c r="H7526" s="1" t="str">
        <f t="array" ref="H7526">IF($F7526="", "", IFS(_xlfn.XLOOKUP($F7526, accounts!$A$2:$A$86, accounts!$E$2:$E$86, 0)&gt;=1000, "Enterprise", _xlfn.XLOOKUP($F7526, accounts!$A$2:$A$86, accounts!$E$2:$E$86, 0)&gt;=100, "Mid-Market", TRUE, "SMB"))</f>
        <v>Enterprise</v>
      </c>
      <c r="I7526" s="1" t="str">
        <f t="array" ref="I7526">IF($F7526="", "", _xlfn.XLOOKUP($F7526,accounts!$A$2:$A$86,accounts!$F$2:$F$86, "Other"))</f>
        <v>Germany</v>
      </c>
      <c r="J7526" s="1" t="s">
        <v>192</v>
      </c>
      <c r="K7526" s="3">
        <v>43022.0</v>
      </c>
      <c r="L7526" s="3">
        <v>43031.0</v>
      </c>
      <c r="M7526" s="1">
        <v>0.0</v>
      </c>
    </row>
    <row r="7527">
      <c r="A7527" s="1" t="s">
        <v>7732</v>
      </c>
      <c r="B7527" s="1" t="s">
        <v>15</v>
      </c>
      <c r="C7527" s="1" t="str">
        <f t="array" ref="C7527">_xlfn.XLOOKUP($B7527, sales_teams!$A$2:$A$36, sales_teams!$B$2:$B$36)</f>
        <v>Dustin Brinkmann</v>
      </c>
      <c r="D7527" s="1" t="str">
        <f t="array" ref="D7527">_xlfn.XLOOKUP($B7527, sales_teams!$A$2:$A$36, sales_teams!$C$2:$C$36)</f>
        <v>Central</v>
      </c>
      <c r="E7527" s="1" t="s">
        <v>179</v>
      </c>
      <c r="F7527" s="1" t="s">
        <v>152</v>
      </c>
      <c r="G7527" s="1" t="str">
        <f t="array" ref="G7527">IF($F7527="", "", _xlfn.XLOOKUP($F7527,accounts!$A$2:$A$86,accounts!$B$2:$B$86, "Other"))</f>
        <v>marketing</v>
      </c>
      <c r="H7527" s="1" t="str">
        <f t="array" ref="H7527">IF($F7527="", "", IFS(_xlfn.XLOOKUP($F7527, accounts!$A$2:$A$86, accounts!$E$2:$E$86, 0)&gt;=1000, "Enterprise", _xlfn.XLOOKUP($F7527, accounts!$A$2:$A$86, accounts!$E$2:$E$86, 0)&gt;=100, "Mid-Market", TRUE, "SMB"))</f>
        <v>Mid-Market</v>
      </c>
      <c r="I7527" s="1" t="str">
        <f t="array" ref="I7527">IF($F7527="", "", _xlfn.XLOOKUP($F7527,accounts!$A$2:$A$86,accounts!$F$2:$F$86, "Other"))</f>
        <v>United States</v>
      </c>
      <c r="J7527" s="1" t="s">
        <v>131</v>
      </c>
      <c r="K7527" s="3">
        <v>43022.0</v>
      </c>
      <c r="L7527" s="3">
        <v>43030.0</v>
      </c>
      <c r="M7527" s="1">
        <v>58.0</v>
      </c>
    </row>
    <row r="7528">
      <c r="A7528" s="1" t="s">
        <v>7733</v>
      </c>
      <c r="B7528" s="1" t="s">
        <v>60</v>
      </c>
      <c r="C7528" s="1" t="str">
        <f t="array" ref="C7528">_xlfn.XLOOKUP($B7528, sales_teams!$A$2:$A$36, sales_teams!$B$2:$B$36)</f>
        <v>Celia Rouche</v>
      </c>
      <c r="D7528" s="1" t="str">
        <f t="array" ref="D7528">_xlfn.XLOOKUP($B7528, sales_teams!$A$2:$A$36, sales_teams!$C$2:$C$36)</f>
        <v>West</v>
      </c>
      <c r="E7528" s="1" t="s">
        <v>194</v>
      </c>
      <c r="G7528" s="1" t="str">
        <f t="array" ref="G7528">IF($F7528="", "", _xlfn.XLOOKUP($F7528,accounts!$A$2:$A$86,accounts!$B$2:$B$86, "Other"))</f>
        <v/>
      </c>
      <c r="H7528" s="1" t="str">
        <f t="array" ref="H7528">IF($F7528="", "", IFS(_xlfn.XLOOKUP($F7528, accounts!$A$2:$A$86, accounts!$E$2:$E$86, 0)&gt;=1000, "Enterprise", _xlfn.XLOOKUP($F7528, accounts!$A$2:$A$86, accounts!$E$2:$E$86, 0)&gt;=100, "Mid-Market", TRUE, "SMB"))</f>
        <v/>
      </c>
      <c r="I7528" s="1" t="str">
        <f t="array" ref="I7528">IF($F7528="", "", _xlfn.XLOOKUP($F7528,accounts!$A$2:$A$86,accounts!$F$2:$F$86, "Other"))</f>
        <v/>
      </c>
      <c r="J7528" s="1" t="s">
        <v>189</v>
      </c>
      <c r="K7528" s="3">
        <v>43022.0</v>
      </c>
    </row>
    <row r="7529">
      <c r="A7529" s="1" t="s">
        <v>7734</v>
      </c>
      <c r="B7529" s="1" t="s">
        <v>60</v>
      </c>
      <c r="C7529" s="1" t="str">
        <f t="array" ref="C7529">_xlfn.XLOOKUP($B7529, sales_teams!$A$2:$A$36, sales_teams!$B$2:$B$36)</f>
        <v>Celia Rouche</v>
      </c>
      <c r="D7529" s="1" t="str">
        <f t="array" ref="D7529">_xlfn.XLOOKUP($B7529, sales_teams!$A$2:$A$36, sales_teams!$C$2:$C$36)</f>
        <v>West</v>
      </c>
      <c r="E7529" s="1" t="s">
        <v>179</v>
      </c>
      <c r="F7529" s="1" t="s">
        <v>115</v>
      </c>
      <c r="G7529" s="1" t="str">
        <f t="array" ref="G7529">IF($F7529="", "", _xlfn.XLOOKUP($F7529,accounts!$A$2:$A$86,accounts!$B$2:$B$86, "Other"))</f>
        <v>services</v>
      </c>
      <c r="H7529" s="1" t="str">
        <f t="array" ref="H7529">IF($F7529="", "", IFS(_xlfn.XLOOKUP($F7529, accounts!$A$2:$A$86, accounts!$E$2:$E$86, 0)&gt;=1000, "Enterprise", _xlfn.XLOOKUP($F7529, accounts!$A$2:$A$86, accounts!$E$2:$E$86, 0)&gt;=100, "Mid-Market", TRUE, "SMB"))</f>
        <v>Enterprise</v>
      </c>
      <c r="I7529" s="1" t="str">
        <f t="array" ref="I7529">IF($F7529="", "", _xlfn.XLOOKUP($F7529,accounts!$A$2:$A$86,accounts!$F$2:$F$86, "Other"))</f>
        <v>United States</v>
      </c>
      <c r="J7529" s="1" t="s">
        <v>192</v>
      </c>
      <c r="K7529" s="3">
        <v>43022.0</v>
      </c>
      <c r="L7529" s="3">
        <v>43040.0</v>
      </c>
      <c r="M7529" s="1">
        <v>0.0</v>
      </c>
    </row>
    <row r="7530">
      <c r="A7530" s="1" t="s">
        <v>7735</v>
      </c>
      <c r="B7530" s="1" t="s">
        <v>105</v>
      </c>
      <c r="C7530" s="1" t="str">
        <f t="array" ref="C7530">_xlfn.XLOOKUP($B7530, sales_teams!$A$2:$A$36, sales_teams!$B$2:$B$36)</f>
        <v>Summer Sewald</v>
      </c>
      <c r="D7530" s="1" t="str">
        <f t="array" ref="D7530">_xlfn.XLOOKUP($B7530, sales_teams!$A$2:$A$36, sales_teams!$C$2:$C$36)</f>
        <v>West</v>
      </c>
      <c r="E7530" s="1" t="s">
        <v>194</v>
      </c>
      <c r="F7530" s="1" t="s">
        <v>118</v>
      </c>
      <c r="G7530" s="1" t="str">
        <f t="array" ref="G7530">IF($F7530="", "", _xlfn.XLOOKUP($F7530,accounts!$A$2:$A$86,accounts!$B$2:$B$86, "Other"))</f>
        <v>services</v>
      </c>
      <c r="H7530" s="1" t="str">
        <f t="array" ref="H7530">IF($F7530="", "", IFS(_xlfn.XLOOKUP($F7530, accounts!$A$2:$A$86, accounts!$E$2:$E$86, 0)&gt;=1000, "Enterprise", _xlfn.XLOOKUP($F7530, accounts!$A$2:$A$86, accounts!$E$2:$E$86, 0)&gt;=100, "Mid-Market", TRUE, "SMB"))</f>
        <v>Enterprise</v>
      </c>
      <c r="I7530" s="1" t="str">
        <f t="array" ref="I7530">IF($F7530="", "", _xlfn.XLOOKUP($F7530,accounts!$A$2:$A$86,accounts!$F$2:$F$86, "Other"))</f>
        <v>United States</v>
      </c>
      <c r="J7530" s="1" t="s">
        <v>192</v>
      </c>
      <c r="K7530" s="3">
        <v>43022.0</v>
      </c>
      <c r="L7530" s="3">
        <v>43031.0</v>
      </c>
      <c r="M7530" s="1">
        <v>0.0</v>
      </c>
    </row>
    <row r="7531">
      <c r="A7531" s="1" t="s">
        <v>7736</v>
      </c>
      <c r="B7531" s="1" t="s">
        <v>105</v>
      </c>
      <c r="C7531" s="1" t="str">
        <f t="array" ref="C7531">_xlfn.XLOOKUP($B7531, sales_teams!$A$2:$A$36, sales_teams!$B$2:$B$36)</f>
        <v>Summer Sewald</v>
      </c>
      <c r="D7531" s="1" t="str">
        <f t="array" ref="D7531">_xlfn.XLOOKUP($B7531, sales_teams!$A$2:$A$36, sales_teams!$C$2:$C$36)</f>
        <v>West</v>
      </c>
      <c r="E7531" s="1" t="s">
        <v>148</v>
      </c>
      <c r="F7531" s="1" t="s">
        <v>168</v>
      </c>
      <c r="G7531" s="1" t="str">
        <f t="array" ref="G7531">IF($F7531="", "", _xlfn.XLOOKUP($F7531,accounts!$A$2:$A$86,accounts!$B$2:$B$86, "Other"))</f>
        <v>finance</v>
      </c>
      <c r="H7531" s="1" t="str">
        <f t="array" ref="H7531">IF($F7531="", "", IFS(_xlfn.XLOOKUP($F7531, accounts!$A$2:$A$86, accounts!$E$2:$E$86, 0)&gt;=1000, "Enterprise", _xlfn.XLOOKUP($F7531, accounts!$A$2:$A$86, accounts!$E$2:$E$86, 0)&gt;=100, "Mid-Market", TRUE, "SMB"))</f>
        <v>Enterprise</v>
      </c>
      <c r="I7531" s="1" t="str">
        <f t="array" ref="I7531">IF($F7531="", "", _xlfn.XLOOKUP($F7531,accounts!$A$2:$A$86,accounts!$F$2:$F$86, "Other"))</f>
        <v>United States</v>
      </c>
      <c r="J7531" s="1" t="s">
        <v>131</v>
      </c>
      <c r="K7531" s="3">
        <v>43022.0</v>
      </c>
      <c r="L7531" s="3">
        <v>43023.0</v>
      </c>
      <c r="M7531" s="1">
        <v>4882.0</v>
      </c>
    </row>
    <row r="7532">
      <c r="A7532" s="1" t="s">
        <v>7737</v>
      </c>
      <c r="B7532" s="1" t="s">
        <v>7</v>
      </c>
      <c r="C7532" s="1" t="str">
        <f t="array" ref="C7532">_xlfn.XLOOKUP($B7532, sales_teams!$A$2:$A$36, sales_teams!$B$2:$B$36)</f>
        <v>Dustin Brinkmann</v>
      </c>
      <c r="D7532" s="1" t="str">
        <f t="array" ref="D7532">_xlfn.XLOOKUP($B7532, sales_teams!$A$2:$A$36, sales_teams!$C$2:$C$36)</f>
        <v>Central</v>
      </c>
      <c r="E7532" s="1" t="s">
        <v>179</v>
      </c>
      <c r="F7532" s="1" t="s">
        <v>122</v>
      </c>
      <c r="G7532" s="1" t="str">
        <f t="array" ref="G7532">IF($F7532="", "", _xlfn.XLOOKUP($F7532,accounts!$A$2:$A$86,accounts!$B$2:$B$86, "Other"))</f>
        <v>medical</v>
      </c>
      <c r="H7532" s="1" t="str">
        <f t="array" ref="H7532">IF($F7532="", "", IFS(_xlfn.XLOOKUP($F7532, accounts!$A$2:$A$86, accounts!$E$2:$E$86, 0)&gt;=1000, "Enterprise", _xlfn.XLOOKUP($F7532, accounts!$A$2:$A$86, accounts!$E$2:$E$86, 0)&gt;=100, "Mid-Market", TRUE, "SMB"))</f>
        <v>Enterprise</v>
      </c>
      <c r="I7532" s="1" t="str">
        <f t="array" ref="I7532">IF($F7532="", "", _xlfn.XLOOKUP($F7532,accounts!$A$2:$A$86,accounts!$F$2:$F$86, "Other"))</f>
        <v>United States</v>
      </c>
      <c r="J7532" s="1" t="s">
        <v>192</v>
      </c>
      <c r="K7532" s="3">
        <v>43023.0</v>
      </c>
      <c r="L7532" s="3">
        <v>43032.0</v>
      </c>
      <c r="M7532" s="1">
        <v>0.0</v>
      </c>
    </row>
    <row r="7533">
      <c r="A7533" s="1" t="s">
        <v>7738</v>
      </c>
      <c r="B7533" s="1" t="s">
        <v>52</v>
      </c>
      <c r="C7533" s="1" t="str">
        <f t="array" ref="C7533">_xlfn.XLOOKUP($B7533, sales_teams!$A$2:$A$36, sales_teams!$B$2:$B$36)</f>
        <v>Rocco Neubert</v>
      </c>
      <c r="D7533" s="1" t="str">
        <f t="array" ref="D7533">_xlfn.XLOOKUP($B7533, sales_teams!$A$2:$A$36, sales_teams!$C$2:$C$36)</f>
        <v>East</v>
      </c>
      <c r="E7533" s="1" t="s">
        <v>148</v>
      </c>
      <c r="F7533" s="1" t="s">
        <v>164</v>
      </c>
      <c r="G7533" s="1" t="str">
        <f t="array" ref="G7533">IF($F7533="", "", _xlfn.XLOOKUP($F7533,accounts!$A$2:$A$86,accounts!$B$2:$B$86, "Other"))</f>
        <v>retail</v>
      </c>
      <c r="H7533" s="1" t="str">
        <f t="array" ref="H7533">IF($F7533="", "", IFS(_xlfn.XLOOKUP($F7533, accounts!$A$2:$A$86, accounts!$E$2:$E$86, 0)&gt;=1000, "Enterprise", _xlfn.XLOOKUP($F7533, accounts!$A$2:$A$86, accounts!$E$2:$E$86, 0)&gt;=100, "Mid-Market", TRUE, "SMB"))</f>
        <v>Mid-Market</v>
      </c>
      <c r="I7533" s="1" t="str">
        <f t="array" ref="I7533">IF($F7533="", "", _xlfn.XLOOKUP($F7533,accounts!$A$2:$A$86,accounts!$F$2:$F$86, "Other"))</f>
        <v>United States</v>
      </c>
      <c r="J7533" s="1" t="s">
        <v>189</v>
      </c>
      <c r="K7533" s="3">
        <v>43023.0</v>
      </c>
    </row>
    <row r="7534">
      <c r="A7534" s="1" t="s">
        <v>7739</v>
      </c>
      <c r="B7534" s="1" t="s">
        <v>52</v>
      </c>
      <c r="C7534" s="1" t="str">
        <f t="array" ref="C7534">_xlfn.XLOOKUP($B7534, sales_teams!$A$2:$A$36, sales_teams!$B$2:$B$36)</f>
        <v>Rocco Neubert</v>
      </c>
      <c r="D7534" s="1" t="str">
        <f t="array" ref="D7534">_xlfn.XLOOKUP($B7534, sales_teams!$A$2:$A$36, sales_teams!$C$2:$C$36)</f>
        <v>East</v>
      </c>
      <c r="E7534" s="1" t="s">
        <v>194</v>
      </c>
      <c r="F7534" s="1" t="s">
        <v>177</v>
      </c>
      <c r="G7534" s="1" t="str">
        <f t="array" ref="G7534">IF($F7534="", "", _xlfn.XLOOKUP($F7534,accounts!$A$2:$A$86,accounts!$B$2:$B$86, "Other"))</f>
        <v>software</v>
      </c>
      <c r="H7534" s="1" t="str">
        <f t="array" ref="H7534">IF($F7534="", "", IFS(_xlfn.XLOOKUP($F7534, accounts!$A$2:$A$86, accounts!$E$2:$E$86, 0)&gt;=1000, "Enterprise", _xlfn.XLOOKUP($F7534, accounts!$A$2:$A$86, accounts!$E$2:$E$86, 0)&gt;=100, "Mid-Market", TRUE, "SMB"))</f>
        <v>Enterprise</v>
      </c>
      <c r="I7534" s="1" t="str">
        <f t="array" ref="I7534">IF($F7534="", "", _xlfn.XLOOKUP($F7534,accounts!$A$2:$A$86,accounts!$F$2:$F$86, "Other"))</f>
        <v>United States</v>
      </c>
      <c r="J7534" s="1" t="s">
        <v>192</v>
      </c>
      <c r="K7534" s="3">
        <v>43023.0</v>
      </c>
      <c r="L7534" s="3">
        <v>43032.0</v>
      </c>
      <c r="M7534" s="1">
        <v>0.0</v>
      </c>
    </row>
    <row r="7535">
      <c r="A7535" s="1" t="s">
        <v>7740</v>
      </c>
      <c r="B7535" s="1" t="s">
        <v>12</v>
      </c>
      <c r="C7535" s="1" t="str">
        <f t="array" ref="C7535">_xlfn.XLOOKUP($B7535, sales_teams!$A$2:$A$36, sales_teams!$B$2:$B$36)</f>
        <v>Dustin Brinkmann</v>
      </c>
      <c r="D7535" s="1" t="str">
        <f t="array" ref="D7535">_xlfn.XLOOKUP($B7535, sales_teams!$A$2:$A$36, sales_teams!$C$2:$C$36)</f>
        <v>Central</v>
      </c>
      <c r="E7535" s="1" t="s">
        <v>188</v>
      </c>
      <c r="F7535" s="1" t="s">
        <v>157</v>
      </c>
      <c r="G7535" s="1" t="str">
        <f t="array" ref="G7535">IF($F7535="", "", _xlfn.XLOOKUP($F7535,accounts!$A$2:$A$86,accounts!$B$2:$B$86, "Other"))</f>
        <v>retail</v>
      </c>
      <c r="H7535" s="1" t="str">
        <f t="array" ref="H7535">IF($F7535="", "", IFS(_xlfn.XLOOKUP($F7535, accounts!$A$2:$A$86, accounts!$E$2:$E$86, 0)&gt;=1000, "Enterprise", _xlfn.XLOOKUP($F7535, accounts!$A$2:$A$86, accounts!$E$2:$E$86, 0)&gt;=100, "Mid-Market", TRUE, "SMB"))</f>
        <v>Enterprise</v>
      </c>
      <c r="I7535" s="1" t="str">
        <f t="array" ref="I7535">IF($F7535="", "", _xlfn.XLOOKUP($F7535,accounts!$A$2:$A$86,accounts!$F$2:$F$86, "Other"))</f>
        <v>Belgium</v>
      </c>
      <c r="J7535" s="1" t="s">
        <v>192</v>
      </c>
      <c r="K7535" s="3">
        <v>43023.0</v>
      </c>
      <c r="L7535" s="3">
        <v>43024.0</v>
      </c>
      <c r="M7535" s="1">
        <v>0.0</v>
      </c>
    </row>
    <row r="7536">
      <c r="A7536" s="1" t="s">
        <v>7741</v>
      </c>
      <c r="B7536" s="1" t="s">
        <v>48</v>
      </c>
      <c r="C7536" s="1" t="str">
        <f t="array" ref="C7536">_xlfn.XLOOKUP($B7536, sales_teams!$A$2:$A$36, sales_teams!$B$2:$B$36)</f>
        <v>Rocco Neubert</v>
      </c>
      <c r="D7536" s="1" t="str">
        <f t="array" ref="D7536">_xlfn.XLOOKUP($B7536, sales_teams!$A$2:$A$36, sales_teams!$C$2:$C$36)</f>
        <v>East</v>
      </c>
      <c r="E7536" s="1" t="s">
        <v>194</v>
      </c>
      <c r="F7536" s="1" t="s">
        <v>98</v>
      </c>
      <c r="G7536" s="1" t="str">
        <f t="array" ref="G7536">IF($F7536="", "", _xlfn.XLOOKUP($F7536,accounts!$A$2:$A$86,accounts!$B$2:$B$86, "Other"))</f>
        <v>retail</v>
      </c>
      <c r="H7536" s="1" t="str">
        <f t="array" ref="H7536">IF($F7536="", "", IFS(_xlfn.XLOOKUP($F7536, accounts!$A$2:$A$86, accounts!$E$2:$E$86, 0)&gt;=1000, "Enterprise", _xlfn.XLOOKUP($F7536, accounts!$A$2:$A$86, accounts!$E$2:$E$86, 0)&gt;=100, "Mid-Market", TRUE, "SMB"))</f>
        <v>Enterprise</v>
      </c>
      <c r="I7536" s="1" t="str">
        <f t="array" ref="I7536">IF($F7536="", "", _xlfn.XLOOKUP($F7536,accounts!$A$2:$A$86,accounts!$F$2:$F$86, "Other"))</f>
        <v>Japan</v>
      </c>
      <c r="J7536" s="1" t="s">
        <v>192</v>
      </c>
      <c r="K7536" s="3">
        <v>43023.0</v>
      </c>
      <c r="L7536" s="3">
        <v>43033.0</v>
      </c>
      <c r="M7536" s="1">
        <v>0.0</v>
      </c>
    </row>
    <row r="7537">
      <c r="A7537" s="1" t="s">
        <v>7742</v>
      </c>
      <c r="B7537" s="1" t="s">
        <v>48</v>
      </c>
      <c r="C7537" s="1" t="str">
        <f t="array" ref="C7537">_xlfn.XLOOKUP($B7537, sales_teams!$A$2:$A$36, sales_teams!$B$2:$B$36)</f>
        <v>Rocco Neubert</v>
      </c>
      <c r="D7537" s="1" t="str">
        <f t="array" ref="D7537">_xlfn.XLOOKUP($B7537, sales_teams!$A$2:$A$36, sales_teams!$C$2:$C$36)</f>
        <v>East</v>
      </c>
      <c r="E7537" s="1" t="s">
        <v>148</v>
      </c>
      <c r="F7537" s="1" t="s">
        <v>126</v>
      </c>
      <c r="G7537" s="1" t="str">
        <f t="array" ref="G7537">IF($F7537="", "", _xlfn.XLOOKUP($F7537,accounts!$A$2:$A$86,accounts!$B$2:$B$86, "Other"))</f>
        <v>retail</v>
      </c>
      <c r="H7537" s="1" t="str">
        <f t="array" ref="H7537">IF($F7537="", "", IFS(_xlfn.XLOOKUP($F7537, accounts!$A$2:$A$86, accounts!$E$2:$E$86, 0)&gt;=1000, "Enterprise", _xlfn.XLOOKUP($F7537, accounts!$A$2:$A$86, accounts!$E$2:$E$86, 0)&gt;=100, "Mid-Market", TRUE, "SMB"))</f>
        <v>Enterprise</v>
      </c>
      <c r="I7537" s="1" t="str">
        <f t="array" ref="I7537">IF($F7537="", "", _xlfn.XLOOKUP($F7537,accounts!$A$2:$A$86,accounts!$F$2:$F$86, "Other"))</f>
        <v>United States</v>
      </c>
      <c r="J7537" s="1" t="s">
        <v>131</v>
      </c>
      <c r="K7537" s="3">
        <v>43023.0</v>
      </c>
      <c r="L7537" s="3">
        <v>43040.0</v>
      </c>
      <c r="M7537" s="1">
        <v>5113.0</v>
      </c>
    </row>
    <row r="7538">
      <c r="A7538" s="1" t="s">
        <v>7743</v>
      </c>
      <c r="B7538" s="1" t="s">
        <v>30</v>
      </c>
      <c r="C7538" s="1" t="str">
        <f t="array" ref="C7538">_xlfn.XLOOKUP($B7538, sales_teams!$A$2:$A$36, sales_teams!$B$2:$B$36)</f>
        <v>Melvin Marxen</v>
      </c>
      <c r="D7538" s="1" t="str">
        <f t="array" ref="D7538">_xlfn.XLOOKUP($B7538, sales_teams!$A$2:$A$36, sales_teams!$C$2:$C$36)</f>
        <v>Central</v>
      </c>
      <c r="E7538" s="1" t="s">
        <v>109</v>
      </c>
      <c r="F7538" s="1" t="s">
        <v>149</v>
      </c>
      <c r="G7538" s="1" t="str">
        <f t="array" ref="G7538">IF($F7538="", "", _xlfn.XLOOKUP($F7538,accounts!$A$2:$A$86,accounts!$B$2:$B$86, "Other"))</f>
        <v>medical</v>
      </c>
      <c r="H7538" s="1" t="str">
        <f t="array" ref="H7538">IF($F7538="", "", IFS(_xlfn.XLOOKUP($F7538, accounts!$A$2:$A$86, accounts!$E$2:$E$86, 0)&gt;=1000, "Enterprise", _xlfn.XLOOKUP($F7538, accounts!$A$2:$A$86, accounts!$E$2:$E$86, 0)&gt;=100, "Mid-Market", TRUE, "SMB"))</f>
        <v>Enterprise</v>
      </c>
      <c r="I7538" s="1" t="str">
        <f t="array" ref="I7538">IF($F7538="", "", _xlfn.XLOOKUP($F7538,accounts!$A$2:$A$86,accounts!$F$2:$F$86, "Other"))</f>
        <v>United States</v>
      </c>
      <c r="J7538" s="1" t="s">
        <v>131</v>
      </c>
      <c r="K7538" s="3">
        <v>43023.0</v>
      </c>
      <c r="L7538" s="3">
        <v>43024.0</v>
      </c>
      <c r="M7538" s="1">
        <v>1154.0</v>
      </c>
    </row>
    <row r="7539">
      <c r="A7539" s="1" t="s">
        <v>7744</v>
      </c>
      <c r="B7539" s="1" t="s">
        <v>30</v>
      </c>
      <c r="C7539" s="1" t="str">
        <f t="array" ref="C7539">_xlfn.XLOOKUP($B7539, sales_teams!$A$2:$A$36, sales_teams!$B$2:$B$36)</f>
        <v>Melvin Marxen</v>
      </c>
      <c r="D7539" s="1" t="str">
        <f t="array" ref="D7539">_xlfn.XLOOKUP($B7539, sales_teams!$A$2:$A$36, sales_teams!$C$2:$C$36)</f>
        <v>Central</v>
      </c>
      <c r="E7539" s="1" t="s">
        <v>148</v>
      </c>
      <c r="F7539" s="1" t="s">
        <v>82</v>
      </c>
      <c r="G7539" s="1" t="str">
        <f t="array" ref="G7539">IF($F7539="", "", _xlfn.XLOOKUP($F7539,accounts!$A$2:$A$86,accounts!$B$2:$B$86, "Other"))</f>
        <v>software</v>
      </c>
      <c r="H7539" s="1" t="str">
        <f t="array" ref="H7539">IF($F7539="", "", IFS(_xlfn.XLOOKUP($F7539, accounts!$A$2:$A$86, accounts!$E$2:$E$86, 0)&gt;=1000, "Enterprise", _xlfn.XLOOKUP($F7539, accounts!$A$2:$A$86, accounts!$E$2:$E$86, 0)&gt;=100, "Mid-Market", TRUE, "SMB"))</f>
        <v>Enterprise</v>
      </c>
      <c r="I7539" s="1" t="str">
        <f t="array" ref="I7539">IF($F7539="", "", _xlfn.XLOOKUP($F7539,accounts!$A$2:$A$86,accounts!$F$2:$F$86, "Other"))</f>
        <v>United States</v>
      </c>
      <c r="J7539" s="1" t="s">
        <v>131</v>
      </c>
      <c r="K7539" s="3">
        <v>43023.0</v>
      </c>
      <c r="L7539" s="3">
        <v>43024.0</v>
      </c>
      <c r="M7539" s="1">
        <v>4885.0</v>
      </c>
    </row>
    <row r="7540">
      <c r="A7540" s="1" t="s">
        <v>7745</v>
      </c>
      <c r="B7540" s="1" t="s">
        <v>30</v>
      </c>
      <c r="C7540" s="1" t="str">
        <f t="array" ref="C7540">_xlfn.XLOOKUP($B7540, sales_teams!$A$2:$A$36, sales_teams!$B$2:$B$36)</f>
        <v>Melvin Marxen</v>
      </c>
      <c r="D7540" s="1" t="str">
        <f t="array" ref="D7540">_xlfn.XLOOKUP($B7540, sales_teams!$A$2:$A$36, sales_teams!$C$2:$C$36)</f>
        <v>Central</v>
      </c>
      <c r="E7540" s="1" t="s">
        <v>148</v>
      </c>
      <c r="F7540" s="1" t="s">
        <v>157</v>
      </c>
      <c r="G7540" s="1" t="str">
        <f t="array" ref="G7540">IF($F7540="", "", _xlfn.XLOOKUP($F7540,accounts!$A$2:$A$86,accounts!$B$2:$B$86, "Other"))</f>
        <v>retail</v>
      </c>
      <c r="H7540" s="1" t="str">
        <f t="array" ref="H7540">IF($F7540="", "", IFS(_xlfn.XLOOKUP($F7540, accounts!$A$2:$A$86, accounts!$E$2:$E$86, 0)&gt;=1000, "Enterprise", _xlfn.XLOOKUP($F7540, accounts!$A$2:$A$86, accounts!$E$2:$E$86, 0)&gt;=100, "Mid-Market", TRUE, "SMB"))</f>
        <v>Enterprise</v>
      </c>
      <c r="I7540" s="1" t="str">
        <f t="array" ref="I7540">IF($F7540="", "", _xlfn.XLOOKUP($F7540,accounts!$A$2:$A$86,accounts!$F$2:$F$86, "Other"))</f>
        <v>Belgium</v>
      </c>
      <c r="J7540" s="1" t="s">
        <v>131</v>
      </c>
      <c r="K7540" s="3">
        <v>43023.0</v>
      </c>
      <c r="L7540" s="3">
        <v>43024.0</v>
      </c>
      <c r="M7540" s="1">
        <v>4936.0</v>
      </c>
    </row>
    <row r="7541">
      <c r="A7541" s="1" t="s">
        <v>7746</v>
      </c>
      <c r="B7541" s="1" t="s">
        <v>53</v>
      </c>
      <c r="C7541" s="1" t="str">
        <f t="array" ref="C7541">_xlfn.XLOOKUP($B7541, sales_teams!$A$2:$A$36, sales_teams!$B$2:$B$36)</f>
        <v>Rocco Neubert</v>
      </c>
      <c r="D7541" s="1" t="str">
        <f t="array" ref="D7541">_xlfn.XLOOKUP($B7541, sales_teams!$A$2:$A$36, sales_teams!$C$2:$C$36)</f>
        <v>East</v>
      </c>
      <c r="E7541" s="1" t="s">
        <v>109</v>
      </c>
      <c r="F7541" s="1" t="s">
        <v>59</v>
      </c>
      <c r="G7541" s="1" t="str">
        <f t="array" ref="G7541">IF($F7541="", "", _xlfn.XLOOKUP($F7541,accounts!$A$2:$A$86,accounts!$B$2:$B$86, "Other"))</f>
        <v>medical</v>
      </c>
      <c r="H7541" s="1" t="str">
        <f t="array" ref="H7541">IF($F7541="", "", IFS(_xlfn.XLOOKUP($F7541, accounts!$A$2:$A$86, accounts!$E$2:$E$86, 0)&gt;=1000, "Enterprise", _xlfn.XLOOKUP($F7541, accounts!$A$2:$A$86, accounts!$E$2:$E$86, 0)&gt;=100, "Mid-Market", TRUE, "SMB"))</f>
        <v>SMB</v>
      </c>
      <c r="I7541" s="1" t="str">
        <f t="array" ref="I7541">IF($F7541="", "", _xlfn.XLOOKUP($F7541,accounts!$A$2:$A$86,accounts!$F$2:$F$86, "Other"))</f>
        <v>United States</v>
      </c>
      <c r="J7541" s="1" t="s">
        <v>131</v>
      </c>
      <c r="K7541" s="3">
        <v>43023.0</v>
      </c>
      <c r="L7541" s="3">
        <v>43036.0</v>
      </c>
      <c r="M7541" s="1">
        <v>1062.0</v>
      </c>
    </row>
    <row r="7542">
      <c r="A7542" s="1" t="s">
        <v>7747</v>
      </c>
      <c r="B7542" s="1" t="s">
        <v>26</v>
      </c>
      <c r="C7542" s="1" t="str">
        <f t="array" ref="C7542">_xlfn.XLOOKUP($B7542, sales_teams!$A$2:$A$36, sales_teams!$B$2:$B$36)</f>
        <v>Melvin Marxen</v>
      </c>
      <c r="D7542" s="1" t="str">
        <f t="array" ref="D7542">_xlfn.XLOOKUP($B7542, sales_teams!$A$2:$A$36, sales_teams!$C$2:$C$36)</f>
        <v>Central</v>
      </c>
      <c r="E7542" s="1" t="s">
        <v>148</v>
      </c>
      <c r="F7542" s="1" t="s">
        <v>56</v>
      </c>
      <c r="G7542" s="1" t="str">
        <f t="array" ref="G7542">IF($F7542="", "", _xlfn.XLOOKUP($F7542,accounts!$A$2:$A$86,accounts!$B$2:$B$86, "Other"))</f>
        <v>software</v>
      </c>
      <c r="H7542" s="1" t="str">
        <f t="array" ref="H7542">IF($F7542="", "", IFS(_xlfn.XLOOKUP($F7542, accounts!$A$2:$A$86, accounts!$E$2:$E$86, 0)&gt;=1000, "Enterprise", _xlfn.XLOOKUP($F7542, accounts!$A$2:$A$86, accounts!$E$2:$E$86, 0)&gt;=100, "Mid-Market", TRUE, "SMB"))</f>
        <v>Enterprise</v>
      </c>
      <c r="I7542" s="1" t="str">
        <f t="array" ref="I7542">IF($F7542="", "", _xlfn.XLOOKUP($F7542,accounts!$A$2:$A$86,accounts!$F$2:$F$86, "Other"))</f>
        <v>United States</v>
      </c>
      <c r="J7542" s="1" t="s">
        <v>192</v>
      </c>
      <c r="K7542" s="3">
        <v>43023.0</v>
      </c>
      <c r="L7542" s="3">
        <v>43027.0</v>
      </c>
      <c r="M7542" s="1">
        <v>0.0</v>
      </c>
    </row>
    <row r="7543">
      <c r="A7543" s="1" t="s">
        <v>7748</v>
      </c>
      <c r="B7543" s="1" t="s">
        <v>88</v>
      </c>
      <c r="C7543" s="1" t="str">
        <f t="array" ref="C7543">_xlfn.XLOOKUP($B7543, sales_teams!$A$2:$A$36, sales_teams!$B$2:$B$36)</f>
        <v>Celia Rouche</v>
      </c>
      <c r="D7543" s="1" t="str">
        <f t="array" ref="D7543">_xlfn.XLOOKUP($B7543, sales_teams!$A$2:$A$36, sales_teams!$C$2:$C$36)</f>
        <v>West</v>
      </c>
      <c r="E7543" s="1" t="s">
        <v>179</v>
      </c>
      <c r="F7543" s="1" t="s">
        <v>85</v>
      </c>
      <c r="G7543" s="1" t="str">
        <f t="array" ref="G7543">IF($F7543="", "", _xlfn.XLOOKUP($F7543,accounts!$A$2:$A$86,accounts!$B$2:$B$86, "Other"))</f>
        <v>telecommunications</v>
      </c>
      <c r="H7543" s="1" t="str">
        <f t="array" ref="H7543">IF($F7543="", "", IFS(_xlfn.XLOOKUP($F7543, accounts!$A$2:$A$86, accounts!$E$2:$E$86, 0)&gt;=1000, "Enterprise", _xlfn.XLOOKUP($F7543, accounts!$A$2:$A$86, accounts!$E$2:$E$86, 0)&gt;=100, "Mid-Market", TRUE, "SMB"))</f>
        <v>Enterprise</v>
      </c>
      <c r="I7543" s="1" t="str">
        <f t="array" ref="I7543">IF($F7543="", "", _xlfn.XLOOKUP($F7543,accounts!$A$2:$A$86,accounts!$F$2:$F$86, "Other"))</f>
        <v>United States</v>
      </c>
      <c r="J7543" s="1" t="s">
        <v>192</v>
      </c>
      <c r="K7543" s="3">
        <v>43023.0</v>
      </c>
      <c r="L7543" s="3">
        <v>43029.0</v>
      </c>
      <c r="M7543" s="1">
        <v>0.0</v>
      </c>
    </row>
    <row r="7544">
      <c r="A7544" s="1" t="s">
        <v>7749</v>
      </c>
      <c r="B7544" s="1" t="s">
        <v>88</v>
      </c>
      <c r="C7544" s="1" t="str">
        <f t="array" ref="C7544">_xlfn.XLOOKUP($B7544, sales_teams!$A$2:$A$36, sales_teams!$B$2:$B$36)</f>
        <v>Celia Rouche</v>
      </c>
      <c r="D7544" s="1" t="str">
        <f t="array" ref="D7544">_xlfn.XLOOKUP($B7544, sales_teams!$A$2:$A$36, sales_teams!$C$2:$C$36)</f>
        <v>West</v>
      </c>
      <c r="E7544" s="1" t="s">
        <v>109</v>
      </c>
      <c r="F7544" s="1" t="s">
        <v>117</v>
      </c>
      <c r="G7544" s="1" t="str">
        <f t="array" ref="G7544">IF($F7544="", "", _xlfn.XLOOKUP($F7544,accounts!$A$2:$A$86,accounts!$B$2:$B$86, "Other"))</f>
        <v>retail</v>
      </c>
      <c r="H7544" s="1" t="str">
        <f t="array" ref="H7544">IF($F7544="", "", IFS(_xlfn.XLOOKUP($F7544, accounts!$A$2:$A$86, accounts!$E$2:$E$86, 0)&gt;=1000, "Enterprise", _xlfn.XLOOKUP($F7544, accounts!$A$2:$A$86, accounts!$E$2:$E$86, 0)&gt;=100, "Mid-Market", TRUE, "SMB"))</f>
        <v>Mid-Market</v>
      </c>
      <c r="I7544" s="1" t="str">
        <f t="array" ref="I7544">IF($F7544="", "", _xlfn.XLOOKUP($F7544,accounts!$A$2:$A$86,accounts!$F$2:$F$86, "Other"))</f>
        <v>United States</v>
      </c>
      <c r="J7544" s="1" t="s">
        <v>131</v>
      </c>
      <c r="K7544" s="3">
        <v>43023.0</v>
      </c>
      <c r="L7544" s="3">
        <v>43089.0</v>
      </c>
      <c r="M7544" s="1">
        <v>954.0</v>
      </c>
    </row>
    <row r="7545">
      <c r="A7545" s="1" t="s">
        <v>7750</v>
      </c>
      <c r="B7545" s="1" t="s">
        <v>102</v>
      </c>
      <c r="C7545" s="1" t="str">
        <f t="array" ref="C7545">_xlfn.XLOOKUP($B7545, sales_teams!$A$2:$A$36, sales_teams!$B$2:$B$36)</f>
        <v>Summer Sewald</v>
      </c>
      <c r="D7545" s="1" t="str">
        <f t="array" ref="D7545">_xlfn.XLOOKUP($B7545, sales_teams!$A$2:$A$36, sales_teams!$C$2:$C$36)</f>
        <v>West</v>
      </c>
      <c r="E7545" s="1" t="s">
        <v>181</v>
      </c>
      <c r="F7545" s="1" t="s">
        <v>91</v>
      </c>
      <c r="G7545" s="1" t="str">
        <f t="array" ref="G7545">IF($F7545="", "", _xlfn.XLOOKUP($F7545,accounts!$A$2:$A$86,accounts!$B$2:$B$86, "Other"))</f>
        <v>employment</v>
      </c>
      <c r="H7545" s="1" t="str">
        <f t="array" ref="H7545">IF($F7545="", "", IFS(_xlfn.XLOOKUP($F7545, accounts!$A$2:$A$86, accounts!$E$2:$E$86, 0)&gt;=1000, "Enterprise", _xlfn.XLOOKUP($F7545, accounts!$A$2:$A$86, accounts!$E$2:$E$86, 0)&gt;=100, "Mid-Market", TRUE, "SMB"))</f>
        <v>Enterprise</v>
      </c>
      <c r="I7545" s="1" t="str">
        <f t="array" ref="I7545">IF($F7545="", "", _xlfn.XLOOKUP($F7545,accounts!$A$2:$A$86,accounts!$F$2:$F$86, "Other"))</f>
        <v>United States</v>
      </c>
      <c r="J7545" s="1" t="s">
        <v>192</v>
      </c>
      <c r="K7545" s="3">
        <v>43023.0</v>
      </c>
      <c r="L7545" s="3">
        <v>43031.0</v>
      </c>
      <c r="M7545" s="1">
        <v>0.0</v>
      </c>
    </row>
    <row r="7546">
      <c r="A7546" s="1" t="s">
        <v>7751</v>
      </c>
      <c r="B7546" s="1" t="s">
        <v>102</v>
      </c>
      <c r="C7546" s="1" t="str">
        <f t="array" ref="C7546">_xlfn.XLOOKUP($B7546, sales_teams!$A$2:$A$36, sales_teams!$B$2:$B$36)</f>
        <v>Summer Sewald</v>
      </c>
      <c r="D7546" s="1" t="str">
        <f t="array" ref="D7546">_xlfn.XLOOKUP($B7546, sales_teams!$A$2:$A$36, sales_teams!$C$2:$C$36)</f>
        <v>West</v>
      </c>
      <c r="E7546" s="1" t="s">
        <v>181</v>
      </c>
      <c r="F7546" s="1" t="s">
        <v>127</v>
      </c>
      <c r="G7546" s="1" t="str">
        <f t="array" ref="G7546">IF($F7546="", "", _xlfn.XLOOKUP($F7546,accounts!$A$2:$A$86,accounts!$B$2:$B$86, "Other"))</f>
        <v>technology</v>
      </c>
      <c r="H7546" s="1" t="str">
        <f t="array" ref="H7546">IF($F7546="", "", IFS(_xlfn.XLOOKUP($F7546, accounts!$A$2:$A$86, accounts!$E$2:$E$86, 0)&gt;=1000, "Enterprise", _xlfn.XLOOKUP($F7546, accounts!$A$2:$A$86, accounts!$E$2:$E$86, 0)&gt;=100, "Mid-Market", TRUE, "SMB"))</f>
        <v>Enterprise</v>
      </c>
      <c r="I7546" s="1" t="str">
        <f t="array" ref="I7546">IF($F7546="", "", _xlfn.XLOOKUP($F7546,accounts!$A$2:$A$86,accounts!$F$2:$F$86, "Other"))</f>
        <v>United States</v>
      </c>
      <c r="J7546" s="1" t="s">
        <v>192</v>
      </c>
      <c r="K7546" s="3">
        <v>43023.0</v>
      </c>
      <c r="L7546" s="3">
        <v>43034.0</v>
      </c>
      <c r="M7546" s="1">
        <v>0.0</v>
      </c>
    </row>
    <row r="7547">
      <c r="A7547" s="1" t="s">
        <v>7752</v>
      </c>
      <c r="B7547" s="1" t="s">
        <v>102</v>
      </c>
      <c r="C7547" s="1" t="str">
        <f t="array" ref="C7547">_xlfn.XLOOKUP($B7547, sales_teams!$A$2:$A$36, sales_teams!$B$2:$B$36)</f>
        <v>Summer Sewald</v>
      </c>
      <c r="D7547" s="1" t="str">
        <f t="array" ref="D7547">_xlfn.XLOOKUP($B7547, sales_teams!$A$2:$A$36, sales_teams!$C$2:$C$36)</f>
        <v>West</v>
      </c>
      <c r="E7547" s="1" t="s">
        <v>109</v>
      </c>
      <c r="F7547" s="1" t="s">
        <v>168</v>
      </c>
      <c r="G7547" s="1" t="str">
        <f t="array" ref="G7547">IF($F7547="", "", _xlfn.XLOOKUP($F7547,accounts!$A$2:$A$86,accounts!$B$2:$B$86, "Other"))</f>
        <v>finance</v>
      </c>
      <c r="H7547" s="1" t="str">
        <f t="array" ref="H7547">IF($F7547="", "", IFS(_xlfn.XLOOKUP($F7547, accounts!$A$2:$A$86, accounts!$E$2:$E$86, 0)&gt;=1000, "Enterprise", _xlfn.XLOOKUP($F7547, accounts!$A$2:$A$86, accounts!$E$2:$E$86, 0)&gt;=100, "Mid-Market", TRUE, "SMB"))</f>
        <v>Enterprise</v>
      </c>
      <c r="I7547" s="1" t="str">
        <f t="array" ref="I7547">IF($F7547="", "", _xlfn.XLOOKUP($F7547,accounts!$A$2:$A$86,accounts!$F$2:$F$86, "Other"))</f>
        <v>United States</v>
      </c>
      <c r="J7547" s="1" t="s">
        <v>131</v>
      </c>
      <c r="K7547" s="3">
        <v>43023.0</v>
      </c>
      <c r="L7547" s="3">
        <v>43024.0</v>
      </c>
      <c r="M7547" s="1">
        <v>868.0</v>
      </c>
    </row>
    <row r="7548">
      <c r="A7548" s="1" t="s">
        <v>7753</v>
      </c>
      <c r="B7548" s="1" t="s">
        <v>102</v>
      </c>
      <c r="C7548" s="1" t="str">
        <f t="array" ref="C7548">_xlfn.XLOOKUP($B7548, sales_teams!$A$2:$A$36, sales_teams!$B$2:$B$36)</f>
        <v>Summer Sewald</v>
      </c>
      <c r="D7548" s="1" t="str">
        <f t="array" ref="D7548">_xlfn.XLOOKUP($B7548, sales_teams!$A$2:$A$36, sales_teams!$C$2:$C$36)</f>
        <v>West</v>
      </c>
      <c r="E7548" s="1" t="s">
        <v>194</v>
      </c>
      <c r="F7548" s="1" t="s">
        <v>80</v>
      </c>
      <c r="G7548" s="1" t="str">
        <f t="array" ref="G7548">IF($F7548="", "", _xlfn.XLOOKUP($F7548,accounts!$A$2:$A$86,accounts!$B$2:$B$86, "Other"))</f>
        <v>technology</v>
      </c>
      <c r="H7548" s="1" t="str">
        <f t="array" ref="H7548">IF($F7548="", "", IFS(_xlfn.XLOOKUP($F7548, accounts!$A$2:$A$86, accounts!$E$2:$E$86, 0)&gt;=1000, "Enterprise", _xlfn.XLOOKUP($F7548, accounts!$A$2:$A$86, accounts!$E$2:$E$86, 0)&gt;=100, "Mid-Market", TRUE, "SMB"))</f>
        <v>Enterprise</v>
      </c>
      <c r="I7548" s="1" t="str">
        <f t="array" ref="I7548">IF($F7548="", "", _xlfn.XLOOKUP($F7548,accounts!$A$2:$A$86,accounts!$F$2:$F$86, "Other"))</f>
        <v>United States</v>
      </c>
      <c r="J7548" s="1" t="s">
        <v>131</v>
      </c>
      <c r="K7548" s="3">
        <v>43023.0</v>
      </c>
      <c r="L7548" s="3">
        <v>43065.0</v>
      </c>
      <c r="M7548" s="1">
        <v>5867.0</v>
      </c>
    </row>
    <row r="7549">
      <c r="A7549" s="1" t="s">
        <v>7754</v>
      </c>
      <c r="B7549" s="1" t="s">
        <v>102</v>
      </c>
      <c r="C7549" s="1" t="str">
        <f t="array" ref="C7549">_xlfn.XLOOKUP($B7549, sales_teams!$A$2:$A$36, sales_teams!$B$2:$B$36)</f>
        <v>Summer Sewald</v>
      </c>
      <c r="D7549" s="1" t="str">
        <f t="array" ref="D7549">_xlfn.XLOOKUP($B7549, sales_teams!$A$2:$A$36, sales_teams!$C$2:$C$36)</f>
        <v>West</v>
      </c>
      <c r="E7549" s="1" t="s">
        <v>148</v>
      </c>
      <c r="F7549" s="1" t="s">
        <v>84</v>
      </c>
      <c r="G7549" s="1" t="str">
        <f t="array" ref="G7549">IF($F7549="", "", _xlfn.XLOOKUP($F7549,accounts!$A$2:$A$86,accounts!$B$2:$B$86, "Other"))</f>
        <v>retail</v>
      </c>
      <c r="H7549" s="1" t="str">
        <f t="array" ref="H7549">IF($F7549="", "", IFS(_xlfn.XLOOKUP($F7549, accounts!$A$2:$A$86, accounts!$E$2:$E$86, 0)&gt;=1000, "Enterprise", _xlfn.XLOOKUP($F7549, accounts!$A$2:$A$86, accounts!$E$2:$E$86, 0)&gt;=100, "Mid-Market", TRUE, "SMB"))</f>
        <v>Enterprise</v>
      </c>
      <c r="I7549" s="1" t="str">
        <f t="array" ref="I7549">IF($F7549="", "", _xlfn.XLOOKUP($F7549,accounts!$A$2:$A$86,accounts!$F$2:$F$86, "Other"))</f>
        <v>United States</v>
      </c>
      <c r="J7549" s="1" t="s">
        <v>131</v>
      </c>
      <c r="K7549" s="3">
        <v>43023.0</v>
      </c>
      <c r="L7549" s="3">
        <v>43024.0</v>
      </c>
      <c r="M7549" s="1">
        <v>5344.0</v>
      </c>
    </row>
    <row r="7550">
      <c r="A7550" s="1" t="s">
        <v>7755</v>
      </c>
      <c r="B7550" s="1" t="s">
        <v>17</v>
      </c>
      <c r="C7550" s="1" t="str">
        <f t="array" ref="C7550">_xlfn.XLOOKUP($B7550, sales_teams!$A$2:$A$36, sales_teams!$B$2:$B$36)</f>
        <v>Dustin Brinkmann</v>
      </c>
      <c r="D7550" s="1" t="str">
        <f t="array" ref="D7550">_xlfn.XLOOKUP($B7550, sales_teams!$A$2:$A$36, sales_teams!$C$2:$C$36)</f>
        <v>Central</v>
      </c>
      <c r="E7550" s="1" t="s">
        <v>179</v>
      </c>
      <c r="F7550" s="1" t="s">
        <v>76</v>
      </c>
      <c r="G7550" s="1" t="str">
        <f t="array" ref="G7550">IF($F7550="", "", _xlfn.XLOOKUP($F7550,accounts!$A$2:$A$86,accounts!$B$2:$B$86, "Other"))</f>
        <v>marketing</v>
      </c>
      <c r="H7550" s="1" t="str">
        <f t="array" ref="H7550">IF($F7550="", "", IFS(_xlfn.XLOOKUP($F7550, accounts!$A$2:$A$86, accounts!$E$2:$E$86, 0)&gt;=1000, "Enterprise", _xlfn.XLOOKUP($F7550, accounts!$A$2:$A$86, accounts!$E$2:$E$86, 0)&gt;=100, "Mid-Market", TRUE, "SMB"))</f>
        <v>Enterprise</v>
      </c>
      <c r="I7550" s="1" t="str">
        <f t="array" ref="I7550">IF($F7550="", "", _xlfn.XLOOKUP($F7550,accounts!$A$2:$A$86,accounts!$F$2:$F$86, "Other"))</f>
        <v>United States</v>
      </c>
      <c r="J7550" s="1" t="s">
        <v>192</v>
      </c>
      <c r="K7550" s="3">
        <v>43023.0</v>
      </c>
      <c r="L7550" s="3">
        <v>43029.0</v>
      </c>
      <c r="M7550" s="1">
        <v>0.0</v>
      </c>
    </row>
    <row r="7551">
      <c r="A7551" s="1" t="s">
        <v>7756</v>
      </c>
      <c r="B7551" s="1" t="s">
        <v>24</v>
      </c>
      <c r="C7551" s="1" t="str">
        <f t="array" ref="C7551">_xlfn.XLOOKUP($B7551, sales_teams!$A$2:$A$36, sales_teams!$B$2:$B$36)</f>
        <v>Melvin Marxen</v>
      </c>
      <c r="D7551" s="1" t="str">
        <f t="array" ref="D7551">_xlfn.XLOOKUP($B7551, sales_teams!$A$2:$A$36, sales_teams!$C$2:$C$36)</f>
        <v>Central</v>
      </c>
      <c r="E7551" s="1" t="s">
        <v>194</v>
      </c>
      <c r="F7551" s="1" t="s">
        <v>110</v>
      </c>
      <c r="G7551" s="1" t="str">
        <f t="array" ref="G7551">IF($F7551="", "", _xlfn.XLOOKUP($F7551,accounts!$A$2:$A$86,accounts!$B$2:$B$86, "Other"))</f>
        <v>technology</v>
      </c>
      <c r="H7551" s="1" t="str">
        <f t="array" ref="H7551">IF($F7551="", "", IFS(_xlfn.XLOOKUP($F7551, accounts!$A$2:$A$86, accounts!$E$2:$E$86, 0)&gt;=1000, "Enterprise", _xlfn.XLOOKUP($F7551, accounts!$A$2:$A$86, accounts!$E$2:$E$86, 0)&gt;=100, "Mid-Market", TRUE, "SMB"))</f>
        <v>Enterprise</v>
      </c>
      <c r="I7551" s="1" t="str">
        <f t="array" ref="I7551">IF($F7551="", "", _xlfn.XLOOKUP($F7551,accounts!$A$2:$A$86,accounts!$F$2:$F$86, "Other"))</f>
        <v>Norway</v>
      </c>
      <c r="J7551" s="1" t="s">
        <v>192</v>
      </c>
      <c r="K7551" s="3">
        <v>43023.0</v>
      </c>
      <c r="L7551" s="3">
        <v>43032.0</v>
      </c>
      <c r="M7551" s="1">
        <v>0.0</v>
      </c>
    </row>
    <row r="7552">
      <c r="A7552" s="1" t="s">
        <v>7757</v>
      </c>
      <c r="B7552" s="1" t="s">
        <v>24</v>
      </c>
      <c r="C7552" s="1" t="str">
        <f t="array" ref="C7552">_xlfn.XLOOKUP($B7552, sales_teams!$A$2:$A$36, sales_teams!$B$2:$B$36)</f>
        <v>Melvin Marxen</v>
      </c>
      <c r="D7552" s="1" t="str">
        <f t="array" ref="D7552">_xlfn.XLOOKUP($B7552, sales_teams!$A$2:$A$36, sales_teams!$C$2:$C$36)</f>
        <v>Central</v>
      </c>
      <c r="E7552" s="1" t="s">
        <v>148</v>
      </c>
      <c r="F7552" s="1" t="s">
        <v>157</v>
      </c>
      <c r="G7552" s="1" t="str">
        <f t="array" ref="G7552">IF($F7552="", "", _xlfn.XLOOKUP($F7552,accounts!$A$2:$A$86,accounts!$B$2:$B$86, "Other"))</f>
        <v>retail</v>
      </c>
      <c r="H7552" s="1" t="str">
        <f t="array" ref="H7552">IF($F7552="", "", IFS(_xlfn.XLOOKUP($F7552, accounts!$A$2:$A$86, accounts!$E$2:$E$86, 0)&gt;=1000, "Enterprise", _xlfn.XLOOKUP($F7552, accounts!$A$2:$A$86, accounts!$E$2:$E$86, 0)&gt;=100, "Mid-Market", TRUE, "SMB"))</f>
        <v>Enterprise</v>
      </c>
      <c r="I7552" s="1" t="str">
        <f t="array" ref="I7552">IF($F7552="", "", _xlfn.XLOOKUP($F7552,accounts!$A$2:$A$86,accounts!$F$2:$F$86, "Other"))</f>
        <v>Belgium</v>
      </c>
      <c r="J7552" s="1" t="s">
        <v>192</v>
      </c>
      <c r="K7552" s="3">
        <v>43023.0</v>
      </c>
      <c r="L7552" s="3">
        <v>43031.0</v>
      </c>
      <c r="M7552" s="1">
        <v>0.0</v>
      </c>
    </row>
    <row r="7553">
      <c r="A7553" s="1" t="s">
        <v>7758</v>
      </c>
      <c r="B7553" s="1" t="s">
        <v>18</v>
      </c>
      <c r="C7553" s="1" t="str">
        <f t="array" ref="C7553">_xlfn.XLOOKUP($B7553, sales_teams!$A$2:$A$36, sales_teams!$B$2:$B$36)</f>
        <v>Dustin Brinkmann</v>
      </c>
      <c r="D7553" s="1" t="str">
        <f t="array" ref="D7553">_xlfn.XLOOKUP($B7553, sales_teams!$A$2:$A$36, sales_teams!$C$2:$C$36)</f>
        <v>Central</v>
      </c>
      <c r="E7553" s="1" t="s">
        <v>194</v>
      </c>
      <c r="F7553" s="1" t="s">
        <v>56</v>
      </c>
      <c r="G7553" s="1" t="str">
        <f t="array" ref="G7553">IF($F7553="", "", _xlfn.XLOOKUP($F7553,accounts!$A$2:$A$86,accounts!$B$2:$B$86, "Other"))</f>
        <v>software</v>
      </c>
      <c r="H7553" s="1" t="str">
        <f t="array" ref="H7553">IF($F7553="", "", IFS(_xlfn.XLOOKUP($F7553, accounts!$A$2:$A$86, accounts!$E$2:$E$86, 0)&gt;=1000, "Enterprise", _xlfn.XLOOKUP($F7553, accounts!$A$2:$A$86, accounts!$E$2:$E$86, 0)&gt;=100, "Mid-Market", TRUE, "SMB"))</f>
        <v>Enterprise</v>
      </c>
      <c r="I7553" s="1" t="str">
        <f t="array" ref="I7553">IF($F7553="", "", _xlfn.XLOOKUP($F7553,accounts!$A$2:$A$86,accounts!$F$2:$F$86, "Other"))</f>
        <v>United States</v>
      </c>
      <c r="J7553" s="1" t="s">
        <v>131</v>
      </c>
      <c r="K7553" s="3">
        <v>43023.0</v>
      </c>
      <c r="L7553" s="3">
        <v>43031.0</v>
      </c>
      <c r="M7553" s="1">
        <v>5449.0</v>
      </c>
    </row>
    <row r="7554">
      <c r="A7554" s="1" t="s">
        <v>7759</v>
      </c>
      <c r="B7554" s="1" t="s">
        <v>54</v>
      </c>
      <c r="C7554" s="1" t="str">
        <f t="array" ref="C7554">_xlfn.XLOOKUP($B7554, sales_teams!$A$2:$A$36, sales_teams!$B$2:$B$36)</f>
        <v>Rocco Neubert</v>
      </c>
      <c r="D7554" s="1" t="str">
        <f t="array" ref="D7554">_xlfn.XLOOKUP($B7554, sales_teams!$A$2:$A$36, sales_teams!$C$2:$C$36)</f>
        <v>East</v>
      </c>
      <c r="E7554" s="1" t="s">
        <v>188</v>
      </c>
      <c r="F7554" s="1" t="s">
        <v>163</v>
      </c>
      <c r="G7554" s="1" t="str">
        <f t="array" ref="G7554">IF($F7554="", "", _xlfn.XLOOKUP($F7554,accounts!$A$2:$A$86,accounts!$B$2:$B$86, "Other"))</f>
        <v>medical</v>
      </c>
      <c r="H7554" s="1" t="str">
        <f t="array" ref="H7554">IF($F7554="", "", IFS(_xlfn.XLOOKUP($F7554, accounts!$A$2:$A$86, accounts!$E$2:$E$86, 0)&gt;=1000, "Enterprise", _xlfn.XLOOKUP($F7554, accounts!$A$2:$A$86, accounts!$E$2:$E$86, 0)&gt;=100, "Mid-Market", TRUE, "SMB"))</f>
        <v>Mid-Market</v>
      </c>
      <c r="I7554" s="1" t="str">
        <f t="array" ref="I7554">IF($F7554="", "", _xlfn.XLOOKUP($F7554,accounts!$A$2:$A$86,accounts!$F$2:$F$86, "Other"))</f>
        <v>United States</v>
      </c>
      <c r="J7554" s="1" t="s">
        <v>192</v>
      </c>
      <c r="K7554" s="3">
        <v>43023.0</v>
      </c>
      <c r="L7554" s="3">
        <v>43096.0</v>
      </c>
      <c r="M7554" s="1">
        <v>0.0</v>
      </c>
    </row>
    <row r="7555">
      <c r="A7555" s="1" t="s">
        <v>7760</v>
      </c>
      <c r="B7555" s="1" t="s">
        <v>54</v>
      </c>
      <c r="C7555" s="1" t="str">
        <f t="array" ref="C7555">_xlfn.XLOOKUP($B7555, sales_teams!$A$2:$A$36, sales_teams!$B$2:$B$36)</f>
        <v>Rocco Neubert</v>
      </c>
      <c r="D7555" s="1" t="str">
        <f t="array" ref="D7555">_xlfn.XLOOKUP($B7555, sales_teams!$A$2:$A$36, sales_teams!$C$2:$C$36)</f>
        <v>East</v>
      </c>
      <c r="E7555" s="1" t="s">
        <v>194</v>
      </c>
      <c r="F7555" s="1" t="s">
        <v>121</v>
      </c>
      <c r="G7555" s="1" t="str">
        <f t="array" ref="G7555">IF($F7555="", "", _xlfn.XLOOKUP($F7555,accounts!$A$2:$A$86,accounts!$B$2:$B$86, "Other"))</f>
        <v>telecommunications</v>
      </c>
      <c r="H7555" s="1" t="str">
        <f t="array" ref="H7555">IF($F7555="", "", IFS(_xlfn.XLOOKUP($F7555, accounts!$A$2:$A$86, accounts!$E$2:$E$86, 0)&gt;=1000, "Enterprise", _xlfn.XLOOKUP($F7555, accounts!$A$2:$A$86, accounts!$E$2:$E$86, 0)&gt;=100, "Mid-Market", TRUE, "SMB"))</f>
        <v>Enterprise</v>
      </c>
      <c r="I7555" s="1" t="str">
        <f t="array" ref="I7555">IF($F7555="", "", _xlfn.XLOOKUP($F7555,accounts!$A$2:$A$86,accounts!$F$2:$F$86, "Other"))</f>
        <v>United States</v>
      </c>
      <c r="J7555" s="1" t="s">
        <v>131</v>
      </c>
      <c r="K7555" s="3">
        <v>43023.0</v>
      </c>
      <c r="L7555" s="3">
        <v>43067.0</v>
      </c>
      <c r="M7555" s="1">
        <v>4500.0</v>
      </c>
    </row>
    <row r="7556">
      <c r="A7556" s="1" t="s">
        <v>7761</v>
      </c>
      <c r="B7556" s="1" t="s">
        <v>15</v>
      </c>
      <c r="C7556" s="1" t="str">
        <f t="array" ref="C7556">_xlfn.XLOOKUP($B7556, sales_teams!$A$2:$A$36, sales_teams!$B$2:$B$36)</f>
        <v>Dustin Brinkmann</v>
      </c>
      <c r="D7556" s="1" t="str">
        <f t="array" ref="D7556">_xlfn.XLOOKUP($B7556, sales_teams!$A$2:$A$36, sales_teams!$C$2:$C$36)</f>
        <v>Central</v>
      </c>
      <c r="E7556" s="1" t="s">
        <v>179</v>
      </c>
      <c r="F7556" s="1" t="s">
        <v>78</v>
      </c>
      <c r="G7556" s="1" t="str">
        <f t="array" ref="G7556">IF($F7556="", "", _xlfn.XLOOKUP($F7556,accounts!$A$2:$A$86,accounts!$B$2:$B$86, "Other"))</f>
        <v>marketing</v>
      </c>
      <c r="H7556" s="1" t="str">
        <f t="array" ref="H7556">IF($F7556="", "", IFS(_xlfn.XLOOKUP($F7556, accounts!$A$2:$A$86, accounts!$E$2:$E$86, 0)&gt;=1000, "Enterprise", _xlfn.XLOOKUP($F7556, accounts!$A$2:$A$86, accounts!$E$2:$E$86, 0)&gt;=100, "Mid-Market", TRUE, "SMB"))</f>
        <v>Enterprise</v>
      </c>
      <c r="I7556" s="1" t="str">
        <f t="array" ref="I7556">IF($F7556="", "", _xlfn.XLOOKUP($F7556,accounts!$A$2:$A$86,accounts!$F$2:$F$86, "Other"))</f>
        <v>United States</v>
      </c>
      <c r="J7556" s="1" t="s">
        <v>192</v>
      </c>
      <c r="K7556" s="3">
        <v>43023.0</v>
      </c>
      <c r="L7556" s="3">
        <v>43033.0</v>
      </c>
      <c r="M7556" s="1">
        <v>0.0</v>
      </c>
    </row>
    <row r="7557">
      <c r="A7557" s="1" t="s">
        <v>7762</v>
      </c>
      <c r="B7557" s="1" t="s">
        <v>45</v>
      </c>
      <c r="C7557" s="1" t="str">
        <f t="array" ref="C7557">_xlfn.XLOOKUP($B7557, sales_teams!$A$2:$A$36, sales_teams!$B$2:$B$36)</f>
        <v>Cara Losch</v>
      </c>
      <c r="D7557" s="1" t="str">
        <f t="array" ref="D7557">_xlfn.XLOOKUP($B7557, sales_teams!$A$2:$A$36, sales_teams!$C$2:$C$36)</f>
        <v>East</v>
      </c>
      <c r="E7557" s="1" t="s">
        <v>179</v>
      </c>
      <c r="F7557" s="1" t="s">
        <v>159</v>
      </c>
      <c r="G7557" s="1" t="str">
        <f t="array" ref="G7557">IF($F7557="", "", _xlfn.XLOOKUP($F7557,accounts!$A$2:$A$86,accounts!$B$2:$B$86, "Other"))</f>
        <v>retail</v>
      </c>
      <c r="H7557" s="1" t="str">
        <f t="array" ref="H7557">IF($F7557="", "", IFS(_xlfn.XLOOKUP($F7557, accounts!$A$2:$A$86, accounts!$E$2:$E$86, 0)&gt;=1000, "Enterprise", _xlfn.XLOOKUP($F7557, accounts!$A$2:$A$86, accounts!$E$2:$E$86, 0)&gt;=100, "Mid-Market", TRUE, "SMB"))</f>
        <v>Mid-Market</v>
      </c>
      <c r="I7557" s="1" t="str">
        <f t="array" ref="I7557">IF($F7557="", "", _xlfn.XLOOKUP($F7557,accounts!$A$2:$A$86,accounts!$F$2:$F$86, "Other"))</f>
        <v>Romania</v>
      </c>
      <c r="J7557" s="1" t="s">
        <v>131</v>
      </c>
      <c r="K7557" s="3">
        <v>43023.0</v>
      </c>
      <c r="L7557" s="3">
        <v>43031.0</v>
      </c>
      <c r="M7557" s="1">
        <v>51.0</v>
      </c>
    </row>
    <row r="7558">
      <c r="A7558" s="1" t="s">
        <v>7763</v>
      </c>
      <c r="B7558" s="1" t="s">
        <v>105</v>
      </c>
      <c r="C7558" s="1" t="str">
        <f t="array" ref="C7558">_xlfn.XLOOKUP($B7558, sales_teams!$A$2:$A$36, sales_teams!$B$2:$B$36)</f>
        <v>Summer Sewald</v>
      </c>
      <c r="D7558" s="1" t="str">
        <f t="array" ref="D7558">_xlfn.XLOOKUP($B7558, sales_teams!$A$2:$A$36, sales_teams!$C$2:$C$36)</f>
        <v>West</v>
      </c>
      <c r="E7558" s="1" t="s">
        <v>194</v>
      </c>
      <c r="F7558" s="1" t="s">
        <v>75</v>
      </c>
      <c r="G7558" s="1" t="str">
        <f t="array" ref="G7558">IF($F7558="", "", _xlfn.XLOOKUP($F7558,accounts!$A$2:$A$86,accounts!$B$2:$B$86, "Other"))</f>
        <v>software</v>
      </c>
      <c r="H7558" s="1" t="str">
        <f t="array" ref="H7558">IF($F7558="", "", IFS(_xlfn.XLOOKUP($F7558, accounts!$A$2:$A$86, accounts!$E$2:$E$86, 0)&gt;=1000, "Enterprise", _xlfn.XLOOKUP($F7558, accounts!$A$2:$A$86, accounts!$E$2:$E$86, 0)&gt;=100, "Mid-Market", TRUE, "SMB"))</f>
        <v>SMB</v>
      </c>
      <c r="I7558" s="1" t="str">
        <f t="array" ref="I7558">IF($F7558="", "", _xlfn.XLOOKUP($F7558,accounts!$A$2:$A$86,accounts!$F$2:$F$86, "Other"))</f>
        <v>United States</v>
      </c>
      <c r="J7558" s="1" t="s">
        <v>131</v>
      </c>
      <c r="K7558" s="3">
        <v>43023.0</v>
      </c>
      <c r="L7558" s="3">
        <v>43031.0</v>
      </c>
      <c r="M7558" s="1">
        <v>6637.0</v>
      </c>
    </row>
    <row r="7559">
      <c r="A7559" s="1" t="s">
        <v>7764</v>
      </c>
      <c r="B7559" s="1" t="s">
        <v>7</v>
      </c>
      <c r="C7559" s="1" t="str">
        <f t="array" ref="C7559">_xlfn.XLOOKUP($B7559, sales_teams!$A$2:$A$36, sales_teams!$B$2:$B$36)</f>
        <v>Dustin Brinkmann</v>
      </c>
      <c r="D7559" s="1" t="str">
        <f t="array" ref="D7559">_xlfn.XLOOKUP($B7559, sales_teams!$A$2:$A$36, sales_teams!$C$2:$C$36)</f>
        <v>Central</v>
      </c>
      <c r="E7559" s="1" t="s">
        <v>179</v>
      </c>
      <c r="F7559" s="1" t="s">
        <v>155</v>
      </c>
      <c r="G7559" s="1" t="str">
        <f t="array" ref="G7559">IF($F7559="", "", _xlfn.XLOOKUP($F7559,accounts!$A$2:$A$86,accounts!$B$2:$B$86, "Other"))</f>
        <v>finance</v>
      </c>
      <c r="H7559" s="1" t="str">
        <f t="array" ref="H7559">IF($F7559="", "", IFS(_xlfn.XLOOKUP($F7559, accounts!$A$2:$A$86, accounts!$E$2:$E$86, 0)&gt;=1000, "Enterprise", _xlfn.XLOOKUP($F7559, accounts!$A$2:$A$86, accounts!$E$2:$E$86, 0)&gt;=100, "Mid-Market", TRUE, "SMB"))</f>
        <v>Enterprise</v>
      </c>
      <c r="I7559" s="1" t="str">
        <f t="array" ref="I7559">IF($F7559="", "", _xlfn.XLOOKUP($F7559,accounts!$A$2:$A$86,accounts!$F$2:$F$86, "Other"))</f>
        <v>United States</v>
      </c>
      <c r="J7559" s="1" t="s">
        <v>131</v>
      </c>
      <c r="K7559" s="3">
        <v>43024.0</v>
      </c>
      <c r="L7559" s="3">
        <v>43082.0</v>
      </c>
      <c r="M7559" s="1">
        <v>57.0</v>
      </c>
    </row>
    <row r="7560">
      <c r="A7560" s="1" t="s">
        <v>7765</v>
      </c>
      <c r="B7560" s="1" t="s">
        <v>12</v>
      </c>
      <c r="C7560" s="1" t="str">
        <f t="array" ref="C7560">_xlfn.XLOOKUP($B7560, sales_teams!$A$2:$A$36, sales_teams!$B$2:$B$36)</f>
        <v>Dustin Brinkmann</v>
      </c>
      <c r="D7560" s="1" t="str">
        <f t="array" ref="D7560">_xlfn.XLOOKUP($B7560, sales_teams!$A$2:$A$36, sales_teams!$C$2:$C$36)</f>
        <v>Central</v>
      </c>
      <c r="E7560" s="1" t="s">
        <v>109</v>
      </c>
      <c r="F7560" s="1" t="s">
        <v>156</v>
      </c>
      <c r="G7560" s="1" t="str">
        <f t="array" ref="G7560">IF($F7560="", "", _xlfn.XLOOKUP($F7560,accounts!$A$2:$A$86,accounts!$B$2:$B$86, "Other"))</f>
        <v>employment</v>
      </c>
      <c r="H7560" s="1" t="str">
        <f t="array" ref="H7560">IF($F7560="", "", IFS(_xlfn.XLOOKUP($F7560, accounts!$A$2:$A$86, accounts!$E$2:$E$86, 0)&gt;=1000, "Enterprise", _xlfn.XLOOKUP($F7560, accounts!$A$2:$A$86, accounts!$E$2:$E$86, 0)&gt;=100, "Mid-Market", TRUE, "SMB"))</f>
        <v>Mid-Market</v>
      </c>
      <c r="I7560" s="1" t="str">
        <f t="array" ref="I7560">IF($F7560="", "", _xlfn.XLOOKUP($F7560,accounts!$A$2:$A$86,accounts!$F$2:$F$86, "Other"))</f>
        <v>United States</v>
      </c>
      <c r="J7560" s="1" t="s">
        <v>131</v>
      </c>
      <c r="K7560" s="3">
        <v>43024.0</v>
      </c>
      <c r="L7560" s="3">
        <v>43042.0</v>
      </c>
      <c r="M7560" s="1">
        <v>990.0</v>
      </c>
    </row>
    <row r="7561">
      <c r="A7561" s="1" t="s">
        <v>7766</v>
      </c>
      <c r="B7561" s="1" t="s">
        <v>39</v>
      </c>
      <c r="C7561" s="1" t="str">
        <f t="array" ref="C7561">_xlfn.XLOOKUP($B7561, sales_teams!$A$2:$A$36, sales_teams!$B$2:$B$36)</f>
        <v>Cara Losch</v>
      </c>
      <c r="D7561" s="1" t="str">
        <f t="array" ref="D7561">_xlfn.XLOOKUP($B7561, sales_teams!$A$2:$A$36, sales_teams!$C$2:$C$36)</f>
        <v>East</v>
      </c>
      <c r="E7561" s="1" t="s">
        <v>148</v>
      </c>
      <c r="F7561" s="1" t="s">
        <v>173</v>
      </c>
      <c r="G7561" s="1" t="str">
        <f t="array" ref="G7561">IF($F7561="", "", _xlfn.XLOOKUP($F7561,accounts!$A$2:$A$86,accounts!$B$2:$B$86, "Other"))</f>
        <v>technology</v>
      </c>
      <c r="H7561" s="1" t="str">
        <f t="array" ref="H7561">IF($F7561="", "", IFS(_xlfn.XLOOKUP($F7561, accounts!$A$2:$A$86, accounts!$E$2:$E$86, 0)&gt;=1000, "Enterprise", _xlfn.XLOOKUP($F7561, accounts!$A$2:$A$86, accounts!$E$2:$E$86, 0)&gt;=100, "Mid-Market", TRUE, "SMB"))</f>
        <v>Mid-Market</v>
      </c>
      <c r="I7561" s="1" t="str">
        <f t="array" ref="I7561">IF($F7561="", "", _xlfn.XLOOKUP($F7561,accounts!$A$2:$A$86,accounts!$F$2:$F$86, "Other"))</f>
        <v>China</v>
      </c>
      <c r="J7561" s="1" t="s">
        <v>131</v>
      </c>
      <c r="K7561" s="3">
        <v>43024.0</v>
      </c>
      <c r="L7561" s="3">
        <v>43025.0</v>
      </c>
      <c r="M7561" s="1">
        <v>4247.0</v>
      </c>
    </row>
    <row r="7562">
      <c r="A7562" s="1" t="s">
        <v>7767</v>
      </c>
      <c r="B7562" s="1" t="s">
        <v>48</v>
      </c>
      <c r="C7562" s="1" t="str">
        <f t="array" ref="C7562">_xlfn.XLOOKUP($B7562, sales_teams!$A$2:$A$36, sales_teams!$B$2:$B$36)</f>
        <v>Rocco Neubert</v>
      </c>
      <c r="D7562" s="1" t="str">
        <f t="array" ref="D7562">_xlfn.XLOOKUP($B7562, sales_teams!$A$2:$A$36, sales_teams!$C$2:$C$36)</f>
        <v>East</v>
      </c>
      <c r="E7562" s="1" t="s">
        <v>109</v>
      </c>
      <c r="F7562" s="1" t="s">
        <v>159</v>
      </c>
      <c r="G7562" s="1" t="str">
        <f t="array" ref="G7562">IF($F7562="", "", _xlfn.XLOOKUP($F7562,accounts!$A$2:$A$86,accounts!$B$2:$B$86, "Other"))</f>
        <v>retail</v>
      </c>
      <c r="H7562" s="1" t="str">
        <f t="array" ref="H7562">IF($F7562="", "", IFS(_xlfn.XLOOKUP($F7562, accounts!$A$2:$A$86, accounts!$E$2:$E$86, 0)&gt;=1000, "Enterprise", _xlfn.XLOOKUP($F7562, accounts!$A$2:$A$86, accounts!$E$2:$E$86, 0)&gt;=100, "Mid-Market", TRUE, "SMB"))</f>
        <v>Mid-Market</v>
      </c>
      <c r="I7562" s="1" t="str">
        <f t="array" ref="I7562">IF($F7562="", "", _xlfn.XLOOKUP($F7562,accounts!$A$2:$A$86,accounts!$F$2:$F$86, "Other"))</f>
        <v>Romania</v>
      </c>
      <c r="J7562" s="1" t="s">
        <v>131</v>
      </c>
      <c r="K7562" s="3">
        <v>43024.0</v>
      </c>
      <c r="L7562" s="3">
        <v>43094.0</v>
      </c>
      <c r="M7562" s="1">
        <v>1008.0</v>
      </c>
    </row>
    <row r="7563">
      <c r="A7563" s="1" t="s">
        <v>7768</v>
      </c>
      <c r="B7563" s="1" t="s">
        <v>30</v>
      </c>
      <c r="C7563" s="1" t="str">
        <f t="array" ref="C7563">_xlfn.XLOOKUP($B7563, sales_teams!$A$2:$A$36, sales_teams!$B$2:$B$36)</f>
        <v>Melvin Marxen</v>
      </c>
      <c r="D7563" s="1" t="str">
        <f t="array" ref="D7563">_xlfn.XLOOKUP($B7563, sales_teams!$A$2:$A$36, sales_teams!$C$2:$C$36)</f>
        <v>Central</v>
      </c>
      <c r="E7563" s="1" t="s">
        <v>148</v>
      </c>
      <c r="F7563" s="1" t="s">
        <v>155</v>
      </c>
      <c r="G7563" s="1" t="str">
        <f t="array" ref="G7563">IF($F7563="", "", _xlfn.XLOOKUP($F7563,accounts!$A$2:$A$86,accounts!$B$2:$B$86, "Other"))</f>
        <v>finance</v>
      </c>
      <c r="H7563" s="1" t="str">
        <f t="array" ref="H7563">IF($F7563="", "", IFS(_xlfn.XLOOKUP($F7563, accounts!$A$2:$A$86, accounts!$E$2:$E$86, 0)&gt;=1000, "Enterprise", _xlfn.XLOOKUP($F7563, accounts!$A$2:$A$86, accounts!$E$2:$E$86, 0)&gt;=100, "Mid-Market", TRUE, "SMB"))</f>
        <v>Enterprise</v>
      </c>
      <c r="I7563" s="1" t="str">
        <f t="array" ref="I7563">IF($F7563="", "", _xlfn.XLOOKUP($F7563,accounts!$A$2:$A$86,accounts!$F$2:$F$86, "Other"))</f>
        <v>United States</v>
      </c>
      <c r="J7563" s="1" t="s">
        <v>192</v>
      </c>
      <c r="K7563" s="3">
        <v>43024.0</v>
      </c>
      <c r="L7563" s="3">
        <v>43027.0</v>
      </c>
      <c r="M7563" s="1">
        <v>0.0</v>
      </c>
    </row>
    <row r="7564">
      <c r="A7564" s="1" t="s">
        <v>7769</v>
      </c>
      <c r="B7564" s="1" t="s">
        <v>30</v>
      </c>
      <c r="C7564" s="1" t="str">
        <f t="array" ref="C7564">_xlfn.XLOOKUP($B7564, sales_teams!$A$2:$A$36, sales_teams!$B$2:$B$36)</f>
        <v>Melvin Marxen</v>
      </c>
      <c r="D7564" s="1" t="str">
        <f t="array" ref="D7564">_xlfn.XLOOKUP($B7564, sales_teams!$A$2:$A$36, sales_teams!$C$2:$C$36)</f>
        <v>Central</v>
      </c>
      <c r="E7564" s="1" t="s">
        <v>179</v>
      </c>
      <c r="F7564" s="1" t="s">
        <v>178</v>
      </c>
      <c r="G7564" s="1" t="str">
        <f t="array" ref="G7564">IF($F7564="", "", _xlfn.XLOOKUP($F7564,accounts!$A$2:$A$86,accounts!$B$2:$B$86, "Other"))</f>
        <v>medical</v>
      </c>
      <c r="H7564" s="1" t="str">
        <f t="array" ref="H7564">IF($F7564="", "", IFS(_xlfn.XLOOKUP($F7564, accounts!$A$2:$A$86, accounts!$E$2:$E$86, 0)&gt;=1000, "Enterprise", _xlfn.XLOOKUP($F7564, accounts!$A$2:$A$86, accounts!$E$2:$E$86, 0)&gt;=100, "Mid-Market", TRUE, "SMB"))</f>
        <v>Enterprise</v>
      </c>
      <c r="I7564" s="1" t="str">
        <f t="array" ref="I7564">IF($F7564="", "", _xlfn.XLOOKUP($F7564,accounts!$A$2:$A$86,accounts!$F$2:$F$86, "Other"))</f>
        <v>United States</v>
      </c>
      <c r="J7564" s="1" t="s">
        <v>192</v>
      </c>
      <c r="K7564" s="3">
        <v>43024.0</v>
      </c>
      <c r="L7564" s="3">
        <v>43025.0</v>
      </c>
      <c r="M7564" s="1">
        <v>0.0</v>
      </c>
    </row>
    <row r="7565">
      <c r="A7565" s="1" t="s">
        <v>7770</v>
      </c>
      <c r="B7565" s="1" t="s">
        <v>30</v>
      </c>
      <c r="C7565" s="1" t="str">
        <f t="array" ref="C7565">_xlfn.XLOOKUP($B7565, sales_teams!$A$2:$A$36, sales_teams!$B$2:$B$36)</f>
        <v>Melvin Marxen</v>
      </c>
      <c r="D7565" s="1" t="str">
        <f t="array" ref="D7565">_xlfn.XLOOKUP($B7565, sales_teams!$A$2:$A$36, sales_teams!$C$2:$C$36)</f>
        <v>Central</v>
      </c>
      <c r="E7565" s="1" t="s">
        <v>148</v>
      </c>
      <c r="F7565" s="1" t="s">
        <v>149</v>
      </c>
      <c r="G7565" s="1" t="str">
        <f t="array" ref="G7565">IF($F7565="", "", _xlfn.XLOOKUP($F7565,accounts!$A$2:$A$86,accounts!$B$2:$B$86, "Other"))</f>
        <v>medical</v>
      </c>
      <c r="H7565" s="1" t="str">
        <f t="array" ref="H7565">IF($F7565="", "", IFS(_xlfn.XLOOKUP($F7565, accounts!$A$2:$A$86, accounts!$E$2:$E$86, 0)&gt;=1000, "Enterprise", _xlfn.XLOOKUP($F7565, accounts!$A$2:$A$86, accounts!$E$2:$E$86, 0)&gt;=100, "Mid-Market", TRUE, "SMB"))</f>
        <v>Enterprise</v>
      </c>
      <c r="I7565" s="1" t="str">
        <f t="array" ref="I7565">IF($F7565="", "", _xlfn.XLOOKUP($F7565,accounts!$A$2:$A$86,accounts!$F$2:$F$86, "Other"))</f>
        <v>United States</v>
      </c>
      <c r="J7565" s="1" t="s">
        <v>131</v>
      </c>
      <c r="K7565" s="3">
        <v>43024.0</v>
      </c>
      <c r="L7565" s="3">
        <v>43033.0</v>
      </c>
      <c r="M7565" s="1">
        <v>4834.0</v>
      </c>
    </row>
    <row r="7566">
      <c r="A7566" s="1" t="s">
        <v>7771</v>
      </c>
      <c r="B7566" s="1" t="s">
        <v>30</v>
      </c>
      <c r="C7566" s="1" t="str">
        <f t="array" ref="C7566">_xlfn.XLOOKUP($B7566, sales_teams!$A$2:$A$36, sales_teams!$B$2:$B$36)</f>
        <v>Melvin Marxen</v>
      </c>
      <c r="D7566" s="1" t="str">
        <f t="array" ref="D7566">_xlfn.XLOOKUP($B7566, sales_teams!$A$2:$A$36, sales_teams!$C$2:$C$36)</f>
        <v>Central</v>
      </c>
      <c r="E7566" s="1" t="s">
        <v>188</v>
      </c>
      <c r="F7566" s="1" t="s">
        <v>64</v>
      </c>
      <c r="G7566" s="1" t="str">
        <f t="array" ref="G7566">IF($F7566="", "", _xlfn.XLOOKUP($F7566,accounts!$A$2:$A$86,accounts!$B$2:$B$86, "Other"))</f>
        <v>technology</v>
      </c>
      <c r="H7566" s="1" t="str">
        <f t="array" ref="H7566">IF($F7566="", "", IFS(_xlfn.XLOOKUP($F7566, accounts!$A$2:$A$86, accounts!$E$2:$E$86, 0)&gt;=1000, "Enterprise", _xlfn.XLOOKUP($F7566, accounts!$A$2:$A$86, accounts!$E$2:$E$86, 0)&gt;=100, "Mid-Market", TRUE, "SMB"))</f>
        <v>Enterprise</v>
      </c>
      <c r="I7566" s="1" t="str">
        <f t="array" ref="I7566">IF($F7566="", "", _xlfn.XLOOKUP($F7566,accounts!$A$2:$A$86,accounts!$F$2:$F$86, "Other"))</f>
        <v>United States</v>
      </c>
      <c r="J7566" s="1" t="s">
        <v>131</v>
      </c>
      <c r="K7566" s="3">
        <v>43024.0</v>
      </c>
      <c r="L7566" s="3">
        <v>43025.0</v>
      </c>
      <c r="M7566" s="1">
        <v>3490.0</v>
      </c>
    </row>
    <row r="7567">
      <c r="A7567" s="1" t="s">
        <v>7772</v>
      </c>
      <c r="B7567" s="1" t="s">
        <v>53</v>
      </c>
      <c r="C7567" s="1" t="str">
        <f t="array" ref="C7567">_xlfn.XLOOKUP($B7567, sales_teams!$A$2:$A$36, sales_teams!$B$2:$B$36)</f>
        <v>Rocco Neubert</v>
      </c>
      <c r="D7567" s="1" t="str">
        <f t="array" ref="D7567">_xlfn.XLOOKUP($B7567, sales_teams!$A$2:$A$36, sales_teams!$C$2:$C$36)</f>
        <v>East</v>
      </c>
      <c r="E7567" s="1" t="s">
        <v>181</v>
      </c>
      <c r="F7567" s="1" t="s">
        <v>121</v>
      </c>
      <c r="G7567" s="1" t="str">
        <f t="array" ref="G7567">IF($F7567="", "", _xlfn.XLOOKUP($F7567,accounts!$A$2:$A$86,accounts!$B$2:$B$86, "Other"))</f>
        <v>telecommunications</v>
      </c>
      <c r="H7567" s="1" t="str">
        <f t="array" ref="H7567">IF($F7567="", "", IFS(_xlfn.XLOOKUP($F7567, accounts!$A$2:$A$86, accounts!$E$2:$E$86, 0)&gt;=1000, "Enterprise", _xlfn.XLOOKUP($F7567, accounts!$A$2:$A$86, accounts!$E$2:$E$86, 0)&gt;=100, "Mid-Market", TRUE, "SMB"))</f>
        <v>Enterprise</v>
      </c>
      <c r="I7567" s="1" t="str">
        <f t="array" ref="I7567">IF($F7567="", "", _xlfn.XLOOKUP($F7567,accounts!$A$2:$A$86,accounts!$F$2:$F$86, "Other"))</f>
        <v>United States</v>
      </c>
      <c r="J7567" s="1" t="s">
        <v>192</v>
      </c>
      <c r="K7567" s="3">
        <v>43024.0</v>
      </c>
      <c r="L7567" s="3">
        <v>43034.0</v>
      </c>
      <c r="M7567" s="1">
        <v>0.0</v>
      </c>
    </row>
    <row r="7568">
      <c r="A7568" s="1" t="s">
        <v>7773</v>
      </c>
      <c r="B7568" s="1" t="s">
        <v>26</v>
      </c>
      <c r="C7568" s="1" t="str">
        <f t="array" ref="C7568">_xlfn.XLOOKUP($B7568, sales_teams!$A$2:$A$36, sales_teams!$B$2:$B$36)</f>
        <v>Melvin Marxen</v>
      </c>
      <c r="D7568" s="1" t="str">
        <f t="array" ref="D7568">_xlfn.XLOOKUP($B7568, sales_teams!$A$2:$A$36, sales_teams!$C$2:$C$36)</f>
        <v>Central</v>
      </c>
      <c r="E7568" s="1" t="s">
        <v>179</v>
      </c>
      <c r="F7568" s="1" t="s">
        <v>56</v>
      </c>
      <c r="G7568" s="1" t="str">
        <f t="array" ref="G7568">IF($F7568="", "", _xlfn.XLOOKUP($F7568,accounts!$A$2:$A$86,accounts!$B$2:$B$86, "Other"))</f>
        <v>software</v>
      </c>
      <c r="H7568" s="1" t="str">
        <f t="array" ref="H7568">IF($F7568="", "", IFS(_xlfn.XLOOKUP($F7568, accounts!$A$2:$A$86, accounts!$E$2:$E$86, 0)&gt;=1000, "Enterprise", _xlfn.XLOOKUP($F7568, accounts!$A$2:$A$86, accounts!$E$2:$E$86, 0)&gt;=100, "Mid-Market", TRUE, "SMB"))</f>
        <v>Enterprise</v>
      </c>
      <c r="I7568" s="1" t="str">
        <f t="array" ref="I7568">IF($F7568="", "", _xlfn.XLOOKUP($F7568,accounts!$A$2:$A$86,accounts!$F$2:$F$86, "Other"))</f>
        <v>United States</v>
      </c>
      <c r="J7568" s="1" t="s">
        <v>192</v>
      </c>
      <c r="K7568" s="3">
        <v>43024.0</v>
      </c>
      <c r="L7568" s="3">
        <v>43032.0</v>
      </c>
      <c r="M7568" s="1">
        <v>0.0</v>
      </c>
    </row>
    <row r="7569">
      <c r="A7569" s="1" t="s">
        <v>7774</v>
      </c>
      <c r="B7569" s="1" t="s">
        <v>88</v>
      </c>
      <c r="C7569" s="1" t="str">
        <f t="array" ref="C7569">_xlfn.XLOOKUP($B7569, sales_teams!$A$2:$A$36, sales_teams!$B$2:$B$36)</f>
        <v>Celia Rouche</v>
      </c>
      <c r="D7569" s="1" t="str">
        <f t="array" ref="D7569">_xlfn.XLOOKUP($B7569, sales_teams!$A$2:$A$36, sales_teams!$C$2:$C$36)</f>
        <v>West</v>
      </c>
      <c r="E7569" s="1" t="s">
        <v>188</v>
      </c>
      <c r="F7569" s="1" t="s">
        <v>50</v>
      </c>
      <c r="G7569" s="1" t="str">
        <f t="array" ref="G7569">IF($F7569="", "", _xlfn.XLOOKUP($F7569,accounts!$A$2:$A$86,accounts!$B$2:$B$86, "Other"))</f>
        <v>entertainment</v>
      </c>
      <c r="H7569" s="1" t="str">
        <f t="array" ref="H7569">IF($F7569="", "", IFS(_xlfn.XLOOKUP($F7569, accounts!$A$2:$A$86, accounts!$E$2:$E$86, 0)&gt;=1000, "Enterprise", _xlfn.XLOOKUP($F7569, accounts!$A$2:$A$86, accounts!$E$2:$E$86, 0)&gt;=100, "Mid-Market", TRUE, "SMB"))</f>
        <v>Enterprise</v>
      </c>
      <c r="I7569" s="1" t="str">
        <f t="array" ref="I7569">IF($F7569="", "", _xlfn.XLOOKUP($F7569,accounts!$A$2:$A$86,accounts!$F$2:$F$86, "Other"))</f>
        <v>United States</v>
      </c>
      <c r="J7569" s="1" t="s">
        <v>131</v>
      </c>
      <c r="K7569" s="3">
        <v>43024.0</v>
      </c>
      <c r="L7569" s="3">
        <v>43028.0</v>
      </c>
      <c r="M7569" s="1">
        <v>3744.0</v>
      </c>
    </row>
    <row r="7570">
      <c r="A7570" s="1" t="s">
        <v>7775</v>
      </c>
      <c r="B7570" s="1" t="s">
        <v>104</v>
      </c>
      <c r="C7570" s="1" t="str">
        <f t="array" ref="C7570">_xlfn.XLOOKUP($B7570, sales_teams!$A$2:$A$36, sales_teams!$B$2:$B$36)</f>
        <v>Summer Sewald</v>
      </c>
      <c r="D7570" s="1" t="str">
        <f t="array" ref="D7570">_xlfn.XLOOKUP($B7570, sales_teams!$A$2:$A$36, sales_teams!$C$2:$C$36)</f>
        <v>West</v>
      </c>
      <c r="E7570" s="1" t="s">
        <v>148</v>
      </c>
      <c r="F7570" s="1" t="s">
        <v>87</v>
      </c>
      <c r="G7570" s="1" t="str">
        <f t="array" ref="G7570">IF($F7570="", "", _xlfn.XLOOKUP($F7570,accounts!$A$2:$A$86,accounts!$B$2:$B$86, "Other"))</f>
        <v>telecommunications</v>
      </c>
      <c r="H7570" s="1" t="str">
        <f t="array" ref="H7570">IF($F7570="", "", IFS(_xlfn.XLOOKUP($F7570, accounts!$A$2:$A$86, accounts!$E$2:$E$86, 0)&gt;=1000, "Enterprise", _xlfn.XLOOKUP($F7570, accounts!$A$2:$A$86, accounts!$E$2:$E$86, 0)&gt;=100, "Mid-Market", TRUE, "SMB"))</f>
        <v>Enterprise</v>
      </c>
      <c r="I7570" s="1" t="str">
        <f t="array" ref="I7570">IF($F7570="", "", _xlfn.XLOOKUP($F7570,accounts!$A$2:$A$86,accounts!$F$2:$F$86, "Other"))</f>
        <v>United States</v>
      </c>
      <c r="J7570" s="1" t="s">
        <v>192</v>
      </c>
      <c r="K7570" s="3">
        <v>43024.0</v>
      </c>
      <c r="L7570" s="3">
        <v>43030.0</v>
      </c>
      <c r="M7570" s="1">
        <v>0.0</v>
      </c>
    </row>
    <row r="7571">
      <c r="A7571" s="1" t="s">
        <v>7776</v>
      </c>
      <c r="B7571" s="1" t="s">
        <v>102</v>
      </c>
      <c r="C7571" s="1" t="str">
        <f t="array" ref="C7571">_xlfn.XLOOKUP($B7571, sales_teams!$A$2:$A$36, sales_teams!$B$2:$B$36)</f>
        <v>Summer Sewald</v>
      </c>
      <c r="D7571" s="1" t="str">
        <f t="array" ref="D7571">_xlfn.XLOOKUP($B7571, sales_teams!$A$2:$A$36, sales_teams!$C$2:$C$36)</f>
        <v>West</v>
      </c>
      <c r="E7571" s="1" t="s">
        <v>181</v>
      </c>
      <c r="F7571" s="1" t="s">
        <v>85</v>
      </c>
      <c r="G7571" s="1" t="str">
        <f t="array" ref="G7571">IF($F7571="", "", _xlfn.XLOOKUP($F7571,accounts!$A$2:$A$86,accounts!$B$2:$B$86, "Other"))</f>
        <v>telecommunications</v>
      </c>
      <c r="H7571" s="1" t="str">
        <f t="array" ref="H7571">IF($F7571="", "", IFS(_xlfn.XLOOKUP($F7571, accounts!$A$2:$A$86, accounts!$E$2:$E$86, 0)&gt;=1000, "Enterprise", _xlfn.XLOOKUP($F7571, accounts!$A$2:$A$86, accounts!$E$2:$E$86, 0)&gt;=100, "Mid-Market", TRUE, "SMB"))</f>
        <v>Enterprise</v>
      </c>
      <c r="I7571" s="1" t="str">
        <f t="array" ref="I7571">IF($F7571="", "", _xlfn.XLOOKUP($F7571,accounts!$A$2:$A$86,accounts!$F$2:$F$86, "Other"))</f>
        <v>United States</v>
      </c>
      <c r="J7571" s="1" t="s">
        <v>192</v>
      </c>
      <c r="K7571" s="3">
        <v>43024.0</v>
      </c>
      <c r="L7571" s="3">
        <v>43034.0</v>
      </c>
      <c r="M7571" s="1">
        <v>0.0</v>
      </c>
    </row>
    <row r="7572">
      <c r="A7572" s="1" t="s">
        <v>7777</v>
      </c>
      <c r="B7572" s="1" t="s">
        <v>102</v>
      </c>
      <c r="C7572" s="1" t="str">
        <f t="array" ref="C7572">_xlfn.XLOOKUP($B7572, sales_teams!$A$2:$A$36, sales_teams!$B$2:$B$36)</f>
        <v>Summer Sewald</v>
      </c>
      <c r="D7572" s="1" t="str">
        <f t="array" ref="D7572">_xlfn.XLOOKUP($B7572, sales_teams!$A$2:$A$36, sales_teams!$C$2:$C$36)</f>
        <v>West</v>
      </c>
      <c r="E7572" s="1" t="s">
        <v>181</v>
      </c>
      <c r="F7572" s="1" t="s">
        <v>154</v>
      </c>
      <c r="G7572" s="1" t="str">
        <f t="array" ref="G7572">IF($F7572="", "", _xlfn.XLOOKUP($F7572,accounts!$A$2:$A$86,accounts!$B$2:$B$86, "Other"))</f>
        <v>retail</v>
      </c>
      <c r="H7572" s="1" t="str">
        <f t="array" ref="H7572">IF($F7572="", "", IFS(_xlfn.XLOOKUP($F7572, accounts!$A$2:$A$86, accounts!$E$2:$E$86, 0)&gt;=1000, "Enterprise", _xlfn.XLOOKUP($F7572, accounts!$A$2:$A$86, accounts!$E$2:$E$86, 0)&gt;=100, "Mid-Market", TRUE, "SMB"))</f>
        <v>Enterprise</v>
      </c>
      <c r="I7572" s="1" t="str">
        <f t="array" ref="I7572">IF($F7572="", "", _xlfn.XLOOKUP($F7572,accounts!$A$2:$A$86,accounts!$F$2:$F$86, "Other"))</f>
        <v>United States</v>
      </c>
      <c r="J7572" s="1" t="s">
        <v>192</v>
      </c>
      <c r="K7572" s="3">
        <v>43024.0</v>
      </c>
      <c r="L7572" s="3">
        <v>43029.0</v>
      </c>
      <c r="M7572" s="1">
        <v>0.0</v>
      </c>
    </row>
    <row r="7573">
      <c r="A7573" s="1" t="s">
        <v>7778</v>
      </c>
      <c r="B7573" s="1" t="s">
        <v>102</v>
      </c>
      <c r="C7573" s="1" t="str">
        <f t="array" ref="C7573">_xlfn.XLOOKUP($B7573, sales_teams!$A$2:$A$36, sales_teams!$B$2:$B$36)</f>
        <v>Summer Sewald</v>
      </c>
      <c r="D7573" s="1" t="str">
        <f t="array" ref="D7573">_xlfn.XLOOKUP($B7573, sales_teams!$A$2:$A$36, sales_teams!$C$2:$C$36)</f>
        <v>West</v>
      </c>
      <c r="E7573" s="1" t="s">
        <v>181</v>
      </c>
      <c r="F7573" s="1" t="s">
        <v>134</v>
      </c>
      <c r="G7573" s="1" t="str">
        <f t="array" ref="G7573">IF($F7573="", "", _xlfn.XLOOKUP($F7573,accounts!$A$2:$A$86,accounts!$B$2:$B$86, "Other"))</f>
        <v>services</v>
      </c>
      <c r="H7573" s="1" t="str">
        <f t="array" ref="H7573">IF($F7573="", "", IFS(_xlfn.XLOOKUP($F7573, accounts!$A$2:$A$86, accounts!$E$2:$E$86, 0)&gt;=1000, "Enterprise", _xlfn.XLOOKUP($F7573, accounts!$A$2:$A$86, accounts!$E$2:$E$86, 0)&gt;=100, "Mid-Market", TRUE, "SMB"))</f>
        <v>Enterprise</v>
      </c>
      <c r="I7573" s="1" t="str">
        <f t="array" ref="I7573">IF($F7573="", "", _xlfn.XLOOKUP($F7573,accounts!$A$2:$A$86,accounts!$F$2:$F$86, "Other"))</f>
        <v>Brazil</v>
      </c>
      <c r="J7573" s="1" t="s">
        <v>131</v>
      </c>
      <c r="K7573" s="3">
        <v>43024.0</v>
      </c>
      <c r="L7573" s="3">
        <v>43051.0</v>
      </c>
      <c r="M7573" s="1">
        <v>591.0</v>
      </c>
    </row>
    <row r="7574">
      <c r="A7574" s="1" t="s">
        <v>7779</v>
      </c>
      <c r="B7574" s="1" t="s">
        <v>102</v>
      </c>
      <c r="C7574" s="1" t="str">
        <f t="array" ref="C7574">_xlfn.XLOOKUP($B7574, sales_teams!$A$2:$A$36, sales_teams!$B$2:$B$36)</f>
        <v>Summer Sewald</v>
      </c>
      <c r="D7574" s="1" t="str">
        <f t="array" ref="D7574">_xlfn.XLOOKUP($B7574, sales_teams!$A$2:$A$36, sales_teams!$C$2:$C$36)</f>
        <v>West</v>
      </c>
      <c r="E7574" s="1" t="s">
        <v>179</v>
      </c>
      <c r="F7574" s="1" t="s">
        <v>75</v>
      </c>
      <c r="G7574" s="1" t="str">
        <f t="array" ref="G7574">IF($F7574="", "", _xlfn.XLOOKUP($F7574,accounts!$A$2:$A$86,accounts!$B$2:$B$86, "Other"))</f>
        <v>software</v>
      </c>
      <c r="H7574" s="1" t="str">
        <f t="array" ref="H7574">IF($F7574="", "", IFS(_xlfn.XLOOKUP($F7574, accounts!$A$2:$A$86, accounts!$E$2:$E$86, 0)&gt;=1000, "Enterprise", _xlfn.XLOOKUP($F7574, accounts!$A$2:$A$86, accounts!$E$2:$E$86, 0)&gt;=100, "Mid-Market", TRUE, "SMB"))</f>
        <v>SMB</v>
      </c>
      <c r="I7574" s="1" t="str">
        <f t="array" ref="I7574">IF($F7574="", "", _xlfn.XLOOKUP($F7574,accounts!$A$2:$A$86,accounts!$F$2:$F$86, "Other"))</f>
        <v>United States</v>
      </c>
      <c r="J7574" s="1" t="s">
        <v>131</v>
      </c>
      <c r="K7574" s="3">
        <v>43024.0</v>
      </c>
      <c r="L7574" s="3">
        <v>43032.0</v>
      </c>
      <c r="M7574" s="1">
        <v>48.0</v>
      </c>
    </row>
    <row r="7575">
      <c r="A7575" s="1" t="s">
        <v>7780</v>
      </c>
      <c r="B7575" s="1" t="s">
        <v>92</v>
      </c>
      <c r="C7575" s="1" t="str">
        <f t="array" ref="C7575">_xlfn.XLOOKUP($B7575, sales_teams!$A$2:$A$36, sales_teams!$B$2:$B$36)</f>
        <v>Celia Rouche</v>
      </c>
      <c r="D7575" s="1" t="str">
        <f t="array" ref="D7575">_xlfn.XLOOKUP($B7575, sales_teams!$A$2:$A$36, sales_teams!$C$2:$C$36)</f>
        <v>West</v>
      </c>
      <c r="E7575" s="1" t="s">
        <v>109</v>
      </c>
      <c r="F7575" s="1" t="s">
        <v>97</v>
      </c>
      <c r="G7575" s="1" t="str">
        <f t="array" ref="G7575">IF($F7575="", "", _xlfn.XLOOKUP($F7575,accounts!$A$2:$A$86,accounts!$B$2:$B$86, "Other"))</f>
        <v>finance</v>
      </c>
      <c r="H7575" s="1" t="str">
        <f t="array" ref="H7575">IF($F7575="", "", IFS(_xlfn.XLOOKUP($F7575, accounts!$A$2:$A$86, accounts!$E$2:$E$86, 0)&gt;=1000, "Enterprise", _xlfn.XLOOKUP($F7575, accounts!$A$2:$A$86, accounts!$E$2:$E$86, 0)&gt;=100, "Mid-Market", TRUE, "SMB"))</f>
        <v>Mid-Market</v>
      </c>
      <c r="I7575" s="1" t="str">
        <f t="array" ref="I7575">IF($F7575="", "", _xlfn.XLOOKUP($F7575,accounts!$A$2:$A$86,accounts!$F$2:$F$86, "Other"))</f>
        <v>United States</v>
      </c>
      <c r="J7575" s="1" t="s">
        <v>131</v>
      </c>
      <c r="K7575" s="3">
        <v>43024.0</v>
      </c>
      <c r="L7575" s="3">
        <v>43031.0</v>
      </c>
      <c r="M7575" s="1">
        <v>1060.0</v>
      </c>
    </row>
    <row r="7576">
      <c r="A7576" s="1" t="s">
        <v>7781</v>
      </c>
      <c r="B7576" s="1" t="s">
        <v>24</v>
      </c>
      <c r="C7576" s="1" t="str">
        <f t="array" ref="C7576">_xlfn.XLOOKUP($B7576, sales_teams!$A$2:$A$36, sales_teams!$B$2:$B$36)</f>
        <v>Melvin Marxen</v>
      </c>
      <c r="D7576" s="1" t="str">
        <f t="array" ref="D7576">_xlfn.XLOOKUP($B7576, sales_teams!$A$2:$A$36, sales_teams!$C$2:$C$36)</f>
        <v>Central</v>
      </c>
      <c r="E7576" s="1" t="s">
        <v>109</v>
      </c>
      <c r="F7576" s="1" t="s">
        <v>119</v>
      </c>
      <c r="G7576" s="1" t="str">
        <f t="array" ref="G7576">IF($F7576="", "", _xlfn.XLOOKUP($F7576,accounts!$A$2:$A$86,accounts!$B$2:$B$86, "Other"))</f>
        <v>technology</v>
      </c>
      <c r="H7576" s="1" t="str">
        <f t="array" ref="H7576">IF($F7576="", "", IFS(_xlfn.XLOOKUP($F7576, accounts!$A$2:$A$86, accounts!$E$2:$E$86, 0)&gt;=1000, "Enterprise", _xlfn.XLOOKUP($F7576, accounts!$A$2:$A$86, accounts!$E$2:$E$86, 0)&gt;=100, "Mid-Market", TRUE, "SMB"))</f>
        <v>Enterprise</v>
      </c>
      <c r="I7576" s="1" t="str">
        <f t="array" ref="I7576">IF($F7576="", "", _xlfn.XLOOKUP($F7576,accounts!$A$2:$A$86,accounts!$F$2:$F$86, "Other"))</f>
        <v>Korea</v>
      </c>
      <c r="J7576" s="1" t="s">
        <v>192</v>
      </c>
      <c r="K7576" s="3">
        <v>43024.0</v>
      </c>
      <c r="L7576" s="3">
        <v>43029.0</v>
      </c>
      <c r="M7576" s="1">
        <v>0.0</v>
      </c>
    </row>
    <row r="7577">
      <c r="A7577" s="1" t="s">
        <v>7782</v>
      </c>
      <c r="B7577" s="1" t="s">
        <v>18</v>
      </c>
      <c r="C7577" s="1" t="str">
        <f t="array" ref="C7577">_xlfn.XLOOKUP($B7577, sales_teams!$A$2:$A$36, sales_teams!$B$2:$B$36)</f>
        <v>Dustin Brinkmann</v>
      </c>
      <c r="D7577" s="1" t="str">
        <f t="array" ref="D7577">_xlfn.XLOOKUP($B7577, sales_teams!$A$2:$A$36, sales_teams!$C$2:$C$36)</f>
        <v>Central</v>
      </c>
      <c r="E7577" s="1" t="s">
        <v>181</v>
      </c>
      <c r="F7577" s="1" t="s">
        <v>25</v>
      </c>
      <c r="G7577" s="1" t="str">
        <f t="array" ref="G7577">IF($F7577="", "", _xlfn.XLOOKUP($F7577,accounts!$A$2:$A$86,accounts!$B$2:$B$86, "Other"))</f>
        <v>medical</v>
      </c>
      <c r="H7577" s="1" t="str">
        <f t="array" ref="H7577">IF($F7577="", "", IFS(_xlfn.XLOOKUP($F7577, accounts!$A$2:$A$86, accounts!$E$2:$E$86, 0)&gt;=1000, "Enterprise", _xlfn.XLOOKUP($F7577, accounts!$A$2:$A$86, accounts!$E$2:$E$86, 0)&gt;=100, "Mid-Market", TRUE, "SMB"))</f>
        <v>Enterprise</v>
      </c>
      <c r="I7577" s="1" t="str">
        <f t="array" ref="I7577">IF($F7577="", "", _xlfn.XLOOKUP($F7577,accounts!$A$2:$A$86,accounts!$F$2:$F$86, "Other"))</f>
        <v>Kenya</v>
      </c>
      <c r="J7577" s="1" t="s">
        <v>131</v>
      </c>
      <c r="K7577" s="3">
        <v>43024.0</v>
      </c>
      <c r="L7577" s="3">
        <v>43036.0</v>
      </c>
      <c r="M7577" s="1">
        <v>562.0</v>
      </c>
    </row>
    <row r="7578">
      <c r="A7578" s="1" t="s">
        <v>7783</v>
      </c>
      <c r="B7578" s="1" t="s">
        <v>28</v>
      </c>
      <c r="C7578" s="1" t="str">
        <f t="array" ref="C7578">_xlfn.XLOOKUP($B7578, sales_teams!$A$2:$A$36, sales_teams!$B$2:$B$36)</f>
        <v>Melvin Marxen</v>
      </c>
      <c r="D7578" s="1" t="str">
        <f t="array" ref="D7578">_xlfn.XLOOKUP($B7578, sales_teams!$A$2:$A$36, sales_teams!$C$2:$C$36)</f>
        <v>Central</v>
      </c>
      <c r="E7578" s="1" t="s">
        <v>109</v>
      </c>
      <c r="F7578" s="1" t="s">
        <v>119</v>
      </c>
      <c r="G7578" s="1" t="str">
        <f t="array" ref="G7578">IF($F7578="", "", _xlfn.XLOOKUP($F7578,accounts!$A$2:$A$86,accounts!$B$2:$B$86, "Other"))</f>
        <v>technology</v>
      </c>
      <c r="H7578" s="1" t="str">
        <f t="array" ref="H7578">IF($F7578="", "", IFS(_xlfn.XLOOKUP($F7578, accounts!$A$2:$A$86, accounts!$E$2:$E$86, 0)&gt;=1000, "Enterprise", _xlfn.XLOOKUP($F7578, accounts!$A$2:$A$86, accounts!$E$2:$E$86, 0)&gt;=100, "Mid-Market", TRUE, "SMB"))</f>
        <v>Enterprise</v>
      </c>
      <c r="I7578" s="1" t="str">
        <f t="array" ref="I7578">IF($F7578="", "", _xlfn.XLOOKUP($F7578,accounts!$A$2:$A$86,accounts!$F$2:$F$86, "Other"))</f>
        <v>Korea</v>
      </c>
      <c r="J7578" s="1" t="s">
        <v>192</v>
      </c>
      <c r="K7578" s="3">
        <v>43024.0</v>
      </c>
      <c r="L7578" s="3">
        <v>43058.0</v>
      </c>
      <c r="M7578" s="1">
        <v>0.0</v>
      </c>
    </row>
    <row r="7579">
      <c r="A7579" s="1" t="s">
        <v>7784</v>
      </c>
      <c r="B7579" s="1" t="s">
        <v>41</v>
      </c>
      <c r="C7579" s="1" t="str">
        <f t="array" ref="C7579">_xlfn.XLOOKUP($B7579, sales_teams!$A$2:$A$36, sales_teams!$B$2:$B$36)</f>
        <v>Cara Losch</v>
      </c>
      <c r="D7579" s="1" t="str">
        <f t="array" ref="D7579">_xlfn.XLOOKUP($B7579, sales_teams!$A$2:$A$36, sales_teams!$C$2:$C$36)</f>
        <v>East</v>
      </c>
      <c r="E7579" s="1" t="s">
        <v>148</v>
      </c>
      <c r="F7579" s="1" t="s">
        <v>167</v>
      </c>
      <c r="G7579" s="1" t="str">
        <f t="array" ref="G7579">IF($F7579="", "", _xlfn.XLOOKUP($F7579,accounts!$A$2:$A$86,accounts!$B$2:$B$86, "Other"))</f>
        <v>finance</v>
      </c>
      <c r="H7579" s="1" t="str">
        <f t="array" ref="H7579">IF($F7579="", "", IFS(_xlfn.XLOOKUP($F7579, accounts!$A$2:$A$86, accounts!$E$2:$E$86, 0)&gt;=1000, "Enterprise", _xlfn.XLOOKUP($F7579, accounts!$A$2:$A$86, accounts!$E$2:$E$86, 0)&gt;=100, "Mid-Market", TRUE, "SMB"))</f>
        <v>Mid-Market</v>
      </c>
      <c r="I7579" s="1" t="str">
        <f t="array" ref="I7579">IF($F7579="", "", _xlfn.XLOOKUP($F7579,accounts!$A$2:$A$86,accounts!$F$2:$F$86, "Other"))</f>
        <v>United States</v>
      </c>
      <c r="J7579" s="1" t="s">
        <v>192</v>
      </c>
      <c r="K7579" s="3">
        <v>43024.0</v>
      </c>
      <c r="L7579" s="3">
        <v>43026.0</v>
      </c>
      <c r="M7579" s="1">
        <v>0.0</v>
      </c>
    </row>
    <row r="7580">
      <c r="A7580" s="1" t="s">
        <v>7785</v>
      </c>
      <c r="B7580" s="1" t="s">
        <v>15</v>
      </c>
      <c r="C7580" s="1" t="str">
        <f t="array" ref="C7580">_xlfn.XLOOKUP($B7580, sales_teams!$A$2:$A$36, sales_teams!$B$2:$B$36)</f>
        <v>Dustin Brinkmann</v>
      </c>
      <c r="D7580" s="1" t="str">
        <f t="array" ref="D7580">_xlfn.XLOOKUP($B7580, sales_teams!$A$2:$A$36, sales_teams!$C$2:$C$36)</f>
        <v>Central</v>
      </c>
      <c r="E7580" s="1" t="s">
        <v>179</v>
      </c>
      <c r="F7580" s="1" t="s">
        <v>122</v>
      </c>
      <c r="G7580" s="1" t="str">
        <f t="array" ref="G7580">IF($F7580="", "", _xlfn.XLOOKUP($F7580,accounts!$A$2:$A$86,accounts!$B$2:$B$86, "Other"))</f>
        <v>medical</v>
      </c>
      <c r="H7580" s="1" t="str">
        <f t="array" ref="H7580">IF($F7580="", "", IFS(_xlfn.XLOOKUP($F7580, accounts!$A$2:$A$86, accounts!$E$2:$E$86, 0)&gt;=1000, "Enterprise", _xlfn.XLOOKUP($F7580, accounts!$A$2:$A$86, accounts!$E$2:$E$86, 0)&gt;=100, "Mid-Market", TRUE, "SMB"))</f>
        <v>Enterprise</v>
      </c>
      <c r="I7580" s="1" t="str">
        <f t="array" ref="I7580">IF($F7580="", "", _xlfn.XLOOKUP($F7580,accounts!$A$2:$A$86,accounts!$F$2:$F$86, "Other"))</f>
        <v>United States</v>
      </c>
      <c r="J7580" s="1" t="s">
        <v>131</v>
      </c>
      <c r="K7580" s="3">
        <v>43024.0</v>
      </c>
      <c r="L7580" s="3">
        <v>43025.0</v>
      </c>
      <c r="M7580" s="1">
        <v>57.0</v>
      </c>
    </row>
    <row r="7581">
      <c r="A7581" s="1" t="s">
        <v>7786</v>
      </c>
      <c r="B7581" s="1" t="s">
        <v>60</v>
      </c>
      <c r="C7581" s="1" t="str">
        <f t="array" ref="C7581">_xlfn.XLOOKUP($B7581, sales_teams!$A$2:$A$36, sales_teams!$B$2:$B$36)</f>
        <v>Celia Rouche</v>
      </c>
      <c r="D7581" s="1" t="str">
        <f t="array" ref="D7581">_xlfn.XLOOKUP($B7581, sales_teams!$A$2:$A$36, sales_teams!$C$2:$C$36)</f>
        <v>West</v>
      </c>
      <c r="E7581" s="1" t="s">
        <v>181</v>
      </c>
      <c r="F7581" s="1" t="s">
        <v>115</v>
      </c>
      <c r="G7581" s="1" t="str">
        <f t="array" ref="G7581">IF($F7581="", "", _xlfn.XLOOKUP($F7581,accounts!$A$2:$A$86,accounts!$B$2:$B$86, "Other"))</f>
        <v>services</v>
      </c>
      <c r="H7581" s="1" t="str">
        <f t="array" ref="H7581">IF($F7581="", "", IFS(_xlfn.XLOOKUP($F7581, accounts!$A$2:$A$86, accounts!$E$2:$E$86, 0)&gt;=1000, "Enterprise", _xlfn.XLOOKUP($F7581, accounts!$A$2:$A$86, accounts!$E$2:$E$86, 0)&gt;=100, "Mid-Market", TRUE, "SMB"))</f>
        <v>Enterprise</v>
      </c>
      <c r="I7581" s="1" t="str">
        <f t="array" ref="I7581">IF($F7581="", "", _xlfn.XLOOKUP($F7581,accounts!$A$2:$A$86,accounts!$F$2:$F$86, "Other"))</f>
        <v>United States</v>
      </c>
      <c r="J7581" s="1" t="s">
        <v>131</v>
      </c>
      <c r="K7581" s="3">
        <v>43024.0</v>
      </c>
      <c r="L7581" s="3">
        <v>43090.0</v>
      </c>
      <c r="M7581" s="1">
        <v>535.0</v>
      </c>
    </row>
    <row r="7582">
      <c r="A7582" s="1" t="s">
        <v>7787</v>
      </c>
      <c r="B7582" s="1" t="s">
        <v>60</v>
      </c>
      <c r="C7582" s="1" t="str">
        <f t="array" ref="C7582">_xlfn.XLOOKUP($B7582, sales_teams!$A$2:$A$36, sales_teams!$B$2:$B$36)</f>
        <v>Celia Rouche</v>
      </c>
      <c r="D7582" s="1" t="str">
        <f t="array" ref="D7582">_xlfn.XLOOKUP($B7582, sales_teams!$A$2:$A$36, sales_teams!$C$2:$C$36)</f>
        <v>West</v>
      </c>
      <c r="E7582" s="1" t="s">
        <v>148</v>
      </c>
      <c r="F7582" s="1" t="s">
        <v>59</v>
      </c>
      <c r="G7582" s="1" t="str">
        <f t="array" ref="G7582">IF($F7582="", "", _xlfn.XLOOKUP($F7582,accounts!$A$2:$A$86,accounts!$B$2:$B$86, "Other"))</f>
        <v>medical</v>
      </c>
      <c r="H7582" s="1" t="str">
        <f t="array" ref="H7582">IF($F7582="", "", IFS(_xlfn.XLOOKUP($F7582, accounts!$A$2:$A$86, accounts!$E$2:$E$86, 0)&gt;=1000, "Enterprise", _xlfn.XLOOKUP($F7582, accounts!$A$2:$A$86, accounts!$E$2:$E$86, 0)&gt;=100, "Mid-Market", TRUE, "SMB"))</f>
        <v>SMB</v>
      </c>
      <c r="I7582" s="1" t="str">
        <f t="array" ref="I7582">IF($F7582="", "", _xlfn.XLOOKUP($F7582,accounts!$A$2:$A$86,accounts!$F$2:$F$86, "Other"))</f>
        <v>United States</v>
      </c>
      <c r="J7582" s="1" t="s">
        <v>131</v>
      </c>
      <c r="K7582" s="3">
        <v>43024.0</v>
      </c>
      <c r="L7582" s="3">
        <v>43033.0</v>
      </c>
      <c r="M7582" s="1">
        <v>4580.0</v>
      </c>
    </row>
    <row r="7583">
      <c r="A7583" s="1" t="s">
        <v>7788</v>
      </c>
      <c r="B7583" s="1" t="s">
        <v>60</v>
      </c>
      <c r="C7583" s="1" t="str">
        <f t="array" ref="C7583">_xlfn.XLOOKUP($B7583, sales_teams!$A$2:$A$36, sales_teams!$B$2:$B$36)</f>
        <v>Celia Rouche</v>
      </c>
      <c r="D7583" s="1" t="str">
        <f t="array" ref="D7583">_xlfn.XLOOKUP($B7583, sales_teams!$A$2:$A$36, sales_teams!$C$2:$C$36)</f>
        <v>West</v>
      </c>
      <c r="E7583" s="1" t="s">
        <v>179</v>
      </c>
      <c r="F7583" s="1" t="s">
        <v>130</v>
      </c>
      <c r="G7583" s="1" t="str">
        <f t="array" ref="G7583">IF($F7583="", "", _xlfn.XLOOKUP($F7583,accounts!$A$2:$A$86,accounts!$B$2:$B$86, "Other"))</f>
        <v>medical</v>
      </c>
      <c r="H7583" s="1" t="str">
        <f t="array" ref="H7583">IF($F7583="", "", IFS(_xlfn.XLOOKUP($F7583, accounts!$A$2:$A$86, accounts!$E$2:$E$86, 0)&gt;=1000, "Enterprise", _xlfn.XLOOKUP($F7583, accounts!$A$2:$A$86, accounts!$E$2:$E$86, 0)&gt;=100, "Mid-Market", TRUE, "SMB"))</f>
        <v>Enterprise</v>
      </c>
      <c r="I7583" s="1" t="str">
        <f t="array" ref="I7583">IF($F7583="", "", _xlfn.XLOOKUP($F7583,accounts!$A$2:$A$86,accounts!$F$2:$F$86, "Other"))</f>
        <v>United States</v>
      </c>
      <c r="J7583" s="1" t="s">
        <v>131</v>
      </c>
      <c r="K7583" s="3">
        <v>43024.0</v>
      </c>
      <c r="L7583" s="3">
        <v>43026.0</v>
      </c>
      <c r="M7583" s="1">
        <v>56.0</v>
      </c>
    </row>
    <row r="7584">
      <c r="A7584" s="1" t="s">
        <v>7789</v>
      </c>
      <c r="B7584" s="1" t="s">
        <v>34</v>
      </c>
      <c r="C7584" s="1" t="str">
        <f t="array" ref="C7584">_xlfn.XLOOKUP($B7584, sales_teams!$A$2:$A$36, sales_teams!$B$2:$B$36)</f>
        <v>Cara Losch</v>
      </c>
      <c r="D7584" s="1" t="str">
        <f t="array" ref="D7584">_xlfn.XLOOKUP($B7584, sales_teams!$A$2:$A$36, sales_teams!$C$2:$C$36)</f>
        <v>East</v>
      </c>
      <c r="E7584" s="1" t="s">
        <v>181</v>
      </c>
      <c r="G7584" s="1" t="str">
        <f t="array" ref="G7584">IF($F7584="", "", _xlfn.XLOOKUP($F7584,accounts!$A$2:$A$86,accounts!$B$2:$B$86, "Other"))</f>
        <v/>
      </c>
      <c r="H7584" s="1" t="str">
        <f t="array" ref="H7584">IF($F7584="", "", IFS(_xlfn.XLOOKUP($F7584, accounts!$A$2:$A$86, accounts!$E$2:$E$86, 0)&gt;=1000, "Enterprise", _xlfn.XLOOKUP($F7584, accounts!$A$2:$A$86, accounts!$E$2:$E$86, 0)&gt;=100, "Mid-Market", TRUE, "SMB"))</f>
        <v/>
      </c>
      <c r="I7584" s="1" t="str">
        <f t="array" ref="I7584">IF($F7584="", "", _xlfn.XLOOKUP($F7584,accounts!$A$2:$A$86,accounts!$F$2:$F$86, "Other"))</f>
        <v/>
      </c>
      <c r="J7584" s="1" t="s">
        <v>189</v>
      </c>
      <c r="K7584" s="3">
        <v>43024.0</v>
      </c>
    </row>
    <row r="7585">
      <c r="A7585" s="1" t="s">
        <v>7790</v>
      </c>
      <c r="B7585" s="1" t="s">
        <v>34</v>
      </c>
      <c r="C7585" s="1" t="str">
        <f t="array" ref="C7585">_xlfn.XLOOKUP($B7585, sales_teams!$A$2:$A$36, sales_teams!$B$2:$B$36)</f>
        <v>Cara Losch</v>
      </c>
      <c r="D7585" s="1" t="str">
        <f t="array" ref="D7585">_xlfn.XLOOKUP($B7585, sales_teams!$A$2:$A$36, sales_teams!$C$2:$C$36)</f>
        <v>East</v>
      </c>
      <c r="E7585" s="1" t="s">
        <v>109</v>
      </c>
      <c r="G7585" s="1" t="str">
        <f t="array" ref="G7585">IF($F7585="", "", _xlfn.XLOOKUP($F7585,accounts!$A$2:$A$86,accounts!$B$2:$B$86, "Other"))</f>
        <v/>
      </c>
      <c r="H7585" s="1" t="str">
        <f t="array" ref="H7585">IF($F7585="", "", IFS(_xlfn.XLOOKUP($F7585, accounts!$A$2:$A$86, accounts!$E$2:$E$86, 0)&gt;=1000, "Enterprise", _xlfn.XLOOKUP($F7585, accounts!$A$2:$A$86, accounts!$E$2:$E$86, 0)&gt;=100, "Mid-Market", TRUE, "SMB"))</f>
        <v/>
      </c>
      <c r="I7585" s="1" t="str">
        <f t="array" ref="I7585">IF($F7585="", "", _xlfn.XLOOKUP($F7585,accounts!$A$2:$A$86,accounts!$F$2:$F$86, "Other"))</f>
        <v/>
      </c>
      <c r="J7585" s="1" t="s">
        <v>189</v>
      </c>
      <c r="K7585" s="3">
        <v>43024.0</v>
      </c>
    </row>
    <row r="7586">
      <c r="A7586" s="1" t="s">
        <v>7791</v>
      </c>
      <c r="B7586" s="1" t="s">
        <v>105</v>
      </c>
      <c r="C7586" s="1" t="str">
        <f t="array" ref="C7586">_xlfn.XLOOKUP($B7586, sales_teams!$A$2:$A$36, sales_teams!$B$2:$B$36)</f>
        <v>Summer Sewald</v>
      </c>
      <c r="D7586" s="1" t="str">
        <f t="array" ref="D7586">_xlfn.XLOOKUP($B7586, sales_teams!$A$2:$A$36, sales_teams!$C$2:$C$36)</f>
        <v>West</v>
      </c>
      <c r="E7586" s="1" t="s">
        <v>194</v>
      </c>
      <c r="F7586" s="1" t="s">
        <v>114</v>
      </c>
      <c r="G7586" s="1" t="str">
        <f t="array" ref="G7586">IF($F7586="", "", _xlfn.XLOOKUP($F7586,accounts!$A$2:$A$86,accounts!$B$2:$B$86, "Other"))</f>
        <v>marketing</v>
      </c>
      <c r="H7586" s="1" t="str">
        <f t="array" ref="H7586">IF($F7586="", "", IFS(_xlfn.XLOOKUP($F7586, accounts!$A$2:$A$86, accounts!$E$2:$E$86, 0)&gt;=1000, "Enterprise", _xlfn.XLOOKUP($F7586, accounts!$A$2:$A$86, accounts!$E$2:$E$86, 0)&gt;=100, "Mid-Market", TRUE, "SMB"))</f>
        <v>Enterprise</v>
      </c>
      <c r="I7586" s="1" t="str">
        <f t="array" ref="I7586">IF($F7586="", "", _xlfn.XLOOKUP($F7586,accounts!$A$2:$A$86,accounts!$F$2:$F$86, "Other"))</f>
        <v>United States</v>
      </c>
      <c r="J7586" s="1" t="s">
        <v>131</v>
      </c>
      <c r="K7586" s="3">
        <v>43024.0</v>
      </c>
      <c r="L7586" s="3">
        <v>43031.0</v>
      </c>
      <c r="M7586" s="1">
        <v>4942.0</v>
      </c>
    </row>
    <row r="7587">
      <c r="A7587" s="1" t="s">
        <v>7792</v>
      </c>
      <c r="B7587" s="1" t="s">
        <v>7</v>
      </c>
      <c r="C7587" s="1" t="str">
        <f t="array" ref="C7587">_xlfn.XLOOKUP($B7587, sales_teams!$A$2:$A$36, sales_teams!$B$2:$B$36)</f>
        <v>Dustin Brinkmann</v>
      </c>
      <c r="D7587" s="1" t="str">
        <f t="array" ref="D7587">_xlfn.XLOOKUP($B7587, sales_teams!$A$2:$A$36, sales_teams!$C$2:$C$36)</f>
        <v>Central</v>
      </c>
      <c r="E7587" s="1" t="s">
        <v>179</v>
      </c>
      <c r="F7587" s="1" t="s">
        <v>76</v>
      </c>
      <c r="G7587" s="1" t="str">
        <f t="array" ref="G7587">IF($F7587="", "", _xlfn.XLOOKUP($F7587,accounts!$A$2:$A$86,accounts!$B$2:$B$86, "Other"))</f>
        <v>marketing</v>
      </c>
      <c r="H7587" s="1" t="str">
        <f t="array" ref="H7587">IF($F7587="", "", IFS(_xlfn.XLOOKUP($F7587, accounts!$A$2:$A$86, accounts!$E$2:$E$86, 0)&gt;=1000, "Enterprise", _xlfn.XLOOKUP($F7587, accounts!$A$2:$A$86, accounts!$E$2:$E$86, 0)&gt;=100, "Mid-Market", TRUE, "SMB"))</f>
        <v>Enterprise</v>
      </c>
      <c r="I7587" s="1" t="str">
        <f t="array" ref="I7587">IF($F7587="", "", _xlfn.XLOOKUP($F7587,accounts!$A$2:$A$86,accounts!$F$2:$F$86, "Other"))</f>
        <v>United States</v>
      </c>
      <c r="J7587" s="1" t="s">
        <v>131</v>
      </c>
      <c r="K7587" s="3">
        <v>43025.0</v>
      </c>
      <c r="L7587" s="3">
        <v>43031.0</v>
      </c>
      <c r="M7587" s="1">
        <v>55.0</v>
      </c>
    </row>
    <row r="7588">
      <c r="A7588" s="1" t="s">
        <v>7793</v>
      </c>
      <c r="B7588" s="1" t="s">
        <v>57</v>
      </c>
      <c r="C7588" s="1" t="str">
        <f t="array" ref="C7588">_xlfn.XLOOKUP($B7588, sales_teams!$A$2:$A$36, sales_teams!$B$2:$B$36)</f>
        <v>Rocco Neubert</v>
      </c>
      <c r="D7588" s="1" t="str">
        <f t="array" ref="D7588">_xlfn.XLOOKUP($B7588, sales_teams!$A$2:$A$36, sales_teams!$C$2:$C$36)</f>
        <v>East</v>
      </c>
      <c r="E7588" s="1" t="s">
        <v>194</v>
      </c>
      <c r="F7588" s="1" t="s">
        <v>171</v>
      </c>
      <c r="G7588" s="1" t="str">
        <f t="array" ref="G7588">IF($F7588="", "", _xlfn.XLOOKUP($F7588,accounts!$A$2:$A$86,accounts!$B$2:$B$86, "Other"))</f>
        <v>retail</v>
      </c>
      <c r="H7588" s="1" t="str">
        <f t="array" ref="H7588">IF($F7588="", "", IFS(_xlfn.XLOOKUP($F7588, accounts!$A$2:$A$86, accounts!$E$2:$E$86, 0)&gt;=1000, "Enterprise", _xlfn.XLOOKUP($F7588, accounts!$A$2:$A$86, accounts!$E$2:$E$86, 0)&gt;=100, "Mid-Market", TRUE, "SMB"))</f>
        <v>Enterprise</v>
      </c>
      <c r="I7588" s="1" t="str">
        <f t="array" ref="I7588">IF($F7588="", "", _xlfn.XLOOKUP($F7588,accounts!$A$2:$A$86,accounts!$F$2:$F$86, "Other"))</f>
        <v>United States</v>
      </c>
      <c r="J7588" s="1" t="s">
        <v>192</v>
      </c>
      <c r="K7588" s="3">
        <v>43025.0</v>
      </c>
      <c r="L7588" s="3">
        <v>43033.0</v>
      </c>
      <c r="M7588" s="1">
        <v>0.0</v>
      </c>
    </row>
    <row r="7589">
      <c r="A7589" s="1" t="s">
        <v>7794</v>
      </c>
      <c r="B7589" s="1" t="s">
        <v>52</v>
      </c>
      <c r="C7589" s="1" t="str">
        <f t="array" ref="C7589">_xlfn.XLOOKUP($B7589, sales_teams!$A$2:$A$36, sales_teams!$B$2:$B$36)</f>
        <v>Rocco Neubert</v>
      </c>
      <c r="D7589" s="1" t="str">
        <f t="array" ref="D7589">_xlfn.XLOOKUP($B7589, sales_teams!$A$2:$A$36, sales_teams!$C$2:$C$36)</f>
        <v>East</v>
      </c>
      <c r="E7589" s="1" t="s">
        <v>148</v>
      </c>
      <c r="F7589" s="1" t="s">
        <v>169</v>
      </c>
      <c r="G7589" s="1" t="str">
        <f t="array" ref="G7589">IF($F7589="", "", _xlfn.XLOOKUP($F7589,accounts!$A$2:$A$86,accounts!$B$2:$B$86, "Other"))</f>
        <v>entertainment</v>
      </c>
      <c r="H7589" s="1" t="str">
        <f t="array" ref="H7589">IF($F7589="", "", IFS(_xlfn.XLOOKUP($F7589, accounts!$A$2:$A$86, accounts!$E$2:$E$86, 0)&gt;=1000, "Enterprise", _xlfn.XLOOKUP($F7589, accounts!$A$2:$A$86, accounts!$E$2:$E$86, 0)&gt;=100, "Mid-Market", TRUE, "SMB"))</f>
        <v>Enterprise</v>
      </c>
      <c r="I7589" s="1" t="str">
        <f t="array" ref="I7589">IF($F7589="", "", _xlfn.XLOOKUP($F7589,accounts!$A$2:$A$86,accounts!$F$2:$F$86, "Other"))</f>
        <v>United States</v>
      </c>
      <c r="J7589" s="1" t="s">
        <v>131</v>
      </c>
      <c r="K7589" s="3">
        <v>43025.0</v>
      </c>
      <c r="L7589" s="3">
        <v>43037.0</v>
      </c>
      <c r="M7589" s="1">
        <v>5144.0</v>
      </c>
    </row>
    <row r="7590">
      <c r="A7590" s="1" t="s">
        <v>7795</v>
      </c>
      <c r="B7590" s="1" t="s">
        <v>39</v>
      </c>
      <c r="C7590" s="1" t="str">
        <f t="array" ref="C7590">_xlfn.XLOOKUP($B7590, sales_teams!$A$2:$A$36, sales_teams!$B$2:$B$36)</f>
        <v>Cara Losch</v>
      </c>
      <c r="D7590" s="1" t="str">
        <f t="array" ref="D7590">_xlfn.XLOOKUP($B7590, sales_teams!$A$2:$A$36, sales_teams!$C$2:$C$36)</f>
        <v>East</v>
      </c>
      <c r="E7590" s="1" t="s">
        <v>188</v>
      </c>
      <c r="F7590" s="1" t="s">
        <v>144</v>
      </c>
      <c r="G7590" s="1" t="str">
        <f t="array" ref="G7590">IF($F7590="", "", _xlfn.XLOOKUP($F7590,accounts!$A$2:$A$86,accounts!$B$2:$B$86, "Other"))</f>
        <v>retail</v>
      </c>
      <c r="H7590" s="1" t="str">
        <f t="array" ref="H7590">IF($F7590="", "", IFS(_xlfn.XLOOKUP($F7590, accounts!$A$2:$A$86, accounts!$E$2:$E$86, 0)&gt;=1000, "Enterprise", _xlfn.XLOOKUP($F7590, accounts!$A$2:$A$86, accounts!$E$2:$E$86, 0)&gt;=100, "Mid-Market", TRUE, "SMB"))</f>
        <v>Enterprise</v>
      </c>
      <c r="I7590" s="1" t="str">
        <f t="array" ref="I7590">IF($F7590="", "", _xlfn.XLOOKUP($F7590,accounts!$A$2:$A$86,accounts!$F$2:$F$86, "Other"))</f>
        <v>United States</v>
      </c>
      <c r="J7590" s="1" t="s">
        <v>192</v>
      </c>
      <c r="K7590" s="3">
        <v>43025.0</v>
      </c>
      <c r="L7590" s="3">
        <v>43082.0</v>
      </c>
      <c r="M7590" s="1">
        <v>0.0</v>
      </c>
    </row>
    <row r="7591">
      <c r="A7591" s="1" t="s">
        <v>7796</v>
      </c>
      <c r="B7591" s="1" t="s">
        <v>30</v>
      </c>
      <c r="C7591" s="1" t="str">
        <f t="array" ref="C7591">_xlfn.XLOOKUP($B7591, sales_teams!$A$2:$A$36, sales_teams!$B$2:$B$36)</f>
        <v>Melvin Marxen</v>
      </c>
      <c r="D7591" s="1" t="str">
        <f t="array" ref="D7591">_xlfn.XLOOKUP($B7591, sales_teams!$A$2:$A$36, sales_teams!$C$2:$C$36)</f>
        <v>Central</v>
      </c>
      <c r="E7591" s="1" t="s">
        <v>148</v>
      </c>
      <c r="F7591" s="1" t="s">
        <v>150</v>
      </c>
      <c r="G7591" s="1" t="str">
        <f t="array" ref="G7591">IF($F7591="", "", _xlfn.XLOOKUP($F7591,accounts!$A$2:$A$86,accounts!$B$2:$B$86, "Other"))</f>
        <v>technology</v>
      </c>
      <c r="H7591" s="1" t="str">
        <f t="array" ref="H7591">IF($F7591="", "", IFS(_xlfn.XLOOKUP($F7591, accounts!$A$2:$A$86, accounts!$E$2:$E$86, 0)&gt;=1000, "Enterprise", _xlfn.XLOOKUP($F7591, accounts!$A$2:$A$86, accounts!$E$2:$E$86, 0)&gt;=100, "Mid-Market", TRUE, "SMB"))</f>
        <v>Enterprise</v>
      </c>
      <c r="I7591" s="1" t="str">
        <f t="array" ref="I7591">IF($F7591="", "", _xlfn.XLOOKUP($F7591,accounts!$A$2:$A$86,accounts!$F$2:$F$86, "Other"))</f>
        <v>United States</v>
      </c>
      <c r="J7591" s="1" t="s">
        <v>192</v>
      </c>
      <c r="K7591" s="3">
        <v>43025.0</v>
      </c>
      <c r="L7591" s="3">
        <v>43032.0</v>
      </c>
      <c r="M7591" s="1">
        <v>0.0</v>
      </c>
    </row>
    <row r="7592">
      <c r="A7592" s="1" t="s">
        <v>7797</v>
      </c>
      <c r="B7592" s="1" t="s">
        <v>30</v>
      </c>
      <c r="C7592" s="1" t="str">
        <f t="array" ref="C7592">_xlfn.XLOOKUP($B7592, sales_teams!$A$2:$A$36, sales_teams!$B$2:$B$36)</f>
        <v>Melvin Marxen</v>
      </c>
      <c r="D7592" s="1" t="str">
        <f t="array" ref="D7592">_xlfn.XLOOKUP($B7592, sales_teams!$A$2:$A$36, sales_teams!$C$2:$C$36)</f>
        <v>Central</v>
      </c>
      <c r="E7592" s="1" t="s">
        <v>148</v>
      </c>
      <c r="F7592" s="1" t="s">
        <v>47</v>
      </c>
      <c r="G7592" s="1" t="str">
        <f t="array" ref="G7592">IF($F7592="", "", _xlfn.XLOOKUP($F7592,accounts!$A$2:$A$86,accounts!$B$2:$B$86, "Other"))</f>
        <v>retail</v>
      </c>
      <c r="H7592" s="1" t="str">
        <f t="array" ref="H7592">IF($F7592="", "", IFS(_xlfn.XLOOKUP($F7592, accounts!$A$2:$A$86, accounts!$E$2:$E$86, 0)&gt;=1000, "Enterprise", _xlfn.XLOOKUP($F7592, accounts!$A$2:$A$86, accounts!$E$2:$E$86, 0)&gt;=100, "Mid-Market", TRUE, "SMB"))</f>
        <v>Enterprise</v>
      </c>
      <c r="I7592" s="1" t="str">
        <f t="array" ref="I7592">IF($F7592="", "", _xlfn.XLOOKUP($F7592,accounts!$A$2:$A$86,accounts!$F$2:$F$86, "Other"))</f>
        <v>United States</v>
      </c>
      <c r="J7592" s="1" t="s">
        <v>131</v>
      </c>
      <c r="K7592" s="3">
        <v>43025.0</v>
      </c>
      <c r="L7592" s="3">
        <v>43031.0</v>
      </c>
      <c r="M7592" s="1">
        <v>5458.0</v>
      </c>
    </row>
    <row r="7593">
      <c r="A7593" s="1" t="s">
        <v>7798</v>
      </c>
      <c r="B7593" s="1" t="s">
        <v>26</v>
      </c>
      <c r="C7593" s="1" t="str">
        <f t="array" ref="C7593">_xlfn.XLOOKUP($B7593, sales_teams!$A$2:$A$36, sales_teams!$B$2:$B$36)</f>
        <v>Melvin Marxen</v>
      </c>
      <c r="D7593" s="1" t="str">
        <f t="array" ref="D7593">_xlfn.XLOOKUP($B7593, sales_teams!$A$2:$A$36, sales_teams!$C$2:$C$36)</f>
        <v>Central</v>
      </c>
      <c r="E7593" s="1" t="s">
        <v>148</v>
      </c>
      <c r="F7593" s="1" t="s">
        <v>150</v>
      </c>
      <c r="G7593" s="1" t="str">
        <f t="array" ref="G7593">IF($F7593="", "", _xlfn.XLOOKUP($F7593,accounts!$A$2:$A$86,accounts!$B$2:$B$86, "Other"))</f>
        <v>technology</v>
      </c>
      <c r="H7593" s="1" t="str">
        <f t="array" ref="H7593">IF($F7593="", "", IFS(_xlfn.XLOOKUP($F7593, accounts!$A$2:$A$86, accounts!$E$2:$E$86, 0)&gt;=1000, "Enterprise", _xlfn.XLOOKUP($F7593, accounts!$A$2:$A$86, accounts!$E$2:$E$86, 0)&gt;=100, "Mid-Market", TRUE, "SMB"))</f>
        <v>Enterprise</v>
      </c>
      <c r="I7593" s="1" t="str">
        <f t="array" ref="I7593">IF($F7593="", "", _xlfn.XLOOKUP($F7593,accounts!$A$2:$A$86,accounts!$F$2:$F$86, "Other"))</f>
        <v>United States</v>
      </c>
      <c r="J7593" s="1" t="s">
        <v>192</v>
      </c>
      <c r="K7593" s="3">
        <v>43025.0</v>
      </c>
      <c r="L7593" s="3">
        <v>43031.0</v>
      </c>
      <c r="M7593" s="1">
        <v>0.0</v>
      </c>
    </row>
    <row r="7594">
      <c r="A7594" s="1" t="s">
        <v>7799</v>
      </c>
      <c r="B7594" s="1" t="s">
        <v>19</v>
      </c>
      <c r="C7594" s="1" t="str">
        <f t="array" ref="C7594">_xlfn.XLOOKUP($B7594, sales_teams!$A$2:$A$36, sales_teams!$B$2:$B$36)</f>
        <v>Melvin Marxen</v>
      </c>
      <c r="D7594" s="1" t="str">
        <f t="array" ref="D7594">_xlfn.XLOOKUP($B7594, sales_teams!$A$2:$A$36, sales_teams!$C$2:$C$36)</f>
        <v>Central</v>
      </c>
      <c r="E7594" s="1" t="s">
        <v>148</v>
      </c>
      <c r="F7594" s="1" t="s">
        <v>155</v>
      </c>
      <c r="G7594" s="1" t="str">
        <f t="array" ref="G7594">IF($F7594="", "", _xlfn.XLOOKUP($F7594,accounts!$A$2:$A$86,accounts!$B$2:$B$86, "Other"))</f>
        <v>finance</v>
      </c>
      <c r="H7594" s="1" t="str">
        <f t="array" ref="H7594">IF($F7594="", "", IFS(_xlfn.XLOOKUP($F7594, accounts!$A$2:$A$86, accounts!$E$2:$E$86, 0)&gt;=1000, "Enterprise", _xlfn.XLOOKUP($F7594, accounts!$A$2:$A$86, accounts!$E$2:$E$86, 0)&gt;=100, "Mid-Market", TRUE, "SMB"))</f>
        <v>Enterprise</v>
      </c>
      <c r="I7594" s="1" t="str">
        <f t="array" ref="I7594">IF($F7594="", "", _xlfn.XLOOKUP($F7594,accounts!$A$2:$A$86,accounts!$F$2:$F$86, "Other"))</f>
        <v>United States</v>
      </c>
      <c r="J7594" s="1" t="s">
        <v>131</v>
      </c>
      <c r="K7594" s="3">
        <v>43025.0</v>
      </c>
      <c r="L7594" s="3">
        <v>43027.0</v>
      </c>
      <c r="M7594" s="1">
        <v>5046.0</v>
      </c>
    </row>
    <row r="7595">
      <c r="A7595" s="1" t="s">
        <v>7800</v>
      </c>
      <c r="B7595" s="1" t="s">
        <v>104</v>
      </c>
      <c r="C7595" s="1" t="str">
        <f t="array" ref="C7595">_xlfn.XLOOKUP($B7595, sales_teams!$A$2:$A$36, sales_teams!$B$2:$B$36)</f>
        <v>Summer Sewald</v>
      </c>
      <c r="D7595" s="1" t="str">
        <f t="array" ref="D7595">_xlfn.XLOOKUP($B7595, sales_teams!$A$2:$A$36, sales_teams!$C$2:$C$36)</f>
        <v>West</v>
      </c>
      <c r="E7595" s="1" t="s">
        <v>109</v>
      </c>
      <c r="G7595" s="1" t="str">
        <f t="array" ref="G7595">IF($F7595="", "", _xlfn.XLOOKUP($F7595,accounts!$A$2:$A$86,accounts!$B$2:$B$86, "Other"))</f>
        <v/>
      </c>
      <c r="H7595" s="1" t="str">
        <f t="array" ref="H7595">IF($F7595="", "", IFS(_xlfn.XLOOKUP($F7595, accounts!$A$2:$A$86, accounts!$E$2:$E$86, 0)&gt;=1000, "Enterprise", _xlfn.XLOOKUP($F7595, accounts!$A$2:$A$86, accounts!$E$2:$E$86, 0)&gt;=100, "Mid-Market", TRUE, "SMB"))</f>
        <v/>
      </c>
      <c r="I7595" s="1" t="str">
        <f t="array" ref="I7595">IF($F7595="", "", _xlfn.XLOOKUP($F7595,accounts!$A$2:$A$86,accounts!$F$2:$F$86, "Other"))</f>
        <v/>
      </c>
      <c r="J7595" s="1" t="s">
        <v>189</v>
      </c>
      <c r="K7595" s="3">
        <v>43025.0</v>
      </c>
    </row>
    <row r="7596">
      <c r="A7596" s="1" t="s">
        <v>7801</v>
      </c>
      <c r="B7596" s="1" t="s">
        <v>104</v>
      </c>
      <c r="C7596" s="1" t="str">
        <f t="array" ref="C7596">_xlfn.XLOOKUP($B7596, sales_teams!$A$2:$A$36, sales_teams!$B$2:$B$36)</f>
        <v>Summer Sewald</v>
      </c>
      <c r="D7596" s="1" t="str">
        <f t="array" ref="D7596">_xlfn.XLOOKUP($B7596, sales_teams!$A$2:$A$36, sales_teams!$C$2:$C$36)</f>
        <v>West</v>
      </c>
      <c r="E7596" s="1" t="s">
        <v>148</v>
      </c>
      <c r="G7596" s="1" t="str">
        <f t="array" ref="G7596">IF($F7596="", "", _xlfn.XLOOKUP($F7596,accounts!$A$2:$A$86,accounts!$B$2:$B$86, "Other"))</f>
        <v/>
      </c>
      <c r="H7596" s="1" t="str">
        <f t="array" ref="H7596">IF($F7596="", "", IFS(_xlfn.XLOOKUP($F7596, accounts!$A$2:$A$86, accounts!$E$2:$E$86, 0)&gt;=1000, "Enterprise", _xlfn.XLOOKUP($F7596, accounts!$A$2:$A$86, accounts!$E$2:$E$86, 0)&gt;=100, "Mid-Market", TRUE, "SMB"))</f>
        <v/>
      </c>
      <c r="I7596" s="1" t="str">
        <f t="array" ref="I7596">IF($F7596="", "", _xlfn.XLOOKUP($F7596,accounts!$A$2:$A$86,accounts!$F$2:$F$86, "Other"))</f>
        <v/>
      </c>
      <c r="J7596" s="1" t="s">
        <v>189</v>
      </c>
      <c r="K7596" s="3">
        <v>43025.0</v>
      </c>
    </row>
    <row r="7597">
      <c r="A7597" s="1" t="s">
        <v>7802</v>
      </c>
      <c r="B7597" s="1" t="s">
        <v>92</v>
      </c>
      <c r="C7597" s="1" t="str">
        <f t="array" ref="C7597">_xlfn.XLOOKUP($B7597, sales_teams!$A$2:$A$36, sales_teams!$B$2:$B$36)</f>
        <v>Celia Rouche</v>
      </c>
      <c r="D7597" s="1" t="str">
        <f t="array" ref="D7597">_xlfn.XLOOKUP($B7597, sales_teams!$A$2:$A$36, sales_teams!$C$2:$C$36)</f>
        <v>West</v>
      </c>
      <c r="E7597" s="1" t="s">
        <v>181</v>
      </c>
      <c r="F7597" s="1" t="s">
        <v>118</v>
      </c>
      <c r="G7597" s="1" t="str">
        <f t="array" ref="G7597">IF($F7597="", "", _xlfn.XLOOKUP($F7597,accounts!$A$2:$A$86,accounts!$B$2:$B$86, "Other"))</f>
        <v>services</v>
      </c>
      <c r="H7597" s="1" t="str">
        <f t="array" ref="H7597">IF($F7597="", "", IFS(_xlfn.XLOOKUP($F7597, accounts!$A$2:$A$86, accounts!$E$2:$E$86, 0)&gt;=1000, "Enterprise", _xlfn.XLOOKUP($F7597, accounts!$A$2:$A$86, accounts!$E$2:$E$86, 0)&gt;=100, "Mid-Market", TRUE, "SMB"))</f>
        <v>Enterprise</v>
      </c>
      <c r="I7597" s="1" t="str">
        <f t="array" ref="I7597">IF($F7597="", "", _xlfn.XLOOKUP($F7597,accounts!$A$2:$A$86,accounts!$F$2:$F$86, "Other"))</f>
        <v>United States</v>
      </c>
      <c r="J7597" s="1" t="s">
        <v>192</v>
      </c>
      <c r="K7597" s="3">
        <v>43025.0</v>
      </c>
      <c r="L7597" s="3">
        <v>43031.0</v>
      </c>
      <c r="M7597" s="1">
        <v>0.0</v>
      </c>
    </row>
    <row r="7598">
      <c r="A7598" s="1" t="s">
        <v>7803</v>
      </c>
      <c r="B7598" s="1" t="s">
        <v>92</v>
      </c>
      <c r="C7598" s="1" t="str">
        <f t="array" ref="C7598">_xlfn.XLOOKUP($B7598, sales_teams!$A$2:$A$36, sales_teams!$B$2:$B$36)</f>
        <v>Celia Rouche</v>
      </c>
      <c r="D7598" s="1" t="str">
        <f t="array" ref="D7598">_xlfn.XLOOKUP($B7598, sales_teams!$A$2:$A$36, sales_teams!$C$2:$C$36)</f>
        <v>West</v>
      </c>
      <c r="E7598" s="1" t="s">
        <v>179</v>
      </c>
      <c r="F7598" s="1" t="s">
        <v>114</v>
      </c>
      <c r="G7598" s="1" t="str">
        <f t="array" ref="G7598">IF($F7598="", "", _xlfn.XLOOKUP($F7598,accounts!$A$2:$A$86,accounts!$B$2:$B$86, "Other"))</f>
        <v>marketing</v>
      </c>
      <c r="H7598" s="1" t="str">
        <f t="array" ref="H7598">IF($F7598="", "", IFS(_xlfn.XLOOKUP($F7598, accounts!$A$2:$A$86, accounts!$E$2:$E$86, 0)&gt;=1000, "Enterprise", _xlfn.XLOOKUP($F7598, accounts!$A$2:$A$86, accounts!$E$2:$E$86, 0)&gt;=100, "Mid-Market", TRUE, "SMB"))</f>
        <v>Enterprise</v>
      </c>
      <c r="I7598" s="1" t="str">
        <f t="array" ref="I7598">IF($F7598="", "", _xlfn.XLOOKUP($F7598,accounts!$A$2:$A$86,accounts!$F$2:$F$86, "Other"))</f>
        <v>United States</v>
      </c>
      <c r="J7598" s="1" t="s">
        <v>192</v>
      </c>
      <c r="K7598" s="3">
        <v>43025.0</v>
      </c>
      <c r="L7598" s="3">
        <v>43034.0</v>
      </c>
      <c r="M7598" s="1">
        <v>0.0</v>
      </c>
    </row>
    <row r="7599">
      <c r="A7599" s="1" t="s">
        <v>7804</v>
      </c>
      <c r="B7599" s="1" t="s">
        <v>92</v>
      </c>
      <c r="C7599" s="1" t="str">
        <f t="array" ref="C7599">_xlfn.XLOOKUP($B7599, sales_teams!$A$2:$A$36, sales_teams!$B$2:$B$36)</f>
        <v>Celia Rouche</v>
      </c>
      <c r="D7599" s="1" t="str">
        <f t="array" ref="D7599">_xlfn.XLOOKUP($B7599, sales_teams!$A$2:$A$36, sales_teams!$C$2:$C$36)</f>
        <v>West</v>
      </c>
      <c r="E7599" s="1" t="s">
        <v>179</v>
      </c>
      <c r="F7599" s="1" t="s">
        <v>134</v>
      </c>
      <c r="G7599" s="1" t="str">
        <f t="array" ref="G7599">IF($F7599="", "", _xlfn.XLOOKUP($F7599,accounts!$A$2:$A$86,accounts!$B$2:$B$86, "Other"))</f>
        <v>services</v>
      </c>
      <c r="H7599" s="1" t="str">
        <f t="array" ref="H7599">IF($F7599="", "", IFS(_xlfn.XLOOKUP($F7599, accounts!$A$2:$A$86, accounts!$E$2:$E$86, 0)&gt;=1000, "Enterprise", _xlfn.XLOOKUP($F7599, accounts!$A$2:$A$86, accounts!$E$2:$E$86, 0)&gt;=100, "Mid-Market", TRUE, "SMB"))</f>
        <v>Enterprise</v>
      </c>
      <c r="I7599" s="1" t="str">
        <f t="array" ref="I7599">IF($F7599="", "", _xlfn.XLOOKUP($F7599,accounts!$A$2:$A$86,accounts!$F$2:$F$86, "Other"))</f>
        <v>Brazil</v>
      </c>
      <c r="J7599" s="1" t="s">
        <v>192</v>
      </c>
      <c r="K7599" s="3">
        <v>43025.0</v>
      </c>
      <c r="L7599" s="3">
        <v>43034.0</v>
      </c>
      <c r="M7599" s="1">
        <v>0.0</v>
      </c>
    </row>
    <row r="7600">
      <c r="A7600" s="1" t="s">
        <v>7805</v>
      </c>
      <c r="B7600" s="1" t="s">
        <v>24</v>
      </c>
      <c r="C7600" s="1" t="str">
        <f t="array" ref="C7600">_xlfn.XLOOKUP($B7600, sales_teams!$A$2:$A$36, sales_teams!$B$2:$B$36)</f>
        <v>Melvin Marxen</v>
      </c>
      <c r="D7600" s="1" t="str">
        <f t="array" ref="D7600">_xlfn.XLOOKUP($B7600, sales_teams!$A$2:$A$36, sales_teams!$C$2:$C$36)</f>
        <v>Central</v>
      </c>
      <c r="E7600" s="1" t="s">
        <v>179</v>
      </c>
      <c r="F7600" s="1" t="s">
        <v>76</v>
      </c>
      <c r="G7600" s="1" t="str">
        <f t="array" ref="G7600">IF($F7600="", "", _xlfn.XLOOKUP($F7600,accounts!$A$2:$A$86,accounts!$B$2:$B$86, "Other"))</f>
        <v>marketing</v>
      </c>
      <c r="H7600" s="1" t="str">
        <f t="array" ref="H7600">IF($F7600="", "", IFS(_xlfn.XLOOKUP($F7600, accounts!$A$2:$A$86, accounts!$E$2:$E$86, 0)&gt;=1000, "Enterprise", _xlfn.XLOOKUP($F7600, accounts!$A$2:$A$86, accounts!$E$2:$E$86, 0)&gt;=100, "Mid-Market", TRUE, "SMB"))</f>
        <v>Enterprise</v>
      </c>
      <c r="I7600" s="1" t="str">
        <f t="array" ref="I7600">IF($F7600="", "", _xlfn.XLOOKUP($F7600,accounts!$A$2:$A$86,accounts!$F$2:$F$86, "Other"))</f>
        <v>United States</v>
      </c>
      <c r="J7600" s="1" t="s">
        <v>131</v>
      </c>
      <c r="K7600" s="3">
        <v>43025.0</v>
      </c>
      <c r="L7600" s="3">
        <v>43034.0</v>
      </c>
      <c r="M7600" s="1">
        <v>64.0</v>
      </c>
    </row>
    <row r="7601">
      <c r="A7601" s="1" t="s">
        <v>7806</v>
      </c>
      <c r="B7601" s="1" t="s">
        <v>15</v>
      </c>
      <c r="C7601" s="1" t="str">
        <f t="array" ref="C7601">_xlfn.XLOOKUP($B7601, sales_teams!$A$2:$A$36, sales_teams!$B$2:$B$36)</f>
        <v>Dustin Brinkmann</v>
      </c>
      <c r="D7601" s="1" t="str">
        <f t="array" ref="D7601">_xlfn.XLOOKUP($B7601, sales_teams!$A$2:$A$36, sales_teams!$C$2:$C$36)</f>
        <v>Central</v>
      </c>
      <c r="E7601" s="1" t="s">
        <v>179</v>
      </c>
      <c r="F7601" s="1" t="s">
        <v>25</v>
      </c>
      <c r="G7601" s="1" t="str">
        <f t="array" ref="G7601">IF($F7601="", "", _xlfn.XLOOKUP($F7601,accounts!$A$2:$A$86,accounts!$B$2:$B$86, "Other"))</f>
        <v>medical</v>
      </c>
      <c r="H7601" s="1" t="str">
        <f t="array" ref="H7601">IF($F7601="", "", IFS(_xlfn.XLOOKUP($F7601, accounts!$A$2:$A$86, accounts!$E$2:$E$86, 0)&gt;=1000, "Enterprise", _xlfn.XLOOKUP($F7601, accounts!$A$2:$A$86, accounts!$E$2:$E$86, 0)&gt;=100, "Mid-Market", TRUE, "SMB"))</f>
        <v>Enterprise</v>
      </c>
      <c r="I7601" s="1" t="str">
        <f t="array" ref="I7601">IF($F7601="", "", _xlfn.XLOOKUP($F7601,accounts!$A$2:$A$86,accounts!$F$2:$F$86, "Other"))</f>
        <v>Kenya</v>
      </c>
      <c r="J7601" s="1" t="s">
        <v>131</v>
      </c>
      <c r="K7601" s="3">
        <v>43025.0</v>
      </c>
      <c r="L7601" s="3">
        <v>43035.0</v>
      </c>
      <c r="M7601" s="1">
        <v>54.0</v>
      </c>
    </row>
    <row r="7602">
      <c r="A7602" s="1" t="s">
        <v>7807</v>
      </c>
      <c r="B7602" s="1" t="s">
        <v>60</v>
      </c>
      <c r="C7602" s="1" t="str">
        <f t="array" ref="C7602">_xlfn.XLOOKUP($B7602, sales_teams!$A$2:$A$36, sales_teams!$B$2:$B$36)</f>
        <v>Celia Rouche</v>
      </c>
      <c r="D7602" s="1" t="str">
        <f t="array" ref="D7602">_xlfn.XLOOKUP($B7602, sales_teams!$A$2:$A$36, sales_teams!$C$2:$C$36)</f>
        <v>West</v>
      </c>
      <c r="E7602" s="1" t="s">
        <v>179</v>
      </c>
      <c r="F7602" s="1" t="s">
        <v>168</v>
      </c>
      <c r="G7602" s="1" t="str">
        <f t="array" ref="G7602">IF($F7602="", "", _xlfn.XLOOKUP($F7602,accounts!$A$2:$A$86,accounts!$B$2:$B$86, "Other"))</f>
        <v>finance</v>
      </c>
      <c r="H7602" s="1" t="str">
        <f t="array" ref="H7602">IF($F7602="", "", IFS(_xlfn.XLOOKUP($F7602, accounts!$A$2:$A$86, accounts!$E$2:$E$86, 0)&gt;=1000, "Enterprise", _xlfn.XLOOKUP($F7602, accounts!$A$2:$A$86, accounts!$E$2:$E$86, 0)&gt;=100, "Mid-Market", TRUE, "SMB"))</f>
        <v>Enterprise</v>
      </c>
      <c r="I7602" s="1" t="str">
        <f t="array" ref="I7602">IF($F7602="", "", _xlfn.XLOOKUP($F7602,accounts!$A$2:$A$86,accounts!$F$2:$F$86, "Other"))</f>
        <v>United States</v>
      </c>
      <c r="J7602" s="1" t="s">
        <v>131</v>
      </c>
      <c r="K7602" s="3">
        <v>43025.0</v>
      </c>
      <c r="L7602" s="3">
        <v>43034.0</v>
      </c>
      <c r="M7602" s="1">
        <v>68.0</v>
      </c>
    </row>
    <row r="7603">
      <c r="A7603" s="1" t="s">
        <v>7808</v>
      </c>
      <c r="B7603" s="1" t="s">
        <v>34</v>
      </c>
      <c r="C7603" s="1" t="str">
        <f t="array" ref="C7603">_xlfn.XLOOKUP($B7603, sales_teams!$A$2:$A$36, sales_teams!$B$2:$B$36)</f>
        <v>Cara Losch</v>
      </c>
      <c r="D7603" s="1" t="str">
        <f t="array" ref="D7603">_xlfn.XLOOKUP($B7603, sales_teams!$A$2:$A$36, sales_teams!$C$2:$C$36)</f>
        <v>East</v>
      </c>
      <c r="E7603" s="1" t="s">
        <v>109</v>
      </c>
      <c r="F7603" s="1" t="s">
        <v>22</v>
      </c>
      <c r="G7603" s="1" t="str">
        <f t="array" ref="G7603">IF($F7603="", "", _xlfn.XLOOKUP($F7603,accounts!$A$2:$A$86,accounts!$B$2:$B$86, "Other"))</f>
        <v>medical</v>
      </c>
      <c r="H7603" s="1" t="str">
        <f t="array" ref="H7603">IF($F7603="", "", IFS(_xlfn.XLOOKUP($F7603, accounts!$A$2:$A$86, accounts!$E$2:$E$86, 0)&gt;=1000, "Enterprise", _xlfn.XLOOKUP($F7603, accounts!$A$2:$A$86, accounts!$E$2:$E$86, 0)&gt;=100, "Mid-Market", TRUE, "SMB"))</f>
        <v>Mid-Market</v>
      </c>
      <c r="I7603" s="1" t="str">
        <f t="array" ref="I7603">IF($F7603="", "", _xlfn.XLOOKUP($F7603,accounts!$A$2:$A$86,accounts!$F$2:$F$86, "Other"))</f>
        <v>United States</v>
      </c>
      <c r="J7603" s="1" t="s">
        <v>192</v>
      </c>
      <c r="K7603" s="3">
        <v>43025.0</v>
      </c>
      <c r="L7603" s="3">
        <v>43026.0</v>
      </c>
      <c r="M7603" s="1">
        <v>0.0</v>
      </c>
    </row>
    <row r="7604">
      <c r="A7604" s="1" t="s">
        <v>7809</v>
      </c>
      <c r="B7604" s="1" t="s">
        <v>34</v>
      </c>
      <c r="C7604" s="1" t="str">
        <f t="array" ref="C7604">_xlfn.XLOOKUP($B7604, sales_teams!$A$2:$A$36, sales_teams!$B$2:$B$36)</f>
        <v>Cara Losch</v>
      </c>
      <c r="D7604" s="1" t="str">
        <f t="array" ref="D7604">_xlfn.XLOOKUP($B7604, sales_teams!$A$2:$A$36, sales_teams!$C$2:$C$36)</f>
        <v>East</v>
      </c>
      <c r="E7604" s="1" t="s">
        <v>179</v>
      </c>
      <c r="F7604" s="1" t="s">
        <v>163</v>
      </c>
      <c r="G7604" s="1" t="str">
        <f t="array" ref="G7604">IF($F7604="", "", _xlfn.XLOOKUP($F7604,accounts!$A$2:$A$86,accounts!$B$2:$B$86, "Other"))</f>
        <v>medical</v>
      </c>
      <c r="H7604" s="1" t="str">
        <f t="array" ref="H7604">IF($F7604="", "", IFS(_xlfn.XLOOKUP($F7604, accounts!$A$2:$A$86, accounts!$E$2:$E$86, 0)&gt;=1000, "Enterprise", _xlfn.XLOOKUP($F7604, accounts!$A$2:$A$86, accounts!$E$2:$E$86, 0)&gt;=100, "Mid-Market", TRUE, "SMB"))</f>
        <v>Mid-Market</v>
      </c>
      <c r="I7604" s="1" t="str">
        <f t="array" ref="I7604">IF($F7604="", "", _xlfn.XLOOKUP($F7604,accounts!$A$2:$A$86,accounts!$F$2:$F$86, "Other"))</f>
        <v>United States</v>
      </c>
      <c r="J7604" s="1" t="s">
        <v>192</v>
      </c>
      <c r="K7604" s="3">
        <v>43025.0</v>
      </c>
      <c r="L7604" s="3">
        <v>43026.0</v>
      </c>
      <c r="M7604" s="1">
        <v>0.0</v>
      </c>
    </row>
    <row r="7605">
      <c r="A7605" s="1" t="s">
        <v>7810</v>
      </c>
      <c r="B7605" s="1" t="s">
        <v>45</v>
      </c>
      <c r="C7605" s="1" t="str">
        <f t="array" ref="C7605">_xlfn.XLOOKUP($B7605, sales_teams!$A$2:$A$36, sales_teams!$B$2:$B$36)</f>
        <v>Cara Losch</v>
      </c>
      <c r="D7605" s="1" t="str">
        <f t="array" ref="D7605">_xlfn.XLOOKUP($B7605, sales_teams!$A$2:$A$36, sales_teams!$C$2:$C$36)</f>
        <v>East</v>
      </c>
      <c r="E7605" s="1" t="s">
        <v>179</v>
      </c>
      <c r="F7605" s="1" t="s">
        <v>55</v>
      </c>
      <c r="G7605" s="1" t="str">
        <f t="array" ref="G7605">IF($F7605="", "", _xlfn.XLOOKUP($F7605,accounts!$A$2:$A$86,accounts!$B$2:$B$86, "Other"))</f>
        <v>entertainment</v>
      </c>
      <c r="H7605" s="1" t="str">
        <f t="array" ref="H7605">IF($F7605="", "", IFS(_xlfn.XLOOKUP($F7605, accounts!$A$2:$A$86, accounts!$E$2:$E$86, 0)&gt;=1000, "Enterprise", _xlfn.XLOOKUP($F7605, accounts!$A$2:$A$86, accounts!$E$2:$E$86, 0)&gt;=100, "Mid-Market", TRUE, "SMB"))</f>
        <v>Enterprise</v>
      </c>
      <c r="I7605" s="1" t="str">
        <f t="array" ref="I7605">IF($F7605="", "", _xlfn.XLOOKUP($F7605,accounts!$A$2:$A$86,accounts!$F$2:$F$86, "Other"))</f>
        <v>United States</v>
      </c>
      <c r="J7605" s="1" t="s">
        <v>192</v>
      </c>
      <c r="K7605" s="3">
        <v>43025.0</v>
      </c>
      <c r="L7605" s="3">
        <v>43027.0</v>
      </c>
      <c r="M7605" s="1">
        <v>0.0</v>
      </c>
    </row>
    <row r="7606">
      <c r="A7606" s="1" t="s">
        <v>7811</v>
      </c>
      <c r="B7606" s="1" t="s">
        <v>105</v>
      </c>
      <c r="C7606" s="1" t="str">
        <f t="array" ref="C7606">_xlfn.XLOOKUP($B7606, sales_teams!$A$2:$A$36, sales_teams!$B$2:$B$36)</f>
        <v>Summer Sewald</v>
      </c>
      <c r="D7606" s="1" t="str">
        <f t="array" ref="D7606">_xlfn.XLOOKUP($B7606, sales_teams!$A$2:$A$36, sales_teams!$C$2:$C$36)</f>
        <v>West</v>
      </c>
      <c r="E7606" s="1" t="s">
        <v>109</v>
      </c>
      <c r="F7606" s="1" t="s">
        <v>125</v>
      </c>
      <c r="G7606" s="1" t="str">
        <f t="array" ref="G7606">IF($F7606="", "", _xlfn.XLOOKUP($F7606,accounts!$A$2:$A$86,accounts!$B$2:$B$86, "Other"))</f>
        <v>software</v>
      </c>
      <c r="H7606" s="1" t="str">
        <f t="array" ref="H7606">IF($F7606="", "", IFS(_xlfn.XLOOKUP($F7606, accounts!$A$2:$A$86, accounts!$E$2:$E$86, 0)&gt;=1000, "Enterprise", _xlfn.XLOOKUP($F7606, accounts!$A$2:$A$86, accounts!$E$2:$E$86, 0)&gt;=100, "Mid-Market", TRUE, "SMB"))</f>
        <v>Enterprise</v>
      </c>
      <c r="I7606" s="1" t="str">
        <f t="array" ref="I7606">IF($F7606="", "", _xlfn.XLOOKUP($F7606,accounts!$A$2:$A$86,accounts!$F$2:$F$86, "Other"))</f>
        <v>United States</v>
      </c>
      <c r="J7606" s="1" t="s">
        <v>131</v>
      </c>
      <c r="K7606" s="3">
        <v>43025.0</v>
      </c>
      <c r="L7606" s="3">
        <v>43079.0</v>
      </c>
      <c r="M7606" s="1">
        <v>1129.0</v>
      </c>
    </row>
    <row r="7607">
      <c r="A7607" s="1" t="s">
        <v>7812</v>
      </c>
      <c r="B7607" s="1" t="s">
        <v>52</v>
      </c>
      <c r="C7607" s="1" t="str">
        <f t="array" ref="C7607">_xlfn.XLOOKUP($B7607, sales_teams!$A$2:$A$36, sales_teams!$B$2:$B$36)</f>
        <v>Rocco Neubert</v>
      </c>
      <c r="D7607" s="1" t="str">
        <f t="array" ref="D7607">_xlfn.XLOOKUP($B7607, sales_teams!$A$2:$A$36, sales_teams!$C$2:$C$36)</f>
        <v>East</v>
      </c>
      <c r="E7607" s="1" t="s">
        <v>188</v>
      </c>
      <c r="F7607" s="1" t="s">
        <v>163</v>
      </c>
      <c r="G7607" s="1" t="str">
        <f t="array" ref="G7607">IF($F7607="", "", _xlfn.XLOOKUP($F7607,accounts!$A$2:$A$86,accounts!$B$2:$B$86, "Other"))</f>
        <v>medical</v>
      </c>
      <c r="H7607" s="1" t="str">
        <f t="array" ref="H7607">IF($F7607="", "", IFS(_xlfn.XLOOKUP($F7607, accounts!$A$2:$A$86, accounts!$E$2:$E$86, 0)&gt;=1000, "Enterprise", _xlfn.XLOOKUP($F7607, accounts!$A$2:$A$86, accounts!$E$2:$E$86, 0)&gt;=100, "Mid-Market", TRUE, "SMB"))</f>
        <v>Mid-Market</v>
      </c>
      <c r="I7607" s="1" t="str">
        <f t="array" ref="I7607">IF($F7607="", "", _xlfn.XLOOKUP($F7607,accounts!$A$2:$A$86,accounts!$F$2:$F$86, "Other"))</f>
        <v>United States</v>
      </c>
      <c r="J7607" s="1" t="s">
        <v>192</v>
      </c>
      <c r="K7607" s="3">
        <v>43026.0</v>
      </c>
      <c r="L7607" s="3">
        <v>43027.0</v>
      </c>
      <c r="M7607" s="1">
        <v>0.0</v>
      </c>
    </row>
    <row r="7608">
      <c r="A7608" s="1" t="s">
        <v>7813</v>
      </c>
      <c r="B7608" s="1" t="s">
        <v>12</v>
      </c>
      <c r="C7608" s="1" t="str">
        <f t="array" ref="C7608">_xlfn.XLOOKUP($B7608, sales_teams!$A$2:$A$36, sales_teams!$B$2:$B$36)</f>
        <v>Dustin Brinkmann</v>
      </c>
      <c r="D7608" s="1" t="str">
        <f t="array" ref="D7608">_xlfn.XLOOKUP($B7608, sales_teams!$A$2:$A$36, sales_teams!$C$2:$C$36)</f>
        <v>Central</v>
      </c>
      <c r="E7608" s="1" t="s">
        <v>109</v>
      </c>
      <c r="F7608" s="1" t="s">
        <v>78</v>
      </c>
      <c r="G7608" s="1" t="str">
        <f t="array" ref="G7608">IF($F7608="", "", _xlfn.XLOOKUP($F7608,accounts!$A$2:$A$86,accounts!$B$2:$B$86, "Other"))</f>
        <v>marketing</v>
      </c>
      <c r="H7608" s="1" t="str">
        <f t="array" ref="H7608">IF($F7608="", "", IFS(_xlfn.XLOOKUP($F7608, accounts!$A$2:$A$86, accounts!$E$2:$E$86, 0)&gt;=1000, "Enterprise", _xlfn.XLOOKUP($F7608, accounts!$A$2:$A$86, accounts!$E$2:$E$86, 0)&gt;=100, "Mid-Market", TRUE, "SMB"))</f>
        <v>Enterprise</v>
      </c>
      <c r="I7608" s="1" t="str">
        <f t="array" ref="I7608">IF($F7608="", "", _xlfn.XLOOKUP($F7608,accounts!$A$2:$A$86,accounts!$F$2:$F$86, "Other"))</f>
        <v>United States</v>
      </c>
      <c r="J7608" s="1" t="s">
        <v>131</v>
      </c>
      <c r="K7608" s="3">
        <v>43026.0</v>
      </c>
      <c r="L7608" s="3">
        <v>43028.0</v>
      </c>
      <c r="M7608" s="1">
        <v>1200.0</v>
      </c>
    </row>
    <row r="7609">
      <c r="A7609" s="1" t="s">
        <v>7814</v>
      </c>
      <c r="B7609" s="1" t="s">
        <v>12</v>
      </c>
      <c r="C7609" s="1" t="str">
        <f t="array" ref="C7609">_xlfn.XLOOKUP($B7609, sales_teams!$A$2:$A$36, sales_teams!$B$2:$B$36)</f>
        <v>Dustin Brinkmann</v>
      </c>
      <c r="D7609" s="1" t="str">
        <f t="array" ref="D7609">_xlfn.XLOOKUP($B7609, sales_teams!$A$2:$A$36, sales_teams!$C$2:$C$36)</f>
        <v>Central</v>
      </c>
      <c r="E7609" s="1" t="s">
        <v>188</v>
      </c>
      <c r="F7609" s="1" t="s">
        <v>110</v>
      </c>
      <c r="G7609" s="1" t="str">
        <f t="array" ref="G7609">IF($F7609="", "", _xlfn.XLOOKUP($F7609,accounts!$A$2:$A$86,accounts!$B$2:$B$86, "Other"))</f>
        <v>technology</v>
      </c>
      <c r="H7609" s="1" t="str">
        <f t="array" ref="H7609">IF($F7609="", "", IFS(_xlfn.XLOOKUP($F7609, accounts!$A$2:$A$86, accounts!$E$2:$E$86, 0)&gt;=1000, "Enterprise", _xlfn.XLOOKUP($F7609, accounts!$A$2:$A$86, accounts!$E$2:$E$86, 0)&gt;=100, "Mid-Market", TRUE, "SMB"))</f>
        <v>Enterprise</v>
      </c>
      <c r="I7609" s="1" t="str">
        <f t="array" ref="I7609">IF($F7609="", "", _xlfn.XLOOKUP($F7609,accounts!$A$2:$A$86,accounts!$F$2:$F$86, "Other"))</f>
        <v>Norway</v>
      </c>
      <c r="J7609" s="1" t="s">
        <v>131</v>
      </c>
      <c r="K7609" s="3">
        <v>43026.0</v>
      </c>
      <c r="L7609" s="3">
        <v>43088.0</v>
      </c>
      <c r="M7609" s="1">
        <v>3164.0</v>
      </c>
    </row>
    <row r="7610">
      <c r="A7610" s="1" t="s">
        <v>7815</v>
      </c>
      <c r="B7610" s="1" t="s">
        <v>39</v>
      </c>
      <c r="C7610" s="1" t="str">
        <f t="array" ref="C7610">_xlfn.XLOOKUP($B7610, sales_teams!$A$2:$A$36, sales_teams!$B$2:$B$36)</f>
        <v>Cara Losch</v>
      </c>
      <c r="D7610" s="1" t="str">
        <f t="array" ref="D7610">_xlfn.XLOOKUP($B7610, sales_teams!$A$2:$A$36, sales_teams!$C$2:$C$36)</f>
        <v>East</v>
      </c>
      <c r="E7610" s="1" t="s">
        <v>109</v>
      </c>
      <c r="F7610" s="1" t="s">
        <v>127</v>
      </c>
      <c r="G7610" s="1" t="str">
        <f t="array" ref="G7610">IF($F7610="", "", _xlfn.XLOOKUP($F7610,accounts!$A$2:$A$86,accounts!$B$2:$B$86, "Other"))</f>
        <v>technology</v>
      </c>
      <c r="H7610" s="1" t="str">
        <f t="array" ref="H7610">IF($F7610="", "", IFS(_xlfn.XLOOKUP($F7610, accounts!$A$2:$A$86, accounts!$E$2:$E$86, 0)&gt;=1000, "Enterprise", _xlfn.XLOOKUP($F7610, accounts!$A$2:$A$86, accounts!$E$2:$E$86, 0)&gt;=100, "Mid-Market", TRUE, "SMB"))</f>
        <v>Enterprise</v>
      </c>
      <c r="I7610" s="1" t="str">
        <f t="array" ref="I7610">IF($F7610="", "", _xlfn.XLOOKUP($F7610,accounts!$A$2:$A$86,accounts!$F$2:$F$86, "Other"))</f>
        <v>United States</v>
      </c>
      <c r="J7610" s="1" t="s">
        <v>192</v>
      </c>
      <c r="K7610" s="3">
        <v>43026.0</v>
      </c>
      <c r="L7610" s="3">
        <v>43033.0</v>
      </c>
      <c r="M7610" s="1">
        <v>0.0</v>
      </c>
    </row>
    <row r="7611">
      <c r="A7611" s="1" t="s">
        <v>7816</v>
      </c>
      <c r="B7611" s="1" t="s">
        <v>39</v>
      </c>
      <c r="C7611" s="1" t="str">
        <f t="array" ref="C7611">_xlfn.XLOOKUP($B7611, sales_teams!$A$2:$A$36, sales_teams!$B$2:$B$36)</f>
        <v>Cara Losch</v>
      </c>
      <c r="D7611" s="1" t="str">
        <f t="array" ref="D7611">_xlfn.XLOOKUP($B7611, sales_teams!$A$2:$A$36, sales_teams!$C$2:$C$36)</f>
        <v>East</v>
      </c>
      <c r="E7611" s="1" t="s">
        <v>188</v>
      </c>
      <c r="F7611" s="1" t="s">
        <v>177</v>
      </c>
      <c r="G7611" s="1" t="str">
        <f t="array" ref="G7611">IF($F7611="", "", _xlfn.XLOOKUP($F7611,accounts!$A$2:$A$86,accounts!$B$2:$B$86, "Other"))</f>
        <v>software</v>
      </c>
      <c r="H7611" s="1" t="str">
        <f t="array" ref="H7611">IF($F7611="", "", IFS(_xlfn.XLOOKUP($F7611, accounts!$A$2:$A$86, accounts!$E$2:$E$86, 0)&gt;=1000, "Enterprise", _xlfn.XLOOKUP($F7611, accounts!$A$2:$A$86, accounts!$E$2:$E$86, 0)&gt;=100, "Mid-Market", TRUE, "SMB"))</f>
        <v>Enterprise</v>
      </c>
      <c r="I7611" s="1" t="str">
        <f t="array" ref="I7611">IF($F7611="", "", _xlfn.XLOOKUP($F7611,accounts!$A$2:$A$86,accounts!$F$2:$F$86, "Other"))</f>
        <v>United States</v>
      </c>
      <c r="J7611" s="1" t="s">
        <v>131</v>
      </c>
      <c r="K7611" s="3">
        <v>43026.0</v>
      </c>
      <c r="L7611" s="3">
        <v>43034.0</v>
      </c>
      <c r="M7611" s="1">
        <v>3225.0</v>
      </c>
    </row>
    <row r="7612">
      <c r="A7612" s="1" t="s">
        <v>7817</v>
      </c>
      <c r="B7612" s="1" t="s">
        <v>48</v>
      </c>
      <c r="C7612" s="1" t="str">
        <f t="array" ref="C7612">_xlfn.XLOOKUP($B7612, sales_teams!$A$2:$A$36, sales_teams!$B$2:$B$36)</f>
        <v>Rocco Neubert</v>
      </c>
      <c r="D7612" s="1" t="str">
        <f t="array" ref="D7612">_xlfn.XLOOKUP($B7612, sales_teams!$A$2:$A$36, sales_teams!$C$2:$C$36)</f>
        <v>East</v>
      </c>
      <c r="E7612" s="1" t="s">
        <v>109</v>
      </c>
      <c r="F7612" s="1" t="s">
        <v>55</v>
      </c>
      <c r="G7612" s="1" t="str">
        <f t="array" ref="G7612">IF($F7612="", "", _xlfn.XLOOKUP($F7612,accounts!$A$2:$A$86,accounts!$B$2:$B$86, "Other"))</f>
        <v>entertainment</v>
      </c>
      <c r="H7612" s="1" t="str">
        <f t="array" ref="H7612">IF($F7612="", "", IFS(_xlfn.XLOOKUP($F7612, accounts!$A$2:$A$86, accounts!$E$2:$E$86, 0)&gt;=1000, "Enterprise", _xlfn.XLOOKUP($F7612, accounts!$A$2:$A$86, accounts!$E$2:$E$86, 0)&gt;=100, "Mid-Market", TRUE, "SMB"))</f>
        <v>Enterprise</v>
      </c>
      <c r="I7612" s="1" t="str">
        <f t="array" ref="I7612">IF($F7612="", "", _xlfn.XLOOKUP($F7612,accounts!$A$2:$A$86,accounts!$F$2:$F$86, "Other"))</f>
        <v>United States</v>
      </c>
      <c r="J7612" s="1" t="s">
        <v>192</v>
      </c>
      <c r="K7612" s="3">
        <v>43026.0</v>
      </c>
      <c r="L7612" s="3">
        <v>43044.0</v>
      </c>
      <c r="M7612" s="1">
        <v>0.0</v>
      </c>
    </row>
    <row r="7613">
      <c r="A7613" s="1" t="s">
        <v>7818</v>
      </c>
      <c r="B7613" s="1" t="s">
        <v>30</v>
      </c>
      <c r="C7613" s="1" t="str">
        <f t="array" ref="C7613">_xlfn.XLOOKUP($B7613, sales_teams!$A$2:$A$36, sales_teams!$B$2:$B$36)</f>
        <v>Melvin Marxen</v>
      </c>
      <c r="D7613" s="1" t="str">
        <f t="array" ref="D7613">_xlfn.XLOOKUP($B7613, sales_teams!$A$2:$A$36, sales_teams!$C$2:$C$36)</f>
        <v>Central</v>
      </c>
      <c r="E7613" s="1" t="s">
        <v>148</v>
      </c>
      <c r="F7613" s="1" t="s">
        <v>145</v>
      </c>
      <c r="G7613" s="1" t="str">
        <f t="array" ref="G7613">IF($F7613="", "", _xlfn.XLOOKUP($F7613,accounts!$A$2:$A$86,accounts!$B$2:$B$86, "Other"))</f>
        <v>technology</v>
      </c>
      <c r="H7613" s="1" t="str">
        <f t="array" ref="H7613">IF($F7613="", "", IFS(_xlfn.XLOOKUP($F7613, accounts!$A$2:$A$86, accounts!$E$2:$E$86, 0)&gt;=1000, "Enterprise", _xlfn.XLOOKUP($F7613, accounts!$A$2:$A$86, accounts!$E$2:$E$86, 0)&gt;=100, "Mid-Market", TRUE, "SMB"))</f>
        <v>Enterprise</v>
      </c>
      <c r="I7613" s="1" t="str">
        <f t="array" ref="I7613">IF($F7613="", "", _xlfn.XLOOKUP($F7613,accounts!$A$2:$A$86,accounts!$F$2:$F$86, "Other"))</f>
        <v>Panama</v>
      </c>
      <c r="J7613" s="1" t="s">
        <v>131</v>
      </c>
      <c r="K7613" s="3">
        <v>43026.0</v>
      </c>
      <c r="L7613" s="3">
        <v>43028.0</v>
      </c>
      <c r="M7613" s="1">
        <v>4130.0</v>
      </c>
    </row>
    <row r="7614">
      <c r="A7614" s="1" t="s">
        <v>7819</v>
      </c>
      <c r="B7614" s="1" t="s">
        <v>53</v>
      </c>
      <c r="C7614" s="1" t="str">
        <f t="array" ref="C7614">_xlfn.XLOOKUP($B7614, sales_teams!$A$2:$A$36, sales_teams!$B$2:$B$36)</f>
        <v>Rocco Neubert</v>
      </c>
      <c r="D7614" s="1" t="str">
        <f t="array" ref="D7614">_xlfn.XLOOKUP($B7614, sales_teams!$A$2:$A$36, sales_teams!$C$2:$C$36)</f>
        <v>East</v>
      </c>
      <c r="E7614" s="1" t="s">
        <v>181</v>
      </c>
      <c r="F7614" s="1" t="s">
        <v>40</v>
      </c>
      <c r="G7614" s="1" t="str">
        <f t="array" ref="G7614">IF($F7614="", "", _xlfn.XLOOKUP($F7614,accounts!$A$2:$A$86,accounts!$B$2:$B$86, "Other"))</f>
        <v>technology</v>
      </c>
      <c r="H7614" s="1" t="str">
        <f t="array" ref="H7614">IF($F7614="", "", IFS(_xlfn.XLOOKUP($F7614, accounts!$A$2:$A$86, accounts!$E$2:$E$86, 0)&gt;=1000, "Enterprise", _xlfn.XLOOKUP($F7614, accounts!$A$2:$A$86, accounts!$E$2:$E$86, 0)&gt;=100, "Mid-Market", TRUE, "SMB"))</f>
        <v>Enterprise</v>
      </c>
      <c r="I7614" s="1" t="str">
        <f t="array" ref="I7614">IF($F7614="", "", _xlfn.XLOOKUP($F7614,accounts!$A$2:$A$86,accounts!$F$2:$F$86, "Other"))</f>
        <v>United States</v>
      </c>
      <c r="J7614" s="1" t="s">
        <v>192</v>
      </c>
      <c r="K7614" s="3">
        <v>43026.0</v>
      </c>
      <c r="L7614" s="3">
        <v>43032.0</v>
      </c>
      <c r="M7614" s="1">
        <v>0.0</v>
      </c>
    </row>
    <row r="7615">
      <c r="A7615" s="1" t="s">
        <v>7820</v>
      </c>
      <c r="B7615" s="1" t="s">
        <v>53</v>
      </c>
      <c r="C7615" s="1" t="str">
        <f t="array" ref="C7615">_xlfn.XLOOKUP($B7615, sales_teams!$A$2:$A$36, sales_teams!$B$2:$B$36)</f>
        <v>Rocco Neubert</v>
      </c>
      <c r="D7615" s="1" t="str">
        <f t="array" ref="D7615">_xlfn.XLOOKUP($B7615, sales_teams!$A$2:$A$36, sales_teams!$C$2:$C$36)</f>
        <v>East</v>
      </c>
      <c r="E7615" s="1" t="s">
        <v>148</v>
      </c>
      <c r="F7615" s="1" t="s">
        <v>83</v>
      </c>
      <c r="G7615" s="1" t="str">
        <f t="array" ref="G7615">IF($F7615="", "", _xlfn.XLOOKUP($F7615,accounts!$A$2:$A$86,accounts!$B$2:$B$86, "Other"))</f>
        <v>marketing</v>
      </c>
      <c r="H7615" s="1" t="str">
        <f t="array" ref="H7615">IF($F7615="", "", IFS(_xlfn.XLOOKUP($F7615, accounts!$A$2:$A$86, accounts!$E$2:$E$86, 0)&gt;=1000, "Enterprise", _xlfn.XLOOKUP($F7615, accounts!$A$2:$A$86, accounts!$E$2:$E$86, 0)&gt;=100, "Mid-Market", TRUE, "SMB"))</f>
        <v>Enterprise</v>
      </c>
      <c r="I7615" s="1" t="str">
        <f t="array" ref="I7615">IF($F7615="", "", _xlfn.XLOOKUP($F7615,accounts!$A$2:$A$86,accounts!$F$2:$F$86, "Other"))</f>
        <v>United States</v>
      </c>
      <c r="J7615" s="1" t="s">
        <v>192</v>
      </c>
      <c r="K7615" s="3">
        <v>43026.0</v>
      </c>
      <c r="L7615" s="3">
        <v>43068.0</v>
      </c>
      <c r="M7615" s="1">
        <v>0.0</v>
      </c>
    </row>
    <row r="7616">
      <c r="A7616" s="1" t="s">
        <v>7821</v>
      </c>
      <c r="B7616" s="1" t="s">
        <v>94</v>
      </c>
      <c r="C7616" s="1" t="str">
        <f t="array" ref="C7616">_xlfn.XLOOKUP($B7616, sales_teams!$A$2:$A$36, sales_teams!$B$2:$B$36)</f>
        <v>Celia Rouche</v>
      </c>
      <c r="D7616" s="1" t="str">
        <f t="array" ref="D7616">_xlfn.XLOOKUP($B7616, sales_teams!$A$2:$A$36, sales_teams!$C$2:$C$36)</f>
        <v>West</v>
      </c>
      <c r="E7616" s="1" t="s">
        <v>179</v>
      </c>
      <c r="F7616" s="1" t="s">
        <v>154</v>
      </c>
      <c r="G7616" s="1" t="str">
        <f t="array" ref="G7616">IF($F7616="", "", _xlfn.XLOOKUP($F7616,accounts!$A$2:$A$86,accounts!$B$2:$B$86, "Other"))</f>
        <v>retail</v>
      </c>
      <c r="H7616" s="1" t="str">
        <f t="array" ref="H7616">IF($F7616="", "", IFS(_xlfn.XLOOKUP($F7616, accounts!$A$2:$A$86, accounts!$E$2:$E$86, 0)&gt;=1000, "Enterprise", _xlfn.XLOOKUP($F7616, accounts!$A$2:$A$86, accounts!$E$2:$E$86, 0)&gt;=100, "Mid-Market", TRUE, "SMB"))</f>
        <v>Enterprise</v>
      </c>
      <c r="I7616" s="1" t="str">
        <f t="array" ref="I7616">IF($F7616="", "", _xlfn.XLOOKUP($F7616,accounts!$A$2:$A$86,accounts!$F$2:$F$86, "Other"))</f>
        <v>United States</v>
      </c>
      <c r="J7616" s="1" t="s">
        <v>131</v>
      </c>
      <c r="K7616" s="3">
        <v>43026.0</v>
      </c>
      <c r="L7616" s="3">
        <v>43028.0</v>
      </c>
      <c r="M7616" s="1">
        <v>47.0</v>
      </c>
    </row>
    <row r="7617">
      <c r="A7617" s="1" t="s">
        <v>7822</v>
      </c>
      <c r="B7617" s="1" t="s">
        <v>42</v>
      </c>
      <c r="C7617" s="1" t="str">
        <f t="array" ref="C7617">_xlfn.XLOOKUP($B7617, sales_teams!$A$2:$A$36, sales_teams!$B$2:$B$36)</f>
        <v>Cara Losch</v>
      </c>
      <c r="D7617" s="1" t="str">
        <f t="array" ref="D7617">_xlfn.XLOOKUP($B7617, sales_teams!$A$2:$A$36, sales_teams!$C$2:$C$36)</f>
        <v>East</v>
      </c>
      <c r="E7617" s="1" t="s">
        <v>194</v>
      </c>
      <c r="F7617" s="1" t="s">
        <v>127</v>
      </c>
      <c r="G7617" s="1" t="str">
        <f t="array" ref="G7617">IF($F7617="", "", _xlfn.XLOOKUP($F7617,accounts!$A$2:$A$86,accounts!$B$2:$B$86, "Other"))</f>
        <v>technology</v>
      </c>
      <c r="H7617" s="1" t="str">
        <f t="array" ref="H7617">IF($F7617="", "", IFS(_xlfn.XLOOKUP($F7617, accounts!$A$2:$A$86, accounts!$E$2:$E$86, 0)&gt;=1000, "Enterprise", _xlfn.XLOOKUP($F7617, accounts!$A$2:$A$86, accounts!$E$2:$E$86, 0)&gt;=100, "Mid-Market", TRUE, "SMB"))</f>
        <v>Enterprise</v>
      </c>
      <c r="I7617" s="1" t="str">
        <f t="array" ref="I7617">IF($F7617="", "", _xlfn.XLOOKUP($F7617,accounts!$A$2:$A$86,accounts!$F$2:$F$86, "Other"))</f>
        <v>United States</v>
      </c>
      <c r="J7617" s="1" t="s">
        <v>131</v>
      </c>
      <c r="K7617" s="3">
        <v>43026.0</v>
      </c>
      <c r="L7617" s="3">
        <v>43033.0</v>
      </c>
      <c r="M7617" s="1">
        <v>4751.0</v>
      </c>
    </row>
    <row r="7618">
      <c r="A7618" s="1" t="s">
        <v>7823</v>
      </c>
      <c r="B7618" s="1" t="s">
        <v>26</v>
      </c>
      <c r="C7618" s="1" t="str">
        <f t="array" ref="C7618">_xlfn.XLOOKUP($B7618, sales_teams!$A$2:$A$36, sales_teams!$B$2:$B$36)</f>
        <v>Melvin Marxen</v>
      </c>
      <c r="D7618" s="1" t="str">
        <f t="array" ref="D7618">_xlfn.XLOOKUP($B7618, sales_teams!$A$2:$A$36, sales_teams!$C$2:$C$36)</f>
        <v>Central</v>
      </c>
      <c r="E7618" s="1" t="s">
        <v>188</v>
      </c>
      <c r="F7618" s="1" t="s">
        <v>128</v>
      </c>
      <c r="G7618" s="1" t="str">
        <f t="array" ref="G7618">IF($F7618="", "", _xlfn.XLOOKUP($F7618,accounts!$A$2:$A$86,accounts!$B$2:$B$86, "Other"))</f>
        <v>marketing</v>
      </c>
      <c r="H7618" s="1" t="str">
        <f t="array" ref="H7618">IF($F7618="", "", IFS(_xlfn.XLOOKUP($F7618, accounts!$A$2:$A$86, accounts!$E$2:$E$86, 0)&gt;=1000, "Enterprise", _xlfn.XLOOKUP($F7618, accounts!$A$2:$A$86, accounts!$E$2:$E$86, 0)&gt;=100, "Mid-Market", TRUE, "SMB"))</f>
        <v>Enterprise</v>
      </c>
      <c r="I7618" s="1" t="str">
        <f t="array" ref="I7618">IF($F7618="", "", _xlfn.XLOOKUP($F7618,accounts!$A$2:$A$86,accounts!$F$2:$F$86, "Other"))</f>
        <v>United States</v>
      </c>
      <c r="J7618" s="1" t="s">
        <v>192</v>
      </c>
      <c r="K7618" s="3">
        <v>43026.0</v>
      </c>
      <c r="L7618" s="3">
        <v>43032.0</v>
      </c>
      <c r="M7618" s="1">
        <v>0.0</v>
      </c>
    </row>
    <row r="7619">
      <c r="A7619" s="1" t="s">
        <v>7824</v>
      </c>
      <c r="B7619" s="1" t="s">
        <v>88</v>
      </c>
      <c r="C7619" s="1" t="str">
        <f t="array" ref="C7619">_xlfn.XLOOKUP($B7619, sales_teams!$A$2:$A$36, sales_teams!$B$2:$B$36)</f>
        <v>Celia Rouche</v>
      </c>
      <c r="D7619" s="1" t="str">
        <f t="array" ref="D7619">_xlfn.XLOOKUP($B7619, sales_teams!$A$2:$A$36, sales_teams!$C$2:$C$36)</f>
        <v>West</v>
      </c>
      <c r="E7619" s="1" t="s">
        <v>188</v>
      </c>
      <c r="F7619" s="1" t="s">
        <v>115</v>
      </c>
      <c r="G7619" s="1" t="str">
        <f t="array" ref="G7619">IF($F7619="", "", _xlfn.XLOOKUP($F7619,accounts!$A$2:$A$86,accounts!$B$2:$B$86, "Other"))</f>
        <v>services</v>
      </c>
      <c r="H7619" s="1" t="str">
        <f t="array" ref="H7619">IF($F7619="", "", IFS(_xlfn.XLOOKUP($F7619, accounts!$A$2:$A$86, accounts!$E$2:$E$86, 0)&gt;=1000, "Enterprise", _xlfn.XLOOKUP($F7619, accounts!$A$2:$A$86, accounts!$E$2:$E$86, 0)&gt;=100, "Mid-Market", TRUE, "SMB"))</f>
        <v>Enterprise</v>
      </c>
      <c r="I7619" s="1" t="str">
        <f t="array" ref="I7619">IF($F7619="", "", _xlfn.XLOOKUP($F7619,accounts!$A$2:$A$86,accounts!$F$2:$F$86, "Other"))</f>
        <v>United States</v>
      </c>
      <c r="J7619" s="1" t="s">
        <v>192</v>
      </c>
      <c r="K7619" s="3">
        <v>43026.0</v>
      </c>
      <c r="L7619" s="3">
        <v>43027.0</v>
      </c>
      <c r="M7619" s="1">
        <v>0.0</v>
      </c>
    </row>
    <row r="7620">
      <c r="A7620" s="1" t="s">
        <v>7825</v>
      </c>
      <c r="B7620" s="1" t="s">
        <v>88</v>
      </c>
      <c r="C7620" s="1" t="str">
        <f t="array" ref="C7620">_xlfn.XLOOKUP($B7620, sales_teams!$A$2:$A$36, sales_teams!$B$2:$B$36)</f>
        <v>Celia Rouche</v>
      </c>
      <c r="D7620" s="1" t="str">
        <f t="array" ref="D7620">_xlfn.XLOOKUP($B7620, sales_teams!$A$2:$A$36, sales_teams!$C$2:$C$36)</f>
        <v>West</v>
      </c>
      <c r="E7620" s="1" t="s">
        <v>179</v>
      </c>
      <c r="F7620" s="1" t="s">
        <v>170</v>
      </c>
      <c r="G7620" s="1" t="str">
        <f t="array" ref="G7620">IF($F7620="", "", _xlfn.XLOOKUP($F7620,accounts!$A$2:$A$86,accounts!$B$2:$B$86, "Other"))</f>
        <v>employment</v>
      </c>
      <c r="H7620" s="1" t="str">
        <f t="array" ref="H7620">IF($F7620="", "", IFS(_xlfn.XLOOKUP($F7620, accounts!$A$2:$A$86, accounts!$E$2:$E$86, 0)&gt;=1000, "Enterprise", _xlfn.XLOOKUP($F7620, accounts!$A$2:$A$86, accounts!$E$2:$E$86, 0)&gt;=100, "Mid-Market", TRUE, "SMB"))</f>
        <v>Enterprise</v>
      </c>
      <c r="I7620" s="1" t="str">
        <f t="array" ref="I7620">IF($F7620="", "", _xlfn.XLOOKUP($F7620,accounts!$A$2:$A$86,accounts!$F$2:$F$86, "Other"))</f>
        <v>United States</v>
      </c>
      <c r="J7620" s="1" t="s">
        <v>131</v>
      </c>
      <c r="K7620" s="3">
        <v>43026.0</v>
      </c>
      <c r="L7620" s="3">
        <v>43089.0</v>
      </c>
      <c r="M7620" s="1">
        <v>51.0</v>
      </c>
    </row>
    <row r="7621">
      <c r="A7621" s="1" t="s">
        <v>7826</v>
      </c>
      <c r="B7621" s="1" t="s">
        <v>88</v>
      </c>
      <c r="C7621" s="1" t="str">
        <f t="array" ref="C7621">_xlfn.XLOOKUP($B7621, sales_teams!$A$2:$A$36, sales_teams!$B$2:$B$36)</f>
        <v>Celia Rouche</v>
      </c>
      <c r="D7621" s="1" t="str">
        <f t="array" ref="D7621">_xlfn.XLOOKUP($B7621, sales_teams!$A$2:$A$36, sales_teams!$C$2:$C$36)</f>
        <v>West</v>
      </c>
      <c r="E7621" s="1" t="s">
        <v>188</v>
      </c>
      <c r="F7621" s="1" t="s">
        <v>154</v>
      </c>
      <c r="G7621" s="1" t="str">
        <f t="array" ref="G7621">IF($F7621="", "", _xlfn.XLOOKUP($F7621,accounts!$A$2:$A$86,accounts!$B$2:$B$86, "Other"))</f>
        <v>retail</v>
      </c>
      <c r="H7621" s="1" t="str">
        <f t="array" ref="H7621">IF($F7621="", "", IFS(_xlfn.XLOOKUP($F7621, accounts!$A$2:$A$86, accounts!$E$2:$E$86, 0)&gt;=1000, "Enterprise", _xlfn.XLOOKUP($F7621, accounts!$A$2:$A$86, accounts!$E$2:$E$86, 0)&gt;=100, "Mid-Market", TRUE, "SMB"))</f>
        <v>Enterprise</v>
      </c>
      <c r="I7621" s="1" t="str">
        <f t="array" ref="I7621">IF($F7621="", "", _xlfn.XLOOKUP($F7621,accounts!$A$2:$A$86,accounts!$F$2:$F$86, "Other"))</f>
        <v>United States</v>
      </c>
      <c r="J7621" s="1" t="s">
        <v>131</v>
      </c>
      <c r="K7621" s="3">
        <v>43026.0</v>
      </c>
      <c r="L7621" s="3">
        <v>43030.0</v>
      </c>
      <c r="M7621" s="1">
        <v>3696.0</v>
      </c>
    </row>
    <row r="7622">
      <c r="A7622" s="1" t="s">
        <v>7827</v>
      </c>
      <c r="B7622" s="1" t="s">
        <v>104</v>
      </c>
      <c r="C7622" s="1" t="str">
        <f t="array" ref="C7622">_xlfn.XLOOKUP($B7622, sales_teams!$A$2:$A$36, sales_teams!$B$2:$B$36)</f>
        <v>Summer Sewald</v>
      </c>
      <c r="D7622" s="1" t="str">
        <f t="array" ref="D7622">_xlfn.XLOOKUP($B7622, sales_teams!$A$2:$A$36, sales_teams!$C$2:$C$36)</f>
        <v>West</v>
      </c>
      <c r="E7622" s="1" t="s">
        <v>148</v>
      </c>
      <c r="F7622" s="1" t="s">
        <v>142</v>
      </c>
      <c r="G7622" s="1" t="str">
        <f t="array" ref="G7622">IF($F7622="", "", _xlfn.XLOOKUP($F7622,accounts!$A$2:$A$86,accounts!$B$2:$B$86, "Other"))</f>
        <v>retail</v>
      </c>
      <c r="H7622" s="1" t="str">
        <f t="array" ref="H7622">IF($F7622="", "", IFS(_xlfn.XLOOKUP($F7622, accounts!$A$2:$A$86, accounts!$E$2:$E$86, 0)&gt;=1000, "Enterprise", _xlfn.XLOOKUP($F7622, accounts!$A$2:$A$86, accounts!$E$2:$E$86, 0)&gt;=100, "Mid-Market", TRUE, "SMB"))</f>
        <v>Enterprise</v>
      </c>
      <c r="I7622" s="1" t="str">
        <f t="array" ref="I7622">IF($F7622="", "", _xlfn.XLOOKUP($F7622,accounts!$A$2:$A$86,accounts!$F$2:$F$86, "Other"))</f>
        <v>United States</v>
      </c>
      <c r="J7622" s="1" t="s">
        <v>192</v>
      </c>
      <c r="K7622" s="3">
        <v>43026.0</v>
      </c>
      <c r="L7622" s="3">
        <v>43034.0</v>
      </c>
      <c r="M7622" s="1">
        <v>0.0</v>
      </c>
    </row>
    <row r="7623">
      <c r="A7623" s="1" t="s">
        <v>7828</v>
      </c>
      <c r="B7623" s="1" t="s">
        <v>104</v>
      </c>
      <c r="C7623" s="1" t="str">
        <f t="array" ref="C7623">_xlfn.XLOOKUP($B7623, sales_teams!$A$2:$A$36, sales_teams!$B$2:$B$36)</f>
        <v>Summer Sewald</v>
      </c>
      <c r="D7623" s="1" t="str">
        <f t="array" ref="D7623">_xlfn.XLOOKUP($B7623, sales_teams!$A$2:$A$36, sales_teams!$C$2:$C$36)</f>
        <v>West</v>
      </c>
      <c r="E7623" s="1" t="s">
        <v>188</v>
      </c>
      <c r="F7623" s="1" t="s">
        <v>117</v>
      </c>
      <c r="G7623" s="1" t="str">
        <f t="array" ref="G7623">IF($F7623="", "", _xlfn.XLOOKUP($F7623,accounts!$A$2:$A$86,accounts!$B$2:$B$86, "Other"))</f>
        <v>retail</v>
      </c>
      <c r="H7623" s="1" t="str">
        <f t="array" ref="H7623">IF($F7623="", "", IFS(_xlfn.XLOOKUP($F7623, accounts!$A$2:$A$86, accounts!$E$2:$E$86, 0)&gt;=1000, "Enterprise", _xlfn.XLOOKUP($F7623, accounts!$A$2:$A$86, accounts!$E$2:$E$86, 0)&gt;=100, "Mid-Market", TRUE, "SMB"))</f>
        <v>Mid-Market</v>
      </c>
      <c r="I7623" s="1" t="str">
        <f t="array" ref="I7623">IF($F7623="", "", _xlfn.XLOOKUP($F7623,accounts!$A$2:$A$86,accounts!$F$2:$F$86, "Other"))</f>
        <v>United States</v>
      </c>
      <c r="J7623" s="1" t="s">
        <v>131</v>
      </c>
      <c r="K7623" s="3">
        <v>43026.0</v>
      </c>
      <c r="L7623" s="3">
        <v>43032.0</v>
      </c>
      <c r="M7623" s="1">
        <v>3536.0</v>
      </c>
    </row>
    <row r="7624">
      <c r="A7624" s="1" t="s">
        <v>7829</v>
      </c>
      <c r="B7624" s="1" t="s">
        <v>102</v>
      </c>
      <c r="C7624" s="1" t="str">
        <f t="array" ref="C7624">_xlfn.XLOOKUP($B7624, sales_teams!$A$2:$A$36, sales_teams!$B$2:$B$36)</f>
        <v>Summer Sewald</v>
      </c>
      <c r="D7624" s="1" t="str">
        <f t="array" ref="D7624">_xlfn.XLOOKUP($B7624, sales_teams!$A$2:$A$36, sales_teams!$C$2:$C$36)</f>
        <v>West</v>
      </c>
      <c r="E7624" s="1" t="s">
        <v>181</v>
      </c>
      <c r="F7624" s="1" t="s">
        <v>75</v>
      </c>
      <c r="G7624" s="1" t="str">
        <f t="array" ref="G7624">IF($F7624="", "", _xlfn.XLOOKUP($F7624,accounts!$A$2:$A$86,accounts!$B$2:$B$86, "Other"))</f>
        <v>software</v>
      </c>
      <c r="H7624" s="1" t="str">
        <f t="array" ref="H7624">IF($F7624="", "", IFS(_xlfn.XLOOKUP($F7624, accounts!$A$2:$A$86, accounts!$E$2:$E$86, 0)&gt;=1000, "Enterprise", _xlfn.XLOOKUP($F7624, accounts!$A$2:$A$86, accounts!$E$2:$E$86, 0)&gt;=100, "Mid-Market", TRUE, "SMB"))</f>
        <v>SMB</v>
      </c>
      <c r="I7624" s="1" t="str">
        <f t="array" ref="I7624">IF($F7624="", "", _xlfn.XLOOKUP($F7624,accounts!$A$2:$A$86,accounts!$F$2:$F$86, "Other"))</f>
        <v>United States</v>
      </c>
      <c r="J7624" s="1" t="s">
        <v>192</v>
      </c>
      <c r="K7624" s="3">
        <v>43026.0</v>
      </c>
      <c r="L7624" s="3">
        <v>43061.0</v>
      </c>
      <c r="M7624" s="1">
        <v>0.0</v>
      </c>
    </row>
    <row r="7625">
      <c r="A7625" s="1" t="s">
        <v>7830</v>
      </c>
      <c r="B7625" s="1" t="s">
        <v>102</v>
      </c>
      <c r="C7625" s="1" t="str">
        <f t="array" ref="C7625">_xlfn.XLOOKUP($B7625, sales_teams!$A$2:$A$36, sales_teams!$B$2:$B$36)</f>
        <v>Summer Sewald</v>
      </c>
      <c r="D7625" s="1" t="str">
        <f t="array" ref="D7625">_xlfn.XLOOKUP($B7625, sales_teams!$A$2:$A$36, sales_teams!$C$2:$C$36)</f>
        <v>West</v>
      </c>
      <c r="E7625" s="1" t="s">
        <v>179</v>
      </c>
      <c r="F7625" s="1" t="s">
        <v>134</v>
      </c>
      <c r="G7625" s="1" t="str">
        <f t="array" ref="G7625">IF($F7625="", "", _xlfn.XLOOKUP($F7625,accounts!$A$2:$A$86,accounts!$B$2:$B$86, "Other"))</f>
        <v>services</v>
      </c>
      <c r="H7625" s="1" t="str">
        <f t="array" ref="H7625">IF($F7625="", "", IFS(_xlfn.XLOOKUP($F7625, accounts!$A$2:$A$86, accounts!$E$2:$E$86, 0)&gt;=1000, "Enterprise", _xlfn.XLOOKUP($F7625, accounts!$A$2:$A$86, accounts!$E$2:$E$86, 0)&gt;=100, "Mid-Market", TRUE, "SMB"))</f>
        <v>Enterprise</v>
      </c>
      <c r="I7625" s="1" t="str">
        <f t="array" ref="I7625">IF($F7625="", "", _xlfn.XLOOKUP($F7625,accounts!$A$2:$A$86,accounts!$F$2:$F$86, "Other"))</f>
        <v>Brazil</v>
      </c>
      <c r="J7625" s="1" t="s">
        <v>192</v>
      </c>
      <c r="K7625" s="3">
        <v>43026.0</v>
      </c>
      <c r="L7625" s="3">
        <v>43044.0</v>
      </c>
      <c r="M7625" s="1">
        <v>0.0</v>
      </c>
    </row>
    <row r="7626">
      <c r="A7626" s="1" t="s">
        <v>7831</v>
      </c>
      <c r="B7626" s="1" t="s">
        <v>102</v>
      </c>
      <c r="C7626" s="1" t="str">
        <f t="array" ref="C7626">_xlfn.XLOOKUP($B7626, sales_teams!$A$2:$A$36, sales_teams!$B$2:$B$36)</f>
        <v>Summer Sewald</v>
      </c>
      <c r="D7626" s="1" t="str">
        <f t="array" ref="D7626">_xlfn.XLOOKUP($B7626, sales_teams!$A$2:$A$36, sales_teams!$C$2:$C$36)</f>
        <v>West</v>
      </c>
      <c r="E7626" s="1" t="s">
        <v>179</v>
      </c>
      <c r="F7626" s="1" t="s">
        <v>143</v>
      </c>
      <c r="G7626" s="1" t="str">
        <f t="array" ref="G7626">IF($F7626="", "", _xlfn.XLOOKUP($F7626,accounts!$A$2:$A$86,accounts!$B$2:$B$86, "Other"))</f>
        <v>entertainment</v>
      </c>
      <c r="H7626" s="1" t="str">
        <f t="array" ref="H7626">IF($F7626="", "", IFS(_xlfn.XLOOKUP($F7626, accounts!$A$2:$A$86, accounts!$E$2:$E$86, 0)&gt;=1000, "Enterprise", _xlfn.XLOOKUP($F7626, accounts!$A$2:$A$86, accounts!$E$2:$E$86, 0)&gt;=100, "Mid-Market", TRUE, "SMB"))</f>
        <v>Mid-Market</v>
      </c>
      <c r="I7626" s="1" t="str">
        <f t="array" ref="I7626">IF($F7626="", "", _xlfn.XLOOKUP($F7626,accounts!$A$2:$A$86,accounts!$F$2:$F$86, "Other"))</f>
        <v>United States</v>
      </c>
      <c r="J7626" s="1" t="s">
        <v>131</v>
      </c>
      <c r="K7626" s="3">
        <v>43026.0</v>
      </c>
      <c r="L7626" s="3">
        <v>43086.0</v>
      </c>
      <c r="M7626" s="1">
        <v>59.0</v>
      </c>
    </row>
    <row r="7627">
      <c r="A7627" s="1" t="s">
        <v>7832</v>
      </c>
      <c r="B7627" s="1" t="s">
        <v>17</v>
      </c>
      <c r="C7627" s="1" t="str">
        <f t="array" ref="C7627">_xlfn.XLOOKUP($B7627, sales_teams!$A$2:$A$36, sales_teams!$B$2:$B$36)</f>
        <v>Dustin Brinkmann</v>
      </c>
      <c r="D7627" s="1" t="str">
        <f t="array" ref="D7627">_xlfn.XLOOKUP($B7627, sales_teams!$A$2:$A$36, sales_teams!$C$2:$C$36)</f>
        <v>Central</v>
      </c>
      <c r="E7627" s="1" t="s">
        <v>181</v>
      </c>
      <c r="F7627" s="1" t="s">
        <v>95</v>
      </c>
      <c r="G7627" s="1" t="str">
        <f t="array" ref="G7627">IF($F7627="", "", _xlfn.XLOOKUP($F7627,accounts!$A$2:$A$86,accounts!$B$2:$B$86, "Other"))</f>
        <v>finance</v>
      </c>
      <c r="H7627" s="1" t="str">
        <f t="array" ref="H7627">IF($F7627="", "", IFS(_xlfn.XLOOKUP($F7627, accounts!$A$2:$A$86, accounts!$E$2:$E$86, 0)&gt;=1000, "Enterprise", _xlfn.XLOOKUP($F7627, accounts!$A$2:$A$86, accounts!$E$2:$E$86, 0)&gt;=100, "Mid-Market", TRUE, "SMB"))</f>
        <v>Enterprise</v>
      </c>
      <c r="I7627" s="1" t="str">
        <f t="array" ref="I7627">IF($F7627="", "", _xlfn.XLOOKUP($F7627,accounts!$A$2:$A$86,accounts!$F$2:$F$86, "Other"))</f>
        <v>United States</v>
      </c>
      <c r="J7627" s="1" t="s">
        <v>131</v>
      </c>
      <c r="K7627" s="3">
        <v>43026.0</v>
      </c>
      <c r="L7627" s="3">
        <v>43028.0</v>
      </c>
      <c r="M7627" s="1">
        <v>474.0</v>
      </c>
    </row>
    <row r="7628">
      <c r="A7628" s="1" t="s">
        <v>7833</v>
      </c>
      <c r="B7628" s="1" t="s">
        <v>24</v>
      </c>
      <c r="C7628" s="1" t="str">
        <f t="array" ref="C7628">_xlfn.XLOOKUP($B7628, sales_teams!$A$2:$A$36, sales_teams!$B$2:$B$36)</f>
        <v>Melvin Marxen</v>
      </c>
      <c r="D7628" s="1" t="str">
        <f t="array" ref="D7628">_xlfn.XLOOKUP($B7628, sales_teams!$A$2:$A$36, sales_teams!$C$2:$C$36)</f>
        <v>Central</v>
      </c>
      <c r="E7628" s="1" t="s">
        <v>179</v>
      </c>
      <c r="F7628" s="1" t="s">
        <v>29</v>
      </c>
      <c r="G7628" s="1" t="str">
        <f t="array" ref="G7628">IF($F7628="", "", _xlfn.XLOOKUP($F7628,accounts!$A$2:$A$86,accounts!$B$2:$B$86, "Other"))</f>
        <v>medical</v>
      </c>
      <c r="H7628" s="1" t="str">
        <f t="array" ref="H7628">IF($F7628="", "", IFS(_xlfn.XLOOKUP($F7628, accounts!$A$2:$A$86, accounts!$E$2:$E$86, 0)&gt;=1000, "Enterprise", _xlfn.XLOOKUP($F7628, accounts!$A$2:$A$86, accounts!$E$2:$E$86, 0)&gt;=100, "Mid-Market", TRUE, "SMB"))</f>
        <v>Enterprise</v>
      </c>
      <c r="I7628" s="1" t="str">
        <f t="array" ref="I7628">IF($F7628="", "", _xlfn.XLOOKUP($F7628,accounts!$A$2:$A$86,accounts!$F$2:$F$86, "Other"))</f>
        <v>Philipines</v>
      </c>
      <c r="J7628" s="1" t="s">
        <v>131</v>
      </c>
      <c r="K7628" s="3">
        <v>43026.0</v>
      </c>
      <c r="L7628" s="3">
        <v>43038.0</v>
      </c>
      <c r="M7628" s="1">
        <v>43.0</v>
      </c>
    </row>
    <row r="7629">
      <c r="A7629" s="1" t="s">
        <v>7834</v>
      </c>
      <c r="B7629" s="1" t="s">
        <v>24</v>
      </c>
      <c r="C7629" s="1" t="str">
        <f t="array" ref="C7629">_xlfn.XLOOKUP($B7629, sales_teams!$A$2:$A$36, sales_teams!$B$2:$B$36)</f>
        <v>Melvin Marxen</v>
      </c>
      <c r="D7629" s="1" t="str">
        <f t="array" ref="D7629">_xlfn.XLOOKUP($B7629, sales_teams!$A$2:$A$36, sales_teams!$C$2:$C$36)</f>
        <v>Central</v>
      </c>
      <c r="E7629" s="1" t="s">
        <v>179</v>
      </c>
      <c r="F7629" s="1" t="s">
        <v>119</v>
      </c>
      <c r="G7629" s="1" t="str">
        <f t="array" ref="G7629">IF($F7629="", "", _xlfn.XLOOKUP($F7629,accounts!$A$2:$A$86,accounts!$B$2:$B$86, "Other"))</f>
        <v>technology</v>
      </c>
      <c r="H7629" s="1" t="str">
        <f t="array" ref="H7629">IF($F7629="", "", IFS(_xlfn.XLOOKUP($F7629, accounts!$A$2:$A$86, accounts!$E$2:$E$86, 0)&gt;=1000, "Enterprise", _xlfn.XLOOKUP($F7629, accounts!$A$2:$A$86, accounts!$E$2:$E$86, 0)&gt;=100, "Mid-Market", TRUE, "SMB"))</f>
        <v>Enterprise</v>
      </c>
      <c r="I7629" s="1" t="str">
        <f t="array" ref="I7629">IF($F7629="", "", _xlfn.XLOOKUP($F7629,accounts!$A$2:$A$86,accounts!$F$2:$F$86, "Other"))</f>
        <v>Korea</v>
      </c>
      <c r="J7629" s="1" t="s">
        <v>131</v>
      </c>
      <c r="K7629" s="3">
        <v>43026.0</v>
      </c>
      <c r="L7629" s="3">
        <v>43088.0</v>
      </c>
      <c r="M7629" s="1">
        <v>60.0</v>
      </c>
    </row>
    <row r="7630">
      <c r="A7630" s="1" t="s">
        <v>7835</v>
      </c>
      <c r="B7630" s="1" t="s">
        <v>28</v>
      </c>
      <c r="C7630" s="1" t="str">
        <f t="array" ref="C7630">_xlfn.XLOOKUP($B7630, sales_teams!$A$2:$A$36, sales_teams!$B$2:$B$36)</f>
        <v>Melvin Marxen</v>
      </c>
      <c r="D7630" s="1" t="str">
        <f t="array" ref="D7630">_xlfn.XLOOKUP($B7630, sales_teams!$A$2:$A$36, sales_teams!$C$2:$C$36)</f>
        <v>Central</v>
      </c>
      <c r="E7630" s="1" t="s">
        <v>181</v>
      </c>
      <c r="F7630" s="1" t="s">
        <v>165</v>
      </c>
      <c r="G7630" s="1" t="str">
        <f t="array" ref="G7630">IF($F7630="", "", _xlfn.XLOOKUP($F7630,accounts!$A$2:$A$86,accounts!$B$2:$B$86, "Other"))</f>
        <v>telecommunications</v>
      </c>
      <c r="H7630" s="1" t="str">
        <f t="array" ref="H7630">IF($F7630="", "", IFS(_xlfn.XLOOKUP($F7630, accounts!$A$2:$A$86, accounts!$E$2:$E$86, 0)&gt;=1000, "Enterprise", _xlfn.XLOOKUP($F7630, accounts!$A$2:$A$86, accounts!$E$2:$E$86, 0)&gt;=100, "Mid-Market", TRUE, "SMB"))</f>
        <v>Enterprise</v>
      </c>
      <c r="I7630" s="1" t="str">
        <f t="array" ref="I7630">IF($F7630="", "", _xlfn.XLOOKUP($F7630,accounts!$A$2:$A$86,accounts!$F$2:$F$86, "Other"))</f>
        <v>United States</v>
      </c>
      <c r="J7630" s="1" t="s">
        <v>192</v>
      </c>
      <c r="K7630" s="3">
        <v>43026.0</v>
      </c>
      <c r="L7630" s="3">
        <v>43037.0</v>
      </c>
      <c r="M7630" s="1">
        <v>0.0</v>
      </c>
    </row>
    <row r="7631">
      <c r="A7631" s="1" t="s">
        <v>7836</v>
      </c>
      <c r="B7631" s="1" t="s">
        <v>28</v>
      </c>
      <c r="C7631" s="1" t="str">
        <f t="array" ref="C7631">_xlfn.XLOOKUP($B7631, sales_teams!$A$2:$A$36, sales_teams!$B$2:$B$36)</f>
        <v>Melvin Marxen</v>
      </c>
      <c r="D7631" s="1" t="str">
        <f t="array" ref="D7631">_xlfn.XLOOKUP($B7631, sales_teams!$A$2:$A$36, sales_teams!$C$2:$C$36)</f>
        <v>Central</v>
      </c>
      <c r="E7631" s="1" t="s">
        <v>181</v>
      </c>
      <c r="F7631" s="1" t="s">
        <v>149</v>
      </c>
      <c r="G7631" s="1" t="str">
        <f t="array" ref="G7631">IF($F7631="", "", _xlfn.XLOOKUP($F7631,accounts!$A$2:$A$86,accounts!$B$2:$B$86, "Other"))</f>
        <v>medical</v>
      </c>
      <c r="H7631" s="1" t="str">
        <f t="array" ref="H7631">IF($F7631="", "", IFS(_xlfn.XLOOKUP($F7631, accounts!$A$2:$A$86, accounts!$E$2:$E$86, 0)&gt;=1000, "Enterprise", _xlfn.XLOOKUP($F7631, accounts!$A$2:$A$86, accounts!$E$2:$E$86, 0)&gt;=100, "Mid-Market", TRUE, "SMB"))</f>
        <v>Enterprise</v>
      </c>
      <c r="I7631" s="1" t="str">
        <f t="array" ref="I7631">IF($F7631="", "", _xlfn.XLOOKUP($F7631,accounts!$A$2:$A$86,accounts!$F$2:$F$86, "Other"))</f>
        <v>United States</v>
      </c>
      <c r="J7631" s="1" t="s">
        <v>131</v>
      </c>
      <c r="K7631" s="3">
        <v>43026.0</v>
      </c>
      <c r="L7631" s="3">
        <v>43035.0</v>
      </c>
      <c r="M7631" s="1">
        <v>461.0</v>
      </c>
    </row>
    <row r="7632">
      <c r="A7632" s="1" t="s">
        <v>7837</v>
      </c>
      <c r="B7632" s="1" t="s">
        <v>54</v>
      </c>
      <c r="C7632" s="1" t="str">
        <f t="array" ref="C7632">_xlfn.XLOOKUP($B7632, sales_teams!$A$2:$A$36, sales_teams!$B$2:$B$36)</f>
        <v>Rocco Neubert</v>
      </c>
      <c r="D7632" s="1" t="str">
        <f t="array" ref="D7632">_xlfn.XLOOKUP($B7632, sales_teams!$A$2:$A$36, sales_teams!$C$2:$C$36)</f>
        <v>East</v>
      </c>
      <c r="E7632" s="1" t="s">
        <v>109</v>
      </c>
      <c r="F7632" s="1" t="s">
        <v>169</v>
      </c>
      <c r="G7632" s="1" t="str">
        <f t="array" ref="G7632">IF($F7632="", "", _xlfn.XLOOKUP($F7632,accounts!$A$2:$A$86,accounts!$B$2:$B$86, "Other"))</f>
        <v>entertainment</v>
      </c>
      <c r="H7632" s="1" t="str">
        <f t="array" ref="H7632">IF($F7632="", "", IFS(_xlfn.XLOOKUP($F7632, accounts!$A$2:$A$86, accounts!$E$2:$E$86, 0)&gt;=1000, "Enterprise", _xlfn.XLOOKUP($F7632, accounts!$A$2:$A$86, accounts!$E$2:$E$86, 0)&gt;=100, "Mid-Market", TRUE, "SMB"))</f>
        <v>Enterprise</v>
      </c>
      <c r="I7632" s="1" t="str">
        <f t="array" ref="I7632">IF($F7632="", "", _xlfn.XLOOKUP($F7632,accounts!$A$2:$A$86,accounts!$F$2:$F$86, "Other"))</f>
        <v>United States</v>
      </c>
      <c r="J7632" s="1" t="s">
        <v>192</v>
      </c>
      <c r="K7632" s="3">
        <v>43026.0</v>
      </c>
      <c r="L7632" s="3">
        <v>43080.0</v>
      </c>
      <c r="M7632" s="1">
        <v>0.0</v>
      </c>
    </row>
    <row r="7633">
      <c r="A7633" s="1" t="s">
        <v>7838</v>
      </c>
      <c r="B7633" s="1" t="s">
        <v>54</v>
      </c>
      <c r="C7633" s="1" t="str">
        <f t="array" ref="C7633">_xlfn.XLOOKUP($B7633, sales_teams!$A$2:$A$36, sales_teams!$B$2:$B$36)</f>
        <v>Rocco Neubert</v>
      </c>
      <c r="D7633" s="1" t="str">
        <f t="array" ref="D7633">_xlfn.XLOOKUP($B7633, sales_teams!$A$2:$A$36, sales_teams!$C$2:$C$36)</f>
        <v>East</v>
      </c>
      <c r="E7633" s="1" t="s">
        <v>179</v>
      </c>
      <c r="F7633" s="1" t="s">
        <v>103</v>
      </c>
      <c r="G7633" s="1" t="str">
        <f t="array" ref="G7633">IF($F7633="", "", _xlfn.XLOOKUP($F7633,accounts!$A$2:$A$86,accounts!$B$2:$B$86, "Other"))</f>
        <v>retail</v>
      </c>
      <c r="H7633" s="1" t="str">
        <f t="array" ref="H7633">IF($F7633="", "", IFS(_xlfn.XLOOKUP($F7633, accounts!$A$2:$A$86, accounts!$E$2:$E$86, 0)&gt;=1000, "Enterprise", _xlfn.XLOOKUP($F7633, accounts!$A$2:$A$86, accounts!$E$2:$E$86, 0)&gt;=100, "Mid-Market", TRUE, "SMB"))</f>
        <v>Enterprise</v>
      </c>
      <c r="I7633" s="1" t="str">
        <f t="array" ref="I7633">IF($F7633="", "", _xlfn.XLOOKUP($F7633,accounts!$A$2:$A$86,accounts!$F$2:$F$86, "Other"))</f>
        <v>United States</v>
      </c>
      <c r="J7633" s="1" t="s">
        <v>131</v>
      </c>
      <c r="K7633" s="3">
        <v>43026.0</v>
      </c>
      <c r="L7633" s="3">
        <v>43027.0</v>
      </c>
      <c r="M7633" s="1">
        <v>54.0</v>
      </c>
    </row>
    <row r="7634">
      <c r="A7634" s="1" t="s">
        <v>7839</v>
      </c>
      <c r="B7634" s="1" t="s">
        <v>65</v>
      </c>
      <c r="C7634" s="1" t="str">
        <f t="array" ref="C7634">_xlfn.XLOOKUP($B7634, sales_teams!$A$2:$A$36, sales_teams!$B$2:$B$36)</f>
        <v>Celia Rouche</v>
      </c>
      <c r="D7634" s="1" t="str">
        <f t="array" ref="D7634">_xlfn.XLOOKUP($B7634, sales_teams!$A$2:$A$36, sales_teams!$C$2:$C$36)</f>
        <v>West</v>
      </c>
      <c r="E7634" s="1" t="s">
        <v>179</v>
      </c>
      <c r="G7634" s="1" t="str">
        <f t="array" ref="G7634">IF($F7634="", "", _xlfn.XLOOKUP($F7634,accounts!$A$2:$A$86,accounts!$B$2:$B$86, "Other"))</f>
        <v/>
      </c>
      <c r="H7634" s="1" t="str">
        <f t="array" ref="H7634">IF($F7634="", "", IFS(_xlfn.XLOOKUP($F7634, accounts!$A$2:$A$86, accounts!$E$2:$E$86, 0)&gt;=1000, "Enterprise", _xlfn.XLOOKUP($F7634, accounts!$A$2:$A$86, accounts!$E$2:$E$86, 0)&gt;=100, "Mid-Market", TRUE, "SMB"))</f>
        <v/>
      </c>
      <c r="I7634" s="1" t="str">
        <f t="array" ref="I7634">IF($F7634="", "", _xlfn.XLOOKUP($F7634,accounts!$A$2:$A$86,accounts!$F$2:$F$86, "Other"))</f>
        <v/>
      </c>
      <c r="J7634" s="1" t="s">
        <v>189</v>
      </c>
      <c r="K7634" s="3">
        <v>43026.0</v>
      </c>
    </row>
    <row r="7635">
      <c r="A7635" s="1" t="s">
        <v>7840</v>
      </c>
      <c r="B7635" s="1" t="s">
        <v>65</v>
      </c>
      <c r="C7635" s="1" t="str">
        <f t="array" ref="C7635">_xlfn.XLOOKUP($B7635, sales_teams!$A$2:$A$36, sales_teams!$B$2:$B$36)</f>
        <v>Celia Rouche</v>
      </c>
      <c r="D7635" s="1" t="str">
        <f t="array" ref="D7635">_xlfn.XLOOKUP($B7635, sales_teams!$A$2:$A$36, sales_teams!$C$2:$C$36)</f>
        <v>West</v>
      </c>
      <c r="E7635" s="1" t="s">
        <v>179</v>
      </c>
      <c r="F7635" s="1" t="s">
        <v>143</v>
      </c>
      <c r="G7635" s="1" t="str">
        <f t="array" ref="G7635">IF($F7635="", "", _xlfn.XLOOKUP($F7635,accounts!$A$2:$A$86,accounts!$B$2:$B$86, "Other"))</f>
        <v>entertainment</v>
      </c>
      <c r="H7635" s="1" t="str">
        <f t="array" ref="H7635">IF($F7635="", "", IFS(_xlfn.XLOOKUP($F7635, accounts!$A$2:$A$86, accounts!$E$2:$E$86, 0)&gt;=1000, "Enterprise", _xlfn.XLOOKUP($F7635, accounts!$A$2:$A$86, accounts!$E$2:$E$86, 0)&gt;=100, "Mid-Market", TRUE, "SMB"))</f>
        <v>Mid-Market</v>
      </c>
      <c r="I7635" s="1" t="str">
        <f t="array" ref="I7635">IF($F7635="", "", _xlfn.XLOOKUP($F7635,accounts!$A$2:$A$86,accounts!$F$2:$F$86, "Other"))</f>
        <v>United States</v>
      </c>
      <c r="J7635" s="1" t="s">
        <v>192</v>
      </c>
      <c r="K7635" s="3">
        <v>43026.0</v>
      </c>
      <c r="L7635" s="3">
        <v>43071.0</v>
      </c>
      <c r="M7635" s="1">
        <v>0.0</v>
      </c>
    </row>
    <row r="7636">
      <c r="A7636" s="1" t="s">
        <v>7841</v>
      </c>
      <c r="B7636" s="1" t="s">
        <v>41</v>
      </c>
      <c r="C7636" s="1" t="str">
        <f t="array" ref="C7636">_xlfn.XLOOKUP($B7636, sales_teams!$A$2:$A$36, sales_teams!$B$2:$B$36)</f>
        <v>Cara Losch</v>
      </c>
      <c r="D7636" s="1" t="str">
        <f t="array" ref="D7636">_xlfn.XLOOKUP($B7636, sales_teams!$A$2:$A$36, sales_teams!$C$2:$C$36)</f>
        <v>East</v>
      </c>
      <c r="E7636" s="1" t="s">
        <v>109</v>
      </c>
      <c r="F7636" s="1" t="s">
        <v>166</v>
      </c>
      <c r="G7636" s="1" t="str">
        <f t="array" ref="G7636">IF($F7636="", "", _xlfn.XLOOKUP($F7636,accounts!$A$2:$A$86,accounts!$B$2:$B$86, "Other"))</f>
        <v>finance</v>
      </c>
      <c r="H7636" s="1" t="str">
        <f t="array" ref="H7636">IF($F7636="", "", IFS(_xlfn.XLOOKUP($F7636, accounts!$A$2:$A$86, accounts!$E$2:$E$86, 0)&gt;=1000, "Enterprise", _xlfn.XLOOKUP($F7636, accounts!$A$2:$A$86, accounts!$E$2:$E$86, 0)&gt;=100, "Mid-Market", TRUE, "SMB"))</f>
        <v>Enterprise</v>
      </c>
      <c r="I7636" s="1" t="str">
        <f t="array" ref="I7636">IF($F7636="", "", _xlfn.XLOOKUP($F7636,accounts!$A$2:$A$86,accounts!$F$2:$F$86, "Other"))</f>
        <v>United States</v>
      </c>
      <c r="J7636" s="1" t="s">
        <v>192</v>
      </c>
      <c r="K7636" s="3">
        <v>43026.0</v>
      </c>
      <c r="L7636" s="3">
        <v>43033.0</v>
      </c>
      <c r="M7636" s="1">
        <v>0.0</v>
      </c>
    </row>
    <row r="7637">
      <c r="A7637" s="1" t="s">
        <v>7842</v>
      </c>
      <c r="B7637" s="1" t="s">
        <v>41</v>
      </c>
      <c r="C7637" s="1" t="str">
        <f t="array" ref="C7637">_xlfn.XLOOKUP($B7637, sales_teams!$A$2:$A$36, sales_teams!$B$2:$B$36)</f>
        <v>Cara Losch</v>
      </c>
      <c r="D7637" s="1" t="str">
        <f t="array" ref="D7637">_xlfn.XLOOKUP($B7637, sales_teams!$A$2:$A$36, sales_teams!$C$2:$C$36)</f>
        <v>East</v>
      </c>
      <c r="E7637" s="1" t="s">
        <v>179</v>
      </c>
      <c r="F7637" s="1" t="s">
        <v>121</v>
      </c>
      <c r="G7637" s="1" t="str">
        <f t="array" ref="G7637">IF($F7637="", "", _xlfn.XLOOKUP($F7637,accounts!$A$2:$A$86,accounts!$B$2:$B$86, "Other"))</f>
        <v>telecommunications</v>
      </c>
      <c r="H7637" s="1" t="str">
        <f t="array" ref="H7637">IF($F7637="", "", IFS(_xlfn.XLOOKUP($F7637, accounts!$A$2:$A$86, accounts!$E$2:$E$86, 0)&gt;=1000, "Enterprise", _xlfn.XLOOKUP($F7637, accounts!$A$2:$A$86, accounts!$E$2:$E$86, 0)&gt;=100, "Mid-Market", TRUE, "SMB"))</f>
        <v>Enterprise</v>
      </c>
      <c r="I7637" s="1" t="str">
        <f t="array" ref="I7637">IF($F7637="", "", _xlfn.XLOOKUP($F7637,accounts!$A$2:$A$86,accounts!$F$2:$F$86, "Other"))</f>
        <v>United States</v>
      </c>
      <c r="J7637" s="1" t="s">
        <v>192</v>
      </c>
      <c r="K7637" s="3">
        <v>43026.0</v>
      </c>
      <c r="L7637" s="3">
        <v>43036.0</v>
      </c>
      <c r="M7637" s="1">
        <v>0.0</v>
      </c>
    </row>
    <row r="7638">
      <c r="A7638" s="1" t="s">
        <v>7843</v>
      </c>
      <c r="B7638" s="1" t="s">
        <v>60</v>
      </c>
      <c r="C7638" s="1" t="str">
        <f t="array" ref="C7638">_xlfn.XLOOKUP($B7638, sales_teams!$A$2:$A$36, sales_teams!$B$2:$B$36)</f>
        <v>Celia Rouche</v>
      </c>
      <c r="D7638" s="1" t="str">
        <f t="array" ref="D7638">_xlfn.XLOOKUP($B7638, sales_teams!$A$2:$A$36, sales_teams!$C$2:$C$36)</f>
        <v>West</v>
      </c>
      <c r="E7638" s="1" t="s">
        <v>181</v>
      </c>
      <c r="F7638" s="1" t="s">
        <v>80</v>
      </c>
      <c r="G7638" s="1" t="str">
        <f t="array" ref="G7638">IF($F7638="", "", _xlfn.XLOOKUP($F7638,accounts!$A$2:$A$86,accounts!$B$2:$B$86, "Other"))</f>
        <v>technology</v>
      </c>
      <c r="H7638" s="1" t="str">
        <f t="array" ref="H7638">IF($F7638="", "", IFS(_xlfn.XLOOKUP($F7638, accounts!$A$2:$A$86, accounts!$E$2:$E$86, 0)&gt;=1000, "Enterprise", _xlfn.XLOOKUP($F7638, accounts!$A$2:$A$86, accounts!$E$2:$E$86, 0)&gt;=100, "Mid-Market", TRUE, "SMB"))</f>
        <v>Enterprise</v>
      </c>
      <c r="I7638" s="1" t="str">
        <f t="array" ref="I7638">IF($F7638="", "", _xlfn.XLOOKUP($F7638,accounts!$A$2:$A$86,accounts!$F$2:$F$86, "Other"))</f>
        <v>United States</v>
      </c>
      <c r="J7638" s="1" t="s">
        <v>192</v>
      </c>
      <c r="K7638" s="3">
        <v>43026.0</v>
      </c>
      <c r="L7638" s="3">
        <v>43100.0</v>
      </c>
      <c r="M7638" s="1">
        <v>0.0</v>
      </c>
    </row>
    <row r="7639">
      <c r="A7639" s="1" t="s">
        <v>7844</v>
      </c>
      <c r="B7639" s="1" t="s">
        <v>60</v>
      </c>
      <c r="C7639" s="1" t="str">
        <f t="array" ref="C7639">_xlfn.XLOOKUP($B7639, sales_teams!$A$2:$A$36, sales_teams!$B$2:$B$36)</f>
        <v>Celia Rouche</v>
      </c>
      <c r="D7639" s="1" t="str">
        <f t="array" ref="D7639">_xlfn.XLOOKUP($B7639, sales_teams!$A$2:$A$36, sales_teams!$C$2:$C$36)</f>
        <v>West</v>
      </c>
      <c r="E7639" s="1" t="s">
        <v>188</v>
      </c>
      <c r="F7639" s="1" t="s">
        <v>119</v>
      </c>
      <c r="G7639" s="1" t="str">
        <f t="array" ref="G7639">IF($F7639="", "", _xlfn.XLOOKUP($F7639,accounts!$A$2:$A$86,accounts!$B$2:$B$86, "Other"))</f>
        <v>technology</v>
      </c>
      <c r="H7639" s="1" t="str">
        <f t="array" ref="H7639">IF($F7639="", "", IFS(_xlfn.XLOOKUP($F7639, accounts!$A$2:$A$86, accounts!$E$2:$E$86, 0)&gt;=1000, "Enterprise", _xlfn.XLOOKUP($F7639, accounts!$A$2:$A$86, accounts!$E$2:$E$86, 0)&gt;=100, "Mid-Market", TRUE, "SMB"))</f>
        <v>Enterprise</v>
      </c>
      <c r="I7639" s="1" t="str">
        <f t="array" ref="I7639">IF($F7639="", "", _xlfn.XLOOKUP($F7639,accounts!$A$2:$A$86,accounts!$F$2:$F$86, "Other"))</f>
        <v>Korea</v>
      </c>
      <c r="J7639" s="1" t="s">
        <v>192</v>
      </c>
      <c r="K7639" s="3">
        <v>43026.0</v>
      </c>
      <c r="L7639" s="3">
        <v>43032.0</v>
      </c>
      <c r="M7639" s="1">
        <v>0.0</v>
      </c>
    </row>
    <row r="7640">
      <c r="A7640" s="1" t="s">
        <v>7845</v>
      </c>
      <c r="B7640" s="1" t="s">
        <v>60</v>
      </c>
      <c r="C7640" s="1" t="str">
        <f t="array" ref="C7640">_xlfn.XLOOKUP($B7640, sales_teams!$A$2:$A$36, sales_teams!$B$2:$B$36)</f>
        <v>Celia Rouche</v>
      </c>
      <c r="D7640" s="1" t="str">
        <f t="array" ref="D7640">_xlfn.XLOOKUP($B7640, sales_teams!$A$2:$A$36, sales_teams!$C$2:$C$36)</f>
        <v>West</v>
      </c>
      <c r="E7640" s="1" t="s">
        <v>188</v>
      </c>
      <c r="F7640" s="1" t="s">
        <v>147</v>
      </c>
      <c r="G7640" s="1" t="str">
        <f t="array" ref="G7640">IF($F7640="", "", _xlfn.XLOOKUP($F7640,accounts!$A$2:$A$86,accounts!$B$2:$B$86, "Other"))</f>
        <v>telecommunications</v>
      </c>
      <c r="H7640" s="1" t="str">
        <f t="array" ref="H7640">IF($F7640="", "", IFS(_xlfn.XLOOKUP($F7640, accounts!$A$2:$A$86, accounts!$E$2:$E$86, 0)&gt;=1000, "Enterprise", _xlfn.XLOOKUP($F7640, accounts!$A$2:$A$86, accounts!$E$2:$E$86, 0)&gt;=100, "Mid-Market", TRUE, "SMB"))</f>
        <v>Enterprise</v>
      </c>
      <c r="I7640" s="1" t="str">
        <f t="array" ref="I7640">IF($F7640="", "", _xlfn.XLOOKUP($F7640,accounts!$A$2:$A$86,accounts!$F$2:$F$86, "Other"))</f>
        <v>United States</v>
      </c>
      <c r="J7640" s="1" t="s">
        <v>131</v>
      </c>
      <c r="K7640" s="3">
        <v>43026.0</v>
      </c>
      <c r="L7640" s="3">
        <v>43035.0</v>
      </c>
      <c r="M7640" s="1">
        <v>3363.0</v>
      </c>
    </row>
    <row r="7641">
      <c r="A7641" s="1" t="s">
        <v>7846</v>
      </c>
      <c r="B7641" s="1" t="s">
        <v>7</v>
      </c>
      <c r="C7641" s="1" t="str">
        <f t="array" ref="C7641">_xlfn.XLOOKUP($B7641, sales_teams!$A$2:$A$36, sales_teams!$B$2:$B$36)</f>
        <v>Dustin Brinkmann</v>
      </c>
      <c r="D7641" s="1" t="str">
        <f t="array" ref="D7641">_xlfn.XLOOKUP($B7641, sales_teams!$A$2:$A$36, sales_teams!$C$2:$C$36)</f>
        <v>Central</v>
      </c>
      <c r="E7641" s="1" t="s">
        <v>109</v>
      </c>
      <c r="F7641" s="1" t="s">
        <v>119</v>
      </c>
      <c r="G7641" s="1" t="str">
        <f t="array" ref="G7641">IF($F7641="", "", _xlfn.XLOOKUP($F7641,accounts!$A$2:$A$86,accounts!$B$2:$B$86, "Other"))</f>
        <v>technology</v>
      </c>
      <c r="H7641" s="1" t="str">
        <f t="array" ref="H7641">IF($F7641="", "", IFS(_xlfn.XLOOKUP($F7641, accounts!$A$2:$A$86, accounts!$E$2:$E$86, 0)&gt;=1000, "Enterprise", _xlfn.XLOOKUP($F7641, accounts!$A$2:$A$86, accounts!$E$2:$E$86, 0)&gt;=100, "Mid-Market", TRUE, "SMB"))</f>
        <v>Enterprise</v>
      </c>
      <c r="I7641" s="1" t="str">
        <f t="array" ref="I7641">IF($F7641="", "", _xlfn.XLOOKUP($F7641,accounts!$A$2:$A$86,accounts!$F$2:$F$86, "Other"))</f>
        <v>Korea</v>
      </c>
      <c r="J7641" s="1" t="s">
        <v>131</v>
      </c>
      <c r="K7641" s="3">
        <v>43027.0</v>
      </c>
      <c r="L7641" s="3">
        <v>43038.0</v>
      </c>
      <c r="M7641" s="1">
        <v>1089.0</v>
      </c>
    </row>
    <row r="7642">
      <c r="A7642" s="1" t="s">
        <v>7847</v>
      </c>
      <c r="B7642" s="1" t="s">
        <v>52</v>
      </c>
      <c r="C7642" s="1" t="str">
        <f t="array" ref="C7642">_xlfn.XLOOKUP($B7642, sales_teams!$A$2:$A$36, sales_teams!$B$2:$B$36)</f>
        <v>Rocco Neubert</v>
      </c>
      <c r="D7642" s="1" t="str">
        <f t="array" ref="D7642">_xlfn.XLOOKUP($B7642, sales_teams!$A$2:$A$36, sales_teams!$C$2:$C$36)</f>
        <v>East</v>
      </c>
      <c r="E7642" s="1" t="s">
        <v>148</v>
      </c>
      <c r="F7642" s="1" t="s">
        <v>141</v>
      </c>
      <c r="G7642" s="1" t="str">
        <f t="array" ref="G7642">IF($F7642="", "", _xlfn.XLOOKUP($F7642,accounts!$A$2:$A$86,accounts!$B$2:$B$86, "Other"))</f>
        <v>finance</v>
      </c>
      <c r="H7642" s="1" t="str">
        <f t="array" ref="H7642">IF($F7642="", "", IFS(_xlfn.XLOOKUP($F7642, accounts!$A$2:$A$86, accounts!$E$2:$E$86, 0)&gt;=1000, "Enterprise", _xlfn.XLOOKUP($F7642, accounts!$A$2:$A$86, accounts!$E$2:$E$86, 0)&gt;=100, "Mid-Market", TRUE, "SMB"))</f>
        <v>Mid-Market</v>
      </c>
      <c r="I7642" s="1" t="str">
        <f t="array" ref="I7642">IF($F7642="", "", _xlfn.XLOOKUP($F7642,accounts!$A$2:$A$86,accounts!$F$2:$F$86, "Other"))</f>
        <v>United States</v>
      </c>
      <c r="J7642" s="1" t="s">
        <v>192</v>
      </c>
      <c r="K7642" s="3">
        <v>43027.0</v>
      </c>
      <c r="L7642" s="3">
        <v>43039.0</v>
      </c>
      <c r="M7642" s="1">
        <v>0.0</v>
      </c>
    </row>
    <row r="7643">
      <c r="A7643" s="1" t="s">
        <v>7848</v>
      </c>
      <c r="B7643" s="1" t="s">
        <v>52</v>
      </c>
      <c r="C7643" s="1" t="str">
        <f t="array" ref="C7643">_xlfn.XLOOKUP($B7643, sales_teams!$A$2:$A$36, sales_teams!$B$2:$B$36)</f>
        <v>Rocco Neubert</v>
      </c>
      <c r="D7643" s="1" t="str">
        <f t="array" ref="D7643">_xlfn.XLOOKUP($B7643, sales_teams!$A$2:$A$36, sales_teams!$C$2:$C$36)</f>
        <v>East</v>
      </c>
      <c r="E7643" s="1" t="s">
        <v>109</v>
      </c>
      <c r="F7643" s="1" t="s">
        <v>14</v>
      </c>
      <c r="G7643" s="1" t="str">
        <f t="array" ref="G7643">IF($F7643="", "", _xlfn.XLOOKUP($F7643,accounts!$A$2:$A$86,accounts!$B$2:$B$86, "Other"))</f>
        <v>technology</v>
      </c>
      <c r="H7643" s="1" t="str">
        <f t="array" ref="H7643">IF($F7643="", "", IFS(_xlfn.XLOOKUP($F7643, accounts!$A$2:$A$86, accounts!$E$2:$E$86, 0)&gt;=1000, "Enterprise", _xlfn.XLOOKUP($F7643, accounts!$A$2:$A$86, accounts!$E$2:$E$86, 0)&gt;=100, "Mid-Market", TRUE, "SMB"))</f>
        <v>Enterprise</v>
      </c>
      <c r="I7643" s="1" t="str">
        <f t="array" ref="I7643">IF($F7643="", "", _xlfn.XLOOKUP($F7643,accounts!$A$2:$A$86,accounts!$F$2:$F$86, "Other"))</f>
        <v>United States</v>
      </c>
      <c r="J7643" s="1" t="s">
        <v>131</v>
      </c>
      <c r="K7643" s="3">
        <v>43027.0</v>
      </c>
      <c r="L7643" s="3">
        <v>43029.0</v>
      </c>
      <c r="M7643" s="1">
        <v>1096.0</v>
      </c>
    </row>
    <row r="7644">
      <c r="A7644" s="1" t="s">
        <v>7849</v>
      </c>
      <c r="B7644" s="1" t="s">
        <v>12</v>
      </c>
      <c r="C7644" s="1" t="str">
        <f t="array" ref="C7644">_xlfn.XLOOKUP($B7644, sales_teams!$A$2:$A$36, sales_teams!$B$2:$B$36)</f>
        <v>Dustin Brinkmann</v>
      </c>
      <c r="D7644" s="1" t="str">
        <f t="array" ref="D7644">_xlfn.XLOOKUP($B7644, sales_teams!$A$2:$A$36, sales_teams!$C$2:$C$36)</f>
        <v>Central</v>
      </c>
      <c r="E7644" s="1" t="s">
        <v>179</v>
      </c>
      <c r="F7644" s="1" t="s">
        <v>149</v>
      </c>
      <c r="G7644" s="1" t="str">
        <f t="array" ref="G7644">IF($F7644="", "", _xlfn.XLOOKUP($F7644,accounts!$A$2:$A$86,accounts!$B$2:$B$86, "Other"))</f>
        <v>medical</v>
      </c>
      <c r="H7644" s="1" t="str">
        <f t="array" ref="H7644">IF($F7644="", "", IFS(_xlfn.XLOOKUP($F7644, accounts!$A$2:$A$86, accounts!$E$2:$E$86, 0)&gt;=1000, "Enterprise", _xlfn.XLOOKUP($F7644, accounts!$A$2:$A$86, accounts!$E$2:$E$86, 0)&gt;=100, "Mid-Market", TRUE, "SMB"))</f>
        <v>Enterprise</v>
      </c>
      <c r="I7644" s="1" t="str">
        <f t="array" ref="I7644">IF($F7644="", "", _xlfn.XLOOKUP($F7644,accounts!$A$2:$A$86,accounts!$F$2:$F$86, "Other"))</f>
        <v>United States</v>
      </c>
      <c r="J7644" s="1" t="s">
        <v>131</v>
      </c>
      <c r="K7644" s="3">
        <v>43027.0</v>
      </c>
      <c r="L7644" s="3">
        <v>43037.0</v>
      </c>
      <c r="M7644" s="1">
        <v>62.0</v>
      </c>
    </row>
    <row r="7645">
      <c r="A7645" s="1" t="s">
        <v>7850</v>
      </c>
      <c r="B7645" s="1" t="s">
        <v>39</v>
      </c>
      <c r="C7645" s="1" t="str">
        <f t="array" ref="C7645">_xlfn.XLOOKUP($B7645, sales_teams!$A$2:$A$36, sales_teams!$B$2:$B$36)</f>
        <v>Cara Losch</v>
      </c>
      <c r="D7645" s="1" t="str">
        <f t="array" ref="D7645">_xlfn.XLOOKUP($B7645, sales_teams!$A$2:$A$36, sales_teams!$C$2:$C$36)</f>
        <v>East</v>
      </c>
      <c r="E7645" s="1" t="s">
        <v>188</v>
      </c>
      <c r="F7645" s="1" t="s">
        <v>125</v>
      </c>
      <c r="G7645" s="1" t="str">
        <f t="array" ref="G7645">IF($F7645="", "", _xlfn.XLOOKUP($F7645,accounts!$A$2:$A$86,accounts!$B$2:$B$86, "Other"))</f>
        <v>software</v>
      </c>
      <c r="H7645" s="1" t="str">
        <f t="array" ref="H7645">IF($F7645="", "", IFS(_xlfn.XLOOKUP($F7645, accounts!$A$2:$A$86, accounts!$E$2:$E$86, 0)&gt;=1000, "Enterprise", _xlfn.XLOOKUP($F7645, accounts!$A$2:$A$86, accounts!$E$2:$E$86, 0)&gt;=100, "Mid-Market", TRUE, "SMB"))</f>
        <v>Enterprise</v>
      </c>
      <c r="I7645" s="1" t="str">
        <f t="array" ref="I7645">IF($F7645="", "", _xlfn.XLOOKUP($F7645,accounts!$A$2:$A$86,accounts!$F$2:$F$86, "Other"))</f>
        <v>United States</v>
      </c>
      <c r="J7645" s="1" t="s">
        <v>192</v>
      </c>
      <c r="K7645" s="3">
        <v>43027.0</v>
      </c>
      <c r="L7645" s="3">
        <v>43095.0</v>
      </c>
      <c r="M7645" s="1">
        <v>0.0</v>
      </c>
    </row>
    <row r="7646">
      <c r="A7646" s="1" t="s">
        <v>7851</v>
      </c>
      <c r="B7646" s="1" t="s">
        <v>39</v>
      </c>
      <c r="C7646" s="1" t="str">
        <f t="array" ref="C7646">_xlfn.XLOOKUP($B7646, sales_teams!$A$2:$A$36, sales_teams!$B$2:$B$36)</f>
        <v>Cara Losch</v>
      </c>
      <c r="D7646" s="1" t="str">
        <f t="array" ref="D7646">_xlfn.XLOOKUP($B7646, sales_teams!$A$2:$A$36, sales_teams!$C$2:$C$36)</f>
        <v>East</v>
      </c>
      <c r="E7646" s="1" t="s">
        <v>109</v>
      </c>
      <c r="F7646" s="1" t="s">
        <v>127</v>
      </c>
      <c r="G7646" s="1" t="str">
        <f t="array" ref="G7646">IF($F7646="", "", _xlfn.XLOOKUP($F7646,accounts!$A$2:$A$86,accounts!$B$2:$B$86, "Other"))</f>
        <v>technology</v>
      </c>
      <c r="H7646" s="1" t="str">
        <f t="array" ref="H7646">IF($F7646="", "", IFS(_xlfn.XLOOKUP($F7646, accounts!$A$2:$A$86, accounts!$E$2:$E$86, 0)&gt;=1000, "Enterprise", _xlfn.XLOOKUP($F7646, accounts!$A$2:$A$86, accounts!$E$2:$E$86, 0)&gt;=100, "Mid-Market", TRUE, "SMB"))</f>
        <v>Enterprise</v>
      </c>
      <c r="I7646" s="1" t="str">
        <f t="array" ref="I7646">IF($F7646="", "", _xlfn.XLOOKUP($F7646,accounts!$A$2:$A$86,accounts!$F$2:$F$86, "Other"))</f>
        <v>United States</v>
      </c>
      <c r="J7646" s="1" t="s">
        <v>131</v>
      </c>
      <c r="K7646" s="3">
        <v>43027.0</v>
      </c>
      <c r="L7646" s="3">
        <v>43029.0</v>
      </c>
      <c r="M7646" s="1">
        <v>1105.0</v>
      </c>
    </row>
    <row r="7647">
      <c r="A7647" s="1" t="s">
        <v>7852</v>
      </c>
      <c r="B7647" s="1" t="s">
        <v>48</v>
      </c>
      <c r="C7647" s="1" t="str">
        <f t="array" ref="C7647">_xlfn.XLOOKUP($B7647, sales_teams!$A$2:$A$36, sales_teams!$B$2:$B$36)</f>
        <v>Rocco Neubert</v>
      </c>
      <c r="D7647" s="1" t="str">
        <f t="array" ref="D7647">_xlfn.XLOOKUP($B7647, sales_teams!$A$2:$A$36, sales_teams!$C$2:$C$36)</f>
        <v>East</v>
      </c>
      <c r="E7647" s="1" t="s">
        <v>148</v>
      </c>
      <c r="F7647" s="1" t="s">
        <v>40</v>
      </c>
      <c r="G7647" s="1" t="str">
        <f t="array" ref="G7647">IF($F7647="", "", _xlfn.XLOOKUP($F7647,accounts!$A$2:$A$86,accounts!$B$2:$B$86, "Other"))</f>
        <v>technology</v>
      </c>
      <c r="H7647" s="1" t="str">
        <f t="array" ref="H7647">IF($F7647="", "", IFS(_xlfn.XLOOKUP($F7647, accounts!$A$2:$A$86, accounts!$E$2:$E$86, 0)&gt;=1000, "Enterprise", _xlfn.XLOOKUP($F7647, accounts!$A$2:$A$86, accounts!$E$2:$E$86, 0)&gt;=100, "Mid-Market", TRUE, "SMB"))</f>
        <v>Enterprise</v>
      </c>
      <c r="I7647" s="1" t="str">
        <f t="array" ref="I7647">IF($F7647="", "", _xlfn.XLOOKUP($F7647,accounts!$A$2:$A$86,accounts!$F$2:$F$86, "Other"))</f>
        <v>United States</v>
      </c>
      <c r="J7647" s="1" t="s">
        <v>192</v>
      </c>
      <c r="K7647" s="3">
        <v>43027.0</v>
      </c>
      <c r="L7647" s="3">
        <v>43036.0</v>
      </c>
      <c r="M7647" s="1">
        <v>0.0</v>
      </c>
    </row>
    <row r="7648">
      <c r="A7648" s="1" t="s">
        <v>7853</v>
      </c>
      <c r="B7648" s="1" t="s">
        <v>48</v>
      </c>
      <c r="C7648" s="1" t="str">
        <f t="array" ref="C7648">_xlfn.XLOOKUP($B7648, sales_teams!$A$2:$A$36, sales_teams!$B$2:$B$36)</f>
        <v>Rocco Neubert</v>
      </c>
      <c r="D7648" s="1" t="str">
        <f t="array" ref="D7648">_xlfn.XLOOKUP($B7648, sales_teams!$A$2:$A$36, sales_teams!$C$2:$C$36)</f>
        <v>East</v>
      </c>
      <c r="E7648" s="1" t="s">
        <v>148</v>
      </c>
      <c r="F7648" s="1" t="s">
        <v>32</v>
      </c>
      <c r="G7648" s="1" t="str">
        <f t="array" ref="G7648">IF($F7648="", "", _xlfn.XLOOKUP($F7648,accounts!$A$2:$A$86,accounts!$B$2:$B$86, "Other"))</f>
        <v>medical</v>
      </c>
      <c r="H7648" s="1" t="str">
        <f t="array" ref="H7648">IF($F7648="", "", IFS(_xlfn.XLOOKUP($F7648, accounts!$A$2:$A$86, accounts!$E$2:$E$86, 0)&gt;=1000, "Enterprise", _xlfn.XLOOKUP($F7648, accounts!$A$2:$A$86, accounts!$E$2:$E$86, 0)&gt;=100, "Mid-Market", TRUE, "SMB"))</f>
        <v>Enterprise</v>
      </c>
      <c r="I7648" s="1" t="str">
        <f t="array" ref="I7648">IF($F7648="", "", _xlfn.XLOOKUP($F7648,accounts!$A$2:$A$86,accounts!$F$2:$F$86, "Other"))</f>
        <v>United States</v>
      </c>
      <c r="J7648" s="1" t="s">
        <v>131</v>
      </c>
      <c r="K7648" s="3">
        <v>43027.0</v>
      </c>
      <c r="L7648" s="3">
        <v>43032.0</v>
      </c>
      <c r="M7648" s="1">
        <v>4353.0</v>
      </c>
    </row>
    <row r="7649">
      <c r="A7649" s="1" t="s">
        <v>7854</v>
      </c>
      <c r="B7649" s="1" t="s">
        <v>30</v>
      </c>
      <c r="C7649" s="1" t="str">
        <f t="array" ref="C7649">_xlfn.XLOOKUP($B7649, sales_teams!$A$2:$A$36, sales_teams!$B$2:$B$36)</f>
        <v>Melvin Marxen</v>
      </c>
      <c r="D7649" s="1" t="str">
        <f t="array" ref="D7649">_xlfn.XLOOKUP($B7649, sales_teams!$A$2:$A$36, sales_teams!$C$2:$C$36)</f>
        <v>Central</v>
      </c>
      <c r="E7649" s="1" t="s">
        <v>148</v>
      </c>
      <c r="F7649" s="1" t="s">
        <v>89</v>
      </c>
      <c r="G7649" s="1" t="str">
        <f t="array" ref="G7649">IF($F7649="", "", _xlfn.XLOOKUP($F7649,accounts!$A$2:$A$86,accounts!$B$2:$B$86, "Other"))</f>
        <v>finance</v>
      </c>
      <c r="H7649" s="1" t="str">
        <f t="array" ref="H7649">IF($F7649="", "", IFS(_xlfn.XLOOKUP($F7649, accounts!$A$2:$A$86, accounts!$E$2:$E$86, 0)&gt;=1000, "Enterprise", _xlfn.XLOOKUP($F7649, accounts!$A$2:$A$86, accounts!$E$2:$E$86, 0)&gt;=100, "Mid-Market", TRUE, "SMB"))</f>
        <v>Enterprise</v>
      </c>
      <c r="I7649" s="1" t="str">
        <f t="array" ref="I7649">IF($F7649="", "", _xlfn.XLOOKUP($F7649,accounts!$A$2:$A$86,accounts!$F$2:$F$86, "Other"))</f>
        <v>United States</v>
      </c>
      <c r="J7649" s="1" t="s">
        <v>192</v>
      </c>
      <c r="K7649" s="3">
        <v>43027.0</v>
      </c>
      <c r="L7649" s="3">
        <v>43036.0</v>
      </c>
      <c r="M7649" s="1">
        <v>0.0</v>
      </c>
    </row>
    <row r="7650">
      <c r="A7650" s="1" t="s">
        <v>7855</v>
      </c>
      <c r="B7650" s="1" t="s">
        <v>30</v>
      </c>
      <c r="C7650" s="1" t="str">
        <f t="array" ref="C7650">_xlfn.XLOOKUP($B7650, sales_teams!$A$2:$A$36, sales_teams!$B$2:$B$36)</f>
        <v>Melvin Marxen</v>
      </c>
      <c r="D7650" s="1" t="str">
        <f t="array" ref="D7650">_xlfn.XLOOKUP($B7650, sales_teams!$A$2:$A$36, sales_teams!$C$2:$C$36)</f>
        <v>Central</v>
      </c>
      <c r="E7650" s="1" t="s">
        <v>194</v>
      </c>
      <c r="F7650" s="1" t="s">
        <v>136</v>
      </c>
      <c r="G7650" s="1" t="str">
        <f t="array" ref="G7650">IF($F7650="", "", _xlfn.XLOOKUP($F7650,accounts!$A$2:$A$86,accounts!$B$2:$B$86, "Other"))</f>
        <v>services</v>
      </c>
      <c r="H7650" s="1" t="str">
        <f t="array" ref="H7650">IF($F7650="", "", IFS(_xlfn.XLOOKUP($F7650, accounts!$A$2:$A$86, accounts!$E$2:$E$86, 0)&gt;=1000, "Enterprise", _xlfn.XLOOKUP($F7650, accounts!$A$2:$A$86, accounts!$E$2:$E$86, 0)&gt;=100, "Mid-Market", TRUE, "SMB"))</f>
        <v>Enterprise</v>
      </c>
      <c r="I7650" s="1" t="str">
        <f t="array" ref="I7650">IF($F7650="", "", _xlfn.XLOOKUP($F7650,accounts!$A$2:$A$86,accounts!$F$2:$F$86, "Other"))</f>
        <v>United States</v>
      </c>
      <c r="J7650" s="1" t="s">
        <v>131</v>
      </c>
      <c r="K7650" s="3">
        <v>43027.0</v>
      </c>
      <c r="L7650" s="3">
        <v>43035.0</v>
      </c>
      <c r="M7650" s="1">
        <v>6276.0</v>
      </c>
    </row>
    <row r="7651">
      <c r="A7651" s="1" t="s">
        <v>7856</v>
      </c>
      <c r="B7651" s="1" t="s">
        <v>30</v>
      </c>
      <c r="C7651" s="1" t="str">
        <f t="array" ref="C7651">_xlfn.XLOOKUP($B7651, sales_teams!$A$2:$A$36, sales_teams!$B$2:$B$36)</f>
        <v>Melvin Marxen</v>
      </c>
      <c r="D7651" s="1" t="str">
        <f t="array" ref="D7651">_xlfn.XLOOKUP($B7651, sales_teams!$A$2:$A$36, sales_teams!$C$2:$C$36)</f>
        <v>Central</v>
      </c>
      <c r="E7651" s="1" t="s">
        <v>148</v>
      </c>
      <c r="F7651" s="1" t="s">
        <v>25</v>
      </c>
      <c r="G7651" s="1" t="str">
        <f t="array" ref="G7651">IF($F7651="", "", _xlfn.XLOOKUP($F7651,accounts!$A$2:$A$86,accounts!$B$2:$B$86, "Other"))</f>
        <v>medical</v>
      </c>
      <c r="H7651" s="1" t="str">
        <f t="array" ref="H7651">IF($F7651="", "", IFS(_xlfn.XLOOKUP($F7651, accounts!$A$2:$A$86, accounts!$E$2:$E$86, 0)&gt;=1000, "Enterprise", _xlfn.XLOOKUP($F7651, accounts!$A$2:$A$86, accounts!$E$2:$E$86, 0)&gt;=100, "Mid-Market", TRUE, "SMB"))</f>
        <v>Enterprise</v>
      </c>
      <c r="I7651" s="1" t="str">
        <f t="array" ref="I7651">IF($F7651="", "", _xlfn.XLOOKUP($F7651,accounts!$A$2:$A$86,accounts!$F$2:$F$86, "Other"))</f>
        <v>Kenya</v>
      </c>
      <c r="J7651" s="1" t="s">
        <v>131</v>
      </c>
      <c r="K7651" s="3">
        <v>43027.0</v>
      </c>
      <c r="L7651" s="3">
        <v>43035.0</v>
      </c>
      <c r="M7651" s="1">
        <v>4688.0</v>
      </c>
    </row>
    <row r="7652">
      <c r="A7652" s="1" t="s">
        <v>7857</v>
      </c>
      <c r="B7652" s="1" t="s">
        <v>42</v>
      </c>
      <c r="C7652" s="1" t="str">
        <f t="array" ref="C7652">_xlfn.XLOOKUP($B7652, sales_teams!$A$2:$A$36, sales_teams!$B$2:$B$36)</f>
        <v>Cara Losch</v>
      </c>
      <c r="D7652" s="1" t="str">
        <f t="array" ref="D7652">_xlfn.XLOOKUP($B7652, sales_teams!$A$2:$A$36, sales_teams!$C$2:$C$36)</f>
        <v>East</v>
      </c>
      <c r="E7652" s="1" t="s">
        <v>181</v>
      </c>
      <c r="F7652" s="1" t="s">
        <v>140</v>
      </c>
      <c r="G7652" s="1" t="str">
        <f t="array" ref="G7652">IF($F7652="", "", _xlfn.XLOOKUP($F7652,accounts!$A$2:$A$86,accounts!$B$2:$B$86, "Other"))</f>
        <v>employment</v>
      </c>
      <c r="H7652" s="1" t="str">
        <f t="array" ref="H7652">IF($F7652="", "", IFS(_xlfn.XLOOKUP($F7652, accounts!$A$2:$A$86, accounts!$E$2:$E$86, 0)&gt;=1000, "Enterprise", _xlfn.XLOOKUP($F7652, accounts!$A$2:$A$86, accounts!$E$2:$E$86, 0)&gt;=100, "Mid-Market", TRUE, "SMB"))</f>
        <v>Enterprise</v>
      </c>
      <c r="I7652" s="1" t="str">
        <f t="array" ref="I7652">IF($F7652="", "", _xlfn.XLOOKUP($F7652,accounts!$A$2:$A$86,accounts!$F$2:$F$86, "Other"))</f>
        <v>United States</v>
      </c>
      <c r="J7652" s="1" t="s">
        <v>192</v>
      </c>
      <c r="K7652" s="3">
        <v>43027.0</v>
      </c>
      <c r="L7652" s="3">
        <v>43034.0</v>
      </c>
      <c r="M7652" s="1">
        <v>0.0</v>
      </c>
    </row>
    <row r="7653">
      <c r="A7653" s="1" t="s">
        <v>7858</v>
      </c>
      <c r="B7653" s="1" t="s">
        <v>42</v>
      </c>
      <c r="C7653" s="1" t="str">
        <f t="array" ref="C7653">_xlfn.XLOOKUP($B7653, sales_teams!$A$2:$A$36, sales_teams!$B$2:$B$36)</f>
        <v>Cara Losch</v>
      </c>
      <c r="D7653" s="1" t="str">
        <f t="array" ref="D7653">_xlfn.XLOOKUP($B7653, sales_teams!$A$2:$A$36, sales_teams!$C$2:$C$36)</f>
        <v>East</v>
      </c>
      <c r="E7653" s="1" t="s">
        <v>188</v>
      </c>
      <c r="F7653" s="1" t="s">
        <v>141</v>
      </c>
      <c r="G7653" s="1" t="str">
        <f t="array" ref="G7653">IF($F7653="", "", _xlfn.XLOOKUP($F7653,accounts!$A$2:$A$86,accounts!$B$2:$B$86, "Other"))</f>
        <v>finance</v>
      </c>
      <c r="H7653" s="1" t="str">
        <f t="array" ref="H7653">IF($F7653="", "", IFS(_xlfn.XLOOKUP($F7653, accounts!$A$2:$A$86, accounts!$E$2:$E$86, 0)&gt;=1000, "Enterprise", _xlfn.XLOOKUP($F7653, accounts!$A$2:$A$86, accounts!$E$2:$E$86, 0)&gt;=100, "Mid-Market", TRUE, "SMB"))</f>
        <v>Mid-Market</v>
      </c>
      <c r="I7653" s="1" t="str">
        <f t="array" ref="I7653">IF($F7653="", "", _xlfn.XLOOKUP($F7653,accounts!$A$2:$A$86,accounts!$F$2:$F$86, "Other"))</f>
        <v>United States</v>
      </c>
      <c r="J7653" s="1" t="s">
        <v>131</v>
      </c>
      <c r="K7653" s="3">
        <v>43027.0</v>
      </c>
      <c r="L7653" s="3">
        <v>43040.0</v>
      </c>
      <c r="M7653" s="1">
        <v>3422.0</v>
      </c>
    </row>
    <row r="7654">
      <c r="A7654" s="1" t="s">
        <v>7859</v>
      </c>
      <c r="B7654" s="1" t="s">
        <v>26</v>
      </c>
      <c r="C7654" s="1" t="str">
        <f t="array" ref="C7654">_xlfn.XLOOKUP($B7654, sales_teams!$A$2:$A$36, sales_teams!$B$2:$B$36)</f>
        <v>Melvin Marxen</v>
      </c>
      <c r="D7654" s="1" t="str">
        <f t="array" ref="D7654">_xlfn.XLOOKUP($B7654, sales_teams!$A$2:$A$36, sales_teams!$C$2:$C$36)</f>
        <v>Central</v>
      </c>
      <c r="E7654" s="1" t="s">
        <v>179</v>
      </c>
      <c r="F7654" s="1" t="s">
        <v>119</v>
      </c>
      <c r="G7654" s="1" t="str">
        <f t="array" ref="G7654">IF($F7654="", "", _xlfn.XLOOKUP($F7654,accounts!$A$2:$A$86,accounts!$B$2:$B$86, "Other"))</f>
        <v>technology</v>
      </c>
      <c r="H7654" s="1" t="str">
        <f t="array" ref="H7654">IF($F7654="", "", IFS(_xlfn.XLOOKUP($F7654, accounts!$A$2:$A$86, accounts!$E$2:$E$86, 0)&gt;=1000, "Enterprise", _xlfn.XLOOKUP($F7654, accounts!$A$2:$A$86, accounts!$E$2:$E$86, 0)&gt;=100, "Mid-Market", TRUE, "SMB"))</f>
        <v>Enterprise</v>
      </c>
      <c r="I7654" s="1" t="str">
        <f t="array" ref="I7654">IF($F7654="", "", _xlfn.XLOOKUP($F7654,accounts!$A$2:$A$86,accounts!$F$2:$F$86, "Other"))</f>
        <v>Korea</v>
      </c>
      <c r="J7654" s="1" t="s">
        <v>192</v>
      </c>
      <c r="K7654" s="3">
        <v>43027.0</v>
      </c>
      <c r="L7654" s="3">
        <v>43028.0</v>
      </c>
      <c r="M7654" s="1">
        <v>0.0</v>
      </c>
    </row>
    <row r="7655">
      <c r="A7655" s="1" t="s">
        <v>7860</v>
      </c>
      <c r="B7655" s="1" t="s">
        <v>26</v>
      </c>
      <c r="C7655" s="1" t="str">
        <f t="array" ref="C7655">_xlfn.XLOOKUP($B7655, sales_teams!$A$2:$A$36, sales_teams!$B$2:$B$36)</f>
        <v>Melvin Marxen</v>
      </c>
      <c r="D7655" s="1" t="str">
        <f t="array" ref="D7655">_xlfn.XLOOKUP($B7655, sales_teams!$A$2:$A$36, sales_teams!$C$2:$C$36)</f>
        <v>Central</v>
      </c>
      <c r="E7655" s="1" t="s">
        <v>148</v>
      </c>
      <c r="F7655" s="1" t="s">
        <v>78</v>
      </c>
      <c r="G7655" s="1" t="str">
        <f t="array" ref="G7655">IF($F7655="", "", _xlfn.XLOOKUP($F7655,accounts!$A$2:$A$86,accounts!$B$2:$B$86, "Other"))</f>
        <v>marketing</v>
      </c>
      <c r="H7655" s="1" t="str">
        <f t="array" ref="H7655">IF($F7655="", "", IFS(_xlfn.XLOOKUP($F7655, accounts!$A$2:$A$86, accounts!$E$2:$E$86, 0)&gt;=1000, "Enterprise", _xlfn.XLOOKUP($F7655, accounts!$A$2:$A$86, accounts!$E$2:$E$86, 0)&gt;=100, "Mid-Market", TRUE, "SMB"))</f>
        <v>Enterprise</v>
      </c>
      <c r="I7655" s="1" t="str">
        <f t="array" ref="I7655">IF($F7655="", "", _xlfn.XLOOKUP($F7655,accounts!$A$2:$A$86,accounts!$F$2:$F$86, "Other"))</f>
        <v>United States</v>
      </c>
      <c r="J7655" s="1" t="s">
        <v>131</v>
      </c>
      <c r="K7655" s="3">
        <v>43027.0</v>
      </c>
      <c r="L7655" s="3">
        <v>43078.0</v>
      </c>
      <c r="M7655" s="1">
        <v>5192.0</v>
      </c>
    </row>
    <row r="7656">
      <c r="A7656" s="1" t="s">
        <v>7861</v>
      </c>
      <c r="B7656" s="1" t="s">
        <v>88</v>
      </c>
      <c r="C7656" s="1" t="str">
        <f t="array" ref="C7656">_xlfn.XLOOKUP($B7656, sales_teams!$A$2:$A$36, sales_teams!$B$2:$B$36)</f>
        <v>Celia Rouche</v>
      </c>
      <c r="D7656" s="1" t="str">
        <f t="array" ref="D7656">_xlfn.XLOOKUP($B7656, sales_teams!$A$2:$A$36, sales_teams!$C$2:$C$36)</f>
        <v>West</v>
      </c>
      <c r="E7656" s="1" t="s">
        <v>109</v>
      </c>
      <c r="F7656" s="1" t="s">
        <v>119</v>
      </c>
      <c r="G7656" s="1" t="str">
        <f t="array" ref="G7656">IF($F7656="", "", _xlfn.XLOOKUP($F7656,accounts!$A$2:$A$86,accounts!$B$2:$B$86, "Other"))</f>
        <v>technology</v>
      </c>
      <c r="H7656" s="1" t="str">
        <f t="array" ref="H7656">IF($F7656="", "", IFS(_xlfn.XLOOKUP($F7656, accounts!$A$2:$A$86, accounts!$E$2:$E$86, 0)&gt;=1000, "Enterprise", _xlfn.XLOOKUP($F7656, accounts!$A$2:$A$86, accounts!$E$2:$E$86, 0)&gt;=100, "Mid-Market", TRUE, "SMB"))</f>
        <v>Enterprise</v>
      </c>
      <c r="I7656" s="1" t="str">
        <f t="array" ref="I7656">IF($F7656="", "", _xlfn.XLOOKUP($F7656,accounts!$A$2:$A$86,accounts!$F$2:$F$86, "Other"))</f>
        <v>Korea</v>
      </c>
      <c r="J7656" s="1" t="s">
        <v>131</v>
      </c>
      <c r="K7656" s="3">
        <v>43027.0</v>
      </c>
      <c r="L7656" s="3">
        <v>43036.0</v>
      </c>
      <c r="M7656" s="1">
        <v>1226.0</v>
      </c>
    </row>
    <row r="7657">
      <c r="A7657" s="1" t="s">
        <v>7862</v>
      </c>
      <c r="B7657" s="1" t="s">
        <v>88</v>
      </c>
      <c r="C7657" s="1" t="str">
        <f t="array" ref="C7657">_xlfn.XLOOKUP($B7657, sales_teams!$A$2:$A$36, sales_teams!$B$2:$B$36)</f>
        <v>Celia Rouche</v>
      </c>
      <c r="D7657" s="1" t="str">
        <f t="array" ref="D7657">_xlfn.XLOOKUP($B7657, sales_teams!$A$2:$A$36, sales_teams!$C$2:$C$36)</f>
        <v>West</v>
      </c>
      <c r="E7657" s="1" t="s">
        <v>194</v>
      </c>
      <c r="F7657" s="1" t="s">
        <v>124</v>
      </c>
      <c r="G7657" s="1" t="str">
        <f t="array" ref="G7657">IF($F7657="", "", _xlfn.XLOOKUP($F7657,accounts!$A$2:$A$86,accounts!$B$2:$B$86, "Other"))</f>
        <v>retail</v>
      </c>
      <c r="H7657" s="1" t="str">
        <f t="array" ref="H7657">IF($F7657="", "", IFS(_xlfn.XLOOKUP($F7657, accounts!$A$2:$A$86, accounts!$E$2:$E$86, 0)&gt;=1000, "Enterprise", _xlfn.XLOOKUP($F7657, accounts!$A$2:$A$86, accounts!$E$2:$E$86, 0)&gt;=100, "Mid-Market", TRUE, "SMB"))</f>
        <v>Enterprise</v>
      </c>
      <c r="I7657" s="1" t="str">
        <f t="array" ref="I7657">IF($F7657="", "", _xlfn.XLOOKUP($F7657,accounts!$A$2:$A$86,accounts!$F$2:$F$86, "Other"))</f>
        <v>United States</v>
      </c>
      <c r="J7657" s="1" t="s">
        <v>131</v>
      </c>
      <c r="K7657" s="3">
        <v>43027.0</v>
      </c>
      <c r="L7657" s="3">
        <v>43033.0</v>
      </c>
      <c r="M7657" s="1">
        <v>4552.0</v>
      </c>
    </row>
    <row r="7658">
      <c r="A7658" s="1" t="s">
        <v>7863</v>
      </c>
      <c r="B7658" s="1" t="s">
        <v>99</v>
      </c>
      <c r="C7658" s="1" t="str">
        <f t="array" ref="C7658">_xlfn.XLOOKUP($B7658, sales_teams!$A$2:$A$36, sales_teams!$B$2:$B$36)</f>
        <v>Summer Sewald</v>
      </c>
      <c r="D7658" s="1" t="str">
        <f t="array" ref="D7658">_xlfn.XLOOKUP($B7658, sales_teams!$A$2:$A$36, sales_teams!$C$2:$C$36)</f>
        <v>West</v>
      </c>
      <c r="E7658" s="1" t="s">
        <v>194</v>
      </c>
      <c r="G7658" s="1" t="str">
        <f t="array" ref="G7658">IF($F7658="", "", _xlfn.XLOOKUP($F7658,accounts!$A$2:$A$86,accounts!$B$2:$B$86, "Other"))</f>
        <v/>
      </c>
      <c r="H7658" s="1" t="str">
        <f t="array" ref="H7658">IF($F7658="", "", IFS(_xlfn.XLOOKUP($F7658, accounts!$A$2:$A$86, accounts!$E$2:$E$86, 0)&gt;=1000, "Enterprise", _xlfn.XLOOKUP($F7658, accounts!$A$2:$A$86, accounts!$E$2:$E$86, 0)&gt;=100, "Mid-Market", TRUE, "SMB"))</f>
        <v/>
      </c>
      <c r="I7658" s="1" t="str">
        <f t="array" ref="I7658">IF($F7658="", "", _xlfn.XLOOKUP($F7658,accounts!$A$2:$A$86,accounts!$F$2:$F$86, "Other"))</f>
        <v/>
      </c>
      <c r="J7658" s="1" t="s">
        <v>189</v>
      </c>
      <c r="K7658" s="3">
        <v>43027.0</v>
      </c>
    </row>
    <row r="7659">
      <c r="A7659" s="1" t="s">
        <v>7864</v>
      </c>
      <c r="B7659" s="1" t="s">
        <v>99</v>
      </c>
      <c r="C7659" s="1" t="str">
        <f t="array" ref="C7659">_xlfn.XLOOKUP($B7659, sales_teams!$A$2:$A$36, sales_teams!$B$2:$B$36)</f>
        <v>Summer Sewald</v>
      </c>
      <c r="D7659" s="1" t="str">
        <f t="array" ref="D7659">_xlfn.XLOOKUP($B7659, sales_teams!$A$2:$A$36, sales_teams!$C$2:$C$36)</f>
        <v>West</v>
      </c>
      <c r="E7659" s="1" t="s">
        <v>194</v>
      </c>
      <c r="F7659" s="1" t="s">
        <v>168</v>
      </c>
      <c r="G7659" s="1" t="str">
        <f t="array" ref="G7659">IF($F7659="", "", _xlfn.XLOOKUP($F7659,accounts!$A$2:$A$86,accounts!$B$2:$B$86, "Other"))</f>
        <v>finance</v>
      </c>
      <c r="H7659" s="1" t="str">
        <f t="array" ref="H7659">IF($F7659="", "", IFS(_xlfn.XLOOKUP($F7659, accounts!$A$2:$A$86, accounts!$E$2:$E$86, 0)&gt;=1000, "Enterprise", _xlfn.XLOOKUP($F7659, accounts!$A$2:$A$86, accounts!$E$2:$E$86, 0)&gt;=100, "Mid-Market", TRUE, "SMB"))</f>
        <v>Enterprise</v>
      </c>
      <c r="I7659" s="1" t="str">
        <f t="array" ref="I7659">IF($F7659="", "", _xlfn.XLOOKUP($F7659,accounts!$A$2:$A$86,accounts!$F$2:$F$86, "Other"))</f>
        <v>United States</v>
      </c>
      <c r="J7659" s="1" t="s">
        <v>131</v>
      </c>
      <c r="K7659" s="3">
        <v>43027.0</v>
      </c>
      <c r="L7659" s="3">
        <v>43034.0</v>
      </c>
      <c r="M7659" s="1">
        <v>5569.0</v>
      </c>
    </row>
    <row r="7660">
      <c r="A7660" s="1" t="s">
        <v>7865</v>
      </c>
      <c r="B7660" s="1" t="s">
        <v>99</v>
      </c>
      <c r="C7660" s="1" t="str">
        <f t="array" ref="C7660">_xlfn.XLOOKUP($B7660, sales_teams!$A$2:$A$36, sales_teams!$B$2:$B$36)</f>
        <v>Summer Sewald</v>
      </c>
      <c r="D7660" s="1" t="str">
        <f t="array" ref="D7660">_xlfn.XLOOKUP($B7660, sales_teams!$A$2:$A$36, sales_teams!$C$2:$C$36)</f>
        <v>West</v>
      </c>
      <c r="E7660" s="1" t="s">
        <v>148</v>
      </c>
      <c r="F7660" s="1" t="s">
        <v>84</v>
      </c>
      <c r="G7660" s="1" t="str">
        <f t="array" ref="G7660">IF($F7660="", "", _xlfn.XLOOKUP($F7660,accounts!$A$2:$A$86,accounts!$B$2:$B$86, "Other"))</f>
        <v>retail</v>
      </c>
      <c r="H7660" s="1" t="str">
        <f t="array" ref="H7660">IF($F7660="", "", IFS(_xlfn.XLOOKUP($F7660, accounts!$A$2:$A$86, accounts!$E$2:$E$86, 0)&gt;=1000, "Enterprise", _xlfn.XLOOKUP($F7660, accounts!$A$2:$A$86, accounts!$E$2:$E$86, 0)&gt;=100, "Mid-Market", TRUE, "SMB"))</f>
        <v>Enterprise</v>
      </c>
      <c r="I7660" s="1" t="str">
        <f t="array" ref="I7660">IF($F7660="", "", _xlfn.XLOOKUP($F7660,accounts!$A$2:$A$86,accounts!$F$2:$F$86, "Other"))</f>
        <v>United States</v>
      </c>
      <c r="J7660" s="1" t="s">
        <v>131</v>
      </c>
      <c r="K7660" s="3">
        <v>43027.0</v>
      </c>
      <c r="L7660" s="3">
        <v>43028.0</v>
      </c>
      <c r="M7660" s="1">
        <v>4389.0</v>
      </c>
    </row>
    <row r="7661">
      <c r="A7661" s="1" t="s">
        <v>7866</v>
      </c>
      <c r="B7661" s="1" t="s">
        <v>19</v>
      </c>
      <c r="C7661" s="1" t="str">
        <f t="array" ref="C7661">_xlfn.XLOOKUP($B7661, sales_teams!$A$2:$A$36, sales_teams!$B$2:$B$36)</f>
        <v>Melvin Marxen</v>
      </c>
      <c r="D7661" s="1" t="str">
        <f t="array" ref="D7661">_xlfn.XLOOKUP($B7661, sales_teams!$A$2:$A$36, sales_teams!$C$2:$C$36)</f>
        <v>Central</v>
      </c>
      <c r="E7661" s="1" t="s">
        <v>194</v>
      </c>
      <c r="F7661" s="1" t="s">
        <v>119</v>
      </c>
      <c r="G7661" s="1" t="str">
        <f t="array" ref="G7661">IF($F7661="", "", _xlfn.XLOOKUP($F7661,accounts!$A$2:$A$86,accounts!$B$2:$B$86, "Other"))</f>
        <v>technology</v>
      </c>
      <c r="H7661" s="1" t="str">
        <f t="array" ref="H7661">IF($F7661="", "", IFS(_xlfn.XLOOKUP($F7661, accounts!$A$2:$A$86, accounts!$E$2:$E$86, 0)&gt;=1000, "Enterprise", _xlfn.XLOOKUP($F7661, accounts!$A$2:$A$86, accounts!$E$2:$E$86, 0)&gt;=100, "Mid-Market", TRUE, "SMB"))</f>
        <v>Enterprise</v>
      </c>
      <c r="I7661" s="1" t="str">
        <f t="array" ref="I7661">IF($F7661="", "", _xlfn.XLOOKUP($F7661,accounts!$A$2:$A$86,accounts!$F$2:$F$86, "Other"))</f>
        <v>Korea</v>
      </c>
      <c r="J7661" s="1" t="s">
        <v>192</v>
      </c>
      <c r="K7661" s="3">
        <v>43027.0</v>
      </c>
      <c r="L7661" s="3">
        <v>43040.0</v>
      </c>
      <c r="M7661" s="1">
        <v>0.0</v>
      </c>
    </row>
    <row r="7662">
      <c r="A7662" s="1" t="s">
        <v>7867</v>
      </c>
      <c r="B7662" s="1" t="s">
        <v>104</v>
      </c>
      <c r="C7662" s="1" t="str">
        <f t="array" ref="C7662">_xlfn.XLOOKUP($B7662, sales_teams!$A$2:$A$36, sales_teams!$B$2:$B$36)</f>
        <v>Summer Sewald</v>
      </c>
      <c r="D7662" s="1" t="str">
        <f t="array" ref="D7662">_xlfn.XLOOKUP($B7662, sales_teams!$A$2:$A$36, sales_teams!$C$2:$C$36)</f>
        <v>West</v>
      </c>
      <c r="E7662" s="1" t="s">
        <v>148</v>
      </c>
      <c r="G7662" s="1" t="str">
        <f t="array" ref="G7662">IF($F7662="", "", _xlfn.XLOOKUP($F7662,accounts!$A$2:$A$86,accounts!$B$2:$B$86, "Other"))</f>
        <v/>
      </c>
      <c r="H7662" s="1" t="str">
        <f t="array" ref="H7662">IF($F7662="", "", IFS(_xlfn.XLOOKUP($F7662, accounts!$A$2:$A$86, accounts!$E$2:$E$86, 0)&gt;=1000, "Enterprise", _xlfn.XLOOKUP($F7662, accounts!$A$2:$A$86, accounts!$E$2:$E$86, 0)&gt;=100, "Mid-Market", TRUE, "SMB"))</f>
        <v/>
      </c>
      <c r="I7662" s="1" t="str">
        <f t="array" ref="I7662">IF($F7662="", "", _xlfn.XLOOKUP($F7662,accounts!$A$2:$A$86,accounts!$F$2:$F$86, "Other"))</f>
        <v/>
      </c>
      <c r="J7662" s="1" t="s">
        <v>189</v>
      </c>
      <c r="K7662" s="3">
        <v>43027.0</v>
      </c>
    </row>
    <row r="7663">
      <c r="A7663" s="1" t="s">
        <v>7868</v>
      </c>
      <c r="B7663" s="1" t="s">
        <v>102</v>
      </c>
      <c r="C7663" s="1" t="str">
        <f t="array" ref="C7663">_xlfn.XLOOKUP($B7663, sales_teams!$A$2:$A$36, sales_teams!$B$2:$B$36)</f>
        <v>Summer Sewald</v>
      </c>
      <c r="D7663" s="1" t="str">
        <f t="array" ref="D7663">_xlfn.XLOOKUP($B7663, sales_teams!$A$2:$A$36, sales_teams!$C$2:$C$36)</f>
        <v>West</v>
      </c>
      <c r="E7663" s="1" t="s">
        <v>188</v>
      </c>
      <c r="G7663" s="1" t="str">
        <f t="array" ref="G7663">IF($F7663="", "", _xlfn.XLOOKUP($F7663,accounts!$A$2:$A$86,accounts!$B$2:$B$86, "Other"))</f>
        <v/>
      </c>
      <c r="H7663" s="1" t="str">
        <f t="array" ref="H7663">IF($F7663="", "", IFS(_xlfn.XLOOKUP($F7663, accounts!$A$2:$A$86, accounts!$E$2:$E$86, 0)&gt;=1000, "Enterprise", _xlfn.XLOOKUP($F7663, accounts!$A$2:$A$86, accounts!$E$2:$E$86, 0)&gt;=100, "Mid-Market", TRUE, "SMB"))</f>
        <v/>
      </c>
      <c r="I7663" s="1" t="str">
        <f t="array" ref="I7663">IF($F7663="", "", _xlfn.XLOOKUP($F7663,accounts!$A$2:$A$86,accounts!$F$2:$F$86, "Other"))</f>
        <v/>
      </c>
      <c r="J7663" s="1" t="s">
        <v>189</v>
      </c>
      <c r="K7663" s="3">
        <v>43027.0</v>
      </c>
    </row>
    <row r="7664">
      <c r="A7664" s="1" t="s">
        <v>7869</v>
      </c>
      <c r="B7664" s="1" t="s">
        <v>17</v>
      </c>
      <c r="C7664" s="1" t="str">
        <f t="array" ref="C7664">_xlfn.XLOOKUP($B7664, sales_teams!$A$2:$A$36, sales_teams!$B$2:$B$36)</f>
        <v>Dustin Brinkmann</v>
      </c>
      <c r="D7664" s="1" t="str">
        <f t="array" ref="D7664">_xlfn.XLOOKUP($B7664, sales_teams!$A$2:$A$36, sales_teams!$C$2:$C$36)</f>
        <v>Central</v>
      </c>
      <c r="E7664" s="1" t="s">
        <v>188</v>
      </c>
      <c r="F7664" s="1" t="s">
        <v>110</v>
      </c>
      <c r="G7664" s="1" t="str">
        <f t="array" ref="G7664">IF($F7664="", "", _xlfn.XLOOKUP($F7664,accounts!$A$2:$A$86,accounts!$B$2:$B$86, "Other"))</f>
        <v>technology</v>
      </c>
      <c r="H7664" s="1" t="str">
        <f t="array" ref="H7664">IF($F7664="", "", IFS(_xlfn.XLOOKUP($F7664, accounts!$A$2:$A$86, accounts!$E$2:$E$86, 0)&gt;=1000, "Enterprise", _xlfn.XLOOKUP($F7664, accounts!$A$2:$A$86, accounts!$E$2:$E$86, 0)&gt;=100, "Mid-Market", TRUE, "SMB"))</f>
        <v>Enterprise</v>
      </c>
      <c r="I7664" s="1" t="str">
        <f t="array" ref="I7664">IF($F7664="", "", _xlfn.XLOOKUP($F7664,accounts!$A$2:$A$86,accounts!$F$2:$F$86, "Other"))</f>
        <v>Norway</v>
      </c>
      <c r="J7664" s="1" t="s">
        <v>192</v>
      </c>
      <c r="K7664" s="3">
        <v>43027.0</v>
      </c>
      <c r="L7664" s="3">
        <v>43029.0</v>
      </c>
      <c r="M7664" s="1">
        <v>0.0</v>
      </c>
    </row>
    <row r="7665">
      <c r="A7665" s="1" t="s">
        <v>7870</v>
      </c>
      <c r="B7665" s="1" t="s">
        <v>17</v>
      </c>
      <c r="C7665" s="1" t="str">
        <f t="array" ref="C7665">_xlfn.XLOOKUP($B7665, sales_teams!$A$2:$A$36, sales_teams!$B$2:$B$36)</f>
        <v>Dustin Brinkmann</v>
      </c>
      <c r="D7665" s="1" t="str">
        <f t="array" ref="D7665">_xlfn.XLOOKUP($B7665, sales_teams!$A$2:$A$36, sales_teams!$C$2:$C$36)</f>
        <v>Central</v>
      </c>
      <c r="E7665" s="1" t="s">
        <v>181</v>
      </c>
      <c r="F7665" s="1" t="s">
        <v>149</v>
      </c>
      <c r="G7665" s="1" t="str">
        <f t="array" ref="G7665">IF($F7665="", "", _xlfn.XLOOKUP($F7665,accounts!$A$2:$A$86,accounts!$B$2:$B$86, "Other"))</f>
        <v>medical</v>
      </c>
      <c r="H7665" s="1" t="str">
        <f t="array" ref="H7665">IF($F7665="", "", IFS(_xlfn.XLOOKUP($F7665, accounts!$A$2:$A$86, accounts!$E$2:$E$86, 0)&gt;=1000, "Enterprise", _xlfn.XLOOKUP($F7665, accounts!$A$2:$A$86, accounts!$E$2:$E$86, 0)&gt;=100, "Mid-Market", TRUE, "SMB"))</f>
        <v>Enterprise</v>
      </c>
      <c r="I7665" s="1" t="str">
        <f t="array" ref="I7665">IF($F7665="", "", _xlfn.XLOOKUP($F7665,accounts!$A$2:$A$86,accounts!$F$2:$F$86, "Other"))</f>
        <v>United States</v>
      </c>
      <c r="J7665" s="1" t="s">
        <v>131</v>
      </c>
      <c r="K7665" s="3">
        <v>43027.0</v>
      </c>
      <c r="L7665" s="3">
        <v>43034.0</v>
      </c>
      <c r="M7665" s="1">
        <v>451.0</v>
      </c>
    </row>
    <row r="7666">
      <c r="A7666" s="1" t="s">
        <v>7871</v>
      </c>
      <c r="B7666" s="1" t="s">
        <v>92</v>
      </c>
      <c r="C7666" s="1" t="str">
        <f t="array" ref="C7666">_xlfn.XLOOKUP($B7666, sales_teams!$A$2:$A$36, sales_teams!$B$2:$B$36)</f>
        <v>Celia Rouche</v>
      </c>
      <c r="D7666" s="1" t="str">
        <f t="array" ref="D7666">_xlfn.XLOOKUP($B7666, sales_teams!$A$2:$A$36, sales_teams!$C$2:$C$36)</f>
        <v>West</v>
      </c>
      <c r="E7666" s="1" t="s">
        <v>179</v>
      </c>
      <c r="G7666" s="1" t="str">
        <f t="array" ref="G7666">IF($F7666="", "", _xlfn.XLOOKUP($F7666,accounts!$A$2:$A$86,accounts!$B$2:$B$86, "Other"))</f>
        <v/>
      </c>
      <c r="H7666" s="1" t="str">
        <f t="array" ref="H7666">IF($F7666="", "", IFS(_xlfn.XLOOKUP($F7666, accounts!$A$2:$A$86, accounts!$E$2:$E$86, 0)&gt;=1000, "Enterprise", _xlfn.XLOOKUP($F7666, accounts!$A$2:$A$86, accounts!$E$2:$E$86, 0)&gt;=100, "Mid-Market", TRUE, "SMB"))</f>
        <v/>
      </c>
      <c r="I7666" s="1" t="str">
        <f t="array" ref="I7666">IF($F7666="", "", _xlfn.XLOOKUP($F7666,accounts!$A$2:$A$86,accounts!$F$2:$F$86, "Other"))</f>
        <v/>
      </c>
      <c r="J7666" s="1" t="s">
        <v>189</v>
      </c>
      <c r="K7666" s="3">
        <v>43027.0</v>
      </c>
    </row>
    <row r="7667">
      <c r="A7667" s="1" t="s">
        <v>7872</v>
      </c>
      <c r="B7667" s="1" t="s">
        <v>92</v>
      </c>
      <c r="C7667" s="1" t="str">
        <f t="array" ref="C7667">_xlfn.XLOOKUP($B7667, sales_teams!$A$2:$A$36, sales_teams!$B$2:$B$36)</f>
        <v>Celia Rouche</v>
      </c>
      <c r="D7667" s="1" t="str">
        <f t="array" ref="D7667">_xlfn.XLOOKUP($B7667, sales_teams!$A$2:$A$36, sales_teams!$C$2:$C$36)</f>
        <v>West</v>
      </c>
      <c r="E7667" s="1" t="s">
        <v>179</v>
      </c>
      <c r="G7667" s="1" t="str">
        <f t="array" ref="G7667">IF($F7667="", "", _xlfn.XLOOKUP($F7667,accounts!$A$2:$A$86,accounts!$B$2:$B$86, "Other"))</f>
        <v/>
      </c>
      <c r="H7667" s="1" t="str">
        <f t="array" ref="H7667">IF($F7667="", "", IFS(_xlfn.XLOOKUP($F7667, accounts!$A$2:$A$86, accounts!$E$2:$E$86, 0)&gt;=1000, "Enterprise", _xlfn.XLOOKUP($F7667, accounts!$A$2:$A$86, accounts!$E$2:$E$86, 0)&gt;=100, "Mid-Market", TRUE, "SMB"))</f>
        <v/>
      </c>
      <c r="I7667" s="1" t="str">
        <f t="array" ref="I7667">IF($F7667="", "", _xlfn.XLOOKUP($F7667,accounts!$A$2:$A$86,accounts!$F$2:$F$86, "Other"))</f>
        <v/>
      </c>
      <c r="J7667" s="1" t="s">
        <v>189</v>
      </c>
      <c r="K7667" s="3">
        <v>43027.0</v>
      </c>
    </row>
    <row r="7668">
      <c r="A7668" s="1" t="s">
        <v>7873</v>
      </c>
      <c r="B7668" s="1" t="s">
        <v>92</v>
      </c>
      <c r="C7668" s="1" t="str">
        <f t="array" ref="C7668">_xlfn.XLOOKUP($B7668, sales_teams!$A$2:$A$36, sales_teams!$B$2:$B$36)</f>
        <v>Celia Rouche</v>
      </c>
      <c r="D7668" s="1" t="str">
        <f t="array" ref="D7668">_xlfn.XLOOKUP($B7668, sales_teams!$A$2:$A$36, sales_teams!$C$2:$C$36)</f>
        <v>West</v>
      </c>
      <c r="E7668" s="1" t="s">
        <v>188</v>
      </c>
      <c r="F7668" s="1" t="s">
        <v>142</v>
      </c>
      <c r="G7668" s="1" t="str">
        <f t="array" ref="G7668">IF($F7668="", "", _xlfn.XLOOKUP($F7668,accounts!$A$2:$A$86,accounts!$B$2:$B$86, "Other"))</f>
        <v>retail</v>
      </c>
      <c r="H7668" s="1" t="str">
        <f t="array" ref="H7668">IF($F7668="", "", IFS(_xlfn.XLOOKUP($F7668, accounts!$A$2:$A$86, accounts!$E$2:$E$86, 0)&gt;=1000, "Enterprise", _xlfn.XLOOKUP($F7668, accounts!$A$2:$A$86, accounts!$E$2:$E$86, 0)&gt;=100, "Mid-Market", TRUE, "SMB"))</f>
        <v>Enterprise</v>
      </c>
      <c r="I7668" s="1" t="str">
        <f t="array" ref="I7668">IF($F7668="", "", _xlfn.XLOOKUP($F7668,accounts!$A$2:$A$86,accounts!$F$2:$F$86, "Other"))</f>
        <v>United States</v>
      </c>
      <c r="J7668" s="1" t="s">
        <v>192</v>
      </c>
      <c r="K7668" s="3">
        <v>43027.0</v>
      </c>
      <c r="L7668" s="3">
        <v>43067.0</v>
      </c>
      <c r="M7668" s="1">
        <v>0.0</v>
      </c>
    </row>
    <row r="7669">
      <c r="A7669" s="1" t="s">
        <v>7874</v>
      </c>
      <c r="B7669" s="1" t="s">
        <v>92</v>
      </c>
      <c r="C7669" s="1" t="str">
        <f t="array" ref="C7669">_xlfn.XLOOKUP($B7669, sales_teams!$A$2:$A$36, sales_teams!$B$2:$B$36)</f>
        <v>Celia Rouche</v>
      </c>
      <c r="D7669" s="1" t="str">
        <f t="array" ref="D7669">_xlfn.XLOOKUP($B7669, sales_teams!$A$2:$A$36, sales_teams!$C$2:$C$36)</f>
        <v>West</v>
      </c>
      <c r="E7669" s="1" t="s">
        <v>181</v>
      </c>
      <c r="F7669" s="1" t="s">
        <v>114</v>
      </c>
      <c r="G7669" s="1" t="str">
        <f t="array" ref="G7669">IF($F7669="", "", _xlfn.XLOOKUP($F7669,accounts!$A$2:$A$86,accounts!$B$2:$B$86, "Other"))</f>
        <v>marketing</v>
      </c>
      <c r="H7669" s="1" t="str">
        <f t="array" ref="H7669">IF($F7669="", "", IFS(_xlfn.XLOOKUP($F7669, accounts!$A$2:$A$86, accounts!$E$2:$E$86, 0)&gt;=1000, "Enterprise", _xlfn.XLOOKUP($F7669, accounts!$A$2:$A$86, accounts!$E$2:$E$86, 0)&gt;=100, "Mid-Market", TRUE, "SMB"))</f>
        <v>Enterprise</v>
      </c>
      <c r="I7669" s="1" t="str">
        <f t="array" ref="I7669">IF($F7669="", "", _xlfn.XLOOKUP($F7669,accounts!$A$2:$A$86,accounts!$F$2:$F$86, "Other"))</f>
        <v>United States</v>
      </c>
      <c r="J7669" s="1" t="s">
        <v>131</v>
      </c>
      <c r="K7669" s="3">
        <v>43027.0</v>
      </c>
      <c r="L7669" s="3">
        <v>43029.0</v>
      </c>
      <c r="M7669" s="1">
        <v>553.0</v>
      </c>
    </row>
    <row r="7670">
      <c r="A7670" s="1" t="s">
        <v>7875</v>
      </c>
      <c r="B7670" s="1" t="s">
        <v>24</v>
      </c>
      <c r="C7670" s="1" t="str">
        <f t="array" ref="C7670">_xlfn.XLOOKUP($B7670, sales_teams!$A$2:$A$36, sales_teams!$B$2:$B$36)</f>
        <v>Melvin Marxen</v>
      </c>
      <c r="D7670" s="1" t="str">
        <f t="array" ref="D7670">_xlfn.XLOOKUP($B7670, sales_teams!$A$2:$A$36, sales_teams!$C$2:$C$36)</f>
        <v>Central</v>
      </c>
      <c r="E7670" s="1" t="s">
        <v>148</v>
      </c>
      <c r="F7670" s="1" t="s">
        <v>152</v>
      </c>
      <c r="G7670" s="1" t="str">
        <f t="array" ref="G7670">IF($F7670="", "", _xlfn.XLOOKUP($F7670,accounts!$A$2:$A$86,accounts!$B$2:$B$86, "Other"))</f>
        <v>marketing</v>
      </c>
      <c r="H7670" s="1" t="str">
        <f t="array" ref="H7670">IF($F7670="", "", IFS(_xlfn.XLOOKUP($F7670, accounts!$A$2:$A$86, accounts!$E$2:$E$86, 0)&gt;=1000, "Enterprise", _xlfn.XLOOKUP($F7670, accounts!$A$2:$A$86, accounts!$E$2:$E$86, 0)&gt;=100, "Mid-Market", TRUE, "SMB"))</f>
        <v>Mid-Market</v>
      </c>
      <c r="I7670" s="1" t="str">
        <f t="array" ref="I7670">IF($F7670="", "", _xlfn.XLOOKUP($F7670,accounts!$A$2:$A$86,accounts!$F$2:$F$86, "Other"))</f>
        <v>United States</v>
      </c>
      <c r="J7670" s="1" t="s">
        <v>192</v>
      </c>
      <c r="K7670" s="3">
        <v>43027.0</v>
      </c>
      <c r="L7670" s="3">
        <v>43037.0</v>
      </c>
      <c r="M7670" s="1">
        <v>0.0</v>
      </c>
    </row>
    <row r="7671">
      <c r="A7671" s="1" t="s">
        <v>7876</v>
      </c>
      <c r="B7671" s="1" t="s">
        <v>107</v>
      </c>
      <c r="C7671" s="1" t="str">
        <f t="array" ref="C7671">_xlfn.XLOOKUP($B7671, sales_teams!$A$2:$A$36, sales_teams!$B$2:$B$36)</f>
        <v>Summer Sewald</v>
      </c>
      <c r="D7671" s="1" t="str">
        <f t="array" ref="D7671">_xlfn.XLOOKUP($B7671, sales_teams!$A$2:$A$36, sales_teams!$C$2:$C$36)</f>
        <v>West</v>
      </c>
      <c r="E7671" s="1" t="s">
        <v>109</v>
      </c>
      <c r="G7671" s="1" t="str">
        <f t="array" ref="G7671">IF($F7671="", "", _xlfn.XLOOKUP($F7671,accounts!$A$2:$A$86,accounts!$B$2:$B$86, "Other"))</f>
        <v/>
      </c>
      <c r="H7671" s="1" t="str">
        <f t="array" ref="H7671">IF($F7671="", "", IFS(_xlfn.XLOOKUP($F7671, accounts!$A$2:$A$86, accounts!$E$2:$E$86, 0)&gt;=1000, "Enterprise", _xlfn.XLOOKUP($F7671, accounts!$A$2:$A$86, accounts!$E$2:$E$86, 0)&gt;=100, "Mid-Market", TRUE, "SMB"))</f>
        <v/>
      </c>
      <c r="I7671" s="1" t="str">
        <f t="array" ref="I7671">IF($F7671="", "", _xlfn.XLOOKUP($F7671,accounts!$A$2:$A$86,accounts!$F$2:$F$86, "Other"))</f>
        <v/>
      </c>
      <c r="J7671" s="1" t="s">
        <v>189</v>
      </c>
      <c r="K7671" s="3">
        <v>43027.0</v>
      </c>
    </row>
    <row r="7672">
      <c r="A7672" s="1" t="s">
        <v>7877</v>
      </c>
      <c r="B7672" s="1" t="s">
        <v>107</v>
      </c>
      <c r="C7672" s="1" t="str">
        <f t="array" ref="C7672">_xlfn.XLOOKUP($B7672, sales_teams!$A$2:$A$36, sales_teams!$B$2:$B$36)</f>
        <v>Summer Sewald</v>
      </c>
      <c r="D7672" s="1" t="str">
        <f t="array" ref="D7672">_xlfn.XLOOKUP($B7672, sales_teams!$A$2:$A$36, sales_teams!$C$2:$C$36)</f>
        <v>West</v>
      </c>
      <c r="E7672" s="1" t="s">
        <v>181</v>
      </c>
      <c r="F7672" s="1" t="s">
        <v>36</v>
      </c>
      <c r="G7672" s="1" t="str">
        <f t="array" ref="G7672">IF($F7672="", "", _xlfn.XLOOKUP($F7672,accounts!$A$2:$A$86,accounts!$B$2:$B$86, "Other"))</f>
        <v>retail</v>
      </c>
      <c r="H7672" s="1" t="str">
        <f t="array" ref="H7672">IF($F7672="", "", IFS(_xlfn.XLOOKUP($F7672, accounts!$A$2:$A$86, accounts!$E$2:$E$86, 0)&gt;=1000, "Enterprise", _xlfn.XLOOKUP($F7672, accounts!$A$2:$A$86, accounts!$E$2:$E$86, 0)&gt;=100, "Mid-Market", TRUE, "SMB"))</f>
        <v>Enterprise</v>
      </c>
      <c r="I7672" s="1" t="str">
        <f t="array" ref="I7672">IF($F7672="", "", _xlfn.XLOOKUP($F7672,accounts!$A$2:$A$86,accounts!$F$2:$F$86, "Other"))</f>
        <v>United States</v>
      </c>
      <c r="J7672" s="1" t="s">
        <v>131</v>
      </c>
      <c r="K7672" s="3">
        <v>43027.0</v>
      </c>
      <c r="L7672" s="3">
        <v>43040.0</v>
      </c>
      <c r="M7672" s="1">
        <v>524.0</v>
      </c>
    </row>
    <row r="7673">
      <c r="A7673" s="1" t="s">
        <v>7878</v>
      </c>
      <c r="B7673" s="1" t="s">
        <v>54</v>
      </c>
      <c r="C7673" s="1" t="str">
        <f t="array" ref="C7673">_xlfn.XLOOKUP($B7673, sales_teams!$A$2:$A$36, sales_teams!$B$2:$B$36)</f>
        <v>Rocco Neubert</v>
      </c>
      <c r="D7673" s="1" t="str">
        <f t="array" ref="D7673">_xlfn.XLOOKUP($B7673, sales_teams!$A$2:$A$36, sales_teams!$C$2:$C$36)</f>
        <v>East</v>
      </c>
      <c r="E7673" s="1" t="s">
        <v>188</v>
      </c>
      <c r="F7673" s="1" t="s">
        <v>144</v>
      </c>
      <c r="G7673" s="1" t="str">
        <f t="array" ref="G7673">IF($F7673="", "", _xlfn.XLOOKUP($F7673,accounts!$A$2:$A$86,accounts!$B$2:$B$86, "Other"))</f>
        <v>retail</v>
      </c>
      <c r="H7673" s="1" t="str">
        <f t="array" ref="H7673">IF($F7673="", "", IFS(_xlfn.XLOOKUP($F7673, accounts!$A$2:$A$86, accounts!$E$2:$E$86, 0)&gt;=1000, "Enterprise", _xlfn.XLOOKUP($F7673, accounts!$A$2:$A$86, accounts!$E$2:$E$86, 0)&gt;=100, "Mid-Market", TRUE, "SMB"))</f>
        <v>Enterprise</v>
      </c>
      <c r="I7673" s="1" t="str">
        <f t="array" ref="I7673">IF($F7673="", "", _xlfn.XLOOKUP($F7673,accounts!$A$2:$A$86,accounts!$F$2:$F$86, "Other"))</f>
        <v>United States</v>
      </c>
      <c r="J7673" s="1" t="s">
        <v>192</v>
      </c>
      <c r="K7673" s="3">
        <v>43027.0</v>
      </c>
      <c r="L7673" s="3">
        <v>43029.0</v>
      </c>
      <c r="M7673" s="1">
        <v>0.0</v>
      </c>
    </row>
    <row r="7674">
      <c r="A7674" s="1" t="s">
        <v>7879</v>
      </c>
      <c r="B7674" s="1" t="s">
        <v>15</v>
      </c>
      <c r="C7674" s="1" t="str">
        <f t="array" ref="C7674">_xlfn.XLOOKUP($B7674, sales_teams!$A$2:$A$36, sales_teams!$B$2:$B$36)</f>
        <v>Dustin Brinkmann</v>
      </c>
      <c r="D7674" s="1" t="str">
        <f t="array" ref="D7674">_xlfn.XLOOKUP($B7674, sales_teams!$A$2:$A$36, sales_teams!$C$2:$C$36)</f>
        <v>Central</v>
      </c>
      <c r="E7674" s="1" t="s">
        <v>109</v>
      </c>
      <c r="F7674" s="1" t="s">
        <v>149</v>
      </c>
      <c r="G7674" s="1" t="str">
        <f t="array" ref="G7674">IF($F7674="", "", _xlfn.XLOOKUP($F7674,accounts!$A$2:$A$86,accounts!$B$2:$B$86, "Other"))</f>
        <v>medical</v>
      </c>
      <c r="H7674" s="1" t="str">
        <f t="array" ref="H7674">IF($F7674="", "", IFS(_xlfn.XLOOKUP($F7674, accounts!$A$2:$A$86, accounts!$E$2:$E$86, 0)&gt;=1000, "Enterprise", _xlfn.XLOOKUP($F7674, accounts!$A$2:$A$86, accounts!$E$2:$E$86, 0)&gt;=100, "Mid-Market", TRUE, "SMB"))</f>
        <v>Enterprise</v>
      </c>
      <c r="I7674" s="1" t="str">
        <f t="array" ref="I7674">IF($F7674="", "", _xlfn.XLOOKUP($F7674,accounts!$A$2:$A$86,accounts!$F$2:$F$86, "Other"))</f>
        <v>United States</v>
      </c>
      <c r="J7674" s="1" t="s">
        <v>192</v>
      </c>
      <c r="K7674" s="3">
        <v>43027.0</v>
      </c>
      <c r="L7674" s="3">
        <v>43039.0</v>
      </c>
      <c r="M7674" s="1">
        <v>0.0</v>
      </c>
    </row>
    <row r="7675">
      <c r="A7675" s="1" t="s">
        <v>7880</v>
      </c>
      <c r="B7675" s="1" t="s">
        <v>15</v>
      </c>
      <c r="C7675" s="1" t="str">
        <f t="array" ref="C7675">_xlfn.XLOOKUP($B7675, sales_teams!$A$2:$A$36, sales_teams!$B$2:$B$36)</f>
        <v>Dustin Brinkmann</v>
      </c>
      <c r="D7675" s="1" t="str">
        <f t="array" ref="D7675">_xlfn.XLOOKUP($B7675, sales_teams!$A$2:$A$36, sales_teams!$C$2:$C$36)</f>
        <v>Central</v>
      </c>
      <c r="E7675" s="1" t="s">
        <v>179</v>
      </c>
      <c r="F7675" s="1" t="s">
        <v>78</v>
      </c>
      <c r="G7675" s="1" t="str">
        <f t="array" ref="G7675">IF($F7675="", "", _xlfn.XLOOKUP($F7675,accounts!$A$2:$A$86,accounts!$B$2:$B$86, "Other"))</f>
        <v>marketing</v>
      </c>
      <c r="H7675" s="1" t="str">
        <f t="array" ref="H7675">IF($F7675="", "", IFS(_xlfn.XLOOKUP($F7675, accounts!$A$2:$A$86, accounts!$E$2:$E$86, 0)&gt;=1000, "Enterprise", _xlfn.XLOOKUP($F7675, accounts!$A$2:$A$86, accounts!$E$2:$E$86, 0)&gt;=100, "Mid-Market", TRUE, "SMB"))</f>
        <v>Enterprise</v>
      </c>
      <c r="I7675" s="1" t="str">
        <f t="array" ref="I7675">IF($F7675="", "", _xlfn.XLOOKUP($F7675,accounts!$A$2:$A$86,accounts!$F$2:$F$86, "Other"))</f>
        <v>United States</v>
      </c>
      <c r="J7675" s="1" t="s">
        <v>131</v>
      </c>
      <c r="K7675" s="3">
        <v>43027.0</v>
      </c>
      <c r="L7675" s="3">
        <v>43035.0</v>
      </c>
      <c r="M7675" s="1">
        <v>53.0</v>
      </c>
    </row>
    <row r="7676">
      <c r="A7676" s="1" t="s">
        <v>7881</v>
      </c>
      <c r="B7676" s="1" t="s">
        <v>15</v>
      </c>
      <c r="C7676" s="1" t="str">
        <f t="array" ref="C7676">_xlfn.XLOOKUP($B7676, sales_teams!$A$2:$A$36, sales_teams!$B$2:$B$36)</f>
        <v>Dustin Brinkmann</v>
      </c>
      <c r="D7676" s="1" t="str">
        <f t="array" ref="D7676">_xlfn.XLOOKUP($B7676, sales_teams!$A$2:$A$36, sales_teams!$C$2:$C$36)</f>
        <v>Central</v>
      </c>
      <c r="E7676" s="1" t="s">
        <v>188</v>
      </c>
      <c r="F7676" s="1" t="s">
        <v>156</v>
      </c>
      <c r="G7676" s="1" t="str">
        <f t="array" ref="G7676">IF($F7676="", "", _xlfn.XLOOKUP($F7676,accounts!$A$2:$A$86,accounts!$B$2:$B$86, "Other"))</f>
        <v>employment</v>
      </c>
      <c r="H7676" s="1" t="str">
        <f t="array" ref="H7676">IF($F7676="", "", IFS(_xlfn.XLOOKUP($F7676, accounts!$A$2:$A$86, accounts!$E$2:$E$86, 0)&gt;=1000, "Enterprise", _xlfn.XLOOKUP($F7676, accounts!$A$2:$A$86, accounts!$E$2:$E$86, 0)&gt;=100, "Mid-Market", TRUE, "SMB"))</f>
        <v>Mid-Market</v>
      </c>
      <c r="I7676" s="1" t="str">
        <f t="array" ref="I7676">IF($F7676="", "", _xlfn.XLOOKUP($F7676,accounts!$A$2:$A$86,accounts!$F$2:$F$86, "Other"))</f>
        <v>United States</v>
      </c>
      <c r="J7676" s="1" t="s">
        <v>131</v>
      </c>
      <c r="K7676" s="3">
        <v>43027.0</v>
      </c>
      <c r="L7676" s="3">
        <v>43028.0</v>
      </c>
      <c r="M7676" s="1">
        <v>2749.0</v>
      </c>
    </row>
    <row r="7677">
      <c r="A7677" s="1" t="s">
        <v>7882</v>
      </c>
      <c r="B7677" s="1" t="s">
        <v>60</v>
      </c>
      <c r="C7677" s="1" t="str">
        <f t="array" ref="C7677">_xlfn.XLOOKUP($B7677, sales_teams!$A$2:$A$36, sales_teams!$B$2:$B$36)</f>
        <v>Celia Rouche</v>
      </c>
      <c r="D7677" s="1" t="str">
        <f t="array" ref="D7677">_xlfn.XLOOKUP($B7677, sales_teams!$A$2:$A$36, sales_teams!$C$2:$C$36)</f>
        <v>West</v>
      </c>
      <c r="E7677" s="1" t="s">
        <v>148</v>
      </c>
      <c r="F7677" s="1" t="s">
        <v>124</v>
      </c>
      <c r="G7677" s="1" t="str">
        <f t="array" ref="G7677">IF($F7677="", "", _xlfn.XLOOKUP($F7677,accounts!$A$2:$A$86,accounts!$B$2:$B$86, "Other"))</f>
        <v>retail</v>
      </c>
      <c r="H7677" s="1" t="str">
        <f t="array" ref="H7677">IF($F7677="", "", IFS(_xlfn.XLOOKUP($F7677, accounts!$A$2:$A$86, accounts!$E$2:$E$86, 0)&gt;=1000, "Enterprise", _xlfn.XLOOKUP($F7677, accounts!$A$2:$A$86, accounts!$E$2:$E$86, 0)&gt;=100, "Mid-Market", TRUE, "SMB"))</f>
        <v>Enterprise</v>
      </c>
      <c r="I7677" s="1" t="str">
        <f t="array" ref="I7677">IF($F7677="", "", _xlfn.XLOOKUP($F7677,accounts!$A$2:$A$86,accounts!$F$2:$F$86, "Other"))</f>
        <v>United States</v>
      </c>
      <c r="J7677" s="1" t="s">
        <v>192</v>
      </c>
      <c r="K7677" s="3">
        <v>43027.0</v>
      </c>
      <c r="L7677" s="3">
        <v>43034.0</v>
      </c>
      <c r="M7677" s="1">
        <v>0.0</v>
      </c>
    </row>
    <row r="7678">
      <c r="A7678" s="1" t="s">
        <v>7883</v>
      </c>
      <c r="B7678" s="1" t="s">
        <v>60</v>
      </c>
      <c r="C7678" s="1" t="str">
        <f t="array" ref="C7678">_xlfn.XLOOKUP($B7678, sales_teams!$A$2:$A$36, sales_teams!$B$2:$B$36)</f>
        <v>Celia Rouche</v>
      </c>
      <c r="D7678" s="1" t="str">
        <f t="array" ref="D7678">_xlfn.XLOOKUP($B7678, sales_teams!$A$2:$A$36, sales_teams!$C$2:$C$36)</f>
        <v>West</v>
      </c>
      <c r="E7678" s="1" t="s">
        <v>148</v>
      </c>
      <c r="F7678" s="1" t="s">
        <v>147</v>
      </c>
      <c r="G7678" s="1" t="str">
        <f t="array" ref="G7678">IF($F7678="", "", _xlfn.XLOOKUP($F7678,accounts!$A$2:$A$86,accounts!$B$2:$B$86, "Other"))</f>
        <v>telecommunications</v>
      </c>
      <c r="H7678" s="1" t="str">
        <f t="array" ref="H7678">IF($F7678="", "", IFS(_xlfn.XLOOKUP($F7678, accounts!$A$2:$A$86, accounts!$E$2:$E$86, 0)&gt;=1000, "Enterprise", _xlfn.XLOOKUP($F7678, accounts!$A$2:$A$86, accounts!$E$2:$E$86, 0)&gt;=100, "Mid-Market", TRUE, "SMB"))</f>
        <v>Enterprise</v>
      </c>
      <c r="I7678" s="1" t="str">
        <f t="array" ref="I7678">IF($F7678="", "", _xlfn.XLOOKUP($F7678,accounts!$A$2:$A$86,accounts!$F$2:$F$86, "Other"))</f>
        <v>United States</v>
      </c>
      <c r="J7678" s="1" t="s">
        <v>192</v>
      </c>
      <c r="K7678" s="3">
        <v>43027.0</v>
      </c>
      <c r="L7678" s="3">
        <v>43029.0</v>
      </c>
      <c r="M7678" s="1">
        <v>0.0</v>
      </c>
    </row>
    <row r="7679">
      <c r="A7679" s="1" t="s">
        <v>7884</v>
      </c>
      <c r="B7679" s="1" t="s">
        <v>60</v>
      </c>
      <c r="C7679" s="1" t="str">
        <f t="array" ref="C7679">_xlfn.XLOOKUP($B7679, sales_teams!$A$2:$A$36, sales_teams!$B$2:$B$36)</f>
        <v>Celia Rouche</v>
      </c>
      <c r="D7679" s="1" t="str">
        <f t="array" ref="D7679">_xlfn.XLOOKUP($B7679, sales_teams!$A$2:$A$36, sales_teams!$C$2:$C$36)</f>
        <v>West</v>
      </c>
      <c r="E7679" s="1" t="s">
        <v>194</v>
      </c>
      <c r="F7679" s="1" t="s">
        <v>117</v>
      </c>
      <c r="G7679" s="1" t="str">
        <f t="array" ref="G7679">IF($F7679="", "", _xlfn.XLOOKUP($F7679,accounts!$A$2:$A$86,accounts!$B$2:$B$86, "Other"))</f>
        <v>retail</v>
      </c>
      <c r="H7679" s="1" t="str">
        <f t="array" ref="H7679">IF($F7679="", "", IFS(_xlfn.XLOOKUP($F7679, accounts!$A$2:$A$86, accounts!$E$2:$E$86, 0)&gt;=1000, "Enterprise", _xlfn.XLOOKUP($F7679, accounts!$A$2:$A$86, accounts!$E$2:$E$86, 0)&gt;=100, "Mid-Market", TRUE, "SMB"))</f>
        <v>Mid-Market</v>
      </c>
      <c r="I7679" s="1" t="str">
        <f t="array" ref="I7679">IF($F7679="", "", _xlfn.XLOOKUP($F7679,accounts!$A$2:$A$86,accounts!$F$2:$F$86, "Other"))</f>
        <v>United States</v>
      </c>
      <c r="J7679" s="1" t="s">
        <v>131</v>
      </c>
      <c r="K7679" s="3">
        <v>43027.0</v>
      </c>
      <c r="L7679" s="3">
        <v>43028.0</v>
      </c>
      <c r="M7679" s="1">
        <v>5368.0</v>
      </c>
    </row>
    <row r="7680">
      <c r="A7680" s="1" t="s">
        <v>7885</v>
      </c>
      <c r="B7680" s="1" t="s">
        <v>45</v>
      </c>
      <c r="C7680" s="1" t="str">
        <f t="array" ref="C7680">_xlfn.XLOOKUP($B7680, sales_teams!$A$2:$A$36, sales_teams!$B$2:$B$36)</f>
        <v>Cara Losch</v>
      </c>
      <c r="D7680" s="1" t="str">
        <f t="array" ref="D7680">_xlfn.XLOOKUP($B7680, sales_teams!$A$2:$A$36, sales_teams!$C$2:$C$36)</f>
        <v>East</v>
      </c>
      <c r="E7680" s="1" t="s">
        <v>148</v>
      </c>
      <c r="F7680" s="1" t="s">
        <v>125</v>
      </c>
      <c r="G7680" s="1" t="str">
        <f t="array" ref="G7680">IF($F7680="", "", _xlfn.XLOOKUP($F7680,accounts!$A$2:$A$86,accounts!$B$2:$B$86, "Other"))</f>
        <v>software</v>
      </c>
      <c r="H7680" s="1" t="str">
        <f t="array" ref="H7680">IF($F7680="", "", IFS(_xlfn.XLOOKUP($F7680, accounts!$A$2:$A$86, accounts!$E$2:$E$86, 0)&gt;=1000, "Enterprise", _xlfn.XLOOKUP($F7680, accounts!$A$2:$A$86, accounts!$E$2:$E$86, 0)&gt;=100, "Mid-Market", TRUE, "SMB"))</f>
        <v>Enterprise</v>
      </c>
      <c r="I7680" s="1" t="str">
        <f t="array" ref="I7680">IF($F7680="", "", _xlfn.XLOOKUP($F7680,accounts!$A$2:$A$86,accounts!$F$2:$F$86, "Other"))</f>
        <v>United States</v>
      </c>
      <c r="J7680" s="1" t="s">
        <v>131</v>
      </c>
      <c r="K7680" s="3">
        <v>43027.0</v>
      </c>
      <c r="L7680" s="3">
        <v>43094.0</v>
      </c>
      <c r="M7680" s="1">
        <v>4734.0</v>
      </c>
    </row>
    <row r="7681">
      <c r="A7681" s="1" t="s">
        <v>7886</v>
      </c>
      <c r="B7681" s="1" t="s">
        <v>45</v>
      </c>
      <c r="C7681" s="1" t="str">
        <f t="array" ref="C7681">_xlfn.XLOOKUP($B7681, sales_teams!$A$2:$A$36, sales_teams!$B$2:$B$36)</f>
        <v>Cara Losch</v>
      </c>
      <c r="D7681" s="1" t="str">
        <f t="array" ref="D7681">_xlfn.XLOOKUP($B7681, sales_teams!$A$2:$A$36, sales_teams!$C$2:$C$36)</f>
        <v>East</v>
      </c>
      <c r="E7681" s="1" t="s">
        <v>188</v>
      </c>
      <c r="F7681" s="1" t="s">
        <v>59</v>
      </c>
      <c r="G7681" s="1" t="str">
        <f t="array" ref="G7681">IF($F7681="", "", _xlfn.XLOOKUP($F7681,accounts!$A$2:$A$86,accounts!$B$2:$B$86, "Other"))</f>
        <v>medical</v>
      </c>
      <c r="H7681" s="1" t="str">
        <f t="array" ref="H7681">IF($F7681="", "", IFS(_xlfn.XLOOKUP($F7681, accounts!$A$2:$A$86, accounts!$E$2:$E$86, 0)&gt;=1000, "Enterprise", _xlfn.XLOOKUP($F7681, accounts!$A$2:$A$86, accounts!$E$2:$E$86, 0)&gt;=100, "Mid-Market", TRUE, "SMB"))</f>
        <v>SMB</v>
      </c>
      <c r="I7681" s="1" t="str">
        <f t="array" ref="I7681">IF($F7681="", "", _xlfn.XLOOKUP($F7681,accounts!$A$2:$A$86,accounts!$F$2:$F$86, "Other"))</f>
        <v>United States</v>
      </c>
      <c r="J7681" s="1" t="s">
        <v>131</v>
      </c>
      <c r="K7681" s="3">
        <v>43027.0</v>
      </c>
      <c r="L7681" s="3">
        <v>43085.0</v>
      </c>
      <c r="M7681" s="1">
        <v>3089.0</v>
      </c>
    </row>
    <row r="7682">
      <c r="A7682" s="1" t="s">
        <v>7887</v>
      </c>
      <c r="B7682" s="1" t="s">
        <v>7</v>
      </c>
      <c r="C7682" s="1" t="str">
        <f t="array" ref="C7682">_xlfn.XLOOKUP($B7682, sales_teams!$A$2:$A$36, sales_teams!$B$2:$B$36)</f>
        <v>Dustin Brinkmann</v>
      </c>
      <c r="D7682" s="1" t="str">
        <f t="array" ref="D7682">_xlfn.XLOOKUP($B7682, sales_teams!$A$2:$A$36, sales_teams!$C$2:$C$36)</f>
        <v>Central</v>
      </c>
      <c r="E7682" s="1" t="s">
        <v>188</v>
      </c>
      <c r="F7682" s="1" t="s">
        <v>82</v>
      </c>
      <c r="G7682" s="1" t="str">
        <f t="array" ref="G7682">IF($F7682="", "", _xlfn.XLOOKUP($F7682,accounts!$A$2:$A$86,accounts!$B$2:$B$86, "Other"))</f>
        <v>software</v>
      </c>
      <c r="H7682" s="1" t="str">
        <f t="array" ref="H7682">IF($F7682="", "", IFS(_xlfn.XLOOKUP($F7682, accounts!$A$2:$A$86, accounts!$E$2:$E$86, 0)&gt;=1000, "Enterprise", _xlfn.XLOOKUP($F7682, accounts!$A$2:$A$86, accounts!$E$2:$E$86, 0)&gt;=100, "Mid-Market", TRUE, "SMB"))</f>
        <v>Enterprise</v>
      </c>
      <c r="I7682" s="1" t="str">
        <f t="array" ref="I7682">IF($F7682="", "", _xlfn.XLOOKUP($F7682,accounts!$A$2:$A$86,accounts!$F$2:$F$86, "Other"))</f>
        <v>United States</v>
      </c>
      <c r="J7682" s="1" t="s">
        <v>192</v>
      </c>
      <c r="K7682" s="3">
        <v>43028.0</v>
      </c>
      <c r="L7682" s="3">
        <v>43029.0</v>
      </c>
      <c r="M7682" s="1">
        <v>0.0</v>
      </c>
    </row>
    <row r="7683">
      <c r="A7683" s="1" t="s">
        <v>7888</v>
      </c>
      <c r="B7683" s="1" t="s">
        <v>7</v>
      </c>
      <c r="C7683" s="1" t="str">
        <f t="array" ref="C7683">_xlfn.XLOOKUP($B7683, sales_teams!$A$2:$A$36, sales_teams!$B$2:$B$36)</f>
        <v>Dustin Brinkmann</v>
      </c>
      <c r="D7683" s="1" t="str">
        <f t="array" ref="D7683">_xlfn.XLOOKUP($B7683, sales_teams!$A$2:$A$36, sales_teams!$C$2:$C$36)</f>
        <v>Central</v>
      </c>
      <c r="E7683" s="1" t="s">
        <v>179</v>
      </c>
      <c r="F7683" s="1" t="s">
        <v>113</v>
      </c>
      <c r="G7683" s="1" t="str">
        <f t="array" ref="G7683">IF($F7683="", "", _xlfn.XLOOKUP($F7683,accounts!$A$2:$A$86,accounts!$B$2:$B$86, "Other"))</f>
        <v>telecommunications</v>
      </c>
      <c r="H7683" s="1" t="str">
        <f t="array" ref="H7683">IF($F7683="", "", IFS(_xlfn.XLOOKUP($F7683, accounts!$A$2:$A$86, accounts!$E$2:$E$86, 0)&gt;=1000, "Enterprise", _xlfn.XLOOKUP($F7683, accounts!$A$2:$A$86, accounts!$E$2:$E$86, 0)&gt;=100, "Mid-Market", TRUE, "SMB"))</f>
        <v>Mid-Market</v>
      </c>
      <c r="I7683" s="1" t="str">
        <f t="array" ref="I7683">IF($F7683="", "", _xlfn.XLOOKUP($F7683,accounts!$A$2:$A$86,accounts!$F$2:$F$86, "Other"))</f>
        <v>United States</v>
      </c>
      <c r="J7683" s="1" t="s">
        <v>131</v>
      </c>
      <c r="K7683" s="3">
        <v>43028.0</v>
      </c>
      <c r="L7683" s="3">
        <v>43038.0</v>
      </c>
      <c r="M7683" s="1">
        <v>54.0</v>
      </c>
    </row>
    <row r="7684">
      <c r="A7684" s="1" t="s">
        <v>7889</v>
      </c>
      <c r="B7684" s="1" t="s">
        <v>52</v>
      </c>
      <c r="C7684" s="1" t="str">
        <f t="array" ref="C7684">_xlfn.XLOOKUP($B7684, sales_teams!$A$2:$A$36, sales_teams!$B$2:$B$36)</f>
        <v>Rocco Neubert</v>
      </c>
      <c r="D7684" s="1" t="str">
        <f t="array" ref="D7684">_xlfn.XLOOKUP($B7684, sales_teams!$A$2:$A$36, sales_teams!$C$2:$C$36)</f>
        <v>East</v>
      </c>
      <c r="E7684" s="1" t="s">
        <v>148</v>
      </c>
      <c r="F7684" s="1" t="s">
        <v>153</v>
      </c>
      <c r="G7684" s="1" t="str">
        <f t="array" ref="G7684">IF($F7684="", "", _xlfn.XLOOKUP($F7684,accounts!$A$2:$A$86,accounts!$B$2:$B$86, "Other"))</f>
        <v>medical</v>
      </c>
      <c r="H7684" s="1" t="str">
        <f t="array" ref="H7684">IF($F7684="", "", IFS(_xlfn.XLOOKUP($F7684, accounts!$A$2:$A$86, accounts!$E$2:$E$86, 0)&gt;=1000, "Enterprise", _xlfn.XLOOKUP($F7684, accounts!$A$2:$A$86, accounts!$E$2:$E$86, 0)&gt;=100, "Mid-Market", TRUE, "SMB"))</f>
        <v>Enterprise</v>
      </c>
      <c r="I7684" s="1" t="str">
        <f t="array" ref="I7684">IF($F7684="", "", _xlfn.XLOOKUP($F7684,accounts!$A$2:$A$86,accounts!$F$2:$F$86, "Other"))</f>
        <v>United States</v>
      </c>
      <c r="J7684" s="1" t="s">
        <v>131</v>
      </c>
      <c r="K7684" s="3">
        <v>43028.0</v>
      </c>
      <c r="L7684" s="3">
        <v>43035.0</v>
      </c>
      <c r="M7684" s="1">
        <v>4345.0</v>
      </c>
    </row>
    <row r="7685">
      <c r="A7685" s="1" t="s">
        <v>7890</v>
      </c>
      <c r="B7685" s="1" t="s">
        <v>12</v>
      </c>
      <c r="C7685" s="1" t="str">
        <f t="array" ref="C7685">_xlfn.XLOOKUP($B7685, sales_teams!$A$2:$A$36, sales_teams!$B$2:$B$36)</f>
        <v>Dustin Brinkmann</v>
      </c>
      <c r="D7685" s="1" t="str">
        <f t="array" ref="D7685">_xlfn.XLOOKUP($B7685, sales_teams!$A$2:$A$36, sales_teams!$C$2:$C$36)</f>
        <v>Central</v>
      </c>
      <c r="E7685" s="1" t="s">
        <v>188</v>
      </c>
      <c r="F7685" s="1" t="s">
        <v>136</v>
      </c>
      <c r="G7685" s="1" t="str">
        <f t="array" ref="G7685">IF($F7685="", "", _xlfn.XLOOKUP($F7685,accounts!$A$2:$A$86,accounts!$B$2:$B$86, "Other"))</f>
        <v>services</v>
      </c>
      <c r="H7685" s="1" t="str">
        <f t="array" ref="H7685">IF($F7685="", "", IFS(_xlfn.XLOOKUP($F7685, accounts!$A$2:$A$86, accounts!$E$2:$E$86, 0)&gt;=1000, "Enterprise", _xlfn.XLOOKUP($F7685, accounts!$A$2:$A$86, accounts!$E$2:$E$86, 0)&gt;=100, "Mid-Market", TRUE, "SMB"))</f>
        <v>Enterprise</v>
      </c>
      <c r="I7685" s="1" t="str">
        <f t="array" ref="I7685">IF($F7685="", "", _xlfn.XLOOKUP($F7685,accounts!$A$2:$A$86,accounts!$F$2:$F$86, "Other"))</f>
        <v>United States</v>
      </c>
      <c r="J7685" s="1" t="s">
        <v>131</v>
      </c>
      <c r="K7685" s="3">
        <v>43028.0</v>
      </c>
      <c r="L7685" s="3">
        <v>43035.0</v>
      </c>
      <c r="M7685" s="1">
        <v>3848.0</v>
      </c>
    </row>
    <row r="7686">
      <c r="A7686" s="1" t="s">
        <v>7891</v>
      </c>
      <c r="B7686" s="1" t="s">
        <v>39</v>
      </c>
      <c r="C7686" s="1" t="str">
        <f t="array" ref="C7686">_xlfn.XLOOKUP($B7686, sales_teams!$A$2:$A$36, sales_teams!$B$2:$B$36)</f>
        <v>Cara Losch</v>
      </c>
      <c r="D7686" s="1" t="str">
        <f t="array" ref="D7686">_xlfn.XLOOKUP($B7686, sales_teams!$A$2:$A$36, sales_teams!$C$2:$C$36)</f>
        <v>East</v>
      </c>
      <c r="E7686" s="1" t="s">
        <v>148</v>
      </c>
      <c r="F7686" s="1" t="s">
        <v>121</v>
      </c>
      <c r="G7686" s="1" t="str">
        <f t="array" ref="G7686">IF($F7686="", "", _xlfn.XLOOKUP($F7686,accounts!$A$2:$A$86,accounts!$B$2:$B$86, "Other"))</f>
        <v>telecommunications</v>
      </c>
      <c r="H7686" s="1" t="str">
        <f t="array" ref="H7686">IF($F7686="", "", IFS(_xlfn.XLOOKUP($F7686, accounts!$A$2:$A$86, accounts!$E$2:$E$86, 0)&gt;=1000, "Enterprise", _xlfn.XLOOKUP($F7686, accounts!$A$2:$A$86, accounts!$E$2:$E$86, 0)&gt;=100, "Mid-Market", TRUE, "SMB"))</f>
        <v>Enterprise</v>
      </c>
      <c r="I7686" s="1" t="str">
        <f t="array" ref="I7686">IF($F7686="", "", _xlfn.XLOOKUP($F7686,accounts!$A$2:$A$86,accounts!$F$2:$F$86, "Other"))</f>
        <v>United States</v>
      </c>
      <c r="J7686" s="1" t="s">
        <v>131</v>
      </c>
      <c r="K7686" s="3">
        <v>43028.0</v>
      </c>
      <c r="L7686" s="3">
        <v>43034.0</v>
      </c>
      <c r="M7686" s="1">
        <v>4287.0</v>
      </c>
    </row>
    <row r="7687">
      <c r="A7687" s="1" t="s">
        <v>7892</v>
      </c>
      <c r="B7687" s="1" t="s">
        <v>30</v>
      </c>
      <c r="C7687" s="1" t="str">
        <f t="array" ref="C7687">_xlfn.XLOOKUP($B7687, sales_teams!$A$2:$A$36, sales_teams!$B$2:$B$36)</f>
        <v>Melvin Marxen</v>
      </c>
      <c r="D7687" s="1" t="str">
        <f t="array" ref="D7687">_xlfn.XLOOKUP($B7687, sales_teams!$A$2:$A$36, sales_teams!$C$2:$C$36)</f>
        <v>Central</v>
      </c>
      <c r="E7687" s="1" t="s">
        <v>148</v>
      </c>
      <c r="F7687" s="1" t="s">
        <v>56</v>
      </c>
      <c r="G7687" s="1" t="str">
        <f t="array" ref="G7687">IF($F7687="", "", _xlfn.XLOOKUP($F7687,accounts!$A$2:$A$86,accounts!$B$2:$B$86, "Other"))</f>
        <v>software</v>
      </c>
      <c r="H7687" s="1" t="str">
        <f t="array" ref="H7687">IF($F7687="", "", IFS(_xlfn.XLOOKUP($F7687, accounts!$A$2:$A$86, accounts!$E$2:$E$86, 0)&gt;=1000, "Enterprise", _xlfn.XLOOKUP($F7687, accounts!$A$2:$A$86, accounts!$E$2:$E$86, 0)&gt;=100, "Mid-Market", TRUE, "SMB"))</f>
        <v>Enterprise</v>
      </c>
      <c r="I7687" s="1" t="str">
        <f t="array" ref="I7687">IF($F7687="", "", _xlfn.XLOOKUP($F7687,accounts!$A$2:$A$86,accounts!$F$2:$F$86, "Other"))</f>
        <v>United States</v>
      </c>
      <c r="J7687" s="1" t="s">
        <v>131</v>
      </c>
      <c r="K7687" s="3">
        <v>43028.0</v>
      </c>
      <c r="L7687" s="3">
        <v>43035.0</v>
      </c>
      <c r="M7687" s="1">
        <v>4435.0</v>
      </c>
    </row>
    <row r="7688">
      <c r="A7688" s="1" t="s">
        <v>7893</v>
      </c>
      <c r="B7688" s="1" t="s">
        <v>30</v>
      </c>
      <c r="C7688" s="1" t="str">
        <f t="array" ref="C7688">_xlfn.XLOOKUP($B7688, sales_teams!$A$2:$A$36, sales_teams!$B$2:$B$36)</f>
        <v>Melvin Marxen</v>
      </c>
      <c r="D7688" s="1" t="str">
        <f t="array" ref="D7688">_xlfn.XLOOKUP($B7688, sales_teams!$A$2:$A$36, sales_teams!$C$2:$C$36)</f>
        <v>Central</v>
      </c>
      <c r="E7688" s="1" t="s">
        <v>148</v>
      </c>
      <c r="F7688" s="1" t="s">
        <v>155</v>
      </c>
      <c r="G7688" s="1" t="str">
        <f t="array" ref="G7688">IF($F7688="", "", _xlfn.XLOOKUP($F7688,accounts!$A$2:$A$86,accounts!$B$2:$B$86, "Other"))</f>
        <v>finance</v>
      </c>
      <c r="H7688" s="1" t="str">
        <f t="array" ref="H7688">IF($F7688="", "", IFS(_xlfn.XLOOKUP($F7688, accounts!$A$2:$A$86, accounts!$E$2:$E$86, 0)&gt;=1000, "Enterprise", _xlfn.XLOOKUP($F7688, accounts!$A$2:$A$86, accounts!$E$2:$E$86, 0)&gt;=100, "Mid-Market", TRUE, "SMB"))</f>
        <v>Enterprise</v>
      </c>
      <c r="I7688" s="1" t="str">
        <f t="array" ref="I7688">IF($F7688="", "", _xlfn.XLOOKUP($F7688,accounts!$A$2:$A$86,accounts!$F$2:$F$86, "Other"))</f>
        <v>United States</v>
      </c>
      <c r="J7688" s="1" t="s">
        <v>131</v>
      </c>
      <c r="K7688" s="3">
        <v>43028.0</v>
      </c>
      <c r="L7688" s="3">
        <v>43036.0</v>
      </c>
      <c r="M7688" s="1">
        <v>4699.0</v>
      </c>
    </row>
    <row r="7689">
      <c r="A7689" s="1" t="s">
        <v>7894</v>
      </c>
      <c r="B7689" s="1" t="s">
        <v>26</v>
      </c>
      <c r="C7689" s="1" t="str">
        <f t="array" ref="C7689">_xlfn.XLOOKUP($B7689, sales_teams!$A$2:$A$36, sales_teams!$B$2:$B$36)</f>
        <v>Melvin Marxen</v>
      </c>
      <c r="D7689" s="1" t="str">
        <f t="array" ref="D7689">_xlfn.XLOOKUP($B7689, sales_teams!$A$2:$A$36, sales_teams!$C$2:$C$36)</f>
        <v>Central</v>
      </c>
      <c r="E7689" s="1" t="s">
        <v>194</v>
      </c>
      <c r="F7689" s="1" t="s">
        <v>47</v>
      </c>
      <c r="G7689" s="1" t="str">
        <f t="array" ref="G7689">IF($F7689="", "", _xlfn.XLOOKUP($F7689,accounts!$A$2:$A$86,accounts!$B$2:$B$86, "Other"))</f>
        <v>retail</v>
      </c>
      <c r="H7689" s="1" t="str">
        <f t="array" ref="H7689">IF($F7689="", "", IFS(_xlfn.XLOOKUP($F7689, accounts!$A$2:$A$86, accounts!$E$2:$E$86, 0)&gt;=1000, "Enterprise", _xlfn.XLOOKUP($F7689, accounts!$A$2:$A$86, accounts!$E$2:$E$86, 0)&gt;=100, "Mid-Market", TRUE, "SMB"))</f>
        <v>Enterprise</v>
      </c>
      <c r="I7689" s="1" t="str">
        <f t="array" ref="I7689">IF($F7689="", "", _xlfn.XLOOKUP($F7689,accounts!$A$2:$A$86,accounts!$F$2:$F$86, "Other"))</f>
        <v>United States</v>
      </c>
      <c r="J7689" s="1" t="s">
        <v>192</v>
      </c>
      <c r="K7689" s="3">
        <v>43028.0</v>
      </c>
      <c r="L7689" s="3">
        <v>43032.0</v>
      </c>
      <c r="M7689" s="1">
        <v>0.0</v>
      </c>
    </row>
    <row r="7690">
      <c r="A7690" s="1" t="s">
        <v>7895</v>
      </c>
      <c r="B7690" s="1" t="s">
        <v>26</v>
      </c>
      <c r="C7690" s="1" t="str">
        <f t="array" ref="C7690">_xlfn.XLOOKUP($B7690, sales_teams!$A$2:$A$36, sales_teams!$B$2:$B$36)</f>
        <v>Melvin Marxen</v>
      </c>
      <c r="D7690" s="1" t="str">
        <f t="array" ref="D7690">_xlfn.XLOOKUP($B7690, sales_teams!$A$2:$A$36, sales_teams!$C$2:$C$36)</f>
        <v>Central</v>
      </c>
      <c r="E7690" s="1" t="s">
        <v>179</v>
      </c>
      <c r="F7690" s="1" t="s">
        <v>106</v>
      </c>
      <c r="G7690" s="1" t="str">
        <f t="array" ref="G7690">IF($F7690="", "", _xlfn.XLOOKUP($F7690,accounts!$A$2:$A$86,accounts!$B$2:$B$86, "Other"))</f>
        <v>retail</v>
      </c>
      <c r="H7690" s="1" t="str">
        <f t="array" ref="H7690">IF($F7690="", "", IFS(_xlfn.XLOOKUP($F7690, accounts!$A$2:$A$86, accounts!$E$2:$E$86, 0)&gt;=1000, "Enterprise", _xlfn.XLOOKUP($F7690, accounts!$A$2:$A$86, accounts!$E$2:$E$86, 0)&gt;=100, "Mid-Market", TRUE, "SMB"))</f>
        <v>Enterprise</v>
      </c>
      <c r="I7690" s="1" t="str">
        <f t="array" ref="I7690">IF($F7690="", "", _xlfn.XLOOKUP($F7690,accounts!$A$2:$A$86,accounts!$F$2:$F$86, "Other"))</f>
        <v>Italy</v>
      </c>
      <c r="J7690" s="1" t="s">
        <v>192</v>
      </c>
      <c r="K7690" s="3">
        <v>43028.0</v>
      </c>
      <c r="L7690" s="3">
        <v>43030.0</v>
      </c>
      <c r="M7690" s="1">
        <v>0.0</v>
      </c>
    </row>
    <row r="7691">
      <c r="A7691" s="1" t="s">
        <v>7896</v>
      </c>
      <c r="B7691" s="1" t="s">
        <v>26</v>
      </c>
      <c r="C7691" s="1" t="str">
        <f t="array" ref="C7691">_xlfn.XLOOKUP($B7691, sales_teams!$A$2:$A$36, sales_teams!$B$2:$B$36)</f>
        <v>Melvin Marxen</v>
      </c>
      <c r="D7691" s="1" t="str">
        <f t="array" ref="D7691">_xlfn.XLOOKUP($B7691, sales_teams!$A$2:$A$36, sales_teams!$C$2:$C$36)</f>
        <v>Central</v>
      </c>
      <c r="E7691" s="1" t="s">
        <v>179</v>
      </c>
      <c r="F7691" s="1" t="s">
        <v>155</v>
      </c>
      <c r="G7691" s="1" t="str">
        <f t="array" ref="G7691">IF($F7691="", "", _xlfn.XLOOKUP($F7691,accounts!$A$2:$A$86,accounts!$B$2:$B$86, "Other"))</f>
        <v>finance</v>
      </c>
      <c r="H7691" s="1" t="str">
        <f t="array" ref="H7691">IF($F7691="", "", IFS(_xlfn.XLOOKUP($F7691, accounts!$A$2:$A$86, accounts!$E$2:$E$86, 0)&gt;=1000, "Enterprise", _xlfn.XLOOKUP($F7691, accounts!$A$2:$A$86, accounts!$E$2:$E$86, 0)&gt;=100, "Mid-Market", TRUE, "SMB"))</f>
        <v>Enterprise</v>
      </c>
      <c r="I7691" s="1" t="str">
        <f t="array" ref="I7691">IF($F7691="", "", _xlfn.XLOOKUP($F7691,accounts!$A$2:$A$86,accounts!$F$2:$F$86, "Other"))</f>
        <v>United States</v>
      </c>
      <c r="J7691" s="1" t="s">
        <v>131</v>
      </c>
      <c r="K7691" s="3">
        <v>43028.0</v>
      </c>
      <c r="L7691" s="3">
        <v>43038.0</v>
      </c>
      <c r="M7691" s="1">
        <v>60.0</v>
      </c>
    </row>
    <row r="7692">
      <c r="A7692" s="1" t="s">
        <v>7897</v>
      </c>
      <c r="B7692" s="1" t="s">
        <v>88</v>
      </c>
      <c r="C7692" s="1" t="str">
        <f t="array" ref="C7692">_xlfn.XLOOKUP($B7692, sales_teams!$A$2:$A$36, sales_teams!$B$2:$B$36)</f>
        <v>Celia Rouche</v>
      </c>
      <c r="D7692" s="1" t="str">
        <f t="array" ref="D7692">_xlfn.XLOOKUP($B7692, sales_teams!$A$2:$A$36, sales_teams!$C$2:$C$36)</f>
        <v>West</v>
      </c>
      <c r="E7692" s="1" t="s">
        <v>194</v>
      </c>
      <c r="F7692" s="1" t="s">
        <v>118</v>
      </c>
      <c r="G7692" s="1" t="str">
        <f t="array" ref="G7692">IF($F7692="", "", _xlfn.XLOOKUP($F7692,accounts!$A$2:$A$86,accounts!$B$2:$B$86, "Other"))</f>
        <v>services</v>
      </c>
      <c r="H7692" s="1" t="str">
        <f t="array" ref="H7692">IF($F7692="", "", IFS(_xlfn.XLOOKUP($F7692, accounts!$A$2:$A$86, accounts!$E$2:$E$86, 0)&gt;=1000, "Enterprise", _xlfn.XLOOKUP($F7692, accounts!$A$2:$A$86, accounts!$E$2:$E$86, 0)&gt;=100, "Mid-Market", TRUE, "SMB"))</f>
        <v>Enterprise</v>
      </c>
      <c r="I7692" s="1" t="str">
        <f t="array" ref="I7692">IF($F7692="", "", _xlfn.XLOOKUP($F7692,accounts!$A$2:$A$86,accounts!$F$2:$F$86, "Other"))</f>
        <v>United States</v>
      </c>
      <c r="J7692" s="1" t="s">
        <v>131</v>
      </c>
      <c r="K7692" s="3">
        <v>43028.0</v>
      </c>
      <c r="L7692" s="3">
        <v>43029.0</v>
      </c>
      <c r="M7692" s="1">
        <v>6026.0</v>
      </c>
    </row>
    <row r="7693">
      <c r="A7693" s="1" t="s">
        <v>7898</v>
      </c>
      <c r="B7693" s="1" t="s">
        <v>99</v>
      </c>
      <c r="C7693" s="1" t="str">
        <f t="array" ref="C7693">_xlfn.XLOOKUP($B7693, sales_teams!$A$2:$A$36, sales_teams!$B$2:$B$36)</f>
        <v>Summer Sewald</v>
      </c>
      <c r="D7693" s="1" t="str">
        <f t="array" ref="D7693">_xlfn.XLOOKUP($B7693, sales_teams!$A$2:$A$36, sales_teams!$C$2:$C$36)</f>
        <v>West</v>
      </c>
      <c r="E7693" s="1" t="s">
        <v>194</v>
      </c>
      <c r="F7693" s="1" t="s">
        <v>97</v>
      </c>
      <c r="G7693" s="1" t="str">
        <f t="array" ref="G7693">IF($F7693="", "", _xlfn.XLOOKUP($F7693,accounts!$A$2:$A$86,accounts!$B$2:$B$86, "Other"))</f>
        <v>finance</v>
      </c>
      <c r="H7693" s="1" t="str">
        <f t="array" ref="H7693">IF($F7693="", "", IFS(_xlfn.XLOOKUP($F7693, accounts!$A$2:$A$86, accounts!$E$2:$E$86, 0)&gt;=1000, "Enterprise", _xlfn.XLOOKUP($F7693, accounts!$A$2:$A$86, accounts!$E$2:$E$86, 0)&gt;=100, "Mid-Market", TRUE, "SMB"))</f>
        <v>Mid-Market</v>
      </c>
      <c r="I7693" s="1" t="str">
        <f t="array" ref="I7693">IF($F7693="", "", _xlfn.XLOOKUP($F7693,accounts!$A$2:$A$86,accounts!$F$2:$F$86, "Other"))</f>
        <v>United States</v>
      </c>
      <c r="J7693" s="1" t="s">
        <v>192</v>
      </c>
      <c r="K7693" s="3">
        <v>43028.0</v>
      </c>
      <c r="L7693" s="3">
        <v>43035.0</v>
      </c>
      <c r="M7693" s="1">
        <v>0.0</v>
      </c>
    </row>
    <row r="7694">
      <c r="A7694" s="1" t="s">
        <v>7899</v>
      </c>
      <c r="B7694" s="1" t="s">
        <v>99</v>
      </c>
      <c r="C7694" s="1" t="str">
        <f t="array" ref="C7694">_xlfn.XLOOKUP($B7694, sales_teams!$A$2:$A$36, sales_teams!$B$2:$B$36)</f>
        <v>Summer Sewald</v>
      </c>
      <c r="D7694" s="1" t="str">
        <f t="array" ref="D7694">_xlfn.XLOOKUP($B7694, sales_teams!$A$2:$A$36, sales_teams!$C$2:$C$36)</f>
        <v>West</v>
      </c>
      <c r="E7694" s="1" t="s">
        <v>194</v>
      </c>
      <c r="F7694" s="1" t="s">
        <v>137</v>
      </c>
      <c r="G7694" s="1" t="str">
        <f t="array" ref="G7694">IF($F7694="", "", _xlfn.XLOOKUP($F7694,accounts!$A$2:$A$86,accounts!$B$2:$B$86, "Other"))</f>
        <v>services</v>
      </c>
      <c r="H7694" s="1" t="str">
        <f t="array" ref="H7694">IF($F7694="", "", IFS(_xlfn.XLOOKUP($F7694, accounts!$A$2:$A$86, accounts!$E$2:$E$86, 0)&gt;=1000, "Enterprise", _xlfn.XLOOKUP($F7694, accounts!$A$2:$A$86, accounts!$E$2:$E$86, 0)&gt;=100, "Mid-Market", TRUE, "SMB"))</f>
        <v>Enterprise</v>
      </c>
      <c r="I7694" s="1" t="str">
        <f t="array" ref="I7694">IF($F7694="", "", _xlfn.XLOOKUP($F7694,accounts!$A$2:$A$86,accounts!$F$2:$F$86, "Other"))</f>
        <v>Germany</v>
      </c>
      <c r="J7694" s="1" t="s">
        <v>131</v>
      </c>
      <c r="K7694" s="3">
        <v>43028.0</v>
      </c>
      <c r="L7694" s="3">
        <v>43094.0</v>
      </c>
      <c r="M7694" s="1">
        <v>5095.0</v>
      </c>
    </row>
    <row r="7695">
      <c r="A7695" s="1" t="s">
        <v>7900</v>
      </c>
      <c r="B7695" s="1" t="s">
        <v>104</v>
      </c>
      <c r="C7695" s="1" t="str">
        <f t="array" ref="C7695">_xlfn.XLOOKUP($B7695, sales_teams!$A$2:$A$36, sales_teams!$B$2:$B$36)</f>
        <v>Summer Sewald</v>
      </c>
      <c r="D7695" s="1" t="str">
        <f t="array" ref="D7695">_xlfn.XLOOKUP($B7695, sales_teams!$A$2:$A$36, sales_teams!$C$2:$C$36)</f>
        <v>West</v>
      </c>
      <c r="E7695" s="1" t="s">
        <v>181</v>
      </c>
      <c r="F7695" s="1" t="s">
        <v>84</v>
      </c>
      <c r="G7695" s="1" t="str">
        <f t="array" ref="G7695">IF($F7695="", "", _xlfn.XLOOKUP($F7695,accounts!$A$2:$A$86,accounts!$B$2:$B$86, "Other"))</f>
        <v>retail</v>
      </c>
      <c r="H7695" s="1" t="str">
        <f t="array" ref="H7695">IF($F7695="", "", IFS(_xlfn.XLOOKUP($F7695, accounts!$A$2:$A$86, accounts!$E$2:$E$86, 0)&gt;=1000, "Enterprise", _xlfn.XLOOKUP($F7695, accounts!$A$2:$A$86, accounts!$E$2:$E$86, 0)&gt;=100, "Mid-Market", TRUE, "SMB"))</f>
        <v>Enterprise</v>
      </c>
      <c r="I7695" s="1" t="str">
        <f t="array" ref="I7695">IF($F7695="", "", _xlfn.XLOOKUP($F7695,accounts!$A$2:$A$86,accounts!$F$2:$F$86, "Other"))</f>
        <v>United States</v>
      </c>
      <c r="J7695" s="1" t="s">
        <v>189</v>
      </c>
      <c r="K7695" s="3">
        <v>43028.0</v>
      </c>
    </row>
    <row r="7696">
      <c r="A7696" s="1" t="s">
        <v>7901</v>
      </c>
      <c r="B7696" s="1" t="s">
        <v>104</v>
      </c>
      <c r="C7696" s="1" t="str">
        <f t="array" ref="C7696">_xlfn.XLOOKUP($B7696, sales_teams!$A$2:$A$36, sales_teams!$B$2:$B$36)</f>
        <v>Summer Sewald</v>
      </c>
      <c r="D7696" s="1" t="str">
        <f t="array" ref="D7696">_xlfn.XLOOKUP($B7696, sales_teams!$A$2:$A$36, sales_teams!$C$2:$C$36)</f>
        <v>West</v>
      </c>
      <c r="E7696" s="1" t="s">
        <v>181</v>
      </c>
      <c r="F7696" s="1" t="s">
        <v>161</v>
      </c>
      <c r="G7696" s="1" t="str">
        <f t="array" ref="G7696">IF($F7696="", "", _xlfn.XLOOKUP($F7696,accounts!$A$2:$A$86,accounts!$B$2:$B$86, "Other"))</f>
        <v>marketing</v>
      </c>
      <c r="H7696" s="1" t="str">
        <f t="array" ref="H7696">IF($F7696="", "", IFS(_xlfn.XLOOKUP($F7696, accounts!$A$2:$A$86, accounts!$E$2:$E$86, 0)&gt;=1000, "Enterprise", _xlfn.XLOOKUP($F7696, accounts!$A$2:$A$86, accounts!$E$2:$E$86, 0)&gt;=100, "Mid-Market", TRUE, "SMB"))</f>
        <v>Enterprise</v>
      </c>
      <c r="I7696" s="1" t="str">
        <f t="array" ref="I7696">IF($F7696="", "", _xlfn.XLOOKUP($F7696,accounts!$A$2:$A$86,accounts!$F$2:$F$86, "Other"))</f>
        <v>Poland</v>
      </c>
      <c r="J7696" s="1" t="s">
        <v>131</v>
      </c>
      <c r="K7696" s="3">
        <v>43028.0</v>
      </c>
      <c r="L7696" s="3">
        <v>43085.0</v>
      </c>
      <c r="M7696" s="1">
        <v>565.0</v>
      </c>
    </row>
    <row r="7697">
      <c r="A7697" s="1" t="s">
        <v>7902</v>
      </c>
      <c r="B7697" s="1" t="s">
        <v>107</v>
      </c>
      <c r="C7697" s="1" t="str">
        <f t="array" ref="C7697">_xlfn.XLOOKUP($B7697, sales_teams!$A$2:$A$36, sales_teams!$B$2:$B$36)</f>
        <v>Summer Sewald</v>
      </c>
      <c r="D7697" s="1" t="str">
        <f t="array" ref="D7697">_xlfn.XLOOKUP($B7697, sales_teams!$A$2:$A$36, sales_teams!$C$2:$C$36)</f>
        <v>West</v>
      </c>
      <c r="E7697" s="1" t="s">
        <v>194</v>
      </c>
      <c r="F7697" s="1" t="s">
        <v>170</v>
      </c>
      <c r="G7697" s="1" t="str">
        <f t="array" ref="G7697">IF($F7697="", "", _xlfn.XLOOKUP($F7697,accounts!$A$2:$A$86,accounts!$B$2:$B$86, "Other"))</f>
        <v>employment</v>
      </c>
      <c r="H7697" s="1" t="str">
        <f t="array" ref="H7697">IF($F7697="", "", IFS(_xlfn.XLOOKUP($F7697, accounts!$A$2:$A$86, accounts!$E$2:$E$86, 0)&gt;=1000, "Enterprise", _xlfn.XLOOKUP($F7697, accounts!$A$2:$A$86, accounts!$E$2:$E$86, 0)&gt;=100, "Mid-Market", TRUE, "SMB"))</f>
        <v>Enterprise</v>
      </c>
      <c r="I7697" s="1" t="str">
        <f t="array" ref="I7697">IF($F7697="", "", _xlfn.XLOOKUP($F7697,accounts!$A$2:$A$86,accounts!$F$2:$F$86, "Other"))</f>
        <v>United States</v>
      </c>
      <c r="J7697" s="1" t="s">
        <v>131</v>
      </c>
      <c r="K7697" s="3">
        <v>43028.0</v>
      </c>
      <c r="L7697" s="3">
        <v>43091.0</v>
      </c>
      <c r="M7697" s="1">
        <v>5883.0</v>
      </c>
    </row>
    <row r="7698">
      <c r="A7698" s="1" t="s">
        <v>7903</v>
      </c>
      <c r="B7698" s="1" t="s">
        <v>28</v>
      </c>
      <c r="C7698" s="1" t="str">
        <f t="array" ref="C7698">_xlfn.XLOOKUP($B7698, sales_teams!$A$2:$A$36, sales_teams!$B$2:$B$36)</f>
        <v>Melvin Marxen</v>
      </c>
      <c r="D7698" s="1" t="str">
        <f t="array" ref="D7698">_xlfn.XLOOKUP($B7698, sales_teams!$A$2:$A$36, sales_teams!$C$2:$C$36)</f>
        <v>Central</v>
      </c>
      <c r="E7698" s="1" t="s">
        <v>109</v>
      </c>
      <c r="F7698" s="1" t="s">
        <v>95</v>
      </c>
      <c r="G7698" s="1" t="str">
        <f t="array" ref="G7698">IF($F7698="", "", _xlfn.XLOOKUP($F7698,accounts!$A$2:$A$86,accounts!$B$2:$B$86, "Other"))</f>
        <v>finance</v>
      </c>
      <c r="H7698" s="1" t="str">
        <f t="array" ref="H7698">IF($F7698="", "", IFS(_xlfn.XLOOKUP($F7698, accounts!$A$2:$A$86, accounts!$E$2:$E$86, 0)&gt;=1000, "Enterprise", _xlfn.XLOOKUP($F7698, accounts!$A$2:$A$86, accounts!$E$2:$E$86, 0)&gt;=100, "Mid-Market", TRUE, "SMB"))</f>
        <v>Enterprise</v>
      </c>
      <c r="I7698" s="1" t="str">
        <f t="array" ref="I7698">IF($F7698="", "", _xlfn.XLOOKUP($F7698,accounts!$A$2:$A$86,accounts!$F$2:$F$86, "Other"))</f>
        <v>United States</v>
      </c>
      <c r="J7698" s="1" t="s">
        <v>131</v>
      </c>
      <c r="K7698" s="3">
        <v>43028.0</v>
      </c>
      <c r="L7698" s="3">
        <v>43081.0</v>
      </c>
      <c r="M7698" s="1">
        <v>1135.0</v>
      </c>
    </row>
    <row r="7699">
      <c r="A7699" s="1" t="s">
        <v>7904</v>
      </c>
      <c r="B7699" s="1" t="s">
        <v>54</v>
      </c>
      <c r="C7699" s="1" t="str">
        <f t="array" ref="C7699">_xlfn.XLOOKUP($B7699, sales_teams!$A$2:$A$36, sales_teams!$B$2:$B$36)</f>
        <v>Rocco Neubert</v>
      </c>
      <c r="D7699" s="1" t="str">
        <f t="array" ref="D7699">_xlfn.XLOOKUP($B7699, sales_teams!$A$2:$A$36, sales_teams!$C$2:$C$36)</f>
        <v>East</v>
      </c>
      <c r="E7699" s="1" t="s">
        <v>109</v>
      </c>
      <c r="F7699" s="1" t="s">
        <v>127</v>
      </c>
      <c r="G7699" s="1" t="str">
        <f t="array" ref="G7699">IF($F7699="", "", _xlfn.XLOOKUP($F7699,accounts!$A$2:$A$86,accounts!$B$2:$B$86, "Other"))</f>
        <v>technology</v>
      </c>
      <c r="H7699" s="1" t="str">
        <f t="array" ref="H7699">IF($F7699="", "", IFS(_xlfn.XLOOKUP($F7699, accounts!$A$2:$A$86, accounts!$E$2:$E$86, 0)&gt;=1000, "Enterprise", _xlfn.XLOOKUP($F7699, accounts!$A$2:$A$86, accounts!$E$2:$E$86, 0)&gt;=100, "Mid-Market", TRUE, "SMB"))</f>
        <v>Enterprise</v>
      </c>
      <c r="I7699" s="1" t="str">
        <f t="array" ref="I7699">IF($F7699="", "", _xlfn.XLOOKUP($F7699,accounts!$A$2:$A$86,accounts!$F$2:$F$86, "Other"))</f>
        <v>United States</v>
      </c>
      <c r="J7699" s="1" t="s">
        <v>131</v>
      </c>
      <c r="K7699" s="3">
        <v>43028.0</v>
      </c>
      <c r="L7699" s="3">
        <v>43090.0</v>
      </c>
      <c r="M7699" s="1">
        <v>903.0</v>
      </c>
    </row>
    <row r="7700">
      <c r="A7700" s="1" t="s">
        <v>7905</v>
      </c>
      <c r="B7700" s="1" t="s">
        <v>41</v>
      </c>
      <c r="C7700" s="1" t="str">
        <f t="array" ref="C7700">_xlfn.XLOOKUP($B7700, sales_teams!$A$2:$A$36, sales_teams!$B$2:$B$36)</f>
        <v>Cara Losch</v>
      </c>
      <c r="D7700" s="1" t="str">
        <f t="array" ref="D7700">_xlfn.XLOOKUP($B7700, sales_teams!$A$2:$A$36, sales_teams!$C$2:$C$36)</f>
        <v>East</v>
      </c>
      <c r="E7700" s="1" t="s">
        <v>148</v>
      </c>
      <c r="F7700" s="1" t="s">
        <v>127</v>
      </c>
      <c r="G7700" s="1" t="str">
        <f t="array" ref="G7700">IF($F7700="", "", _xlfn.XLOOKUP($F7700,accounts!$A$2:$A$86,accounts!$B$2:$B$86, "Other"))</f>
        <v>technology</v>
      </c>
      <c r="H7700" s="1" t="str">
        <f t="array" ref="H7700">IF($F7700="", "", IFS(_xlfn.XLOOKUP($F7700, accounts!$A$2:$A$86, accounts!$E$2:$E$86, 0)&gt;=1000, "Enterprise", _xlfn.XLOOKUP($F7700, accounts!$A$2:$A$86, accounts!$E$2:$E$86, 0)&gt;=100, "Mid-Market", TRUE, "SMB"))</f>
        <v>Enterprise</v>
      </c>
      <c r="I7700" s="1" t="str">
        <f t="array" ref="I7700">IF($F7700="", "", _xlfn.XLOOKUP($F7700,accounts!$A$2:$A$86,accounts!$F$2:$F$86, "Other"))</f>
        <v>United States</v>
      </c>
      <c r="J7700" s="1" t="s">
        <v>189</v>
      </c>
      <c r="K7700" s="3">
        <v>43028.0</v>
      </c>
    </row>
    <row r="7701">
      <c r="A7701" s="1" t="s">
        <v>7906</v>
      </c>
      <c r="B7701" s="1" t="s">
        <v>60</v>
      </c>
      <c r="C7701" s="1" t="str">
        <f t="array" ref="C7701">_xlfn.XLOOKUP($B7701, sales_teams!$A$2:$A$36, sales_teams!$B$2:$B$36)</f>
        <v>Celia Rouche</v>
      </c>
      <c r="D7701" s="1" t="str">
        <f t="array" ref="D7701">_xlfn.XLOOKUP($B7701, sales_teams!$A$2:$A$36, sales_teams!$C$2:$C$36)</f>
        <v>West</v>
      </c>
      <c r="E7701" s="1" t="s">
        <v>179</v>
      </c>
      <c r="F7701" s="1" t="s">
        <v>115</v>
      </c>
      <c r="G7701" s="1" t="str">
        <f t="array" ref="G7701">IF($F7701="", "", _xlfn.XLOOKUP($F7701,accounts!$A$2:$A$86,accounts!$B$2:$B$86, "Other"))</f>
        <v>services</v>
      </c>
      <c r="H7701" s="1" t="str">
        <f t="array" ref="H7701">IF($F7701="", "", IFS(_xlfn.XLOOKUP($F7701, accounts!$A$2:$A$86, accounts!$E$2:$E$86, 0)&gt;=1000, "Enterprise", _xlfn.XLOOKUP($F7701, accounts!$A$2:$A$86, accounts!$E$2:$E$86, 0)&gt;=100, "Mid-Market", TRUE, "SMB"))</f>
        <v>Enterprise</v>
      </c>
      <c r="I7701" s="1" t="str">
        <f t="array" ref="I7701">IF($F7701="", "", _xlfn.XLOOKUP($F7701,accounts!$A$2:$A$86,accounts!$F$2:$F$86, "Other"))</f>
        <v>United States</v>
      </c>
      <c r="J7701" s="1" t="s">
        <v>192</v>
      </c>
      <c r="K7701" s="3">
        <v>43028.0</v>
      </c>
      <c r="L7701" s="3">
        <v>43035.0</v>
      </c>
      <c r="M7701" s="1">
        <v>0.0</v>
      </c>
    </row>
    <row r="7702">
      <c r="A7702" s="1" t="s">
        <v>7907</v>
      </c>
      <c r="B7702" s="1" t="s">
        <v>60</v>
      </c>
      <c r="C7702" s="1" t="str">
        <f t="array" ref="C7702">_xlfn.XLOOKUP($B7702, sales_teams!$A$2:$A$36, sales_teams!$B$2:$B$36)</f>
        <v>Celia Rouche</v>
      </c>
      <c r="D7702" s="1" t="str">
        <f t="array" ref="D7702">_xlfn.XLOOKUP($B7702, sales_teams!$A$2:$A$36, sales_teams!$C$2:$C$36)</f>
        <v>West</v>
      </c>
      <c r="E7702" s="1" t="s">
        <v>179</v>
      </c>
      <c r="F7702" s="1" t="s">
        <v>130</v>
      </c>
      <c r="G7702" s="1" t="str">
        <f t="array" ref="G7702">IF($F7702="", "", _xlfn.XLOOKUP($F7702,accounts!$A$2:$A$86,accounts!$B$2:$B$86, "Other"))</f>
        <v>medical</v>
      </c>
      <c r="H7702" s="1" t="str">
        <f t="array" ref="H7702">IF($F7702="", "", IFS(_xlfn.XLOOKUP($F7702, accounts!$A$2:$A$86, accounts!$E$2:$E$86, 0)&gt;=1000, "Enterprise", _xlfn.XLOOKUP($F7702, accounts!$A$2:$A$86, accounts!$E$2:$E$86, 0)&gt;=100, "Mid-Market", TRUE, "SMB"))</f>
        <v>Enterprise</v>
      </c>
      <c r="I7702" s="1" t="str">
        <f t="array" ref="I7702">IF($F7702="", "", _xlfn.XLOOKUP($F7702,accounts!$A$2:$A$86,accounts!$F$2:$F$86, "Other"))</f>
        <v>United States</v>
      </c>
      <c r="J7702" s="1" t="s">
        <v>192</v>
      </c>
      <c r="K7702" s="3">
        <v>43028.0</v>
      </c>
      <c r="L7702" s="3">
        <v>43036.0</v>
      </c>
      <c r="M7702" s="1">
        <v>0.0</v>
      </c>
    </row>
    <row r="7703">
      <c r="A7703" s="1" t="s">
        <v>7908</v>
      </c>
      <c r="B7703" s="1" t="s">
        <v>60</v>
      </c>
      <c r="C7703" s="1" t="str">
        <f t="array" ref="C7703">_xlfn.XLOOKUP($B7703, sales_teams!$A$2:$A$36, sales_teams!$B$2:$B$36)</f>
        <v>Celia Rouche</v>
      </c>
      <c r="D7703" s="1" t="str">
        <f t="array" ref="D7703">_xlfn.XLOOKUP($B7703, sales_teams!$A$2:$A$36, sales_teams!$C$2:$C$36)</f>
        <v>West</v>
      </c>
      <c r="E7703" s="1" t="s">
        <v>179</v>
      </c>
      <c r="F7703" s="1" t="s">
        <v>75</v>
      </c>
      <c r="G7703" s="1" t="str">
        <f t="array" ref="G7703">IF($F7703="", "", _xlfn.XLOOKUP($F7703,accounts!$A$2:$A$86,accounts!$B$2:$B$86, "Other"))</f>
        <v>software</v>
      </c>
      <c r="H7703" s="1" t="str">
        <f t="array" ref="H7703">IF($F7703="", "", IFS(_xlfn.XLOOKUP($F7703, accounts!$A$2:$A$86, accounts!$E$2:$E$86, 0)&gt;=1000, "Enterprise", _xlfn.XLOOKUP($F7703, accounts!$A$2:$A$86, accounts!$E$2:$E$86, 0)&gt;=100, "Mid-Market", TRUE, "SMB"))</f>
        <v>SMB</v>
      </c>
      <c r="I7703" s="1" t="str">
        <f t="array" ref="I7703">IF($F7703="", "", _xlfn.XLOOKUP($F7703,accounts!$A$2:$A$86,accounts!$F$2:$F$86, "Other"))</f>
        <v>United States</v>
      </c>
      <c r="J7703" s="1" t="s">
        <v>131</v>
      </c>
      <c r="K7703" s="3">
        <v>43028.0</v>
      </c>
      <c r="L7703" s="3">
        <v>43042.0</v>
      </c>
      <c r="M7703" s="1">
        <v>48.0</v>
      </c>
    </row>
    <row r="7704">
      <c r="A7704" s="1" t="s">
        <v>7909</v>
      </c>
      <c r="B7704" s="1" t="s">
        <v>105</v>
      </c>
      <c r="C7704" s="1" t="str">
        <f t="array" ref="C7704">_xlfn.XLOOKUP($B7704, sales_teams!$A$2:$A$36, sales_teams!$B$2:$B$36)</f>
        <v>Summer Sewald</v>
      </c>
      <c r="D7704" s="1" t="str">
        <f t="array" ref="D7704">_xlfn.XLOOKUP($B7704, sales_teams!$A$2:$A$36, sales_teams!$C$2:$C$36)</f>
        <v>West</v>
      </c>
      <c r="E7704" s="1" t="s">
        <v>194</v>
      </c>
      <c r="F7704" s="1" t="s">
        <v>118</v>
      </c>
      <c r="G7704" s="1" t="str">
        <f t="array" ref="G7704">IF($F7704="", "", _xlfn.XLOOKUP($F7704,accounts!$A$2:$A$86,accounts!$B$2:$B$86, "Other"))</f>
        <v>services</v>
      </c>
      <c r="H7704" s="1" t="str">
        <f t="array" ref="H7704">IF($F7704="", "", IFS(_xlfn.XLOOKUP($F7704, accounts!$A$2:$A$86, accounts!$E$2:$E$86, 0)&gt;=1000, "Enterprise", _xlfn.XLOOKUP($F7704, accounts!$A$2:$A$86, accounts!$E$2:$E$86, 0)&gt;=100, "Mid-Market", TRUE, "SMB"))</f>
        <v>Enterprise</v>
      </c>
      <c r="I7704" s="1" t="str">
        <f t="array" ref="I7704">IF($F7704="", "", _xlfn.XLOOKUP($F7704,accounts!$A$2:$A$86,accounts!$F$2:$F$86, "Other"))</f>
        <v>United States</v>
      </c>
      <c r="J7704" s="1" t="s">
        <v>131</v>
      </c>
      <c r="K7704" s="3">
        <v>43028.0</v>
      </c>
      <c r="L7704" s="3">
        <v>43038.0</v>
      </c>
      <c r="M7704" s="1">
        <v>5388.0</v>
      </c>
    </row>
    <row r="7705">
      <c r="A7705" s="1" t="s">
        <v>7910</v>
      </c>
      <c r="B7705" s="1" t="s">
        <v>105</v>
      </c>
      <c r="C7705" s="1" t="str">
        <f t="array" ref="C7705">_xlfn.XLOOKUP($B7705, sales_teams!$A$2:$A$36, sales_teams!$B$2:$B$36)</f>
        <v>Summer Sewald</v>
      </c>
      <c r="D7705" s="1" t="str">
        <f t="array" ref="D7705">_xlfn.XLOOKUP($B7705, sales_teams!$A$2:$A$36, sales_teams!$C$2:$C$36)</f>
        <v>West</v>
      </c>
      <c r="E7705" s="1" t="s">
        <v>148</v>
      </c>
      <c r="F7705" s="1" t="s">
        <v>142</v>
      </c>
      <c r="G7705" s="1" t="str">
        <f t="array" ref="G7705">IF($F7705="", "", _xlfn.XLOOKUP($F7705,accounts!$A$2:$A$86,accounts!$B$2:$B$86, "Other"))</f>
        <v>retail</v>
      </c>
      <c r="H7705" s="1" t="str">
        <f t="array" ref="H7705">IF($F7705="", "", IFS(_xlfn.XLOOKUP($F7705, accounts!$A$2:$A$86, accounts!$E$2:$E$86, 0)&gt;=1000, "Enterprise", _xlfn.XLOOKUP($F7705, accounts!$A$2:$A$86, accounts!$E$2:$E$86, 0)&gt;=100, "Mid-Market", TRUE, "SMB"))</f>
        <v>Enterprise</v>
      </c>
      <c r="I7705" s="1" t="str">
        <f t="array" ref="I7705">IF($F7705="", "", _xlfn.XLOOKUP($F7705,accounts!$A$2:$A$86,accounts!$F$2:$F$86, "Other"))</f>
        <v>United States</v>
      </c>
      <c r="J7705" s="1" t="s">
        <v>131</v>
      </c>
      <c r="K7705" s="3">
        <v>43028.0</v>
      </c>
      <c r="L7705" s="3">
        <v>43035.0</v>
      </c>
      <c r="M7705" s="1">
        <v>4109.0</v>
      </c>
    </row>
    <row r="7706">
      <c r="A7706" s="1" t="s">
        <v>7911</v>
      </c>
      <c r="B7706" s="1" t="s">
        <v>7</v>
      </c>
      <c r="C7706" s="1" t="str">
        <f t="array" ref="C7706">_xlfn.XLOOKUP($B7706, sales_teams!$A$2:$A$36, sales_teams!$B$2:$B$36)</f>
        <v>Dustin Brinkmann</v>
      </c>
      <c r="D7706" s="1" t="str">
        <f t="array" ref="D7706">_xlfn.XLOOKUP($B7706, sales_teams!$A$2:$A$36, sales_teams!$C$2:$C$36)</f>
        <v>Central</v>
      </c>
      <c r="E7706" s="1" t="s">
        <v>109</v>
      </c>
      <c r="F7706" s="1" t="s">
        <v>76</v>
      </c>
      <c r="G7706" s="1" t="str">
        <f t="array" ref="G7706">IF($F7706="", "", _xlfn.XLOOKUP($F7706,accounts!$A$2:$A$86,accounts!$B$2:$B$86, "Other"))</f>
        <v>marketing</v>
      </c>
      <c r="H7706" s="1" t="str">
        <f t="array" ref="H7706">IF($F7706="", "", IFS(_xlfn.XLOOKUP($F7706, accounts!$A$2:$A$86, accounts!$E$2:$E$86, 0)&gt;=1000, "Enterprise", _xlfn.XLOOKUP($F7706, accounts!$A$2:$A$86, accounts!$E$2:$E$86, 0)&gt;=100, "Mid-Market", TRUE, "SMB"))</f>
        <v>Enterprise</v>
      </c>
      <c r="I7706" s="1" t="str">
        <f t="array" ref="I7706">IF($F7706="", "", _xlfn.XLOOKUP($F7706,accounts!$A$2:$A$86,accounts!$F$2:$F$86, "Other"))</f>
        <v>United States</v>
      </c>
      <c r="J7706" s="1" t="s">
        <v>192</v>
      </c>
      <c r="K7706" s="3">
        <v>43029.0</v>
      </c>
      <c r="L7706" s="3">
        <v>43031.0</v>
      </c>
      <c r="M7706" s="1">
        <v>0.0</v>
      </c>
    </row>
    <row r="7707">
      <c r="A7707" s="1" t="s">
        <v>7912</v>
      </c>
      <c r="B7707" s="1" t="s">
        <v>7</v>
      </c>
      <c r="C7707" s="1" t="str">
        <f t="array" ref="C7707">_xlfn.XLOOKUP($B7707, sales_teams!$A$2:$A$36, sales_teams!$B$2:$B$36)</f>
        <v>Dustin Brinkmann</v>
      </c>
      <c r="D7707" s="1" t="str">
        <f t="array" ref="D7707">_xlfn.XLOOKUP($B7707, sales_teams!$A$2:$A$36, sales_teams!$C$2:$C$36)</f>
        <v>Central</v>
      </c>
      <c r="E7707" s="1" t="s">
        <v>179</v>
      </c>
      <c r="F7707" s="1" t="s">
        <v>149</v>
      </c>
      <c r="G7707" s="1" t="str">
        <f t="array" ref="G7707">IF($F7707="", "", _xlfn.XLOOKUP($F7707,accounts!$A$2:$A$86,accounts!$B$2:$B$86, "Other"))</f>
        <v>medical</v>
      </c>
      <c r="H7707" s="1" t="str">
        <f t="array" ref="H7707">IF($F7707="", "", IFS(_xlfn.XLOOKUP($F7707, accounts!$A$2:$A$86, accounts!$E$2:$E$86, 0)&gt;=1000, "Enterprise", _xlfn.XLOOKUP($F7707, accounts!$A$2:$A$86, accounts!$E$2:$E$86, 0)&gt;=100, "Mid-Market", TRUE, "SMB"))</f>
        <v>Enterprise</v>
      </c>
      <c r="I7707" s="1" t="str">
        <f t="array" ref="I7707">IF($F7707="", "", _xlfn.XLOOKUP($F7707,accounts!$A$2:$A$86,accounts!$F$2:$F$86, "Other"))</f>
        <v>United States</v>
      </c>
      <c r="J7707" s="1" t="s">
        <v>192</v>
      </c>
      <c r="K7707" s="3">
        <v>43029.0</v>
      </c>
      <c r="L7707" s="3">
        <v>43035.0</v>
      </c>
      <c r="M7707" s="1">
        <v>0.0</v>
      </c>
    </row>
    <row r="7708">
      <c r="A7708" s="1" t="s">
        <v>7913</v>
      </c>
      <c r="B7708" s="1" t="s">
        <v>7</v>
      </c>
      <c r="C7708" s="1" t="str">
        <f t="array" ref="C7708">_xlfn.XLOOKUP($B7708, sales_teams!$A$2:$A$36, sales_teams!$B$2:$B$36)</f>
        <v>Dustin Brinkmann</v>
      </c>
      <c r="D7708" s="1" t="str">
        <f t="array" ref="D7708">_xlfn.XLOOKUP($B7708, sales_teams!$A$2:$A$36, sales_teams!$C$2:$C$36)</f>
        <v>Central</v>
      </c>
      <c r="E7708" s="1" t="s">
        <v>194</v>
      </c>
      <c r="F7708" s="1" t="s">
        <v>56</v>
      </c>
      <c r="G7708" s="1" t="str">
        <f t="array" ref="G7708">IF($F7708="", "", _xlfn.XLOOKUP($F7708,accounts!$A$2:$A$86,accounts!$B$2:$B$86, "Other"))</f>
        <v>software</v>
      </c>
      <c r="H7708" s="1" t="str">
        <f t="array" ref="H7708">IF($F7708="", "", IFS(_xlfn.XLOOKUP($F7708, accounts!$A$2:$A$86, accounts!$E$2:$E$86, 0)&gt;=1000, "Enterprise", _xlfn.XLOOKUP($F7708, accounts!$A$2:$A$86, accounts!$E$2:$E$86, 0)&gt;=100, "Mid-Market", TRUE, "SMB"))</f>
        <v>Enterprise</v>
      </c>
      <c r="I7708" s="1" t="str">
        <f t="array" ref="I7708">IF($F7708="", "", _xlfn.XLOOKUP($F7708,accounts!$A$2:$A$86,accounts!$F$2:$F$86, "Other"))</f>
        <v>United States</v>
      </c>
      <c r="J7708" s="1" t="s">
        <v>131</v>
      </c>
      <c r="K7708" s="3">
        <v>43029.0</v>
      </c>
      <c r="L7708" s="3">
        <v>43085.0</v>
      </c>
      <c r="M7708" s="1">
        <v>5543.0</v>
      </c>
    </row>
    <row r="7709">
      <c r="A7709" s="1" t="s">
        <v>7914</v>
      </c>
      <c r="B7709" s="1" t="s">
        <v>52</v>
      </c>
      <c r="C7709" s="1" t="str">
        <f t="array" ref="C7709">_xlfn.XLOOKUP($B7709, sales_teams!$A$2:$A$36, sales_teams!$B$2:$B$36)</f>
        <v>Rocco Neubert</v>
      </c>
      <c r="D7709" s="1" t="str">
        <f t="array" ref="D7709">_xlfn.XLOOKUP($B7709, sales_teams!$A$2:$A$36, sales_teams!$C$2:$C$36)</f>
        <v>East</v>
      </c>
      <c r="E7709" s="1" t="s">
        <v>109</v>
      </c>
      <c r="F7709" s="1" t="s">
        <v>83</v>
      </c>
      <c r="G7709" s="1" t="str">
        <f t="array" ref="G7709">IF($F7709="", "", _xlfn.XLOOKUP($F7709,accounts!$A$2:$A$86,accounts!$B$2:$B$86, "Other"))</f>
        <v>marketing</v>
      </c>
      <c r="H7709" s="1" t="str">
        <f t="array" ref="H7709">IF($F7709="", "", IFS(_xlfn.XLOOKUP($F7709, accounts!$A$2:$A$86, accounts!$E$2:$E$86, 0)&gt;=1000, "Enterprise", _xlfn.XLOOKUP($F7709, accounts!$A$2:$A$86, accounts!$E$2:$E$86, 0)&gt;=100, "Mid-Market", TRUE, "SMB"))</f>
        <v>Enterprise</v>
      </c>
      <c r="I7709" s="1" t="str">
        <f t="array" ref="I7709">IF($F7709="", "", _xlfn.XLOOKUP($F7709,accounts!$A$2:$A$86,accounts!$F$2:$F$86, "Other"))</f>
        <v>United States</v>
      </c>
      <c r="J7709" s="1" t="s">
        <v>192</v>
      </c>
      <c r="K7709" s="3">
        <v>43029.0</v>
      </c>
      <c r="L7709" s="3">
        <v>43068.0</v>
      </c>
      <c r="M7709" s="1">
        <v>0.0</v>
      </c>
    </row>
    <row r="7710">
      <c r="A7710" s="1" t="s">
        <v>7915</v>
      </c>
      <c r="B7710" s="1" t="s">
        <v>12</v>
      </c>
      <c r="C7710" s="1" t="str">
        <f t="array" ref="C7710">_xlfn.XLOOKUP($B7710, sales_teams!$A$2:$A$36, sales_teams!$B$2:$B$36)</f>
        <v>Dustin Brinkmann</v>
      </c>
      <c r="D7710" s="1" t="str">
        <f t="array" ref="D7710">_xlfn.XLOOKUP($B7710, sales_teams!$A$2:$A$36, sales_teams!$C$2:$C$36)</f>
        <v>Central</v>
      </c>
      <c r="E7710" s="1" t="s">
        <v>109</v>
      </c>
      <c r="F7710" s="1" t="s">
        <v>157</v>
      </c>
      <c r="G7710" s="1" t="str">
        <f t="array" ref="G7710">IF($F7710="", "", _xlfn.XLOOKUP($F7710,accounts!$A$2:$A$86,accounts!$B$2:$B$86, "Other"))</f>
        <v>retail</v>
      </c>
      <c r="H7710" s="1" t="str">
        <f t="array" ref="H7710">IF($F7710="", "", IFS(_xlfn.XLOOKUP($F7710, accounts!$A$2:$A$86, accounts!$E$2:$E$86, 0)&gt;=1000, "Enterprise", _xlfn.XLOOKUP($F7710, accounts!$A$2:$A$86, accounts!$E$2:$E$86, 0)&gt;=100, "Mid-Market", TRUE, "SMB"))</f>
        <v>Enterprise</v>
      </c>
      <c r="I7710" s="1" t="str">
        <f t="array" ref="I7710">IF($F7710="", "", _xlfn.XLOOKUP($F7710,accounts!$A$2:$A$86,accounts!$F$2:$F$86, "Other"))</f>
        <v>Belgium</v>
      </c>
      <c r="J7710" s="1" t="s">
        <v>192</v>
      </c>
      <c r="K7710" s="3">
        <v>43029.0</v>
      </c>
      <c r="L7710" s="3">
        <v>43036.0</v>
      </c>
      <c r="M7710" s="1">
        <v>0.0</v>
      </c>
    </row>
    <row r="7711">
      <c r="A7711" s="1" t="s">
        <v>7916</v>
      </c>
      <c r="B7711" s="1" t="s">
        <v>12</v>
      </c>
      <c r="C7711" s="1" t="str">
        <f t="array" ref="C7711">_xlfn.XLOOKUP($B7711, sales_teams!$A$2:$A$36, sales_teams!$B$2:$B$36)</f>
        <v>Dustin Brinkmann</v>
      </c>
      <c r="D7711" s="1" t="str">
        <f t="array" ref="D7711">_xlfn.XLOOKUP($B7711, sales_teams!$A$2:$A$36, sales_teams!$C$2:$C$36)</f>
        <v>Central</v>
      </c>
      <c r="E7711" s="1" t="s">
        <v>188</v>
      </c>
      <c r="F7711" s="1" t="s">
        <v>106</v>
      </c>
      <c r="G7711" s="1" t="str">
        <f t="array" ref="G7711">IF($F7711="", "", _xlfn.XLOOKUP($F7711,accounts!$A$2:$A$86,accounts!$B$2:$B$86, "Other"))</f>
        <v>retail</v>
      </c>
      <c r="H7711" s="1" t="str">
        <f t="array" ref="H7711">IF($F7711="", "", IFS(_xlfn.XLOOKUP($F7711, accounts!$A$2:$A$86, accounts!$E$2:$E$86, 0)&gt;=1000, "Enterprise", _xlfn.XLOOKUP($F7711, accounts!$A$2:$A$86, accounts!$E$2:$E$86, 0)&gt;=100, "Mid-Market", TRUE, "SMB"))</f>
        <v>Enterprise</v>
      </c>
      <c r="I7711" s="1" t="str">
        <f t="array" ref="I7711">IF($F7711="", "", _xlfn.XLOOKUP($F7711,accounts!$A$2:$A$86,accounts!$F$2:$F$86, "Other"))</f>
        <v>Italy</v>
      </c>
      <c r="J7711" s="1" t="s">
        <v>192</v>
      </c>
      <c r="K7711" s="3">
        <v>43029.0</v>
      </c>
      <c r="L7711" s="3">
        <v>43035.0</v>
      </c>
      <c r="M7711" s="1">
        <v>0.0</v>
      </c>
    </row>
    <row r="7712">
      <c r="A7712" s="1" t="s">
        <v>7917</v>
      </c>
      <c r="B7712" s="1" t="s">
        <v>30</v>
      </c>
      <c r="C7712" s="1" t="str">
        <f t="array" ref="C7712">_xlfn.XLOOKUP($B7712, sales_teams!$A$2:$A$36, sales_teams!$B$2:$B$36)</f>
        <v>Melvin Marxen</v>
      </c>
      <c r="D7712" s="1" t="str">
        <f t="array" ref="D7712">_xlfn.XLOOKUP($B7712, sales_teams!$A$2:$A$36, sales_teams!$C$2:$C$36)</f>
        <v>Central</v>
      </c>
      <c r="E7712" s="1" t="s">
        <v>148</v>
      </c>
      <c r="F7712" s="1" t="s">
        <v>29</v>
      </c>
      <c r="G7712" s="1" t="str">
        <f t="array" ref="G7712">IF($F7712="", "", _xlfn.XLOOKUP($F7712,accounts!$A$2:$A$86,accounts!$B$2:$B$86, "Other"))</f>
        <v>medical</v>
      </c>
      <c r="H7712" s="1" t="str">
        <f t="array" ref="H7712">IF($F7712="", "", IFS(_xlfn.XLOOKUP($F7712, accounts!$A$2:$A$86, accounts!$E$2:$E$86, 0)&gt;=1000, "Enterprise", _xlfn.XLOOKUP($F7712, accounts!$A$2:$A$86, accounts!$E$2:$E$86, 0)&gt;=100, "Mid-Market", TRUE, "SMB"))</f>
        <v>Enterprise</v>
      </c>
      <c r="I7712" s="1" t="str">
        <f t="array" ref="I7712">IF($F7712="", "", _xlfn.XLOOKUP($F7712,accounts!$A$2:$A$86,accounts!$F$2:$F$86, "Other"))</f>
        <v>Philipines</v>
      </c>
      <c r="J7712" s="1" t="s">
        <v>192</v>
      </c>
      <c r="K7712" s="3">
        <v>43029.0</v>
      </c>
      <c r="L7712" s="3">
        <v>43039.0</v>
      </c>
      <c r="M7712" s="1">
        <v>0.0</v>
      </c>
    </row>
    <row r="7713">
      <c r="A7713" s="1" t="s">
        <v>7918</v>
      </c>
      <c r="B7713" s="1" t="s">
        <v>30</v>
      </c>
      <c r="C7713" s="1" t="str">
        <f t="array" ref="C7713">_xlfn.XLOOKUP($B7713, sales_teams!$A$2:$A$36, sales_teams!$B$2:$B$36)</f>
        <v>Melvin Marxen</v>
      </c>
      <c r="D7713" s="1" t="str">
        <f t="array" ref="D7713">_xlfn.XLOOKUP($B7713, sales_teams!$A$2:$A$36, sales_teams!$C$2:$C$36)</f>
        <v>Central</v>
      </c>
      <c r="E7713" s="1" t="s">
        <v>148</v>
      </c>
      <c r="F7713" s="1" t="s">
        <v>156</v>
      </c>
      <c r="G7713" s="1" t="str">
        <f t="array" ref="G7713">IF($F7713="", "", _xlfn.XLOOKUP($F7713,accounts!$A$2:$A$86,accounts!$B$2:$B$86, "Other"))</f>
        <v>employment</v>
      </c>
      <c r="H7713" s="1" t="str">
        <f t="array" ref="H7713">IF($F7713="", "", IFS(_xlfn.XLOOKUP($F7713, accounts!$A$2:$A$86, accounts!$E$2:$E$86, 0)&gt;=1000, "Enterprise", _xlfn.XLOOKUP($F7713, accounts!$A$2:$A$86, accounts!$E$2:$E$86, 0)&gt;=100, "Mid-Market", TRUE, "SMB"))</f>
        <v>Mid-Market</v>
      </c>
      <c r="I7713" s="1" t="str">
        <f t="array" ref="I7713">IF($F7713="", "", _xlfn.XLOOKUP($F7713,accounts!$A$2:$A$86,accounts!$F$2:$F$86, "Other"))</f>
        <v>United States</v>
      </c>
      <c r="J7713" s="1" t="s">
        <v>131</v>
      </c>
      <c r="K7713" s="3">
        <v>43029.0</v>
      </c>
      <c r="L7713" s="3">
        <v>43037.0</v>
      </c>
      <c r="M7713" s="1">
        <v>4732.0</v>
      </c>
    </row>
    <row r="7714">
      <c r="A7714" s="1" t="s">
        <v>7919</v>
      </c>
      <c r="B7714" s="1" t="s">
        <v>30</v>
      </c>
      <c r="C7714" s="1" t="str">
        <f t="array" ref="C7714">_xlfn.XLOOKUP($B7714, sales_teams!$A$2:$A$36, sales_teams!$B$2:$B$36)</f>
        <v>Melvin Marxen</v>
      </c>
      <c r="D7714" s="1" t="str">
        <f t="array" ref="D7714">_xlfn.XLOOKUP($B7714, sales_teams!$A$2:$A$36, sales_teams!$C$2:$C$36)</f>
        <v>Central</v>
      </c>
      <c r="E7714" s="1" t="s">
        <v>179</v>
      </c>
      <c r="F7714" s="1" t="s">
        <v>56</v>
      </c>
      <c r="G7714" s="1" t="str">
        <f t="array" ref="G7714">IF($F7714="", "", _xlfn.XLOOKUP($F7714,accounts!$A$2:$A$86,accounts!$B$2:$B$86, "Other"))</f>
        <v>software</v>
      </c>
      <c r="H7714" s="1" t="str">
        <f t="array" ref="H7714">IF($F7714="", "", IFS(_xlfn.XLOOKUP($F7714, accounts!$A$2:$A$86, accounts!$E$2:$E$86, 0)&gt;=1000, "Enterprise", _xlfn.XLOOKUP($F7714, accounts!$A$2:$A$86, accounts!$E$2:$E$86, 0)&gt;=100, "Mid-Market", TRUE, "SMB"))</f>
        <v>Enterprise</v>
      </c>
      <c r="I7714" s="1" t="str">
        <f t="array" ref="I7714">IF($F7714="", "", _xlfn.XLOOKUP($F7714,accounts!$A$2:$A$86,accounts!$F$2:$F$86, "Other"))</f>
        <v>United States</v>
      </c>
      <c r="J7714" s="1" t="s">
        <v>131</v>
      </c>
      <c r="K7714" s="3">
        <v>43029.0</v>
      </c>
      <c r="L7714" s="3">
        <v>43046.0</v>
      </c>
      <c r="M7714" s="1">
        <v>55.0</v>
      </c>
    </row>
    <row r="7715">
      <c r="A7715" s="1" t="s">
        <v>7920</v>
      </c>
      <c r="B7715" s="1" t="s">
        <v>53</v>
      </c>
      <c r="C7715" s="1" t="str">
        <f t="array" ref="C7715">_xlfn.XLOOKUP($B7715, sales_teams!$A$2:$A$36, sales_teams!$B$2:$B$36)</f>
        <v>Rocco Neubert</v>
      </c>
      <c r="D7715" s="1" t="str">
        <f t="array" ref="D7715">_xlfn.XLOOKUP($B7715, sales_teams!$A$2:$A$36, sales_teams!$C$2:$C$36)</f>
        <v>East</v>
      </c>
      <c r="E7715" s="1" t="s">
        <v>181</v>
      </c>
      <c r="F7715" s="1" t="s">
        <v>169</v>
      </c>
      <c r="G7715" s="1" t="str">
        <f t="array" ref="G7715">IF($F7715="", "", _xlfn.XLOOKUP($F7715,accounts!$A$2:$A$86,accounts!$B$2:$B$86, "Other"))</f>
        <v>entertainment</v>
      </c>
      <c r="H7715" s="1" t="str">
        <f t="array" ref="H7715">IF($F7715="", "", IFS(_xlfn.XLOOKUP($F7715, accounts!$A$2:$A$86, accounts!$E$2:$E$86, 0)&gt;=1000, "Enterprise", _xlfn.XLOOKUP($F7715, accounts!$A$2:$A$86, accounts!$E$2:$E$86, 0)&gt;=100, "Mid-Market", TRUE, "SMB"))</f>
        <v>Enterprise</v>
      </c>
      <c r="I7715" s="1" t="str">
        <f t="array" ref="I7715">IF($F7715="", "", _xlfn.XLOOKUP($F7715,accounts!$A$2:$A$86,accounts!$F$2:$F$86, "Other"))</f>
        <v>United States</v>
      </c>
      <c r="J7715" s="1" t="s">
        <v>192</v>
      </c>
      <c r="K7715" s="3">
        <v>43029.0</v>
      </c>
      <c r="L7715" s="3">
        <v>43038.0</v>
      </c>
      <c r="M7715" s="1">
        <v>0.0</v>
      </c>
    </row>
    <row r="7716">
      <c r="A7716" s="1" t="s">
        <v>7921</v>
      </c>
      <c r="B7716" s="1" t="s">
        <v>53</v>
      </c>
      <c r="C7716" s="1" t="str">
        <f t="array" ref="C7716">_xlfn.XLOOKUP($B7716, sales_teams!$A$2:$A$36, sales_teams!$B$2:$B$36)</f>
        <v>Rocco Neubert</v>
      </c>
      <c r="D7716" s="1" t="str">
        <f t="array" ref="D7716">_xlfn.XLOOKUP($B7716, sales_teams!$A$2:$A$36, sales_teams!$C$2:$C$36)</f>
        <v>East</v>
      </c>
      <c r="E7716" s="1" t="s">
        <v>194</v>
      </c>
      <c r="F7716" s="1" t="s">
        <v>163</v>
      </c>
      <c r="G7716" s="1" t="str">
        <f t="array" ref="G7716">IF($F7716="", "", _xlfn.XLOOKUP($F7716,accounts!$A$2:$A$86,accounts!$B$2:$B$86, "Other"))</f>
        <v>medical</v>
      </c>
      <c r="H7716" s="1" t="str">
        <f t="array" ref="H7716">IF($F7716="", "", IFS(_xlfn.XLOOKUP($F7716, accounts!$A$2:$A$86, accounts!$E$2:$E$86, 0)&gt;=1000, "Enterprise", _xlfn.XLOOKUP($F7716, accounts!$A$2:$A$86, accounts!$E$2:$E$86, 0)&gt;=100, "Mid-Market", TRUE, "SMB"))</f>
        <v>Mid-Market</v>
      </c>
      <c r="I7716" s="1" t="str">
        <f t="array" ref="I7716">IF($F7716="", "", _xlfn.XLOOKUP($F7716,accounts!$A$2:$A$86,accounts!$F$2:$F$86, "Other"))</f>
        <v>United States</v>
      </c>
      <c r="J7716" s="1" t="s">
        <v>192</v>
      </c>
      <c r="K7716" s="3">
        <v>43029.0</v>
      </c>
      <c r="L7716" s="3">
        <v>43037.0</v>
      </c>
      <c r="M7716" s="1">
        <v>0.0</v>
      </c>
    </row>
    <row r="7717">
      <c r="A7717" s="1" t="s">
        <v>7922</v>
      </c>
      <c r="B7717" s="1" t="s">
        <v>26</v>
      </c>
      <c r="C7717" s="1" t="str">
        <f t="array" ref="C7717">_xlfn.XLOOKUP($B7717, sales_teams!$A$2:$A$36, sales_teams!$B$2:$B$36)</f>
        <v>Melvin Marxen</v>
      </c>
      <c r="D7717" s="1" t="str">
        <f t="array" ref="D7717">_xlfn.XLOOKUP($B7717, sales_teams!$A$2:$A$36, sales_teams!$C$2:$C$36)</f>
        <v>Central</v>
      </c>
      <c r="E7717" s="1" t="s">
        <v>179</v>
      </c>
      <c r="F7717" s="1" t="s">
        <v>128</v>
      </c>
      <c r="G7717" s="1" t="str">
        <f t="array" ref="G7717">IF($F7717="", "", _xlfn.XLOOKUP($F7717,accounts!$A$2:$A$86,accounts!$B$2:$B$86, "Other"))</f>
        <v>marketing</v>
      </c>
      <c r="H7717" s="1" t="str">
        <f t="array" ref="H7717">IF($F7717="", "", IFS(_xlfn.XLOOKUP($F7717, accounts!$A$2:$A$86, accounts!$E$2:$E$86, 0)&gt;=1000, "Enterprise", _xlfn.XLOOKUP($F7717, accounts!$A$2:$A$86, accounts!$E$2:$E$86, 0)&gt;=100, "Mid-Market", TRUE, "SMB"))</f>
        <v>Enterprise</v>
      </c>
      <c r="I7717" s="1" t="str">
        <f t="array" ref="I7717">IF($F7717="", "", _xlfn.XLOOKUP($F7717,accounts!$A$2:$A$86,accounts!$F$2:$F$86, "Other"))</f>
        <v>United States</v>
      </c>
      <c r="J7717" s="1" t="s">
        <v>131</v>
      </c>
      <c r="K7717" s="3">
        <v>43029.0</v>
      </c>
      <c r="L7717" s="3">
        <v>43038.0</v>
      </c>
      <c r="M7717" s="1">
        <v>52.0</v>
      </c>
    </row>
    <row r="7718">
      <c r="A7718" s="1" t="s">
        <v>7923</v>
      </c>
      <c r="B7718" s="1" t="s">
        <v>19</v>
      </c>
      <c r="C7718" s="1" t="str">
        <f t="array" ref="C7718">_xlfn.XLOOKUP($B7718, sales_teams!$A$2:$A$36, sales_teams!$B$2:$B$36)</f>
        <v>Melvin Marxen</v>
      </c>
      <c r="D7718" s="1" t="str">
        <f t="array" ref="D7718">_xlfn.XLOOKUP($B7718, sales_teams!$A$2:$A$36, sales_teams!$C$2:$C$36)</f>
        <v>Central</v>
      </c>
      <c r="E7718" s="1" t="s">
        <v>181</v>
      </c>
      <c r="F7718" s="1" t="s">
        <v>106</v>
      </c>
      <c r="G7718" s="1" t="str">
        <f t="array" ref="G7718">IF($F7718="", "", _xlfn.XLOOKUP($F7718,accounts!$A$2:$A$86,accounts!$B$2:$B$86, "Other"))</f>
        <v>retail</v>
      </c>
      <c r="H7718" s="1" t="str">
        <f t="array" ref="H7718">IF($F7718="", "", IFS(_xlfn.XLOOKUP($F7718, accounts!$A$2:$A$86, accounts!$E$2:$E$86, 0)&gt;=1000, "Enterprise", _xlfn.XLOOKUP($F7718, accounts!$A$2:$A$86, accounts!$E$2:$E$86, 0)&gt;=100, "Mid-Market", TRUE, "SMB"))</f>
        <v>Enterprise</v>
      </c>
      <c r="I7718" s="1" t="str">
        <f t="array" ref="I7718">IF($F7718="", "", _xlfn.XLOOKUP($F7718,accounts!$A$2:$A$86,accounts!$F$2:$F$86, "Other"))</f>
        <v>Italy</v>
      </c>
      <c r="J7718" s="1" t="s">
        <v>192</v>
      </c>
      <c r="K7718" s="3">
        <v>43029.0</v>
      </c>
      <c r="L7718" s="3">
        <v>43030.0</v>
      </c>
      <c r="M7718" s="1">
        <v>0.0</v>
      </c>
    </row>
    <row r="7719">
      <c r="A7719" s="1" t="s">
        <v>7924</v>
      </c>
      <c r="B7719" s="1" t="s">
        <v>104</v>
      </c>
      <c r="C7719" s="1" t="str">
        <f t="array" ref="C7719">_xlfn.XLOOKUP($B7719, sales_teams!$A$2:$A$36, sales_teams!$B$2:$B$36)</f>
        <v>Summer Sewald</v>
      </c>
      <c r="D7719" s="1" t="str">
        <f t="array" ref="D7719">_xlfn.XLOOKUP($B7719, sales_teams!$A$2:$A$36, sales_teams!$C$2:$C$36)</f>
        <v>West</v>
      </c>
      <c r="E7719" s="1" t="s">
        <v>181</v>
      </c>
      <c r="F7719" s="1" t="s">
        <v>80</v>
      </c>
      <c r="G7719" s="1" t="str">
        <f t="array" ref="G7719">IF($F7719="", "", _xlfn.XLOOKUP($F7719,accounts!$A$2:$A$86,accounts!$B$2:$B$86, "Other"))</f>
        <v>technology</v>
      </c>
      <c r="H7719" s="1" t="str">
        <f t="array" ref="H7719">IF($F7719="", "", IFS(_xlfn.XLOOKUP($F7719, accounts!$A$2:$A$86, accounts!$E$2:$E$86, 0)&gt;=1000, "Enterprise", _xlfn.XLOOKUP($F7719, accounts!$A$2:$A$86, accounts!$E$2:$E$86, 0)&gt;=100, "Mid-Market", TRUE, "SMB"))</f>
        <v>Enterprise</v>
      </c>
      <c r="I7719" s="1" t="str">
        <f t="array" ref="I7719">IF($F7719="", "", _xlfn.XLOOKUP($F7719,accounts!$A$2:$A$86,accounts!$F$2:$F$86, "Other"))</f>
        <v>United States</v>
      </c>
      <c r="J7719" s="1" t="s">
        <v>192</v>
      </c>
      <c r="K7719" s="3">
        <v>43029.0</v>
      </c>
      <c r="L7719" s="3">
        <v>43083.0</v>
      </c>
      <c r="M7719" s="1">
        <v>0.0</v>
      </c>
    </row>
    <row r="7720">
      <c r="A7720" s="1" t="s">
        <v>7925</v>
      </c>
      <c r="B7720" s="1" t="s">
        <v>102</v>
      </c>
      <c r="C7720" s="1" t="str">
        <f t="array" ref="C7720">_xlfn.XLOOKUP($B7720, sales_teams!$A$2:$A$36, sales_teams!$B$2:$B$36)</f>
        <v>Summer Sewald</v>
      </c>
      <c r="D7720" s="1" t="str">
        <f t="array" ref="D7720">_xlfn.XLOOKUP($B7720, sales_teams!$A$2:$A$36, sales_teams!$C$2:$C$36)</f>
        <v>West</v>
      </c>
      <c r="E7720" s="1" t="s">
        <v>181</v>
      </c>
      <c r="F7720" s="1" t="s">
        <v>50</v>
      </c>
      <c r="G7720" s="1" t="str">
        <f t="array" ref="G7720">IF($F7720="", "", _xlfn.XLOOKUP($F7720,accounts!$A$2:$A$86,accounts!$B$2:$B$86, "Other"))</f>
        <v>entertainment</v>
      </c>
      <c r="H7720" s="1" t="str">
        <f t="array" ref="H7720">IF($F7720="", "", IFS(_xlfn.XLOOKUP($F7720, accounts!$A$2:$A$86, accounts!$E$2:$E$86, 0)&gt;=1000, "Enterprise", _xlfn.XLOOKUP($F7720, accounts!$A$2:$A$86, accounts!$E$2:$E$86, 0)&gt;=100, "Mid-Market", TRUE, "SMB"))</f>
        <v>Enterprise</v>
      </c>
      <c r="I7720" s="1" t="str">
        <f t="array" ref="I7720">IF($F7720="", "", _xlfn.XLOOKUP($F7720,accounts!$A$2:$A$86,accounts!$F$2:$F$86, "Other"))</f>
        <v>United States</v>
      </c>
      <c r="J7720" s="1" t="s">
        <v>192</v>
      </c>
      <c r="K7720" s="3">
        <v>43029.0</v>
      </c>
      <c r="L7720" s="3">
        <v>43031.0</v>
      </c>
      <c r="M7720" s="1">
        <v>0.0</v>
      </c>
    </row>
    <row r="7721">
      <c r="A7721" s="1" t="s">
        <v>7926</v>
      </c>
      <c r="B7721" s="1" t="s">
        <v>102</v>
      </c>
      <c r="C7721" s="1" t="str">
        <f t="array" ref="C7721">_xlfn.XLOOKUP($B7721, sales_teams!$A$2:$A$36, sales_teams!$B$2:$B$36)</f>
        <v>Summer Sewald</v>
      </c>
      <c r="D7721" s="1" t="str">
        <f t="array" ref="D7721">_xlfn.XLOOKUP($B7721, sales_teams!$A$2:$A$36, sales_teams!$C$2:$C$36)</f>
        <v>West</v>
      </c>
      <c r="E7721" s="1" t="s">
        <v>181</v>
      </c>
      <c r="F7721" s="1" t="s">
        <v>129</v>
      </c>
      <c r="G7721" s="1" t="str">
        <f t="array" ref="G7721">IF($F7721="", "", _xlfn.XLOOKUP($F7721,accounts!$A$2:$A$86,accounts!$B$2:$B$86, "Other"))</f>
        <v>medical</v>
      </c>
      <c r="H7721" s="1" t="str">
        <f t="array" ref="H7721">IF($F7721="", "", IFS(_xlfn.XLOOKUP($F7721, accounts!$A$2:$A$86, accounts!$E$2:$E$86, 0)&gt;=1000, "Enterprise", _xlfn.XLOOKUP($F7721, accounts!$A$2:$A$86, accounts!$E$2:$E$86, 0)&gt;=100, "Mid-Market", TRUE, "SMB"))</f>
        <v>Enterprise</v>
      </c>
      <c r="I7721" s="1" t="str">
        <f t="array" ref="I7721">IF($F7721="", "", _xlfn.XLOOKUP($F7721,accounts!$A$2:$A$86,accounts!$F$2:$F$86, "Other"))</f>
        <v>United States</v>
      </c>
      <c r="J7721" s="1" t="s">
        <v>131</v>
      </c>
      <c r="K7721" s="3">
        <v>43029.0</v>
      </c>
      <c r="L7721" s="3">
        <v>43035.0</v>
      </c>
      <c r="M7721" s="1">
        <v>575.0</v>
      </c>
    </row>
    <row r="7722">
      <c r="A7722" s="1" t="s">
        <v>7927</v>
      </c>
      <c r="B7722" s="1" t="s">
        <v>107</v>
      </c>
      <c r="C7722" s="1" t="str">
        <f t="array" ref="C7722">_xlfn.XLOOKUP($B7722, sales_teams!$A$2:$A$36, sales_teams!$B$2:$B$36)</f>
        <v>Summer Sewald</v>
      </c>
      <c r="D7722" s="1" t="str">
        <f t="array" ref="D7722">_xlfn.XLOOKUP($B7722, sales_teams!$A$2:$A$36, sales_teams!$C$2:$C$36)</f>
        <v>West</v>
      </c>
      <c r="E7722" s="1" t="s">
        <v>181</v>
      </c>
      <c r="F7722" s="1" t="s">
        <v>115</v>
      </c>
      <c r="G7722" s="1" t="str">
        <f t="array" ref="G7722">IF($F7722="", "", _xlfn.XLOOKUP($F7722,accounts!$A$2:$A$86,accounts!$B$2:$B$86, "Other"))</f>
        <v>services</v>
      </c>
      <c r="H7722" s="1" t="str">
        <f t="array" ref="H7722">IF($F7722="", "", IFS(_xlfn.XLOOKUP($F7722, accounts!$A$2:$A$86, accounts!$E$2:$E$86, 0)&gt;=1000, "Enterprise", _xlfn.XLOOKUP($F7722, accounts!$A$2:$A$86, accounts!$E$2:$E$86, 0)&gt;=100, "Mid-Market", TRUE, "SMB"))</f>
        <v>Enterprise</v>
      </c>
      <c r="I7722" s="1" t="str">
        <f t="array" ref="I7722">IF($F7722="", "", _xlfn.XLOOKUP($F7722,accounts!$A$2:$A$86,accounts!$F$2:$F$86, "Other"))</f>
        <v>United States</v>
      </c>
      <c r="J7722" s="1" t="s">
        <v>192</v>
      </c>
      <c r="K7722" s="3">
        <v>43029.0</v>
      </c>
      <c r="L7722" s="3">
        <v>43038.0</v>
      </c>
      <c r="M7722" s="1">
        <v>0.0</v>
      </c>
    </row>
    <row r="7723">
      <c r="A7723" s="1" t="s">
        <v>7928</v>
      </c>
      <c r="B7723" s="1" t="s">
        <v>28</v>
      </c>
      <c r="C7723" s="1" t="str">
        <f t="array" ref="C7723">_xlfn.XLOOKUP($B7723, sales_teams!$A$2:$A$36, sales_teams!$B$2:$B$36)</f>
        <v>Melvin Marxen</v>
      </c>
      <c r="D7723" s="1" t="str">
        <f t="array" ref="D7723">_xlfn.XLOOKUP($B7723, sales_teams!$A$2:$A$36, sales_teams!$C$2:$C$36)</f>
        <v>Central</v>
      </c>
      <c r="E7723" s="1" t="s">
        <v>179</v>
      </c>
      <c r="F7723" s="1" t="s">
        <v>79</v>
      </c>
      <c r="G7723" s="1" t="str">
        <f t="array" ref="G7723">IF($F7723="", "", _xlfn.XLOOKUP($F7723,accounts!$A$2:$A$86,accounts!$B$2:$B$86, "Other"))</f>
        <v>entertainment</v>
      </c>
      <c r="H7723" s="1" t="str">
        <f t="array" ref="H7723">IF($F7723="", "", IFS(_xlfn.XLOOKUP($F7723, accounts!$A$2:$A$86, accounts!$E$2:$E$86, 0)&gt;=1000, "Enterprise", _xlfn.XLOOKUP($F7723, accounts!$A$2:$A$86, accounts!$E$2:$E$86, 0)&gt;=100, "Mid-Market", TRUE, "SMB"))</f>
        <v>Mid-Market</v>
      </c>
      <c r="I7723" s="1" t="str">
        <f t="array" ref="I7723">IF($F7723="", "", _xlfn.XLOOKUP($F7723,accounts!$A$2:$A$86,accounts!$F$2:$F$86, "Other"))</f>
        <v>United States</v>
      </c>
      <c r="J7723" s="1" t="s">
        <v>192</v>
      </c>
      <c r="K7723" s="3">
        <v>43029.0</v>
      </c>
      <c r="L7723" s="3">
        <v>43040.0</v>
      </c>
      <c r="M7723" s="1">
        <v>0.0</v>
      </c>
    </row>
    <row r="7724">
      <c r="A7724" s="1" t="s">
        <v>7929</v>
      </c>
      <c r="B7724" s="1" t="s">
        <v>54</v>
      </c>
      <c r="C7724" s="1" t="str">
        <f t="array" ref="C7724">_xlfn.XLOOKUP($B7724, sales_teams!$A$2:$A$36, sales_teams!$B$2:$B$36)</f>
        <v>Rocco Neubert</v>
      </c>
      <c r="D7724" s="1" t="str">
        <f t="array" ref="D7724">_xlfn.XLOOKUP($B7724, sales_teams!$A$2:$A$36, sales_teams!$C$2:$C$36)</f>
        <v>East</v>
      </c>
      <c r="E7724" s="1" t="s">
        <v>188</v>
      </c>
      <c r="F7724" s="1" t="s">
        <v>144</v>
      </c>
      <c r="G7724" s="1" t="str">
        <f t="array" ref="G7724">IF($F7724="", "", _xlfn.XLOOKUP($F7724,accounts!$A$2:$A$86,accounts!$B$2:$B$86, "Other"))</f>
        <v>retail</v>
      </c>
      <c r="H7724" s="1" t="str">
        <f t="array" ref="H7724">IF($F7724="", "", IFS(_xlfn.XLOOKUP($F7724, accounts!$A$2:$A$86, accounts!$E$2:$E$86, 0)&gt;=1000, "Enterprise", _xlfn.XLOOKUP($F7724, accounts!$A$2:$A$86, accounts!$E$2:$E$86, 0)&gt;=100, "Mid-Market", TRUE, "SMB"))</f>
        <v>Enterprise</v>
      </c>
      <c r="I7724" s="1" t="str">
        <f t="array" ref="I7724">IF($F7724="", "", _xlfn.XLOOKUP($F7724,accounts!$A$2:$A$86,accounts!$F$2:$F$86, "Other"))</f>
        <v>United States</v>
      </c>
      <c r="J7724" s="1" t="s">
        <v>131</v>
      </c>
      <c r="K7724" s="3">
        <v>43029.0</v>
      </c>
      <c r="L7724" s="3">
        <v>43037.0</v>
      </c>
      <c r="M7724" s="1">
        <v>3612.0</v>
      </c>
    </row>
    <row r="7725">
      <c r="A7725" s="1" t="s">
        <v>7930</v>
      </c>
      <c r="B7725" s="1" t="s">
        <v>34</v>
      </c>
      <c r="C7725" s="1" t="str">
        <f t="array" ref="C7725">_xlfn.XLOOKUP($B7725, sales_teams!$A$2:$A$36, sales_teams!$B$2:$B$36)</f>
        <v>Cara Losch</v>
      </c>
      <c r="D7725" s="1" t="str">
        <f t="array" ref="D7725">_xlfn.XLOOKUP($B7725, sales_teams!$A$2:$A$36, sales_teams!$C$2:$C$36)</f>
        <v>East</v>
      </c>
      <c r="E7725" s="1" t="s">
        <v>179</v>
      </c>
      <c r="F7725" s="1" t="s">
        <v>172</v>
      </c>
      <c r="G7725" s="1" t="str">
        <f t="array" ref="G7725">IF($F7725="", "", _xlfn.XLOOKUP($F7725,accounts!$A$2:$A$86,accounts!$B$2:$B$86, "Other"))</f>
        <v>retail</v>
      </c>
      <c r="H7725" s="1" t="str">
        <f t="array" ref="H7725">IF($F7725="", "", IFS(_xlfn.XLOOKUP($F7725, accounts!$A$2:$A$86, accounts!$E$2:$E$86, 0)&gt;=1000, "Enterprise", _xlfn.XLOOKUP($F7725, accounts!$A$2:$A$86, accounts!$E$2:$E$86, 0)&gt;=100, "Mid-Market", TRUE, "SMB"))</f>
        <v>Mid-Market</v>
      </c>
      <c r="I7725" s="1" t="str">
        <f t="array" ref="I7725">IF($F7725="", "", _xlfn.XLOOKUP($F7725,accounts!$A$2:$A$86,accounts!$F$2:$F$86, "Other"))</f>
        <v>United States</v>
      </c>
      <c r="J7725" s="1" t="s">
        <v>192</v>
      </c>
      <c r="K7725" s="3">
        <v>43029.0</v>
      </c>
      <c r="L7725" s="3">
        <v>43033.0</v>
      </c>
      <c r="M7725" s="1">
        <v>0.0</v>
      </c>
    </row>
    <row r="7726">
      <c r="A7726" s="1" t="s">
        <v>7931</v>
      </c>
      <c r="B7726" s="1" t="s">
        <v>45</v>
      </c>
      <c r="C7726" s="1" t="str">
        <f t="array" ref="C7726">_xlfn.XLOOKUP($B7726, sales_teams!$A$2:$A$36, sales_teams!$B$2:$B$36)</f>
        <v>Cara Losch</v>
      </c>
      <c r="D7726" s="1" t="str">
        <f t="array" ref="D7726">_xlfn.XLOOKUP($B7726, sales_teams!$A$2:$A$36, sales_teams!$C$2:$C$36)</f>
        <v>East</v>
      </c>
      <c r="E7726" s="1" t="s">
        <v>148</v>
      </c>
      <c r="F7726" s="1" t="s">
        <v>123</v>
      </c>
      <c r="G7726" s="1" t="str">
        <f t="array" ref="G7726">IF($F7726="", "", _xlfn.XLOOKUP($F7726,accounts!$A$2:$A$86,accounts!$B$2:$B$86, "Other"))</f>
        <v>technology</v>
      </c>
      <c r="H7726" s="1" t="str">
        <f t="array" ref="H7726">IF($F7726="", "", IFS(_xlfn.XLOOKUP($F7726, accounts!$A$2:$A$86, accounts!$E$2:$E$86, 0)&gt;=1000, "Enterprise", _xlfn.XLOOKUP($F7726, accounts!$A$2:$A$86, accounts!$E$2:$E$86, 0)&gt;=100, "Mid-Market", TRUE, "SMB"))</f>
        <v>Enterprise</v>
      </c>
      <c r="I7726" s="1" t="str">
        <f t="array" ref="I7726">IF($F7726="", "", _xlfn.XLOOKUP($F7726,accounts!$A$2:$A$86,accounts!$F$2:$F$86, "Other"))</f>
        <v>United States</v>
      </c>
      <c r="J7726" s="1" t="s">
        <v>131</v>
      </c>
      <c r="K7726" s="3">
        <v>43029.0</v>
      </c>
      <c r="L7726" s="3">
        <v>43084.0</v>
      </c>
      <c r="M7726" s="1">
        <v>4970.0</v>
      </c>
    </row>
    <row r="7727">
      <c r="A7727" s="1" t="s">
        <v>7932</v>
      </c>
      <c r="B7727" s="1" t="s">
        <v>45</v>
      </c>
      <c r="C7727" s="1" t="str">
        <f t="array" ref="C7727">_xlfn.XLOOKUP($B7727, sales_teams!$A$2:$A$36, sales_teams!$B$2:$B$36)</f>
        <v>Cara Losch</v>
      </c>
      <c r="D7727" s="1" t="str">
        <f t="array" ref="D7727">_xlfn.XLOOKUP($B7727, sales_teams!$A$2:$A$36, sales_teams!$C$2:$C$36)</f>
        <v>East</v>
      </c>
      <c r="E7727" s="1" t="s">
        <v>188</v>
      </c>
      <c r="F7727" s="1" t="s">
        <v>98</v>
      </c>
      <c r="G7727" s="1" t="str">
        <f t="array" ref="G7727">IF($F7727="", "", _xlfn.XLOOKUP($F7727,accounts!$A$2:$A$86,accounts!$B$2:$B$86, "Other"))</f>
        <v>retail</v>
      </c>
      <c r="H7727" s="1" t="str">
        <f t="array" ref="H7727">IF($F7727="", "", IFS(_xlfn.XLOOKUP($F7727, accounts!$A$2:$A$86, accounts!$E$2:$E$86, 0)&gt;=1000, "Enterprise", _xlfn.XLOOKUP($F7727, accounts!$A$2:$A$86, accounts!$E$2:$E$86, 0)&gt;=100, "Mid-Market", TRUE, "SMB"))</f>
        <v>Enterprise</v>
      </c>
      <c r="I7727" s="1" t="str">
        <f t="array" ref="I7727">IF($F7727="", "", _xlfn.XLOOKUP($F7727,accounts!$A$2:$A$86,accounts!$F$2:$F$86, "Other"))</f>
        <v>Japan</v>
      </c>
      <c r="J7727" s="1" t="s">
        <v>131</v>
      </c>
      <c r="K7727" s="3">
        <v>43029.0</v>
      </c>
      <c r="L7727" s="3">
        <v>43039.0</v>
      </c>
      <c r="M7727" s="1">
        <v>2995.0</v>
      </c>
    </row>
    <row r="7728">
      <c r="A7728" s="1" t="s">
        <v>7933</v>
      </c>
      <c r="B7728" s="1" t="s">
        <v>57</v>
      </c>
      <c r="C7728" s="1" t="str">
        <f t="array" ref="C7728">_xlfn.XLOOKUP($B7728, sales_teams!$A$2:$A$36, sales_teams!$B$2:$B$36)</f>
        <v>Rocco Neubert</v>
      </c>
      <c r="D7728" s="1" t="str">
        <f t="array" ref="D7728">_xlfn.XLOOKUP($B7728, sales_teams!$A$2:$A$36, sales_teams!$C$2:$C$36)</f>
        <v>East</v>
      </c>
      <c r="E7728" s="1" t="s">
        <v>181</v>
      </c>
      <c r="F7728" s="1" t="s">
        <v>172</v>
      </c>
      <c r="G7728" s="1" t="str">
        <f t="array" ref="G7728">IF($F7728="", "", _xlfn.XLOOKUP($F7728,accounts!$A$2:$A$86,accounts!$B$2:$B$86, "Other"))</f>
        <v>retail</v>
      </c>
      <c r="H7728" s="1" t="str">
        <f t="array" ref="H7728">IF($F7728="", "", IFS(_xlfn.XLOOKUP($F7728, accounts!$A$2:$A$86, accounts!$E$2:$E$86, 0)&gt;=1000, "Enterprise", _xlfn.XLOOKUP($F7728, accounts!$A$2:$A$86, accounts!$E$2:$E$86, 0)&gt;=100, "Mid-Market", TRUE, "SMB"))</f>
        <v>Mid-Market</v>
      </c>
      <c r="I7728" s="1" t="str">
        <f t="array" ref="I7728">IF($F7728="", "", _xlfn.XLOOKUP($F7728,accounts!$A$2:$A$86,accounts!$F$2:$F$86, "Other"))</f>
        <v>United States</v>
      </c>
      <c r="J7728" s="1" t="s">
        <v>131</v>
      </c>
      <c r="K7728" s="3">
        <v>43030.0</v>
      </c>
      <c r="L7728" s="3">
        <v>43099.0</v>
      </c>
      <c r="M7728" s="1">
        <v>546.0</v>
      </c>
    </row>
    <row r="7729">
      <c r="A7729" s="1" t="s">
        <v>7934</v>
      </c>
      <c r="B7729" s="1" t="s">
        <v>57</v>
      </c>
      <c r="C7729" s="1" t="str">
        <f t="array" ref="C7729">_xlfn.XLOOKUP($B7729, sales_teams!$A$2:$A$36, sales_teams!$B$2:$B$36)</f>
        <v>Rocco Neubert</v>
      </c>
      <c r="D7729" s="1" t="str">
        <f t="array" ref="D7729">_xlfn.XLOOKUP($B7729, sales_teams!$A$2:$A$36, sales_teams!$C$2:$C$36)</f>
        <v>East</v>
      </c>
      <c r="E7729" s="1" t="s">
        <v>109</v>
      </c>
      <c r="F7729" s="1" t="s">
        <v>103</v>
      </c>
      <c r="G7729" s="1" t="str">
        <f t="array" ref="G7729">IF($F7729="", "", _xlfn.XLOOKUP($F7729,accounts!$A$2:$A$86,accounts!$B$2:$B$86, "Other"))</f>
        <v>retail</v>
      </c>
      <c r="H7729" s="1" t="str">
        <f t="array" ref="H7729">IF($F7729="", "", IFS(_xlfn.XLOOKUP($F7729, accounts!$A$2:$A$86, accounts!$E$2:$E$86, 0)&gt;=1000, "Enterprise", _xlfn.XLOOKUP($F7729, accounts!$A$2:$A$86, accounts!$E$2:$E$86, 0)&gt;=100, "Mid-Market", TRUE, "SMB"))</f>
        <v>Enterprise</v>
      </c>
      <c r="I7729" s="1" t="str">
        <f t="array" ref="I7729">IF($F7729="", "", _xlfn.XLOOKUP($F7729,accounts!$A$2:$A$86,accounts!$F$2:$F$86, "Other"))</f>
        <v>United States</v>
      </c>
      <c r="J7729" s="1" t="s">
        <v>131</v>
      </c>
      <c r="K7729" s="3">
        <v>43030.0</v>
      </c>
      <c r="L7729" s="3">
        <v>43089.0</v>
      </c>
      <c r="M7729" s="1">
        <v>1184.0</v>
      </c>
    </row>
    <row r="7730">
      <c r="A7730" s="1" t="s">
        <v>7935</v>
      </c>
      <c r="B7730" s="1" t="s">
        <v>52</v>
      </c>
      <c r="C7730" s="1" t="str">
        <f t="array" ref="C7730">_xlfn.XLOOKUP($B7730, sales_teams!$A$2:$A$36, sales_teams!$B$2:$B$36)</f>
        <v>Rocco Neubert</v>
      </c>
      <c r="D7730" s="1" t="str">
        <f t="array" ref="D7730">_xlfn.XLOOKUP($B7730, sales_teams!$A$2:$A$36, sales_teams!$C$2:$C$36)</f>
        <v>East</v>
      </c>
      <c r="E7730" s="1" t="s">
        <v>194</v>
      </c>
      <c r="F7730" s="1" t="s">
        <v>144</v>
      </c>
      <c r="G7730" s="1" t="str">
        <f t="array" ref="G7730">IF($F7730="", "", _xlfn.XLOOKUP($F7730,accounts!$A$2:$A$86,accounts!$B$2:$B$86, "Other"))</f>
        <v>retail</v>
      </c>
      <c r="H7730" s="1" t="str">
        <f t="array" ref="H7730">IF($F7730="", "", IFS(_xlfn.XLOOKUP($F7730, accounts!$A$2:$A$86, accounts!$E$2:$E$86, 0)&gt;=1000, "Enterprise", _xlfn.XLOOKUP($F7730, accounts!$A$2:$A$86, accounts!$E$2:$E$86, 0)&gt;=100, "Mid-Market", TRUE, "SMB"))</f>
        <v>Enterprise</v>
      </c>
      <c r="I7730" s="1" t="str">
        <f t="array" ref="I7730">IF($F7730="", "", _xlfn.XLOOKUP($F7730,accounts!$A$2:$A$86,accounts!$F$2:$F$86, "Other"))</f>
        <v>United States</v>
      </c>
      <c r="J7730" s="1" t="s">
        <v>131</v>
      </c>
      <c r="K7730" s="3">
        <v>43030.0</v>
      </c>
      <c r="L7730" s="3">
        <v>43032.0</v>
      </c>
      <c r="M7730" s="1">
        <v>5500.0</v>
      </c>
    </row>
    <row r="7731">
      <c r="A7731" s="1" t="s">
        <v>7936</v>
      </c>
      <c r="B7731" s="1" t="s">
        <v>12</v>
      </c>
      <c r="C7731" s="1" t="str">
        <f t="array" ref="C7731">_xlfn.XLOOKUP($B7731, sales_teams!$A$2:$A$36, sales_teams!$B$2:$B$36)</f>
        <v>Dustin Brinkmann</v>
      </c>
      <c r="D7731" s="1" t="str">
        <f t="array" ref="D7731">_xlfn.XLOOKUP($B7731, sales_teams!$A$2:$A$36, sales_teams!$C$2:$C$36)</f>
        <v>Central</v>
      </c>
      <c r="E7731" s="1" t="s">
        <v>188</v>
      </c>
      <c r="F7731" s="1" t="s">
        <v>79</v>
      </c>
      <c r="G7731" s="1" t="str">
        <f t="array" ref="G7731">IF($F7731="", "", _xlfn.XLOOKUP($F7731,accounts!$A$2:$A$86,accounts!$B$2:$B$86, "Other"))</f>
        <v>entertainment</v>
      </c>
      <c r="H7731" s="1" t="str">
        <f t="array" ref="H7731">IF($F7731="", "", IFS(_xlfn.XLOOKUP($F7731, accounts!$A$2:$A$86, accounts!$E$2:$E$86, 0)&gt;=1000, "Enterprise", _xlfn.XLOOKUP($F7731, accounts!$A$2:$A$86, accounts!$E$2:$E$86, 0)&gt;=100, "Mid-Market", TRUE, "SMB"))</f>
        <v>Mid-Market</v>
      </c>
      <c r="I7731" s="1" t="str">
        <f t="array" ref="I7731">IF($F7731="", "", _xlfn.XLOOKUP($F7731,accounts!$A$2:$A$86,accounts!$F$2:$F$86, "Other"))</f>
        <v>United States</v>
      </c>
      <c r="J7731" s="1" t="s">
        <v>131</v>
      </c>
      <c r="K7731" s="3">
        <v>43030.0</v>
      </c>
      <c r="L7731" s="3">
        <v>43032.0</v>
      </c>
      <c r="M7731" s="1">
        <v>3616.0</v>
      </c>
    </row>
    <row r="7732">
      <c r="A7732" s="1" t="s">
        <v>7937</v>
      </c>
      <c r="B7732" s="1" t="s">
        <v>39</v>
      </c>
      <c r="C7732" s="1" t="str">
        <f t="array" ref="C7732">_xlfn.XLOOKUP($B7732, sales_teams!$A$2:$A$36, sales_teams!$B$2:$B$36)</f>
        <v>Cara Losch</v>
      </c>
      <c r="D7732" s="1" t="str">
        <f t="array" ref="D7732">_xlfn.XLOOKUP($B7732, sales_teams!$A$2:$A$36, sales_teams!$C$2:$C$36)</f>
        <v>East</v>
      </c>
      <c r="E7732" s="1" t="s">
        <v>242</v>
      </c>
      <c r="F7732" s="1" t="s">
        <v>125</v>
      </c>
      <c r="G7732" s="1" t="str">
        <f t="array" ref="G7732">IF($F7732="", "", _xlfn.XLOOKUP($F7732,accounts!$A$2:$A$86,accounts!$B$2:$B$86, "Other"))</f>
        <v>software</v>
      </c>
      <c r="H7732" s="1" t="str">
        <f t="array" ref="H7732">IF($F7732="", "", IFS(_xlfn.XLOOKUP($F7732, accounts!$A$2:$A$86, accounts!$E$2:$E$86, 0)&gt;=1000, "Enterprise", _xlfn.XLOOKUP($F7732, accounts!$A$2:$A$86, accounts!$E$2:$E$86, 0)&gt;=100, "Mid-Market", TRUE, "SMB"))</f>
        <v>Enterprise</v>
      </c>
      <c r="I7732" s="1" t="str">
        <f t="array" ref="I7732">IF($F7732="", "", _xlfn.XLOOKUP($F7732,accounts!$A$2:$A$86,accounts!$F$2:$F$86, "Other"))</f>
        <v>United States</v>
      </c>
      <c r="J7732" s="1" t="s">
        <v>192</v>
      </c>
      <c r="K7732" s="3">
        <v>43030.0</v>
      </c>
      <c r="L7732" s="3">
        <v>43069.0</v>
      </c>
      <c r="M7732" s="1">
        <v>0.0</v>
      </c>
    </row>
    <row r="7733">
      <c r="A7733" s="1" t="s">
        <v>7938</v>
      </c>
      <c r="B7733" s="1" t="s">
        <v>48</v>
      </c>
      <c r="C7733" s="1" t="str">
        <f t="array" ref="C7733">_xlfn.XLOOKUP($B7733, sales_teams!$A$2:$A$36, sales_teams!$B$2:$B$36)</f>
        <v>Rocco Neubert</v>
      </c>
      <c r="D7733" s="1" t="str">
        <f t="array" ref="D7733">_xlfn.XLOOKUP($B7733, sales_teams!$A$2:$A$36, sales_teams!$C$2:$C$36)</f>
        <v>East</v>
      </c>
      <c r="E7733" s="1" t="s">
        <v>188</v>
      </c>
      <c r="F7733" s="1" t="s">
        <v>132</v>
      </c>
      <c r="G7733" s="1" t="str">
        <f t="array" ref="G7733">IF($F7733="", "", _xlfn.XLOOKUP($F7733,accounts!$A$2:$A$86,accounts!$B$2:$B$86, "Other"))</f>
        <v>marketing</v>
      </c>
      <c r="H7733" s="1" t="str">
        <f t="array" ref="H7733">IF($F7733="", "", IFS(_xlfn.XLOOKUP($F7733, accounts!$A$2:$A$86, accounts!$E$2:$E$86, 0)&gt;=1000, "Enterprise", _xlfn.XLOOKUP($F7733, accounts!$A$2:$A$86, accounts!$E$2:$E$86, 0)&gt;=100, "Mid-Market", TRUE, "SMB"))</f>
        <v>Enterprise</v>
      </c>
      <c r="I7733" s="1" t="str">
        <f t="array" ref="I7733">IF($F7733="", "", _xlfn.XLOOKUP($F7733,accounts!$A$2:$A$86,accounts!$F$2:$F$86, "Other"))</f>
        <v>Jordan</v>
      </c>
      <c r="J7733" s="1" t="s">
        <v>192</v>
      </c>
      <c r="K7733" s="3">
        <v>43030.0</v>
      </c>
      <c r="L7733" s="3">
        <v>43034.0</v>
      </c>
      <c r="M7733" s="1">
        <v>0.0</v>
      </c>
    </row>
    <row r="7734">
      <c r="A7734" s="1" t="s">
        <v>7939</v>
      </c>
      <c r="B7734" s="1" t="s">
        <v>30</v>
      </c>
      <c r="C7734" s="1" t="str">
        <f t="array" ref="C7734">_xlfn.XLOOKUP($B7734, sales_teams!$A$2:$A$36, sales_teams!$B$2:$B$36)</f>
        <v>Melvin Marxen</v>
      </c>
      <c r="D7734" s="1" t="str">
        <f t="array" ref="D7734">_xlfn.XLOOKUP($B7734, sales_teams!$A$2:$A$36, sales_teams!$C$2:$C$36)</f>
        <v>Central</v>
      </c>
      <c r="E7734" s="1" t="s">
        <v>109</v>
      </c>
      <c r="F7734" s="1" t="s">
        <v>150</v>
      </c>
      <c r="G7734" s="1" t="str">
        <f t="array" ref="G7734">IF($F7734="", "", _xlfn.XLOOKUP($F7734,accounts!$A$2:$A$86,accounts!$B$2:$B$86, "Other"))</f>
        <v>technology</v>
      </c>
      <c r="H7734" s="1" t="str">
        <f t="array" ref="H7734">IF($F7734="", "", IFS(_xlfn.XLOOKUP($F7734, accounts!$A$2:$A$86, accounts!$E$2:$E$86, 0)&gt;=1000, "Enterprise", _xlfn.XLOOKUP($F7734, accounts!$A$2:$A$86, accounts!$E$2:$E$86, 0)&gt;=100, "Mid-Market", TRUE, "SMB"))</f>
        <v>Enterprise</v>
      </c>
      <c r="I7734" s="1" t="str">
        <f t="array" ref="I7734">IF($F7734="", "", _xlfn.XLOOKUP($F7734,accounts!$A$2:$A$86,accounts!$F$2:$F$86, "Other"))</f>
        <v>United States</v>
      </c>
      <c r="J7734" s="1" t="s">
        <v>131</v>
      </c>
      <c r="K7734" s="3">
        <v>43030.0</v>
      </c>
      <c r="L7734" s="3">
        <v>43098.0</v>
      </c>
      <c r="M7734" s="1">
        <v>1087.0</v>
      </c>
    </row>
    <row r="7735">
      <c r="A7735" s="1" t="s">
        <v>7940</v>
      </c>
      <c r="B7735" s="1" t="s">
        <v>30</v>
      </c>
      <c r="C7735" s="1" t="str">
        <f t="array" ref="C7735">_xlfn.XLOOKUP($B7735, sales_teams!$A$2:$A$36, sales_teams!$B$2:$B$36)</f>
        <v>Melvin Marxen</v>
      </c>
      <c r="D7735" s="1" t="str">
        <f t="array" ref="D7735">_xlfn.XLOOKUP($B7735, sales_teams!$A$2:$A$36, sales_teams!$C$2:$C$36)</f>
        <v>Central</v>
      </c>
      <c r="E7735" s="1" t="s">
        <v>148</v>
      </c>
      <c r="F7735" s="1" t="s">
        <v>78</v>
      </c>
      <c r="G7735" s="1" t="str">
        <f t="array" ref="G7735">IF($F7735="", "", _xlfn.XLOOKUP($F7735,accounts!$A$2:$A$86,accounts!$B$2:$B$86, "Other"))</f>
        <v>marketing</v>
      </c>
      <c r="H7735" s="1" t="str">
        <f t="array" ref="H7735">IF($F7735="", "", IFS(_xlfn.XLOOKUP($F7735, accounts!$A$2:$A$86, accounts!$E$2:$E$86, 0)&gt;=1000, "Enterprise", _xlfn.XLOOKUP($F7735, accounts!$A$2:$A$86, accounts!$E$2:$E$86, 0)&gt;=100, "Mid-Market", TRUE, "SMB"))</f>
        <v>Enterprise</v>
      </c>
      <c r="I7735" s="1" t="str">
        <f t="array" ref="I7735">IF($F7735="", "", _xlfn.XLOOKUP($F7735,accounts!$A$2:$A$86,accounts!$F$2:$F$86, "Other"))</f>
        <v>United States</v>
      </c>
      <c r="J7735" s="1" t="s">
        <v>131</v>
      </c>
      <c r="K7735" s="3">
        <v>43030.0</v>
      </c>
      <c r="L7735" s="3">
        <v>43038.0</v>
      </c>
      <c r="M7735" s="1">
        <v>3578.0</v>
      </c>
    </row>
    <row r="7736">
      <c r="A7736" s="1" t="s">
        <v>7941</v>
      </c>
      <c r="B7736" s="1" t="s">
        <v>94</v>
      </c>
      <c r="C7736" s="1" t="str">
        <f t="array" ref="C7736">_xlfn.XLOOKUP($B7736, sales_teams!$A$2:$A$36, sales_teams!$B$2:$B$36)</f>
        <v>Celia Rouche</v>
      </c>
      <c r="D7736" s="1" t="str">
        <f t="array" ref="D7736">_xlfn.XLOOKUP($B7736, sales_teams!$A$2:$A$36, sales_teams!$C$2:$C$36)</f>
        <v>West</v>
      </c>
      <c r="E7736" s="1" t="s">
        <v>181</v>
      </c>
      <c r="F7736" s="1" t="s">
        <v>91</v>
      </c>
      <c r="G7736" s="1" t="str">
        <f t="array" ref="G7736">IF($F7736="", "", _xlfn.XLOOKUP($F7736,accounts!$A$2:$A$86,accounts!$B$2:$B$86, "Other"))</f>
        <v>employment</v>
      </c>
      <c r="H7736" s="1" t="str">
        <f t="array" ref="H7736">IF($F7736="", "", IFS(_xlfn.XLOOKUP($F7736, accounts!$A$2:$A$86, accounts!$E$2:$E$86, 0)&gt;=1000, "Enterprise", _xlfn.XLOOKUP($F7736, accounts!$A$2:$A$86, accounts!$E$2:$E$86, 0)&gt;=100, "Mid-Market", TRUE, "SMB"))</f>
        <v>Enterprise</v>
      </c>
      <c r="I7736" s="1" t="str">
        <f t="array" ref="I7736">IF($F7736="", "", _xlfn.XLOOKUP($F7736,accounts!$A$2:$A$86,accounts!$F$2:$F$86, "Other"))</f>
        <v>United States</v>
      </c>
      <c r="J7736" s="1" t="s">
        <v>131</v>
      </c>
      <c r="K7736" s="3">
        <v>43030.0</v>
      </c>
      <c r="L7736" s="3">
        <v>43037.0</v>
      </c>
      <c r="M7736" s="1">
        <v>544.0</v>
      </c>
    </row>
    <row r="7737">
      <c r="A7737" s="1" t="s">
        <v>7942</v>
      </c>
      <c r="B7737" s="1" t="s">
        <v>94</v>
      </c>
      <c r="C7737" s="1" t="str">
        <f t="array" ref="C7737">_xlfn.XLOOKUP($B7737, sales_teams!$A$2:$A$36, sales_teams!$B$2:$B$36)</f>
        <v>Celia Rouche</v>
      </c>
      <c r="D7737" s="1" t="str">
        <f t="array" ref="D7737">_xlfn.XLOOKUP($B7737, sales_teams!$A$2:$A$36, sales_teams!$C$2:$C$36)</f>
        <v>West</v>
      </c>
      <c r="E7737" s="1" t="s">
        <v>188</v>
      </c>
      <c r="F7737" s="1" t="s">
        <v>75</v>
      </c>
      <c r="G7737" s="1" t="str">
        <f t="array" ref="G7737">IF($F7737="", "", _xlfn.XLOOKUP($F7737,accounts!$A$2:$A$86,accounts!$B$2:$B$86, "Other"))</f>
        <v>software</v>
      </c>
      <c r="H7737" s="1" t="str">
        <f t="array" ref="H7737">IF($F7737="", "", IFS(_xlfn.XLOOKUP($F7737, accounts!$A$2:$A$86, accounts!$E$2:$E$86, 0)&gt;=1000, "Enterprise", _xlfn.XLOOKUP($F7737, accounts!$A$2:$A$86, accounts!$E$2:$E$86, 0)&gt;=100, "Mid-Market", TRUE, "SMB"))</f>
        <v>SMB</v>
      </c>
      <c r="I7737" s="1" t="str">
        <f t="array" ref="I7737">IF($F7737="", "", _xlfn.XLOOKUP($F7737,accounts!$A$2:$A$86,accounts!$F$2:$F$86, "Other"))</f>
        <v>United States</v>
      </c>
      <c r="J7737" s="1" t="s">
        <v>131</v>
      </c>
      <c r="K7737" s="3">
        <v>43030.0</v>
      </c>
      <c r="L7737" s="3">
        <v>43037.0</v>
      </c>
      <c r="M7737" s="1">
        <v>3082.0</v>
      </c>
    </row>
    <row r="7738">
      <c r="A7738" s="1" t="s">
        <v>7943</v>
      </c>
      <c r="B7738" s="1" t="s">
        <v>94</v>
      </c>
      <c r="C7738" s="1" t="str">
        <f t="array" ref="C7738">_xlfn.XLOOKUP($B7738, sales_teams!$A$2:$A$36, sales_teams!$B$2:$B$36)</f>
        <v>Celia Rouche</v>
      </c>
      <c r="D7738" s="1" t="str">
        <f t="array" ref="D7738">_xlfn.XLOOKUP($B7738, sales_teams!$A$2:$A$36, sales_teams!$C$2:$C$36)</f>
        <v>West</v>
      </c>
      <c r="E7738" s="1" t="s">
        <v>188</v>
      </c>
      <c r="F7738" s="1" t="s">
        <v>119</v>
      </c>
      <c r="G7738" s="1" t="str">
        <f t="array" ref="G7738">IF($F7738="", "", _xlfn.XLOOKUP($F7738,accounts!$A$2:$A$86,accounts!$B$2:$B$86, "Other"))</f>
        <v>technology</v>
      </c>
      <c r="H7738" s="1" t="str">
        <f t="array" ref="H7738">IF($F7738="", "", IFS(_xlfn.XLOOKUP($F7738, accounts!$A$2:$A$86, accounts!$E$2:$E$86, 0)&gt;=1000, "Enterprise", _xlfn.XLOOKUP($F7738, accounts!$A$2:$A$86, accounts!$E$2:$E$86, 0)&gt;=100, "Mid-Market", TRUE, "SMB"))</f>
        <v>Enterprise</v>
      </c>
      <c r="I7738" s="1" t="str">
        <f t="array" ref="I7738">IF($F7738="", "", _xlfn.XLOOKUP($F7738,accounts!$A$2:$A$86,accounts!$F$2:$F$86, "Other"))</f>
        <v>Korea</v>
      </c>
      <c r="J7738" s="1" t="s">
        <v>131</v>
      </c>
      <c r="K7738" s="3">
        <v>43030.0</v>
      </c>
      <c r="L7738" s="3">
        <v>43032.0</v>
      </c>
      <c r="M7738" s="1">
        <v>3450.0</v>
      </c>
    </row>
    <row r="7739">
      <c r="A7739" s="1" t="s">
        <v>7944</v>
      </c>
      <c r="B7739" s="1" t="s">
        <v>42</v>
      </c>
      <c r="C7739" s="1" t="str">
        <f t="array" ref="C7739">_xlfn.XLOOKUP($B7739, sales_teams!$A$2:$A$36, sales_teams!$B$2:$B$36)</f>
        <v>Cara Losch</v>
      </c>
      <c r="D7739" s="1" t="str">
        <f t="array" ref="D7739">_xlfn.XLOOKUP($B7739, sales_teams!$A$2:$A$36, sales_teams!$C$2:$C$36)</f>
        <v>East</v>
      </c>
      <c r="E7739" s="1" t="s">
        <v>148</v>
      </c>
      <c r="F7739" s="1" t="s">
        <v>125</v>
      </c>
      <c r="G7739" s="1" t="str">
        <f t="array" ref="G7739">IF($F7739="", "", _xlfn.XLOOKUP($F7739,accounts!$A$2:$A$86,accounts!$B$2:$B$86, "Other"))</f>
        <v>software</v>
      </c>
      <c r="H7739" s="1" t="str">
        <f t="array" ref="H7739">IF($F7739="", "", IFS(_xlfn.XLOOKUP($F7739, accounts!$A$2:$A$86, accounts!$E$2:$E$86, 0)&gt;=1000, "Enterprise", _xlfn.XLOOKUP($F7739, accounts!$A$2:$A$86, accounts!$E$2:$E$86, 0)&gt;=100, "Mid-Market", TRUE, "SMB"))</f>
        <v>Enterprise</v>
      </c>
      <c r="I7739" s="1" t="str">
        <f t="array" ref="I7739">IF($F7739="", "", _xlfn.XLOOKUP($F7739,accounts!$A$2:$A$86,accounts!$F$2:$F$86, "Other"))</f>
        <v>United States</v>
      </c>
      <c r="J7739" s="1" t="s">
        <v>131</v>
      </c>
      <c r="K7739" s="3">
        <v>43030.0</v>
      </c>
      <c r="L7739" s="3">
        <v>43037.0</v>
      </c>
      <c r="M7739" s="1">
        <v>5360.0</v>
      </c>
    </row>
    <row r="7740">
      <c r="A7740" s="1" t="s">
        <v>7945</v>
      </c>
      <c r="B7740" s="1" t="s">
        <v>99</v>
      </c>
      <c r="C7740" s="1" t="str">
        <f t="array" ref="C7740">_xlfn.XLOOKUP($B7740, sales_teams!$A$2:$A$36, sales_teams!$B$2:$B$36)</f>
        <v>Summer Sewald</v>
      </c>
      <c r="D7740" s="1" t="str">
        <f t="array" ref="D7740">_xlfn.XLOOKUP($B7740, sales_teams!$A$2:$A$36, sales_teams!$C$2:$C$36)</f>
        <v>West</v>
      </c>
      <c r="E7740" s="1" t="s">
        <v>148</v>
      </c>
      <c r="F7740" s="1" t="s">
        <v>50</v>
      </c>
      <c r="G7740" s="1" t="str">
        <f t="array" ref="G7740">IF($F7740="", "", _xlfn.XLOOKUP($F7740,accounts!$A$2:$A$86,accounts!$B$2:$B$86, "Other"))</f>
        <v>entertainment</v>
      </c>
      <c r="H7740" s="1" t="str">
        <f t="array" ref="H7740">IF($F7740="", "", IFS(_xlfn.XLOOKUP($F7740, accounts!$A$2:$A$86, accounts!$E$2:$E$86, 0)&gt;=1000, "Enterprise", _xlfn.XLOOKUP($F7740, accounts!$A$2:$A$86, accounts!$E$2:$E$86, 0)&gt;=100, "Mid-Market", TRUE, "SMB"))</f>
        <v>Enterprise</v>
      </c>
      <c r="I7740" s="1" t="str">
        <f t="array" ref="I7740">IF($F7740="", "", _xlfn.XLOOKUP($F7740,accounts!$A$2:$A$86,accounts!$F$2:$F$86, "Other"))</f>
        <v>United States</v>
      </c>
      <c r="J7740" s="1" t="s">
        <v>131</v>
      </c>
      <c r="K7740" s="3">
        <v>43030.0</v>
      </c>
      <c r="L7740" s="3">
        <v>43040.0</v>
      </c>
      <c r="M7740" s="1">
        <v>4991.0</v>
      </c>
    </row>
    <row r="7741">
      <c r="A7741" s="1" t="s">
        <v>7946</v>
      </c>
      <c r="B7741" s="1" t="s">
        <v>99</v>
      </c>
      <c r="C7741" s="1" t="str">
        <f t="array" ref="C7741">_xlfn.XLOOKUP($B7741, sales_teams!$A$2:$A$36, sales_teams!$B$2:$B$36)</f>
        <v>Summer Sewald</v>
      </c>
      <c r="D7741" s="1" t="str">
        <f t="array" ref="D7741">_xlfn.XLOOKUP($B7741, sales_teams!$A$2:$A$36, sales_teams!$C$2:$C$36)</f>
        <v>West</v>
      </c>
      <c r="E7741" s="1" t="s">
        <v>188</v>
      </c>
      <c r="F7741" s="1" t="s">
        <v>50</v>
      </c>
      <c r="G7741" s="1" t="str">
        <f t="array" ref="G7741">IF($F7741="", "", _xlfn.XLOOKUP($F7741,accounts!$A$2:$A$86,accounts!$B$2:$B$86, "Other"))</f>
        <v>entertainment</v>
      </c>
      <c r="H7741" s="1" t="str">
        <f t="array" ref="H7741">IF($F7741="", "", IFS(_xlfn.XLOOKUP($F7741, accounts!$A$2:$A$86, accounts!$E$2:$E$86, 0)&gt;=1000, "Enterprise", _xlfn.XLOOKUP($F7741, accounts!$A$2:$A$86, accounts!$E$2:$E$86, 0)&gt;=100, "Mid-Market", TRUE, "SMB"))</f>
        <v>Enterprise</v>
      </c>
      <c r="I7741" s="1" t="str">
        <f t="array" ref="I7741">IF($F7741="", "", _xlfn.XLOOKUP($F7741,accounts!$A$2:$A$86,accounts!$F$2:$F$86, "Other"))</f>
        <v>United States</v>
      </c>
      <c r="J7741" s="1" t="s">
        <v>131</v>
      </c>
      <c r="K7741" s="3">
        <v>43030.0</v>
      </c>
      <c r="L7741" s="3">
        <v>43038.0</v>
      </c>
      <c r="M7741" s="1">
        <v>3294.0</v>
      </c>
    </row>
    <row r="7742">
      <c r="A7742" s="1" t="s">
        <v>7947</v>
      </c>
      <c r="B7742" s="1" t="s">
        <v>19</v>
      </c>
      <c r="C7742" s="1" t="str">
        <f t="array" ref="C7742">_xlfn.XLOOKUP($B7742, sales_teams!$A$2:$A$36, sales_teams!$B$2:$B$36)</f>
        <v>Melvin Marxen</v>
      </c>
      <c r="D7742" s="1" t="str">
        <f t="array" ref="D7742">_xlfn.XLOOKUP($B7742, sales_teams!$A$2:$A$36, sales_teams!$C$2:$C$36)</f>
        <v>Central</v>
      </c>
      <c r="E7742" s="1" t="s">
        <v>109</v>
      </c>
      <c r="F7742" s="1" t="s">
        <v>64</v>
      </c>
      <c r="G7742" s="1" t="str">
        <f t="array" ref="G7742">IF($F7742="", "", _xlfn.XLOOKUP($F7742,accounts!$A$2:$A$86,accounts!$B$2:$B$86, "Other"))</f>
        <v>technology</v>
      </c>
      <c r="H7742" s="1" t="str">
        <f t="array" ref="H7742">IF($F7742="", "", IFS(_xlfn.XLOOKUP($F7742, accounts!$A$2:$A$86, accounts!$E$2:$E$86, 0)&gt;=1000, "Enterprise", _xlfn.XLOOKUP($F7742, accounts!$A$2:$A$86, accounts!$E$2:$E$86, 0)&gt;=100, "Mid-Market", TRUE, "SMB"))</f>
        <v>Enterprise</v>
      </c>
      <c r="I7742" s="1" t="str">
        <f t="array" ref="I7742">IF($F7742="", "", _xlfn.XLOOKUP($F7742,accounts!$A$2:$A$86,accounts!$F$2:$F$86, "Other"))</f>
        <v>United States</v>
      </c>
      <c r="J7742" s="1" t="s">
        <v>192</v>
      </c>
      <c r="K7742" s="3">
        <v>43030.0</v>
      </c>
      <c r="L7742" s="3">
        <v>43038.0</v>
      </c>
      <c r="M7742" s="1">
        <v>0.0</v>
      </c>
    </row>
    <row r="7743">
      <c r="A7743" s="1" t="s">
        <v>7948</v>
      </c>
      <c r="B7743" s="1" t="s">
        <v>92</v>
      </c>
      <c r="C7743" s="1" t="str">
        <f t="array" ref="C7743">_xlfn.XLOOKUP($B7743, sales_teams!$A$2:$A$36, sales_teams!$B$2:$B$36)</f>
        <v>Celia Rouche</v>
      </c>
      <c r="D7743" s="1" t="str">
        <f t="array" ref="D7743">_xlfn.XLOOKUP($B7743, sales_teams!$A$2:$A$36, sales_teams!$C$2:$C$36)</f>
        <v>West</v>
      </c>
      <c r="E7743" s="1" t="s">
        <v>109</v>
      </c>
      <c r="F7743" s="1" t="s">
        <v>147</v>
      </c>
      <c r="G7743" s="1" t="str">
        <f t="array" ref="G7743">IF($F7743="", "", _xlfn.XLOOKUP($F7743,accounts!$A$2:$A$86,accounts!$B$2:$B$86, "Other"))</f>
        <v>telecommunications</v>
      </c>
      <c r="H7743" s="1" t="str">
        <f t="array" ref="H7743">IF($F7743="", "", IFS(_xlfn.XLOOKUP($F7743, accounts!$A$2:$A$86, accounts!$E$2:$E$86, 0)&gt;=1000, "Enterprise", _xlfn.XLOOKUP($F7743, accounts!$A$2:$A$86, accounts!$E$2:$E$86, 0)&gt;=100, "Mid-Market", TRUE, "SMB"))</f>
        <v>Enterprise</v>
      </c>
      <c r="I7743" s="1" t="str">
        <f t="array" ref="I7743">IF($F7743="", "", _xlfn.XLOOKUP($F7743,accounts!$A$2:$A$86,accounts!$F$2:$F$86, "Other"))</f>
        <v>United States</v>
      </c>
      <c r="J7743" s="1" t="s">
        <v>131</v>
      </c>
      <c r="K7743" s="3">
        <v>43030.0</v>
      </c>
      <c r="L7743" s="3">
        <v>43039.0</v>
      </c>
      <c r="M7743" s="1">
        <v>981.0</v>
      </c>
    </row>
    <row r="7744">
      <c r="A7744" s="1" t="s">
        <v>7949</v>
      </c>
      <c r="B7744" s="1" t="s">
        <v>24</v>
      </c>
      <c r="C7744" s="1" t="str">
        <f t="array" ref="C7744">_xlfn.XLOOKUP($B7744, sales_teams!$A$2:$A$36, sales_teams!$B$2:$B$36)</f>
        <v>Melvin Marxen</v>
      </c>
      <c r="D7744" s="1" t="str">
        <f t="array" ref="D7744">_xlfn.XLOOKUP($B7744, sales_teams!$A$2:$A$36, sales_teams!$C$2:$C$36)</f>
        <v>Central</v>
      </c>
      <c r="E7744" s="1" t="s">
        <v>109</v>
      </c>
      <c r="F7744" s="1" t="s">
        <v>122</v>
      </c>
      <c r="G7744" s="1" t="str">
        <f t="array" ref="G7744">IF($F7744="", "", _xlfn.XLOOKUP($F7744,accounts!$A$2:$A$86,accounts!$B$2:$B$86, "Other"))</f>
        <v>medical</v>
      </c>
      <c r="H7744" s="1" t="str">
        <f t="array" ref="H7744">IF($F7744="", "", IFS(_xlfn.XLOOKUP($F7744, accounts!$A$2:$A$86, accounts!$E$2:$E$86, 0)&gt;=1000, "Enterprise", _xlfn.XLOOKUP($F7744, accounts!$A$2:$A$86, accounts!$E$2:$E$86, 0)&gt;=100, "Mid-Market", TRUE, "SMB"))</f>
        <v>Enterprise</v>
      </c>
      <c r="I7744" s="1" t="str">
        <f t="array" ref="I7744">IF($F7744="", "", _xlfn.XLOOKUP($F7744,accounts!$A$2:$A$86,accounts!$F$2:$F$86, "Other"))</f>
        <v>United States</v>
      </c>
      <c r="J7744" s="1" t="s">
        <v>192</v>
      </c>
      <c r="K7744" s="3">
        <v>43030.0</v>
      </c>
      <c r="L7744" s="3">
        <v>43042.0</v>
      </c>
      <c r="M7744" s="1">
        <v>0.0</v>
      </c>
    </row>
    <row r="7745">
      <c r="A7745" s="1" t="s">
        <v>7950</v>
      </c>
      <c r="B7745" s="1" t="s">
        <v>24</v>
      </c>
      <c r="C7745" s="1" t="str">
        <f t="array" ref="C7745">_xlfn.XLOOKUP($B7745, sales_teams!$A$2:$A$36, sales_teams!$B$2:$B$36)</f>
        <v>Melvin Marxen</v>
      </c>
      <c r="D7745" s="1" t="str">
        <f t="array" ref="D7745">_xlfn.XLOOKUP($B7745, sales_teams!$A$2:$A$36, sales_teams!$C$2:$C$36)</f>
        <v>Central</v>
      </c>
      <c r="E7745" s="1" t="s">
        <v>194</v>
      </c>
      <c r="F7745" s="1" t="s">
        <v>157</v>
      </c>
      <c r="G7745" s="1" t="str">
        <f t="array" ref="G7745">IF($F7745="", "", _xlfn.XLOOKUP($F7745,accounts!$A$2:$A$86,accounts!$B$2:$B$86, "Other"))</f>
        <v>retail</v>
      </c>
      <c r="H7745" s="1" t="str">
        <f t="array" ref="H7745">IF($F7745="", "", IFS(_xlfn.XLOOKUP($F7745, accounts!$A$2:$A$86, accounts!$E$2:$E$86, 0)&gt;=1000, "Enterprise", _xlfn.XLOOKUP($F7745, accounts!$A$2:$A$86, accounts!$E$2:$E$86, 0)&gt;=100, "Mid-Market", TRUE, "SMB"))</f>
        <v>Enterprise</v>
      </c>
      <c r="I7745" s="1" t="str">
        <f t="array" ref="I7745">IF($F7745="", "", _xlfn.XLOOKUP($F7745,accounts!$A$2:$A$86,accounts!$F$2:$F$86, "Other"))</f>
        <v>Belgium</v>
      </c>
      <c r="J7745" s="1" t="s">
        <v>131</v>
      </c>
      <c r="K7745" s="3">
        <v>43030.0</v>
      </c>
      <c r="L7745" s="3">
        <v>43031.0</v>
      </c>
      <c r="M7745" s="1">
        <v>6233.0</v>
      </c>
    </row>
    <row r="7746">
      <c r="A7746" s="1" t="s">
        <v>7951</v>
      </c>
      <c r="B7746" s="1" t="s">
        <v>24</v>
      </c>
      <c r="C7746" s="1" t="str">
        <f t="array" ref="C7746">_xlfn.XLOOKUP($B7746, sales_teams!$A$2:$A$36, sales_teams!$B$2:$B$36)</f>
        <v>Melvin Marxen</v>
      </c>
      <c r="D7746" s="1" t="str">
        <f t="array" ref="D7746">_xlfn.XLOOKUP($B7746, sales_teams!$A$2:$A$36, sales_teams!$C$2:$C$36)</f>
        <v>Central</v>
      </c>
      <c r="E7746" s="1" t="s">
        <v>179</v>
      </c>
      <c r="F7746" s="1" t="s">
        <v>79</v>
      </c>
      <c r="G7746" s="1" t="str">
        <f t="array" ref="G7746">IF($F7746="", "", _xlfn.XLOOKUP($F7746,accounts!$A$2:$A$86,accounts!$B$2:$B$86, "Other"))</f>
        <v>entertainment</v>
      </c>
      <c r="H7746" s="1" t="str">
        <f t="array" ref="H7746">IF($F7746="", "", IFS(_xlfn.XLOOKUP($F7746, accounts!$A$2:$A$86, accounts!$E$2:$E$86, 0)&gt;=1000, "Enterprise", _xlfn.XLOOKUP($F7746, accounts!$A$2:$A$86, accounts!$E$2:$E$86, 0)&gt;=100, "Mid-Market", TRUE, "SMB"))</f>
        <v>Mid-Market</v>
      </c>
      <c r="I7746" s="1" t="str">
        <f t="array" ref="I7746">IF($F7746="", "", _xlfn.XLOOKUP($F7746,accounts!$A$2:$A$86,accounts!$F$2:$F$86, "Other"))</f>
        <v>United States</v>
      </c>
      <c r="J7746" s="1" t="s">
        <v>131</v>
      </c>
      <c r="K7746" s="3">
        <v>43030.0</v>
      </c>
      <c r="L7746" s="3">
        <v>43067.0</v>
      </c>
      <c r="M7746" s="1">
        <v>55.0</v>
      </c>
    </row>
    <row r="7747">
      <c r="A7747" s="1" t="s">
        <v>7952</v>
      </c>
      <c r="B7747" s="1" t="s">
        <v>28</v>
      </c>
      <c r="C7747" s="1" t="str">
        <f t="array" ref="C7747">_xlfn.XLOOKUP($B7747, sales_teams!$A$2:$A$36, sales_teams!$B$2:$B$36)</f>
        <v>Melvin Marxen</v>
      </c>
      <c r="D7747" s="1" t="str">
        <f t="array" ref="D7747">_xlfn.XLOOKUP($B7747, sales_teams!$A$2:$A$36, sales_teams!$C$2:$C$36)</f>
        <v>Central</v>
      </c>
      <c r="E7747" s="1" t="s">
        <v>179</v>
      </c>
      <c r="F7747" s="1" t="s">
        <v>110</v>
      </c>
      <c r="G7747" s="1" t="str">
        <f t="array" ref="G7747">IF($F7747="", "", _xlfn.XLOOKUP($F7747,accounts!$A$2:$A$86,accounts!$B$2:$B$86, "Other"))</f>
        <v>technology</v>
      </c>
      <c r="H7747" s="1" t="str">
        <f t="array" ref="H7747">IF($F7747="", "", IFS(_xlfn.XLOOKUP($F7747, accounts!$A$2:$A$86, accounts!$E$2:$E$86, 0)&gt;=1000, "Enterprise", _xlfn.XLOOKUP($F7747, accounts!$A$2:$A$86, accounts!$E$2:$E$86, 0)&gt;=100, "Mid-Market", TRUE, "SMB"))</f>
        <v>Enterprise</v>
      </c>
      <c r="I7747" s="1" t="str">
        <f t="array" ref="I7747">IF($F7747="", "", _xlfn.XLOOKUP($F7747,accounts!$A$2:$A$86,accounts!$F$2:$F$86, "Other"))</f>
        <v>Norway</v>
      </c>
      <c r="J7747" s="1" t="s">
        <v>192</v>
      </c>
      <c r="K7747" s="3">
        <v>43030.0</v>
      </c>
      <c r="L7747" s="3">
        <v>43036.0</v>
      </c>
      <c r="M7747" s="1">
        <v>0.0</v>
      </c>
    </row>
    <row r="7748">
      <c r="A7748" s="1" t="s">
        <v>7953</v>
      </c>
      <c r="B7748" s="1" t="s">
        <v>28</v>
      </c>
      <c r="C7748" s="1" t="str">
        <f t="array" ref="C7748">_xlfn.XLOOKUP($B7748, sales_teams!$A$2:$A$36, sales_teams!$B$2:$B$36)</f>
        <v>Melvin Marxen</v>
      </c>
      <c r="D7748" s="1" t="str">
        <f t="array" ref="D7748">_xlfn.XLOOKUP($B7748, sales_teams!$A$2:$A$36, sales_teams!$C$2:$C$36)</f>
        <v>Central</v>
      </c>
      <c r="E7748" s="1" t="s">
        <v>194</v>
      </c>
      <c r="F7748" s="1" t="s">
        <v>64</v>
      </c>
      <c r="G7748" s="1" t="str">
        <f t="array" ref="G7748">IF($F7748="", "", _xlfn.XLOOKUP($F7748,accounts!$A$2:$A$86,accounts!$B$2:$B$86, "Other"))</f>
        <v>technology</v>
      </c>
      <c r="H7748" s="1" t="str">
        <f t="array" ref="H7748">IF($F7748="", "", IFS(_xlfn.XLOOKUP($F7748, accounts!$A$2:$A$86, accounts!$E$2:$E$86, 0)&gt;=1000, "Enterprise", _xlfn.XLOOKUP($F7748, accounts!$A$2:$A$86, accounts!$E$2:$E$86, 0)&gt;=100, "Mid-Market", TRUE, "SMB"))</f>
        <v>Enterprise</v>
      </c>
      <c r="I7748" s="1" t="str">
        <f t="array" ref="I7748">IF($F7748="", "", _xlfn.XLOOKUP($F7748,accounts!$A$2:$A$86,accounts!$F$2:$F$86, "Other"))</f>
        <v>United States</v>
      </c>
      <c r="J7748" s="1" t="s">
        <v>131</v>
      </c>
      <c r="K7748" s="3">
        <v>43030.0</v>
      </c>
      <c r="L7748" s="3">
        <v>43079.0</v>
      </c>
      <c r="M7748" s="1">
        <v>6142.0</v>
      </c>
    </row>
    <row r="7749">
      <c r="A7749" s="1" t="s">
        <v>7954</v>
      </c>
      <c r="B7749" s="1" t="s">
        <v>65</v>
      </c>
      <c r="C7749" s="1" t="str">
        <f t="array" ref="C7749">_xlfn.XLOOKUP($B7749, sales_teams!$A$2:$A$36, sales_teams!$B$2:$B$36)</f>
        <v>Celia Rouche</v>
      </c>
      <c r="D7749" s="1" t="str">
        <f t="array" ref="D7749">_xlfn.XLOOKUP($B7749, sales_teams!$A$2:$A$36, sales_teams!$C$2:$C$36)</f>
        <v>West</v>
      </c>
      <c r="E7749" s="1" t="s">
        <v>181</v>
      </c>
      <c r="G7749" s="1" t="str">
        <f t="array" ref="G7749">IF($F7749="", "", _xlfn.XLOOKUP($F7749,accounts!$A$2:$A$86,accounts!$B$2:$B$86, "Other"))</f>
        <v/>
      </c>
      <c r="H7749" s="1" t="str">
        <f t="array" ref="H7749">IF($F7749="", "", IFS(_xlfn.XLOOKUP($F7749, accounts!$A$2:$A$86, accounts!$E$2:$E$86, 0)&gt;=1000, "Enterprise", _xlfn.XLOOKUP($F7749, accounts!$A$2:$A$86, accounts!$E$2:$E$86, 0)&gt;=100, "Mid-Market", TRUE, "SMB"))</f>
        <v/>
      </c>
      <c r="I7749" s="1" t="str">
        <f t="array" ref="I7749">IF($F7749="", "", _xlfn.XLOOKUP($F7749,accounts!$A$2:$A$86,accounts!$F$2:$F$86, "Other"))</f>
        <v/>
      </c>
      <c r="J7749" s="1" t="s">
        <v>189</v>
      </c>
      <c r="K7749" s="3">
        <v>43030.0</v>
      </c>
    </row>
    <row r="7750">
      <c r="A7750" s="1" t="s">
        <v>7955</v>
      </c>
      <c r="B7750" s="1" t="s">
        <v>65</v>
      </c>
      <c r="C7750" s="1" t="str">
        <f t="array" ref="C7750">_xlfn.XLOOKUP($B7750, sales_teams!$A$2:$A$36, sales_teams!$B$2:$B$36)</f>
        <v>Celia Rouche</v>
      </c>
      <c r="D7750" s="1" t="str">
        <f t="array" ref="D7750">_xlfn.XLOOKUP($B7750, sales_teams!$A$2:$A$36, sales_teams!$C$2:$C$36)</f>
        <v>West</v>
      </c>
      <c r="E7750" s="1" t="s">
        <v>179</v>
      </c>
      <c r="F7750" s="1" t="s">
        <v>97</v>
      </c>
      <c r="G7750" s="1" t="str">
        <f t="array" ref="G7750">IF($F7750="", "", _xlfn.XLOOKUP($F7750,accounts!$A$2:$A$86,accounts!$B$2:$B$86, "Other"))</f>
        <v>finance</v>
      </c>
      <c r="H7750" s="1" t="str">
        <f t="array" ref="H7750">IF($F7750="", "", IFS(_xlfn.XLOOKUP($F7750, accounts!$A$2:$A$86, accounts!$E$2:$E$86, 0)&gt;=1000, "Enterprise", _xlfn.XLOOKUP($F7750, accounts!$A$2:$A$86, accounts!$E$2:$E$86, 0)&gt;=100, "Mid-Market", TRUE, "SMB"))</f>
        <v>Mid-Market</v>
      </c>
      <c r="I7750" s="1" t="str">
        <f t="array" ref="I7750">IF($F7750="", "", _xlfn.XLOOKUP($F7750,accounts!$A$2:$A$86,accounts!$F$2:$F$86, "Other"))</f>
        <v>United States</v>
      </c>
      <c r="J7750" s="1" t="s">
        <v>192</v>
      </c>
      <c r="K7750" s="3">
        <v>43030.0</v>
      </c>
      <c r="L7750" s="3">
        <v>43037.0</v>
      </c>
      <c r="M7750" s="1">
        <v>0.0</v>
      </c>
    </row>
    <row r="7751">
      <c r="A7751" s="1" t="s">
        <v>7956</v>
      </c>
      <c r="B7751" s="1" t="s">
        <v>41</v>
      </c>
      <c r="C7751" s="1" t="str">
        <f t="array" ref="C7751">_xlfn.XLOOKUP($B7751, sales_teams!$A$2:$A$36, sales_teams!$B$2:$B$36)</f>
        <v>Cara Losch</v>
      </c>
      <c r="D7751" s="1" t="str">
        <f t="array" ref="D7751">_xlfn.XLOOKUP($B7751, sales_teams!$A$2:$A$36, sales_teams!$C$2:$C$36)</f>
        <v>East</v>
      </c>
      <c r="E7751" s="1" t="s">
        <v>109</v>
      </c>
      <c r="F7751" s="1" t="s">
        <v>166</v>
      </c>
      <c r="G7751" s="1" t="str">
        <f t="array" ref="G7751">IF($F7751="", "", _xlfn.XLOOKUP($F7751,accounts!$A$2:$A$86,accounts!$B$2:$B$86, "Other"))</f>
        <v>finance</v>
      </c>
      <c r="H7751" s="1" t="str">
        <f t="array" ref="H7751">IF($F7751="", "", IFS(_xlfn.XLOOKUP($F7751, accounts!$A$2:$A$86, accounts!$E$2:$E$86, 0)&gt;=1000, "Enterprise", _xlfn.XLOOKUP($F7751, accounts!$A$2:$A$86, accounts!$E$2:$E$86, 0)&gt;=100, "Mid-Market", TRUE, "SMB"))</f>
        <v>Enterprise</v>
      </c>
      <c r="I7751" s="1" t="str">
        <f t="array" ref="I7751">IF($F7751="", "", _xlfn.XLOOKUP($F7751,accounts!$A$2:$A$86,accounts!$F$2:$F$86, "Other"))</f>
        <v>United States</v>
      </c>
      <c r="J7751" s="1" t="s">
        <v>192</v>
      </c>
      <c r="K7751" s="3">
        <v>43030.0</v>
      </c>
      <c r="L7751" s="3">
        <v>43075.0</v>
      </c>
      <c r="M7751" s="1">
        <v>0.0</v>
      </c>
    </row>
    <row r="7752">
      <c r="A7752" s="1" t="s">
        <v>7957</v>
      </c>
      <c r="B7752" s="1" t="s">
        <v>60</v>
      </c>
      <c r="C7752" s="1" t="str">
        <f t="array" ref="C7752">_xlfn.XLOOKUP($B7752, sales_teams!$A$2:$A$36, sales_teams!$B$2:$B$36)</f>
        <v>Celia Rouche</v>
      </c>
      <c r="D7752" s="1" t="str">
        <f t="array" ref="D7752">_xlfn.XLOOKUP($B7752, sales_teams!$A$2:$A$36, sales_teams!$C$2:$C$36)</f>
        <v>West</v>
      </c>
      <c r="E7752" s="1" t="s">
        <v>148</v>
      </c>
      <c r="F7752" s="1" t="s">
        <v>118</v>
      </c>
      <c r="G7752" s="1" t="str">
        <f t="array" ref="G7752">IF($F7752="", "", _xlfn.XLOOKUP($F7752,accounts!$A$2:$A$86,accounts!$B$2:$B$86, "Other"))</f>
        <v>services</v>
      </c>
      <c r="H7752" s="1" t="str">
        <f t="array" ref="H7752">IF($F7752="", "", IFS(_xlfn.XLOOKUP($F7752, accounts!$A$2:$A$86, accounts!$E$2:$E$86, 0)&gt;=1000, "Enterprise", _xlfn.XLOOKUP($F7752, accounts!$A$2:$A$86, accounts!$E$2:$E$86, 0)&gt;=100, "Mid-Market", TRUE, "SMB"))</f>
        <v>Enterprise</v>
      </c>
      <c r="I7752" s="1" t="str">
        <f t="array" ref="I7752">IF($F7752="", "", _xlfn.XLOOKUP($F7752,accounts!$A$2:$A$86,accounts!$F$2:$F$86, "Other"))</f>
        <v>United States</v>
      </c>
      <c r="J7752" s="1" t="s">
        <v>131</v>
      </c>
      <c r="K7752" s="3">
        <v>43030.0</v>
      </c>
      <c r="L7752" s="3">
        <v>43036.0</v>
      </c>
      <c r="M7752" s="1">
        <v>5190.0</v>
      </c>
    </row>
    <row r="7753">
      <c r="A7753" s="1" t="s">
        <v>7958</v>
      </c>
      <c r="B7753" s="1" t="s">
        <v>52</v>
      </c>
      <c r="C7753" s="1" t="str">
        <f t="array" ref="C7753">_xlfn.XLOOKUP($B7753, sales_teams!$A$2:$A$36, sales_teams!$B$2:$B$36)</f>
        <v>Rocco Neubert</v>
      </c>
      <c r="D7753" s="1" t="str">
        <f t="array" ref="D7753">_xlfn.XLOOKUP($B7753, sales_teams!$A$2:$A$36, sales_teams!$C$2:$C$36)</f>
        <v>East</v>
      </c>
      <c r="E7753" s="1" t="s">
        <v>188</v>
      </c>
      <c r="F7753" s="1" t="s">
        <v>121</v>
      </c>
      <c r="G7753" s="1" t="str">
        <f t="array" ref="G7753">IF($F7753="", "", _xlfn.XLOOKUP($F7753,accounts!$A$2:$A$86,accounts!$B$2:$B$86, "Other"))</f>
        <v>telecommunications</v>
      </c>
      <c r="H7753" s="1" t="str">
        <f t="array" ref="H7753">IF($F7753="", "", IFS(_xlfn.XLOOKUP($F7753, accounts!$A$2:$A$86, accounts!$E$2:$E$86, 0)&gt;=1000, "Enterprise", _xlfn.XLOOKUP($F7753, accounts!$A$2:$A$86, accounts!$E$2:$E$86, 0)&gt;=100, "Mid-Market", TRUE, "SMB"))</f>
        <v>Enterprise</v>
      </c>
      <c r="I7753" s="1" t="str">
        <f t="array" ref="I7753">IF($F7753="", "", _xlfn.XLOOKUP($F7753,accounts!$A$2:$A$86,accounts!$F$2:$F$86, "Other"))</f>
        <v>United States</v>
      </c>
      <c r="J7753" s="1" t="s">
        <v>192</v>
      </c>
      <c r="K7753" s="3">
        <v>43031.0</v>
      </c>
      <c r="L7753" s="3">
        <v>43033.0</v>
      </c>
      <c r="M7753" s="1">
        <v>0.0</v>
      </c>
    </row>
    <row r="7754">
      <c r="A7754" s="1" t="s">
        <v>7959</v>
      </c>
      <c r="B7754" s="1" t="s">
        <v>52</v>
      </c>
      <c r="C7754" s="1" t="str">
        <f t="array" ref="C7754">_xlfn.XLOOKUP($B7754, sales_teams!$A$2:$A$36, sales_teams!$B$2:$B$36)</f>
        <v>Rocco Neubert</v>
      </c>
      <c r="D7754" s="1" t="str">
        <f t="array" ref="D7754">_xlfn.XLOOKUP($B7754, sales_teams!$A$2:$A$36, sales_teams!$C$2:$C$36)</f>
        <v>East</v>
      </c>
      <c r="E7754" s="1" t="s">
        <v>109</v>
      </c>
      <c r="F7754" s="1" t="s">
        <v>103</v>
      </c>
      <c r="G7754" s="1" t="str">
        <f t="array" ref="G7754">IF($F7754="", "", _xlfn.XLOOKUP($F7754,accounts!$A$2:$A$86,accounts!$B$2:$B$86, "Other"))</f>
        <v>retail</v>
      </c>
      <c r="H7754" s="1" t="str">
        <f t="array" ref="H7754">IF($F7754="", "", IFS(_xlfn.XLOOKUP($F7754, accounts!$A$2:$A$86, accounts!$E$2:$E$86, 0)&gt;=1000, "Enterprise", _xlfn.XLOOKUP($F7754, accounts!$A$2:$A$86, accounts!$E$2:$E$86, 0)&gt;=100, "Mid-Market", TRUE, "SMB"))</f>
        <v>Enterprise</v>
      </c>
      <c r="I7754" s="1" t="str">
        <f t="array" ref="I7754">IF($F7754="", "", _xlfn.XLOOKUP($F7754,accounts!$A$2:$A$86,accounts!$F$2:$F$86, "Other"))</f>
        <v>United States</v>
      </c>
      <c r="J7754" s="1" t="s">
        <v>131</v>
      </c>
      <c r="K7754" s="3">
        <v>43031.0</v>
      </c>
      <c r="L7754" s="3">
        <v>43040.0</v>
      </c>
      <c r="M7754" s="1">
        <v>1027.0</v>
      </c>
    </row>
    <row r="7755">
      <c r="A7755" s="1" t="s">
        <v>7960</v>
      </c>
      <c r="B7755" s="1" t="s">
        <v>30</v>
      </c>
      <c r="C7755" s="1" t="str">
        <f t="array" ref="C7755">_xlfn.XLOOKUP($B7755, sales_teams!$A$2:$A$36, sales_teams!$B$2:$B$36)</f>
        <v>Melvin Marxen</v>
      </c>
      <c r="D7755" s="1" t="str">
        <f t="array" ref="D7755">_xlfn.XLOOKUP($B7755, sales_teams!$A$2:$A$36, sales_teams!$C$2:$C$36)</f>
        <v>Central</v>
      </c>
      <c r="E7755" s="1" t="s">
        <v>109</v>
      </c>
      <c r="F7755" s="1" t="s">
        <v>82</v>
      </c>
      <c r="G7755" s="1" t="str">
        <f t="array" ref="G7755">IF($F7755="", "", _xlfn.XLOOKUP($F7755,accounts!$A$2:$A$86,accounts!$B$2:$B$86, "Other"))</f>
        <v>software</v>
      </c>
      <c r="H7755" s="1" t="str">
        <f t="array" ref="H7755">IF($F7755="", "", IFS(_xlfn.XLOOKUP($F7755, accounts!$A$2:$A$86, accounts!$E$2:$E$86, 0)&gt;=1000, "Enterprise", _xlfn.XLOOKUP($F7755, accounts!$A$2:$A$86, accounts!$E$2:$E$86, 0)&gt;=100, "Mid-Market", TRUE, "SMB"))</f>
        <v>Enterprise</v>
      </c>
      <c r="I7755" s="1" t="str">
        <f t="array" ref="I7755">IF($F7755="", "", _xlfn.XLOOKUP($F7755,accounts!$A$2:$A$86,accounts!$F$2:$F$86, "Other"))</f>
        <v>United States</v>
      </c>
      <c r="J7755" s="1" t="s">
        <v>131</v>
      </c>
      <c r="K7755" s="3">
        <v>43031.0</v>
      </c>
      <c r="L7755" s="3">
        <v>43039.0</v>
      </c>
      <c r="M7755" s="1">
        <v>1237.0</v>
      </c>
    </row>
    <row r="7756">
      <c r="A7756" s="1" t="s">
        <v>7961</v>
      </c>
      <c r="B7756" s="1" t="s">
        <v>30</v>
      </c>
      <c r="C7756" s="1" t="str">
        <f t="array" ref="C7756">_xlfn.XLOOKUP($B7756, sales_teams!$A$2:$A$36, sales_teams!$B$2:$B$36)</f>
        <v>Melvin Marxen</v>
      </c>
      <c r="D7756" s="1" t="str">
        <f t="array" ref="D7756">_xlfn.XLOOKUP($B7756, sales_teams!$A$2:$A$36, sales_teams!$C$2:$C$36)</f>
        <v>Central</v>
      </c>
      <c r="E7756" s="1" t="s">
        <v>109</v>
      </c>
      <c r="F7756" s="1" t="s">
        <v>157</v>
      </c>
      <c r="G7756" s="1" t="str">
        <f t="array" ref="G7756">IF($F7756="", "", _xlfn.XLOOKUP($F7756,accounts!$A$2:$A$86,accounts!$B$2:$B$86, "Other"))</f>
        <v>retail</v>
      </c>
      <c r="H7756" s="1" t="str">
        <f t="array" ref="H7756">IF($F7756="", "", IFS(_xlfn.XLOOKUP($F7756, accounts!$A$2:$A$86, accounts!$E$2:$E$86, 0)&gt;=1000, "Enterprise", _xlfn.XLOOKUP($F7756, accounts!$A$2:$A$86, accounts!$E$2:$E$86, 0)&gt;=100, "Mid-Market", TRUE, "SMB"))</f>
        <v>Enterprise</v>
      </c>
      <c r="I7756" s="1" t="str">
        <f t="array" ref="I7756">IF($F7756="", "", _xlfn.XLOOKUP($F7756,accounts!$A$2:$A$86,accounts!$F$2:$F$86, "Other"))</f>
        <v>Belgium</v>
      </c>
      <c r="J7756" s="1" t="s">
        <v>131</v>
      </c>
      <c r="K7756" s="3">
        <v>43031.0</v>
      </c>
      <c r="L7756" s="3">
        <v>43037.0</v>
      </c>
      <c r="M7756" s="1">
        <v>965.0</v>
      </c>
    </row>
    <row r="7757">
      <c r="A7757" s="1" t="s">
        <v>7962</v>
      </c>
      <c r="B7757" s="1" t="s">
        <v>30</v>
      </c>
      <c r="C7757" s="1" t="str">
        <f t="array" ref="C7757">_xlfn.XLOOKUP($B7757, sales_teams!$A$2:$A$36, sales_teams!$B$2:$B$36)</f>
        <v>Melvin Marxen</v>
      </c>
      <c r="D7757" s="1" t="str">
        <f t="array" ref="D7757">_xlfn.XLOOKUP($B7757, sales_teams!$A$2:$A$36, sales_teams!$C$2:$C$36)</f>
        <v>Central</v>
      </c>
      <c r="E7757" s="1" t="s">
        <v>148</v>
      </c>
      <c r="F7757" s="1" t="s">
        <v>78</v>
      </c>
      <c r="G7757" s="1" t="str">
        <f t="array" ref="G7757">IF($F7757="", "", _xlfn.XLOOKUP($F7757,accounts!$A$2:$A$86,accounts!$B$2:$B$86, "Other"))</f>
        <v>marketing</v>
      </c>
      <c r="H7757" s="1" t="str">
        <f t="array" ref="H7757">IF($F7757="", "", IFS(_xlfn.XLOOKUP($F7757, accounts!$A$2:$A$86, accounts!$E$2:$E$86, 0)&gt;=1000, "Enterprise", _xlfn.XLOOKUP($F7757, accounts!$A$2:$A$86, accounts!$E$2:$E$86, 0)&gt;=100, "Mid-Market", TRUE, "SMB"))</f>
        <v>Enterprise</v>
      </c>
      <c r="I7757" s="1" t="str">
        <f t="array" ref="I7757">IF($F7757="", "", _xlfn.XLOOKUP($F7757,accounts!$A$2:$A$86,accounts!$F$2:$F$86, "Other"))</f>
        <v>United States</v>
      </c>
      <c r="J7757" s="1" t="s">
        <v>131</v>
      </c>
      <c r="K7757" s="3">
        <v>43031.0</v>
      </c>
      <c r="L7757" s="3">
        <v>43042.0</v>
      </c>
      <c r="M7757" s="1">
        <v>5729.0</v>
      </c>
    </row>
    <row r="7758">
      <c r="A7758" s="1" t="s">
        <v>7963</v>
      </c>
      <c r="B7758" s="1" t="s">
        <v>30</v>
      </c>
      <c r="C7758" s="1" t="str">
        <f t="array" ref="C7758">_xlfn.XLOOKUP($B7758, sales_teams!$A$2:$A$36, sales_teams!$B$2:$B$36)</f>
        <v>Melvin Marxen</v>
      </c>
      <c r="D7758" s="1" t="str">
        <f t="array" ref="D7758">_xlfn.XLOOKUP($B7758, sales_teams!$A$2:$A$36, sales_teams!$C$2:$C$36)</f>
        <v>Central</v>
      </c>
      <c r="E7758" s="1" t="s">
        <v>148</v>
      </c>
      <c r="F7758" s="1" t="s">
        <v>122</v>
      </c>
      <c r="G7758" s="1" t="str">
        <f t="array" ref="G7758">IF($F7758="", "", _xlfn.XLOOKUP($F7758,accounts!$A$2:$A$86,accounts!$B$2:$B$86, "Other"))</f>
        <v>medical</v>
      </c>
      <c r="H7758" s="1" t="str">
        <f t="array" ref="H7758">IF($F7758="", "", IFS(_xlfn.XLOOKUP($F7758, accounts!$A$2:$A$86, accounts!$E$2:$E$86, 0)&gt;=1000, "Enterprise", _xlfn.XLOOKUP($F7758, accounts!$A$2:$A$86, accounts!$E$2:$E$86, 0)&gt;=100, "Mid-Market", TRUE, "SMB"))</f>
        <v>Enterprise</v>
      </c>
      <c r="I7758" s="1" t="str">
        <f t="array" ref="I7758">IF($F7758="", "", _xlfn.XLOOKUP($F7758,accounts!$A$2:$A$86,accounts!$F$2:$F$86, "Other"))</f>
        <v>United States</v>
      </c>
      <c r="J7758" s="1" t="s">
        <v>131</v>
      </c>
      <c r="K7758" s="3">
        <v>43031.0</v>
      </c>
      <c r="L7758" s="3">
        <v>43032.0</v>
      </c>
      <c r="M7758" s="1">
        <v>5685.0</v>
      </c>
    </row>
    <row r="7759">
      <c r="A7759" s="1" t="s">
        <v>7964</v>
      </c>
      <c r="B7759" s="1" t="s">
        <v>30</v>
      </c>
      <c r="C7759" s="1" t="str">
        <f t="array" ref="C7759">_xlfn.XLOOKUP($B7759, sales_teams!$A$2:$A$36, sales_teams!$B$2:$B$36)</f>
        <v>Melvin Marxen</v>
      </c>
      <c r="D7759" s="1" t="str">
        <f t="array" ref="D7759">_xlfn.XLOOKUP($B7759, sales_teams!$A$2:$A$36, sales_teams!$C$2:$C$36)</f>
        <v>Central</v>
      </c>
      <c r="E7759" s="1" t="s">
        <v>148</v>
      </c>
      <c r="F7759" s="1" t="s">
        <v>150</v>
      </c>
      <c r="G7759" s="1" t="str">
        <f t="array" ref="G7759">IF($F7759="", "", _xlfn.XLOOKUP($F7759,accounts!$A$2:$A$86,accounts!$B$2:$B$86, "Other"))</f>
        <v>technology</v>
      </c>
      <c r="H7759" s="1" t="str">
        <f t="array" ref="H7759">IF($F7759="", "", IFS(_xlfn.XLOOKUP($F7759, accounts!$A$2:$A$86, accounts!$E$2:$E$86, 0)&gt;=1000, "Enterprise", _xlfn.XLOOKUP($F7759, accounts!$A$2:$A$86, accounts!$E$2:$E$86, 0)&gt;=100, "Mid-Market", TRUE, "SMB"))</f>
        <v>Enterprise</v>
      </c>
      <c r="I7759" s="1" t="str">
        <f t="array" ref="I7759">IF($F7759="", "", _xlfn.XLOOKUP($F7759,accounts!$A$2:$A$86,accounts!$F$2:$F$86, "Other"))</f>
        <v>United States</v>
      </c>
      <c r="J7759" s="1" t="s">
        <v>131</v>
      </c>
      <c r="K7759" s="3">
        <v>43031.0</v>
      </c>
      <c r="L7759" s="3">
        <v>43034.0</v>
      </c>
      <c r="M7759" s="1">
        <v>4024.0</v>
      </c>
    </row>
    <row r="7760">
      <c r="A7760" s="1" t="s">
        <v>7965</v>
      </c>
      <c r="B7760" s="1" t="s">
        <v>53</v>
      </c>
      <c r="C7760" s="1" t="str">
        <f t="array" ref="C7760">_xlfn.XLOOKUP($B7760, sales_teams!$A$2:$A$36, sales_teams!$B$2:$B$36)</f>
        <v>Rocco Neubert</v>
      </c>
      <c r="D7760" s="1" t="str">
        <f t="array" ref="D7760">_xlfn.XLOOKUP($B7760, sales_teams!$A$2:$A$36, sales_teams!$C$2:$C$36)</f>
        <v>East</v>
      </c>
      <c r="E7760" s="1" t="s">
        <v>181</v>
      </c>
      <c r="F7760" s="1" t="s">
        <v>153</v>
      </c>
      <c r="G7760" s="1" t="str">
        <f t="array" ref="G7760">IF($F7760="", "", _xlfn.XLOOKUP($F7760,accounts!$A$2:$A$86,accounts!$B$2:$B$86, "Other"))</f>
        <v>medical</v>
      </c>
      <c r="H7760" s="1" t="str">
        <f t="array" ref="H7760">IF($F7760="", "", IFS(_xlfn.XLOOKUP($F7760, accounts!$A$2:$A$86, accounts!$E$2:$E$86, 0)&gt;=1000, "Enterprise", _xlfn.XLOOKUP($F7760, accounts!$A$2:$A$86, accounts!$E$2:$E$86, 0)&gt;=100, "Mid-Market", TRUE, "SMB"))</f>
        <v>Enterprise</v>
      </c>
      <c r="I7760" s="1" t="str">
        <f t="array" ref="I7760">IF($F7760="", "", _xlfn.XLOOKUP($F7760,accounts!$A$2:$A$86,accounts!$F$2:$F$86, "Other"))</f>
        <v>United States</v>
      </c>
      <c r="J7760" s="1" t="s">
        <v>131</v>
      </c>
      <c r="K7760" s="3">
        <v>43031.0</v>
      </c>
      <c r="L7760" s="3">
        <v>43081.0</v>
      </c>
      <c r="M7760" s="1">
        <v>511.0</v>
      </c>
    </row>
    <row r="7761">
      <c r="A7761" s="1" t="s">
        <v>7966</v>
      </c>
      <c r="B7761" s="1" t="s">
        <v>94</v>
      </c>
      <c r="C7761" s="1" t="str">
        <f t="array" ref="C7761">_xlfn.XLOOKUP($B7761, sales_teams!$A$2:$A$36, sales_teams!$B$2:$B$36)</f>
        <v>Celia Rouche</v>
      </c>
      <c r="D7761" s="1" t="str">
        <f t="array" ref="D7761">_xlfn.XLOOKUP($B7761, sales_teams!$A$2:$A$36, sales_teams!$C$2:$C$36)</f>
        <v>West</v>
      </c>
      <c r="E7761" s="1" t="s">
        <v>194</v>
      </c>
      <c r="F7761" s="1" t="s">
        <v>87</v>
      </c>
      <c r="G7761" s="1" t="str">
        <f t="array" ref="G7761">IF($F7761="", "", _xlfn.XLOOKUP($F7761,accounts!$A$2:$A$86,accounts!$B$2:$B$86, "Other"))</f>
        <v>telecommunications</v>
      </c>
      <c r="H7761" s="1" t="str">
        <f t="array" ref="H7761">IF($F7761="", "", IFS(_xlfn.XLOOKUP($F7761, accounts!$A$2:$A$86, accounts!$E$2:$E$86, 0)&gt;=1000, "Enterprise", _xlfn.XLOOKUP($F7761, accounts!$A$2:$A$86, accounts!$E$2:$E$86, 0)&gt;=100, "Mid-Market", TRUE, "SMB"))</f>
        <v>Enterprise</v>
      </c>
      <c r="I7761" s="1" t="str">
        <f t="array" ref="I7761">IF($F7761="", "", _xlfn.XLOOKUP($F7761,accounts!$A$2:$A$86,accounts!$F$2:$F$86, "Other"))</f>
        <v>United States</v>
      </c>
      <c r="J7761" s="1" t="s">
        <v>192</v>
      </c>
      <c r="K7761" s="3">
        <v>43031.0</v>
      </c>
      <c r="L7761" s="3">
        <v>43038.0</v>
      </c>
      <c r="M7761" s="1">
        <v>0.0</v>
      </c>
    </row>
    <row r="7762">
      <c r="A7762" s="1" t="s">
        <v>7967</v>
      </c>
      <c r="B7762" s="1" t="s">
        <v>42</v>
      </c>
      <c r="C7762" s="1" t="str">
        <f t="array" ref="C7762">_xlfn.XLOOKUP($B7762, sales_teams!$A$2:$A$36, sales_teams!$B$2:$B$36)</f>
        <v>Cara Losch</v>
      </c>
      <c r="D7762" s="1" t="str">
        <f t="array" ref="D7762">_xlfn.XLOOKUP($B7762, sales_teams!$A$2:$A$36, sales_teams!$C$2:$C$36)</f>
        <v>East</v>
      </c>
      <c r="E7762" s="1" t="s">
        <v>148</v>
      </c>
      <c r="F7762" s="1" t="s">
        <v>140</v>
      </c>
      <c r="G7762" s="1" t="str">
        <f t="array" ref="G7762">IF($F7762="", "", _xlfn.XLOOKUP($F7762,accounts!$A$2:$A$86,accounts!$B$2:$B$86, "Other"))</f>
        <v>employment</v>
      </c>
      <c r="H7762" s="1" t="str">
        <f t="array" ref="H7762">IF($F7762="", "", IFS(_xlfn.XLOOKUP($F7762, accounts!$A$2:$A$86, accounts!$E$2:$E$86, 0)&gt;=1000, "Enterprise", _xlfn.XLOOKUP($F7762, accounts!$A$2:$A$86, accounts!$E$2:$E$86, 0)&gt;=100, "Mid-Market", TRUE, "SMB"))</f>
        <v>Enterprise</v>
      </c>
      <c r="I7762" s="1" t="str">
        <f t="array" ref="I7762">IF($F7762="", "", _xlfn.XLOOKUP($F7762,accounts!$A$2:$A$86,accounts!$F$2:$F$86, "Other"))</f>
        <v>United States</v>
      </c>
      <c r="J7762" s="1" t="s">
        <v>192</v>
      </c>
      <c r="K7762" s="3">
        <v>43031.0</v>
      </c>
      <c r="L7762" s="3">
        <v>43043.0</v>
      </c>
      <c r="M7762" s="1">
        <v>0.0</v>
      </c>
    </row>
    <row r="7763">
      <c r="A7763" s="1" t="s">
        <v>7968</v>
      </c>
      <c r="B7763" s="1" t="s">
        <v>26</v>
      </c>
      <c r="C7763" s="1" t="str">
        <f t="array" ref="C7763">_xlfn.XLOOKUP($B7763, sales_teams!$A$2:$A$36, sales_teams!$B$2:$B$36)</f>
        <v>Melvin Marxen</v>
      </c>
      <c r="D7763" s="1" t="str">
        <f t="array" ref="D7763">_xlfn.XLOOKUP($B7763, sales_teams!$A$2:$A$36, sales_teams!$C$2:$C$36)</f>
        <v>Central</v>
      </c>
      <c r="E7763" s="1" t="s">
        <v>188</v>
      </c>
      <c r="F7763" s="1" t="s">
        <v>155</v>
      </c>
      <c r="G7763" s="1" t="str">
        <f t="array" ref="G7763">IF($F7763="", "", _xlfn.XLOOKUP($F7763,accounts!$A$2:$A$86,accounts!$B$2:$B$86, "Other"))</f>
        <v>finance</v>
      </c>
      <c r="H7763" s="1" t="str">
        <f t="array" ref="H7763">IF($F7763="", "", IFS(_xlfn.XLOOKUP($F7763, accounts!$A$2:$A$86, accounts!$E$2:$E$86, 0)&gt;=1000, "Enterprise", _xlfn.XLOOKUP($F7763, accounts!$A$2:$A$86, accounts!$E$2:$E$86, 0)&gt;=100, "Mid-Market", TRUE, "SMB"))</f>
        <v>Enterprise</v>
      </c>
      <c r="I7763" s="1" t="str">
        <f t="array" ref="I7763">IF($F7763="", "", _xlfn.XLOOKUP($F7763,accounts!$A$2:$A$86,accounts!$F$2:$F$86, "Other"))</f>
        <v>United States</v>
      </c>
      <c r="J7763" s="1" t="s">
        <v>192</v>
      </c>
      <c r="K7763" s="3">
        <v>43031.0</v>
      </c>
      <c r="L7763" s="3">
        <v>43032.0</v>
      </c>
      <c r="M7763" s="1">
        <v>0.0</v>
      </c>
    </row>
    <row r="7764">
      <c r="A7764" s="1" t="s">
        <v>7969</v>
      </c>
      <c r="B7764" s="1" t="s">
        <v>102</v>
      </c>
      <c r="C7764" s="1" t="str">
        <f t="array" ref="C7764">_xlfn.XLOOKUP($B7764, sales_teams!$A$2:$A$36, sales_teams!$B$2:$B$36)</f>
        <v>Summer Sewald</v>
      </c>
      <c r="D7764" s="1" t="str">
        <f t="array" ref="D7764">_xlfn.XLOOKUP($B7764, sales_teams!$A$2:$A$36, sales_teams!$C$2:$C$36)</f>
        <v>West</v>
      </c>
      <c r="E7764" s="1" t="s">
        <v>194</v>
      </c>
      <c r="F7764" s="1" t="s">
        <v>145</v>
      </c>
      <c r="G7764" s="1" t="str">
        <f t="array" ref="G7764">IF($F7764="", "", _xlfn.XLOOKUP($F7764,accounts!$A$2:$A$86,accounts!$B$2:$B$86, "Other"))</f>
        <v>technology</v>
      </c>
      <c r="H7764" s="1" t="str">
        <f t="array" ref="H7764">IF($F7764="", "", IFS(_xlfn.XLOOKUP($F7764, accounts!$A$2:$A$86, accounts!$E$2:$E$86, 0)&gt;=1000, "Enterprise", _xlfn.XLOOKUP($F7764, accounts!$A$2:$A$86, accounts!$E$2:$E$86, 0)&gt;=100, "Mid-Market", TRUE, "SMB"))</f>
        <v>Enterprise</v>
      </c>
      <c r="I7764" s="1" t="str">
        <f t="array" ref="I7764">IF($F7764="", "", _xlfn.XLOOKUP($F7764,accounts!$A$2:$A$86,accounts!$F$2:$F$86, "Other"))</f>
        <v>Panama</v>
      </c>
      <c r="J7764" s="1" t="s">
        <v>189</v>
      </c>
      <c r="K7764" s="3">
        <v>43031.0</v>
      </c>
    </row>
    <row r="7765">
      <c r="A7765" s="1" t="s">
        <v>7970</v>
      </c>
      <c r="B7765" s="1" t="s">
        <v>102</v>
      </c>
      <c r="C7765" s="1" t="str">
        <f t="array" ref="C7765">_xlfn.XLOOKUP($B7765, sales_teams!$A$2:$A$36, sales_teams!$B$2:$B$36)</f>
        <v>Summer Sewald</v>
      </c>
      <c r="D7765" s="1" t="str">
        <f t="array" ref="D7765">_xlfn.XLOOKUP($B7765, sales_teams!$A$2:$A$36, sales_teams!$C$2:$C$36)</f>
        <v>West</v>
      </c>
      <c r="E7765" s="1" t="s">
        <v>148</v>
      </c>
      <c r="F7765" s="1" t="s">
        <v>170</v>
      </c>
      <c r="G7765" s="1" t="str">
        <f t="array" ref="G7765">IF($F7765="", "", _xlfn.XLOOKUP($F7765,accounts!$A$2:$A$86,accounts!$B$2:$B$86, "Other"))</f>
        <v>employment</v>
      </c>
      <c r="H7765" s="1" t="str">
        <f t="array" ref="H7765">IF($F7765="", "", IFS(_xlfn.XLOOKUP($F7765, accounts!$A$2:$A$86, accounts!$E$2:$E$86, 0)&gt;=1000, "Enterprise", _xlfn.XLOOKUP($F7765, accounts!$A$2:$A$86, accounts!$E$2:$E$86, 0)&gt;=100, "Mid-Market", TRUE, "SMB"))</f>
        <v>Enterprise</v>
      </c>
      <c r="I7765" s="1" t="str">
        <f t="array" ref="I7765">IF($F7765="", "", _xlfn.XLOOKUP($F7765,accounts!$A$2:$A$86,accounts!$F$2:$F$86, "Other"))</f>
        <v>United States</v>
      </c>
      <c r="J7765" s="1" t="s">
        <v>131</v>
      </c>
      <c r="K7765" s="3">
        <v>43031.0</v>
      </c>
      <c r="L7765" s="3">
        <v>43044.0</v>
      </c>
      <c r="M7765" s="1">
        <v>4382.0</v>
      </c>
    </row>
    <row r="7766">
      <c r="A7766" s="1" t="s">
        <v>7971</v>
      </c>
      <c r="B7766" s="1" t="s">
        <v>24</v>
      </c>
      <c r="C7766" s="1" t="str">
        <f t="array" ref="C7766">_xlfn.XLOOKUP($B7766, sales_teams!$A$2:$A$36, sales_teams!$B$2:$B$36)</f>
        <v>Melvin Marxen</v>
      </c>
      <c r="D7766" s="1" t="str">
        <f t="array" ref="D7766">_xlfn.XLOOKUP($B7766, sales_teams!$A$2:$A$36, sales_teams!$C$2:$C$36)</f>
        <v>Central</v>
      </c>
      <c r="E7766" s="1" t="s">
        <v>109</v>
      </c>
      <c r="F7766" s="1" t="s">
        <v>95</v>
      </c>
      <c r="G7766" s="1" t="str">
        <f t="array" ref="G7766">IF($F7766="", "", _xlfn.XLOOKUP($F7766,accounts!$A$2:$A$86,accounts!$B$2:$B$86, "Other"))</f>
        <v>finance</v>
      </c>
      <c r="H7766" s="1" t="str">
        <f t="array" ref="H7766">IF($F7766="", "", IFS(_xlfn.XLOOKUP($F7766, accounts!$A$2:$A$86, accounts!$E$2:$E$86, 0)&gt;=1000, "Enterprise", _xlfn.XLOOKUP($F7766, accounts!$A$2:$A$86, accounts!$E$2:$E$86, 0)&gt;=100, "Mid-Market", TRUE, "SMB"))</f>
        <v>Enterprise</v>
      </c>
      <c r="I7766" s="1" t="str">
        <f t="array" ref="I7766">IF($F7766="", "", _xlfn.XLOOKUP($F7766,accounts!$A$2:$A$86,accounts!$F$2:$F$86, "Other"))</f>
        <v>United States</v>
      </c>
      <c r="J7766" s="1" t="s">
        <v>192</v>
      </c>
      <c r="K7766" s="3">
        <v>43031.0</v>
      </c>
      <c r="L7766" s="3">
        <v>43058.0</v>
      </c>
      <c r="M7766" s="1">
        <v>0.0</v>
      </c>
    </row>
    <row r="7767">
      <c r="A7767" s="1" t="s">
        <v>7972</v>
      </c>
      <c r="B7767" s="1" t="s">
        <v>24</v>
      </c>
      <c r="C7767" s="1" t="str">
        <f t="array" ref="C7767">_xlfn.XLOOKUP($B7767, sales_teams!$A$2:$A$36, sales_teams!$B$2:$B$36)</f>
        <v>Melvin Marxen</v>
      </c>
      <c r="D7767" s="1" t="str">
        <f t="array" ref="D7767">_xlfn.XLOOKUP($B7767, sales_teams!$A$2:$A$36, sales_teams!$C$2:$C$36)</f>
        <v>Central</v>
      </c>
      <c r="E7767" s="1" t="s">
        <v>194</v>
      </c>
      <c r="F7767" s="1" t="s">
        <v>165</v>
      </c>
      <c r="G7767" s="1" t="str">
        <f t="array" ref="G7767">IF($F7767="", "", _xlfn.XLOOKUP($F7767,accounts!$A$2:$A$86,accounts!$B$2:$B$86, "Other"))</f>
        <v>telecommunications</v>
      </c>
      <c r="H7767" s="1" t="str">
        <f t="array" ref="H7767">IF($F7767="", "", IFS(_xlfn.XLOOKUP($F7767, accounts!$A$2:$A$86, accounts!$E$2:$E$86, 0)&gt;=1000, "Enterprise", _xlfn.XLOOKUP($F7767, accounts!$A$2:$A$86, accounts!$E$2:$E$86, 0)&gt;=100, "Mid-Market", TRUE, "SMB"))</f>
        <v>Enterprise</v>
      </c>
      <c r="I7767" s="1" t="str">
        <f t="array" ref="I7767">IF($F7767="", "", _xlfn.XLOOKUP($F7767,accounts!$A$2:$A$86,accounts!$F$2:$F$86, "Other"))</f>
        <v>United States</v>
      </c>
      <c r="J7767" s="1" t="s">
        <v>131</v>
      </c>
      <c r="K7767" s="3">
        <v>43031.0</v>
      </c>
      <c r="L7767" s="3">
        <v>43038.0</v>
      </c>
      <c r="M7767" s="1">
        <v>5516.0</v>
      </c>
    </row>
    <row r="7768">
      <c r="A7768" s="1" t="s">
        <v>7973</v>
      </c>
      <c r="B7768" s="1" t="s">
        <v>15</v>
      </c>
      <c r="C7768" s="1" t="str">
        <f t="array" ref="C7768">_xlfn.XLOOKUP($B7768, sales_teams!$A$2:$A$36, sales_teams!$B$2:$B$36)</f>
        <v>Dustin Brinkmann</v>
      </c>
      <c r="D7768" s="1" t="str">
        <f t="array" ref="D7768">_xlfn.XLOOKUP($B7768, sales_teams!$A$2:$A$36, sales_teams!$C$2:$C$36)</f>
        <v>Central</v>
      </c>
      <c r="E7768" s="1" t="s">
        <v>194</v>
      </c>
      <c r="F7768" s="1" t="s">
        <v>89</v>
      </c>
      <c r="G7768" s="1" t="str">
        <f t="array" ref="G7768">IF($F7768="", "", _xlfn.XLOOKUP($F7768,accounts!$A$2:$A$86,accounts!$B$2:$B$86, "Other"))</f>
        <v>finance</v>
      </c>
      <c r="H7768" s="1" t="str">
        <f t="array" ref="H7768">IF($F7768="", "", IFS(_xlfn.XLOOKUP($F7768, accounts!$A$2:$A$86, accounts!$E$2:$E$86, 0)&gt;=1000, "Enterprise", _xlfn.XLOOKUP($F7768, accounts!$A$2:$A$86, accounts!$E$2:$E$86, 0)&gt;=100, "Mid-Market", TRUE, "SMB"))</f>
        <v>Enterprise</v>
      </c>
      <c r="I7768" s="1" t="str">
        <f t="array" ref="I7768">IF($F7768="", "", _xlfn.XLOOKUP($F7768,accounts!$A$2:$A$86,accounts!$F$2:$F$86, "Other"))</f>
        <v>United States</v>
      </c>
      <c r="J7768" s="1" t="s">
        <v>192</v>
      </c>
      <c r="K7768" s="3">
        <v>43031.0</v>
      </c>
      <c r="L7768" s="3">
        <v>43045.0</v>
      </c>
      <c r="M7768" s="1">
        <v>0.0</v>
      </c>
    </row>
    <row r="7769">
      <c r="A7769" s="1" t="s">
        <v>7974</v>
      </c>
      <c r="B7769" s="1" t="s">
        <v>60</v>
      </c>
      <c r="C7769" s="1" t="str">
        <f t="array" ref="C7769">_xlfn.XLOOKUP($B7769, sales_teams!$A$2:$A$36, sales_teams!$B$2:$B$36)</f>
        <v>Celia Rouche</v>
      </c>
      <c r="D7769" s="1" t="str">
        <f t="array" ref="D7769">_xlfn.XLOOKUP($B7769, sales_teams!$A$2:$A$36, sales_teams!$C$2:$C$36)</f>
        <v>West</v>
      </c>
      <c r="E7769" s="1" t="s">
        <v>194</v>
      </c>
      <c r="G7769" s="1" t="str">
        <f t="array" ref="G7769">IF($F7769="", "", _xlfn.XLOOKUP($F7769,accounts!$A$2:$A$86,accounts!$B$2:$B$86, "Other"))</f>
        <v/>
      </c>
      <c r="H7769" s="1" t="str">
        <f t="array" ref="H7769">IF($F7769="", "", IFS(_xlfn.XLOOKUP($F7769, accounts!$A$2:$A$86, accounts!$E$2:$E$86, 0)&gt;=1000, "Enterprise", _xlfn.XLOOKUP($F7769, accounts!$A$2:$A$86, accounts!$E$2:$E$86, 0)&gt;=100, "Mid-Market", TRUE, "SMB"))</f>
        <v/>
      </c>
      <c r="I7769" s="1" t="str">
        <f t="array" ref="I7769">IF($F7769="", "", _xlfn.XLOOKUP($F7769,accounts!$A$2:$A$86,accounts!$F$2:$F$86, "Other"))</f>
        <v/>
      </c>
      <c r="J7769" s="1" t="s">
        <v>189</v>
      </c>
      <c r="K7769" s="3">
        <v>43031.0</v>
      </c>
    </row>
    <row r="7770">
      <c r="A7770" s="1" t="s">
        <v>7975</v>
      </c>
      <c r="B7770" s="1" t="s">
        <v>60</v>
      </c>
      <c r="C7770" s="1" t="str">
        <f t="array" ref="C7770">_xlfn.XLOOKUP($B7770, sales_teams!$A$2:$A$36, sales_teams!$B$2:$B$36)</f>
        <v>Celia Rouche</v>
      </c>
      <c r="D7770" s="1" t="str">
        <f t="array" ref="D7770">_xlfn.XLOOKUP($B7770, sales_teams!$A$2:$A$36, sales_teams!$C$2:$C$36)</f>
        <v>West</v>
      </c>
      <c r="E7770" s="1" t="s">
        <v>148</v>
      </c>
      <c r="F7770" s="1" t="s">
        <v>147</v>
      </c>
      <c r="G7770" s="1" t="str">
        <f t="array" ref="G7770">IF($F7770="", "", _xlfn.XLOOKUP($F7770,accounts!$A$2:$A$86,accounts!$B$2:$B$86, "Other"))</f>
        <v>telecommunications</v>
      </c>
      <c r="H7770" s="1" t="str">
        <f t="array" ref="H7770">IF($F7770="", "", IFS(_xlfn.XLOOKUP($F7770, accounts!$A$2:$A$86, accounts!$E$2:$E$86, 0)&gt;=1000, "Enterprise", _xlfn.XLOOKUP($F7770, accounts!$A$2:$A$86, accounts!$E$2:$E$86, 0)&gt;=100, "Mid-Market", TRUE, "SMB"))</f>
        <v>Enterprise</v>
      </c>
      <c r="I7770" s="1" t="str">
        <f t="array" ref="I7770">IF($F7770="", "", _xlfn.XLOOKUP($F7770,accounts!$A$2:$A$86,accounts!$F$2:$F$86, "Other"))</f>
        <v>United States</v>
      </c>
      <c r="J7770" s="1" t="s">
        <v>192</v>
      </c>
      <c r="K7770" s="3">
        <v>43031.0</v>
      </c>
      <c r="L7770" s="3">
        <v>43032.0</v>
      </c>
      <c r="M7770" s="1">
        <v>0.0</v>
      </c>
    </row>
    <row r="7771">
      <c r="A7771" s="1" t="s">
        <v>7976</v>
      </c>
      <c r="B7771" s="1" t="s">
        <v>60</v>
      </c>
      <c r="C7771" s="1" t="str">
        <f t="array" ref="C7771">_xlfn.XLOOKUP($B7771, sales_teams!$A$2:$A$36, sales_teams!$B$2:$B$36)</f>
        <v>Celia Rouche</v>
      </c>
      <c r="D7771" s="1" t="str">
        <f t="array" ref="D7771">_xlfn.XLOOKUP($B7771, sales_teams!$A$2:$A$36, sales_teams!$C$2:$C$36)</f>
        <v>West</v>
      </c>
      <c r="E7771" s="1" t="s">
        <v>179</v>
      </c>
      <c r="F7771" s="1" t="s">
        <v>59</v>
      </c>
      <c r="G7771" s="1" t="str">
        <f t="array" ref="G7771">IF($F7771="", "", _xlfn.XLOOKUP($F7771,accounts!$A$2:$A$86,accounts!$B$2:$B$86, "Other"))</f>
        <v>medical</v>
      </c>
      <c r="H7771" s="1" t="str">
        <f t="array" ref="H7771">IF($F7771="", "", IFS(_xlfn.XLOOKUP($F7771, accounts!$A$2:$A$86, accounts!$E$2:$E$86, 0)&gt;=1000, "Enterprise", _xlfn.XLOOKUP($F7771, accounts!$A$2:$A$86, accounts!$E$2:$E$86, 0)&gt;=100, "Mid-Market", TRUE, "SMB"))</f>
        <v>SMB</v>
      </c>
      <c r="I7771" s="1" t="str">
        <f t="array" ref="I7771">IF($F7771="", "", _xlfn.XLOOKUP($F7771,accounts!$A$2:$A$86,accounts!$F$2:$F$86, "Other"))</f>
        <v>United States</v>
      </c>
      <c r="J7771" s="1" t="s">
        <v>131</v>
      </c>
      <c r="K7771" s="3">
        <v>43031.0</v>
      </c>
      <c r="L7771" s="3">
        <v>43097.0</v>
      </c>
      <c r="M7771" s="1">
        <v>51.0</v>
      </c>
    </row>
    <row r="7772">
      <c r="A7772" s="1" t="s">
        <v>7977</v>
      </c>
      <c r="B7772" s="1" t="s">
        <v>105</v>
      </c>
      <c r="C7772" s="1" t="str">
        <f t="array" ref="C7772">_xlfn.XLOOKUP($B7772, sales_teams!$A$2:$A$36, sales_teams!$B$2:$B$36)</f>
        <v>Summer Sewald</v>
      </c>
      <c r="D7772" s="1" t="str">
        <f t="array" ref="D7772">_xlfn.XLOOKUP($B7772, sales_teams!$A$2:$A$36, sales_teams!$C$2:$C$36)</f>
        <v>West</v>
      </c>
      <c r="E7772" s="1" t="s">
        <v>109</v>
      </c>
      <c r="F7772" s="1" t="s">
        <v>117</v>
      </c>
      <c r="G7772" s="1" t="str">
        <f t="array" ref="G7772">IF($F7772="", "", _xlfn.XLOOKUP($F7772,accounts!$A$2:$A$86,accounts!$B$2:$B$86, "Other"))</f>
        <v>retail</v>
      </c>
      <c r="H7772" s="1" t="str">
        <f t="array" ref="H7772">IF($F7772="", "", IFS(_xlfn.XLOOKUP($F7772, accounts!$A$2:$A$86, accounts!$E$2:$E$86, 0)&gt;=1000, "Enterprise", _xlfn.XLOOKUP($F7772, accounts!$A$2:$A$86, accounts!$E$2:$E$86, 0)&gt;=100, "Mid-Market", TRUE, "SMB"))</f>
        <v>Mid-Market</v>
      </c>
      <c r="I7772" s="1" t="str">
        <f t="array" ref="I7772">IF($F7772="", "", _xlfn.XLOOKUP($F7772,accounts!$A$2:$A$86,accounts!$F$2:$F$86, "Other"))</f>
        <v>United States</v>
      </c>
      <c r="J7772" s="1" t="s">
        <v>192</v>
      </c>
      <c r="K7772" s="3">
        <v>43031.0</v>
      </c>
      <c r="L7772" s="3">
        <v>43036.0</v>
      </c>
      <c r="M7772" s="1">
        <v>0.0</v>
      </c>
    </row>
    <row r="7773">
      <c r="A7773" s="1" t="s">
        <v>7978</v>
      </c>
      <c r="B7773" s="1" t="s">
        <v>105</v>
      </c>
      <c r="C7773" s="1" t="str">
        <f t="array" ref="C7773">_xlfn.XLOOKUP($B7773, sales_teams!$A$2:$A$36, sales_teams!$B$2:$B$36)</f>
        <v>Summer Sewald</v>
      </c>
      <c r="D7773" s="1" t="str">
        <f t="array" ref="D7773">_xlfn.XLOOKUP($B7773, sales_teams!$A$2:$A$36, sales_teams!$C$2:$C$36)</f>
        <v>West</v>
      </c>
      <c r="E7773" s="1" t="s">
        <v>109</v>
      </c>
      <c r="F7773" s="1" t="s">
        <v>125</v>
      </c>
      <c r="G7773" s="1" t="str">
        <f t="array" ref="G7773">IF($F7773="", "", _xlfn.XLOOKUP($F7773,accounts!$A$2:$A$86,accounts!$B$2:$B$86, "Other"))</f>
        <v>software</v>
      </c>
      <c r="H7773" s="1" t="str">
        <f t="array" ref="H7773">IF($F7773="", "", IFS(_xlfn.XLOOKUP($F7773, accounts!$A$2:$A$86, accounts!$E$2:$E$86, 0)&gt;=1000, "Enterprise", _xlfn.XLOOKUP($F7773, accounts!$A$2:$A$86, accounts!$E$2:$E$86, 0)&gt;=100, "Mid-Market", TRUE, "SMB"))</f>
        <v>Enterprise</v>
      </c>
      <c r="I7773" s="1" t="str">
        <f t="array" ref="I7773">IF($F7773="", "", _xlfn.XLOOKUP($F7773,accounts!$A$2:$A$86,accounts!$F$2:$F$86, "Other"))</f>
        <v>United States</v>
      </c>
      <c r="J7773" s="1" t="s">
        <v>131</v>
      </c>
      <c r="K7773" s="3">
        <v>43031.0</v>
      </c>
      <c r="L7773" s="3">
        <v>43039.0</v>
      </c>
      <c r="M7773" s="1">
        <v>1195.0</v>
      </c>
    </row>
    <row r="7774">
      <c r="A7774" s="1" t="s">
        <v>7979</v>
      </c>
      <c r="B7774" s="1" t="s">
        <v>57</v>
      </c>
      <c r="C7774" s="1" t="str">
        <f t="array" ref="C7774">_xlfn.XLOOKUP($B7774, sales_teams!$A$2:$A$36, sales_teams!$B$2:$B$36)</f>
        <v>Rocco Neubert</v>
      </c>
      <c r="D7774" s="1" t="str">
        <f t="array" ref="D7774">_xlfn.XLOOKUP($B7774, sales_teams!$A$2:$A$36, sales_teams!$C$2:$C$36)</f>
        <v>East</v>
      </c>
      <c r="E7774" s="1" t="s">
        <v>109</v>
      </c>
      <c r="F7774" s="1" t="s">
        <v>132</v>
      </c>
      <c r="G7774" s="1" t="str">
        <f t="array" ref="G7774">IF($F7774="", "", _xlfn.XLOOKUP($F7774,accounts!$A$2:$A$86,accounts!$B$2:$B$86, "Other"))</f>
        <v>marketing</v>
      </c>
      <c r="H7774" s="1" t="str">
        <f t="array" ref="H7774">IF($F7774="", "", IFS(_xlfn.XLOOKUP($F7774, accounts!$A$2:$A$86, accounts!$E$2:$E$86, 0)&gt;=1000, "Enterprise", _xlfn.XLOOKUP($F7774, accounts!$A$2:$A$86, accounts!$E$2:$E$86, 0)&gt;=100, "Mid-Market", TRUE, "SMB"))</f>
        <v>Enterprise</v>
      </c>
      <c r="I7774" s="1" t="str">
        <f t="array" ref="I7774">IF($F7774="", "", _xlfn.XLOOKUP($F7774,accounts!$A$2:$A$86,accounts!$F$2:$F$86, "Other"))</f>
        <v>Jordan</v>
      </c>
      <c r="J7774" s="1" t="s">
        <v>192</v>
      </c>
      <c r="K7774" s="3">
        <v>43032.0</v>
      </c>
      <c r="L7774" s="3">
        <v>43034.0</v>
      </c>
      <c r="M7774" s="1">
        <v>0.0</v>
      </c>
    </row>
    <row r="7775">
      <c r="A7775" s="1" t="s">
        <v>7980</v>
      </c>
      <c r="B7775" s="1" t="s">
        <v>52</v>
      </c>
      <c r="C7775" s="1" t="str">
        <f t="array" ref="C7775">_xlfn.XLOOKUP($B7775, sales_teams!$A$2:$A$36, sales_teams!$B$2:$B$36)</f>
        <v>Rocco Neubert</v>
      </c>
      <c r="D7775" s="1" t="str">
        <f t="array" ref="D7775">_xlfn.XLOOKUP($B7775, sales_teams!$A$2:$A$36, sales_teams!$C$2:$C$36)</f>
        <v>East</v>
      </c>
      <c r="E7775" s="1" t="s">
        <v>194</v>
      </c>
      <c r="F7775" s="1" t="s">
        <v>153</v>
      </c>
      <c r="G7775" s="1" t="str">
        <f t="array" ref="G7775">IF($F7775="", "", _xlfn.XLOOKUP($F7775,accounts!$A$2:$A$86,accounts!$B$2:$B$86, "Other"))</f>
        <v>medical</v>
      </c>
      <c r="H7775" s="1" t="str">
        <f t="array" ref="H7775">IF($F7775="", "", IFS(_xlfn.XLOOKUP($F7775, accounts!$A$2:$A$86, accounts!$E$2:$E$86, 0)&gt;=1000, "Enterprise", _xlfn.XLOOKUP($F7775, accounts!$A$2:$A$86, accounts!$E$2:$E$86, 0)&gt;=100, "Mid-Market", TRUE, "SMB"))</f>
        <v>Enterprise</v>
      </c>
      <c r="I7775" s="1" t="str">
        <f t="array" ref="I7775">IF($F7775="", "", _xlfn.XLOOKUP($F7775,accounts!$A$2:$A$86,accounts!$F$2:$F$86, "Other"))</f>
        <v>United States</v>
      </c>
      <c r="J7775" s="1" t="s">
        <v>192</v>
      </c>
      <c r="K7775" s="3">
        <v>43032.0</v>
      </c>
      <c r="L7775" s="3">
        <v>43033.0</v>
      </c>
      <c r="M7775" s="1">
        <v>0.0</v>
      </c>
    </row>
    <row r="7776">
      <c r="A7776" s="1" t="s">
        <v>7981</v>
      </c>
      <c r="B7776" s="1" t="s">
        <v>52</v>
      </c>
      <c r="C7776" s="1" t="str">
        <f t="array" ref="C7776">_xlfn.XLOOKUP($B7776, sales_teams!$A$2:$A$36, sales_teams!$B$2:$B$36)</f>
        <v>Rocco Neubert</v>
      </c>
      <c r="D7776" s="1" t="str">
        <f t="array" ref="D7776">_xlfn.XLOOKUP($B7776, sales_teams!$A$2:$A$36, sales_teams!$C$2:$C$36)</f>
        <v>East</v>
      </c>
      <c r="E7776" s="1" t="s">
        <v>188</v>
      </c>
      <c r="F7776" s="1" t="s">
        <v>126</v>
      </c>
      <c r="G7776" s="1" t="str">
        <f t="array" ref="G7776">IF($F7776="", "", _xlfn.XLOOKUP($F7776,accounts!$A$2:$A$86,accounts!$B$2:$B$86, "Other"))</f>
        <v>retail</v>
      </c>
      <c r="H7776" s="1" t="str">
        <f t="array" ref="H7776">IF($F7776="", "", IFS(_xlfn.XLOOKUP($F7776, accounts!$A$2:$A$86, accounts!$E$2:$E$86, 0)&gt;=1000, "Enterprise", _xlfn.XLOOKUP($F7776, accounts!$A$2:$A$86, accounts!$E$2:$E$86, 0)&gt;=100, "Mid-Market", TRUE, "SMB"))</f>
        <v>Enterprise</v>
      </c>
      <c r="I7776" s="1" t="str">
        <f t="array" ref="I7776">IF($F7776="", "", _xlfn.XLOOKUP($F7776,accounts!$A$2:$A$86,accounts!$F$2:$F$86, "Other"))</f>
        <v>United States</v>
      </c>
      <c r="J7776" s="1" t="s">
        <v>131</v>
      </c>
      <c r="K7776" s="3">
        <v>43032.0</v>
      </c>
      <c r="L7776" s="3">
        <v>43041.0</v>
      </c>
      <c r="M7776" s="1">
        <v>3588.0</v>
      </c>
    </row>
    <row r="7777">
      <c r="A7777" s="1" t="s">
        <v>7982</v>
      </c>
      <c r="B7777" s="1" t="s">
        <v>39</v>
      </c>
      <c r="C7777" s="1" t="str">
        <f t="array" ref="C7777">_xlfn.XLOOKUP($B7777, sales_teams!$A$2:$A$36, sales_teams!$B$2:$B$36)</f>
        <v>Cara Losch</v>
      </c>
      <c r="D7777" s="1" t="str">
        <f t="array" ref="D7777">_xlfn.XLOOKUP($B7777, sales_teams!$A$2:$A$36, sales_teams!$C$2:$C$36)</f>
        <v>East</v>
      </c>
      <c r="E7777" s="1" t="s">
        <v>179</v>
      </c>
      <c r="G7777" s="1" t="str">
        <f t="array" ref="G7777">IF($F7777="", "", _xlfn.XLOOKUP($F7777,accounts!$A$2:$A$86,accounts!$B$2:$B$86, "Other"))</f>
        <v/>
      </c>
      <c r="H7777" s="1" t="str">
        <f t="array" ref="H7777">IF($F7777="", "", IFS(_xlfn.XLOOKUP($F7777, accounts!$A$2:$A$86, accounts!$E$2:$E$86, 0)&gt;=1000, "Enterprise", _xlfn.XLOOKUP($F7777, accounts!$A$2:$A$86, accounts!$E$2:$E$86, 0)&gt;=100, "Mid-Market", TRUE, "SMB"))</f>
        <v/>
      </c>
      <c r="I7777" s="1" t="str">
        <f t="array" ref="I7777">IF($F7777="", "", _xlfn.XLOOKUP($F7777,accounts!$A$2:$A$86,accounts!$F$2:$F$86, "Other"))</f>
        <v/>
      </c>
      <c r="J7777" s="1" t="s">
        <v>189</v>
      </c>
      <c r="K7777" s="3">
        <v>43032.0</v>
      </c>
    </row>
    <row r="7778">
      <c r="A7778" s="1" t="s">
        <v>7983</v>
      </c>
      <c r="B7778" s="1" t="s">
        <v>48</v>
      </c>
      <c r="C7778" s="1" t="str">
        <f t="array" ref="C7778">_xlfn.XLOOKUP($B7778, sales_teams!$A$2:$A$36, sales_teams!$B$2:$B$36)</f>
        <v>Rocco Neubert</v>
      </c>
      <c r="D7778" s="1" t="str">
        <f t="array" ref="D7778">_xlfn.XLOOKUP($B7778, sales_teams!$A$2:$A$36, sales_teams!$C$2:$C$36)</f>
        <v>East</v>
      </c>
      <c r="E7778" s="1" t="s">
        <v>109</v>
      </c>
      <c r="F7778" s="1" t="s">
        <v>55</v>
      </c>
      <c r="G7778" s="1" t="str">
        <f t="array" ref="G7778">IF($F7778="", "", _xlfn.XLOOKUP($F7778,accounts!$A$2:$A$86,accounts!$B$2:$B$86, "Other"))</f>
        <v>entertainment</v>
      </c>
      <c r="H7778" s="1" t="str">
        <f t="array" ref="H7778">IF($F7778="", "", IFS(_xlfn.XLOOKUP($F7778, accounts!$A$2:$A$86, accounts!$E$2:$E$86, 0)&gt;=1000, "Enterprise", _xlfn.XLOOKUP($F7778, accounts!$A$2:$A$86, accounts!$E$2:$E$86, 0)&gt;=100, "Mid-Market", TRUE, "SMB"))</f>
        <v>Enterprise</v>
      </c>
      <c r="I7778" s="1" t="str">
        <f t="array" ref="I7778">IF($F7778="", "", _xlfn.XLOOKUP($F7778,accounts!$A$2:$A$86,accounts!$F$2:$F$86, "Other"))</f>
        <v>United States</v>
      </c>
      <c r="J7778" s="1" t="s">
        <v>192</v>
      </c>
      <c r="K7778" s="3">
        <v>43032.0</v>
      </c>
      <c r="L7778" s="3">
        <v>43037.0</v>
      </c>
      <c r="M7778" s="1">
        <v>0.0</v>
      </c>
    </row>
    <row r="7779">
      <c r="A7779" s="1" t="s">
        <v>7984</v>
      </c>
      <c r="B7779" s="1" t="s">
        <v>30</v>
      </c>
      <c r="C7779" s="1" t="str">
        <f t="array" ref="C7779">_xlfn.XLOOKUP($B7779, sales_teams!$A$2:$A$36, sales_teams!$B$2:$B$36)</f>
        <v>Melvin Marxen</v>
      </c>
      <c r="D7779" s="1" t="str">
        <f t="array" ref="D7779">_xlfn.XLOOKUP($B7779, sales_teams!$A$2:$A$36, sales_teams!$C$2:$C$36)</f>
        <v>Central</v>
      </c>
      <c r="E7779" s="1" t="s">
        <v>109</v>
      </c>
      <c r="F7779" s="1" t="s">
        <v>56</v>
      </c>
      <c r="G7779" s="1" t="str">
        <f t="array" ref="G7779">IF($F7779="", "", _xlfn.XLOOKUP($F7779,accounts!$A$2:$A$86,accounts!$B$2:$B$86, "Other"))</f>
        <v>software</v>
      </c>
      <c r="H7779" s="1" t="str">
        <f t="array" ref="H7779">IF($F7779="", "", IFS(_xlfn.XLOOKUP($F7779, accounts!$A$2:$A$86, accounts!$E$2:$E$86, 0)&gt;=1000, "Enterprise", _xlfn.XLOOKUP($F7779, accounts!$A$2:$A$86, accounts!$E$2:$E$86, 0)&gt;=100, "Mid-Market", TRUE, "SMB"))</f>
        <v>Enterprise</v>
      </c>
      <c r="I7779" s="1" t="str">
        <f t="array" ref="I7779">IF($F7779="", "", _xlfn.XLOOKUP($F7779,accounts!$A$2:$A$86,accounts!$F$2:$F$86, "Other"))</f>
        <v>United States</v>
      </c>
      <c r="J7779" s="1" t="s">
        <v>192</v>
      </c>
      <c r="K7779" s="3">
        <v>43032.0</v>
      </c>
      <c r="L7779" s="3">
        <v>43047.0</v>
      </c>
      <c r="M7779" s="1">
        <v>0.0</v>
      </c>
    </row>
    <row r="7780">
      <c r="A7780" s="1" t="s">
        <v>7985</v>
      </c>
      <c r="B7780" s="1" t="s">
        <v>30</v>
      </c>
      <c r="C7780" s="1" t="str">
        <f t="array" ref="C7780">_xlfn.XLOOKUP($B7780, sales_teams!$A$2:$A$36, sales_teams!$B$2:$B$36)</f>
        <v>Melvin Marxen</v>
      </c>
      <c r="D7780" s="1" t="str">
        <f t="array" ref="D7780">_xlfn.XLOOKUP($B7780, sales_teams!$A$2:$A$36, sales_teams!$C$2:$C$36)</f>
        <v>Central</v>
      </c>
      <c r="E7780" s="1" t="s">
        <v>148</v>
      </c>
      <c r="F7780" s="1" t="s">
        <v>155</v>
      </c>
      <c r="G7780" s="1" t="str">
        <f t="array" ref="G7780">IF($F7780="", "", _xlfn.XLOOKUP($F7780,accounts!$A$2:$A$86,accounts!$B$2:$B$86, "Other"))</f>
        <v>finance</v>
      </c>
      <c r="H7780" s="1" t="str">
        <f t="array" ref="H7780">IF($F7780="", "", IFS(_xlfn.XLOOKUP($F7780, accounts!$A$2:$A$86, accounts!$E$2:$E$86, 0)&gt;=1000, "Enterprise", _xlfn.XLOOKUP($F7780, accounts!$A$2:$A$86, accounts!$E$2:$E$86, 0)&gt;=100, "Mid-Market", TRUE, "SMB"))</f>
        <v>Enterprise</v>
      </c>
      <c r="I7780" s="1" t="str">
        <f t="array" ref="I7780">IF($F7780="", "", _xlfn.XLOOKUP($F7780,accounts!$A$2:$A$86,accounts!$F$2:$F$86, "Other"))</f>
        <v>United States</v>
      </c>
      <c r="J7780" s="1" t="s">
        <v>131</v>
      </c>
      <c r="K7780" s="3">
        <v>43032.0</v>
      </c>
      <c r="L7780" s="3">
        <v>43070.0</v>
      </c>
      <c r="M7780" s="1">
        <v>5542.0</v>
      </c>
    </row>
    <row r="7781">
      <c r="A7781" s="1" t="s">
        <v>7986</v>
      </c>
      <c r="B7781" s="1" t="s">
        <v>99</v>
      </c>
      <c r="C7781" s="1" t="str">
        <f t="array" ref="C7781">_xlfn.XLOOKUP($B7781, sales_teams!$A$2:$A$36, sales_teams!$B$2:$B$36)</f>
        <v>Summer Sewald</v>
      </c>
      <c r="D7781" s="1" t="str">
        <f t="array" ref="D7781">_xlfn.XLOOKUP($B7781, sales_teams!$A$2:$A$36, sales_teams!$C$2:$C$36)</f>
        <v>West</v>
      </c>
      <c r="E7781" s="1" t="s">
        <v>188</v>
      </c>
      <c r="F7781" s="1" t="s">
        <v>91</v>
      </c>
      <c r="G7781" s="1" t="str">
        <f t="array" ref="G7781">IF($F7781="", "", _xlfn.XLOOKUP($F7781,accounts!$A$2:$A$86,accounts!$B$2:$B$86, "Other"))</f>
        <v>employment</v>
      </c>
      <c r="H7781" s="1" t="str">
        <f t="array" ref="H7781">IF($F7781="", "", IFS(_xlfn.XLOOKUP($F7781, accounts!$A$2:$A$86, accounts!$E$2:$E$86, 0)&gt;=1000, "Enterprise", _xlfn.XLOOKUP($F7781, accounts!$A$2:$A$86, accounts!$E$2:$E$86, 0)&gt;=100, "Mid-Market", TRUE, "SMB"))</f>
        <v>Enterprise</v>
      </c>
      <c r="I7781" s="1" t="str">
        <f t="array" ref="I7781">IF($F7781="", "", _xlfn.XLOOKUP($F7781,accounts!$A$2:$A$86,accounts!$F$2:$F$86, "Other"))</f>
        <v>United States</v>
      </c>
      <c r="J7781" s="1" t="s">
        <v>131</v>
      </c>
      <c r="K7781" s="3">
        <v>43032.0</v>
      </c>
      <c r="L7781" s="3">
        <v>43100.0</v>
      </c>
      <c r="M7781" s="1">
        <v>3296.0</v>
      </c>
    </row>
    <row r="7782">
      <c r="A7782" s="1" t="s">
        <v>7987</v>
      </c>
      <c r="B7782" s="1" t="s">
        <v>19</v>
      </c>
      <c r="C7782" s="1" t="str">
        <f t="array" ref="C7782">_xlfn.XLOOKUP($B7782, sales_teams!$A$2:$A$36, sales_teams!$B$2:$B$36)</f>
        <v>Melvin Marxen</v>
      </c>
      <c r="D7782" s="1" t="str">
        <f t="array" ref="D7782">_xlfn.XLOOKUP($B7782, sales_teams!$A$2:$A$36, sales_teams!$C$2:$C$36)</f>
        <v>Central</v>
      </c>
      <c r="E7782" s="1" t="s">
        <v>109</v>
      </c>
      <c r="F7782" s="1" t="s">
        <v>79</v>
      </c>
      <c r="G7782" s="1" t="str">
        <f t="array" ref="G7782">IF($F7782="", "", _xlfn.XLOOKUP($F7782,accounts!$A$2:$A$86,accounts!$B$2:$B$86, "Other"))</f>
        <v>entertainment</v>
      </c>
      <c r="H7782" s="1" t="str">
        <f t="array" ref="H7782">IF($F7782="", "", IFS(_xlfn.XLOOKUP($F7782, accounts!$A$2:$A$86, accounts!$E$2:$E$86, 0)&gt;=1000, "Enterprise", _xlfn.XLOOKUP($F7782, accounts!$A$2:$A$86, accounts!$E$2:$E$86, 0)&gt;=100, "Mid-Market", TRUE, "SMB"))</f>
        <v>Mid-Market</v>
      </c>
      <c r="I7782" s="1" t="str">
        <f t="array" ref="I7782">IF($F7782="", "", _xlfn.XLOOKUP($F7782,accounts!$A$2:$A$86,accounts!$F$2:$F$86, "Other"))</f>
        <v>United States</v>
      </c>
      <c r="J7782" s="1" t="s">
        <v>192</v>
      </c>
      <c r="K7782" s="3">
        <v>43032.0</v>
      </c>
      <c r="L7782" s="3">
        <v>43033.0</v>
      </c>
      <c r="M7782" s="1">
        <v>0.0</v>
      </c>
    </row>
    <row r="7783">
      <c r="A7783" s="1" t="s">
        <v>7988</v>
      </c>
      <c r="B7783" s="1" t="s">
        <v>19</v>
      </c>
      <c r="C7783" s="1" t="str">
        <f t="array" ref="C7783">_xlfn.XLOOKUP($B7783, sales_teams!$A$2:$A$36, sales_teams!$B$2:$B$36)</f>
        <v>Melvin Marxen</v>
      </c>
      <c r="D7783" s="1" t="str">
        <f t="array" ref="D7783">_xlfn.XLOOKUP($B7783, sales_teams!$A$2:$A$36, sales_teams!$C$2:$C$36)</f>
        <v>Central</v>
      </c>
      <c r="E7783" s="1" t="s">
        <v>181</v>
      </c>
      <c r="F7783" s="1" t="s">
        <v>25</v>
      </c>
      <c r="G7783" s="1" t="str">
        <f t="array" ref="G7783">IF($F7783="", "", _xlfn.XLOOKUP($F7783,accounts!$A$2:$A$86,accounts!$B$2:$B$86, "Other"))</f>
        <v>medical</v>
      </c>
      <c r="H7783" s="1" t="str">
        <f t="array" ref="H7783">IF($F7783="", "", IFS(_xlfn.XLOOKUP($F7783, accounts!$A$2:$A$86, accounts!$E$2:$E$86, 0)&gt;=1000, "Enterprise", _xlfn.XLOOKUP($F7783, accounts!$A$2:$A$86, accounts!$E$2:$E$86, 0)&gt;=100, "Mid-Market", TRUE, "SMB"))</f>
        <v>Enterprise</v>
      </c>
      <c r="I7783" s="1" t="str">
        <f t="array" ref="I7783">IF($F7783="", "", _xlfn.XLOOKUP($F7783,accounts!$A$2:$A$86,accounts!$F$2:$F$86, "Other"))</f>
        <v>Kenya</v>
      </c>
      <c r="J7783" s="1" t="s">
        <v>131</v>
      </c>
      <c r="K7783" s="3">
        <v>43032.0</v>
      </c>
      <c r="L7783" s="3">
        <v>43037.0</v>
      </c>
      <c r="M7783" s="1">
        <v>519.0</v>
      </c>
    </row>
    <row r="7784">
      <c r="A7784" s="1" t="s">
        <v>7989</v>
      </c>
      <c r="B7784" s="1" t="s">
        <v>19</v>
      </c>
      <c r="C7784" s="1" t="str">
        <f t="array" ref="C7784">_xlfn.XLOOKUP($B7784, sales_teams!$A$2:$A$36, sales_teams!$B$2:$B$36)</f>
        <v>Melvin Marxen</v>
      </c>
      <c r="D7784" s="1" t="str">
        <f t="array" ref="D7784">_xlfn.XLOOKUP($B7784, sales_teams!$A$2:$A$36, sales_teams!$C$2:$C$36)</f>
        <v>Central</v>
      </c>
      <c r="E7784" s="1" t="s">
        <v>109</v>
      </c>
      <c r="F7784" s="1" t="s">
        <v>25</v>
      </c>
      <c r="G7784" s="1" t="str">
        <f t="array" ref="G7784">IF($F7784="", "", _xlfn.XLOOKUP($F7784,accounts!$A$2:$A$86,accounts!$B$2:$B$86, "Other"))</f>
        <v>medical</v>
      </c>
      <c r="H7784" s="1" t="str">
        <f t="array" ref="H7784">IF($F7784="", "", IFS(_xlfn.XLOOKUP($F7784, accounts!$A$2:$A$86, accounts!$E$2:$E$86, 0)&gt;=1000, "Enterprise", _xlfn.XLOOKUP($F7784, accounts!$A$2:$A$86, accounts!$E$2:$E$86, 0)&gt;=100, "Mid-Market", TRUE, "SMB"))</f>
        <v>Enterprise</v>
      </c>
      <c r="I7784" s="1" t="str">
        <f t="array" ref="I7784">IF($F7784="", "", _xlfn.XLOOKUP($F7784,accounts!$A$2:$A$86,accounts!$F$2:$F$86, "Other"))</f>
        <v>Kenya</v>
      </c>
      <c r="J7784" s="1" t="s">
        <v>131</v>
      </c>
      <c r="K7784" s="3">
        <v>43032.0</v>
      </c>
      <c r="L7784" s="3">
        <v>43033.0</v>
      </c>
      <c r="M7784" s="1">
        <v>1243.0</v>
      </c>
    </row>
    <row r="7785">
      <c r="A7785" s="1" t="s">
        <v>7990</v>
      </c>
      <c r="B7785" s="1" t="s">
        <v>104</v>
      </c>
      <c r="C7785" s="1" t="str">
        <f t="array" ref="C7785">_xlfn.XLOOKUP($B7785, sales_teams!$A$2:$A$36, sales_teams!$B$2:$B$36)</f>
        <v>Summer Sewald</v>
      </c>
      <c r="D7785" s="1" t="str">
        <f t="array" ref="D7785">_xlfn.XLOOKUP($B7785, sales_teams!$A$2:$A$36, sales_teams!$C$2:$C$36)</f>
        <v>West</v>
      </c>
      <c r="E7785" s="1" t="s">
        <v>188</v>
      </c>
      <c r="F7785" s="1" t="s">
        <v>84</v>
      </c>
      <c r="G7785" s="1" t="str">
        <f t="array" ref="G7785">IF($F7785="", "", _xlfn.XLOOKUP($F7785,accounts!$A$2:$A$86,accounts!$B$2:$B$86, "Other"))</f>
        <v>retail</v>
      </c>
      <c r="H7785" s="1" t="str">
        <f t="array" ref="H7785">IF($F7785="", "", IFS(_xlfn.XLOOKUP($F7785, accounts!$A$2:$A$86, accounts!$E$2:$E$86, 0)&gt;=1000, "Enterprise", _xlfn.XLOOKUP($F7785, accounts!$A$2:$A$86, accounts!$E$2:$E$86, 0)&gt;=100, "Mid-Market", TRUE, "SMB"))</f>
        <v>Enterprise</v>
      </c>
      <c r="I7785" s="1" t="str">
        <f t="array" ref="I7785">IF($F7785="", "", _xlfn.XLOOKUP($F7785,accounts!$A$2:$A$86,accounts!$F$2:$F$86, "Other"))</f>
        <v>United States</v>
      </c>
      <c r="J7785" s="1" t="s">
        <v>192</v>
      </c>
      <c r="K7785" s="3">
        <v>43032.0</v>
      </c>
      <c r="L7785" s="3">
        <v>43034.0</v>
      </c>
      <c r="M7785" s="1">
        <v>0.0</v>
      </c>
    </row>
    <row r="7786">
      <c r="A7786" s="1" t="s">
        <v>7991</v>
      </c>
      <c r="B7786" s="1" t="s">
        <v>17</v>
      </c>
      <c r="C7786" s="1" t="str">
        <f t="array" ref="C7786">_xlfn.XLOOKUP($B7786, sales_teams!$A$2:$A$36, sales_teams!$B$2:$B$36)</f>
        <v>Dustin Brinkmann</v>
      </c>
      <c r="D7786" s="1" t="str">
        <f t="array" ref="D7786">_xlfn.XLOOKUP($B7786, sales_teams!$A$2:$A$36, sales_teams!$C$2:$C$36)</f>
        <v>Central</v>
      </c>
      <c r="E7786" s="1" t="s">
        <v>109</v>
      </c>
      <c r="F7786" s="1" t="s">
        <v>149</v>
      </c>
      <c r="G7786" s="1" t="str">
        <f t="array" ref="G7786">IF($F7786="", "", _xlfn.XLOOKUP($F7786,accounts!$A$2:$A$86,accounts!$B$2:$B$86, "Other"))</f>
        <v>medical</v>
      </c>
      <c r="H7786" s="1" t="str">
        <f t="array" ref="H7786">IF($F7786="", "", IFS(_xlfn.XLOOKUP($F7786, accounts!$A$2:$A$86, accounts!$E$2:$E$86, 0)&gt;=1000, "Enterprise", _xlfn.XLOOKUP($F7786, accounts!$A$2:$A$86, accounts!$E$2:$E$86, 0)&gt;=100, "Mid-Market", TRUE, "SMB"))</f>
        <v>Enterprise</v>
      </c>
      <c r="I7786" s="1" t="str">
        <f t="array" ref="I7786">IF($F7786="", "", _xlfn.XLOOKUP($F7786,accounts!$A$2:$A$86,accounts!$F$2:$F$86, "Other"))</f>
        <v>United States</v>
      </c>
      <c r="J7786" s="1" t="s">
        <v>131</v>
      </c>
      <c r="K7786" s="3">
        <v>43032.0</v>
      </c>
      <c r="L7786" s="3">
        <v>43039.0</v>
      </c>
      <c r="M7786" s="1">
        <v>1133.0</v>
      </c>
    </row>
    <row r="7787">
      <c r="A7787" s="1" t="s">
        <v>7992</v>
      </c>
      <c r="B7787" s="1" t="s">
        <v>24</v>
      </c>
      <c r="C7787" s="1" t="str">
        <f t="array" ref="C7787">_xlfn.XLOOKUP($B7787, sales_teams!$A$2:$A$36, sales_teams!$B$2:$B$36)</f>
        <v>Melvin Marxen</v>
      </c>
      <c r="D7787" s="1" t="str">
        <f t="array" ref="D7787">_xlfn.XLOOKUP($B7787, sales_teams!$A$2:$A$36, sales_teams!$C$2:$C$36)</f>
        <v>Central</v>
      </c>
      <c r="E7787" s="1" t="s">
        <v>181</v>
      </c>
      <c r="F7787" s="1" t="s">
        <v>119</v>
      </c>
      <c r="G7787" s="1" t="str">
        <f t="array" ref="G7787">IF($F7787="", "", _xlfn.XLOOKUP($F7787,accounts!$A$2:$A$86,accounts!$B$2:$B$86, "Other"))</f>
        <v>technology</v>
      </c>
      <c r="H7787" s="1" t="str">
        <f t="array" ref="H7787">IF($F7787="", "", IFS(_xlfn.XLOOKUP($F7787, accounts!$A$2:$A$86, accounts!$E$2:$E$86, 0)&gt;=1000, "Enterprise", _xlfn.XLOOKUP($F7787, accounts!$A$2:$A$86, accounts!$E$2:$E$86, 0)&gt;=100, "Mid-Market", TRUE, "SMB"))</f>
        <v>Enterprise</v>
      </c>
      <c r="I7787" s="1" t="str">
        <f t="array" ref="I7787">IF($F7787="", "", _xlfn.XLOOKUP($F7787,accounts!$A$2:$A$86,accounts!$F$2:$F$86, "Other"))</f>
        <v>Korea</v>
      </c>
      <c r="J7787" s="1" t="s">
        <v>192</v>
      </c>
      <c r="K7787" s="3">
        <v>43032.0</v>
      </c>
      <c r="L7787" s="3">
        <v>43093.0</v>
      </c>
      <c r="M7787" s="1">
        <v>0.0</v>
      </c>
    </row>
    <row r="7788">
      <c r="A7788" s="1" t="s">
        <v>7993</v>
      </c>
      <c r="B7788" s="1" t="s">
        <v>24</v>
      </c>
      <c r="C7788" s="1" t="str">
        <f t="array" ref="C7788">_xlfn.XLOOKUP($B7788, sales_teams!$A$2:$A$36, sales_teams!$B$2:$B$36)</f>
        <v>Melvin Marxen</v>
      </c>
      <c r="D7788" s="1" t="str">
        <f t="array" ref="D7788">_xlfn.XLOOKUP($B7788, sales_teams!$A$2:$A$36, sales_teams!$C$2:$C$36)</f>
        <v>Central</v>
      </c>
      <c r="E7788" s="1" t="s">
        <v>188</v>
      </c>
      <c r="F7788" s="1" t="s">
        <v>106</v>
      </c>
      <c r="G7788" s="1" t="str">
        <f t="array" ref="G7788">IF($F7788="", "", _xlfn.XLOOKUP($F7788,accounts!$A$2:$A$86,accounts!$B$2:$B$86, "Other"))</f>
        <v>retail</v>
      </c>
      <c r="H7788" s="1" t="str">
        <f t="array" ref="H7788">IF($F7788="", "", IFS(_xlfn.XLOOKUP($F7788, accounts!$A$2:$A$86, accounts!$E$2:$E$86, 0)&gt;=1000, "Enterprise", _xlfn.XLOOKUP($F7788, accounts!$A$2:$A$86, accounts!$E$2:$E$86, 0)&gt;=100, "Mid-Market", TRUE, "SMB"))</f>
        <v>Enterprise</v>
      </c>
      <c r="I7788" s="1" t="str">
        <f t="array" ref="I7788">IF($F7788="", "", _xlfn.XLOOKUP($F7788,accounts!$A$2:$A$86,accounts!$F$2:$F$86, "Other"))</f>
        <v>Italy</v>
      </c>
      <c r="J7788" s="1" t="s">
        <v>192</v>
      </c>
      <c r="K7788" s="3">
        <v>43032.0</v>
      </c>
      <c r="L7788" s="3">
        <v>43098.0</v>
      </c>
      <c r="M7788" s="1">
        <v>0.0</v>
      </c>
    </row>
    <row r="7789">
      <c r="A7789" s="1" t="s">
        <v>7994</v>
      </c>
      <c r="B7789" s="1" t="s">
        <v>107</v>
      </c>
      <c r="C7789" s="1" t="str">
        <f t="array" ref="C7789">_xlfn.XLOOKUP($B7789, sales_teams!$A$2:$A$36, sales_teams!$B$2:$B$36)</f>
        <v>Summer Sewald</v>
      </c>
      <c r="D7789" s="1" t="str">
        <f t="array" ref="D7789">_xlfn.XLOOKUP($B7789, sales_teams!$A$2:$A$36, sales_teams!$C$2:$C$36)</f>
        <v>West</v>
      </c>
      <c r="E7789" s="1" t="s">
        <v>194</v>
      </c>
      <c r="F7789" s="1" t="s">
        <v>75</v>
      </c>
      <c r="G7789" s="1" t="str">
        <f t="array" ref="G7789">IF($F7789="", "", _xlfn.XLOOKUP($F7789,accounts!$A$2:$A$86,accounts!$B$2:$B$86, "Other"))</f>
        <v>software</v>
      </c>
      <c r="H7789" s="1" t="str">
        <f t="array" ref="H7789">IF($F7789="", "", IFS(_xlfn.XLOOKUP($F7789, accounts!$A$2:$A$86, accounts!$E$2:$E$86, 0)&gt;=1000, "Enterprise", _xlfn.XLOOKUP($F7789, accounts!$A$2:$A$86, accounts!$E$2:$E$86, 0)&gt;=100, "Mid-Market", TRUE, "SMB"))</f>
        <v>SMB</v>
      </c>
      <c r="I7789" s="1" t="str">
        <f t="array" ref="I7789">IF($F7789="", "", _xlfn.XLOOKUP($F7789,accounts!$A$2:$A$86,accounts!$F$2:$F$86, "Other"))</f>
        <v>United States</v>
      </c>
      <c r="J7789" s="1" t="s">
        <v>131</v>
      </c>
      <c r="K7789" s="3">
        <v>43032.0</v>
      </c>
      <c r="L7789" s="3">
        <v>43049.0</v>
      </c>
      <c r="M7789" s="1">
        <v>4945.0</v>
      </c>
    </row>
    <row r="7790">
      <c r="A7790" s="1" t="s">
        <v>7995</v>
      </c>
      <c r="B7790" s="1" t="s">
        <v>15</v>
      </c>
      <c r="C7790" s="1" t="str">
        <f t="array" ref="C7790">_xlfn.XLOOKUP($B7790, sales_teams!$A$2:$A$36, sales_teams!$B$2:$B$36)</f>
        <v>Dustin Brinkmann</v>
      </c>
      <c r="D7790" s="1" t="str">
        <f t="array" ref="D7790">_xlfn.XLOOKUP($B7790, sales_teams!$A$2:$A$36, sales_teams!$C$2:$C$36)</f>
        <v>Central</v>
      </c>
      <c r="E7790" s="1" t="s">
        <v>188</v>
      </c>
      <c r="F7790" s="1" t="s">
        <v>165</v>
      </c>
      <c r="G7790" s="1" t="str">
        <f t="array" ref="G7790">IF($F7790="", "", _xlfn.XLOOKUP($F7790,accounts!$A$2:$A$86,accounts!$B$2:$B$86, "Other"))</f>
        <v>telecommunications</v>
      </c>
      <c r="H7790" s="1" t="str">
        <f t="array" ref="H7790">IF($F7790="", "", IFS(_xlfn.XLOOKUP($F7790, accounts!$A$2:$A$86, accounts!$E$2:$E$86, 0)&gt;=1000, "Enterprise", _xlfn.XLOOKUP($F7790, accounts!$A$2:$A$86, accounts!$E$2:$E$86, 0)&gt;=100, "Mid-Market", TRUE, "SMB"))</f>
        <v>Enterprise</v>
      </c>
      <c r="I7790" s="1" t="str">
        <f t="array" ref="I7790">IF($F7790="", "", _xlfn.XLOOKUP($F7790,accounts!$A$2:$A$86,accounts!$F$2:$F$86, "Other"))</f>
        <v>United States</v>
      </c>
      <c r="J7790" s="1" t="s">
        <v>192</v>
      </c>
      <c r="K7790" s="3">
        <v>43032.0</v>
      </c>
      <c r="L7790" s="3">
        <v>43038.0</v>
      </c>
      <c r="M7790" s="1">
        <v>0.0</v>
      </c>
    </row>
    <row r="7791">
      <c r="A7791" s="1" t="s">
        <v>7996</v>
      </c>
      <c r="B7791" s="1" t="s">
        <v>60</v>
      </c>
      <c r="C7791" s="1" t="str">
        <f t="array" ref="C7791">_xlfn.XLOOKUP($B7791, sales_teams!$A$2:$A$36, sales_teams!$B$2:$B$36)</f>
        <v>Celia Rouche</v>
      </c>
      <c r="D7791" s="1" t="str">
        <f t="array" ref="D7791">_xlfn.XLOOKUP($B7791, sales_teams!$A$2:$A$36, sales_teams!$C$2:$C$36)</f>
        <v>West</v>
      </c>
      <c r="E7791" s="1" t="s">
        <v>181</v>
      </c>
      <c r="F7791" s="1" t="s">
        <v>50</v>
      </c>
      <c r="G7791" s="1" t="str">
        <f t="array" ref="G7791">IF($F7791="", "", _xlfn.XLOOKUP($F7791,accounts!$A$2:$A$86,accounts!$B$2:$B$86, "Other"))</f>
        <v>entertainment</v>
      </c>
      <c r="H7791" s="1" t="str">
        <f t="array" ref="H7791">IF($F7791="", "", IFS(_xlfn.XLOOKUP($F7791, accounts!$A$2:$A$86, accounts!$E$2:$E$86, 0)&gt;=1000, "Enterprise", _xlfn.XLOOKUP($F7791, accounts!$A$2:$A$86, accounts!$E$2:$E$86, 0)&gt;=100, "Mid-Market", TRUE, "SMB"))</f>
        <v>Enterprise</v>
      </c>
      <c r="I7791" s="1" t="str">
        <f t="array" ref="I7791">IF($F7791="", "", _xlfn.XLOOKUP($F7791,accounts!$A$2:$A$86,accounts!$F$2:$F$86, "Other"))</f>
        <v>United States</v>
      </c>
      <c r="J7791" s="1" t="s">
        <v>131</v>
      </c>
      <c r="K7791" s="3">
        <v>43032.0</v>
      </c>
      <c r="L7791" s="3">
        <v>43034.0</v>
      </c>
      <c r="M7791" s="1">
        <v>535.0</v>
      </c>
    </row>
    <row r="7792">
      <c r="A7792" s="1" t="s">
        <v>7997</v>
      </c>
      <c r="B7792" s="1" t="s">
        <v>45</v>
      </c>
      <c r="C7792" s="1" t="str">
        <f t="array" ref="C7792">_xlfn.XLOOKUP($B7792, sales_teams!$A$2:$A$36, sales_teams!$B$2:$B$36)</f>
        <v>Cara Losch</v>
      </c>
      <c r="D7792" s="1" t="str">
        <f t="array" ref="D7792">_xlfn.XLOOKUP($B7792, sales_teams!$A$2:$A$36, sales_teams!$C$2:$C$36)</f>
        <v>East</v>
      </c>
      <c r="E7792" s="1" t="s">
        <v>181</v>
      </c>
      <c r="G7792" s="1" t="str">
        <f t="array" ref="G7792">IF($F7792="", "", _xlfn.XLOOKUP($F7792,accounts!$A$2:$A$86,accounts!$B$2:$B$86, "Other"))</f>
        <v/>
      </c>
      <c r="H7792" s="1" t="str">
        <f t="array" ref="H7792">IF($F7792="", "", IFS(_xlfn.XLOOKUP($F7792, accounts!$A$2:$A$86, accounts!$E$2:$E$86, 0)&gt;=1000, "Enterprise", _xlfn.XLOOKUP($F7792, accounts!$A$2:$A$86, accounts!$E$2:$E$86, 0)&gt;=100, "Mid-Market", TRUE, "SMB"))</f>
        <v/>
      </c>
      <c r="I7792" s="1" t="str">
        <f t="array" ref="I7792">IF($F7792="", "", _xlfn.XLOOKUP($F7792,accounts!$A$2:$A$86,accounts!$F$2:$F$86, "Other"))</f>
        <v/>
      </c>
      <c r="J7792" s="1" t="s">
        <v>189</v>
      </c>
      <c r="K7792" s="3">
        <v>43032.0</v>
      </c>
    </row>
    <row r="7793">
      <c r="A7793" s="1" t="s">
        <v>7998</v>
      </c>
      <c r="B7793" s="1" t="s">
        <v>105</v>
      </c>
      <c r="C7793" s="1" t="str">
        <f t="array" ref="C7793">_xlfn.XLOOKUP($B7793, sales_teams!$A$2:$A$36, sales_teams!$B$2:$B$36)</f>
        <v>Summer Sewald</v>
      </c>
      <c r="D7793" s="1" t="str">
        <f t="array" ref="D7793">_xlfn.XLOOKUP($B7793, sales_teams!$A$2:$A$36, sales_teams!$C$2:$C$36)</f>
        <v>West</v>
      </c>
      <c r="E7793" s="1" t="s">
        <v>188</v>
      </c>
      <c r="F7793" s="1" t="s">
        <v>176</v>
      </c>
      <c r="G7793" s="1" t="str">
        <f t="array" ref="G7793">IF($F7793="", "", _xlfn.XLOOKUP($F7793,accounts!$A$2:$A$86,accounts!$B$2:$B$86, "Other"))</f>
        <v>entertainment</v>
      </c>
      <c r="H7793" s="1" t="str">
        <f t="array" ref="H7793">IF($F7793="", "", IFS(_xlfn.XLOOKUP($F7793, accounts!$A$2:$A$86, accounts!$E$2:$E$86, 0)&gt;=1000, "Enterprise", _xlfn.XLOOKUP($F7793, accounts!$A$2:$A$86, accounts!$E$2:$E$86, 0)&gt;=100, "Mid-Market", TRUE, "SMB"))</f>
        <v>Mid-Market</v>
      </c>
      <c r="I7793" s="1" t="str">
        <f t="array" ref="I7793">IF($F7793="", "", _xlfn.XLOOKUP($F7793,accounts!$A$2:$A$86,accounts!$F$2:$F$86, "Other"))</f>
        <v>United States</v>
      </c>
      <c r="J7793" s="1" t="s">
        <v>192</v>
      </c>
      <c r="K7793" s="3">
        <v>43032.0</v>
      </c>
      <c r="L7793" s="3">
        <v>43046.0</v>
      </c>
      <c r="M7793" s="1">
        <v>0.0</v>
      </c>
    </row>
    <row r="7794">
      <c r="A7794" s="1" t="s">
        <v>7999</v>
      </c>
      <c r="B7794" s="1" t="s">
        <v>7</v>
      </c>
      <c r="C7794" s="1" t="str">
        <f t="array" ref="C7794">_xlfn.XLOOKUP($B7794, sales_teams!$A$2:$A$36, sales_teams!$B$2:$B$36)</f>
        <v>Dustin Brinkmann</v>
      </c>
      <c r="D7794" s="1" t="str">
        <f t="array" ref="D7794">_xlfn.XLOOKUP($B7794, sales_teams!$A$2:$A$36, sales_teams!$C$2:$C$36)</f>
        <v>Central</v>
      </c>
      <c r="E7794" s="1" t="s">
        <v>179</v>
      </c>
      <c r="F7794" s="1" t="s">
        <v>47</v>
      </c>
      <c r="G7794" s="1" t="str">
        <f t="array" ref="G7794">IF($F7794="", "", _xlfn.XLOOKUP($F7794,accounts!$A$2:$A$86,accounts!$B$2:$B$86, "Other"))</f>
        <v>retail</v>
      </c>
      <c r="H7794" s="1" t="str">
        <f t="array" ref="H7794">IF($F7794="", "", IFS(_xlfn.XLOOKUP($F7794, accounts!$A$2:$A$86, accounts!$E$2:$E$86, 0)&gt;=1000, "Enterprise", _xlfn.XLOOKUP($F7794, accounts!$A$2:$A$86, accounts!$E$2:$E$86, 0)&gt;=100, "Mid-Market", TRUE, "SMB"))</f>
        <v>Enterprise</v>
      </c>
      <c r="I7794" s="1" t="str">
        <f t="array" ref="I7794">IF($F7794="", "", _xlfn.XLOOKUP($F7794,accounts!$A$2:$A$86,accounts!$F$2:$F$86, "Other"))</f>
        <v>United States</v>
      </c>
      <c r="J7794" s="1" t="s">
        <v>131</v>
      </c>
      <c r="K7794" s="3">
        <v>43033.0</v>
      </c>
      <c r="L7794" s="3">
        <v>43065.0</v>
      </c>
      <c r="M7794" s="1">
        <v>59.0</v>
      </c>
    </row>
    <row r="7795">
      <c r="A7795" s="1" t="s">
        <v>8000</v>
      </c>
      <c r="B7795" s="1" t="s">
        <v>39</v>
      </c>
      <c r="C7795" s="1" t="str">
        <f t="array" ref="C7795">_xlfn.XLOOKUP($B7795, sales_teams!$A$2:$A$36, sales_teams!$B$2:$B$36)</f>
        <v>Cara Losch</v>
      </c>
      <c r="D7795" s="1" t="str">
        <f t="array" ref="D7795">_xlfn.XLOOKUP($B7795, sales_teams!$A$2:$A$36, sales_teams!$C$2:$C$36)</f>
        <v>East</v>
      </c>
      <c r="E7795" s="1" t="s">
        <v>181</v>
      </c>
      <c r="G7795" s="1" t="str">
        <f t="array" ref="G7795">IF($F7795="", "", _xlfn.XLOOKUP($F7795,accounts!$A$2:$A$86,accounts!$B$2:$B$86, "Other"))</f>
        <v/>
      </c>
      <c r="H7795" s="1" t="str">
        <f t="array" ref="H7795">IF($F7795="", "", IFS(_xlfn.XLOOKUP($F7795, accounts!$A$2:$A$86, accounts!$E$2:$E$86, 0)&gt;=1000, "Enterprise", _xlfn.XLOOKUP($F7795, accounts!$A$2:$A$86, accounts!$E$2:$E$86, 0)&gt;=100, "Mid-Market", TRUE, "SMB"))</f>
        <v/>
      </c>
      <c r="I7795" s="1" t="str">
        <f t="array" ref="I7795">IF($F7795="", "", _xlfn.XLOOKUP($F7795,accounts!$A$2:$A$86,accounts!$F$2:$F$86, "Other"))</f>
        <v/>
      </c>
      <c r="J7795" s="1" t="s">
        <v>189</v>
      </c>
      <c r="K7795" s="3">
        <v>43033.0</v>
      </c>
    </row>
    <row r="7796">
      <c r="A7796" s="1" t="s">
        <v>8001</v>
      </c>
      <c r="B7796" s="1" t="s">
        <v>48</v>
      </c>
      <c r="C7796" s="1" t="str">
        <f t="array" ref="C7796">_xlfn.XLOOKUP($B7796, sales_teams!$A$2:$A$36, sales_teams!$B$2:$B$36)</f>
        <v>Rocco Neubert</v>
      </c>
      <c r="D7796" s="1" t="str">
        <f t="array" ref="D7796">_xlfn.XLOOKUP($B7796, sales_teams!$A$2:$A$36, sales_teams!$C$2:$C$36)</f>
        <v>East</v>
      </c>
      <c r="E7796" s="1" t="s">
        <v>181</v>
      </c>
      <c r="F7796" s="1" t="s">
        <v>59</v>
      </c>
      <c r="G7796" s="1" t="str">
        <f t="array" ref="G7796">IF($F7796="", "", _xlfn.XLOOKUP($F7796,accounts!$A$2:$A$86,accounts!$B$2:$B$86, "Other"))</f>
        <v>medical</v>
      </c>
      <c r="H7796" s="1" t="str">
        <f t="array" ref="H7796">IF($F7796="", "", IFS(_xlfn.XLOOKUP($F7796, accounts!$A$2:$A$86, accounts!$E$2:$E$86, 0)&gt;=1000, "Enterprise", _xlfn.XLOOKUP($F7796, accounts!$A$2:$A$86, accounts!$E$2:$E$86, 0)&gt;=100, "Mid-Market", TRUE, "SMB"))</f>
        <v>SMB</v>
      </c>
      <c r="I7796" s="1" t="str">
        <f t="array" ref="I7796">IF($F7796="", "", _xlfn.XLOOKUP($F7796,accounts!$A$2:$A$86,accounts!$F$2:$F$86, "Other"))</f>
        <v>United States</v>
      </c>
      <c r="J7796" s="1" t="s">
        <v>131</v>
      </c>
      <c r="K7796" s="3">
        <v>43033.0</v>
      </c>
      <c r="L7796" s="3">
        <v>43035.0</v>
      </c>
      <c r="M7796" s="1">
        <v>526.0</v>
      </c>
    </row>
    <row r="7797">
      <c r="A7797" s="1" t="s">
        <v>8002</v>
      </c>
      <c r="B7797" s="1" t="s">
        <v>53</v>
      </c>
      <c r="C7797" s="1" t="str">
        <f t="array" ref="C7797">_xlfn.XLOOKUP($B7797, sales_teams!$A$2:$A$36, sales_teams!$B$2:$B$36)</f>
        <v>Rocco Neubert</v>
      </c>
      <c r="D7797" s="1" t="str">
        <f t="array" ref="D7797">_xlfn.XLOOKUP($B7797, sales_teams!$A$2:$A$36, sales_teams!$C$2:$C$36)</f>
        <v>East</v>
      </c>
      <c r="E7797" s="1" t="s">
        <v>181</v>
      </c>
      <c r="F7797" s="1" t="s">
        <v>14</v>
      </c>
      <c r="G7797" s="1" t="str">
        <f t="array" ref="G7797">IF($F7797="", "", _xlfn.XLOOKUP($F7797,accounts!$A$2:$A$86,accounts!$B$2:$B$86, "Other"))</f>
        <v>technology</v>
      </c>
      <c r="H7797" s="1" t="str">
        <f t="array" ref="H7797">IF($F7797="", "", IFS(_xlfn.XLOOKUP($F7797, accounts!$A$2:$A$86, accounts!$E$2:$E$86, 0)&gt;=1000, "Enterprise", _xlfn.XLOOKUP($F7797, accounts!$A$2:$A$86, accounts!$E$2:$E$86, 0)&gt;=100, "Mid-Market", TRUE, "SMB"))</f>
        <v>Enterprise</v>
      </c>
      <c r="I7797" s="1" t="str">
        <f t="array" ref="I7797">IF($F7797="", "", _xlfn.XLOOKUP($F7797,accounts!$A$2:$A$86,accounts!$F$2:$F$86, "Other"))</f>
        <v>United States</v>
      </c>
      <c r="J7797" s="1" t="s">
        <v>131</v>
      </c>
      <c r="K7797" s="3">
        <v>43033.0</v>
      </c>
      <c r="L7797" s="3">
        <v>43044.0</v>
      </c>
      <c r="M7797" s="1">
        <v>586.0</v>
      </c>
    </row>
    <row r="7798">
      <c r="A7798" s="1" t="s">
        <v>8003</v>
      </c>
      <c r="B7798" s="1" t="s">
        <v>26</v>
      </c>
      <c r="C7798" s="1" t="str">
        <f t="array" ref="C7798">_xlfn.XLOOKUP($B7798, sales_teams!$A$2:$A$36, sales_teams!$B$2:$B$36)</f>
        <v>Melvin Marxen</v>
      </c>
      <c r="D7798" s="1" t="str">
        <f t="array" ref="D7798">_xlfn.XLOOKUP($B7798, sales_teams!$A$2:$A$36, sales_teams!$C$2:$C$36)</f>
        <v>Central</v>
      </c>
      <c r="E7798" s="1" t="s">
        <v>188</v>
      </c>
      <c r="F7798" s="1" t="s">
        <v>152</v>
      </c>
      <c r="G7798" s="1" t="str">
        <f t="array" ref="G7798">IF($F7798="", "", _xlfn.XLOOKUP($F7798,accounts!$A$2:$A$86,accounts!$B$2:$B$86, "Other"))</f>
        <v>marketing</v>
      </c>
      <c r="H7798" s="1" t="str">
        <f t="array" ref="H7798">IF($F7798="", "", IFS(_xlfn.XLOOKUP($F7798, accounts!$A$2:$A$86, accounts!$E$2:$E$86, 0)&gt;=1000, "Enterprise", _xlfn.XLOOKUP($F7798, accounts!$A$2:$A$86, accounts!$E$2:$E$86, 0)&gt;=100, "Mid-Market", TRUE, "SMB"))</f>
        <v>Mid-Market</v>
      </c>
      <c r="I7798" s="1" t="str">
        <f t="array" ref="I7798">IF($F7798="", "", _xlfn.XLOOKUP($F7798,accounts!$A$2:$A$86,accounts!$F$2:$F$86, "Other"))</f>
        <v>United States</v>
      </c>
      <c r="J7798" s="1" t="s">
        <v>192</v>
      </c>
      <c r="K7798" s="3">
        <v>43033.0</v>
      </c>
      <c r="L7798" s="3">
        <v>43035.0</v>
      </c>
      <c r="M7798" s="1">
        <v>0.0</v>
      </c>
    </row>
    <row r="7799">
      <c r="A7799" s="1" t="s">
        <v>8004</v>
      </c>
      <c r="B7799" s="1" t="s">
        <v>19</v>
      </c>
      <c r="C7799" s="1" t="str">
        <f t="array" ref="C7799">_xlfn.XLOOKUP($B7799, sales_teams!$A$2:$A$36, sales_teams!$B$2:$B$36)</f>
        <v>Melvin Marxen</v>
      </c>
      <c r="D7799" s="1" t="str">
        <f t="array" ref="D7799">_xlfn.XLOOKUP($B7799, sales_teams!$A$2:$A$36, sales_teams!$C$2:$C$36)</f>
        <v>Central</v>
      </c>
      <c r="E7799" s="1" t="s">
        <v>148</v>
      </c>
      <c r="F7799" s="1" t="s">
        <v>150</v>
      </c>
      <c r="G7799" s="1" t="str">
        <f t="array" ref="G7799">IF($F7799="", "", _xlfn.XLOOKUP($F7799,accounts!$A$2:$A$86,accounts!$B$2:$B$86, "Other"))</f>
        <v>technology</v>
      </c>
      <c r="H7799" s="1" t="str">
        <f t="array" ref="H7799">IF($F7799="", "", IFS(_xlfn.XLOOKUP($F7799, accounts!$A$2:$A$86, accounts!$E$2:$E$86, 0)&gt;=1000, "Enterprise", _xlfn.XLOOKUP($F7799, accounts!$A$2:$A$86, accounts!$E$2:$E$86, 0)&gt;=100, "Mid-Market", TRUE, "SMB"))</f>
        <v>Enterprise</v>
      </c>
      <c r="I7799" s="1" t="str">
        <f t="array" ref="I7799">IF($F7799="", "", _xlfn.XLOOKUP($F7799,accounts!$A$2:$A$86,accounts!$F$2:$F$86, "Other"))</f>
        <v>United States</v>
      </c>
      <c r="J7799" s="1" t="s">
        <v>131</v>
      </c>
      <c r="K7799" s="3">
        <v>43033.0</v>
      </c>
      <c r="L7799" s="3">
        <v>43049.0</v>
      </c>
      <c r="M7799" s="1">
        <v>4356.0</v>
      </c>
    </row>
    <row r="7800">
      <c r="A7800" s="1" t="s">
        <v>8005</v>
      </c>
      <c r="B7800" s="1" t="s">
        <v>92</v>
      </c>
      <c r="C7800" s="1" t="str">
        <f t="array" ref="C7800">_xlfn.XLOOKUP($B7800, sales_teams!$A$2:$A$36, sales_teams!$B$2:$B$36)</f>
        <v>Celia Rouche</v>
      </c>
      <c r="D7800" s="1" t="str">
        <f t="array" ref="D7800">_xlfn.XLOOKUP($B7800, sales_teams!$A$2:$A$36, sales_teams!$C$2:$C$36)</f>
        <v>West</v>
      </c>
      <c r="E7800" s="1" t="s">
        <v>181</v>
      </c>
      <c r="F7800" s="1" t="s">
        <v>59</v>
      </c>
      <c r="G7800" s="1" t="str">
        <f t="array" ref="G7800">IF($F7800="", "", _xlfn.XLOOKUP($F7800,accounts!$A$2:$A$86,accounts!$B$2:$B$86, "Other"))</f>
        <v>medical</v>
      </c>
      <c r="H7800" s="1" t="str">
        <f t="array" ref="H7800">IF($F7800="", "", IFS(_xlfn.XLOOKUP($F7800, accounts!$A$2:$A$86, accounts!$E$2:$E$86, 0)&gt;=1000, "Enterprise", _xlfn.XLOOKUP($F7800, accounts!$A$2:$A$86, accounts!$E$2:$E$86, 0)&gt;=100, "Mid-Market", TRUE, "SMB"))</f>
        <v>SMB</v>
      </c>
      <c r="I7800" s="1" t="str">
        <f t="array" ref="I7800">IF($F7800="", "", _xlfn.XLOOKUP($F7800,accounts!$A$2:$A$86,accounts!$F$2:$F$86, "Other"))</f>
        <v>United States</v>
      </c>
      <c r="J7800" s="1" t="s">
        <v>131</v>
      </c>
      <c r="K7800" s="3">
        <v>43033.0</v>
      </c>
      <c r="L7800" s="3">
        <v>43034.0</v>
      </c>
      <c r="M7800" s="1">
        <v>566.0</v>
      </c>
    </row>
    <row r="7801">
      <c r="A7801" s="1" t="s">
        <v>8006</v>
      </c>
      <c r="B7801" s="1" t="s">
        <v>107</v>
      </c>
      <c r="C7801" s="1" t="str">
        <f t="array" ref="C7801">_xlfn.XLOOKUP($B7801, sales_teams!$A$2:$A$36, sales_teams!$B$2:$B$36)</f>
        <v>Summer Sewald</v>
      </c>
      <c r="D7801" s="1" t="str">
        <f t="array" ref="D7801">_xlfn.XLOOKUP($B7801, sales_teams!$A$2:$A$36, sales_teams!$C$2:$C$36)</f>
        <v>West</v>
      </c>
      <c r="E7801" s="1" t="s">
        <v>188</v>
      </c>
      <c r="G7801" s="1" t="str">
        <f t="array" ref="G7801">IF($F7801="", "", _xlfn.XLOOKUP($F7801,accounts!$A$2:$A$86,accounts!$B$2:$B$86, "Other"))</f>
        <v/>
      </c>
      <c r="H7801" s="1" t="str">
        <f t="array" ref="H7801">IF($F7801="", "", IFS(_xlfn.XLOOKUP($F7801, accounts!$A$2:$A$86, accounts!$E$2:$E$86, 0)&gt;=1000, "Enterprise", _xlfn.XLOOKUP($F7801, accounts!$A$2:$A$86, accounts!$E$2:$E$86, 0)&gt;=100, "Mid-Market", TRUE, "SMB"))</f>
        <v/>
      </c>
      <c r="I7801" s="1" t="str">
        <f t="array" ref="I7801">IF($F7801="", "", _xlfn.XLOOKUP($F7801,accounts!$A$2:$A$86,accounts!$F$2:$F$86, "Other"))</f>
        <v/>
      </c>
      <c r="J7801" s="1" t="s">
        <v>189</v>
      </c>
      <c r="K7801" s="3">
        <v>43033.0</v>
      </c>
    </row>
    <row r="7802">
      <c r="A7802" s="1" t="s">
        <v>8007</v>
      </c>
      <c r="B7802" s="1" t="s">
        <v>18</v>
      </c>
      <c r="C7802" s="1" t="str">
        <f t="array" ref="C7802">_xlfn.XLOOKUP($B7802, sales_teams!$A$2:$A$36, sales_teams!$B$2:$B$36)</f>
        <v>Dustin Brinkmann</v>
      </c>
      <c r="D7802" s="1" t="str">
        <f t="array" ref="D7802">_xlfn.XLOOKUP($B7802, sales_teams!$A$2:$A$36, sales_teams!$C$2:$C$36)</f>
        <v>Central</v>
      </c>
      <c r="E7802" s="1" t="s">
        <v>181</v>
      </c>
      <c r="F7802" s="1" t="s">
        <v>119</v>
      </c>
      <c r="G7802" s="1" t="str">
        <f t="array" ref="G7802">IF($F7802="", "", _xlfn.XLOOKUP($F7802,accounts!$A$2:$A$86,accounts!$B$2:$B$86, "Other"))</f>
        <v>technology</v>
      </c>
      <c r="H7802" s="1" t="str">
        <f t="array" ref="H7802">IF($F7802="", "", IFS(_xlfn.XLOOKUP($F7802, accounts!$A$2:$A$86, accounts!$E$2:$E$86, 0)&gt;=1000, "Enterprise", _xlfn.XLOOKUP($F7802, accounts!$A$2:$A$86, accounts!$E$2:$E$86, 0)&gt;=100, "Mid-Market", TRUE, "SMB"))</f>
        <v>Enterprise</v>
      </c>
      <c r="I7802" s="1" t="str">
        <f t="array" ref="I7802">IF($F7802="", "", _xlfn.XLOOKUP($F7802,accounts!$A$2:$A$86,accounts!$F$2:$F$86, "Other"))</f>
        <v>Korea</v>
      </c>
      <c r="J7802" s="1" t="s">
        <v>131</v>
      </c>
      <c r="K7802" s="3">
        <v>43033.0</v>
      </c>
      <c r="L7802" s="3">
        <v>43099.0</v>
      </c>
      <c r="M7802" s="1">
        <v>537.0</v>
      </c>
    </row>
    <row r="7803">
      <c r="A7803" s="1" t="s">
        <v>8008</v>
      </c>
      <c r="B7803" s="1" t="s">
        <v>34</v>
      </c>
      <c r="C7803" s="1" t="str">
        <f t="array" ref="C7803">_xlfn.XLOOKUP($B7803, sales_teams!$A$2:$A$36, sales_teams!$B$2:$B$36)</f>
        <v>Cara Losch</v>
      </c>
      <c r="D7803" s="1" t="str">
        <f t="array" ref="D7803">_xlfn.XLOOKUP($B7803, sales_teams!$A$2:$A$36, sales_teams!$C$2:$C$36)</f>
        <v>East</v>
      </c>
      <c r="E7803" s="1" t="s">
        <v>179</v>
      </c>
      <c r="F7803" s="1" t="s">
        <v>163</v>
      </c>
      <c r="G7803" s="1" t="str">
        <f t="array" ref="G7803">IF($F7803="", "", _xlfn.XLOOKUP($F7803,accounts!$A$2:$A$86,accounts!$B$2:$B$86, "Other"))</f>
        <v>medical</v>
      </c>
      <c r="H7803" s="1" t="str">
        <f t="array" ref="H7803">IF($F7803="", "", IFS(_xlfn.XLOOKUP($F7803, accounts!$A$2:$A$86, accounts!$E$2:$E$86, 0)&gt;=1000, "Enterprise", _xlfn.XLOOKUP($F7803, accounts!$A$2:$A$86, accounts!$E$2:$E$86, 0)&gt;=100, "Mid-Market", TRUE, "SMB"))</f>
        <v>Mid-Market</v>
      </c>
      <c r="I7803" s="1" t="str">
        <f t="array" ref="I7803">IF($F7803="", "", _xlfn.XLOOKUP($F7803,accounts!$A$2:$A$86,accounts!$F$2:$F$86, "Other"))</f>
        <v>United States</v>
      </c>
      <c r="J7803" s="1" t="s">
        <v>131</v>
      </c>
      <c r="K7803" s="3">
        <v>43033.0</v>
      </c>
      <c r="L7803" s="3">
        <v>43090.0</v>
      </c>
      <c r="M7803" s="1">
        <v>47.0</v>
      </c>
    </row>
    <row r="7804">
      <c r="A7804" s="1" t="s">
        <v>8009</v>
      </c>
      <c r="B7804" s="1" t="s">
        <v>105</v>
      </c>
      <c r="C7804" s="1" t="str">
        <f t="array" ref="C7804">_xlfn.XLOOKUP($B7804, sales_teams!$A$2:$A$36, sales_teams!$B$2:$B$36)</f>
        <v>Summer Sewald</v>
      </c>
      <c r="D7804" s="1" t="str">
        <f t="array" ref="D7804">_xlfn.XLOOKUP($B7804, sales_teams!$A$2:$A$36, sales_teams!$C$2:$C$36)</f>
        <v>West</v>
      </c>
      <c r="E7804" s="1" t="s">
        <v>181</v>
      </c>
      <c r="F7804" s="1" t="s">
        <v>59</v>
      </c>
      <c r="G7804" s="1" t="str">
        <f t="array" ref="G7804">IF($F7804="", "", _xlfn.XLOOKUP($F7804,accounts!$A$2:$A$86,accounts!$B$2:$B$86, "Other"))</f>
        <v>medical</v>
      </c>
      <c r="H7804" s="1" t="str">
        <f t="array" ref="H7804">IF($F7804="", "", IFS(_xlfn.XLOOKUP($F7804, accounts!$A$2:$A$86, accounts!$E$2:$E$86, 0)&gt;=1000, "Enterprise", _xlfn.XLOOKUP($F7804, accounts!$A$2:$A$86, accounts!$E$2:$E$86, 0)&gt;=100, "Mid-Market", TRUE, "SMB"))</f>
        <v>SMB</v>
      </c>
      <c r="I7804" s="1" t="str">
        <f t="array" ref="I7804">IF($F7804="", "", _xlfn.XLOOKUP($F7804,accounts!$A$2:$A$86,accounts!$F$2:$F$86, "Other"))</f>
        <v>United States</v>
      </c>
      <c r="J7804" s="1" t="s">
        <v>131</v>
      </c>
      <c r="K7804" s="3">
        <v>43033.0</v>
      </c>
      <c r="L7804" s="3">
        <v>43042.0</v>
      </c>
      <c r="M7804" s="1">
        <v>447.0</v>
      </c>
    </row>
    <row r="7805">
      <c r="A7805" s="1" t="s">
        <v>8010</v>
      </c>
      <c r="B7805" s="1" t="s">
        <v>7</v>
      </c>
      <c r="C7805" s="1" t="str">
        <f t="array" ref="C7805">_xlfn.XLOOKUP($B7805, sales_teams!$A$2:$A$36, sales_teams!$B$2:$B$36)</f>
        <v>Dustin Brinkmann</v>
      </c>
      <c r="D7805" s="1" t="str">
        <f t="array" ref="D7805">_xlfn.XLOOKUP($B7805, sales_teams!$A$2:$A$36, sales_teams!$C$2:$C$36)</f>
        <v>Central</v>
      </c>
      <c r="E7805" s="1" t="s">
        <v>109</v>
      </c>
      <c r="F7805" s="1" t="s">
        <v>79</v>
      </c>
      <c r="G7805" s="1" t="str">
        <f t="array" ref="G7805">IF($F7805="", "", _xlfn.XLOOKUP($F7805,accounts!$A$2:$A$86,accounts!$B$2:$B$86, "Other"))</f>
        <v>entertainment</v>
      </c>
      <c r="H7805" s="1" t="str">
        <f t="array" ref="H7805">IF($F7805="", "", IFS(_xlfn.XLOOKUP($F7805, accounts!$A$2:$A$86, accounts!$E$2:$E$86, 0)&gt;=1000, "Enterprise", _xlfn.XLOOKUP($F7805, accounts!$A$2:$A$86, accounts!$E$2:$E$86, 0)&gt;=100, "Mid-Market", TRUE, "SMB"))</f>
        <v>Mid-Market</v>
      </c>
      <c r="I7805" s="1" t="str">
        <f t="array" ref="I7805">IF($F7805="", "", _xlfn.XLOOKUP($F7805,accounts!$A$2:$A$86,accounts!$F$2:$F$86, "Other"))</f>
        <v>United States</v>
      </c>
      <c r="J7805" s="1" t="s">
        <v>131</v>
      </c>
      <c r="K7805" s="3">
        <v>43034.0</v>
      </c>
      <c r="L7805" s="3">
        <v>43035.0</v>
      </c>
      <c r="M7805" s="1">
        <v>1103.0</v>
      </c>
    </row>
    <row r="7806">
      <c r="A7806" s="1" t="s">
        <v>8011</v>
      </c>
      <c r="B7806" s="1" t="s">
        <v>7</v>
      </c>
      <c r="C7806" s="1" t="str">
        <f t="array" ref="C7806">_xlfn.XLOOKUP($B7806, sales_teams!$A$2:$A$36, sales_teams!$B$2:$B$36)</f>
        <v>Dustin Brinkmann</v>
      </c>
      <c r="D7806" s="1" t="str">
        <f t="array" ref="D7806">_xlfn.XLOOKUP($B7806, sales_teams!$A$2:$A$36, sales_teams!$C$2:$C$36)</f>
        <v>Central</v>
      </c>
      <c r="E7806" s="1" t="s">
        <v>179</v>
      </c>
      <c r="F7806" s="1" t="s">
        <v>89</v>
      </c>
      <c r="G7806" s="1" t="str">
        <f t="array" ref="G7806">IF($F7806="", "", _xlfn.XLOOKUP($F7806,accounts!$A$2:$A$86,accounts!$B$2:$B$86, "Other"))</f>
        <v>finance</v>
      </c>
      <c r="H7806" s="1" t="str">
        <f t="array" ref="H7806">IF($F7806="", "", IFS(_xlfn.XLOOKUP($F7806, accounts!$A$2:$A$86, accounts!$E$2:$E$86, 0)&gt;=1000, "Enterprise", _xlfn.XLOOKUP($F7806, accounts!$A$2:$A$86, accounts!$E$2:$E$86, 0)&gt;=100, "Mid-Market", TRUE, "SMB"))</f>
        <v>Enterprise</v>
      </c>
      <c r="I7806" s="1" t="str">
        <f t="array" ref="I7806">IF($F7806="", "", _xlfn.XLOOKUP($F7806,accounts!$A$2:$A$86,accounts!$F$2:$F$86, "Other"))</f>
        <v>United States</v>
      </c>
      <c r="J7806" s="1" t="s">
        <v>131</v>
      </c>
      <c r="K7806" s="3">
        <v>43034.0</v>
      </c>
      <c r="L7806" s="3">
        <v>43097.0</v>
      </c>
      <c r="M7806" s="1">
        <v>57.0</v>
      </c>
    </row>
    <row r="7807">
      <c r="A7807" s="1" t="s">
        <v>8012</v>
      </c>
      <c r="B7807" s="1" t="s">
        <v>52</v>
      </c>
      <c r="C7807" s="1" t="str">
        <f t="array" ref="C7807">_xlfn.XLOOKUP($B7807, sales_teams!$A$2:$A$36, sales_teams!$B$2:$B$36)</f>
        <v>Rocco Neubert</v>
      </c>
      <c r="D7807" s="1" t="str">
        <f t="array" ref="D7807">_xlfn.XLOOKUP($B7807, sales_teams!$A$2:$A$36, sales_teams!$C$2:$C$36)</f>
        <v>East</v>
      </c>
      <c r="E7807" s="1" t="s">
        <v>181</v>
      </c>
      <c r="F7807" s="1" t="s">
        <v>22</v>
      </c>
      <c r="G7807" s="1" t="str">
        <f t="array" ref="G7807">IF($F7807="", "", _xlfn.XLOOKUP($F7807,accounts!$A$2:$A$86,accounts!$B$2:$B$86, "Other"))</f>
        <v>medical</v>
      </c>
      <c r="H7807" s="1" t="str">
        <f t="array" ref="H7807">IF($F7807="", "", IFS(_xlfn.XLOOKUP($F7807, accounts!$A$2:$A$86, accounts!$E$2:$E$86, 0)&gt;=1000, "Enterprise", _xlfn.XLOOKUP($F7807, accounts!$A$2:$A$86, accounts!$E$2:$E$86, 0)&gt;=100, "Mid-Market", TRUE, "SMB"))</f>
        <v>Mid-Market</v>
      </c>
      <c r="I7807" s="1" t="str">
        <f t="array" ref="I7807">IF($F7807="", "", _xlfn.XLOOKUP($F7807,accounts!$A$2:$A$86,accounts!$F$2:$F$86, "Other"))</f>
        <v>United States</v>
      </c>
      <c r="J7807" s="1" t="s">
        <v>192</v>
      </c>
      <c r="K7807" s="3">
        <v>43034.0</v>
      </c>
      <c r="L7807" s="3">
        <v>43045.0</v>
      </c>
      <c r="M7807" s="1">
        <v>0.0</v>
      </c>
    </row>
    <row r="7808">
      <c r="A7808" s="1" t="s">
        <v>8013</v>
      </c>
      <c r="B7808" s="1" t="s">
        <v>12</v>
      </c>
      <c r="C7808" s="1" t="str">
        <f t="array" ref="C7808">_xlfn.XLOOKUP($B7808, sales_teams!$A$2:$A$36, sales_teams!$B$2:$B$36)</f>
        <v>Dustin Brinkmann</v>
      </c>
      <c r="D7808" s="1" t="str">
        <f t="array" ref="D7808">_xlfn.XLOOKUP($B7808, sales_teams!$A$2:$A$36, sales_teams!$C$2:$C$36)</f>
        <v>Central</v>
      </c>
      <c r="E7808" s="1" t="s">
        <v>194</v>
      </c>
      <c r="F7808" s="1" t="s">
        <v>119</v>
      </c>
      <c r="G7808" s="1" t="str">
        <f t="array" ref="G7808">IF($F7808="", "", _xlfn.XLOOKUP($F7808,accounts!$A$2:$A$86,accounts!$B$2:$B$86, "Other"))</f>
        <v>technology</v>
      </c>
      <c r="H7808" s="1" t="str">
        <f t="array" ref="H7808">IF($F7808="", "", IFS(_xlfn.XLOOKUP($F7808, accounts!$A$2:$A$86, accounts!$E$2:$E$86, 0)&gt;=1000, "Enterprise", _xlfn.XLOOKUP($F7808, accounts!$A$2:$A$86, accounts!$E$2:$E$86, 0)&gt;=100, "Mid-Market", TRUE, "SMB"))</f>
        <v>Enterprise</v>
      </c>
      <c r="I7808" s="1" t="str">
        <f t="array" ref="I7808">IF($F7808="", "", _xlfn.XLOOKUP($F7808,accounts!$A$2:$A$86,accounts!$F$2:$F$86, "Other"))</f>
        <v>Korea</v>
      </c>
      <c r="J7808" s="1" t="s">
        <v>192</v>
      </c>
      <c r="K7808" s="3">
        <v>43034.0</v>
      </c>
      <c r="L7808" s="3">
        <v>43063.0</v>
      </c>
      <c r="M7808" s="1">
        <v>0.0</v>
      </c>
    </row>
    <row r="7809">
      <c r="A7809" s="1" t="s">
        <v>8014</v>
      </c>
      <c r="B7809" s="1" t="s">
        <v>39</v>
      </c>
      <c r="C7809" s="1" t="str">
        <f t="array" ref="C7809">_xlfn.XLOOKUP($B7809, sales_teams!$A$2:$A$36, sales_teams!$B$2:$B$36)</f>
        <v>Cara Losch</v>
      </c>
      <c r="D7809" s="1" t="str">
        <f t="array" ref="D7809">_xlfn.XLOOKUP($B7809, sales_teams!$A$2:$A$36, sales_teams!$C$2:$C$36)</f>
        <v>East</v>
      </c>
      <c r="E7809" s="1" t="s">
        <v>148</v>
      </c>
      <c r="F7809" s="1" t="s">
        <v>140</v>
      </c>
      <c r="G7809" s="1" t="str">
        <f t="array" ref="G7809">IF($F7809="", "", _xlfn.XLOOKUP($F7809,accounts!$A$2:$A$86,accounts!$B$2:$B$86, "Other"))</f>
        <v>employment</v>
      </c>
      <c r="H7809" s="1" t="str">
        <f t="array" ref="H7809">IF($F7809="", "", IFS(_xlfn.XLOOKUP($F7809, accounts!$A$2:$A$86, accounts!$E$2:$E$86, 0)&gt;=1000, "Enterprise", _xlfn.XLOOKUP($F7809, accounts!$A$2:$A$86, accounts!$E$2:$E$86, 0)&gt;=100, "Mid-Market", TRUE, "SMB"))</f>
        <v>Enterprise</v>
      </c>
      <c r="I7809" s="1" t="str">
        <f t="array" ref="I7809">IF($F7809="", "", _xlfn.XLOOKUP($F7809,accounts!$A$2:$A$86,accounts!$F$2:$F$86, "Other"))</f>
        <v>United States</v>
      </c>
      <c r="J7809" s="1" t="s">
        <v>131</v>
      </c>
      <c r="K7809" s="3">
        <v>43034.0</v>
      </c>
      <c r="L7809" s="3">
        <v>43043.0</v>
      </c>
      <c r="M7809" s="1">
        <v>4525.0</v>
      </c>
    </row>
    <row r="7810">
      <c r="A7810" s="1" t="s">
        <v>8015</v>
      </c>
      <c r="B7810" s="1" t="s">
        <v>30</v>
      </c>
      <c r="C7810" s="1" t="str">
        <f t="array" ref="C7810">_xlfn.XLOOKUP($B7810, sales_teams!$A$2:$A$36, sales_teams!$B$2:$B$36)</f>
        <v>Melvin Marxen</v>
      </c>
      <c r="D7810" s="1" t="str">
        <f t="array" ref="D7810">_xlfn.XLOOKUP($B7810, sales_teams!$A$2:$A$36, sales_teams!$C$2:$C$36)</f>
        <v>Central</v>
      </c>
      <c r="E7810" s="1" t="s">
        <v>148</v>
      </c>
      <c r="F7810" s="1" t="s">
        <v>122</v>
      </c>
      <c r="G7810" s="1" t="str">
        <f t="array" ref="G7810">IF($F7810="", "", _xlfn.XLOOKUP($F7810,accounts!$A$2:$A$86,accounts!$B$2:$B$86, "Other"))</f>
        <v>medical</v>
      </c>
      <c r="H7810" s="1" t="str">
        <f t="array" ref="H7810">IF($F7810="", "", IFS(_xlfn.XLOOKUP($F7810, accounts!$A$2:$A$86, accounts!$E$2:$E$86, 0)&gt;=1000, "Enterprise", _xlfn.XLOOKUP($F7810, accounts!$A$2:$A$86, accounts!$E$2:$E$86, 0)&gt;=100, "Mid-Market", TRUE, "SMB"))</f>
        <v>Enterprise</v>
      </c>
      <c r="I7810" s="1" t="str">
        <f t="array" ref="I7810">IF($F7810="", "", _xlfn.XLOOKUP($F7810,accounts!$A$2:$A$86,accounts!$F$2:$F$86, "Other"))</f>
        <v>United States</v>
      </c>
      <c r="J7810" s="1" t="s">
        <v>192</v>
      </c>
      <c r="K7810" s="3">
        <v>43034.0</v>
      </c>
      <c r="L7810" s="3">
        <v>43038.0</v>
      </c>
      <c r="M7810" s="1">
        <v>0.0</v>
      </c>
    </row>
    <row r="7811">
      <c r="A7811" s="1" t="s">
        <v>8016</v>
      </c>
      <c r="B7811" s="1" t="s">
        <v>30</v>
      </c>
      <c r="C7811" s="1" t="str">
        <f t="array" ref="C7811">_xlfn.XLOOKUP($B7811, sales_teams!$A$2:$A$36, sales_teams!$B$2:$B$36)</f>
        <v>Melvin Marxen</v>
      </c>
      <c r="D7811" s="1" t="str">
        <f t="array" ref="D7811">_xlfn.XLOOKUP($B7811, sales_teams!$A$2:$A$36, sales_teams!$C$2:$C$36)</f>
        <v>Central</v>
      </c>
      <c r="E7811" s="1" t="s">
        <v>148</v>
      </c>
      <c r="F7811" s="1" t="s">
        <v>178</v>
      </c>
      <c r="G7811" s="1" t="str">
        <f t="array" ref="G7811">IF($F7811="", "", _xlfn.XLOOKUP($F7811,accounts!$A$2:$A$86,accounts!$B$2:$B$86, "Other"))</f>
        <v>medical</v>
      </c>
      <c r="H7811" s="1" t="str">
        <f t="array" ref="H7811">IF($F7811="", "", IFS(_xlfn.XLOOKUP($F7811, accounts!$A$2:$A$86, accounts!$E$2:$E$86, 0)&gt;=1000, "Enterprise", _xlfn.XLOOKUP($F7811, accounts!$A$2:$A$86, accounts!$E$2:$E$86, 0)&gt;=100, "Mid-Market", TRUE, "SMB"))</f>
        <v>Enterprise</v>
      </c>
      <c r="I7811" s="1" t="str">
        <f t="array" ref="I7811">IF($F7811="", "", _xlfn.XLOOKUP($F7811,accounts!$A$2:$A$86,accounts!$F$2:$F$86, "Other"))</f>
        <v>United States</v>
      </c>
      <c r="J7811" s="1" t="s">
        <v>192</v>
      </c>
      <c r="K7811" s="3">
        <v>43034.0</v>
      </c>
      <c r="L7811" s="3">
        <v>43035.0</v>
      </c>
      <c r="M7811" s="1">
        <v>0.0</v>
      </c>
    </row>
    <row r="7812">
      <c r="A7812" s="1" t="s">
        <v>8017</v>
      </c>
      <c r="B7812" s="1" t="s">
        <v>94</v>
      </c>
      <c r="C7812" s="1" t="str">
        <f t="array" ref="C7812">_xlfn.XLOOKUP($B7812, sales_teams!$A$2:$A$36, sales_teams!$B$2:$B$36)</f>
        <v>Celia Rouche</v>
      </c>
      <c r="D7812" s="1" t="str">
        <f t="array" ref="D7812">_xlfn.XLOOKUP($B7812, sales_teams!$A$2:$A$36, sales_teams!$C$2:$C$36)</f>
        <v>West</v>
      </c>
      <c r="E7812" s="1" t="s">
        <v>181</v>
      </c>
      <c r="F7812" s="1" t="s">
        <v>84</v>
      </c>
      <c r="G7812" s="1" t="str">
        <f t="array" ref="G7812">IF($F7812="", "", _xlfn.XLOOKUP($F7812,accounts!$A$2:$A$86,accounts!$B$2:$B$86, "Other"))</f>
        <v>retail</v>
      </c>
      <c r="H7812" s="1" t="str">
        <f t="array" ref="H7812">IF($F7812="", "", IFS(_xlfn.XLOOKUP($F7812, accounts!$A$2:$A$86, accounts!$E$2:$E$86, 0)&gt;=1000, "Enterprise", _xlfn.XLOOKUP($F7812, accounts!$A$2:$A$86, accounts!$E$2:$E$86, 0)&gt;=100, "Mid-Market", TRUE, "SMB"))</f>
        <v>Enterprise</v>
      </c>
      <c r="I7812" s="1" t="str">
        <f t="array" ref="I7812">IF($F7812="", "", _xlfn.XLOOKUP($F7812,accounts!$A$2:$A$86,accounts!$F$2:$F$86, "Other"))</f>
        <v>United States</v>
      </c>
      <c r="J7812" s="1" t="s">
        <v>131</v>
      </c>
      <c r="K7812" s="3">
        <v>43034.0</v>
      </c>
      <c r="L7812" s="3">
        <v>43036.0</v>
      </c>
      <c r="M7812" s="1">
        <v>504.0</v>
      </c>
    </row>
    <row r="7813">
      <c r="A7813" s="1" t="s">
        <v>8018</v>
      </c>
      <c r="B7813" s="1" t="s">
        <v>26</v>
      </c>
      <c r="C7813" s="1" t="str">
        <f t="array" ref="C7813">_xlfn.XLOOKUP($B7813, sales_teams!$A$2:$A$36, sales_teams!$B$2:$B$36)</f>
        <v>Melvin Marxen</v>
      </c>
      <c r="D7813" s="1" t="str">
        <f t="array" ref="D7813">_xlfn.XLOOKUP($B7813, sales_teams!$A$2:$A$36, sales_teams!$C$2:$C$36)</f>
        <v>Central</v>
      </c>
      <c r="E7813" s="1" t="s">
        <v>148</v>
      </c>
      <c r="F7813" s="1" t="s">
        <v>82</v>
      </c>
      <c r="G7813" s="1" t="str">
        <f t="array" ref="G7813">IF($F7813="", "", _xlfn.XLOOKUP($F7813,accounts!$A$2:$A$86,accounts!$B$2:$B$86, "Other"))</f>
        <v>software</v>
      </c>
      <c r="H7813" s="1" t="str">
        <f t="array" ref="H7813">IF($F7813="", "", IFS(_xlfn.XLOOKUP($F7813, accounts!$A$2:$A$86, accounts!$E$2:$E$86, 0)&gt;=1000, "Enterprise", _xlfn.XLOOKUP($F7813, accounts!$A$2:$A$86, accounts!$E$2:$E$86, 0)&gt;=100, "Mid-Market", TRUE, "SMB"))</f>
        <v>Enterprise</v>
      </c>
      <c r="I7813" s="1" t="str">
        <f t="array" ref="I7813">IF($F7813="", "", _xlfn.XLOOKUP($F7813,accounts!$A$2:$A$86,accounts!$F$2:$F$86, "Other"))</f>
        <v>United States</v>
      </c>
      <c r="J7813" s="1" t="s">
        <v>192</v>
      </c>
      <c r="K7813" s="3">
        <v>43034.0</v>
      </c>
      <c r="L7813" s="3">
        <v>43035.0</v>
      </c>
      <c r="M7813" s="1">
        <v>0.0</v>
      </c>
    </row>
    <row r="7814">
      <c r="A7814" s="1" t="s">
        <v>8019</v>
      </c>
      <c r="B7814" s="1" t="s">
        <v>24</v>
      </c>
      <c r="C7814" s="1" t="str">
        <f t="array" ref="C7814">_xlfn.XLOOKUP($B7814, sales_teams!$A$2:$A$36, sales_teams!$B$2:$B$36)</f>
        <v>Melvin Marxen</v>
      </c>
      <c r="D7814" s="1" t="str">
        <f t="array" ref="D7814">_xlfn.XLOOKUP($B7814, sales_teams!$A$2:$A$36, sales_teams!$C$2:$C$36)</f>
        <v>Central</v>
      </c>
      <c r="E7814" s="1" t="s">
        <v>148</v>
      </c>
      <c r="F7814" s="1" t="s">
        <v>152</v>
      </c>
      <c r="G7814" s="1" t="str">
        <f t="array" ref="G7814">IF($F7814="", "", _xlfn.XLOOKUP($F7814,accounts!$A$2:$A$86,accounts!$B$2:$B$86, "Other"))</f>
        <v>marketing</v>
      </c>
      <c r="H7814" s="1" t="str">
        <f t="array" ref="H7814">IF($F7814="", "", IFS(_xlfn.XLOOKUP($F7814, accounts!$A$2:$A$86, accounts!$E$2:$E$86, 0)&gt;=1000, "Enterprise", _xlfn.XLOOKUP($F7814, accounts!$A$2:$A$86, accounts!$E$2:$E$86, 0)&gt;=100, "Mid-Market", TRUE, "SMB"))</f>
        <v>Mid-Market</v>
      </c>
      <c r="I7814" s="1" t="str">
        <f t="array" ref="I7814">IF($F7814="", "", _xlfn.XLOOKUP($F7814,accounts!$A$2:$A$86,accounts!$F$2:$F$86, "Other"))</f>
        <v>United States</v>
      </c>
      <c r="J7814" s="1" t="s">
        <v>131</v>
      </c>
      <c r="K7814" s="3">
        <v>43034.0</v>
      </c>
      <c r="L7814" s="3">
        <v>43039.0</v>
      </c>
      <c r="M7814" s="1">
        <v>4377.0</v>
      </c>
    </row>
    <row r="7815">
      <c r="A7815" s="1" t="s">
        <v>8020</v>
      </c>
      <c r="B7815" s="1" t="s">
        <v>24</v>
      </c>
      <c r="C7815" s="1" t="str">
        <f t="array" ref="C7815">_xlfn.XLOOKUP($B7815, sales_teams!$A$2:$A$36, sales_teams!$B$2:$B$36)</f>
        <v>Melvin Marxen</v>
      </c>
      <c r="D7815" s="1" t="str">
        <f t="array" ref="D7815">_xlfn.XLOOKUP($B7815, sales_teams!$A$2:$A$36, sales_teams!$C$2:$C$36)</f>
        <v>Central</v>
      </c>
      <c r="E7815" s="1" t="s">
        <v>188</v>
      </c>
      <c r="F7815" s="1" t="s">
        <v>25</v>
      </c>
      <c r="G7815" s="1" t="str">
        <f t="array" ref="G7815">IF($F7815="", "", _xlfn.XLOOKUP($F7815,accounts!$A$2:$A$86,accounts!$B$2:$B$86, "Other"))</f>
        <v>medical</v>
      </c>
      <c r="H7815" s="1" t="str">
        <f t="array" ref="H7815">IF($F7815="", "", IFS(_xlfn.XLOOKUP($F7815, accounts!$A$2:$A$86, accounts!$E$2:$E$86, 0)&gt;=1000, "Enterprise", _xlfn.XLOOKUP($F7815, accounts!$A$2:$A$86, accounts!$E$2:$E$86, 0)&gt;=100, "Mid-Market", TRUE, "SMB"))</f>
        <v>Enterprise</v>
      </c>
      <c r="I7815" s="1" t="str">
        <f t="array" ref="I7815">IF($F7815="", "", _xlfn.XLOOKUP($F7815,accounts!$A$2:$A$86,accounts!$F$2:$F$86, "Other"))</f>
        <v>Kenya</v>
      </c>
      <c r="J7815" s="1" t="s">
        <v>131</v>
      </c>
      <c r="K7815" s="3">
        <v>43034.0</v>
      </c>
      <c r="L7815" s="3">
        <v>43035.0</v>
      </c>
      <c r="M7815" s="1">
        <v>3353.0</v>
      </c>
    </row>
    <row r="7816">
      <c r="A7816" s="1" t="s">
        <v>8021</v>
      </c>
      <c r="B7816" s="1" t="s">
        <v>107</v>
      </c>
      <c r="C7816" s="1" t="str">
        <f t="array" ref="C7816">_xlfn.XLOOKUP($B7816, sales_teams!$A$2:$A$36, sales_teams!$B$2:$B$36)</f>
        <v>Summer Sewald</v>
      </c>
      <c r="D7816" s="1" t="str">
        <f t="array" ref="D7816">_xlfn.XLOOKUP($B7816, sales_teams!$A$2:$A$36, sales_teams!$C$2:$C$36)</f>
        <v>West</v>
      </c>
      <c r="E7816" s="1" t="s">
        <v>194</v>
      </c>
      <c r="F7816" s="1" t="s">
        <v>125</v>
      </c>
      <c r="G7816" s="1" t="str">
        <f t="array" ref="G7816">IF($F7816="", "", _xlfn.XLOOKUP($F7816,accounts!$A$2:$A$86,accounts!$B$2:$B$86, "Other"))</f>
        <v>software</v>
      </c>
      <c r="H7816" s="1" t="str">
        <f t="array" ref="H7816">IF($F7816="", "", IFS(_xlfn.XLOOKUP($F7816, accounts!$A$2:$A$86, accounts!$E$2:$E$86, 0)&gt;=1000, "Enterprise", _xlfn.XLOOKUP($F7816, accounts!$A$2:$A$86, accounts!$E$2:$E$86, 0)&gt;=100, "Mid-Market", TRUE, "SMB"))</f>
        <v>Enterprise</v>
      </c>
      <c r="I7816" s="1" t="str">
        <f t="array" ref="I7816">IF($F7816="", "", _xlfn.XLOOKUP($F7816,accounts!$A$2:$A$86,accounts!$F$2:$F$86, "Other"))</f>
        <v>United States</v>
      </c>
      <c r="J7816" s="1" t="s">
        <v>192</v>
      </c>
      <c r="K7816" s="3">
        <v>43034.0</v>
      </c>
      <c r="L7816" s="3">
        <v>43039.0</v>
      </c>
      <c r="M7816" s="1">
        <v>0.0</v>
      </c>
    </row>
    <row r="7817">
      <c r="A7817" s="1" t="s">
        <v>8022</v>
      </c>
      <c r="B7817" s="1" t="s">
        <v>107</v>
      </c>
      <c r="C7817" s="1" t="str">
        <f t="array" ref="C7817">_xlfn.XLOOKUP($B7817, sales_teams!$A$2:$A$36, sales_teams!$B$2:$B$36)</f>
        <v>Summer Sewald</v>
      </c>
      <c r="D7817" s="1" t="str">
        <f t="array" ref="D7817">_xlfn.XLOOKUP($B7817, sales_teams!$A$2:$A$36, sales_teams!$C$2:$C$36)</f>
        <v>West</v>
      </c>
      <c r="E7817" s="1" t="s">
        <v>179</v>
      </c>
      <c r="F7817" s="1" t="s">
        <v>84</v>
      </c>
      <c r="G7817" s="1" t="str">
        <f t="array" ref="G7817">IF($F7817="", "", _xlfn.XLOOKUP($F7817,accounts!$A$2:$A$86,accounts!$B$2:$B$86, "Other"))</f>
        <v>retail</v>
      </c>
      <c r="H7817" s="1" t="str">
        <f t="array" ref="H7817">IF($F7817="", "", IFS(_xlfn.XLOOKUP($F7817, accounts!$A$2:$A$86, accounts!$E$2:$E$86, 0)&gt;=1000, "Enterprise", _xlfn.XLOOKUP($F7817, accounts!$A$2:$A$86, accounts!$E$2:$E$86, 0)&gt;=100, "Mid-Market", TRUE, "SMB"))</f>
        <v>Enterprise</v>
      </c>
      <c r="I7817" s="1" t="str">
        <f t="array" ref="I7817">IF($F7817="", "", _xlfn.XLOOKUP($F7817,accounts!$A$2:$A$86,accounts!$F$2:$F$86, "Other"))</f>
        <v>United States</v>
      </c>
      <c r="J7817" s="1" t="s">
        <v>131</v>
      </c>
      <c r="K7817" s="3">
        <v>43034.0</v>
      </c>
      <c r="L7817" s="3">
        <v>43042.0</v>
      </c>
      <c r="M7817" s="1">
        <v>50.0</v>
      </c>
    </row>
    <row r="7818">
      <c r="A7818" s="1" t="s">
        <v>8023</v>
      </c>
      <c r="B7818" s="1" t="s">
        <v>28</v>
      </c>
      <c r="C7818" s="1" t="str">
        <f t="array" ref="C7818">_xlfn.XLOOKUP($B7818, sales_teams!$A$2:$A$36, sales_teams!$B$2:$B$36)</f>
        <v>Melvin Marxen</v>
      </c>
      <c r="D7818" s="1" t="str">
        <f t="array" ref="D7818">_xlfn.XLOOKUP($B7818, sales_teams!$A$2:$A$36, sales_teams!$C$2:$C$36)</f>
        <v>Central</v>
      </c>
      <c r="E7818" s="1" t="s">
        <v>181</v>
      </c>
      <c r="F7818" s="1" t="s">
        <v>64</v>
      </c>
      <c r="G7818" s="1" t="str">
        <f t="array" ref="G7818">IF($F7818="", "", _xlfn.XLOOKUP($F7818,accounts!$A$2:$A$86,accounts!$B$2:$B$86, "Other"))</f>
        <v>technology</v>
      </c>
      <c r="H7818" s="1" t="str">
        <f t="array" ref="H7818">IF($F7818="", "", IFS(_xlfn.XLOOKUP($F7818, accounts!$A$2:$A$86, accounts!$E$2:$E$86, 0)&gt;=1000, "Enterprise", _xlfn.XLOOKUP($F7818, accounts!$A$2:$A$86, accounts!$E$2:$E$86, 0)&gt;=100, "Mid-Market", TRUE, "SMB"))</f>
        <v>Enterprise</v>
      </c>
      <c r="I7818" s="1" t="str">
        <f t="array" ref="I7818">IF($F7818="", "", _xlfn.XLOOKUP($F7818,accounts!$A$2:$A$86,accounts!$F$2:$F$86, "Other"))</f>
        <v>United States</v>
      </c>
      <c r="J7818" s="1" t="s">
        <v>192</v>
      </c>
      <c r="K7818" s="3">
        <v>43034.0</v>
      </c>
      <c r="L7818" s="3">
        <v>43038.0</v>
      </c>
      <c r="M7818" s="1">
        <v>0.0</v>
      </c>
    </row>
    <row r="7819">
      <c r="A7819" s="1" t="s">
        <v>8024</v>
      </c>
      <c r="B7819" s="1" t="s">
        <v>60</v>
      </c>
      <c r="C7819" s="1" t="str">
        <f t="array" ref="C7819">_xlfn.XLOOKUP($B7819, sales_teams!$A$2:$A$36, sales_teams!$B$2:$B$36)</f>
        <v>Celia Rouche</v>
      </c>
      <c r="D7819" s="1" t="str">
        <f t="array" ref="D7819">_xlfn.XLOOKUP($B7819, sales_teams!$A$2:$A$36, sales_teams!$C$2:$C$36)</f>
        <v>West</v>
      </c>
      <c r="E7819" s="1" t="s">
        <v>181</v>
      </c>
      <c r="G7819" s="1" t="str">
        <f t="array" ref="G7819">IF($F7819="", "", _xlfn.XLOOKUP($F7819,accounts!$A$2:$A$86,accounts!$B$2:$B$86, "Other"))</f>
        <v/>
      </c>
      <c r="H7819" s="1" t="str">
        <f t="array" ref="H7819">IF($F7819="", "", IFS(_xlfn.XLOOKUP($F7819, accounts!$A$2:$A$86, accounts!$E$2:$E$86, 0)&gt;=1000, "Enterprise", _xlfn.XLOOKUP($F7819, accounts!$A$2:$A$86, accounts!$E$2:$E$86, 0)&gt;=100, "Mid-Market", TRUE, "SMB"))</f>
        <v/>
      </c>
      <c r="I7819" s="1" t="str">
        <f t="array" ref="I7819">IF($F7819="", "", _xlfn.XLOOKUP($F7819,accounts!$A$2:$A$86,accounts!$F$2:$F$86, "Other"))</f>
        <v/>
      </c>
      <c r="J7819" s="1" t="s">
        <v>189</v>
      </c>
      <c r="K7819" s="3">
        <v>43034.0</v>
      </c>
    </row>
    <row r="7820">
      <c r="A7820" s="1" t="s">
        <v>8025</v>
      </c>
      <c r="B7820" s="1" t="s">
        <v>60</v>
      </c>
      <c r="C7820" s="1" t="str">
        <f t="array" ref="C7820">_xlfn.XLOOKUP($B7820, sales_teams!$A$2:$A$36, sales_teams!$B$2:$B$36)</f>
        <v>Celia Rouche</v>
      </c>
      <c r="D7820" s="1" t="str">
        <f t="array" ref="D7820">_xlfn.XLOOKUP($B7820, sales_teams!$A$2:$A$36, sales_teams!$C$2:$C$36)</f>
        <v>West</v>
      </c>
      <c r="E7820" s="1" t="s">
        <v>181</v>
      </c>
      <c r="F7820" s="1" t="s">
        <v>36</v>
      </c>
      <c r="G7820" s="1" t="str">
        <f t="array" ref="G7820">IF($F7820="", "", _xlfn.XLOOKUP($F7820,accounts!$A$2:$A$86,accounts!$B$2:$B$86, "Other"))</f>
        <v>retail</v>
      </c>
      <c r="H7820" s="1" t="str">
        <f t="array" ref="H7820">IF($F7820="", "", IFS(_xlfn.XLOOKUP($F7820, accounts!$A$2:$A$86, accounts!$E$2:$E$86, 0)&gt;=1000, "Enterprise", _xlfn.XLOOKUP($F7820, accounts!$A$2:$A$86, accounts!$E$2:$E$86, 0)&gt;=100, "Mid-Market", TRUE, "SMB"))</f>
        <v>Enterprise</v>
      </c>
      <c r="I7820" s="1" t="str">
        <f t="array" ref="I7820">IF($F7820="", "", _xlfn.XLOOKUP($F7820,accounts!$A$2:$A$86,accounts!$F$2:$F$86, "Other"))</f>
        <v>United States</v>
      </c>
      <c r="J7820" s="1" t="s">
        <v>192</v>
      </c>
      <c r="K7820" s="3">
        <v>43034.0</v>
      </c>
      <c r="L7820" s="3">
        <v>43036.0</v>
      </c>
      <c r="M7820" s="1">
        <v>0.0</v>
      </c>
    </row>
    <row r="7821">
      <c r="A7821" s="1" t="s">
        <v>8026</v>
      </c>
      <c r="B7821" s="1" t="s">
        <v>60</v>
      </c>
      <c r="C7821" s="1" t="str">
        <f t="array" ref="C7821">_xlfn.XLOOKUP($B7821, sales_teams!$A$2:$A$36, sales_teams!$B$2:$B$36)</f>
        <v>Celia Rouche</v>
      </c>
      <c r="D7821" s="1" t="str">
        <f t="array" ref="D7821">_xlfn.XLOOKUP($B7821, sales_teams!$A$2:$A$36, sales_teams!$C$2:$C$36)</f>
        <v>West</v>
      </c>
      <c r="E7821" s="1" t="s">
        <v>181</v>
      </c>
      <c r="F7821" s="1" t="s">
        <v>117</v>
      </c>
      <c r="G7821" s="1" t="str">
        <f t="array" ref="G7821">IF($F7821="", "", _xlfn.XLOOKUP($F7821,accounts!$A$2:$A$86,accounts!$B$2:$B$86, "Other"))</f>
        <v>retail</v>
      </c>
      <c r="H7821" s="1" t="str">
        <f t="array" ref="H7821">IF($F7821="", "", IFS(_xlfn.XLOOKUP($F7821, accounts!$A$2:$A$86, accounts!$E$2:$E$86, 0)&gt;=1000, "Enterprise", _xlfn.XLOOKUP($F7821, accounts!$A$2:$A$86, accounts!$E$2:$E$86, 0)&gt;=100, "Mid-Market", TRUE, "SMB"))</f>
        <v>Mid-Market</v>
      </c>
      <c r="I7821" s="1" t="str">
        <f t="array" ref="I7821">IF($F7821="", "", _xlfn.XLOOKUP($F7821,accounts!$A$2:$A$86,accounts!$F$2:$F$86, "Other"))</f>
        <v>United States</v>
      </c>
      <c r="J7821" s="1" t="s">
        <v>192</v>
      </c>
      <c r="K7821" s="3">
        <v>43034.0</v>
      </c>
      <c r="L7821" s="3">
        <v>43035.0</v>
      </c>
      <c r="M7821" s="1">
        <v>0.0</v>
      </c>
    </row>
    <row r="7822">
      <c r="A7822" s="1" t="s">
        <v>8027</v>
      </c>
      <c r="B7822" s="1" t="s">
        <v>60</v>
      </c>
      <c r="C7822" s="1" t="str">
        <f t="array" ref="C7822">_xlfn.XLOOKUP($B7822, sales_teams!$A$2:$A$36, sales_teams!$B$2:$B$36)</f>
        <v>Celia Rouche</v>
      </c>
      <c r="D7822" s="1" t="str">
        <f t="array" ref="D7822">_xlfn.XLOOKUP($B7822, sales_teams!$A$2:$A$36, sales_teams!$C$2:$C$36)</f>
        <v>West</v>
      </c>
      <c r="E7822" s="1" t="s">
        <v>188</v>
      </c>
      <c r="F7822" s="1" t="s">
        <v>161</v>
      </c>
      <c r="G7822" s="1" t="str">
        <f t="array" ref="G7822">IF($F7822="", "", _xlfn.XLOOKUP($F7822,accounts!$A$2:$A$86,accounts!$B$2:$B$86, "Other"))</f>
        <v>marketing</v>
      </c>
      <c r="H7822" s="1" t="str">
        <f t="array" ref="H7822">IF($F7822="", "", IFS(_xlfn.XLOOKUP($F7822, accounts!$A$2:$A$86, accounts!$E$2:$E$86, 0)&gt;=1000, "Enterprise", _xlfn.XLOOKUP($F7822, accounts!$A$2:$A$86, accounts!$E$2:$E$86, 0)&gt;=100, "Mid-Market", TRUE, "SMB"))</f>
        <v>Enterprise</v>
      </c>
      <c r="I7822" s="1" t="str">
        <f t="array" ref="I7822">IF($F7822="", "", _xlfn.XLOOKUP($F7822,accounts!$A$2:$A$86,accounts!$F$2:$F$86, "Other"))</f>
        <v>Poland</v>
      </c>
      <c r="J7822" s="1" t="s">
        <v>192</v>
      </c>
      <c r="K7822" s="3">
        <v>43034.0</v>
      </c>
      <c r="L7822" s="3">
        <v>43043.0</v>
      </c>
      <c r="M7822" s="1">
        <v>0.0</v>
      </c>
    </row>
    <row r="7823">
      <c r="A7823" s="1" t="s">
        <v>8028</v>
      </c>
      <c r="B7823" s="1" t="s">
        <v>34</v>
      </c>
      <c r="C7823" s="1" t="str">
        <f t="array" ref="C7823">_xlfn.XLOOKUP($B7823, sales_teams!$A$2:$A$36, sales_teams!$B$2:$B$36)</f>
        <v>Cara Losch</v>
      </c>
      <c r="D7823" s="1" t="str">
        <f t="array" ref="D7823">_xlfn.XLOOKUP($B7823, sales_teams!$A$2:$A$36, sales_teams!$C$2:$C$36)</f>
        <v>East</v>
      </c>
      <c r="E7823" s="1" t="s">
        <v>181</v>
      </c>
      <c r="F7823" s="1" t="s">
        <v>98</v>
      </c>
      <c r="G7823" s="1" t="str">
        <f t="array" ref="G7823">IF($F7823="", "", _xlfn.XLOOKUP($F7823,accounts!$A$2:$A$86,accounts!$B$2:$B$86, "Other"))</f>
        <v>retail</v>
      </c>
      <c r="H7823" s="1" t="str">
        <f t="array" ref="H7823">IF($F7823="", "", IFS(_xlfn.XLOOKUP($F7823, accounts!$A$2:$A$86, accounts!$E$2:$E$86, 0)&gt;=1000, "Enterprise", _xlfn.XLOOKUP($F7823, accounts!$A$2:$A$86, accounts!$E$2:$E$86, 0)&gt;=100, "Mid-Market", TRUE, "SMB"))</f>
        <v>Enterprise</v>
      </c>
      <c r="I7823" s="1" t="str">
        <f t="array" ref="I7823">IF($F7823="", "", _xlfn.XLOOKUP($F7823,accounts!$A$2:$A$86,accounts!$F$2:$F$86, "Other"))</f>
        <v>Japan</v>
      </c>
      <c r="J7823" s="1" t="s">
        <v>192</v>
      </c>
      <c r="K7823" s="3">
        <v>43034.0</v>
      </c>
      <c r="L7823" s="3">
        <v>43039.0</v>
      </c>
      <c r="M7823" s="1">
        <v>0.0</v>
      </c>
    </row>
    <row r="7824">
      <c r="A7824" s="1" t="s">
        <v>8029</v>
      </c>
      <c r="B7824" s="1" t="s">
        <v>34</v>
      </c>
      <c r="C7824" s="1" t="str">
        <f t="array" ref="C7824">_xlfn.XLOOKUP($B7824, sales_teams!$A$2:$A$36, sales_teams!$B$2:$B$36)</f>
        <v>Cara Losch</v>
      </c>
      <c r="D7824" s="1" t="str">
        <f t="array" ref="D7824">_xlfn.XLOOKUP($B7824, sales_teams!$A$2:$A$36, sales_teams!$C$2:$C$36)</f>
        <v>East</v>
      </c>
      <c r="E7824" s="1" t="s">
        <v>181</v>
      </c>
      <c r="F7824" s="1" t="s">
        <v>173</v>
      </c>
      <c r="G7824" s="1" t="str">
        <f t="array" ref="G7824">IF($F7824="", "", _xlfn.XLOOKUP($F7824,accounts!$A$2:$A$86,accounts!$B$2:$B$86, "Other"))</f>
        <v>technology</v>
      </c>
      <c r="H7824" s="1" t="str">
        <f t="array" ref="H7824">IF($F7824="", "", IFS(_xlfn.XLOOKUP($F7824, accounts!$A$2:$A$86, accounts!$E$2:$E$86, 0)&gt;=1000, "Enterprise", _xlfn.XLOOKUP($F7824, accounts!$A$2:$A$86, accounts!$E$2:$E$86, 0)&gt;=100, "Mid-Market", TRUE, "SMB"))</f>
        <v>Mid-Market</v>
      </c>
      <c r="I7824" s="1" t="str">
        <f t="array" ref="I7824">IF($F7824="", "", _xlfn.XLOOKUP($F7824,accounts!$A$2:$A$86,accounts!$F$2:$F$86, "Other"))</f>
        <v>China</v>
      </c>
      <c r="J7824" s="1" t="s">
        <v>192</v>
      </c>
      <c r="K7824" s="3">
        <v>43034.0</v>
      </c>
      <c r="L7824" s="3">
        <v>43036.0</v>
      </c>
      <c r="M7824" s="1">
        <v>0.0</v>
      </c>
    </row>
    <row r="7825">
      <c r="A7825" s="1" t="s">
        <v>8030</v>
      </c>
      <c r="B7825" s="1" t="s">
        <v>105</v>
      </c>
      <c r="C7825" s="1" t="str">
        <f t="array" ref="C7825">_xlfn.XLOOKUP($B7825, sales_teams!$A$2:$A$36, sales_teams!$B$2:$B$36)</f>
        <v>Summer Sewald</v>
      </c>
      <c r="D7825" s="1" t="str">
        <f t="array" ref="D7825">_xlfn.XLOOKUP($B7825, sales_teams!$A$2:$A$36, sales_teams!$C$2:$C$36)</f>
        <v>West</v>
      </c>
      <c r="E7825" s="1" t="s">
        <v>148</v>
      </c>
      <c r="F7825" s="1" t="s">
        <v>113</v>
      </c>
      <c r="G7825" s="1" t="str">
        <f t="array" ref="G7825">IF($F7825="", "", _xlfn.XLOOKUP($F7825,accounts!$A$2:$A$86,accounts!$B$2:$B$86, "Other"))</f>
        <v>telecommunications</v>
      </c>
      <c r="H7825" s="1" t="str">
        <f t="array" ref="H7825">IF($F7825="", "", IFS(_xlfn.XLOOKUP($F7825, accounts!$A$2:$A$86, accounts!$E$2:$E$86, 0)&gt;=1000, "Enterprise", _xlfn.XLOOKUP($F7825, accounts!$A$2:$A$86, accounts!$E$2:$E$86, 0)&gt;=100, "Mid-Market", TRUE, "SMB"))</f>
        <v>Mid-Market</v>
      </c>
      <c r="I7825" s="1" t="str">
        <f t="array" ref="I7825">IF($F7825="", "", _xlfn.XLOOKUP($F7825,accounts!$A$2:$A$86,accounts!$F$2:$F$86, "Other"))</f>
        <v>United States</v>
      </c>
      <c r="J7825" s="1" t="s">
        <v>189</v>
      </c>
      <c r="K7825" s="3">
        <v>43034.0</v>
      </c>
    </row>
    <row r="7826">
      <c r="A7826" s="1" t="s">
        <v>8031</v>
      </c>
      <c r="B7826" s="1" t="s">
        <v>7</v>
      </c>
      <c r="C7826" s="1" t="str">
        <f t="array" ref="C7826">_xlfn.XLOOKUP($B7826, sales_teams!$A$2:$A$36, sales_teams!$B$2:$B$36)</f>
        <v>Dustin Brinkmann</v>
      </c>
      <c r="D7826" s="1" t="str">
        <f t="array" ref="D7826">_xlfn.XLOOKUP($B7826, sales_teams!$A$2:$A$36, sales_teams!$C$2:$C$36)</f>
        <v>Central</v>
      </c>
      <c r="E7826" s="1" t="s">
        <v>194</v>
      </c>
      <c r="F7826" s="1" t="s">
        <v>150</v>
      </c>
      <c r="G7826" s="1" t="str">
        <f t="array" ref="G7826">IF($F7826="", "", _xlfn.XLOOKUP($F7826,accounts!$A$2:$A$86,accounts!$B$2:$B$86, "Other"))</f>
        <v>technology</v>
      </c>
      <c r="H7826" s="1" t="str">
        <f t="array" ref="H7826">IF($F7826="", "", IFS(_xlfn.XLOOKUP($F7826, accounts!$A$2:$A$86, accounts!$E$2:$E$86, 0)&gt;=1000, "Enterprise", _xlfn.XLOOKUP($F7826, accounts!$A$2:$A$86, accounts!$E$2:$E$86, 0)&gt;=100, "Mid-Market", TRUE, "SMB"))</f>
        <v>Enterprise</v>
      </c>
      <c r="I7826" s="1" t="str">
        <f t="array" ref="I7826">IF($F7826="", "", _xlfn.XLOOKUP($F7826,accounts!$A$2:$A$86,accounts!$F$2:$F$86, "Other"))</f>
        <v>United States</v>
      </c>
      <c r="J7826" s="1" t="s">
        <v>131</v>
      </c>
      <c r="K7826" s="3">
        <v>43035.0</v>
      </c>
      <c r="L7826" s="3">
        <v>43076.0</v>
      </c>
      <c r="M7826" s="1">
        <v>5269.0</v>
      </c>
    </row>
    <row r="7827">
      <c r="A7827" s="1" t="s">
        <v>8032</v>
      </c>
      <c r="B7827" s="1" t="s">
        <v>57</v>
      </c>
      <c r="C7827" s="1" t="str">
        <f t="array" ref="C7827">_xlfn.XLOOKUP($B7827, sales_teams!$A$2:$A$36, sales_teams!$B$2:$B$36)</f>
        <v>Rocco Neubert</v>
      </c>
      <c r="D7827" s="1" t="str">
        <f t="array" ref="D7827">_xlfn.XLOOKUP($B7827, sales_teams!$A$2:$A$36, sales_teams!$C$2:$C$36)</f>
        <v>East</v>
      </c>
      <c r="E7827" s="1" t="s">
        <v>148</v>
      </c>
      <c r="F7827" s="1" t="s">
        <v>32</v>
      </c>
      <c r="G7827" s="1" t="str">
        <f t="array" ref="G7827">IF($F7827="", "", _xlfn.XLOOKUP($F7827,accounts!$A$2:$A$86,accounts!$B$2:$B$86, "Other"))</f>
        <v>medical</v>
      </c>
      <c r="H7827" s="1" t="str">
        <f t="array" ref="H7827">IF($F7827="", "", IFS(_xlfn.XLOOKUP($F7827, accounts!$A$2:$A$86, accounts!$E$2:$E$86, 0)&gt;=1000, "Enterprise", _xlfn.XLOOKUP($F7827, accounts!$A$2:$A$86, accounts!$E$2:$E$86, 0)&gt;=100, "Mid-Market", TRUE, "SMB"))</f>
        <v>Enterprise</v>
      </c>
      <c r="I7827" s="1" t="str">
        <f t="array" ref="I7827">IF($F7827="", "", _xlfn.XLOOKUP($F7827,accounts!$A$2:$A$86,accounts!$F$2:$F$86, "Other"))</f>
        <v>United States</v>
      </c>
      <c r="J7827" s="1" t="s">
        <v>131</v>
      </c>
      <c r="K7827" s="3">
        <v>43035.0</v>
      </c>
      <c r="L7827" s="3">
        <v>43036.0</v>
      </c>
      <c r="M7827" s="1">
        <v>5275.0</v>
      </c>
    </row>
    <row r="7828">
      <c r="A7828" s="1" t="s">
        <v>8033</v>
      </c>
      <c r="B7828" s="1" t="s">
        <v>52</v>
      </c>
      <c r="C7828" s="1" t="str">
        <f t="array" ref="C7828">_xlfn.XLOOKUP($B7828, sales_teams!$A$2:$A$36, sales_teams!$B$2:$B$36)</f>
        <v>Rocco Neubert</v>
      </c>
      <c r="D7828" s="1" t="str">
        <f t="array" ref="D7828">_xlfn.XLOOKUP($B7828, sales_teams!$A$2:$A$36, sales_teams!$C$2:$C$36)</f>
        <v>East</v>
      </c>
      <c r="E7828" s="1" t="s">
        <v>194</v>
      </c>
      <c r="F7828" s="1" t="s">
        <v>169</v>
      </c>
      <c r="G7828" s="1" t="str">
        <f t="array" ref="G7828">IF($F7828="", "", _xlfn.XLOOKUP($F7828,accounts!$A$2:$A$86,accounts!$B$2:$B$86, "Other"))</f>
        <v>entertainment</v>
      </c>
      <c r="H7828" s="1" t="str">
        <f t="array" ref="H7828">IF($F7828="", "", IFS(_xlfn.XLOOKUP($F7828, accounts!$A$2:$A$86, accounts!$E$2:$E$86, 0)&gt;=1000, "Enterprise", _xlfn.XLOOKUP($F7828, accounts!$A$2:$A$86, accounts!$E$2:$E$86, 0)&gt;=100, "Mid-Market", TRUE, "SMB"))</f>
        <v>Enterprise</v>
      </c>
      <c r="I7828" s="1" t="str">
        <f t="array" ref="I7828">IF($F7828="", "", _xlfn.XLOOKUP($F7828,accounts!$A$2:$A$86,accounts!$F$2:$F$86, "Other"))</f>
        <v>United States</v>
      </c>
      <c r="J7828" s="1" t="s">
        <v>192</v>
      </c>
      <c r="K7828" s="3">
        <v>43035.0</v>
      </c>
      <c r="L7828" s="3">
        <v>43037.0</v>
      </c>
      <c r="M7828" s="1">
        <v>0.0</v>
      </c>
    </row>
    <row r="7829">
      <c r="A7829" s="1" t="s">
        <v>8034</v>
      </c>
      <c r="B7829" s="1" t="s">
        <v>12</v>
      </c>
      <c r="C7829" s="1" t="str">
        <f t="array" ref="C7829">_xlfn.XLOOKUP($B7829, sales_teams!$A$2:$A$36, sales_teams!$B$2:$B$36)</f>
        <v>Dustin Brinkmann</v>
      </c>
      <c r="D7829" s="1" t="str">
        <f t="array" ref="D7829">_xlfn.XLOOKUP($B7829, sales_teams!$A$2:$A$36, sales_teams!$C$2:$C$36)</f>
        <v>Central</v>
      </c>
      <c r="E7829" s="1" t="s">
        <v>188</v>
      </c>
      <c r="F7829" s="1" t="s">
        <v>64</v>
      </c>
      <c r="G7829" s="1" t="str">
        <f t="array" ref="G7829">IF($F7829="", "", _xlfn.XLOOKUP($F7829,accounts!$A$2:$A$86,accounts!$B$2:$B$86, "Other"))</f>
        <v>technology</v>
      </c>
      <c r="H7829" s="1" t="str">
        <f t="array" ref="H7829">IF($F7829="", "", IFS(_xlfn.XLOOKUP($F7829, accounts!$A$2:$A$86, accounts!$E$2:$E$86, 0)&gt;=1000, "Enterprise", _xlfn.XLOOKUP($F7829, accounts!$A$2:$A$86, accounts!$E$2:$E$86, 0)&gt;=100, "Mid-Market", TRUE, "SMB"))</f>
        <v>Enterprise</v>
      </c>
      <c r="I7829" s="1" t="str">
        <f t="array" ref="I7829">IF($F7829="", "", _xlfn.XLOOKUP($F7829,accounts!$A$2:$A$86,accounts!$F$2:$F$86, "Other"))</f>
        <v>United States</v>
      </c>
      <c r="J7829" s="1" t="s">
        <v>192</v>
      </c>
      <c r="K7829" s="3">
        <v>43035.0</v>
      </c>
      <c r="L7829" s="3">
        <v>43046.0</v>
      </c>
      <c r="M7829" s="1">
        <v>0.0</v>
      </c>
    </row>
    <row r="7830">
      <c r="A7830" s="1" t="s">
        <v>8035</v>
      </c>
      <c r="B7830" s="1" t="s">
        <v>39</v>
      </c>
      <c r="C7830" s="1" t="str">
        <f t="array" ref="C7830">_xlfn.XLOOKUP($B7830, sales_teams!$A$2:$A$36, sales_teams!$B$2:$B$36)</f>
        <v>Cara Losch</v>
      </c>
      <c r="D7830" s="1" t="str">
        <f t="array" ref="D7830">_xlfn.XLOOKUP($B7830, sales_teams!$A$2:$A$36, sales_teams!$C$2:$C$36)</f>
        <v>East</v>
      </c>
      <c r="E7830" s="1" t="s">
        <v>181</v>
      </c>
      <c r="F7830" s="1" t="s">
        <v>132</v>
      </c>
      <c r="G7830" s="1" t="str">
        <f t="array" ref="G7830">IF($F7830="", "", _xlfn.XLOOKUP($F7830,accounts!$A$2:$A$86,accounts!$B$2:$B$86, "Other"))</f>
        <v>marketing</v>
      </c>
      <c r="H7830" s="1" t="str">
        <f t="array" ref="H7830">IF($F7830="", "", IFS(_xlfn.XLOOKUP($F7830, accounts!$A$2:$A$86, accounts!$E$2:$E$86, 0)&gt;=1000, "Enterprise", _xlfn.XLOOKUP($F7830, accounts!$A$2:$A$86, accounts!$E$2:$E$86, 0)&gt;=100, "Mid-Market", TRUE, "SMB"))</f>
        <v>Enterprise</v>
      </c>
      <c r="I7830" s="1" t="str">
        <f t="array" ref="I7830">IF($F7830="", "", _xlfn.XLOOKUP($F7830,accounts!$A$2:$A$86,accounts!$F$2:$F$86, "Other"))</f>
        <v>Jordan</v>
      </c>
      <c r="J7830" s="1" t="s">
        <v>131</v>
      </c>
      <c r="K7830" s="3">
        <v>43035.0</v>
      </c>
      <c r="L7830" s="3">
        <v>43037.0</v>
      </c>
      <c r="M7830" s="1">
        <v>601.0</v>
      </c>
    </row>
    <row r="7831">
      <c r="A7831" s="1" t="s">
        <v>8036</v>
      </c>
      <c r="B7831" s="1" t="s">
        <v>30</v>
      </c>
      <c r="C7831" s="1" t="str">
        <f t="array" ref="C7831">_xlfn.XLOOKUP($B7831, sales_teams!$A$2:$A$36, sales_teams!$B$2:$B$36)</f>
        <v>Melvin Marxen</v>
      </c>
      <c r="D7831" s="1" t="str">
        <f t="array" ref="D7831">_xlfn.XLOOKUP($B7831, sales_teams!$A$2:$A$36, sales_teams!$C$2:$C$36)</f>
        <v>Central</v>
      </c>
      <c r="E7831" s="1" t="s">
        <v>242</v>
      </c>
      <c r="F7831" s="1" t="s">
        <v>165</v>
      </c>
      <c r="G7831" s="1" t="str">
        <f t="array" ref="G7831">IF($F7831="", "", _xlfn.XLOOKUP($F7831,accounts!$A$2:$A$86,accounts!$B$2:$B$86, "Other"))</f>
        <v>telecommunications</v>
      </c>
      <c r="H7831" s="1" t="str">
        <f t="array" ref="H7831">IF($F7831="", "", IFS(_xlfn.XLOOKUP($F7831, accounts!$A$2:$A$86, accounts!$E$2:$E$86, 0)&gt;=1000, "Enterprise", _xlfn.XLOOKUP($F7831, accounts!$A$2:$A$86, accounts!$E$2:$E$86, 0)&gt;=100, "Mid-Market", TRUE, "SMB"))</f>
        <v>Enterprise</v>
      </c>
      <c r="I7831" s="1" t="str">
        <f t="array" ref="I7831">IF($F7831="", "", _xlfn.XLOOKUP($F7831,accounts!$A$2:$A$86,accounts!$F$2:$F$86, "Other"))</f>
        <v>United States</v>
      </c>
      <c r="J7831" s="1" t="s">
        <v>192</v>
      </c>
      <c r="K7831" s="3">
        <v>43035.0</v>
      </c>
      <c r="L7831" s="3">
        <v>43049.0</v>
      </c>
      <c r="M7831" s="1">
        <v>0.0</v>
      </c>
    </row>
    <row r="7832">
      <c r="A7832" s="1" t="s">
        <v>8037</v>
      </c>
      <c r="B7832" s="1" t="s">
        <v>30</v>
      </c>
      <c r="C7832" s="1" t="str">
        <f t="array" ref="C7832">_xlfn.XLOOKUP($B7832, sales_teams!$A$2:$A$36, sales_teams!$B$2:$B$36)</f>
        <v>Melvin Marxen</v>
      </c>
      <c r="D7832" s="1" t="str">
        <f t="array" ref="D7832">_xlfn.XLOOKUP($B7832, sales_teams!$A$2:$A$36, sales_teams!$C$2:$C$36)</f>
        <v>Central</v>
      </c>
      <c r="E7832" s="1" t="s">
        <v>179</v>
      </c>
      <c r="F7832" s="1" t="s">
        <v>89</v>
      </c>
      <c r="G7832" s="1" t="str">
        <f t="array" ref="G7832">IF($F7832="", "", _xlfn.XLOOKUP($F7832,accounts!$A$2:$A$86,accounts!$B$2:$B$86, "Other"))</f>
        <v>finance</v>
      </c>
      <c r="H7832" s="1" t="str">
        <f t="array" ref="H7832">IF($F7832="", "", IFS(_xlfn.XLOOKUP($F7832, accounts!$A$2:$A$86, accounts!$E$2:$E$86, 0)&gt;=1000, "Enterprise", _xlfn.XLOOKUP($F7832, accounts!$A$2:$A$86, accounts!$E$2:$E$86, 0)&gt;=100, "Mid-Market", TRUE, "SMB"))</f>
        <v>Enterprise</v>
      </c>
      <c r="I7832" s="1" t="str">
        <f t="array" ref="I7832">IF($F7832="", "", _xlfn.XLOOKUP($F7832,accounts!$A$2:$A$86,accounts!$F$2:$F$86, "Other"))</f>
        <v>United States</v>
      </c>
      <c r="J7832" s="1" t="s">
        <v>131</v>
      </c>
      <c r="K7832" s="3">
        <v>43035.0</v>
      </c>
      <c r="L7832" s="3">
        <v>43098.0</v>
      </c>
      <c r="M7832" s="1">
        <v>53.0</v>
      </c>
    </row>
    <row r="7833">
      <c r="A7833" s="1" t="s">
        <v>8038</v>
      </c>
      <c r="B7833" s="1" t="s">
        <v>94</v>
      </c>
      <c r="C7833" s="1" t="str">
        <f t="array" ref="C7833">_xlfn.XLOOKUP($B7833, sales_teams!$A$2:$A$36, sales_teams!$B$2:$B$36)</f>
        <v>Celia Rouche</v>
      </c>
      <c r="D7833" s="1" t="str">
        <f t="array" ref="D7833">_xlfn.XLOOKUP($B7833, sales_teams!$A$2:$A$36, sales_teams!$C$2:$C$36)</f>
        <v>West</v>
      </c>
      <c r="E7833" s="1" t="s">
        <v>179</v>
      </c>
      <c r="F7833" s="1" t="s">
        <v>117</v>
      </c>
      <c r="G7833" s="1" t="str">
        <f t="array" ref="G7833">IF($F7833="", "", _xlfn.XLOOKUP($F7833,accounts!$A$2:$A$86,accounts!$B$2:$B$86, "Other"))</f>
        <v>retail</v>
      </c>
      <c r="H7833" s="1" t="str">
        <f t="array" ref="H7833">IF($F7833="", "", IFS(_xlfn.XLOOKUP($F7833, accounts!$A$2:$A$86, accounts!$E$2:$E$86, 0)&gt;=1000, "Enterprise", _xlfn.XLOOKUP($F7833, accounts!$A$2:$A$86, accounts!$E$2:$E$86, 0)&gt;=100, "Mid-Market", TRUE, "SMB"))</f>
        <v>Mid-Market</v>
      </c>
      <c r="I7833" s="1" t="str">
        <f t="array" ref="I7833">IF($F7833="", "", _xlfn.XLOOKUP($F7833,accounts!$A$2:$A$86,accounts!$F$2:$F$86, "Other"))</f>
        <v>United States</v>
      </c>
      <c r="J7833" s="1" t="s">
        <v>131</v>
      </c>
      <c r="K7833" s="3">
        <v>43035.0</v>
      </c>
      <c r="L7833" s="3">
        <v>43049.0</v>
      </c>
      <c r="M7833" s="1">
        <v>46.0</v>
      </c>
    </row>
    <row r="7834">
      <c r="A7834" s="1" t="s">
        <v>8039</v>
      </c>
      <c r="B7834" s="1" t="s">
        <v>99</v>
      </c>
      <c r="C7834" s="1" t="str">
        <f t="array" ref="C7834">_xlfn.XLOOKUP($B7834, sales_teams!$A$2:$A$36, sales_teams!$B$2:$B$36)</f>
        <v>Summer Sewald</v>
      </c>
      <c r="D7834" s="1" t="str">
        <f t="array" ref="D7834">_xlfn.XLOOKUP($B7834, sales_teams!$A$2:$A$36, sales_teams!$C$2:$C$36)</f>
        <v>West</v>
      </c>
      <c r="E7834" s="1" t="s">
        <v>148</v>
      </c>
      <c r="F7834" s="1" t="s">
        <v>118</v>
      </c>
      <c r="G7834" s="1" t="str">
        <f t="array" ref="G7834">IF($F7834="", "", _xlfn.XLOOKUP($F7834,accounts!$A$2:$A$86,accounts!$B$2:$B$86, "Other"))</f>
        <v>services</v>
      </c>
      <c r="H7834" s="1" t="str">
        <f t="array" ref="H7834">IF($F7834="", "", IFS(_xlfn.XLOOKUP($F7834, accounts!$A$2:$A$86, accounts!$E$2:$E$86, 0)&gt;=1000, "Enterprise", _xlfn.XLOOKUP($F7834, accounts!$A$2:$A$86, accounts!$E$2:$E$86, 0)&gt;=100, "Mid-Market", TRUE, "SMB"))</f>
        <v>Enterprise</v>
      </c>
      <c r="I7834" s="1" t="str">
        <f t="array" ref="I7834">IF($F7834="", "", _xlfn.XLOOKUP($F7834,accounts!$A$2:$A$86,accounts!$F$2:$F$86, "Other"))</f>
        <v>United States</v>
      </c>
      <c r="J7834" s="1" t="s">
        <v>192</v>
      </c>
      <c r="K7834" s="3">
        <v>43035.0</v>
      </c>
      <c r="L7834" s="3">
        <v>43037.0</v>
      </c>
      <c r="M7834" s="1">
        <v>0.0</v>
      </c>
    </row>
    <row r="7835">
      <c r="A7835" s="1" t="s">
        <v>8040</v>
      </c>
      <c r="B7835" s="1" t="s">
        <v>19</v>
      </c>
      <c r="C7835" s="1" t="str">
        <f t="array" ref="C7835">_xlfn.XLOOKUP($B7835, sales_teams!$A$2:$A$36, sales_teams!$B$2:$B$36)</f>
        <v>Melvin Marxen</v>
      </c>
      <c r="D7835" s="1" t="str">
        <f t="array" ref="D7835">_xlfn.XLOOKUP($B7835, sales_teams!$A$2:$A$36, sales_teams!$C$2:$C$36)</f>
        <v>Central</v>
      </c>
      <c r="E7835" s="1" t="s">
        <v>181</v>
      </c>
      <c r="F7835" s="1" t="s">
        <v>165</v>
      </c>
      <c r="G7835" s="1" t="str">
        <f t="array" ref="G7835">IF($F7835="", "", _xlfn.XLOOKUP($F7835,accounts!$A$2:$A$86,accounts!$B$2:$B$86, "Other"))</f>
        <v>telecommunications</v>
      </c>
      <c r="H7835" s="1" t="str">
        <f t="array" ref="H7835">IF($F7835="", "", IFS(_xlfn.XLOOKUP($F7835, accounts!$A$2:$A$86, accounts!$E$2:$E$86, 0)&gt;=1000, "Enterprise", _xlfn.XLOOKUP($F7835, accounts!$A$2:$A$86, accounts!$E$2:$E$86, 0)&gt;=100, "Mid-Market", TRUE, "SMB"))</f>
        <v>Enterprise</v>
      </c>
      <c r="I7835" s="1" t="str">
        <f t="array" ref="I7835">IF($F7835="", "", _xlfn.XLOOKUP($F7835,accounts!$A$2:$A$86,accounts!$F$2:$F$86, "Other"))</f>
        <v>United States</v>
      </c>
      <c r="J7835" s="1" t="s">
        <v>131</v>
      </c>
      <c r="K7835" s="3">
        <v>43035.0</v>
      </c>
      <c r="L7835" s="3">
        <v>43037.0</v>
      </c>
      <c r="M7835" s="1">
        <v>538.0</v>
      </c>
    </row>
    <row r="7836">
      <c r="A7836" s="1" t="s">
        <v>8041</v>
      </c>
      <c r="B7836" s="1" t="s">
        <v>104</v>
      </c>
      <c r="C7836" s="1" t="str">
        <f t="array" ref="C7836">_xlfn.XLOOKUP($B7836, sales_teams!$A$2:$A$36, sales_teams!$B$2:$B$36)</f>
        <v>Summer Sewald</v>
      </c>
      <c r="D7836" s="1" t="str">
        <f t="array" ref="D7836">_xlfn.XLOOKUP($B7836, sales_teams!$A$2:$A$36, sales_teams!$C$2:$C$36)</f>
        <v>West</v>
      </c>
      <c r="E7836" s="1" t="s">
        <v>179</v>
      </c>
      <c r="F7836" s="1" t="s">
        <v>142</v>
      </c>
      <c r="G7836" s="1" t="str">
        <f t="array" ref="G7836">IF($F7836="", "", _xlfn.XLOOKUP($F7836,accounts!$A$2:$A$86,accounts!$B$2:$B$86, "Other"))</f>
        <v>retail</v>
      </c>
      <c r="H7836" s="1" t="str">
        <f t="array" ref="H7836">IF($F7836="", "", IFS(_xlfn.XLOOKUP($F7836, accounts!$A$2:$A$86, accounts!$E$2:$E$86, 0)&gt;=1000, "Enterprise", _xlfn.XLOOKUP($F7836, accounts!$A$2:$A$86, accounts!$E$2:$E$86, 0)&gt;=100, "Mid-Market", TRUE, "SMB"))</f>
        <v>Enterprise</v>
      </c>
      <c r="I7836" s="1" t="str">
        <f t="array" ref="I7836">IF($F7836="", "", _xlfn.XLOOKUP($F7836,accounts!$A$2:$A$86,accounts!$F$2:$F$86, "Other"))</f>
        <v>United States</v>
      </c>
      <c r="J7836" s="1" t="s">
        <v>131</v>
      </c>
      <c r="K7836" s="3">
        <v>43035.0</v>
      </c>
      <c r="L7836" s="3">
        <v>43084.0</v>
      </c>
      <c r="M7836" s="1">
        <v>53.0</v>
      </c>
    </row>
    <row r="7837">
      <c r="A7837" s="1" t="s">
        <v>8042</v>
      </c>
      <c r="B7837" s="1" t="s">
        <v>17</v>
      </c>
      <c r="C7837" s="1" t="str">
        <f t="array" ref="C7837">_xlfn.XLOOKUP($B7837, sales_teams!$A$2:$A$36, sales_teams!$B$2:$B$36)</f>
        <v>Dustin Brinkmann</v>
      </c>
      <c r="D7837" s="1" t="str">
        <f t="array" ref="D7837">_xlfn.XLOOKUP($B7837, sales_teams!$A$2:$A$36, sales_teams!$C$2:$C$36)</f>
        <v>Central</v>
      </c>
      <c r="E7837" s="1" t="s">
        <v>188</v>
      </c>
      <c r="F7837" s="1" t="s">
        <v>82</v>
      </c>
      <c r="G7837" s="1" t="str">
        <f t="array" ref="G7837">IF($F7837="", "", _xlfn.XLOOKUP($F7837,accounts!$A$2:$A$86,accounts!$B$2:$B$86, "Other"))</f>
        <v>software</v>
      </c>
      <c r="H7837" s="1" t="str">
        <f t="array" ref="H7837">IF($F7837="", "", IFS(_xlfn.XLOOKUP($F7837, accounts!$A$2:$A$86, accounts!$E$2:$E$86, 0)&gt;=1000, "Enterprise", _xlfn.XLOOKUP($F7837, accounts!$A$2:$A$86, accounts!$E$2:$E$86, 0)&gt;=100, "Mid-Market", TRUE, "SMB"))</f>
        <v>Enterprise</v>
      </c>
      <c r="I7837" s="1" t="str">
        <f t="array" ref="I7837">IF($F7837="", "", _xlfn.XLOOKUP($F7837,accounts!$A$2:$A$86,accounts!$F$2:$F$86, "Other"))</f>
        <v>United States</v>
      </c>
      <c r="J7837" s="1" t="s">
        <v>131</v>
      </c>
      <c r="K7837" s="3">
        <v>43035.0</v>
      </c>
      <c r="L7837" s="3">
        <v>43042.0</v>
      </c>
      <c r="M7837" s="1">
        <v>3296.0</v>
      </c>
    </row>
    <row r="7838">
      <c r="A7838" s="1" t="s">
        <v>8043</v>
      </c>
      <c r="B7838" s="1" t="s">
        <v>92</v>
      </c>
      <c r="C7838" s="1" t="str">
        <f t="array" ref="C7838">_xlfn.XLOOKUP($B7838, sales_teams!$A$2:$A$36, sales_teams!$B$2:$B$36)</f>
        <v>Celia Rouche</v>
      </c>
      <c r="D7838" s="1" t="str">
        <f t="array" ref="D7838">_xlfn.XLOOKUP($B7838, sales_teams!$A$2:$A$36, sales_teams!$C$2:$C$36)</f>
        <v>West</v>
      </c>
      <c r="E7838" s="1" t="s">
        <v>181</v>
      </c>
      <c r="F7838" s="1" t="s">
        <v>80</v>
      </c>
      <c r="G7838" s="1" t="str">
        <f t="array" ref="G7838">IF($F7838="", "", _xlfn.XLOOKUP($F7838,accounts!$A$2:$A$86,accounts!$B$2:$B$86, "Other"))</f>
        <v>technology</v>
      </c>
      <c r="H7838" s="1" t="str">
        <f t="array" ref="H7838">IF($F7838="", "", IFS(_xlfn.XLOOKUP($F7838, accounts!$A$2:$A$86, accounts!$E$2:$E$86, 0)&gt;=1000, "Enterprise", _xlfn.XLOOKUP($F7838, accounts!$A$2:$A$86, accounts!$E$2:$E$86, 0)&gt;=100, "Mid-Market", TRUE, "SMB"))</f>
        <v>Enterprise</v>
      </c>
      <c r="I7838" s="1" t="str">
        <f t="array" ref="I7838">IF($F7838="", "", _xlfn.XLOOKUP($F7838,accounts!$A$2:$A$86,accounts!$F$2:$F$86, "Other"))</f>
        <v>United States</v>
      </c>
      <c r="J7838" s="1" t="s">
        <v>192</v>
      </c>
      <c r="K7838" s="3">
        <v>43035.0</v>
      </c>
      <c r="L7838" s="3">
        <v>43036.0</v>
      </c>
      <c r="M7838" s="1">
        <v>0.0</v>
      </c>
    </row>
    <row r="7839">
      <c r="A7839" s="1" t="s">
        <v>8044</v>
      </c>
      <c r="B7839" s="1" t="s">
        <v>24</v>
      </c>
      <c r="C7839" s="1" t="str">
        <f t="array" ref="C7839">_xlfn.XLOOKUP($B7839, sales_teams!$A$2:$A$36, sales_teams!$B$2:$B$36)</f>
        <v>Melvin Marxen</v>
      </c>
      <c r="D7839" s="1" t="str">
        <f t="array" ref="D7839">_xlfn.XLOOKUP($B7839, sales_teams!$A$2:$A$36, sales_teams!$C$2:$C$36)</f>
        <v>Central</v>
      </c>
      <c r="E7839" s="1" t="s">
        <v>188</v>
      </c>
      <c r="F7839" s="1" t="s">
        <v>122</v>
      </c>
      <c r="G7839" s="1" t="str">
        <f t="array" ref="G7839">IF($F7839="", "", _xlfn.XLOOKUP($F7839,accounts!$A$2:$A$86,accounts!$B$2:$B$86, "Other"))</f>
        <v>medical</v>
      </c>
      <c r="H7839" s="1" t="str">
        <f t="array" ref="H7839">IF($F7839="", "", IFS(_xlfn.XLOOKUP($F7839, accounts!$A$2:$A$86, accounts!$E$2:$E$86, 0)&gt;=1000, "Enterprise", _xlfn.XLOOKUP($F7839, accounts!$A$2:$A$86, accounts!$E$2:$E$86, 0)&gt;=100, "Mid-Market", TRUE, "SMB"))</f>
        <v>Enterprise</v>
      </c>
      <c r="I7839" s="1" t="str">
        <f t="array" ref="I7839">IF($F7839="", "", _xlfn.XLOOKUP($F7839,accounts!$A$2:$A$86,accounts!$F$2:$F$86, "Other"))</f>
        <v>United States</v>
      </c>
      <c r="J7839" s="1" t="s">
        <v>131</v>
      </c>
      <c r="K7839" s="3">
        <v>43035.0</v>
      </c>
      <c r="L7839" s="3">
        <v>43046.0</v>
      </c>
      <c r="M7839" s="1">
        <v>3561.0</v>
      </c>
    </row>
    <row r="7840">
      <c r="A7840" s="1" t="s">
        <v>8045</v>
      </c>
      <c r="B7840" s="1" t="s">
        <v>107</v>
      </c>
      <c r="C7840" s="1" t="str">
        <f t="array" ref="C7840">_xlfn.XLOOKUP($B7840, sales_teams!$A$2:$A$36, sales_teams!$B$2:$B$36)</f>
        <v>Summer Sewald</v>
      </c>
      <c r="D7840" s="1" t="str">
        <f t="array" ref="D7840">_xlfn.XLOOKUP($B7840, sales_teams!$A$2:$A$36, sales_teams!$C$2:$C$36)</f>
        <v>West</v>
      </c>
      <c r="E7840" s="1" t="s">
        <v>194</v>
      </c>
      <c r="F7840" s="1" t="s">
        <v>154</v>
      </c>
      <c r="G7840" s="1" t="str">
        <f t="array" ref="G7840">IF($F7840="", "", _xlfn.XLOOKUP($F7840,accounts!$A$2:$A$86,accounts!$B$2:$B$86, "Other"))</f>
        <v>retail</v>
      </c>
      <c r="H7840" s="1" t="str">
        <f t="array" ref="H7840">IF($F7840="", "", IFS(_xlfn.XLOOKUP($F7840, accounts!$A$2:$A$86, accounts!$E$2:$E$86, 0)&gt;=1000, "Enterprise", _xlfn.XLOOKUP($F7840, accounts!$A$2:$A$86, accounts!$E$2:$E$86, 0)&gt;=100, "Mid-Market", TRUE, "SMB"))</f>
        <v>Enterprise</v>
      </c>
      <c r="I7840" s="1" t="str">
        <f t="array" ref="I7840">IF($F7840="", "", _xlfn.XLOOKUP($F7840,accounts!$A$2:$A$86,accounts!$F$2:$F$86, "Other"))</f>
        <v>United States</v>
      </c>
      <c r="J7840" s="1" t="s">
        <v>131</v>
      </c>
      <c r="K7840" s="3">
        <v>43035.0</v>
      </c>
      <c r="L7840" s="3">
        <v>43045.0</v>
      </c>
      <c r="M7840" s="1">
        <v>5655.0</v>
      </c>
    </row>
    <row r="7841">
      <c r="A7841" s="1" t="s">
        <v>8046</v>
      </c>
      <c r="B7841" s="1" t="s">
        <v>18</v>
      </c>
      <c r="C7841" s="1" t="str">
        <f t="array" ref="C7841">_xlfn.XLOOKUP($B7841, sales_teams!$A$2:$A$36, sales_teams!$B$2:$B$36)</f>
        <v>Dustin Brinkmann</v>
      </c>
      <c r="D7841" s="1" t="str">
        <f t="array" ref="D7841">_xlfn.XLOOKUP($B7841, sales_teams!$A$2:$A$36, sales_teams!$C$2:$C$36)</f>
        <v>Central</v>
      </c>
      <c r="E7841" s="1" t="s">
        <v>181</v>
      </c>
      <c r="F7841" s="1" t="s">
        <v>79</v>
      </c>
      <c r="G7841" s="1" t="str">
        <f t="array" ref="G7841">IF($F7841="", "", _xlfn.XLOOKUP($F7841,accounts!$A$2:$A$86,accounts!$B$2:$B$86, "Other"))</f>
        <v>entertainment</v>
      </c>
      <c r="H7841" s="1" t="str">
        <f t="array" ref="H7841">IF($F7841="", "", IFS(_xlfn.XLOOKUP($F7841, accounts!$A$2:$A$86, accounts!$E$2:$E$86, 0)&gt;=1000, "Enterprise", _xlfn.XLOOKUP($F7841, accounts!$A$2:$A$86, accounts!$E$2:$E$86, 0)&gt;=100, "Mid-Market", TRUE, "SMB"))</f>
        <v>Mid-Market</v>
      </c>
      <c r="I7841" s="1" t="str">
        <f t="array" ref="I7841">IF($F7841="", "", _xlfn.XLOOKUP($F7841,accounts!$A$2:$A$86,accounts!$F$2:$F$86, "Other"))</f>
        <v>United States</v>
      </c>
      <c r="J7841" s="1" t="s">
        <v>131</v>
      </c>
      <c r="K7841" s="3">
        <v>43035.0</v>
      </c>
      <c r="L7841" s="3">
        <v>43083.0</v>
      </c>
      <c r="M7841" s="1">
        <v>656.0</v>
      </c>
    </row>
    <row r="7842">
      <c r="A7842" s="1" t="s">
        <v>8047</v>
      </c>
      <c r="B7842" s="1" t="s">
        <v>54</v>
      </c>
      <c r="C7842" s="1" t="str">
        <f t="array" ref="C7842">_xlfn.XLOOKUP($B7842, sales_teams!$A$2:$A$36, sales_teams!$B$2:$B$36)</f>
        <v>Rocco Neubert</v>
      </c>
      <c r="D7842" s="1" t="str">
        <f t="array" ref="D7842">_xlfn.XLOOKUP($B7842, sales_teams!$A$2:$A$36, sales_teams!$C$2:$C$36)</f>
        <v>East</v>
      </c>
      <c r="E7842" s="1" t="s">
        <v>188</v>
      </c>
      <c r="F7842" s="1" t="s">
        <v>81</v>
      </c>
      <c r="G7842" s="1" t="str">
        <f t="array" ref="G7842">IF($F7842="", "", _xlfn.XLOOKUP($F7842,accounts!$A$2:$A$86,accounts!$B$2:$B$86, "Other"))</f>
        <v>technology</v>
      </c>
      <c r="H7842" s="1" t="str">
        <f t="array" ref="H7842">IF($F7842="", "", IFS(_xlfn.XLOOKUP($F7842, accounts!$A$2:$A$86, accounts!$E$2:$E$86, 0)&gt;=1000, "Enterprise", _xlfn.XLOOKUP($F7842, accounts!$A$2:$A$86, accounts!$E$2:$E$86, 0)&gt;=100, "Mid-Market", TRUE, "SMB"))</f>
        <v>Enterprise</v>
      </c>
      <c r="I7842" s="1" t="str">
        <f t="array" ref="I7842">IF($F7842="", "", _xlfn.XLOOKUP($F7842,accounts!$A$2:$A$86,accounts!$F$2:$F$86, "Other"))</f>
        <v>United States</v>
      </c>
      <c r="J7842" s="1" t="s">
        <v>131</v>
      </c>
      <c r="K7842" s="3">
        <v>43035.0</v>
      </c>
      <c r="L7842" s="3">
        <v>43044.0</v>
      </c>
      <c r="M7842" s="1">
        <v>3258.0</v>
      </c>
    </row>
    <row r="7843">
      <c r="A7843" s="1" t="s">
        <v>8048</v>
      </c>
      <c r="B7843" s="1" t="s">
        <v>65</v>
      </c>
      <c r="C7843" s="1" t="str">
        <f t="array" ref="C7843">_xlfn.XLOOKUP($B7843, sales_teams!$A$2:$A$36, sales_teams!$B$2:$B$36)</f>
        <v>Celia Rouche</v>
      </c>
      <c r="D7843" s="1" t="str">
        <f t="array" ref="D7843">_xlfn.XLOOKUP($B7843, sales_teams!$A$2:$A$36, sales_teams!$C$2:$C$36)</f>
        <v>West</v>
      </c>
      <c r="E7843" s="1" t="s">
        <v>181</v>
      </c>
      <c r="F7843" s="1" t="s">
        <v>114</v>
      </c>
      <c r="G7843" s="1" t="str">
        <f t="array" ref="G7843">IF($F7843="", "", _xlfn.XLOOKUP($F7843,accounts!$A$2:$A$86,accounts!$B$2:$B$86, "Other"))</f>
        <v>marketing</v>
      </c>
      <c r="H7843" s="1" t="str">
        <f t="array" ref="H7843">IF($F7843="", "", IFS(_xlfn.XLOOKUP($F7843, accounts!$A$2:$A$86, accounts!$E$2:$E$86, 0)&gt;=1000, "Enterprise", _xlfn.XLOOKUP($F7843, accounts!$A$2:$A$86, accounts!$E$2:$E$86, 0)&gt;=100, "Mid-Market", TRUE, "SMB"))</f>
        <v>Enterprise</v>
      </c>
      <c r="I7843" s="1" t="str">
        <f t="array" ref="I7843">IF($F7843="", "", _xlfn.XLOOKUP($F7843,accounts!$A$2:$A$86,accounts!$F$2:$F$86, "Other"))</f>
        <v>United States</v>
      </c>
      <c r="J7843" s="1" t="s">
        <v>131</v>
      </c>
      <c r="K7843" s="3">
        <v>43035.0</v>
      </c>
      <c r="L7843" s="3">
        <v>43051.0</v>
      </c>
      <c r="M7843" s="1">
        <v>577.0</v>
      </c>
    </row>
    <row r="7844">
      <c r="A7844" s="1" t="s">
        <v>8049</v>
      </c>
      <c r="B7844" s="1" t="s">
        <v>15</v>
      </c>
      <c r="C7844" s="1" t="str">
        <f t="array" ref="C7844">_xlfn.XLOOKUP($B7844, sales_teams!$A$2:$A$36, sales_teams!$B$2:$B$36)</f>
        <v>Dustin Brinkmann</v>
      </c>
      <c r="D7844" s="1" t="str">
        <f t="array" ref="D7844">_xlfn.XLOOKUP($B7844, sales_teams!$A$2:$A$36, sales_teams!$C$2:$C$36)</f>
        <v>Central</v>
      </c>
      <c r="E7844" s="1" t="s">
        <v>179</v>
      </c>
      <c r="F7844" s="1" t="s">
        <v>156</v>
      </c>
      <c r="G7844" s="1" t="str">
        <f t="array" ref="G7844">IF($F7844="", "", _xlfn.XLOOKUP($F7844,accounts!$A$2:$A$86,accounts!$B$2:$B$86, "Other"))</f>
        <v>employment</v>
      </c>
      <c r="H7844" s="1" t="str">
        <f t="array" ref="H7844">IF($F7844="", "", IFS(_xlfn.XLOOKUP($F7844, accounts!$A$2:$A$86, accounts!$E$2:$E$86, 0)&gt;=1000, "Enterprise", _xlfn.XLOOKUP($F7844, accounts!$A$2:$A$86, accounts!$E$2:$E$86, 0)&gt;=100, "Mid-Market", TRUE, "SMB"))</f>
        <v>Mid-Market</v>
      </c>
      <c r="I7844" s="1" t="str">
        <f t="array" ref="I7844">IF($F7844="", "", _xlfn.XLOOKUP($F7844,accounts!$A$2:$A$86,accounts!$F$2:$F$86, "Other"))</f>
        <v>United States</v>
      </c>
      <c r="J7844" s="1" t="s">
        <v>131</v>
      </c>
      <c r="K7844" s="3">
        <v>43035.0</v>
      </c>
      <c r="L7844" s="3">
        <v>43036.0</v>
      </c>
      <c r="M7844" s="1">
        <v>50.0</v>
      </c>
    </row>
    <row r="7845">
      <c r="A7845" s="1" t="s">
        <v>8050</v>
      </c>
      <c r="B7845" s="1" t="s">
        <v>60</v>
      </c>
      <c r="C7845" s="1" t="str">
        <f t="array" ref="C7845">_xlfn.XLOOKUP($B7845, sales_teams!$A$2:$A$36, sales_teams!$B$2:$B$36)</f>
        <v>Celia Rouche</v>
      </c>
      <c r="D7845" s="1" t="str">
        <f t="array" ref="D7845">_xlfn.XLOOKUP($B7845, sales_teams!$A$2:$A$36, sales_teams!$C$2:$C$36)</f>
        <v>West</v>
      </c>
      <c r="E7845" s="1" t="s">
        <v>181</v>
      </c>
      <c r="F7845" s="1" t="s">
        <v>130</v>
      </c>
      <c r="G7845" s="1" t="str">
        <f t="array" ref="G7845">IF($F7845="", "", _xlfn.XLOOKUP($F7845,accounts!$A$2:$A$86,accounts!$B$2:$B$86, "Other"))</f>
        <v>medical</v>
      </c>
      <c r="H7845" s="1" t="str">
        <f t="array" ref="H7845">IF($F7845="", "", IFS(_xlfn.XLOOKUP($F7845, accounts!$A$2:$A$86, accounts!$E$2:$E$86, 0)&gt;=1000, "Enterprise", _xlfn.XLOOKUP($F7845, accounts!$A$2:$A$86, accounts!$E$2:$E$86, 0)&gt;=100, "Mid-Market", TRUE, "SMB"))</f>
        <v>Enterprise</v>
      </c>
      <c r="I7845" s="1" t="str">
        <f t="array" ref="I7845">IF($F7845="", "", _xlfn.XLOOKUP($F7845,accounts!$A$2:$A$86,accounts!$F$2:$F$86, "Other"))</f>
        <v>United States</v>
      </c>
      <c r="J7845" s="1" t="s">
        <v>192</v>
      </c>
      <c r="K7845" s="3">
        <v>43035.0</v>
      </c>
      <c r="L7845" s="3">
        <v>43037.0</v>
      </c>
      <c r="M7845" s="1">
        <v>0.0</v>
      </c>
    </row>
    <row r="7846">
      <c r="A7846" s="1" t="s">
        <v>8051</v>
      </c>
      <c r="B7846" s="1" t="s">
        <v>7</v>
      </c>
      <c r="C7846" s="1" t="str">
        <f t="array" ref="C7846">_xlfn.XLOOKUP($B7846, sales_teams!$A$2:$A$36, sales_teams!$B$2:$B$36)</f>
        <v>Dustin Brinkmann</v>
      </c>
      <c r="D7846" s="1" t="str">
        <f t="array" ref="D7846">_xlfn.XLOOKUP($B7846, sales_teams!$A$2:$A$36, sales_teams!$C$2:$C$36)</f>
        <v>Central</v>
      </c>
      <c r="E7846" s="1" t="s">
        <v>179</v>
      </c>
      <c r="F7846" s="1" t="s">
        <v>76</v>
      </c>
      <c r="G7846" s="1" t="str">
        <f t="array" ref="G7846">IF($F7846="", "", _xlfn.XLOOKUP($F7846,accounts!$A$2:$A$86,accounts!$B$2:$B$86, "Other"))</f>
        <v>marketing</v>
      </c>
      <c r="H7846" s="1" t="str">
        <f t="array" ref="H7846">IF($F7846="", "", IFS(_xlfn.XLOOKUP($F7846, accounts!$A$2:$A$86, accounts!$E$2:$E$86, 0)&gt;=1000, "Enterprise", _xlfn.XLOOKUP($F7846, accounts!$A$2:$A$86, accounts!$E$2:$E$86, 0)&gt;=100, "Mid-Market", TRUE, "SMB"))</f>
        <v>Enterprise</v>
      </c>
      <c r="I7846" s="1" t="str">
        <f t="array" ref="I7846">IF($F7846="", "", _xlfn.XLOOKUP($F7846,accounts!$A$2:$A$86,accounts!$F$2:$F$86, "Other"))</f>
        <v>United States</v>
      </c>
      <c r="J7846" s="1" t="s">
        <v>131</v>
      </c>
      <c r="K7846" s="3">
        <v>43036.0</v>
      </c>
      <c r="L7846" s="3">
        <v>43037.0</v>
      </c>
      <c r="M7846" s="1">
        <v>66.0</v>
      </c>
    </row>
    <row r="7847">
      <c r="A7847" s="1" t="s">
        <v>8052</v>
      </c>
      <c r="B7847" s="1" t="s">
        <v>39</v>
      </c>
      <c r="C7847" s="1" t="str">
        <f t="array" ref="C7847">_xlfn.XLOOKUP($B7847, sales_teams!$A$2:$A$36, sales_teams!$B$2:$B$36)</f>
        <v>Cara Losch</v>
      </c>
      <c r="D7847" s="1" t="str">
        <f t="array" ref="D7847">_xlfn.XLOOKUP($B7847, sales_teams!$A$2:$A$36, sales_teams!$C$2:$C$36)</f>
        <v>East</v>
      </c>
      <c r="E7847" s="1" t="s">
        <v>109</v>
      </c>
      <c r="F7847" s="1" t="s">
        <v>103</v>
      </c>
      <c r="G7847" s="1" t="str">
        <f t="array" ref="G7847">IF($F7847="", "", _xlfn.XLOOKUP($F7847,accounts!$A$2:$A$86,accounts!$B$2:$B$86, "Other"))</f>
        <v>retail</v>
      </c>
      <c r="H7847" s="1" t="str">
        <f t="array" ref="H7847">IF($F7847="", "", IFS(_xlfn.XLOOKUP($F7847, accounts!$A$2:$A$86, accounts!$E$2:$E$86, 0)&gt;=1000, "Enterprise", _xlfn.XLOOKUP($F7847, accounts!$A$2:$A$86, accounts!$E$2:$E$86, 0)&gt;=100, "Mid-Market", TRUE, "SMB"))</f>
        <v>Enterprise</v>
      </c>
      <c r="I7847" s="1" t="str">
        <f t="array" ref="I7847">IF($F7847="", "", _xlfn.XLOOKUP($F7847,accounts!$A$2:$A$86,accounts!$F$2:$F$86, "Other"))</f>
        <v>United States</v>
      </c>
      <c r="J7847" s="1" t="s">
        <v>131</v>
      </c>
      <c r="K7847" s="3">
        <v>43036.0</v>
      </c>
      <c r="L7847" s="3">
        <v>43051.0</v>
      </c>
      <c r="M7847" s="1">
        <v>1079.0</v>
      </c>
    </row>
    <row r="7848">
      <c r="A7848" s="1" t="s">
        <v>8053</v>
      </c>
      <c r="B7848" s="1" t="s">
        <v>30</v>
      </c>
      <c r="C7848" s="1" t="str">
        <f t="array" ref="C7848">_xlfn.XLOOKUP($B7848, sales_teams!$A$2:$A$36, sales_teams!$B$2:$B$36)</f>
        <v>Melvin Marxen</v>
      </c>
      <c r="D7848" s="1" t="str">
        <f t="array" ref="D7848">_xlfn.XLOOKUP($B7848, sales_teams!$A$2:$A$36, sales_teams!$C$2:$C$36)</f>
        <v>Central</v>
      </c>
      <c r="E7848" s="1" t="s">
        <v>188</v>
      </c>
      <c r="F7848" s="1" t="s">
        <v>64</v>
      </c>
      <c r="G7848" s="1" t="str">
        <f t="array" ref="G7848">IF($F7848="", "", _xlfn.XLOOKUP($F7848,accounts!$A$2:$A$86,accounts!$B$2:$B$86, "Other"))</f>
        <v>technology</v>
      </c>
      <c r="H7848" s="1" t="str">
        <f t="array" ref="H7848">IF($F7848="", "", IFS(_xlfn.XLOOKUP($F7848, accounts!$A$2:$A$86, accounts!$E$2:$E$86, 0)&gt;=1000, "Enterprise", _xlfn.XLOOKUP($F7848, accounts!$A$2:$A$86, accounts!$E$2:$E$86, 0)&gt;=100, "Mid-Market", TRUE, "SMB"))</f>
        <v>Enterprise</v>
      </c>
      <c r="I7848" s="1" t="str">
        <f t="array" ref="I7848">IF($F7848="", "", _xlfn.XLOOKUP($F7848,accounts!$A$2:$A$86,accounts!$F$2:$F$86, "Other"))</f>
        <v>United States</v>
      </c>
      <c r="J7848" s="1" t="s">
        <v>192</v>
      </c>
      <c r="K7848" s="3">
        <v>43036.0</v>
      </c>
      <c r="L7848" s="3">
        <v>43037.0</v>
      </c>
      <c r="M7848" s="1">
        <v>0.0</v>
      </c>
    </row>
    <row r="7849">
      <c r="A7849" s="1" t="s">
        <v>8054</v>
      </c>
      <c r="B7849" s="1" t="s">
        <v>53</v>
      </c>
      <c r="C7849" s="1" t="str">
        <f t="array" ref="C7849">_xlfn.XLOOKUP($B7849, sales_teams!$A$2:$A$36, sales_teams!$B$2:$B$36)</f>
        <v>Rocco Neubert</v>
      </c>
      <c r="D7849" s="1" t="str">
        <f t="array" ref="D7849">_xlfn.XLOOKUP($B7849, sales_teams!$A$2:$A$36, sales_teams!$C$2:$C$36)</f>
        <v>East</v>
      </c>
      <c r="E7849" s="1" t="s">
        <v>188</v>
      </c>
      <c r="F7849" s="1" t="s">
        <v>81</v>
      </c>
      <c r="G7849" s="1" t="str">
        <f t="array" ref="G7849">IF($F7849="", "", _xlfn.XLOOKUP($F7849,accounts!$A$2:$A$86,accounts!$B$2:$B$86, "Other"))</f>
        <v>technology</v>
      </c>
      <c r="H7849" s="1" t="str">
        <f t="array" ref="H7849">IF($F7849="", "", IFS(_xlfn.XLOOKUP($F7849, accounts!$A$2:$A$86, accounts!$E$2:$E$86, 0)&gt;=1000, "Enterprise", _xlfn.XLOOKUP($F7849, accounts!$A$2:$A$86, accounts!$E$2:$E$86, 0)&gt;=100, "Mid-Market", TRUE, "SMB"))</f>
        <v>Enterprise</v>
      </c>
      <c r="I7849" s="1" t="str">
        <f t="array" ref="I7849">IF($F7849="", "", _xlfn.XLOOKUP($F7849,accounts!$A$2:$A$86,accounts!$F$2:$F$86, "Other"))</f>
        <v>United States</v>
      </c>
      <c r="J7849" s="1" t="s">
        <v>192</v>
      </c>
      <c r="K7849" s="3">
        <v>43036.0</v>
      </c>
      <c r="L7849" s="3">
        <v>43042.0</v>
      </c>
      <c r="M7849" s="1">
        <v>0.0</v>
      </c>
    </row>
    <row r="7850">
      <c r="A7850" s="1" t="s">
        <v>8055</v>
      </c>
      <c r="B7850" s="1" t="s">
        <v>94</v>
      </c>
      <c r="C7850" s="1" t="str">
        <f t="array" ref="C7850">_xlfn.XLOOKUP($B7850, sales_teams!$A$2:$A$36, sales_teams!$B$2:$B$36)</f>
        <v>Celia Rouche</v>
      </c>
      <c r="D7850" s="1" t="str">
        <f t="array" ref="D7850">_xlfn.XLOOKUP($B7850, sales_teams!$A$2:$A$36, sales_teams!$C$2:$C$36)</f>
        <v>West</v>
      </c>
      <c r="E7850" s="1" t="s">
        <v>242</v>
      </c>
      <c r="F7850" s="1" t="s">
        <v>50</v>
      </c>
      <c r="G7850" s="1" t="str">
        <f t="array" ref="G7850">IF($F7850="", "", _xlfn.XLOOKUP($F7850,accounts!$A$2:$A$86,accounts!$B$2:$B$86, "Other"))</f>
        <v>entertainment</v>
      </c>
      <c r="H7850" s="1" t="str">
        <f t="array" ref="H7850">IF($F7850="", "", IFS(_xlfn.XLOOKUP($F7850, accounts!$A$2:$A$86, accounts!$E$2:$E$86, 0)&gt;=1000, "Enterprise", _xlfn.XLOOKUP($F7850, accounts!$A$2:$A$86, accounts!$E$2:$E$86, 0)&gt;=100, "Mid-Market", TRUE, "SMB"))</f>
        <v>Enterprise</v>
      </c>
      <c r="I7850" s="1" t="str">
        <f t="array" ref="I7850">IF($F7850="", "", _xlfn.XLOOKUP($F7850,accounts!$A$2:$A$86,accounts!$F$2:$F$86, "Other"))</f>
        <v>United States</v>
      </c>
      <c r="J7850" s="1" t="s">
        <v>131</v>
      </c>
      <c r="K7850" s="3">
        <v>43036.0</v>
      </c>
      <c r="L7850" s="3">
        <v>43037.0</v>
      </c>
      <c r="M7850" s="1">
        <v>27971.0</v>
      </c>
    </row>
    <row r="7851">
      <c r="A7851" s="1" t="s">
        <v>8056</v>
      </c>
      <c r="B7851" s="1" t="s">
        <v>104</v>
      </c>
      <c r="C7851" s="1" t="str">
        <f t="array" ref="C7851">_xlfn.XLOOKUP($B7851, sales_teams!$A$2:$A$36, sales_teams!$B$2:$B$36)</f>
        <v>Summer Sewald</v>
      </c>
      <c r="D7851" s="1" t="str">
        <f t="array" ref="D7851">_xlfn.XLOOKUP($B7851, sales_teams!$A$2:$A$36, sales_teams!$C$2:$C$36)</f>
        <v>West</v>
      </c>
      <c r="E7851" s="1" t="s">
        <v>194</v>
      </c>
      <c r="G7851" s="1" t="str">
        <f t="array" ref="G7851">IF($F7851="", "", _xlfn.XLOOKUP($F7851,accounts!$A$2:$A$86,accounts!$B$2:$B$86, "Other"))</f>
        <v/>
      </c>
      <c r="H7851" s="1" t="str">
        <f t="array" ref="H7851">IF($F7851="", "", IFS(_xlfn.XLOOKUP($F7851, accounts!$A$2:$A$86, accounts!$E$2:$E$86, 0)&gt;=1000, "Enterprise", _xlfn.XLOOKUP($F7851, accounts!$A$2:$A$86, accounts!$E$2:$E$86, 0)&gt;=100, "Mid-Market", TRUE, "SMB"))</f>
        <v/>
      </c>
      <c r="I7851" s="1" t="str">
        <f t="array" ref="I7851">IF($F7851="", "", _xlfn.XLOOKUP($F7851,accounts!$A$2:$A$86,accounts!$F$2:$F$86, "Other"))</f>
        <v/>
      </c>
      <c r="J7851" s="1" t="s">
        <v>189</v>
      </c>
      <c r="K7851" s="3">
        <v>43036.0</v>
      </c>
    </row>
    <row r="7852">
      <c r="A7852" s="1" t="s">
        <v>8057</v>
      </c>
      <c r="B7852" s="1" t="s">
        <v>102</v>
      </c>
      <c r="C7852" s="1" t="str">
        <f t="array" ref="C7852">_xlfn.XLOOKUP($B7852, sales_teams!$A$2:$A$36, sales_teams!$B$2:$B$36)</f>
        <v>Summer Sewald</v>
      </c>
      <c r="D7852" s="1" t="str">
        <f t="array" ref="D7852">_xlfn.XLOOKUP($B7852, sales_teams!$A$2:$A$36, sales_teams!$C$2:$C$36)</f>
        <v>West</v>
      </c>
      <c r="E7852" s="1" t="s">
        <v>181</v>
      </c>
      <c r="F7852" s="1" t="s">
        <v>168</v>
      </c>
      <c r="G7852" s="1" t="str">
        <f t="array" ref="G7852">IF($F7852="", "", _xlfn.XLOOKUP($F7852,accounts!$A$2:$A$86,accounts!$B$2:$B$86, "Other"))</f>
        <v>finance</v>
      </c>
      <c r="H7852" s="1" t="str">
        <f t="array" ref="H7852">IF($F7852="", "", IFS(_xlfn.XLOOKUP($F7852, accounts!$A$2:$A$86, accounts!$E$2:$E$86, 0)&gt;=1000, "Enterprise", _xlfn.XLOOKUP($F7852, accounts!$A$2:$A$86, accounts!$E$2:$E$86, 0)&gt;=100, "Mid-Market", TRUE, "SMB"))</f>
        <v>Enterprise</v>
      </c>
      <c r="I7852" s="1" t="str">
        <f t="array" ref="I7852">IF($F7852="", "", _xlfn.XLOOKUP($F7852,accounts!$A$2:$A$86,accounts!$F$2:$F$86, "Other"))</f>
        <v>United States</v>
      </c>
      <c r="J7852" s="1" t="s">
        <v>189</v>
      </c>
      <c r="K7852" s="3">
        <v>43036.0</v>
      </c>
    </row>
    <row r="7853">
      <c r="A7853" s="1" t="s">
        <v>8058</v>
      </c>
      <c r="B7853" s="1" t="s">
        <v>92</v>
      </c>
      <c r="C7853" s="1" t="str">
        <f t="array" ref="C7853">_xlfn.XLOOKUP($B7853, sales_teams!$A$2:$A$36, sales_teams!$B$2:$B$36)</f>
        <v>Celia Rouche</v>
      </c>
      <c r="D7853" s="1" t="str">
        <f t="array" ref="D7853">_xlfn.XLOOKUP($B7853, sales_teams!$A$2:$A$36, sales_teams!$C$2:$C$36)</f>
        <v>West</v>
      </c>
      <c r="E7853" s="1" t="s">
        <v>181</v>
      </c>
      <c r="F7853" s="1" t="s">
        <v>170</v>
      </c>
      <c r="G7853" s="1" t="str">
        <f t="array" ref="G7853">IF($F7853="", "", _xlfn.XLOOKUP($F7853,accounts!$A$2:$A$86,accounts!$B$2:$B$86, "Other"))</f>
        <v>employment</v>
      </c>
      <c r="H7853" s="1" t="str">
        <f t="array" ref="H7853">IF($F7853="", "", IFS(_xlfn.XLOOKUP($F7853, accounts!$A$2:$A$86, accounts!$E$2:$E$86, 0)&gt;=1000, "Enterprise", _xlfn.XLOOKUP($F7853, accounts!$A$2:$A$86, accounts!$E$2:$E$86, 0)&gt;=100, "Mid-Market", TRUE, "SMB"))</f>
        <v>Enterprise</v>
      </c>
      <c r="I7853" s="1" t="str">
        <f t="array" ref="I7853">IF($F7853="", "", _xlfn.XLOOKUP($F7853,accounts!$A$2:$A$86,accounts!$F$2:$F$86, "Other"))</f>
        <v>United States</v>
      </c>
      <c r="J7853" s="1" t="s">
        <v>131</v>
      </c>
      <c r="K7853" s="3">
        <v>43036.0</v>
      </c>
      <c r="L7853" s="3">
        <v>43050.0</v>
      </c>
      <c r="M7853" s="1">
        <v>598.0</v>
      </c>
    </row>
    <row r="7854">
      <c r="A7854" s="1" t="s">
        <v>8059</v>
      </c>
      <c r="B7854" s="1" t="s">
        <v>15</v>
      </c>
      <c r="C7854" s="1" t="str">
        <f t="array" ref="C7854">_xlfn.XLOOKUP($B7854, sales_teams!$A$2:$A$36, sales_teams!$B$2:$B$36)</f>
        <v>Dustin Brinkmann</v>
      </c>
      <c r="D7854" s="1" t="str">
        <f t="array" ref="D7854">_xlfn.XLOOKUP($B7854, sales_teams!$A$2:$A$36, sales_teams!$C$2:$C$36)</f>
        <v>Central</v>
      </c>
      <c r="E7854" s="1" t="s">
        <v>179</v>
      </c>
      <c r="F7854" s="1" t="s">
        <v>156</v>
      </c>
      <c r="G7854" s="1" t="str">
        <f t="array" ref="G7854">IF($F7854="", "", _xlfn.XLOOKUP($F7854,accounts!$A$2:$A$86,accounts!$B$2:$B$86, "Other"))</f>
        <v>employment</v>
      </c>
      <c r="H7854" s="1" t="str">
        <f t="array" ref="H7854">IF($F7854="", "", IFS(_xlfn.XLOOKUP($F7854, accounts!$A$2:$A$86, accounts!$E$2:$E$86, 0)&gt;=1000, "Enterprise", _xlfn.XLOOKUP($F7854, accounts!$A$2:$A$86, accounts!$E$2:$E$86, 0)&gt;=100, "Mid-Market", TRUE, "SMB"))</f>
        <v>Mid-Market</v>
      </c>
      <c r="I7854" s="1" t="str">
        <f t="array" ref="I7854">IF($F7854="", "", _xlfn.XLOOKUP($F7854,accounts!$A$2:$A$86,accounts!$F$2:$F$86, "Other"))</f>
        <v>United States</v>
      </c>
      <c r="J7854" s="1" t="s">
        <v>192</v>
      </c>
      <c r="K7854" s="3">
        <v>43036.0</v>
      </c>
      <c r="L7854" s="3">
        <v>43037.0</v>
      </c>
      <c r="M7854" s="1">
        <v>0.0</v>
      </c>
    </row>
    <row r="7855">
      <c r="A7855" s="1" t="s">
        <v>8060</v>
      </c>
      <c r="B7855" s="1" t="s">
        <v>60</v>
      </c>
      <c r="C7855" s="1" t="str">
        <f t="array" ref="C7855">_xlfn.XLOOKUP($B7855, sales_teams!$A$2:$A$36, sales_teams!$B$2:$B$36)</f>
        <v>Celia Rouche</v>
      </c>
      <c r="D7855" s="1" t="str">
        <f t="array" ref="D7855">_xlfn.XLOOKUP($B7855, sales_teams!$A$2:$A$36, sales_teams!$C$2:$C$36)</f>
        <v>West</v>
      </c>
      <c r="E7855" s="1" t="s">
        <v>148</v>
      </c>
      <c r="F7855" s="1" t="s">
        <v>124</v>
      </c>
      <c r="G7855" s="1" t="str">
        <f t="array" ref="G7855">IF($F7855="", "", _xlfn.XLOOKUP($F7855,accounts!$A$2:$A$86,accounts!$B$2:$B$86, "Other"))</f>
        <v>retail</v>
      </c>
      <c r="H7855" s="1" t="str">
        <f t="array" ref="H7855">IF($F7855="", "", IFS(_xlfn.XLOOKUP($F7855, accounts!$A$2:$A$86, accounts!$E$2:$E$86, 0)&gt;=1000, "Enterprise", _xlfn.XLOOKUP($F7855, accounts!$A$2:$A$86, accounts!$E$2:$E$86, 0)&gt;=100, "Mid-Market", TRUE, "SMB"))</f>
        <v>Enterprise</v>
      </c>
      <c r="I7855" s="1" t="str">
        <f t="array" ref="I7855">IF($F7855="", "", _xlfn.XLOOKUP($F7855,accounts!$A$2:$A$86,accounts!$F$2:$F$86, "Other"))</f>
        <v>United States</v>
      </c>
      <c r="J7855" s="1" t="s">
        <v>192</v>
      </c>
      <c r="K7855" s="3">
        <v>43036.0</v>
      </c>
      <c r="L7855" s="3">
        <v>43037.0</v>
      </c>
      <c r="M7855" s="1">
        <v>0.0</v>
      </c>
    </row>
    <row r="7856">
      <c r="A7856" s="1" t="s">
        <v>8061</v>
      </c>
      <c r="B7856" s="1" t="s">
        <v>34</v>
      </c>
      <c r="C7856" s="1" t="str">
        <f t="array" ref="C7856">_xlfn.XLOOKUP($B7856, sales_teams!$A$2:$A$36, sales_teams!$B$2:$B$36)</f>
        <v>Cara Losch</v>
      </c>
      <c r="D7856" s="1" t="str">
        <f t="array" ref="D7856">_xlfn.XLOOKUP($B7856, sales_teams!$A$2:$A$36, sales_teams!$C$2:$C$36)</f>
        <v>East</v>
      </c>
      <c r="E7856" s="1" t="s">
        <v>179</v>
      </c>
      <c r="F7856" s="1" t="s">
        <v>40</v>
      </c>
      <c r="G7856" s="1" t="str">
        <f t="array" ref="G7856">IF($F7856="", "", _xlfn.XLOOKUP($F7856,accounts!$A$2:$A$86,accounts!$B$2:$B$86, "Other"))</f>
        <v>technology</v>
      </c>
      <c r="H7856" s="1" t="str">
        <f t="array" ref="H7856">IF($F7856="", "", IFS(_xlfn.XLOOKUP($F7856, accounts!$A$2:$A$86, accounts!$E$2:$E$86, 0)&gt;=1000, "Enterprise", _xlfn.XLOOKUP($F7856, accounts!$A$2:$A$86, accounts!$E$2:$E$86, 0)&gt;=100, "Mid-Market", TRUE, "SMB"))</f>
        <v>Enterprise</v>
      </c>
      <c r="I7856" s="1" t="str">
        <f t="array" ref="I7856">IF($F7856="", "", _xlfn.XLOOKUP($F7856,accounts!$A$2:$A$86,accounts!$F$2:$F$86, "Other"))</f>
        <v>United States</v>
      </c>
      <c r="J7856" s="1" t="s">
        <v>131</v>
      </c>
      <c r="K7856" s="3">
        <v>43036.0</v>
      </c>
      <c r="L7856" s="3">
        <v>43053.0</v>
      </c>
      <c r="M7856" s="1">
        <v>61.0</v>
      </c>
    </row>
    <row r="7857">
      <c r="A7857" s="1" t="s">
        <v>8062</v>
      </c>
      <c r="B7857" s="1" t="s">
        <v>105</v>
      </c>
      <c r="C7857" s="1" t="str">
        <f t="array" ref="C7857">_xlfn.XLOOKUP($B7857, sales_teams!$A$2:$A$36, sales_teams!$B$2:$B$36)</f>
        <v>Summer Sewald</v>
      </c>
      <c r="D7857" s="1" t="str">
        <f t="array" ref="D7857">_xlfn.XLOOKUP($B7857, sales_teams!$A$2:$A$36, sales_teams!$C$2:$C$36)</f>
        <v>West</v>
      </c>
      <c r="E7857" s="1" t="s">
        <v>181</v>
      </c>
      <c r="F7857" s="1" t="s">
        <v>147</v>
      </c>
      <c r="G7857" s="1" t="str">
        <f t="array" ref="G7857">IF($F7857="", "", _xlfn.XLOOKUP($F7857,accounts!$A$2:$A$86,accounts!$B$2:$B$86, "Other"))</f>
        <v>telecommunications</v>
      </c>
      <c r="H7857" s="1" t="str">
        <f t="array" ref="H7857">IF($F7857="", "", IFS(_xlfn.XLOOKUP($F7857, accounts!$A$2:$A$86, accounts!$E$2:$E$86, 0)&gt;=1000, "Enterprise", _xlfn.XLOOKUP($F7857, accounts!$A$2:$A$86, accounts!$E$2:$E$86, 0)&gt;=100, "Mid-Market", TRUE, "SMB"))</f>
        <v>Enterprise</v>
      </c>
      <c r="I7857" s="1" t="str">
        <f t="array" ref="I7857">IF($F7857="", "", _xlfn.XLOOKUP($F7857,accounts!$A$2:$A$86,accounts!$F$2:$F$86, "Other"))</f>
        <v>United States</v>
      </c>
      <c r="J7857" s="1" t="s">
        <v>192</v>
      </c>
      <c r="K7857" s="3">
        <v>43036.0</v>
      </c>
      <c r="L7857" s="3">
        <v>43046.0</v>
      </c>
      <c r="M7857" s="1">
        <v>0.0</v>
      </c>
    </row>
    <row r="7858">
      <c r="A7858" s="1" t="s">
        <v>8063</v>
      </c>
      <c r="B7858" s="1" t="s">
        <v>105</v>
      </c>
      <c r="C7858" s="1" t="str">
        <f t="array" ref="C7858">_xlfn.XLOOKUP($B7858, sales_teams!$A$2:$A$36, sales_teams!$B$2:$B$36)</f>
        <v>Summer Sewald</v>
      </c>
      <c r="D7858" s="1" t="str">
        <f t="array" ref="D7858">_xlfn.XLOOKUP($B7858, sales_teams!$A$2:$A$36, sales_teams!$C$2:$C$36)</f>
        <v>West</v>
      </c>
      <c r="E7858" s="1" t="s">
        <v>188</v>
      </c>
      <c r="F7858" s="1" t="s">
        <v>143</v>
      </c>
      <c r="G7858" s="1" t="str">
        <f t="array" ref="G7858">IF($F7858="", "", _xlfn.XLOOKUP($F7858,accounts!$A$2:$A$86,accounts!$B$2:$B$86, "Other"))</f>
        <v>entertainment</v>
      </c>
      <c r="H7858" s="1" t="str">
        <f t="array" ref="H7858">IF($F7858="", "", IFS(_xlfn.XLOOKUP($F7858, accounts!$A$2:$A$86, accounts!$E$2:$E$86, 0)&gt;=1000, "Enterprise", _xlfn.XLOOKUP($F7858, accounts!$A$2:$A$86, accounts!$E$2:$E$86, 0)&gt;=100, "Mid-Market", TRUE, "SMB"))</f>
        <v>Mid-Market</v>
      </c>
      <c r="I7858" s="1" t="str">
        <f t="array" ref="I7858">IF($F7858="", "", _xlfn.XLOOKUP($F7858,accounts!$A$2:$A$86,accounts!$F$2:$F$86, "Other"))</f>
        <v>United States</v>
      </c>
      <c r="J7858" s="1" t="s">
        <v>131</v>
      </c>
      <c r="K7858" s="3">
        <v>43036.0</v>
      </c>
      <c r="L7858" s="3">
        <v>43051.0</v>
      </c>
      <c r="M7858" s="1">
        <v>3082.0</v>
      </c>
    </row>
    <row r="7859">
      <c r="A7859" s="1" t="s">
        <v>8064</v>
      </c>
      <c r="B7859" s="1" t="s">
        <v>52</v>
      </c>
      <c r="C7859" s="1" t="str">
        <f t="array" ref="C7859">_xlfn.XLOOKUP($B7859, sales_teams!$A$2:$A$36, sales_teams!$B$2:$B$36)</f>
        <v>Rocco Neubert</v>
      </c>
      <c r="D7859" s="1" t="str">
        <f t="array" ref="D7859">_xlfn.XLOOKUP($B7859, sales_teams!$A$2:$A$36, sales_teams!$C$2:$C$36)</f>
        <v>East</v>
      </c>
      <c r="E7859" s="1" t="s">
        <v>181</v>
      </c>
      <c r="F7859" s="1" t="s">
        <v>103</v>
      </c>
      <c r="G7859" s="1" t="str">
        <f t="array" ref="G7859">IF($F7859="", "", _xlfn.XLOOKUP($F7859,accounts!$A$2:$A$86,accounts!$B$2:$B$86, "Other"))</f>
        <v>retail</v>
      </c>
      <c r="H7859" s="1" t="str">
        <f t="array" ref="H7859">IF($F7859="", "", IFS(_xlfn.XLOOKUP($F7859, accounts!$A$2:$A$86, accounts!$E$2:$E$86, 0)&gt;=1000, "Enterprise", _xlfn.XLOOKUP($F7859, accounts!$A$2:$A$86, accounts!$E$2:$E$86, 0)&gt;=100, "Mid-Market", TRUE, "SMB"))</f>
        <v>Enterprise</v>
      </c>
      <c r="I7859" s="1" t="str">
        <f t="array" ref="I7859">IF($F7859="", "", _xlfn.XLOOKUP($F7859,accounts!$A$2:$A$86,accounts!$F$2:$F$86, "Other"))</f>
        <v>United States</v>
      </c>
      <c r="J7859" s="1" t="s">
        <v>192</v>
      </c>
      <c r="K7859" s="3">
        <v>43037.0</v>
      </c>
      <c r="L7859" s="3">
        <v>43051.0</v>
      </c>
      <c r="M7859" s="1">
        <v>0.0</v>
      </c>
    </row>
    <row r="7860">
      <c r="A7860" s="1" t="s">
        <v>8065</v>
      </c>
      <c r="B7860" s="1" t="s">
        <v>39</v>
      </c>
      <c r="C7860" s="1" t="str">
        <f t="array" ref="C7860">_xlfn.XLOOKUP($B7860, sales_teams!$A$2:$A$36, sales_teams!$B$2:$B$36)</f>
        <v>Cara Losch</v>
      </c>
      <c r="D7860" s="1" t="str">
        <f t="array" ref="D7860">_xlfn.XLOOKUP($B7860, sales_teams!$A$2:$A$36, sales_teams!$C$2:$C$36)</f>
        <v>East</v>
      </c>
      <c r="E7860" s="1" t="s">
        <v>194</v>
      </c>
      <c r="F7860" s="1" t="s">
        <v>140</v>
      </c>
      <c r="G7860" s="1" t="str">
        <f t="array" ref="G7860">IF($F7860="", "", _xlfn.XLOOKUP($F7860,accounts!$A$2:$A$86,accounts!$B$2:$B$86, "Other"))</f>
        <v>employment</v>
      </c>
      <c r="H7860" s="1" t="str">
        <f t="array" ref="H7860">IF($F7860="", "", IFS(_xlfn.XLOOKUP($F7860, accounts!$A$2:$A$86, accounts!$E$2:$E$86, 0)&gt;=1000, "Enterprise", _xlfn.XLOOKUP($F7860, accounts!$A$2:$A$86, accounts!$E$2:$E$86, 0)&gt;=100, "Mid-Market", TRUE, "SMB"))</f>
        <v>Enterprise</v>
      </c>
      <c r="I7860" s="1" t="str">
        <f t="array" ref="I7860">IF($F7860="", "", _xlfn.XLOOKUP($F7860,accounts!$A$2:$A$86,accounts!$F$2:$F$86, "Other"))</f>
        <v>United States</v>
      </c>
      <c r="J7860" s="1" t="s">
        <v>131</v>
      </c>
      <c r="K7860" s="3">
        <v>43037.0</v>
      </c>
      <c r="L7860" s="3">
        <v>43050.0</v>
      </c>
      <c r="M7860" s="1">
        <v>5646.0</v>
      </c>
    </row>
    <row r="7861">
      <c r="A7861" s="1" t="s">
        <v>8066</v>
      </c>
      <c r="B7861" s="1" t="s">
        <v>30</v>
      </c>
      <c r="C7861" s="1" t="str">
        <f t="array" ref="C7861">_xlfn.XLOOKUP($B7861, sales_teams!$A$2:$A$36, sales_teams!$B$2:$B$36)</f>
        <v>Melvin Marxen</v>
      </c>
      <c r="D7861" s="1" t="str">
        <f t="array" ref="D7861">_xlfn.XLOOKUP($B7861, sales_teams!$A$2:$A$36, sales_teams!$C$2:$C$36)</f>
        <v>Central</v>
      </c>
      <c r="E7861" s="1" t="s">
        <v>188</v>
      </c>
      <c r="F7861" s="1" t="s">
        <v>56</v>
      </c>
      <c r="G7861" s="1" t="str">
        <f t="array" ref="G7861">IF($F7861="", "", _xlfn.XLOOKUP($F7861,accounts!$A$2:$A$86,accounts!$B$2:$B$86, "Other"))</f>
        <v>software</v>
      </c>
      <c r="H7861" s="1" t="str">
        <f t="array" ref="H7861">IF($F7861="", "", IFS(_xlfn.XLOOKUP($F7861, accounts!$A$2:$A$86, accounts!$E$2:$E$86, 0)&gt;=1000, "Enterprise", _xlfn.XLOOKUP($F7861, accounts!$A$2:$A$86, accounts!$E$2:$E$86, 0)&gt;=100, "Mid-Market", TRUE, "SMB"))</f>
        <v>Enterprise</v>
      </c>
      <c r="I7861" s="1" t="str">
        <f t="array" ref="I7861">IF($F7861="", "", _xlfn.XLOOKUP($F7861,accounts!$A$2:$A$86,accounts!$F$2:$F$86, "Other"))</f>
        <v>United States</v>
      </c>
      <c r="J7861" s="1" t="s">
        <v>192</v>
      </c>
      <c r="K7861" s="3">
        <v>43037.0</v>
      </c>
      <c r="L7861" s="3">
        <v>43043.0</v>
      </c>
      <c r="M7861" s="1">
        <v>0.0</v>
      </c>
    </row>
    <row r="7862">
      <c r="A7862" s="1" t="s">
        <v>8067</v>
      </c>
      <c r="B7862" s="1" t="s">
        <v>30</v>
      </c>
      <c r="C7862" s="1" t="str">
        <f t="array" ref="C7862">_xlfn.XLOOKUP($B7862, sales_teams!$A$2:$A$36, sales_teams!$B$2:$B$36)</f>
        <v>Melvin Marxen</v>
      </c>
      <c r="D7862" s="1" t="str">
        <f t="array" ref="D7862">_xlfn.XLOOKUP($B7862, sales_teams!$A$2:$A$36, sales_teams!$C$2:$C$36)</f>
        <v>Central</v>
      </c>
      <c r="E7862" s="1" t="s">
        <v>148</v>
      </c>
      <c r="F7862" s="1" t="s">
        <v>56</v>
      </c>
      <c r="G7862" s="1" t="str">
        <f t="array" ref="G7862">IF($F7862="", "", _xlfn.XLOOKUP($F7862,accounts!$A$2:$A$86,accounts!$B$2:$B$86, "Other"))</f>
        <v>software</v>
      </c>
      <c r="H7862" s="1" t="str">
        <f t="array" ref="H7862">IF($F7862="", "", IFS(_xlfn.XLOOKUP($F7862, accounts!$A$2:$A$86, accounts!$E$2:$E$86, 0)&gt;=1000, "Enterprise", _xlfn.XLOOKUP($F7862, accounts!$A$2:$A$86, accounts!$E$2:$E$86, 0)&gt;=100, "Mid-Market", TRUE, "SMB"))</f>
        <v>Enterprise</v>
      </c>
      <c r="I7862" s="1" t="str">
        <f t="array" ref="I7862">IF($F7862="", "", _xlfn.XLOOKUP($F7862,accounts!$A$2:$A$86,accounts!$F$2:$F$86, "Other"))</f>
        <v>United States</v>
      </c>
      <c r="J7862" s="1" t="s">
        <v>131</v>
      </c>
      <c r="K7862" s="3">
        <v>43037.0</v>
      </c>
      <c r="L7862" s="3">
        <v>43038.0</v>
      </c>
      <c r="M7862" s="1">
        <v>4733.0</v>
      </c>
    </row>
    <row r="7863">
      <c r="A7863" s="1" t="s">
        <v>8068</v>
      </c>
      <c r="B7863" s="1" t="s">
        <v>26</v>
      </c>
      <c r="C7863" s="1" t="str">
        <f t="array" ref="C7863">_xlfn.XLOOKUP($B7863, sales_teams!$A$2:$A$36, sales_teams!$B$2:$B$36)</f>
        <v>Melvin Marxen</v>
      </c>
      <c r="D7863" s="1" t="str">
        <f t="array" ref="D7863">_xlfn.XLOOKUP($B7863, sales_teams!$A$2:$A$36, sales_teams!$C$2:$C$36)</f>
        <v>Central</v>
      </c>
      <c r="E7863" s="1" t="s">
        <v>188</v>
      </c>
      <c r="F7863" s="1" t="s">
        <v>47</v>
      </c>
      <c r="G7863" s="1" t="str">
        <f t="array" ref="G7863">IF($F7863="", "", _xlfn.XLOOKUP($F7863,accounts!$A$2:$A$86,accounts!$B$2:$B$86, "Other"))</f>
        <v>retail</v>
      </c>
      <c r="H7863" s="1" t="str">
        <f t="array" ref="H7863">IF($F7863="", "", IFS(_xlfn.XLOOKUP($F7863, accounts!$A$2:$A$86, accounts!$E$2:$E$86, 0)&gt;=1000, "Enterprise", _xlfn.XLOOKUP($F7863, accounts!$A$2:$A$86, accounts!$E$2:$E$86, 0)&gt;=100, "Mid-Market", TRUE, "SMB"))</f>
        <v>Enterprise</v>
      </c>
      <c r="I7863" s="1" t="str">
        <f t="array" ref="I7863">IF($F7863="", "", _xlfn.XLOOKUP($F7863,accounts!$A$2:$A$86,accounts!$F$2:$F$86, "Other"))</f>
        <v>United States</v>
      </c>
      <c r="J7863" s="1" t="s">
        <v>131</v>
      </c>
      <c r="K7863" s="3">
        <v>43037.0</v>
      </c>
      <c r="L7863" s="3">
        <v>43099.0</v>
      </c>
      <c r="M7863" s="1">
        <v>2931.0</v>
      </c>
    </row>
    <row r="7864">
      <c r="A7864" s="1" t="s">
        <v>8069</v>
      </c>
      <c r="B7864" s="1" t="s">
        <v>19</v>
      </c>
      <c r="C7864" s="1" t="str">
        <f t="array" ref="C7864">_xlfn.XLOOKUP($B7864, sales_teams!$A$2:$A$36, sales_teams!$B$2:$B$36)</f>
        <v>Melvin Marxen</v>
      </c>
      <c r="D7864" s="1" t="str">
        <f t="array" ref="D7864">_xlfn.XLOOKUP($B7864, sales_teams!$A$2:$A$36, sales_teams!$C$2:$C$36)</f>
        <v>Central</v>
      </c>
      <c r="E7864" s="1" t="s">
        <v>179</v>
      </c>
      <c r="F7864" s="1" t="s">
        <v>29</v>
      </c>
      <c r="G7864" s="1" t="str">
        <f t="array" ref="G7864">IF($F7864="", "", _xlfn.XLOOKUP($F7864,accounts!$A$2:$A$86,accounts!$B$2:$B$86, "Other"))</f>
        <v>medical</v>
      </c>
      <c r="H7864" s="1" t="str">
        <f t="array" ref="H7864">IF($F7864="", "", IFS(_xlfn.XLOOKUP($F7864, accounts!$A$2:$A$86, accounts!$E$2:$E$86, 0)&gt;=1000, "Enterprise", _xlfn.XLOOKUP($F7864, accounts!$A$2:$A$86, accounts!$E$2:$E$86, 0)&gt;=100, "Mid-Market", TRUE, "SMB"))</f>
        <v>Enterprise</v>
      </c>
      <c r="I7864" s="1" t="str">
        <f t="array" ref="I7864">IF($F7864="", "", _xlfn.XLOOKUP($F7864,accounts!$A$2:$A$86,accounts!$F$2:$F$86, "Other"))</f>
        <v>Philipines</v>
      </c>
      <c r="J7864" s="1" t="s">
        <v>131</v>
      </c>
      <c r="K7864" s="3">
        <v>43037.0</v>
      </c>
      <c r="L7864" s="3">
        <v>43039.0</v>
      </c>
      <c r="M7864" s="1">
        <v>62.0</v>
      </c>
    </row>
    <row r="7865">
      <c r="A7865" s="1" t="s">
        <v>8070</v>
      </c>
      <c r="B7865" s="1" t="s">
        <v>41</v>
      </c>
      <c r="C7865" s="1" t="str">
        <f t="array" ref="C7865">_xlfn.XLOOKUP($B7865, sales_teams!$A$2:$A$36, sales_teams!$B$2:$B$36)</f>
        <v>Cara Losch</v>
      </c>
      <c r="D7865" s="1" t="str">
        <f t="array" ref="D7865">_xlfn.XLOOKUP($B7865, sales_teams!$A$2:$A$36, sales_teams!$C$2:$C$36)</f>
        <v>East</v>
      </c>
      <c r="E7865" s="1" t="s">
        <v>188</v>
      </c>
      <c r="F7865" s="1" t="s">
        <v>127</v>
      </c>
      <c r="G7865" s="1" t="str">
        <f t="array" ref="G7865">IF($F7865="", "", _xlfn.XLOOKUP($F7865,accounts!$A$2:$A$86,accounts!$B$2:$B$86, "Other"))</f>
        <v>technology</v>
      </c>
      <c r="H7865" s="1" t="str">
        <f t="array" ref="H7865">IF($F7865="", "", IFS(_xlfn.XLOOKUP($F7865, accounts!$A$2:$A$86, accounts!$E$2:$E$86, 0)&gt;=1000, "Enterprise", _xlfn.XLOOKUP($F7865, accounts!$A$2:$A$86, accounts!$E$2:$E$86, 0)&gt;=100, "Mid-Market", TRUE, "SMB"))</f>
        <v>Enterprise</v>
      </c>
      <c r="I7865" s="1" t="str">
        <f t="array" ref="I7865">IF($F7865="", "", _xlfn.XLOOKUP($F7865,accounts!$A$2:$A$86,accounts!$F$2:$F$86, "Other"))</f>
        <v>United States</v>
      </c>
      <c r="J7865" s="1" t="s">
        <v>192</v>
      </c>
      <c r="K7865" s="3">
        <v>43037.0</v>
      </c>
      <c r="L7865" s="3">
        <v>43042.0</v>
      </c>
      <c r="M7865" s="1">
        <v>0.0</v>
      </c>
    </row>
    <row r="7866">
      <c r="A7866" s="1" t="s">
        <v>8071</v>
      </c>
      <c r="B7866" s="1" t="s">
        <v>105</v>
      </c>
      <c r="C7866" s="1" t="str">
        <f t="array" ref="C7866">_xlfn.XLOOKUP($B7866, sales_teams!$A$2:$A$36, sales_teams!$B$2:$B$36)</f>
        <v>Summer Sewald</v>
      </c>
      <c r="D7866" s="1" t="str">
        <f t="array" ref="D7866">_xlfn.XLOOKUP($B7866, sales_teams!$A$2:$A$36, sales_teams!$C$2:$C$36)</f>
        <v>West</v>
      </c>
      <c r="E7866" s="1" t="s">
        <v>148</v>
      </c>
      <c r="F7866" s="1" t="s">
        <v>115</v>
      </c>
      <c r="G7866" s="1" t="str">
        <f t="array" ref="G7866">IF($F7866="", "", _xlfn.XLOOKUP($F7866,accounts!$A$2:$A$86,accounts!$B$2:$B$86, "Other"))</f>
        <v>services</v>
      </c>
      <c r="H7866" s="1" t="str">
        <f t="array" ref="H7866">IF($F7866="", "", IFS(_xlfn.XLOOKUP($F7866, accounts!$A$2:$A$86, accounts!$E$2:$E$86, 0)&gt;=1000, "Enterprise", _xlfn.XLOOKUP($F7866, accounts!$A$2:$A$86, accounts!$E$2:$E$86, 0)&gt;=100, "Mid-Market", TRUE, "SMB"))</f>
        <v>Enterprise</v>
      </c>
      <c r="I7866" s="1" t="str">
        <f t="array" ref="I7866">IF($F7866="", "", _xlfn.XLOOKUP($F7866,accounts!$A$2:$A$86,accounts!$F$2:$F$86, "Other"))</f>
        <v>United States</v>
      </c>
      <c r="J7866" s="1" t="s">
        <v>131</v>
      </c>
      <c r="K7866" s="3">
        <v>43037.0</v>
      </c>
      <c r="L7866" s="3">
        <v>43039.0</v>
      </c>
      <c r="M7866" s="1">
        <v>4178.0</v>
      </c>
    </row>
    <row r="7867">
      <c r="A7867" s="1" t="s">
        <v>8072</v>
      </c>
      <c r="B7867" s="1" t="s">
        <v>52</v>
      </c>
      <c r="C7867" s="1" t="str">
        <f t="array" ref="C7867">_xlfn.XLOOKUP($B7867, sales_teams!$A$2:$A$36, sales_teams!$B$2:$B$36)</f>
        <v>Rocco Neubert</v>
      </c>
      <c r="D7867" s="1" t="str">
        <f t="array" ref="D7867">_xlfn.XLOOKUP($B7867, sales_teams!$A$2:$A$36, sales_teams!$C$2:$C$36)</f>
        <v>East</v>
      </c>
      <c r="E7867" s="1" t="s">
        <v>148</v>
      </c>
      <c r="F7867" s="1" t="s">
        <v>126</v>
      </c>
      <c r="G7867" s="1" t="str">
        <f t="array" ref="G7867">IF($F7867="", "", _xlfn.XLOOKUP($F7867,accounts!$A$2:$A$86,accounts!$B$2:$B$86, "Other"))</f>
        <v>retail</v>
      </c>
      <c r="H7867" s="1" t="str">
        <f t="array" ref="H7867">IF($F7867="", "", IFS(_xlfn.XLOOKUP($F7867, accounts!$A$2:$A$86, accounts!$E$2:$E$86, 0)&gt;=1000, "Enterprise", _xlfn.XLOOKUP($F7867, accounts!$A$2:$A$86, accounts!$E$2:$E$86, 0)&gt;=100, "Mid-Market", TRUE, "SMB"))</f>
        <v>Enterprise</v>
      </c>
      <c r="I7867" s="1" t="str">
        <f t="array" ref="I7867">IF($F7867="", "", _xlfn.XLOOKUP($F7867,accounts!$A$2:$A$86,accounts!$F$2:$F$86, "Other"))</f>
        <v>United States</v>
      </c>
      <c r="J7867" s="1" t="s">
        <v>131</v>
      </c>
      <c r="K7867" s="3">
        <v>43038.0</v>
      </c>
      <c r="L7867" s="3">
        <v>43043.0</v>
      </c>
      <c r="M7867" s="1">
        <v>5239.0</v>
      </c>
    </row>
    <row r="7868">
      <c r="A7868" s="1" t="s">
        <v>8073</v>
      </c>
      <c r="B7868" s="1" t="s">
        <v>48</v>
      </c>
      <c r="C7868" s="1" t="str">
        <f t="array" ref="C7868">_xlfn.XLOOKUP($B7868, sales_teams!$A$2:$A$36, sales_teams!$B$2:$B$36)</f>
        <v>Rocco Neubert</v>
      </c>
      <c r="D7868" s="1" t="str">
        <f t="array" ref="D7868">_xlfn.XLOOKUP($B7868, sales_teams!$A$2:$A$36, sales_teams!$C$2:$C$36)</f>
        <v>East</v>
      </c>
      <c r="E7868" s="1" t="s">
        <v>109</v>
      </c>
      <c r="F7868" s="1" t="s">
        <v>14</v>
      </c>
      <c r="G7868" s="1" t="str">
        <f t="array" ref="G7868">IF($F7868="", "", _xlfn.XLOOKUP($F7868,accounts!$A$2:$A$86,accounts!$B$2:$B$86, "Other"))</f>
        <v>technology</v>
      </c>
      <c r="H7868" s="1" t="str">
        <f t="array" ref="H7868">IF($F7868="", "", IFS(_xlfn.XLOOKUP($F7868, accounts!$A$2:$A$86, accounts!$E$2:$E$86, 0)&gt;=1000, "Enterprise", _xlfn.XLOOKUP($F7868, accounts!$A$2:$A$86, accounts!$E$2:$E$86, 0)&gt;=100, "Mid-Market", TRUE, "SMB"))</f>
        <v>Enterprise</v>
      </c>
      <c r="I7868" s="1" t="str">
        <f t="array" ref="I7868">IF($F7868="", "", _xlfn.XLOOKUP($F7868,accounts!$A$2:$A$86,accounts!$F$2:$F$86, "Other"))</f>
        <v>United States</v>
      </c>
      <c r="J7868" s="1" t="s">
        <v>189</v>
      </c>
      <c r="K7868" s="3">
        <v>43038.0</v>
      </c>
    </row>
    <row r="7869">
      <c r="A7869" s="1" t="s">
        <v>8074</v>
      </c>
      <c r="B7869" s="1" t="s">
        <v>26</v>
      </c>
      <c r="C7869" s="1" t="str">
        <f t="array" ref="C7869">_xlfn.XLOOKUP($B7869, sales_teams!$A$2:$A$36, sales_teams!$B$2:$B$36)</f>
        <v>Melvin Marxen</v>
      </c>
      <c r="D7869" s="1" t="str">
        <f t="array" ref="D7869">_xlfn.XLOOKUP($B7869, sales_teams!$A$2:$A$36, sales_teams!$C$2:$C$36)</f>
        <v>Central</v>
      </c>
      <c r="E7869" s="1" t="s">
        <v>181</v>
      </c>
      <c r="F7869" s="1" t="s">
        <v>165</v>
      </c>
      <c r="G7869" s="1" t="str">
        <f t="array" ref="G7869">IF($F7869="", "", _xlfn.XLOOKUP($F7869,accounts!$A$2:$A$86,accounts!$B$2:$B$86, "Other"))</f>
        <v>telecommunications</v>
      </c>
      <c r="H7869" s="1" t="str">
        <f t="array" ref="H7869">IF($F7869="", "", IFS(_xlfn.XLOOKUP($F7869, accounts!$A$2:$A$86, accounts!$E$2:$E$86, 0)&gt;=1000, "Enterprise", _xlfn.XLOOKUP($F7869, accounts!$A$2:$A$86, accounts!$E$2:$E$86, 0)&gt;=100, "Mid-Market", TRUE, "SMB"))</f>
        <v>Enterprise</v>
      </c>
      <c r="I7869" s="1" t="str">
        <f t="array" ref="I7869">IF($F7869="", "", _xlfn.XLOOKUP($F7869,accounts!$A$2:$A$86,accounts!$F$2:$F$86, "Other"))</f>
        <v>United States</v>
      </c>
      <c r="J7869" s="1" t="s">
        <v>131</v>
      </c>
      <c r="K7869" s="3">
        <v>43038.0</v>
      </c>
      <c r="L7869" s="3">
        <v>43050.0</v>
      </c>
      <c r="M7869" s="1">
        <v>539.0</v>
      </c>
    </row>
    <row r="7870">
      <c r="A7870" s="1" t="s">
        <v>8075</v>
      </c>
      <c r="B7870" s="1" t="s">
        <v>88</v>
      </c>
      <c r="C7870" s="1" t="str">
        <f t="array" ref="C7870">_xlfn.XLOOKUP($B7870, sales_teams!$A$2:$A$36, sales_teams!$B$2:$B$36)</f>
        <v>Celia Rouche</v>
      </c>
      <c r="D7870" s="1" t="str">
        <f t="array" ref="D7870">_xlfn.XLOOKUP($B7870, sales_teams!$A$2:$A$36, sales_teams!$C$2:$C$36)</f>
        <v>West</v>
      </c>
      <c r="E7870" s="1" t="s">
        <v>179</v>
      </c>
      <c r="G7870" s="1" t="str">
        <f t="array" ref="G7870">IF($F7870="", "", _xlfn.XLOOKUP($F7870,accounts!$A$2:$A$86,accounts!$B$2:$B$86, "Other"))</f>
        <v/>
      </c>
      <c r="H7870" s="1" t="str">
        <f t="array" ref="H7870">IF($F7870="", "", IFS(_xlfn.XLOOKUP($F7870, accounts!$A$2:$A$86, accounts!$E$2:$E$86, 0)&gt;=1000, "Enterprise", _xlfn.XLOOKUP($F7870, accounts!$A$2:$A$86, accounts!$E$2:$E$86, 0)&gt;=100, "Mid-Market", TRUE, "SMB"))</f>
        <v/>
      </c>
      <c r="I7870" s="1" t="str">
        <f t="array" ref="I7870">IF($F7870="", "", _xlfn.XLOOKUP($F7870,accounts!$A$2:$A$86,accounts!$F$2:$F$86, "Other"))</f>
        <v/>
      </c>
      <c r="J7870" s="1" t="s">
        <v>189</v>
      </c>
      <c r="K7870" s="3">
        <v>43038.0</v>
      </c>
    </row>
    <row r="7871">
      <c r="A7871" s="1" t="s">
        <v>8076</v>
      </c>
      <c r="B7871" s="1" t="s">
        <v>19</v>
      </c>
      <c r="C7871" s="1" t="str">
        <f t="array" ref="C7871">_xlfn.XLOOKUP($B7871, sales_teams!$A$2:$A$36, sales_teams!$B$2:$B$36)</f>
        <v>Melvin Marxen</v>
      </c>
      <c r="D7871" s="1" t="str">
        <f t="array" ref="D7871">_xlfn.XLOOKUP($B7871, sales_teams!$A$2:$A$36, sales_teams!$C$2:$C$36)</f>
        <v>Central</v>
      </c>
      <c r="E7871" s="1" t="s">
        <v>109</v>
      </c>
      <c r="F7871" s="1" t="s">
        <v>145</v>
      </c>
      <c r="G7871" s="1" t="str">
        <f t="array" ref="G7871">IF($F7871="", "", _xlfn.XLOOKUP($F7871,accounts!$A$2:$A$86,accounts!$B$2:$B$86, "Other"))</f>
        <v>technology</v>
      </c>
      <c r="H7871" s="1" t="str">
        <f t="array" ref="H7871">IF($F7871="", "", IFS(_xlfn.XLOOKUP($F7871, accounts!$A$2:$A$86, accounts!$E$2:$E$86, 0)&gt;=1000, "Enterprise", _xlfn.XLOOKUP($F7871, accounts!$A$2:$A$86, accounts!$E$2:$E$86, 0)&gt;=100, "Mid-Market", TRUE, "SMB"))</f>
        <v>Enterprise</v>
      </c>
      <c r="I7871" s="1" t="str">
        <f t="array" ref="I7871">IF($F7871="", "", _xlfn.XLOOKUP($F7871,accounts!$A$2:$A$86,accounts!$F$2:$F$86, "Other"))</f>
        <v>Panama</v>
      </c>
      <c r="J7871" s="1" t="s">
        <v>131</v>
      </c>
      <c r="K7871" s="3">
        <v>43038.0</v>
      </c>
      <c r="L7871" s="3">
        <v>43039.0</v>
      </c>
      <c r="M7871" s="1">
        <v>973.0</v>
      </c>
    </row>
    <row r="7872">
      <c r="A7872" s="1" t="s">
        <v>8077</v>
      </c>
      <c r="B7872" s="1" t="s">
        <v>17</v>
      </c>
      <c r="C7872" s="1" t="str">
        <f t="array" ref="C7872">_xlfn.XLOOKUP($B7872, sales_teams!$A$2:$A$36, sales_teams!$B$2:$B$36)</f>
        <v>Dustin Brinkmann</v>
      </c>
      <c r="D7872" s="1" t="str">
        <f t="array" ref="D7872">_xlfn.XLOOKUP($B7872, sales_teams!$A$2:$A$36, sales_teams!$C$2:$C$36)</f>
        <v>Central</v>
      </c>
      <c r="E7872" s="1" t="s">
        <v>179</v>
      </c>
      <c r="F7872" s="1" t="s">
        <v>156</v>
      </c>
      <c r="G7872" s="1" t="str">
        <f t="array" ref="G7872">IF($F7872="", "", _xlfn.XLOOKUP($F7872,accounts!$A$2:$A$86,accounts!$B$2:$B$86, "Other"))</f>
        <v>employment</v>
      </c>
      <c r="H7872" s="1" t="str">
        <f t="array" ref="H7872">IF($F7872="", "", IFS(_xlfn.XLOOKUP($F7872, accounts!$A$2:$A$86, accounts!$E$2:$E$86, 0)&gt;=1000, "Enterprise", _xlfn.XLOOKUP($F7872, accounts!$A$2:$A$86, accounts!$E$2:$E$86, 0)&gt;=100, "Mid-Market", TRUE, "SMB"))</f>
        <v>Mid-Market</v>
      </c>
      <c r="I7872" s="1" t="str">
        <f t="array" ref="I7872">IF($F7872="", "", _xlfn.XLOOKUP($F7872,accounts!$A$2:$A$86,accounts!$F$2:$F$86, "Other"))</f>
        <v>United States</v>
      </c>
      <c r="J7872" s="1" t="s">
        <v>192</v>
      </c>
      <c r="K7872" s="3">
        <v>43038.0</v>
      </c>
      <c r="L7872" s="3">
        <v>43039.0</v>
      </c>
      <c r="M7872" s="1">
        <v>0.0</v>
      </c>
    </row>
    <row r="7873">
      <c r="A7873" s="1" t="s">
        <v>8078</v>
      </c>
      <c r="B7873" s="1" t="s">
        <v>54</v>
      </c>
      <c r="C7873" s="1" t="str">
        <f t="array" ref="C7873">_xlfn.XLOOKUP($B7873, sales_teams!$A$2:$A$36, sales_teams!$B$2:$B$36)</f>
        <v>Rocco Neubert</v>
      </c>
      <c r="D7873" s="1" t="str">
        <f t="array" ref="D7873">_xlfn.XLOOKUP($B7873, sales_teams!$A$2:$A$36, sales_teams!$C$2:$C$36)</f>
        <v>East</v>
      </c>
      <c r="E7873" s="1" t="s">
        <v>194</v>
      </c>
      <c r="F7873" s="1" t="s">
        <v>98</v>
      </c>
      <c r="G7873" s="1" t="str">
        <f t="array" ref="G7873">IF($F7873="", "", _xlfn.XLOOKUP($F7873,accounts!$A$2:$A$86,accounts!$B$2:$B$86, "Other"))</f>
        <v>retail</v>
      </c>
      <c r="H7873" s="1" t="str">
        <f t="array" ref="H7873">IF($F7873="", "", IFS(_xlfn.XLOOKUP($F7873, accounts!$A$2:$A$86, accounts!$E$2:$E$86, 0)&gt;=1000, "Enterprise", _xlfn.XLOOKUP($F7873, accounts!$A$2:$A$86, accounts!$E$2:$E$86, 0)&gt;=100, "Mid-Market", TRUE, "SMB"))</f>
        <v>Enterprise</v>
      </c>
      <c r="I7873" s="1" t="str">
        <f t="array" ref="I7873">IF($F7873="", "", _xlfn.XLOOKUP($F7873,accounts!$A$2:$A$86,accounts!$F$2:$F$86, "Other"))</f>
        <v>Japan</v>
      </c>
      <c r="J7873" s="1" t="s">
        <v>192</v>
      </c>
      <c r="K7873" s="3">
        <v>43038.0</v>
      </c>
      <c r="L7873" s="3">
        <v>43039.0</v>
      </c>
      <c r="M7873" s="1">
        <v>0.0</v>
      </c>
    </row>
    <row r="7874">
      <c r="A7874" s="1" t="s">
        <v>8079</v>
      </c>
      <c r="B7874" s="1" t="s">
        <v>60</v>
      </c>
      <c r="C7874" s="1" t="str">
        <f t="array" ref="C7874">_xlfn.XLOOKUP($B7874, sales_teams!$A$2:$A$36, sales_teams!$B$2:$B$36)</f>
        <v>Celia Rouche</v>
      </c>
      <c r="D7874" s="1" t="str">
        <f t="array" ref="D7874">_xlfn.XLOOKUP($B7874, sales_teams!$A$2:$A$36, sales_teams!$C$2:$C$36)</f>
        <v>West</v>
      </c>
      <c r="E7874" s="1" t="s">
        <v>181</v>
      </c>
      <c r="F7874" s="1" t="s">
        <v>127</v>
      </c>
      <c r="G7874" s="1" t="str">
        <f t="array" ref="G7874">IF($F7874="", "", _xlfn.XLOOKUP($F7874,accounts!$A$2:$A$86,accounts!$B$2:$B$86, "Other"))</f>
        <v>technology</v>
      </c>
      <c r="H7874" s="1" t="str">
        <f t="array" ref="H7874">IF($F7874="", "", IFS(_xlfn.XLOOKUP($F7874, accounts!$A$2:$A$86, accounts!$E$2:$E$86, 0)&gt;=1000, "Enterprise", _xlfn.XLOOKUP($F7874, accounts!$A$2:$A$86, accounts!$E$2:$E$86, 0)&gt;=100, "Mid-Market", TRUE, "SMB"))</f>
        <v>Enterprise</v>
      </c>
      <c r="I7874" s="1" t="str">
        <f t="array" ref="I7874">IF($F7874="", "", _xlfn.XLOOKUP($F7874,accounts!$A$2:$A$86,accounts!$F$2:$F$86, "Other"))</f>
        <v>United States</v>
      </c>
      <c r="J7874" s="1" t="s">
        <v>131</v>
      </c>
      <c r="K7874" s="3">
        <v>43038.0</v>
      </c>
      <c r="L7874" s="3">
        <v>43043.0</v>
      </c>
      <c r="M7874" s="1">
        <v>622.0</v>
      </c>
    </row>
    <row r="7875">
      <c r="A7875" s="1" t="s">
        <v>8080</v>
      </c>
      <c r="B7875" s="1" t="s">
        <v>105</v>
      </c>
      <c r="C7875" s="1" t="str">
        <f t="array" ref="C7875">_xlfn.XLOOKUP($B7875, sales_teams!$A$2:$A$36, sales_teams!$B$2:$B$36)</f>
        <v>Summer Sewald</v>
      </c>
      <c r="D7875" s="1" t="str">
        <f t="array" ref="D7875">_xlfn.XLOOKUP($B7875, sales_teams!$A$2:$A$36, sales_teams!$C$2:$C$36)</f>
        <v>West</v>
      </c>
      <c r="E7875" s="1" t="s">
        <v>109</v>
      </c>
      <c r="F7875" s="1" t="s">
        <v>161</v>
      </c>
      <c r="G7875" s="1" t="str">
        <f t="array" ref="G7875">IF($F7875="", "", _xlfn.XLOOKUP($F7875,accounts!$A$2:$A$86,accounts!$B$2:$B$86, "Other"))</f>
        <v>marketing</v>
      </c>
      <c r="H7875" s="1" t="str">
        <f t="array" ref="H7875">IF($F7875="", "", IFS(_xlfn.XLOOKUP($F7875, accounts!$A$2:$A$86, accounts!$E$2:$E$86, 0)&gt;=1000, "Enterprise", _xlfn.XLOOKUP($F7875, accounts!$A$2:$A$86, accounts!$E$2:$E$86, 0)&gt;=100, "Mid-Market", TRUE, "SMB"))</f>
        <v>Enterprise</v>
      </c>
      <c r="I7875" s="1" t="str">
        <f t="array" ref="I7875">IF($F7875="", "", _xlfn.XLOOKUP($F7875,accounts!$A$2:$A$86,accounts!$F$2:$F$86, "Other"))</f>
        <v>Poland</v>
      </c>
      <c r="J7875" s="1" t="s">
        <v>192</v>
      </c>
      <c r="K7875" s="3">
        <v>43038.0</v>
      </c>
      <c r="L7875" s="3">
        <v>43054.0</v>
      </c>
      <c r="M7875" s="1">
        <v>0.0</v>
      </c>
    </row>
    <row r="7876">
      <c r="A7876" s="1" t="s">
        <v>8081</v>
      </c>
      <c r="B7876" s="1" t="s">
        <v>7</v>
      </c>
      <c r="C7876" s="1" t="str">
        <f t="array" ref="C7876">_xlfn.XLOOKUP($B7876, sales_teams!$A$2:$A$36, sales_teams!$B$2:$B$36)</f>
        <v>Dustin Brinkmann</v>
      </c>
      <c r="D7876" s="1" t="str">
        <f t="array" ref="D7876">_xlfn.XLOOKUP($B7876, sales_teams!$A$2:$A$36, sales_teams!$C$2:$C$36)</f>
        <v>Central</v>
      </c>
      <c r="E7876" s="1" t="s">
        <v>179</v>
      </c>
      <c r="F7876" s="1" t="s">
        <v>122</v>
      </c>
      <c r="G7876" s="1" t="str">
        <f t="array" ref="G7876">IF($F7876="", "", _xlfn.XLOOKUP($F7876,accounts!$A$2:$A$86,accounts!$B$2:$B$86, "Other"))</f>
        <v>medical</v>
      </c>
      <c r="H7876" s="1" t="str">
        <f t="array" ref="H7876">IF($F7876="", "", IFS(_xlfn.XLOOKUP($F7876, accounts!$A$2:$A$86, accounts!$E$2:$E$86, 0)&gt;=1000, "Enterprise", _xlfn.XLOOKUP($F7876, accounts!$A$2:$A$86, accounts!$E$2:$E$86, 0)&gt;=100, "Mid-Market", TRUE, "SMB"))</f>
        <v>Enterprise</v>
      </c>
      <c r="I7876" s="1" t="str">
        <f t="array" ref="I7876">IF($F7876="", "", _xlfn.XLOOKUP($F7876,accounts!$A$2:$A$86,accounts!$F$2:$F$86, "Other"))</f>
        <v>United States</v>
      </c>
      <c r="J7876" s="1" t="s">
        <v>192</v>
      </c>
      <c r="K7876" s="3">
        <v>43039.0</v>
      </c>
      <c r="L7876" s="3">
        <v>43049.0</v>
      </c>
      <c r="M7876" s="1">
        <v>0.0</v>
      </c>
    </row>
    <row r="7877">
      <c r="A7877" s="1" t="s">
        <v>8082</v>
      </c>
      <c r="B7877" s="1" t="s">
        <v>57</v>
      </c>
      <c r="C7877" s="1" t="str">
        <f t="array" ref="C7877">_xlfn.XLOOKUP($B7877, sales_teams!$A$2:$A$36, sales_teams!$B$2:$B$36)</f>
        <v>Rocco Neubert</v>
      </c>
      <c r="D7877" s="1" t="str">
        <f t="array" ref="D7877">_xlfn.XLOOKUP($B7877, sales_teams!$A$2:$A$36, sales_teams!$C$2:$C$36)</f>
        <v>East</v>
      </c>
      <c r="E7877" s="1" t="s">
        <v>188</v>
      </c>
      <c r="F7877" s="1" t="s">
        <v>59</v>
      </c>
      <c r="G7877" s="1" t="str">
        <f t="array" ref="G7877">IF($F7877="", "", _xlfn.XLOOKUP($F7877,accounts!$A$2:$A$86,accounts!$B$2:$B$86, "Other"))</f>
        <v>medical</v>
      </c>
      <c r="H7877" s="1" t="str">
        <f t="array" ref="H7877">IF($F7877="", "", IFS(_xlfn.XLOOKUP($F7877, accounts!$A$2:$A$86, accounts!$E$2:$E$86, 0)&gt;=1000, "Enterprise", _xlfn.XLOOKUP($F7877, accounts!$A$2:$A$86, accounts!$E$2:$E$86, 0)&gt;=100, "Mid-Market", TRUE, "SMB"))</f>
        <v>SMB</v>
      </c>
      <c r="I7877" s="1" t="str">
        <f t="array" ref="I7877">IF($F7877="", "", _xlfn.XLOOKUP($F7877,accounts!$A$2:$A$86,accounts!$F$2:$F$86, "Other"))</f>
        <v>United States</v>
      </c>
      <c r="J7877" s="1" t="s">
        <v>131</v>
      </c>
      <c r="K7877" s="3">
        <v>43039.0</v>
      </c>
      <c r="L7877" s="3">
        <v>43046.0</v>
      </c>
      <c r="M7877" s="1">
        <v>4172.0</v>
      </c>
    </row>
    <row r="7878">
      <c r="A7878" s="1" t="s">
        <v>8083</v>
      </c>
      <c r="B7878" s="1" t="s">
        <v>52</v>
      </c>
      <c r="C7878" s="1" t="str">
        <f t="array" ref="C7878">_xlfn.XLOOKUP($B7878, sales_teams!$A$2:$A$36, sales_teams!$B$2:$B$36)</f>
        <v>Rocco Neubert</v>
      </c>
      <c r="D7878" s="1" t="str">
        <f t="array" ref="D7878">_xlfn.XLOOKUP($B7878, sales_teams!$A$2:$A$36, sales_teams!$C$2:$C$36)</f>
        <v>East</v>
      </c>
      <c r="E7878" s="1" t="s">
        <v>148</v>
      </c>
      <c r="F7878" s="1" t="s">
        <v>166</v>
      </c>
      <c r="G7878" s="1" t="str">
        <f t="array" ref="G7878">IF($F7878="", "", _xlfn.XLOOKUP($F7878,accounts!$A$2:$A$86,accounts!$B$2:$B$86, "Other"))</f>
        <v>finance</v>
      </c>
      <c r="H7878" s="1" t="str">
        <f t="array" ref="H7878">IF($F7878="", "", IFS(_xlfn.XLOOKUP($F7878, accounts!$A$2:$A$86, accounts!$E$2:$E$86, 0)&gt;=1000, "Enterprise", _xlfn.XLOOKUP($F7878, accounts!$A$2:$A$86, accounts!$E$2:$E$86, 0)&gt;=100, "Mid-Market", TRUE, "SMB"))</f>
        <v>Enterprise</v>
      </c>
      <c r="I7878" s="1" t="str">
        <f t="array" ref="I7878">IF($F7878="", "", _xlfn.XLOOKUP($F7878,accounts!$A$2:$A$86,accounts!$F$2:$F$86, "Other"))</f>
        <v>United States</v>
      </c>
      <c r="J7878" s="1" t="s">
        <v>131</v>
      </c>
      <c r="K7878" s="3">
        <v>43039.0</v>
      </c>
      <c r="L7878" s="3">
        <v>43053.0</v>
      </c>
      <c r="M7878" s="1">
        <v>4529.0</v>
      </c>
    </row>
    <row r="7879">
      <c r="A7879" s="1" t="s">
        <v>8084</v>
      </c>
      <c r="B7879" s="1" t="s">
        <v>52</v>
      </c>
      <c r="C7879" s="1" t="str">
        <f t="array" ref="C7879">_xlfn.XLOOKUP($B7879, sales_teams!$A$2:$A$36, sales_teams!$B$2:$B$36)</f>
        <v>Rocco Neubert</v>
      </c>
      <c r="D7879" s="1" t="str">
        <f t="array" ref="D7879">_xlfn.XLOOKUP($B7879, sales_teams!$A$2:$A$36, sales_teams!$C$2:$C$36)</f>
        <v>East</v>
      </c>
      <c r="E7879" s="1" t="s">
        <v>188</v>
      </c>
      <c r="F7879" s="1" t="s">
        <v>127</v>
      </c>
      <c r="G7879" s="1" t="str">
        <f t="array" ref="G7879">IF($F7879="", "", _xlfn.XLOOKUP($F7879,accounts!$A$2:$A$86,accounts!$B$2:$B$86, "Other"))</f>
        <v>technology</v>
      </c>
      <c r="H7879" s="1" t="str">
        <f t="array" ref="H7879">IF($F7879="", "", IFS(_xlfn.XLOOKUP($F7879, accounts!$A$2:$A$86, accounts!$E$2:$E$86, 0)&gt;=1000, "Enterprise", _xlfn.XLOOKUP($F7879, accounts!$A$2:$A$86, accounts!$E$2:$E$86, 0)&gt;=100, "Mid-Market", TRUE, "SMB"))</f>
        <v>Enterprise</v>
      </c>
      <c r="I7879" s="1" t="str">
        <f t="array" ref="I7879">IF($F7879="", "", _xlfn.XLOOKUP($F7879,accounts!$A$2:$A$86,accounts!$F$2:$F$86, "Other"))</f>
        <v>United States</v>
      </c>
      <c r="J7879" s="1" t="s">
        <v>131</v>
      </c>
      <c r="K7879" s="3">
        <v>43039.0</v>
      </c>
      <c r="L7879" s="3">
        <v>43079.0</v>
      </c>
      <c r="M7879" s="1">
        <v>2695.0</v>
      </c>
    </row>
    <row r="7880">
      <c r="A7880" s="1" t="s">
        <v>8085</v>
      </c>
      <c r="B7880" s="1" t="s">
        <v>30</v>
      </c>
      <c r="C7880" s="1" t="str">
        <f t="array" ref="C7880">_xlfn.XLOOKUP($B7880, sales_teams!$A$2:$A$36, sales_teams!$B$2:$B$36)</f>
        <v>Melvin Marxen</v>
      </c>
      <c r="D7880" s="1" t="str">
        <f t="array" ref="D7880">_xlfn.XLOOKUP($B7880, sales_teams!$A$2:$A$36, sales_teams!$C$2:$C$36)</f>
        <v>Central</v>
      </c>
      <c r="E7880" s="1" t="s">
        <v>148</v>
      </c>
      <c r="F7880" s="1" t="s">
        <v>47</v>
      </c>
      <c r="G7880" s="1" t="str">
        <f t="array" ref="G7880">IF($F7880="", "", _xlfn.XLOOKUP($F7880,accounts!$A$2:$A$86,accounts!$B$2:$B$86, "Other"))</f>
        <v>retail</v>
      </c>
      <c r="H7880" s="1" t="str">
        <f t="array" ref="H7880">IF($F7880="", "", IFS(_xlfn.XLOOKUP($F7880, accounts!$A$2:$A$86, accounts!$E$2:$E$86, 0)&gt;=1000, "Enterprise", _xlfn.XLOOKUP($F7880, accounts!$A$2:$A$86, accounts!$E$2:$E$86, 0)&gt;=100, "Mid-Market", TRUE, "SMB"))</f>
        <v>Enterprise</v>
      </c>
      <c r="I7880" s="1" t="str">
        <f t="array" ref="I7880">IF($F7880="", "", _xlfn.XLOOKUP($F7880,accounts!$A$2:$A$86,accounts!$F$2:$F$86, "Other"))</f>
        <v>United States</v>
      </c>
      <c r="J7880" s="1" t="s">
        <v>192</v>
      </c>
      <c r="K7880" s="3">
        <v>43039.0</v>
      </c>
      <c r="L7880" s="3">
        <v>43091.0</v>
      </c>
      <c r="M7880" s="1">
        <v>0.0</v>
      </c>
    </row>
    <row r="7881">
      <c r="A7881" s="1" t="s">
        <v>8086</v>
      </c>
      <c r="B7881" s="1" t="s">
        <v>30</v>
      </c>
      <c r="C7881" s="1" t="str">
        <f t="array" ref="C7881">_xlfn.XLOOKUP($B7881, sales_teams!$A$2:$A$36, sales_teams!$B$2:$B$36)</f>
        <v>Melvin Marxen</v>
      </c>
      <c r="D7881" s="1" t="str">
        <f t="array" ref="D7881">_xlfn.XLOOKUP($B7881, sales_teams!$A$2:$A$36, sales_teams!$C$2:$C$36)</f>
        <v>Central</v>
      </c>
      <c r="E7881" s="1" t="s">
        <v>148</v>
      </c>
      <c r="F7881" s="1" t="s">
        <v>64</v>
      </c>
      <c r="G7881" s="1" t="str">
        <f t="array" ref="G7881">IF($F7881="", "", _xlfn.XLOOKUP($F7881,accounts!$A$2:$A$86,accounts!$B$2:$B$86, "Other"))</f>
        <v>technology</v>
      </c>
      <c r="H7881" s="1" t="str">
        <f t="array" ref="H7881">IF($F7881="", "", IFS(_xlfn.XLOOKUP($F7881, accounts!$A$2:$A$86, accounts!$E$2:$E$86, 0)&gt;=1000, "Enterprise", _xlfn.XLOOKUP($F7881, accounts!$A$2:$A$86, accounts!$E$2:$E$86, 0)&gt;=100, "Mid-Market", TRUE, "SMB"))</f>
        <v>Enterprise</v>
      </c>
      <c r="I7881" s="1" t="str">
        <f t="array" ref="I7881">IF($F7881="", "", _xlfn.XLOOKUP($F7881,accounts!$A$2:$A$86,accounts!$F$2:$F$86, "Other"))</f>
        <v>United States</v>
      </c>
      <c r="J7881" s="1" t="s">
        <v>192</v>
      </c>
      <c r="K7881" s="3">
        <v>43039.0</v>
      </c>
      <c r="L7881" s="3">
        <v>43049.0</v>
      </c>
      <c r="M7881" s="1">
        <v>0.0</v>
      </c>
    </row>
    <row r="7882">
      <c r="A7882" s="1" t="s">
        <v>8087</v>
      </c>
      <c r="B7882" s="1" t="s">
        <v>53</v>
      </c>
      <c r="C7882" s="1" t="str">
        <f t="array" ref="C7882">_xlfn.XLOOKUP($B7882, sales_teams!$A$2:$A$36, sales_teams!$B$2:$B$36)</f>
        <v>Rocco Neubert</v>
      </c>
      <c r="D7882" s="1" t="str">
        <f t="array" ref="D7882">_xlfn.XLOOKUP($B7882, sales_teams!$A$2:$A$36, sales_teams!$C$2:$C$36)</f>
        <v>East</v>
      </c>
      <c r="E7882" s="1" t="s">
        <v>181</v>
      </c>
      <c r="F7882" s="1" t="s">
        <v>98</v>
      </c>
      <c r="G7882" s="1" t="str">
        <f t="array" ref="G7882">IF($F7882="", "", _xlfn.XLOOKUP($F7882,accounts!$A$2:$A$86,accounts!$B$2:$B$86, "Other"))</f>
        <v>retail</v>
      </c>
      <c r="H7882" s="1" t="str">
        <f t="array" ref="H7882">IF($F7882="", "", IFS(_xlfn.XLOOKUP($F7882, accounts!$A$2:$A$86, accounts!$E$2:$E$86, 0)&gt;=1000, "Enterprise", _xlfn.XLOOKUP($F7882, accounts!$A$2:$A$86, accounts!$E$2:$E$86, 0)&gt;=100, "Mid-Market", TRUE, "SMB"))</f>
        <v>Enterprise</v>
      </c>
      <c r="I7882" s="1" t="str">
        <f t="array" ref="I7882">IF($F7882="", "", _xlfn.XLOOKUP($F7882,accounts!$A$2:$A$86,accounts!$F$2:$F$86, "Other"))</f>
        <v>Japan</v>
      </c>
      <c r="J7882" s="1" t="s">
        <v>131</v>
      </c>
      <c r="K7882" s="3">
        <v>43039.0</v>
      </c>
      <c r="L7882" s="3">
        <v>43048.0</v>
      </c>
      <c r="M7882" s="1">
        <v>486.0</v>
      </c>
    </row>
    <row r="7883">
      <c r="A7883" s="1" t="s">
        <v>8088</v>
      </c>
      <c r="B7883" s="1" t="s">
        <v>53</v>
      </c>
      <c r="C7883" s="1" t="str">
        <f t="array" ref="C7883">_xlfn.XLOOKUP($B7883, sales_teams!$A$2:$A$36, sales_teams!$B$2:$B$36)</f>
        <v>Rocco Neubert</v>
      </c>
      <c r="D7883" s="1" t="str">
        <f t="array" ref="D7883">_xlfn.XLOOKUP($B7883, sales_teams!$A$2:$A$36, sales_teams!$C$2:$C$36)</f>
        <v>East</v>
      </c>
      <c r="E7883" s="1" t="s">
        <v>181</v>
      </c>
      <c r="F7883" s="1" t="s">
        <v>144</v>
      </c>
      <c r="G7883" s="1" t="str">
        <f t="array" ref="G7883">IF($F7883="", "", _xlfn.XLOOKUP($F7883,accounts!$A$2:$A$86,accounts!$B$2:$B$86, "Other"))</f>
        <v>retail</v>
      </c>
      <c r="H7883" s="1" t="str">
        <f t="array" ref="H7883">IF($F7883="", "", IFS(_xlfn.XLOOKUP($F7883, accounts!$A$2:$A$86, accounts!$E$2:$E$86, 0)&gt;=1000, "Enterprise", _xlfn.XLOOKUP($F7883, accounts!$A$2:$A$86, accounts!$E$2:$E$86, 0)&gt;=100, "Mid-Market", TRUE, "SMB"))</f>
        <v>Enterprise</v>
      </c>
      <c r="I7883" s="1" t="str">
        <f t="array" ref="I7883">IF($F7883="", "", _xlfn.XLOOKUP($F7883,accounts!$A$2:$A$86,accounts!$F$2:$F$86, "Other"))</f>
        <v>United States</v>
      </c>
      <c r="J7883" s="1" t="s">
        <v>131</v>
      </c>
      <c r="K7883" s="3">
        <v>43039.0</v>
      </c>
      <c r="L7883" s="3">
        <v>43047.0</v>
      </c>
      <c r="M7883" s="1">
        <v>450.0</v>
      </c>
    </row>
    <row r="7884">
      <c r="A7884" s="1" t="s">
        <v>8089</v>
      </c>
      <c r="B7884" s="1" t="s">
        <v>94</v>
      </c>
      <c r="C7884" s="1" t="str">
        <f t="array" ref="C7884">_xlfn.XLOOKUP($B7884, sales_teams!$A$2:$A$36, sales_teams!$B$2:$B$36)</f>
        <v>Celia Rouche</v>
      </c>
      <c r="D7884" s="1" t="str">
        <f t="array" ref="D7884">_xlfn.XLOOKUP($B7884, sales_teams!$A$2:$A$36, sales_teams!$C$2:$C$36)</f>
        <v>West</v>
      </c>
      <c r="E7884" s="1" t="s">
        <v>179</v>
      </c>
      <c r="G7884" s="1" t="str">
        <f t="array" ref="G7884">IF($F7884="", "", _xlfn.XLOOKUP($F7884,accounts!$A$2:$A$86,accounts!$B$2:$B$86, "Other"))</f>
        <v/>
      </c>
      <c r="H7884" s="1" t="str">
        <f t="array" ref="H7884">IF($F7884="", "", IFS(_xlfn.XLOOKUP($F7884, accounts!$A$2:$A$86, accounts!$E$2:$E$86, 0)&gt;=1000, "Enterprise", _xlfn.XLOOKUP($F7884, accounts!$A$2:$A$86, accounts!$E$2:$E$86, 0)&gt;=100, "Mid-Market", TRUE, "SMB"))</f>
        <v/>
      </c>
      <c r="I7884" s="1" t="str">
        <f t="array" ref="I7884">IF($F7884="", "", _xlfn.XLOOKUP($F7884,accounts!$A$2:$A$86,accounts!$F$2:$F$86, "Other"))</f>
        <v/>
      </c>
      <c r="J7884" s="1" t="s">
        <v>189</v>
      </c>
      <c r="K7884" s="3">
        <v>43039.0</v>
      </c>
    </row>
    <row r="7885">
      <c r="A7885" s="1" t="s">
        <v>8090</v>
      </c>
      <c r="B7885" s="1" t="s">
        <v>94</v>
      </c>
      <c r="C7885" s="1" t="str">
        <f t="array" ref="C7885">_xlfn.XLOOKUP($B7885, sales_teams!$A$2:$A$36, sales_teams!$B$2:$B$36)</f>
        <v>Celia Rouche</v>
      </c>
      <c r="D7885" s="1" t="str">
        <f t="array" ref="D7885">_xlfn.XLOOKUP($B7885, sales_teams!$A$2:$A$36, sales_teams!$C$2:$C$36)</f>
        <v>West</v>
      </c>
      <c r="E7885" s="1" t="s">
        <v>179</v>
      </c>
      <c r="F7885" s="1" t="s">
        <v>91</v>
      </c>
      <c r="G7885" s="1" t="str">
        <f t="array" ref="G7885">IF($F7885="", "", _xlfn.XLOOKUP($F7885,accounts!$A$2:$A$86,accounts!$B$2:$B$86, "Other"))</f>
        <v>employment</v>
      </c>
      <c r="H7885" s="1" t="str">
        <f t="array" ref="H7885">IF($F7885="", "", IFS(_xlfn.XLOOKUP($F7885, accounts!$A$2:$A$86, accounts!$E$2:$E$86, 0)&gt;=1000, "Enterprise", _xlfn.XLOOKUP($F7885, accounts!$A$2:$A$86, accounts!$E$2:$E$86, 0)&gt;=100, "Mid-Market", TRUE, "SMB"))</f>
        <v>Enterprise</v>
      </c>
      <c r="I7885" s="1" t="str">
        <f t="array" ref="I7885">IF($F7885="", "", _xlfn.XLOOKUP($F7885,accounts!$A$2:$A$86,accounts!$F$2:$F$86, "Other"))</f>
        <v>United States</v>
      </c>
      <c r="J7885" s="1" t="s">
        <v>192</v>
      </c>
      <c r="K7885" s="3">
        <v>43039.0</v>
      </c>
      <c r="L7885" s="3">
        <v>43048.0</v>
      </c>
      <c r="M7885" s="1">
        <v>0.0</v>
      </c>
    </row>
    <row r="7886">
      <c r="A7886" s="1" t="s">
        <v>8091</v>
      </c>
      <c r="B7886" s="1" t="s">
        <v>42</v>
      </c>
      <c r="C7886" s="1" t="str">
        <f t="array" ref="C7886">_xlfn.XLOOKUP($B7886, sales_teams!$A$2:$A$36, sales_teams!$B$2:$B$36)</f>
        <v>Cara Losch</v>
      </c>
      <c r="D7886" s="1" t="str">
        <f t="array" ref="D7886">_xlfn.XLOOKUP($B7886, sales_teams!$A$2:$A$36, sales_teams!$C$2:$C$36)</f>
        <v>East</v>
      </c>
      <c r="E7886" s="1" t="s">
        <v>194</v>
      </c>
      <c r="F7886" s="1" t="s">
        <v>140</v>
      </c>
      <c r="G7886" s="1" t="str">
        <f t="array" ref="G7886">IF($F7886="", "", _xlfn.XLOOKUP($F7886,accounts!$A$2:$A$86,accounts!$B$2:$B$86, "Other"))</f>
        <v>employment</v>
      </c>
      <c r="H7886" s="1" t="str">
        <f t="array" ref="H7886">IF($F7886="", "", IFS(_xlfn.XLOOKUP($F7886, accounts!$A$2:$A$86, accounts!$E$2:$E$86, 0)&gt;=1000, "Enterprise", _xlfn.XLOOKUP($F7886, accounts!$A$2:$A$86, accounts!$E$2:$E$86, 0)&gt;=100, "Mid-Market", TRUE, "SMB"))</f>
        <v>Enterprise</v>
      </c>
      <c r="I7886" s="1" t="str">
        <f t="array" ref="I7886">IF($F7886="", "", _xlfn.XLOOKUP($F7886,accounts!$A$2:$A$86,accounts!$F$2:$F$86, "Other"))</f>
        <v>United States</v>
      </c>
      <c r="J7886" s="1" t="s">
        <v>131</v>
      </c>
      <c r="K7886" s="3">
        <v>43039.0</v>
      </c>
      <c r="L7886" s="3">
        <v>43047.0</v>
      </c>
      <c r="M7886" s="1">
        <v>6818.0</v>
      </c>
    </row>
    <row r="7887">
      <c r="A7887" s="1" t="s">
        <v>8092</v>
      </c>
      <c r="B7887" s="1" t="s">
        <v>26</v>
      </c>
      <c r="C7887" s="1" t="str">
        <f t="array" ref="C7887">_xlfn.XLOOKUP($B7887, sales_teams!$A$2:$A$36, sales_teams!$B$2:$B$36)</f>
        <v>Melvin Marxen</v>
      </c>
      <c r="D7887" s="1" t="str">
        <f t="array" ref="D7887">_xlfn.XLOOKUP($B7887, sales_teams!$A$2:$A$36, sales_teams!$C$2:$C$36)</f>
        <v>Central</v>
      </c>
      <c r="E7887" s="1" t="s">
        <v>188</v>
      </c>
      <c r="F7887" s="1" t="s">
        <v>59</v>
      </c>
      <c r="G7887" s="1" t="str">
        <f t="array" ref="G7887">IF($F7887="", "", _xlfn.XLOOKUP($F7887,accounts!$A$2:$A$86,accounts!$B$2:$B$86, "Other"))</f>
        <v>medical</v>
      </c>
      <c r="H7887" s="1" t="str">
        <f t="array" ref="H7887">IF($F7887="", "", IFS(_xlfn.XLOOKUP($F7887, accounts!$A$2:$A$86, accounts!$E$2:$E$86, 0)&gt;=1000, "Enterprise", _xlfn.XLOOKUP($F7887, accounts!$A$2:$A$86, accounts!$E$2:$E$86, 0)&gt;=100, "Mid-Market", TRUE, "SMB"))</f>
        <v>SMB</v>
      </c>
      <c r="I7887" s="1" t="str">
        <f t="array" ref="I7887">IF($F7887="", "", _xlfn.XLOOKUP($F7887,accounts!$A$2:$A$86,accounts!$F$2:$F$86, "Other"))</f>
        <v>United States</v>
      </c>
      <c r="J7887" s="1" t="s">
        <v>131</v>
      </c>
      <c r="K7887" s="3">
        <v>43039.0</v>
      </c>
      <c r="L7887" s="3">
        <v>43090.0</v>
      </c>
      <c r="M7887" s="1">
        <v>3298.0</v>
      </c>
    </row>
    <row r="7888">
      <c r="A7888" s="1" t="s">
        <v>8093</v>
      </c>
      <c r="B7888" s="1" t="s">
        <v>99</v>
      </c>
      <c r="C7888" s="1" t="str">
        <f t="array" ref="C7888">_xlfn.XLOOKUP($B7888, sales_teams!$A$2:$A$36, sales_teams!$B$2:$B$36)</f>
        <v>Summer Sewald</v>
      </c>
      <c r="D7888" s="1" t="str">
        <f t="array" ref="D7888">_xlfn.XLOOKUP($B7888, sales_teams!$A$2:$A$36, sales_teams!$C$2:$C$36)</f>
        <v>West</v>
      </c>
      <c r="E7888" s="1" t="s">
        <v>148</v>
      </c>
      <c r="G7888" s="1" t="str">
        <f t="array" ref="G7888">IF($F7888="", "", _xlfn.XLOOKUP($F7888,accounts!$A$2:$A$86,accounts!$B$2:$B$86, "Other"))</f>
        <v/>
      </c>
      <c r="H7888" s="1" t="str">
        <f t="array" ref="H7888">IF($F7888="", "", IFS(_xlfn.XLOOKUP($F7888, accounts!$A$2:$A$86, accounts!$E$2:$E$86, 0)&gt;=1000, "Enterprise", _xlfn.XLOOKUP($F7888, accounts!$A$2:$A$86, accounts!$E$2:$E$86, 0)&gt;=100, "Mid-Market", TRUE, "SMB"))</f>
        <v/>
      </c>
      <c r="I7888" s="1" t="str">
        <f t="array" ref="I7888">IF($F7888="", "", _xlfn.XLOOKUP($F7888,accounts!$A$2:$A$86,accounts!$F$2:$F$86, "Other"))</f>
        <v/>
      </c>
      <c r="J7888" s="1" t="s">
        <v>189</v>
      </c>
      <c r="K7888" s="3">
        <v>43039.0</v>
      </c>
    </row>
    <row r="7889">
      <c r="A7889" s="1" t="s">
        <v>8094</v>
      </c>
      <c r="B7889" s="1" t="s">
        <v>104</v>
      </c>
      <c r="C7889" s="1" t="str">
        <f t="array" ref="C7889">_xlfn.XLOOKUP($B7889, sales_teams!$A$2:$A$36, sales_teams!$B$2:$B$36)</f>
        <v>Summer Sewald</v>
      </c>
      <c r="D7889" s="1" t="str">
        <f t="array" ref="D7889">_xlfn.XLOOKUP($B7889, sales_teams!$A$2:$A$36, sales_teams!$C$2:$C$36)</f>
        <v>West</v>
      </c>
      <c r="E7889" s="1" t="s">
        <v>194</v>
      </c>
      <c r="F7889" s="1" t="s">
        <v>114</v>
      </c>
      <c r="G7889" s="1" t="str">
        <f t="array" ref="G7889">IF($F7889="", "", _xlfn.XLOOKUP($F7889,accounts!$A$2:$A$86,accounts!$B$2:$B$86, "Other"))</f>
        <v>marketing</v>
      </c>
      <c r="H7889" s="1" t="str">
        <f t="array" ref="H7889">IF($F7889="", "", IFS(_xlfn.XLOOKUP($F7889, accounts!$A$2:$A$86, accounts!$E$2:$E$86, 0)&gt;=1000, "Enterprise", _xlfn.XLOOKUP($F7889, accounts!$A$2:$A$86, accounts!$E$2:$E$86, 0)&gt;=100, "Mid-Market", TRUE, "SMB"))</f>
        <v>Enterprise</v>
      </c>
      <c r="I7889" s="1" t="str">
        <f t="array" ref="I7889">IF($F7889="", "", _xlfn.XLOOKUP($F7889,accounts!$A$2:$A$86,accounts!$F$2:$F$86, "Other"))</f>
        <v>United States</v>
      </c>
      <c r="J7889" s="1" t="s">
        <v>131</v>
      </c>
      <c r="K7889" s="3">
        <v>43039.0</v>
      </c>
      <c r="L7889" s="3">
        <v>43048.0</v>
      </c>
      <c r="M7889" s="1">
        <v>5512.0</v>
      </c>
    </row>
    <row r="7890">
      <c r="A7890" s="1" t="s">
        <v>8095</v>
      </c>
      <c r="B7890" s="1" t="s">
        <v>104</v>
      </c>
      <c r="C7890" s="1" t="str">
        <f t="array" ref="C7890">_xlfn.XLOOKUP($B7890, sales_teams!$A$2:$A$36, sales_teams!$B$2:$B$36)</f>
        <v>Summer Sewald</v>
      </c>
      <c r="D7890" s="1" t="str">
        <f t="array" ref="D7890">_xlfn.XLOOKUP($B7890, sales_teams!$A$2:$A$36, sales_teams!$C$2:$C$36)</f>
        <v>West</v>
      </c>
      <c r="E7890" s="1" t="s">
        <v>194</v>
      </c>
      <c r="F7890" s="1" t="s">
        <v>125</v>
      </c>
      <c r="G7890" s="1" t="str">
        <f t="array" ref="G7890">IF($F7890="", "", _xlfn.XLOOKUP($F7890,accounts!$A$2:$A$86,accounts!$B$2:$B$86, "Other"))</f>
        <v>software</v>
      </c>
      <c r="H7890" s="1" t="str">
        <f t="array" ref="H7890">IF($F7890="", "", IFS(_xlfn.XLOOKUP($F7890, accounts!$A$2:$A$86, accounts!$E$2:$E$86, 0)&gt;=1000, "Enterprise", _xlfn.XLOOKUP($F7890, accounts!$A$2:$A$86, accounts!$E$2:$E$86, 0)&gt;=100, "Mid-Market", TRUE, "SMB"))</f>
        <v>Enterprise</v>
      </c>
      <c r="I7890" s="1" t="str">
        <f t="array" ref="I7890">IF($F7890="", "", _xlfn.XLOOKUP($F7890,accounts!$A$2:$A$86,accounts!$F$2:$F$86, "Other"))</f>
        <v>United States</v>
      </c>
      <c r="J7890" s="1" t="s">
        <v>131</v>
      </c>
      <c r="K7890" s="3">
        <v>43039.0</v>
      </c>
      <c r="L7890" s="3">
        <v>43046.0</v>
      </c>
      <c r="M7890" s="1">
        <v>4742.0</v>
      </c>
    </row>
    <row r="7891">
      <c r="A7891" s="1" t="s">
        <v>8096</v>
      </c>
      <c r="B7891" s="1" t="s">
        <v>102</v>
      </c>
      <c r="C7891" s="1" t="str">
        <f t="array" ref="C7891">_xlfn.XLOOKUP($B7891, sales_teams!$A$2:$A$36, sales_teams!$B$2:$B$36)</f>
        <v>Summer Sewald</v>
      </c>
      <c r="D7891" s="1" t="str">
        <f t="array" ref="D7891">_xlfn.XLOOKUP($B7891, sales_teams!$A$2:$A$36, sales_teams!$C$2:$C$36)</f>
        <v>West</v>
      </c>
      <c r="E7891" s="1" t="s">
        <v>181</v>
      </c>
      <c r="F7891" s="1" t="s">
        <v>170</v>
      </c>
      <c r="G7891" s="1" t="str">
        <f t="array" ref="G7891">IF($F7891="", "", _xlfn.XLOOKUP($F7891,accounts!$A$2:$A$86,accounts!$B$2:$B$86, "Other"))</f>
        <v>employment</v>
      </c>
      <c r="H7891" s="1" t="str">
        <f t="array" ref="H7891">IF($F7891="", "", IFS(_xlfn.XLOOKUP($F7891, accounts!$A$2:$A$86, accounts!$E$2:$E$86, 0)&gt;=1000, "Enterprise", _xlfn.XLOOKUP($F7891, accounts!$A$2:$A$86, accounts!$E$2:$E$86, 0)&gt;=100, "Mid-Market", TRUE, "SMB"))</f>
        <v>Enterprise</v>
      </c>
      <c r="I7891" s="1" t="str">
        <f t="array" ref="I7891">IF($F7891="", "", _xlfn.XLOOKUP($F7891,accounts!$A$2:$A$86,accounts!$F$2:$F$86, "Other"))</f>
        <v>United States</v>
      </c>
      <c r="J7891" s="1" t="s">
        <v>131</v>
      </c>
      <c r="K7891" s="3">
        <v>43039.0</v>
      </c>
      <c r="L7891" s="3">
        <v>43041.0</v>
      </c>
      <c r="M7891" s="1">
        <v>653.0</v>
      </c>
    </row>
    <row r="7892">
      <c r="A7892" s="1" t="s">
        <v>8097</v>
      </c>
      <c r="B7892" s="1" t="s">
        <v>17</v>
      </c>
      <c r="C7892" s="1" t="str">
        <f t="array" ref="C7892">_xlfn.XLOOKUP($B7892, sales_teams!$A$2:$A$36, sales_teams!$B$2:$B$36)</f>
        <v>Dustin Brinkmann</v>
      </c>
      <c r="D7892" s="1" t="str">
        <f t="array" ref="D7892">_xlfn.XLOOKUP($B7892, sales_teams!$A$2:$A$36, sales_teams!$C$2:$C$36)</f>
        <v>Central</v>
      </c>
      <c r="E7892" s="1" t="s">
        <v>109</v>
      </c>
      <c r="F7892" s="1" t="s">
        <v>64</v>
      </c>
      <c r="G7892" s="1" t="str">
        <f t="array" ref="G7892">IF($F7892="", "", _xlfn.XLOOKUP($F7892,accounts!$A$2:$A$86,accounts!$B$2:$B$86, "Other"))</f>
        <v>technology</v>
      </c>
      <c r="H7892" s="1" t="str">
        <f t="array" ref="H7892">IF($F7892="", "", IFS(_xlfn.XLOOKUP($F7892, accounts!$A$2:$A$86, accounts!$E$2:$E$86, 0)&gt;=1000, "Enterprise", _xlfn.XLOOKUP($F7892, accounts!$A$2:$A$86, accounts!$E$2:$E$86, 0)&gt;=100, "Mid-Market", TRUE, "SMB"))</f>
        <v>Enterprise</v>
      </c>
      <c r="I7892" s="1" t="str">
        <f t="array" ref="I7892">IF($F7892="", "", _xlfn.XLOOKUP($F7892,accounts!$A$2:$A$86,accounts!$F$2:$F$86, "Other"))</f>
        <v>United States</v>
      </c>
      <c r="J7892" s="1" t="s">
        <v>192</v>
      </c>
      <c r="K7892" s="3">
        <v>43039.0</v>
      </c>
      <c r="L7892" s="3">
        <v>43049.0</v>
      </c>
      <c r="M7892" s="1">
        <v>0.0</v>
      </c>
    </row>
    <row r="7893">
      <c r="A7893" s="1" t="s">
        <v>8098</v>
      </c>
      <c r="B7893" s="1" t="s">
        <v>92</v>
      </c>
      <c r="C7893" s="1" t="str">
        <f t="array" ref="C7893">_xlfn.XLOOKUP($B7893, sales_teams!$A$2:$A$36, sales_teams!$B$2:$B$36)</f>
        <v>Celia Rouche</v>
      </c>
      <c r="D7893" s="1" t="str">
        <f t="array" ref="D7893">_xlfn.XLOOKUP($B7893, sales_teams!$A$2:$A$36, sales_teams!$C$2:$C$36)</f>
        <v>West</v>
      </c>
      <c r="E7893" s="1" t="s">
        <v>188</v>
      </c>
      <c r="F7893" s="1" t="s">
        <v>75</v>
      </c>
      <c r="G7893" s="1" t="str">
        <f t="array" ref="G7893">IF($F7893="", "", _xlfn.XLOOKUP($F7893,accounts!$A$2:$A$86,accounts!$B$2:$B$86, "Other"))</f>
        <v>software</v>
      </c>
      <c r="H7893" s="1" t="str">
        <f t="array" ref="H7893">IF($F7893="", "", IFS(_xlfn.XLOOKUP($F7893, accounts!$A$2:$A$86, accounts!$E$2:$E$86, 0)&gt;=1000, "Enterprise", _xlfn.XLOOKUP($F7893, accounts!$A$2:$A$86, accounts!$E$2:$E$86, 0)&gt;=100, "Mid-Market", TRUE, "SMB"))</f>
        <v>SMB</v>
      </c>
      <c r="I7893" s="1" t="str">
        <f t="array" ref="I7893">IF($F7893="", "", _xlfn.XLOOKUP($F7893,accounts!$A$2:$A$86,accounts!$F$2:$F$86, "Other"))</f>
        <v>United States</v>
      </c>
      <c r="J7893" s="1" t="s">
        <v>131</v>
      </c>
      <c r="K7893" s="3">
        <v>43039.0</v>
      </c>
      <c r="L7893" s="3">
        <v>43050.0</v>
      </c>
      <c r="M7893" s="1">
        <v>4058.0</v>
      </c>
    </row>
    <row r="7894">
      <c r="A7894" s="1" t="s">
        <v>8099</v>
      </c>
      <c r="B7894" s="1" t="s">
        <v>54</v>
      </c>
      <c r="C7894" s="1" t="str">
        <f t="array" ref="C7894">_xlfn.XLOOKUP($B7894, sales_teams!$A$2:$A$36, sales_teams!$B$2:$B$36)</f>
        <v>Rocco Neubert</v>
      </c>
      <c r="D7894" s="1" t="str">
        <f t="array" ref="D7894">_xlfn.XLOOKUP($B7894, sales_teams!$A$2:$A$36, sales_teams!$C$2:$C$36)</f>
        <v>East</v>
      </c>
      <c r="E7894" s="1" t="s">
        <v>181</v>
      </c>
      <c r="F7894" s="1" t="s">
        <v>59</v>
      </c>
      <c r="G7894" s="1" t="str">
        <f t="array" ref="G7894">IF($F7894="", "", _xlfn.XLOOKUP($F7894,accounts!$A$2:$A$86,accounts!$B$2:$B$86, "Other"))</f>
        <v>medical</v>
      </c>
      <c r="H7894" s="1" t="str">
        <f t="array" ref="H7894">IF($F7894="", "", IFS(_xlfn.XLOOKUP($F7894, accounts!$A$2:$A$86, accounts!$E$2:$E$86, 0)&gt;=1000, "Enterprise", _xlfn.XLOOKUP($F7894, accounts!$A$2:$A$86, accounts!$E$2:$E$86, 0)&gt;=100, "Mid-Market", TRUE, "SMB"))</f>
        <v>SMB</v>
      </c>
      <c r="I7894" s="1" t="str">
        <f t="array" ref="I7894">IF($F7894="", "", _xlfn.XLOOKUP($F7894,accounts!$A$2:$A$86,accounts!$F$2:$F$86, "Other"))</f>
        <v>United States</v>
      </c>
      <c r="J7894" s="1" t="s">
        <v>131</v>
      </c>
      <c r="K7894" s="3">
        <v>43039.0</v>
      </c>
      <c r="L7894" s="3">
        <v>43040.0</v>
      </c>
      <c r="M7894" s="1">
        <v>553.0</v>
      </c>
    </row>
    <row r="7895">
      <c r="A7895" s="1" t="s">
        <v>8100</v>
      </c>
      <c r="B7895" s="1" t="s">
        <v>41</v>
      </c>
      <c r="C7895" s="1" t="str">
        <f t="array" ref="C7895">_xlfn.XLOOKUP($B7895, sales_teams!$A$2:$A$36, sales_teams!$B$2:$B$36)</f>
        <v>Cara Losch</v>
      </c>
      <c r="D7895" s="1" t="str">
        <f t="array" ref="D7895">_xlfn.XLOOKUP($B7895, sales_teams!$A$2:$A$36, sales_teams!$C$2:$C$36)</f>
        <v>East</v>
      </c>
      <c r="E7895" s="1" t="s">
        <v>194</v>
      </c>
      <c r="F7895" s="1" t="s">
        <v>169</v>
      </c>
      <c r="G7895" s="1" t="str">
        <f t="array" ref="G7895">IF($F7895="", "", _xlfn.XLOOKUP($F7895,accounts!$A$2:$A$86,accounts!$B$2:$B$86, "Other"))</f>
        <v>entertainment</v>
      </c>
      <c r="H7895" s="1" t="str">
        <f t="array" ref="H7895">IF($F7895="", "", IFS(_xlfn.XLOOKUP($F7895, accounts!$A$2:$A$86, accounts!$E$2:$E$86, 0)&gt;=1000, "Enterprise", _xlfn.XLOOKUP($F7895, accounts!$A$2:$A$86, accounts!$E$2:$E$86, 0)&gt;=100, "Mid-Market", TRUE, "SMB"))</f>
        <v>Enterprise</v>
      </c>
      <c r="I7895" s="1" t="str">
        <f t="array" ref="I7895">IF($F7895="", "", _xlfn.XLOOKUP($F7895,accounts!$A$2:$A$86,accounts!$F$2:$F$86, "Other"))</f>
        <v>United States</v>
      </c>
      <c r="J7895" s="1" t="s">
        <v>192</v>
      </c>
      <c r="K7895" s="3">
        <v>43039.0</v>
      </c>
      <c r="L7895" s="3">
        <v>43046.0</v>
      </c>
      <c r="M7895" s="1">
        <v>0.0</v>
      </c>
    </row>
    <row r="7896">
      <c r="A7896" s="1" t="s">
        <v>8101</v>
      </c>
      <c r="B7896" s="1" t="s">
        <v>60</v>
      </c>
      <c r="C7896" s="1" t="str">
        <f t="array" ref="C7896">_xlfn.XLOOKUP($B7896, sales_teams!$A$2:$A$36, sales_teams!$B$2:$B$36)</f>
        <v>Celia Rouche</v>
      </c>
      <c r="D7896" s="1" t="str">
        <f t="array" ref="D7896">_xlfn.XLOOKUP($B7896, sales_teams!$A$2:$A$36, sales_teams!$C$2:$C$36)</f>
        <v>West</v>
      </c>
      <c r="E7896" s="1" t="s">
        <v>179</v>
      </c>
      <c r="F7896" s="1" t="s">
        <v>125</v>
      </c>
      <c r="G7896" s="1" t="str">
        <f t="array" ref="G7896">IF($F7896="", "", _xlfn.XLOOKUP($F7896,accounts!$A$2:$A$86,accounts!$B$2:$B$86, "Other"))</f>
        <v>software</v>
      </c>
      <c r="H7896" s="1" t="str">
        <f t="array" ref="H7896">IF($F7896="", "", IFS(_xlfn.XLOOKUP($F7896, accounts!$A$2:$A$86, accounts!$E$2:$E$86, 0)&gt;=1000, "Enterprise", _xlfn.XLOOKUP($F7896, accounts!$A$2:$A$86, accounts!$E$2:$E$86, 0)&gt;=100, "Mid-Market", TRUE, "SMB"))</f>
        <v>Enterprise</v>
      </c>
      <c r="I7896" s="1" t="str">
        <f t="array" ref="I7896">IF($F7896="", "", _xlfn.XLOOKUP($F7896,accounts!$A$2:$A$86,accounts!$F$2:$F$86, "Other"))</f>
        <v>United States</v>
      </c>
      <c r="J7896" s="1" t="s">
        <v>192</v>
      </c>
      <c r="K7896" s="3">
        <v>43039.0</v>
      </c>
      <c r="L7896" s="3">
        <v>43042.0</v>
      </c>
      <c r="M7896" s="1">
        <v>0.0</v>
      </c>
    </row>
    <row r="7897">
      <c r="A7897" s="1" t="s">
        <v>8102</v>
      </c>
      <c r="B7897" s="1" t="s">
        <v>45</v>
      </c>
      <c r="C7897" s="1" t="str">
        <f t="array" ref="C7897">_xlfn.XLOOKUP($B7897, sales_teams!$A$2:$A$36, sales_teams!$B$2:$B$36)</f>
        <v>Cara Losch</v>
      </c>
      <c r="D7897" s="1" t="str">
        <f t="array" ref="D7897">_xlfn.XLOOKUP($B7897, sales_teams!$A$2:$A$36, sales_teams!$C$2:$C$36)</f>
        <v>East</v>
      </c>
      <c r="E7897" s="1" t="s">
        <v>194</v>
      </c>
      <c r="G7897" s="1" t="str">
        <f t="array" ref="G7897">IF($F7897="", "", _xlfn.XLOOKUP($F7897,accounts!$A$2:$A$86,accounts!$B$2:$B$86, "Other"))</f>
        <v/>
      </c>
      <c r="H7897" s="1" t="str">
        <f t="array" ref="H7897">IF($F7897="", "", IFS(_xlfn.XLOOKUP($F7897, accounts!$A$2:$A$86, accounts!$E$2:$E$86, 0)&gt;=1000, "Enterprise", _xlfn.XLOOKUP($F7897, accounts!$A$2:$A$86, accounts!$E$2:$E$86, 0)&gt;=100, "Mid-Market", TRUE, "SMB"))</f>
        <v/>
      </c>
      <c r="I7897" s="1" t="str">
        <f t="array" ref="I7897">IF($F7897="", "", _xlfn.XLOOKUP($F7897,accounts!$A$2:$A$86,accounts!$F$2:$F$86, "Other"))</f>
        <v/>
      </c>
      <c r="J7897" s="1" t="s">
        <v>189</v>
      </c>
      <c r="K7897" s="3">
        <v>43039.0</v>
      </c>
    </row>
    <row r="7898">
      <c r="A7898" s="1" t="s">
        <v>8103</v>
      </c>
      <c r="B7898" s="1" t="s">
        <v>52</v>
      </c>
      <c r="C7898" s="1" t="str">
        <f t="array" ref="C7898">_xlfn.XLOOKUP($B7898, sales_teams!$A$2:$A$36, sales_teams!$B$2:$B$36)</f>
        <v>Rocco Neubert</v>
      </c>
      <c r="D7898" s="1" t="str">
        <f t="array" ref="D7898">_xlfn.XLOOKUP($B7898, sales_teams!$A$2:$A$36, sales_teams!$C$2:$C$36)</f>
        <v>East</v>
      </c>
      <c r="E7898" s="1" t="s">
        <v>109</v>
      </c>
      <c r="F7898" s="1" t="s">
        <v>125</v>
      </c>
      <c r="G7898" s="1" t="str">
        <f t="array" ref="G7898">IF($F7898="", "", _xlfn.XLOOKUP($F7898,accounts!$A$2:$A$86,accounts!$B$2:$B$86, "Other"))</f>
        <v>software</v>
      </c>
      <c r="H7898" s="1" t="str">
        <f t="array" ref="H7898">IF($F7898="", "", IFS(_xlfn.XLOOKUP($F7898, accounts!$A$2:$A$86, accounts!$E$2:$E$86, 0)&gt;=1000, "Enterprise", _xlfn.XLOOKUP($F7898, accounts!$A$2:$A$86, accounts!$E$2:$E$86, 0)&gt;=100, "Mid-Market", TRUE, "SMB"))</f>
        <v>Enterprise</v>
      </c>
      <c r="I7898" s="1" t="str">
        <f t="array" ref="I7898">IF($F7898="", "", _xlfn.XLOOKUP($F7898,accounts!$A$2:$A$86,accounts!$F$2:$F$86, "Other"))</f>
        <v>United States</v>
      </c>
      <c r="J7898" s="1" t="s">
        <v>192</v>
      </c>
      <c r="K7898" s="3">
        <v>43040.0</v>
      </c>
      <c r="L7898" s="3">
        <v>43052.0</v>
      </c>
      <c r="M7898" s="1">
        <v>0.0</v>
      </c>
    </row>
    <row r="7899">
      <c r="A7899" s="1" t="s">
        <v>8104</v>
      </c>
      <c r="B7899" s="1" t="s">
        <v>12</v>
      </c>
      <c r="C7899" s="1" t="str">
        <f t="array" ref="C7899">_xlfn.XLOOKUP($B7899, sales_teams!$A$2:$A$36, sales_teams!$B$2:$B$36)</f>
        <v>Dustin Brinkmann</v>
      </c>
      <c r="D7899" s="1" t="str">
        <f t="array" ref="D7899">_xlfn.XLOOKUP($B7899, sales_teams!$A$2:$A$36, sales_teams!$C$2:$C$36)</f>
        <v>Central</v>
      </c>
      <c r="E7899" s="1" t="s">
        <v>194</v>
      </c>
      <c r="F7899" s="1" t="s">
        <v>110</v>
      </c>
      <c r="G7899" s="1" t="str">
        <f t="array" ref="G7899">IF($F7899="", "", _xlfn.XLOOKUP($F7899,accounts!$A$2:$A$86,accounts!$B$2:$B$86, "Other"))</f>
        <v>technology</v>
      </c>
      <c r="H7899" s="1" t="str">
        <f t="array" ref="H7899">IF($F7899="", "", IFS(_xlfn.XLOOKUP($F7899, accounts!$A$2:$A$86, accounts!$E$2:$E$86, 0)&gt;=1000, "Enterprise", _xlfn.XLOOKUP($F7899, accounts!$A$2:$A$86, accounts!$E$2:$E$86, 0)&gt;=100, "Mid-Market", TRUE, "SMB"))</f>
        <v>Enterprise</v>
      </c>
      <c r="I7899" s="1" t="str">
        <f t="array" ref="I7899">IF($F7899="", "", _xlfn.XLOOKUP($F7899,accounts!$A$2:$A$86,accounts!$F$2:$F$86, "Other"))</f>
        <v>Norway</v>
      </c>
      <c r="J7899" s="1" t="s">
        <v>192</v>
      </c>
      <c r="K7899" s="3">
        <v>43040.0</v>
      </c>
      <c r="L7899" s="3">
        <v>43054.0</v>
      </c>
      <c r="M7899" s="1">
        <v>0.0</v>
      </c>
    </row>
    <row r="7900">
      <c r="A7900" s="1" t="s">
        <v>8105</v>
      </c>
      <c r="B7900" s="1" t="s">
        <v>12</v>
      </c>
      <c r="C7900" s="1" t="str">
        <f t="array" ref="C7900">_xlfn.XLOOKUP($B7900, sales_teams!$A$2:$A$36, sales_teams!$B$2:$B$36)</f>
        <v>Dustin Brinkmann</v>
      </c>
      <c r="D7900" s="1" t="str">
        <f t="array" ref="D7900">_xlfn.XLOOKUP($B7900, sales_teams!$A$2:$A$36, sales_teams!$C$2:$C$36)</f>
        <v>Central</v>
      </c>
      <c r="E7900" s="1" t="s">
        <v>194</v>
      </c>
      <c r="F7900" s="1" t="s">
        <v>122</v>
      </c>
      <c r="G7900" s="1" t="str">
        <f t="array" ref="G7900">IF($F7900="", "", _xlfn.XLOOKUP($F7900,accounts!$A$2:$A$86,accounts!$B$2:$B$86, "Other"))</f>
        <v>medical</v>
      </c>
      <c r="H7900" s="1" t="str">
        <f t="array" ref="H7900">IF($F7900="", "", IFS(_xlfn.XLOOKUP($F7900, accounts!$A$2:$A$86, accounts!$E$2:$E$86, 0)&gt;=1000, "Enterprise", _xlfn.XLOOKUP($F7900, accounts!$A$2:$A$86, accounts!$E$2:$E$86, 0)&gt;=100, "Mid-Market", TRUE, "SMB"))</f>
        <v>Enterprise</v>
      </c>
      <c r="I7900" s="1" t="str">
        <f t="array" ref="I7900">IF($F7900="", "", _xlfn.XLOOKUP($F7900,accounts!$A$2:$A$86,accounts!$F$2:$F$86, "Other"))</f>
        <v>United States</v>
      </c>
      <c r="J7900" s="1" t="s">
        <v>131</v>
      </c>
      <c r="K7900" s="3">
        <v>43040.0</v>
      </c>
      <c r="L7900" s="3">
        <v>43091.0</v>
      </c>
      <c r="M7900" s="1">
        <v>5504.0</v>
      </c>
    </row>
    <row r="7901">
      <c r="A7901" s="1" t="s">
        <v>8106</v>
      </c>
      <c r="B7901" s="1" t="s">
        <v>26</v>
      </c>
      <c r="C7901" s="1" t="str">
        <f t="array" ref="C7901">_xlfn.XLOOKUP($B7901, sales_teams!$A$2:$A$36, sales_teams!$B$2:$B$36)</f>
        <v>Melvin Marxen</v>
      </c>
      <c r="D7901" s="1" t="str">
        <f t="array" ref="D7901">_xlfn.XLOOKUP($B7901, sales_teams!$A$2:$A$36, sales_teams!$C$2:$C$36)</f>
        <v>Central</v>
      </c>
      <c r="E7901" s="1" t="s">
        <v>179</v>
      </c>
      <c r="F7901" s="1" t="s">
        <v>25</v>
      </c>
      <c r="G7901" s="1" t="str">
        <f t="array" ref="G7901">IF($F7901="", "", _xlfn.XLOOKUP($F7901,accounts!$A$2:$A$86,accounts!$B$2:$B$86, "Other"))</f>
        <v>medical</v>
      </c>
      <c r="H7901" s="1" t="str">
        <f t="array" ref="H7901">IF($F7901="", "", IFS(_xlfn.XLOOKUP($F7901, accounts!$A$2:$A$86, accounts!$E$2:$E$86, 0)&gt;=1000, "Enterprise", _xlfn.XLOOKUP($F7901, accounts!$A$2:$A$86, accounts!$E$2:$E$86, 0)&gt;=100, "Mid-Market", TRUE, "SMB"))</f>
        <v>Enterprise</v>
      </c>
      <c r="I7901" s="1" t="str">
        <f t="array" ref="I7901">IF($F7901="", "", _xlfn.XLOOKUP($F7901,accounts!$A$2:$A$86,accounts!$F$2:$F$86, "Other"))</f>
        <v>Kenya</v>
      </c>
      <c r="J7901" s="1" t="s">
        <v>131</v>
      </c>
      <c r="K7901" s="3">
        <v>43040.0</v>
      </c>
      <c r="L7901" s="3">
        <v>43044.0</v>
      </c>
      <c r="M7901" s="1">
        <v>53.0</v>
      </c>
    </row>
    <row r="7902">
      <c r="A7902" s="1" t="s">
        <v>8107</v>
      </c>
      <c r="B7902" s="1" t="s">
        <v>19</v>
      </c>
      <c r="C7902" s="1" t="str">
        <f t="array" ref="C7902">_xlfn.XLOOKUP($B7902, sales_teams!$A$2:$A$36, sales_teams!$B$2:$B$36)</f>
        <v>Melvin Marxen</v>
      </c>
      <c r="D7902" s="1" t="str">
        <f t="array" ref="D7902">_xlfn.XLOOKUP($B7902, sales_teams!$A$2:$A$36, sales_teams!$C$2:$C$36)</f>
        <v>Central</v>
      </c>
      <c r="E7902" s="1" t="s">
        <v>181</v>
      </c>
      <c r="F7902" s="1" t="s">
        <v>165</v>
      </c>
      <c r="G7902" s="1" t="str">
        <f t="array" ref="G7902">IF($F7902="", "", _xlfn.XLOOKUP($F7902,accounts!$A$2:$A$86,accounts!$B$2:$B$86, "Other"))</f>
        <v>telecommunications</v>
      </c>
      <c r="H7902" s="1" t="str">
        <f t="array" ref="H7902">IF($F7902="", "", IFS(_xlfn.XLOOKUP($F7902, accounts!$A$2:$A$86, accounts!$E$2:$E$86, 0)&gt;=1000, "Enterprise", _xlfn.XLOOKUP($F7902, accounts!$A$2:$A$86, accounts!$E$2:$E$86, 0)&gt;=100, "Mid-Market", TRUE, "SMB"))</f>
        <v>Enterprise</v>
      </c>
      <c r="I7902" s="1" t="str">
        <f t="array" ref="I7902">IF($F7902="", "", _xlfn.XLOOKUP($F7902,accounts!$A$2:$A$86,accounts!$F$2:$F$86, "Other"))</f>
        <v>United States</v>
      </c>
      <c r="J7902" s="1" t="s">
        <v>192</v>
      </c>
      <c r="K7902" s="3">
        <v>43040.0</v>
      </c>
      <c r="L7902" s="3">
        <v>43056.0</v>
      </c>
      <c r="M7902" s="1">
        <v>0.0</v>
      </c>
    </row>
    <row r="7903">
      <c r="A7903" s="1" t="s">
        <v>8108</v>
      </c>
      <c r="B7903" s="1" t="s">
        <v>104</v>
      </c>
      <c r="C7903" s="1" t="str">
        <f t="array" ref="C7903">_xlfn.XLOOKUP($B7903, sales_teams!$A$2:$A$36, sales_teams!$B$2:$B$36)</f>
        <v>Summer Sewald</v>
      </c>
      <c r="D7903" s="1" t="str">
        <f t="array" ref="D7903">_xlfn.XLOOKUP($B7903, sales_teams!$A$2:$A$36, sales_teams!$C$2:$C$36)</f>
        <v>West</v>
      </c>
      <c r="E7903" s="1" t="s">
        <v>188</v>
      </c>
      <c r="F7903" s="1" t="s">
        <v>84</v>
      </c>
      <c r="G7903" s="1" t="str">
        <f t="array" ref="G7903">IF($F7903="", "", _xlfn.XLOOKUP($F7903,accounts!$A$2:$A$86,accounts!$B$2:$B$86, "Other"))</f>
        <v>retail</v>
      </c>
      <c r="H7903" s="1" t="str">
        <f t="array" ref="H7903">IF($F7903="", "", IFS(_xlfn.XLOOKUP($F7903, accounts!$A$2:$A$86, accounts!$E$2:$E$86, 0)&gt;=1000, "Enterprise", _xlfn.XLOOKUP($F7903, accounts!$A$2:$A$86, accounts!$E$2:$E$86, 0)&gt;=100, "Mid-Market", TRUE, "SMB"))</f>
        <v>Enterprise</v>
      </c>
      <c r="I7903" s="1" t="str">
        <f t="array" ref="I7903">IF($F7903="", "", _xlfn.XLOOKUP($F7903,accounts!$A$2:$A$86,accounts!$F$2:$F$86, "Other"))</f>
        <v>United States</v>
      </c>
      <c r="J7903" s="1" t="s">
        <v>131</v>
      </c>
      <c r="K7903" s="3">
        <v>43040.0</v>
      </c>
      <c r="L7903" s="3">
        <v>43045.0</v>
      </c>
      <c r="M7903" s="1">
        <v>3064.0</v>
      </c>
    </row>
    <row r="7904">
      <c r="A7904" s="1" t="s">
        <v>8109</v>
      </c>
      <c r="B7904" s="1" t="s">
        <v>107</v>
      </c>
      <c r="C7904" s="1" t="str">
        <f t="array" ref="C7904">_xlfn.XLOOKUP($B7904, sales_teams!$A$2:$A$36, sales_teams!$B$2:$B$36)</f>
        <v>Summer Sewald</v>
      </c>
      <c r="D7904" s="1" t="str">
        <f t="array" ref="D7904">_xlfn.XLOOKUP($B7904, sales_teams!$A$2:$A$36, sales_teams!$C$2:$C$36)</f>
        <v>West</v>
      </c>
      <c r="E7904" s="1" t="s">
        <v>188</v>
      </c>
      <c r="F7904" s="1" t="s">
        <v>147</v>
      </c>
      <c r="G7904" s="1" t="str">
        <f t="array" ref="G7904">IF($F7904="", "", _xlfn.XLOOKUP($F7904,accounts!$A$2:$A$86,accounts!$B$2:$B$86, "Other"))</f>
        <v>telecommunications</v>
      </c>
      <c r="H7904" s="1" t="str">
        <f t="array" ref="H7904">IF($F7904="", "", IFS(_xlfn.XLOOKUP($F7904, accounts!$A$2:$A$86, accounts!$E$2:$E$86, 0)&gt;=1000, "Enterprise", _xlfn.XLOOKUP($F7904, accounts!$A$2:$A$86, accounts!$E$2:$E$86, 0)&gt;=100, "Mid-Market", TRUE, "SMB"))</f>
        <v>Enterprise</v>
      </c>
      <c r="I7904" s="1" t="str">
        <f t="array" ref="I7904">IF($F7904="", "", _xlfn.XLOOKUP($F7904,accounts!$A$2:$A$86,accounts!$F$2:$F$86, "Other"))</f>
        <v>United States</v>
      </c>
      <c r="J7904" s="1" t="s">
        <v>131</v>
      </c>
      <c r="K7904" s="3">
        <v>43040.0</v>
      </c>
      <c r="L7904" s="3">
        <v>43053.0</v>
      </c>
      <c r="M7904" s="1">
        <v>2866.0</v>
      </c>
    </row>
    <row r="7905">
      <c r="A7905" s="1" t="s">
        <v>8110</v>
      </c>
      <c r="B7905" s="1" t="s">
        <v>60</v>
      </c>
      <c r="C7905" s="1" t="str">
        <f t="array" ref="C7905">_xlfn.XLOOKUP($B7905, sales_teams!$A$2:$A$36, sales_teams!$B$2:$B$36)</f>
        <v>Celia Rouche</v>
      </c>
      <c r="D7905" s="1" t="str">
        <f t="array" ref="D7905">_xlfn.XLOOKUP($B7905, sales_teams!$A$2:$A$36, sales_teams!$C$2:$C$36)</f>
        <v>West</v>
      </c>
      <c r="E7905" s="1" t="s">
        <v>181</v>
      </c>
      <c r="F7905" s="1" t="s">
        <v>114</v>
      </c>
      <c r="G7905" s="1" t="str">
        <f t="array" ref="G7905">IF($F7905="", "", _xlfn.XLOOKUP($F7905,accounts!$A$2:$A$86,accounts!$B$2:$B$86, "Other"))</f>
        <v>marketing</v>
      </c>
      <c r="H7905" s="1" t="str">
        <f t="array" ref="H7905">IF($F7905="", "", IFS(_xlfn.XLOOKUP($F7905, accounts!$A$2:$A$86, accounts!$E$2:$E$86, 0)&gt;=1000, "Enterprise", _xlfn.XLOOKUP($F7905, accounts!$A$2:$A$86, accounts!$E$2:$E$86, 0)&gt;=100, "Mid-Market", TRUE, "SMB"))</f>
        <v>Enterprise</v>
      </c>
      <c r="I7905" s="1" t="str">
        <f t="array" ref="I7905">IF($F7905="", "", _xlfn.XLOOKUP($F7905,accounts!$A$2:$A$86,accounts!$F$2:$F$86, "Other"))</f>
        <v>United States</v>
      </c>
      <c r="J7905" s="1" t="s">
        <v>192</v>
      </c>
      <c r="K7905" s="3">
        <v>43040.0</v>
      </c>
      <c r="L7905" s="3">
        <v>43045.0</v>
      </c>
      <c r="M7905" s="1">
        <v>0.0</v>
      </c>
    </row>
    <row r="7906">
      <c r="A7906" s="1" t="s">
        <v>8111</v>
      </c>
      <c r="B7906" s="1" t="s">
        <v>60</v>
      </c>
      <c r="C7906" s="1" t="str">
        <f t="array" ref="C7906">_xlfn.XLOOKUP($B7906, sales_teams!$A$2:$A$36, sales_teams!$B$2:$B$36)</f>
        <v>Celia Rouche</v>
      </c>
      <c r="D7906" s="1" t="str">
        <f t="array" ref="D7906">_xlfn.XLOOKUP($B7906, sales_teams!$A$2:$A$36, sales_teams!$C$2:$C$36)</f>
        <v>West</v>
      </c>
      <c r="E7906" s="1" t="s">
        <v>194</v>
      </c>
      <c r="F7906" s="1" t="s">
        <v>168</v>
      </c>
      <c r="G7906" s="1" t="str">
        <f t="array" ref="G7906">IF($F7906="", "", _xlfn.XLOOKUP($F7906,accounts!$A$2:$A$86,accounts!$B$2:$B$86, "Other"))</f>
        <v>finance</v>
      </c>
      <c r="H7906" s="1" t="str">
        <f t="array" ref="H7906">IF($F7906="", "", IFS(_xlfn.XLOOKUP($F7906, accounts!$A$2:$A$86, accounts!$E$2:$E$86, 0)&gt;=1000, "Enterprise", _xlfn.XLOOKUP($F7906, accounts!$A$2:$A$86, accounts!$E$2:$E$86, 0)&gt;=100, "Mid-Market", TRUE, "SMB"))</f>
        <v>Enterprise</v>
      </c>
      <c r="I7906" s="1" t="str">
        <f t="array" ref="I7906">IF($F7906="", "", _xlfn.XLOOKUP($F7906,accounts!$A$2:$A$86,accounts!$F$2:$F$86, "Other"))</f>
        <v>United States</v>
      </c>
      <c r="J7906" s="1" t="s">
        <v>192</v>
      </c>
      <c r="K7906" s="3">
        <v>43040.0</v>
      </c>
      <c r="L7906" s="3">
        <v>43049.0</v>
      </c>
      <c r="M7906" s="1">
        <v>0.0</v>
      </c>
    </row>
    <row r="7907">
      <c r="A7907" s="1" t="s">
        <v>8112</v>
      </c>
      <c r="B7907" s="1" t="s">
        <v>60</v>
      </c>
      <c r="C7907" s="1" t="str">
        <f t="array" ref="C7907">_xlfn.XLOOKUP($B7907, sales_teams!$A$2:$A$36, sales_teams!$B$2:$B$36)</f>
        <v>Celia Rouche</v>
      </c>
      <c r="D7907" s="1" t="str">
        <f t="array" ref="D7907">_xlfn.XLOOKUP($B7907, sales_teams!$A$2:$A$36, sales_teams!$C$2:$C$36)</f>
        <v>West</v>
      </c>
      <c r="E7907" s="1" t="s">
        <v>109</v>
      </c>
      <c r="F7907" s="1" t="s">
        <v>130</v>
      </c>
      <c r="G7907" s="1" t="str">
        <f t="array" ref="G7907">IF($F7907="", "", _xlfn.XLOOKUP($F7907,accounts!$A$2:$A$86,accounts!$B$2:$B$86, "Other"))</f>
        <v>medical</v>
      </c>
      <c r="H7907" s="1" t="str">
        <f t="array" ref="H7907">IF($F7907="", "", IFS(_xlfn.XLOOKUP($F7907, accounts!$A$2:$A$86, accounts!$E$2:$E$86, 0)&gt;=1000, "Enterprise", _xlfn.XLOOKUP($F7907, accounts!$A$2:$A$86, accounts!$E$2:$E$86, 0)&gt;=100, "Mid-Market", TRUE, "SMB"))</f>
        <v>Enterprise</v>
      </c>
      <c r="I7907" s="1" t="str">
        <f t="array" ref="I7907">IF($F7907="", "", _xlfn.XLOOKUP($F7907,accounts!$A$2:$A$86,accounts!$F$2:$F$86, "Other"))</f>
        <v>United States</v>
      </c>
      <c r="J7907" s="1" t="s">
        <v>131</v>
      </c>
      <c r="K7907" s="3">
        <v>43040.0</v>
      </c>
      <c r="L7907" s="3">
        <v>43049.0</v>
      </c>
      <c r="M7907" s="1">
        <v>960.0</v>
      </c>
    </row>
    <row r="7908">
      <c r="A7908" s="1" t="s">
        <v>8113</v>
      </c>
      <c r="B7908" s="1" t="s">
        <v>60</v>
      </c>
      <c r="C7908" s="1" t="str">
        <f t="array" ref="C7908">_xlfn.XLOOKUP($B7908, sales_teams!$A$2:$A$36, sales_teams!$B$2:$B$36)</f>
        <v>Celia Rouche</v>
      </c>
      <c r="D7908" s="1" t="str">
        <f t="array" ref="D7908">_xlfn.XLOOKUP($B7908, sales_teams!$A$2:$A$36, sales_teams!$C$2:$C$36)</f>
        <v>West</v>
      </c>
      <c r="E7908" s="1" t="s">
        <v>179</v>
      </c>
      <c r="F7908" s="1" t="s">
        <v>134</v>
      </c>
      <c r="G7908" s="1" t="str">
        <f t="array" ref="G7908">IF($F7908="", "", _xlfn.XLOOKUP($F7908,accounts!$A$2:$A$86,accounts!$B$2:$B$86, "Other"))</f>
        <v>services</v>
      </c>
      <c r="H7908" s="1" t="str">
        <f t="array" ref="H7908">IF($F7908="", "", IFS(_xlfn.XLOOKUP($F7908, accounts!$A$2:$A$86, accounts!$E$2:$E$86, 0)&gt;=1000, "Enterprise", _xlfn.XLOOKUP($F7908, accounts!$A$2:$A$86, accounts!$E$2:$E$86, 0)&gt;=100, "Mid-Market", TRUE, "SMB"))</f>
        <v>Enterprise</v>
      </c>
      <c r="I7908" s="1" t="str">
        <f t="array" ref="I7908">IF($F7908="", "", _xlfn.XLOOKUP($F7908,accounts!$A$2:$A$86,accounts!$F$2:$F$86, "Other"))</f>
        <v>Brazil</v>
      </c>
      <c r="J7908" s="1" t="s">
        <v>131</v>
      </c>
      <c r="K7908" s="3">
        <v>43040.0</v>
      </c>
      <c r="L7908" s="3">
        <v>43041.0</v>
      </c>
      <c r="M7908" s="1">
        <v>55.0</v>
      </c>
    </row>
    <row r="7909">
      <c r="A7909" s="1" t="s">
        <v>8114</v>
      </c>
      <c r="B7909" s="1" t="s">
        <v>34</v>
      </c>
      <c r="C7909" s="1" t="str">
        <f t="array" ref="C7909">_xlfn.XLOOKUP($B7909, sales_teams!$A$2:$A$36, sales_teams!$B$2:$B$36)</f>
        <v>Cara Losch</v>
      </c>
      <c r="D7909" s="1" t="str">
        <f t="array" ref="D7909">_xlfn.XLOOKUP($B7909, sales_teams!$A$2:$A$36, sales_teams!$C$2:$C$36)</f>
        <v>East</v>
      </c>
      <c r="E7909" s="1" t="s">
        <v>179</v>
      </c>
      <c r="G7909" s="1" t="str">
        <f t="array" ref="G7909">IF($F7909="", "", _xlfn.XLOOKUP($F7909,accounts!$A$2:$A$86,accounts!$B$2:$B$86, "Other"))</f>
        <v/>
      </c>
      <c r="H7909" s="1" t="str">
        <f t="array" ref="H7909">IF($F7909="", "", IFS(_xlfn.XLOOKUP($F7909, accounts!$A$2:$A$86, accounts!$E$2:$E$86, 0)&gt;=1000, "Enterprise", _xlfn.XLOOKUP($F7909, accounts!$A$2:$A$86, accounts!$E$2:$E$86, 0)&gt;=100, "Mid-Market", TRUE, "SMB"))</f>
        <v/>
      </c>
      <c r="I7909" s="1" t="str">
        <f t="array" ref="I7909">IF($F7909="", "", _xlfn.XLOOKUP($F7909,accounts!$A$2:$A$86,accounts!$F$2:$F$86, "Other"))</f>
        <v/>
      </c>
      <c r="J7909" s="1" t="s">
        <v>189</v>
      </c>
      <c r="K7909" s="3">
        <v>43040.0</v>
      </c>
    </row>
    <row r="7910">
      <c r="A7910" s="1" t="s">
        <v>8115</v>
      </c>
      <c r="B7910" s="1" t="s">
        <v>57</v>
      </c>
      <c r="C7910" s="1" t="str">
        <f t="array" ref="C7910">_xlfn.XLOOKUP($B7910, sales_teams!$A$2:$A$36, sales_teams!$B$2:$B$36)</f>
        <v>Rocco Neubert</v>
      </c>
      <c r="D7910" s="1" t="str">
        <f t="array" ref="D7910">_xlfn.XLOOKUP($B7910, sales_teams!$A$2:$A$36, sales_teams!$C$2:$C$36)</f>
        <v>East</v>
      </c>
      <c r="E7910" s="1" t="s">
        <v>148</v>
      </c>
      <c r="F7910" s="1" t="s">
        <v>81</v>
      </c>
      <c r="G7910" s="1" t="str">
        <f t="array" ref="G7910">IF($F7910="", "", _xlfn.XLOOKUP($F7910,accounts!$A$2:$A$86,accounts!$B$2:$B$86, "Other"))</f>
        <v>technology</v>
      </c>
      <c r="H7910" s="1" t="str">
        <f t="array" ref="H7910">IF($F7910="", "", IFS(_xlfn.XLOOKUP($F7910, accounts!$A$2:$A$86, accounts!$E$2:$E$86, 0)&gt;=1000, "Enterprise", _xlfn.XLOOKUP($F7910, accounts!$A$2:$A$86, accounts!$E$2:$E$86, 0)&gt;=100, "Mid-Market", TRUE, "SMB"))</f>
        <v>Enterprise</v>
      </c>
      <c r="I7910" s="1" t="str">
        <f t="array" ref="I7910">IF($F7910="", "", _xlfn.XLOOKUP($F7910,accounts!$A$2:$A$86,accounts!$F$2:$F$86, "Other"))</f>
        <v>United States</v>
      </c>
      <c r="J7910" s="1" t="s">
        <v>131</v>
      </c>
      <c r="K7910" s="3">
        <v>43041.0</v>
      </c>
      <c r="L7910" s="3">
        <v>43046.0</v>
      </c>
      <c r="M7910" s="1">
        <v>4155.0</v>
      </c>
    </row>
    <row r="7911">
      <c r="A7911" s="1" t="s">
        <v>8116</v>
      </c>
      <c r="B7911" s="1" t="s">
        <v>39</v>
      </c>
      <c r="C7911" s="1" t="str">
        <f t="array" ref="C7911">_xlfn.XLOOKUP($B7911, sales_teams!$A$2:$A$36, sales_teams!$B$2:$B$36)</f>
        <v>Cara Losch</v>
      </c>
      <c r="D7911" s="1" t="str">
        <f t="array" ref="D7911">_xlfn.XLOOKUP($B7911, sales_teams!$A$2:$A$36, sales_teams!$C$2:$C$36)</f>
        <v>East</v>
      </c>
      <c r="E7911" s="1" t="s">
        <v>179</v>
      </c>
      <c r="G7911" s="1" t="str">
        <f t="array" ref="G7911">IF($F7911="", "", _xlfn.XLOOKUP($F7911,accounts!$A$2:$A$86,accounts!$B$2:$B$86, "Other"))</f>
        <v/>
      </c>
      <c r="H7911" s="1" t="str">
        <f t="array" ref="H7911">IF($F7911="", "", IFS(_xlfn.XLOOKUP($F7911, accounts!$A$2:$A$86, accounts!$E$2:$E$86, 0)&gt;=1000, "Enterprise", _xlfn.XLOOKUP($F7911, accounts!$A$2:$A$86, accounts!$E$2:$E$86, 0)&gt;=100, "Mid-Market", TRUE, "SMB"))</f>
        <v/>
      </c>
      <c r="I7911" s="1" t="str">
        <f t="array" ref="I7911">IF($F7911="", "", _xlfn.XLOOKUP($F7911,accounts!$A$2:$A$86,accounts!$F$2:$F$86, "Other"))</f>
        <v/>
      </c>
      <c r="J7911" s="1" t="s">
        <v>189</v>
      </c>
      <c r="K7911" s="3">
        <v>43041.0</v>
      </c>
    </row>
    <row r="7912">
      <c r="A7912" s="1" t="s">
        <v>8117</v>
      </c>
      <c r="B7912" s="1" t="s">
        <v>48</v>
      </c>
      <c r="C7912" s="1" t="str">
        <f t="array" ref="C7912">_xlfn.XLOOKUP($B7912, sales_teams!$A$2:$A$36, sales_teams!$B$2:$B$36)</f>
        <v>Rocco Neubert</v>
      </c>
      <c r="D7912" s="1" t="str">
        <f t="array" ref="D7912">_xlfn.XLOOKUP($B7912, sales_teams!$A$2:$A$36, sales_teams!$C$2:$C$36)</f>
        <v>East</v>
      </c>
      <c r="E7912" s="1" t="s">
        <v>109</v>
      </c>
      <c r="F7912" s="1" t="s">
        <v>59</v>
      </c>
      <c r="G7912" s="1" t="str">
        <f t="array" ref="G7912">IF($F7912="", "", _xlfn.XLOOKUP($F7912,accounts!$A$2:$A$86,accounts!$B$2:$B$86, "Other"))</f>
        <v>medical</v>
      </c>
      <c r="H7912" s="1" t="str">
        <f t="array" ref="H7912">IF($F7912="", "", IFS(_xlfn.XLOOKUP($F7912, accounts!$A$2:$A$86, accounts!$E$2:$E$86, 0)&gt;=1000, "Enterprise", _xlfn.XLOOKUP($F7912, accounts!$A$2:$A$86, accounts!$E$2:$E$86, 0)&gt;=100, "Mid-Market", TRUE, "SMB"))</f>
        <v>SMB</v>
      </c>
      <c r="I7912" s="1" t="str">
        <f t="array" ref="I7912">IF($F7912="", "", _xlfn.XLOOKUP($F7912,accounts!$A$2:$A$86,accounts!$F$2:$F$86, "Other"))</f>
        <v>United States</v>
      </c>
      <c r="J7912" s="1" t="s">
        <v>192</v>
      </c>
      <c r="K7912" s="3">
        <v>43041.0</v>
      </c>
      <c r="L7912" s="3">
        <v>43044.0</v>
      </c>
      <c r="M7912" s="1">
        <v>0.0</v>
      </c>
    </row>
    <row r="7913">
      <c r="A7913" s="1" t="s">
        <v>8118</v>
      </c>
      <c r="B7913" s="1" t="s">
        <v>53</v>
      </c>
      <c r="C7913" s="1" t="str">
        <f t="array" ref="C7913">_xlfn.XLOOKUP($B7913, sales_teams!$A$2:$A$36, sales_teams!$B$2:$B$36)</f>
        <v>Rocco Neubert</v>
      </c>
      <c r="D7913" s="1" t="str">
        <f t="array" ref="D7913">_xlfn.XLOOKUP($B7913, sales_teams!$A$2:$A$36, sales_teams!$C$2:$C$36)</f>
        <v>East</v>
      </c>
      <c r="E7913" s="1" t="s">
        <v>181</v>
      </c>
      <c r="F7913" s="1" t="s">
        <v>43</v>
      </c>
      <c r="G7913" s="1" t="str">
        <f t="array" ref="G7913">IF($F7913="", "", _xlfn.XLOOKUP($F7913,accounts!$A$2:$A$86,accounts!$B$2:$B$86, "Other"))</f>
        <v>software</v>
      </c>
      <c r="H7913" s="1" t="str">
        <f t="array" ref="H7913">IF($F7913="", "", IFS(_xlfn.XLOOKUP($F7913, accounts!$A$2:$A$86, accounts!$E$2:$E$86, 0)&gt;=1000, "Enterprise", _xlfn.XLOOKUP($F7913, accounts!$A$2:$A$86, accounts!$E$2:$E$86, 0)&gt;=100, "Mid-Market", TRUE, "SMB"))</f>
        <v>Enterprise</v>
      </c>
      <c r="I7913" s="1" t="str">
        <f t="array" ref="I7913">IF($F7913="", "", _xlfn.XLOOKUP($F7913,accounts!$A$2:$A$86,accounts!$F$2:$F$86, "Other"))</f>
        <v>United States</v>
      </c>
      <c r="J7913" s="1" t="s">
        <v>131</v>
      </c>
      <c r="K7913" s="3">
        <v>43041.0</v>
      </c>
      <c r="L7913" s="3">
        <v>43067.0</v>
      </c>
      <c r="M7913" s="1">
        <v>532.0</v>
      </c>
    </row>
    <row r="7914">
      <c r="A7914" s="1" t="s">
        <v>8119</v>
      </c>
      <c r="B7914" s="1" t="s">
        <v>19</v>
      </c>
      <c r="C7914" s="1" t="str">
        <f t="array" ref="C7914">_xlfn.XLOOKUP($B7914, sales_teams!$A$2:$A$36, sales_teams!$B$2:$B$36)</f>
        <v>Melvin Marxen</v>
      </c>
      <c r="D7914" s="1" t="str">
        <f t="array" ref="D7914">_xlfn.XLOOKUP($B7914, sales_teams!$A$2:$A$36, sales_teams!$C$2:$C$36)</f>
        <v>Central</v>
      </c>
      <c r="E7914" s="1" t="s">
        <v>181</v>
      </c>
      <c r="F7914" s="1" t="s">
        <v>47</v>
      </c>
      <c r="G7914" s="1" t="str">
        <f t="array" ref="G7914">IF($F7914="", "", _xlfn.XLOOKUP($F7914,accounts!$A$2:$A$86,accounts!$B$2:$B$86, "Other"))</f>
        <v>retail</v>
      </c>
      <c r="H7914" s="1" t="str">
        <f t="array" ref="H7914">IF($F7914="", "", IFS(_xlfn.XLOOKUP($F7914, accounts!$A$2:$A$86, accounts!$E$2:$E$86, 0)&gt;=1000, "Enterprise", _xlfn.XLOOKUP($F7914, accounts!$A$2:$A$86, accounts!$E$2:$E$86, 0)&gt;=100, "Mid-Market", TRUE, "SMB"))</f>
        <v>Enterprise</v>
      </c>
      <c r="I7914" s="1" t="str">
        <f t="array" ref="I7914">IF($F7914="", "", _xlfn.XLOOKUP($F7914,accounts!$A$2:$A$86,accounts!$F$2:$F$86, "Other"))</f>
        <v>United States</v>
      </c>
      <c r="J7914" s="1" t="s">
        <v>131</v>
      </c>
      <c r="K7914" s="3">
        <v>43041.0</v>
      </c>
      <c r="L7914" s="3">
        <v>43042.0</v>
      </c>
      <c r="M7914" s="1">
        <v>479.0</v>
      </c>
    </row>
    <row r="7915">
      <c r="A7915" s="1" t="s">
        <v>8120</v>
      </c>
      <c r="B7915" s="1" t="s">
        <v>104</v>
      </c>
      <c r="C7915" s="1" t="str">
        <f t="array" ref="C7915">_xlfn.XLOOKUP($B7915, sales_teams!$A$2:$A$36, sales_teams!$B$2:$B$36)</f>
        <v>Summer Sewald</v>
      </c>
      <c r="D7915" s="1" t="str">
        <f t="array" ref="D7915">_xlfn.XLOOKUP($B7915, sales_teams!$A$2:$A$36, sales_teams!$C$2:$C$36)</f>
        <v>West</v>
      </c>
      <c r="E7915" s="1" t="s">
        <v>181</v>
      </c>
      <c r="F7915" s="1" t="s">
        <v>168</v>
      </c>
      <c r="G7915" s="1" t="str">
        <f t="array" ref="G7915">IF($F7915="", "", _xlfn.XLOOKUP($F7915,accounts!$A$2:$A$86,accounts!$B$2:$B$86, "Other"))</f>
        <v>finance</v>
      </c>
      <c r="H7915" s="1" t="str">
        <f t="array" ref="H7915">IF($F7915="", "", IFS(_xlfn.XLOOKUP($F7915, accounts!$A$2:$A$86, accounts!$E$2:$E$86, 0)&gt;=1000, "Enterprise", _xlfn.XLOOKUP($F7915, accounts!$A$2:$A$86, accounts!$E$2:$E$86, 0)&gt;=100, "Mid-Market", TRUE, "SMB"))</f>
        <v>Enterprise</v>
      </c>
      <c r="I7915" s="1" t="str">
        <f t="array" ref="I7915">IF($F7915="", "", _xlfn.XLOOKUP($F7915,accounts!$A$2:$A$86,accounts!$F$2:$F$86, "Other"))</f>
        <v>United States</v>
      </c>
      <c r="J7915" s="1" t="s">
        <v>192</v>
      </c>
      <c r="K7915" s="3">
        <v>43041.0</v>
      </c>
      <c r="L7915" s="3">
        <v>43046.0</v>
      </c>
      <c r="M7915" s="1">
        <v>0.0</v>
      </c>
    </row>
    <row r="7916">
      <c r="A7916" s="1" t="s">
        <v>8121</v>
      </c>
      <c r="B7916" s="1" t="s">
        <v>92</v>
      </c>
      <c r="C7916" s="1" t="str">
        <f t="array" ref="C7916">_xlfn.XLOOKUP($B7916, sales_teams!$A$2:$A$36, sales_teams!$B$2:$B$36)</f>
        <v>Celia Rouche</v>
      </c>
      <c r="D7916" s="1" t="str">
        <f t="array" ref="D7916">_xlfn.XLOOKUP($B7916, sales_teams!$A$2:$A$36, sales_teams!$C$2:$C$36)</f>
        <v>West</v>
      </c>
      <c r="E7916" s="1" t="s">
        <v>148</v>
      </c>
      <c r="G7916" s="1" t="str">
        <f t="array" ref="G7916">IF($F7916="", "", _xlfn.XLOOKUP($F7916,accounts!$A$2:$A$86,accounts!$B$2:$B$86, "Other"))</f>
        <v/>
      </c>
      <c r="H7916" s="1" t="str">
        <f t="array" ref="H7916">IF($F7916="", "", IFS(_xlfn.XLOOKUP($F7916, accounts!$A$2:$A$86, accounts!$E$2:$E$86, 0)&gt;=1000, "Enterprise", _xlfn.XLOOKUP($F7916, accounts!$A$2:$A$86, accounts!$E$2:$E$86, 0)&gt;=100, "Mid-Market", TRUE, "SMB"))</f>
        <v/>
      </c>
      <c r="I7916" s="1" t="str">
        <f t="array" ref="I7916">IF($F7916="", "", _xlfn.XLOOKUP($F7916,accounts!$A$2:$A$86,accounts!$F$2:$F$86, "Other"))</f>
        <v/>
      </c>
      <c r="J7916" s="1" t="s">
        <v>189</v>
      </c>
      <c r="K7916" s="3">
        <v>43041.0</v>
      </c>
    </row>
    <row r="7917">
      <c r="A7917" s="1" t="s">
        <v>8122</v>
      </c>
      <c r="B7917" s="1" t="s">
        <v>92</v>
      </c>
      <c r="C7917" s="1" t="str">
        <f t="array" ref="C7917">_xlfn.XLOOKUP($B7917, sales_teams!$A$2:$A$36, sales_teams!$B$2:$B$36)</f>
        <v>Celia Rouche</v>
      </c>
      <c r="D7917" s="1" t="str">
        <f t="array" ref="D7917">_xlfn.XLOOKUP($B7917, sales_teams!$A$2:$A$36, sales_teams!$C$2:$C$36)</f>
        <v>West</v>
      </c>
      <c r="E7917" s="1" t="s">
        <v>148</v>
      </c>
      <c r="F7917" s="1" t="s">
        <v>168</v>
      </c>
      <c r="G7917" s="1" t="str">
        <f t="array" ref="G7917">IF($F7917="", "", _xlfn.XLOOKUP($F7917,accounts!$A$2:$A$86,accounts!$B$2:$B$86, "Other"))</f>
        <v>finance</v>
      </c>
      <c r="H7917" s="1" t="str">
        <f t="array" ref="H7917">IF($F7917="", "", IFS(_xlfn.XLOOKUP($F7917, accounts!$A$2:$A$86, accounts!$E$2:$E$86, 0)&gt;=1000, "Enterprise", _xlfn.XLOOKUP($F7917, accounts!$A$2:$A$86, accounts!$E$2:$E$86, 0)&gt;=100, "Mid-Market", TRUE, "SMB"))</f>
        <v>Enterprise</v>
      </c>
      <c r="I7917" s="1" t="str">
        <f t="array" ref="I7917">IF($F7917="", "", _xlfn.XLOOKUP($F7917,accounts!$A$2:$A$86,accounts!$F$2:$F$86, "Other"))</f>
        <v>United States</v>
      </c>
      <c r="J7917" s="1" t="s">
        <v>131</v>
      </c>
      <c r="K7917" s="3">
        <v>43041.0</v>
      </c>
      <c r="L7917" s="3">
        <v>43068.0</v>
      </c>
      <c r="M7917" s="1">
        <v>4521.0</v>
      </c>
    </row>
    <row r="7918">
      <c r="A7918" s="1" t="s">
        <v>8123</v>
      </c>
      <c r="B7918" s="1" t="s">
        <v>54</v>
      </c>
      <c r="C7918" s="1" t="str">
        <f t="array" ref="C7918">_xlfn.XLOOKUP($B7918, sales_teams!$A$2:$A$36, sales_teams!$B$2:$B$36)</f>
        <v>Rocco Neubert</v>
      </c>
      <c r="D7918" s="1" t="str">
        <f t="array" ref="D7918">_xlfn.XLOOKUP($B7918, sales_teams!$A$2:$A$36, sales_teams!$C$2:$C$36)</f>
        <v>East</v>
      </c>
      <c r="E7918" s="1" t="s">
        <v>181</v>
      </c>
      <c r="F7918" s="1" t="s">
        <v>98</v>
      </c>
      <c r="G7918" s="1" t="str">
        <f t="array" ref="G7918">IF($F7918="", "", _xlfn.XLOOKUP($F7918,accounts!$A$2:$A$86,accounts!$B$2:$B$86, "Other"))</f>
        <v>retail</v>
      </c>
      <c r="H7918" s="1" t="str">
        <f t="array" ref="H7918">IF($F7918="", "", IFS(_xlfn.XLOOKUP($F7918, accounts!$A$2:$A$86, accounts!$E$2:$E$86, 0)&gt;=1000, "Enterprise", _xlfn.XLOOKUP($F7918, accounts!$A$2:$A$86, accounts!$E$2:$E$86, 0)&gt;=100, "Mid-Market", TRUE, "SMB"))</f>
        <v>Enterprise</v>
      </c>
      <c r="I7918" s="1" t="str">
        <f t="array" ref="I7918">IF($F7918="", "", _xlfn.XLOOKUP($F7918,accounts!$A$2:$A$86,accounts!$F$2:$F$86, "Other"))</f>
        <v>Japan</v>
      </c>
      <c r="J7918" s="1" t="s">
        <v>131</v>
      </c>
      <c r="K7918" s="3">
        <v>43041.0</v>
      </c>
      <c r="L7918" s="3">
        <v>43055.0</v>
      </c>
      <c r="M7918" s="1">
        <v>585.0</v>
      </c>
    </row>
    <row r="7919">
      <c r="A7919" s="1" t="s">
        <v>8124</v>
      </c>
      <c r="B7919" s="1" t="s">
        <v>60</v>
      </c>
      <c r="C7919" s="1" t="str">
        <f t="array" ref="C7919">_xlfn.XLOOKUP($B7919, sales_teams!$A$2:$A$36, sales_teams!$B$2:$B$36)</f>
        <v>Celia Rouche</v>
      </c>
      <c r="D7919" s="1" t="str">
        <f t="array" ref="D7919">_xlfn.XLOOKUP($B7919, sales_teams!$A$2:$A$36, sales_teams!$C$2:$C$36)</f>
        <v>West</v>
      </c>
      <c r="E7919" s="1" t="s">
        <v>181</v>
      </c>
      <c r="F7919" s="1" t="s">
        <v>161</v>
      </c>
      <c r="G7919" s="1" t="str">
        <f t="array" ref="G7919">IF($F7919="", "", _xlfn.XLOOKUP($F7919,accounts!$A$2:$A$86,accounts!$B$2:$B$86, "Other"))</f>
        <v>marketing</v>
      </c>
      <c r="H7919" s="1" t="str">
        <f t="array" ref="H7919">IF($F7919="", "", IFS(_xlfn.XLOOKUP($F7919, accounts!$A$2:$A$86, accounts!$E$2:$E$86, 0)&gt;=1000, "Enterprise", _xlfn.XLOOKUP($F7919, accounts!$A$2:$A$86, accounts!$E$2:$E$86, 0)&gt;=100, "Mid-Market", TRUE, "SMB"))</f>
        <v>Enterprise</v>
      </c>
      <c r="I7919" s="1" t="str">
        <f t="array" ref="I7919">IF($F7919="", "", _xlfn.XLOOKUP($F7919,accounts!$A$2:$A$86,accounts!$F$2:$F$86, "Other"))</f>
        <v>Poland</v>
      </c>
      <c r="J7919" s="1" t="s">
        <v>192</v>
      </c>
      <c r="K7919" s="3">
        <v>43041.0</v>
      </c>
      <c r="L7919" s="3">
        <v>43046.0</v>
      </c>
      <c r="M7919" s="1">
        <v>0.0</v>
      </c>
    </row>
    <row r="7920">
      <c r="A7920" s="1" t="s">
        <v>8125</v>
      </c>
      <c r="B7920" s="1" t="s">
        <v>60</v>
      </c>
      <c r="C7920" s="1" t="str">
        <f t="array" ref="C7920">_xlfn.XLOOKUP($B7920, sales_teams!$A$2:$A$36, sales_teams!$B$2:$B$36)</f>
        <v>Celia Rouche</v>
      </c>
      <c r="D7920" s="1" t="str">
        <f t="array" ref="D7920">_xlfn.XLOOKUP($B7920, sales_teams!$A$2:$A$36, sales_teams!$C$2:$C$36)</f>
        <v>West</v>
      </c>
      <c r="E7920" s="1" t="s">
        <v>181</v>
      </c>
      <c r="F7920" s="1" t="s">
        <v>87</v>
      </c>
      <c r="G7920" s="1" t="str">
        <f t="array" ref="G7920">IF($F7920="", "", _xlfn.XLOOKUP($F7920,accounts!$A$2:$A$86,accounts!$B$2:$B$86, "Other"))</f>
        <v>telecommunications</v>
      </c>
      <c r="H7920" s="1" t="str">
        <f t="array" ref="H7920">IF($F7920="", "", IFS(_xlfn.XLOOKUP($F7920, accounts!$A$2:$A$86, accounts!$E$2:$E$86, 0)&gt;=1000, "Enterprise", _xlfn.XLOOKUP($F7920, accounts!$A$2:$A$86, accounts!$E$2:$E$86, 0)&gt;=100, "Mid-Market", TRUE, "SMB"))</f>
        <v>Enterprise</v>
      </c>
      <c r="I7920" s="1" t="str">
        <f t="array" ref="I7920">IF($F7920="", "", _xlfn.XLOOKUP($F7920,accounts!$A$2:$A$86,accounts!$F$2:$F$86, "Other"))</f>
        <v>United States</v>
      </c>
      <c r="J7920" s="1" t="s">
        <v>131</v>
      </c>
      <c r="K7920" s="3">
        <v>43041.0</v>
      </c>
      <c r="L7920" s="3">
        <v>43045.0</v>
      </c>
      <c r="M7920" s="1">
        <v>430.0</v>
      </c>
    </row>
    <row r="7921">
      <c r="A7921" s="1" t="s">
        <v>8126</v>
      </c>
      <c r="B7921" s="1" t="s">
        <v>30</v>
      </c>
      <c r="C7921" s="1" t="str">
        <f t="array" ref="C7921">_xlfn.XLOOKUP($B7921, sales_teams!$A$2:$A$36, sales_teams!$B$2:$B$36)</f>
        <v>Melvin Marxen</v>
      </c>
      <c r="D7921" s="1" t="str">
        <f t="array" ref="D7921">_xlfn.XLOOKUP($B7921, sales_teams!$A$2:$A$36, sales_teams!$C$2:$C$36)</f>
        <v>Central</v>
      </c>
      <c r="E7921" s="1" t="s">
        <v>148</v>
      </c>
      <c r="F7921" s="1" t="s">
        <v>56</v>
      </c>
      <c r="G7921" s="1" t="str">
        <f t="array" ref="G7921">IF($F7921="", "", _xlfn.XLOOKUP($F7921,accounts!$A$2:$A$86,accounts!$B$2:$B$86, "Other"))</f>
        <v>software</v>
      </c>
      <c r="H7921" s="1" t="str">
        <f t="array" ref="H7921">IF($F7921="", "", IFS(_xlfn.XLOOKUP($F7921, accounts!$A$2:$A$86, accounts!$E$2:$E$86, 0)&gt;=1000, "Enterprise", _xlfn.XLOOKUP($F7921, accounts!$A$2:$A$86, accounts!$E$2:$E$86, 0)&gt;=100, "Mid-Market", TRUE, "SMB"))</f>
        <v>Enterprise</v>
      </c>
      <c r="I7921" s="1" t="str">
        <f t="array" ref="I7921">IF($F7921="", "", _xlfn.XLOOKUP($F7921,accounts!$A$2:$A$86,accounts!$F$2:$F$86, "Other"))</f>
        <v>United States</v>
      </c>
      <c r="J7921" s="1" t="s">
        <v>192</v>
      </c>
      <c r="K7921" s="3">
        <v>43042.0</v>
      </c>
      <c r="L7921" s="3">
        <v>43048.0</v>
      </c>
      <c r="M7921" s="1">
        <v>0.0</v>
      </c>
    </row>
    <row r="7922">
      <c r="A7922" s="1" t="s">
        <v>8127</v>
      </c>
      <c r="B7922" s="1" t="s">
        <v>19</v>
      </c>
      <c r="C7922" s="1" t="str">
        <f t="array" ref="C7922">_xlfn.XLOOKUP($B7922, sales_teams!$A$2:$A$36, sales_teams!$B$2:$B$36)</f>
        <v>Melvin Marxen</v>
      </c>
      <c r="D7922" s="1" t="str">
        <f t="array" ref="D7922">_xlfn.XLOOKUP($B7922, sales_teams!$A$2:$A$36, sales_teams!$C$2:$C$36)</f>
        <v>Central</v>
      </c>
      <c r="E7922" s="1" t="s">
        <v>181</v>
      </c>
      <c r="F7922" s="1" t="s">
        <v>106</v>
      </c>
      <c r="G7922" s="1" t="str">
        <f t="array" ref="G7922">IF($F7922="", "", _xlfn.XLOOKUP($F7922,accounts!$A$2:$A$86,accounts!$B$2:$B$86, "Other"))</f>
        <v>retail</v>
      </c>
      <c r="H7922" s="1" t="str">
        <f t="array" ref="H7922">IF($F7922="", "", IFS(_xlfn.XLOOKUP($F7922, accounts!$A$2:$A$86, accounts!$E$2:$E$86, 0)&gt;=1000, "Enterprise", _xlfn.XLOOKUP($F7922, accounts!$A$2:$A$86, accounts!$E$2:$E$86, 0)&gt;=100, "Mid-Market", TRUE, "SMB"))</f>
        <v>Enterprise</v>
      </c>
      <c r="I7922" s="1" t="str">
        <f t="array" ref="I7922">IF($F7922="", "", _xlfn.XLOOKUP($F7922,accounts!$A$2:$A$86,accounts!$F$2:$F$86, "Other"))</f>
        <v>Italy</v>
      </c>
      <c r="J7922" s="1" t="s">
        <v>131</v>
      </c>
      <c r="K7922" s="3">
        <v>43042.0</v>
      </c>
      <c r="L7922" s="3">
        <v>43071.0</v>
      </c>
      <c r="M7922" s="1">
        <v>577.0</v>
      </c>
    </row>
    <row r="7923">
      <c r="A7923" s="1" t="s">
        <v>8128</v>
      </c>
      <c r="B7923" s="1" t="s">
        <v>104</v>
      </c>
      <c r="C7923" s="1" t="str">
        <f t="array" ref="C7923">_xlfn.XLOOKUP($B7923, sales_teams!$A$2:$A$36, sales_teams!$B$2:$B$36)</f>
        <v>Summer Sewald</v>
      </c>
      <c r="D7923" s="1" t="str">
        <f t="array" ref="D7923">_xlfn.XLOOKUP($B7923, sales_teams!$A$2:$A$36, sales_teams!$C$2:$C$36)</f>
        <v>West</v>
      </c>
      <c r="E7923" s="1" t="s">
        <v>181</v>
      </c>
      <c r="G7923" s="1" t="str">
        <f t="array" ref="G7923">IF($F7923="", "", _xlfn.XLOOKUP($F7923,accounts!$A$2:$A$86,accounts!$B$2:$B$86, "Other"))</f>
        <v/>
      </c>
      <c r="H7923" s="1" t="str">
        <f t="array" ref="H7923">IF($F7923="", "", IFS(_xlfn.XLOOKUP($F7923, accounts!$A$2:$A$86, accounts!$E$2:$E$86, 0)&gt;=1000, "Enterprise", _xlfn.XLOOKUP($F7923, accounts!$A$2:$A$86, accounts!$E$2:$E$86, 0)&gt;=100, "Mid-Market", TRUE, "SMB"))</f>
        <v/>
      </c>
      <c r="I7923" s="1" t="str">
        <f t="array" ref="I7923">IF($F7923="", "", _xlfn.XLOOKUP($F7923,accounts!$A$2:$A$86,accounts!$F$2:$F$86, "Other"))</f>
        <v/>
      </c>
      <c r="J7923" s="1" t="s">
        <v>189</v>
      </c>
      <c r="K7923" s="3">
        <v>43042.0</v>
      </c>
    </row>
    <row r="7924">
      <c r="A7924" s="1" t="s">
        <v>8129</v>
      </c>
      <c r="B7924" s="1" t="s">
        <v>92</v>
      </c>
      <c r="C7924" s="1" t="str">
        <f t="array" ref="C7924">_xlfn.XLOOKUP($B7924, sales_teams!$A$2:$A$36, sales_teams!$B$2:$B$36)</f>
        <v>Celia Rouche</v>
      </c>
      <c r="D7924" s="1" t="str">
        <f t="array" ref="D7924">_xlfn.XLOOKUP($B7924, sales_teams!$A$2:$A$36, sales_teams!$C$2:$C$36)</f>
        <v>West</v>
      </c>
      <c r="E7924" s="1" t="s">
        <v>109</v>
      </c>
      <c r="F7924" s="1" t="s">
        <v>176</v>
      </c>
      <c r="G7924" s="1" t="str">
        <f t="array" ref="G7924">IF($F7924="", "", _xlfn.XLOOKUP($F7924,accounts!$A$2:$A$86,accounts!$B$2:$B$86, "Other"))</f>
        <v>entertainment</v>
      </c>
      <c r="H7924" s="1" t="str">
        <f t="array" ref="H7924">IF($F7924="", "", IFS(_xlfn.XLOOKUP($F7924, accounts!$A$2:$A$86, accounts!$E$2:$E$86, 0)&gt;=1000, "Enterprise", _xlfn.XLOOKUP($F7924, accounts!$A$2:$A$86, accounts!$E$2:$E$86, 0)&gt;=100, "Mid-Market", TRUE, "SMB"))</f>
        <v>Mid-Market</v>
      </c>
      <c r="I7924" s="1" t="str">
        <f t="array" ref="I7924">IF($F7924="", "", _xlfn.XLOOKUP($F7924,accounts!$A$2:$A$86,accounts!$F$2:$F$86, "Other"))</f>
        <v>United States</v>
      </c>
      <c r="J7924" s="1" t="s">
        <v>189</v>
      </c>
      <c r="K7924" s="3">
        <v>43042.0</v>
      </c>
    </row>
    <row r="7925">
      <c r="A7925" s="1" t="s">
        <v>8130</v>
      </c>
      <c r="B7925" s="1" t="s">
        <v>24</v>
      </c>
      <c r="C7925" s="1" t="str">
        <f t="array" ref="C7925">_xlfn.XLOOKUP($B7925, sales_teams!$A$2:$A$36, sales_teams!$B$2:$B$36)</f>
        <v>Melvin Marxen</v>
      </c>
      <c r="D7925" s="1" t="str">
        <f t="array" ref="D7925">_xlfn.XLOOKUP($B7925, sales_teams!$A$2:$A$36, sales_teams!$C$2:$C$36)</f>
        <v>Central</v>
      </c>
      <c r="E7925" s="1" t="s">
        <v>148</v>
      </c>
      <c r="F7925" s="1" t="s">
        <v>165</v>
      </c>
      <c r="G7925" s="1" t="str">
        <f t="array" ref="G7925">IF($F7925="", "", _xlfn.XLOOKUP($F7925,accounts!$A$2:$A$86,accounts!$B$2:$B$86, "Other"))</f>
        <v>telecommunications</v>
      </c>
      <c r="H7925" s="1" t="str">
        <f t="array" ref="H7925">IF($F7925="", "", IFS(_xlfn.XLOOKUP($F7925, accounts!$A$2:$A$86, accounts!$E$2:$E$86, 0)&gt;=1000, "Enterprise", _xlfn.XLOOKUP($F7925, accounts!$A$2:$A$86, accounts!$E$2:$E$86, 0)&gt;=100, "Mid-Market", TRUE, "SMB"))</f>
        <v>Enterprise</v>
      </c>
      <c r="I7925" s="1" t="str">
        <f t="array" ref="I7925">IF($F7925="", "", _xlfn.XLOOKUP($F7925,accounts!$A$2:$A$86,accounts!$F$2:$F$86, "Other"))</f>
        <v>United States</v>
      </c>
      <c r="J7925" s="1" t="s">
        <v>131</v>
      </c>
      <c r="K7925" s="3">
        <v>43042.0</v>
      </c>
      <c r="L7925" s="3">
        <v>43087.0</v>
      </c>
      <c r="M7925" s="1">
        <v>4591.0</v>
      </c>
    </row>
    <row r="7926">
      <c r="A7926" s="1" t="s">
        <v>8131</v>
      </c>
      <c r="B7926" s="1" t="s">
        <v>107</v>
      </c>
      <c r="C7926" s="1" t="str">
        <f t="array" ref="C7926">_xlfn.XLOOKUP($B7926, sales_teams!$A$2:$A$36, sales_teams!$B$2:$B$36)</f>
        <v>Summer Sewald</v>
      </c>
      <c r="D7926" s="1" t="str">
        <f t="array" ref="D7926">_xlfn.XLOOKUP($B7926, sales_teams!$A$2:$A$36, sales_teams!$C$2:$C$36)</f>
        <v>West</v>
      </c>
      <c r="E7926" s="1" t="s">
        <v>181</v>
      </c>
      <c r="F7926" s="1" t="s">
        <v>117</v>
      </c>
      <c r="G7926" s="1" t="str">
        <f t="array" ref="G7926">IF($F7926="", "", _xlfn.XLOOKUP($F7926,accounts!$A$2:$A$86,accounts!$B$2:$B$86, "Other"))</f>
        <v>retail</v>
      </c>
      <c r="H7926" s="1" t="str">
        <f t="array" ref="H7926">IF($F7926="", "", IFS(_xlfn.XLOOKUP($F7926, accounts!$A$2:$A$86, accounts!$E$2:$E$86, 0)&gt;=1000, "Enterprise", _xlfn.XLOOKUP($F7926, accounts!$A$2:$A$86, accounts!$E$2:$E$86, 0)&gt;=100, "Mid-Market", TRUE, "SMB"))</f>
        <v>Mid-Market</v>
      </c>
      <c r="I7926" s="1" t="str">
        <f t="array" ref="I7926">IF($F7926="", "", _xlfn.XLOOKUP($F7926,accounts!$A$2:$A$86,accounts!$F$2:$F$86, "Other"))</f>
        <v>United States</v>
      </c>
      <c r="J7926" s="1" t="s">
        <v>131</v>
      </c>
      <c r="K7926" s="3">
        <v>43042.0</v>
      </c>
      <c r="L7926" s="3">
        <v>43057.0</v>
      </c>
      <c r="M7926" s="1">
        <v>662.0</v>
      </c>
    </row>
    <row r="7927">
      <c r="A7927" s="1" t="s">
        <v>8132</v>
      </c>
      <c r="B7927" s="1" t="s">
        <v>107</v>
      </c>
      <c r="C7927" s="1" t="str">
        <f t="array" ref="C7927">_xlfn.XLOOKUP($B7927, sales_teams!$A$2:$A$36, sales_teams!$B$2:$B$36)</f>
        <v>Summer Sewald</v>
      </c>
      <c r="D7927" s="1" t="str">
        <f t="array" ref="D7927">_xlfn.XLOOKUP($B7927, sales_teams!$A$2:$A$36, sales_teams!$C$2:$C$36)</f>
        <v>West</v>
      </c>
      <c r="E7927" s="1" t="s">
        <v>194</v>
      </c>
      <c r="F7927" s="1" t="s">
        <v>143</v>
      </c>
      <c r="G7927" s="1" t="str">
        <f t="array" ref="G7927">IF($F7927="", "", _xlfn.XLOOKUP($F7927,accounts!$A$2:$A$86,accounts!$B$2:$B$86, "Other"))</f>
        <v>entertainment</v>
      </c>
      <c r="H7927" s="1" t="str">
        <f t="array" ref="H7927">IF($F7927="", "", IFS(_xlfn.XLOOKUP($F7927, accounts!$A$2:$A$86, accounts!$E$2:$E$86, 0)&gt;=1000, "Enterprise", _xlfn.XLOOKUP($F7927, accounts!$A$2:$A$86, accounts!$E$2:$E$86, 0)&gt;=100, "Mid-Market", TRUE, "SMB"))</f>
        <v>Mid-Market</v>
      </c>
      <c r="I7927" s="1" t="str">
        <f t="array" ref="I7927">IF($F7927="", "", _xlfn.XLOOKUP($F7927,accounts!$A$2:$A$86,accounts!$F$2:$F$86, "Other"))</f>
        <v>United States</v>
      </c>
      <c r="J7927" s="1" t="s">
        <v>131</v>
      </c>
      <c r="K7927" s="3">
        <v>43042.0</v>
      </c>
      <c r="L7927" s="3">
        <v>43100.0</v>
      </c>
      <c r="M7927" s="1">
        <v>5091.0</v>
      </c>
    </row>
    <row r="7928">
      <c r="A7928" s="1" t="s">
        <v>8133</v>
      </c>
      <c r="B7928" s="1" t="s">
        <v>57</v>
      </c>
      <c r="C7928" s="1" t="str">
        <f t="array" ref="C7928">_xlfn.XLOOKUP($B7928, sales_teams!$A$2:$A$36, sales_teams!$B$2:$B$36)</f>
        <v>Rocco Neubert</v>
      </c>
      <c r="D7928" s="1" t="str">
        <f t="array" ref="D7928">_xlfn.XLOOKUP($B7928, sales_teams!$A$2:$A$36, sales_teams!$C$2:$C$36)</f>
        <v>East</v>
      </c>
      <c r="E7928" s="1" t="s">
        <v>194</v>
      </c>
      <c r="F7928" s="1" t="s">
        <v>144</v>
      </c>
      <c r="G7928" s="1" t="str">
        <f t="array" ref="G7928">IF($F7928="", "", _xlfn.XLOOKUP($F7928,accounts!$A$2:$A$86,accounts!$B$2:$B$86, "Other"))</f>
        <v>retail</v>
      </c>
      <c r="H7928" s="1" t="str">
        <f t="array" ref="H7928">IF($F7928="", "", IFS(_xlfn.XLOOKUP($F7928, accounts!$A$2:$A$86, accounts!$E$2:$E$86, 0)&gt;=1000, "Enterprise", _xlfn.XLOOKUP($F7928, accounts!$A$2:$A$86, accounts!$E$2:$E$86, 0)&gt;=100, "Mid-Market", TRUE, "SMB"))</f>
        <v>Enterprise</v>
      </c>
      <c r="I7928" s="1" t="str">
        <f t="array" ref="I7928">IF($F7928="", "", _xlfn.XLOOKUP($F7928,accounts!$A$2:$A$86,accounts!$F$2:$F$86, "Other"))</f>
        <v>United States</v>
      </c>
      <c r="J7928" s="1" t="s">
        <v>131</v>
      </c>
      <c r="K7928" s="3">
        <v>43043.0</v>
      </c>
      <c r="L7928" s="3">
        <v>43077.0</v>
      </c>
      <c r="M7928" s="1">
        <v>5737.0</v>
      </c>
    </row>
    <row r="7929">
      <c r="A7929" s="1" t="s">
        <v>8134</v>
      </c>
      <c r="B7929" s="1" t="s">
        <v>52</v>
      </c>
      <c r="C7929" s="1" t="str">
        <f t="array" ref="C7929">_xlfn.XLOOKUP($B7929, sales_teams!$A$2:$A$36, sales_teams!$B$2:$B$36)</f>
        <v>Rocco Neubert</v>
      </c>
      <c r="D7929" s="1" t="str">
        <f t="array" ref="D7929">_xlfn.XLOOKUP($B7929, sales_teams!$A$2:$A$36, sales_teams!$C$2:$C$36)</f>
        <v>East</v>
      </c>
      <c r="E7929" s="1" t="s">
        <v>148</v>
      </c>
      <c r="F7929" s="1" t="s">
        <v>78</v>
      </c>
      <c r="G7929" s="1" t="str">
        <f t="array" ref="G7929">IF($F7929="", "", _xlfn.XLOOKUP($F7929,accounts!$A$2:$A$86,accounts!$B$2:$B$86, "Other"))</f>
        <v>marketing</v>
      </c>
      <c r="H7929" s="1" t="str">
        <f t="array" ref="H7929">IF($F7929="", "", IFS(_xlfn.XLOOKUP($F7929, accounts!$A$2:$A$86, accounts!$E$2:$E$86, 0)&gt;=1000, "Enterprise", _xlfn.XLOOKUP($F7929, accounts!$A$2:$A$86, accounts!$E$2:$E$86, 0)&gt;=100, "Mid-Market", TRUE, "SMB"))</f>
        <v>Enterprise</v>
      </c>
      <c r="I7929" s="1" t="str">
        <f t="array" ref="I7929">IF($F7929="", "", _xlfn.XLOOKUP($F7929,accounts!$A$2:$A$86,accounts!$F$2:$F$86, "Other"))</f>
        <v>United States</v>
      </c>
      <c r="J7929" s="1" t="s">
        <v>189</v>
      </c>
      <c r="K7929" s="3">
        <v>43043.0</v>
      </c>
    </row>
    <row r="7930">
      <c r="A7930" s="1" t="s">
        <v>8135</v>
      </c>
      <c r="B7930" s="1" t="s">
        <v>52</v>
      </c>
      <c r="C7930" s="1" t="str">
        <f t="array" ref="C7930">_xlfn.XLOOKUP($B7930, sales_teams!$A$2:$A$36, sales_teams!$B$2:$B$36)</f>
        <v>Rocco Neubert</v>
      </c>
      <c r="D7930" s="1" t="str">
        <f t="array" ref="D7930">_xlfn.XLOOKUP($B7930, sales_teams!$A$2:$A$36, sales_teams!$C$2:$C$36)</f>
        <v>East</v>
      </c>
      <c r="E7930" s="1" t="s">
        <v>181</v>
      </c>
      <c r="F7930" s="1" t="s">
        <v>81</v>
      </c>
      <c r="G7930" s="1" t="str">
        <f t="array" ref="G7930">IF($F7930="", "", _xlfn.XLOOKUP($F7930,accounts!$A$2:$A$86,accounts!$B$2:$B$86, "Other"))</f>
        <v>technology</v>
      </c>
      <c r="H7930" s="1" t="str">
        <f t="array" ref="H7930">IF($F7930="", "", IFS(_xlfn.XLOOKUP($F7930, accounts!$A$2:$A$86, accounts!$E$2:$E$86, 0)&gt;=1000, "Enterprise", _xlfn.XLOOKUP($F7930, accounts!$A$2:$A$86, accounts!$E$2:$E$86, 0)&gt;=100, "Mid-Market", TRUE, "SMB"))</f>
        <v>Enterprise</v>
      </c>
      <c r="I7930" s="1" t="str">
        <f t="array" ref="I7930">IF($F7930="", "", _xlfn.XLOOKUP($F7930,accounts!$A$2:$A$86,accounts!$F$2:$F$86, "Other"))</f>
        <v>United States</v>
      </c>
      <c r="J7930" s="1" t="s">
        <v>131</v>
      </c>
      <c r="K7930" s="3">
        <v>43043.0</v>
      </c>
      <c r="L7930" s="3">
        <v>43045.0</v>
      </c>
      <c r="M7930" s="1">
        <v>583.0</v>
      </c>
    </row>
    <row r="7931">
      <c r="A7931" s="1" t="s">
        <v>8136</v>
      </c>
      <c r="B7931" s="1" t="s">
        <v>30</v>
      </c>
      <c r="C7931" s="1" t="str">
        <f t="array" ref="C7931">_xlfn.XLOOKUP($B7931, sales_teams!$A$2:$A$36, sales_teams!$B$2:$B$36)</f>
        <v>Melvin Marxen</v>
      </c>
      <c r="D7931" s="1" t="str">
        <f t="array" ref="D7931">_xlfn.XLOOKUP($B7931, sales_teams!$A$2:$A$36, sales_teams!$C$2:$C$36)</f>
        <v>Central</v>
      </c>
      <c r="E7931" s="1" t="s">
        <v>148</v>
      </c>
      <c r="F7931" s="1" t="s">
        <v>119</v>
      </c>
      <c r="G7931" s="1" t="str">
        <f t="array" ref="G7931">IF($F7931="", "", _xlfn.XLOOKUP($F7931,accounts!$A$2:$A$86,accounts!$B$2:$B$86, "Other"))</f>
        <v>technology</v>
      </c>
      <c r="H7931" s="1" t="str">
        <f t="array" ref="H7931">IF($F7931="", "", IFS(_xlfn.XLOOKUP($F7931, accounts!$A$2:$A$86, accounts!$E$2:$E$86, 0)&gt;=1000, "Enterprise", _xlfn.XLOOKUP($F7931, accounts!$A$2:$A$86, accounts!$E$2:$E$86, 0)&gt;=100, "Mid-Market", TRUE, "SMB"))</f>
        <v>Enterprise</v>
      </c>
      <c r="I7931" s="1" t="str">
        <f t="array" ref="I7931">IF($F7931="", "", _xlfn.XLOOKUP($F7931,accounts!$A$2:$A$86,accounts!$F$2:$F$86, "Other"))</f>
        <v>Korea</v>
      </c>
      <c r="J7931" s="1" t="s">
        <v>192</v>
      </c>
      <c r="K7931" s="3">
        <v>43043.0</v>
      </c>
      <c r="L7931" s="3">
        <v>43047.0</v>
      </c>
      <c r="M7931" s="1">
        <v>0.0</v>
      </c>
    </row>
    <row r="7932">
      <c r="A7932" s="1" t="s">
        <v>8137</v>
      </c>
      <c r="B7932" s="1" t="s">
        <v>99</v>
      </c>
      <c r="C7932" s="1" t="str">
        <f t="array" ref="C7932">_xlfn.XLOOKUP($B7932, sales_teams!$A$2:$A$36, sales_teams!$B$2:$B$36)</f>
        <v>Summer Sewald</v>
      </c>
      <c r="D7932" s="1" t="str">
        <f t="array" ref="D7932">_xlfn.XLOOKUP($B7932, sales_teams!$A$2:$A$36, sales_teams!$C$2:$C$36)</f>
        <v>West</v>
      </c>
      <c r="E7932" s="1" t="s">
        <v>194</v>
      </c>
      <c r="F7932" s="1" t="s">
        <v>161</v>
      </c>
      <c r="G7932" s="1" t="str">
        <f t="array" ref="G7932">IF($F7932="", "", _xlfn.XLOOKUP($F7932,accounts!$A$2:$A$86,accounts!$B$2:$B$86, "Other"))</f>
        <v>marketing</v>
      </c>
      <c r="H7932" s="1" t="str">
        <f t="array" ref="H7932">IF($F7932="", "", IFS(_xlfn.XLOOKUP($F7932, accounts!$A$2:$A$86, accounts!$E$2:$E$86, 0)&gt;=1000, "Enterprise", _xlfn.XLOOKUP($F7932, accounts!$A$2:$A$86, accounts!$E$2:$E$86, 0)&gt;=100, "Mid-Market", TRUE, "SMB"))</f>
        <v>Enterprise</v>
      </c>
      <c r="I7932" s="1" t="str">
        <f t="array" ref="I7932">IF($F7932="", "", _xlfn.XLOOKUP($F7932,accounts!$A$2:$A$86,accounts!$F$2:$F$86, "Other"))</f>
        <v>Poland</v>
      </c>
      <c r="J7932" s="1" t="s">
        <v>131</v>
      </c>
      <c r="K7932" s="3">
        <v>43043.0</v>
      </c>
      <c r="L7932" s="3">
        <v>43049.0</v>
      </c>
      <c r="M7932" s="1">
        <v>5031.0</v>
      </c>
    </row>
    <row r="7933">
      <c r="A7933" s="1" t="s">
        <v>8138</v>
      </c>
      <c r="B7933" s="1" t="s">
        <v>102</v>
      </c>
      <c r="C7933" s="1" t="str">
        <f t="array" ref="C7933">_xlfn.XLOOKUP($B7933, sales_teams!$A$2:$A$36, sales_teams!$B$2:$B$36)</f>
        <v>Summer Sewald</v>
      </c>
      <c r="D7933" s="1" t="str">
        <f t="array" ref="D7933">_xlfn.XLOOKUP($B7933, sales_teams!$A$2:$A$36, sales_teams!$C$2:$C$36)</f>
        <v>West</v>
      </c>
      <c r="E7933" s="1" t="s">
        <v>148</v>
      </c>
      <c r="F7933" s="1" t="s">
        <v>173</v>
      </c>
      <c r="G7933" s="1" t="str">
        <f t="array" ref="G7933">IF($F7933="", "", _xlfn.XLOOKUP($F7933,accounts!$A$2:$A$86,accounts!$B$2:$B$86, "Other"))</f>
        <v>technology</v>
      </c>
      <c r="H7933" s="1" t="str">
        <f t="array" ref="H7933">IF($F7933="", "", IFS(_xlfn.XLOOKUP($F7933, accounts!$A$2:$A$86, accounts!$E$2:$E$86, 0)&gt;=1000, "Enterprise", _xlfn.XLOOKUP($F7933, accounts!$A$2:$A$86, accounts!$E$2:$E$86, 0)&gt;=100, "Mid-Market", TRUE, "SMB"))</f>
        <v>Mid-Market</v>
      </c>
      <c r="I7933" s="1" t="str">
        <f t="array" ref="I7933">IF($F7933="", "", _xlfn.XLOOKUP($F7933,accounts!$A$2:$A$86,accounts!$F$2:$F$86, "Other"))</f>
        <v>China</v>
      </c>
      <c r="J7933" s="1" t="s">
        <v>189</v>
      </c>
      <c r="K7933" s="3">
        <v>43043.0</v>
      </c>
    </row>
    <row r="7934">
      <c r="A7934" s="1" t="s">
        <v>8139</v>
      </c>
      <c r="B7934" s="1" t="s">
        <v>92</v>
      </c>
      <c r="C7934" s="1" t="str">
        <f t="array" ref="C7934">_xlfn.XLOOKUP($B7934, sales_teams!$A$2:$A$36, sales_teams!$B$2:$B$36)</f>
        <v>Celia Rouche</v>
      </c>
      <c r="D7934" s="1" t="str">
        <f t="array" ref="D7934">_xlfn.XLOOKUP($B7934, sales_teams!$A$2:$A$36, sales_teams!$C$2:$C$36)</f>
        <v>West</v>
      </c>
      <c r="E7934" s="1" t="s">
        <v>148</v>
      </c>
      <c r="G7934" s="1" t="str">
        <f t="array" ref="G7934">IF($F7934="", "", _xlfn.XLOOKUP($F7934,accounts!$A$2:$A$86,accounts!$B$2:$B$86, "Other"))</f>
        <v/>
      </c>
      <c r="H7934" s="1" t="str">
        <f t="array" ref="H7934">IF($F7934="", "", IFS(_xlfn.XLOOKUP($F7934, accounts!$A$2:$A$86, accounts!$E$2:$E$86, 0)&gt;=1000, "Enterprise", _xlfn.XLOOKUP($F7934, accounts!$A$2:$A$86, accounts!$E$2:$E$86, 0)&gt;=100, "Mid-Market", TRUE, "SMB"))</f>
        <v/>
      </c>
      <c r="I7934" s="1" t="str">
        <f t="array" ref="I7934">IF($F7934="", "", _xlfn.XLOOKUP($F7934,accounts!$A$2:$A$86,accounts!$F$2:$F$86, "Other"))</f>
        <v/>
      </c>
      <c r="J7934" s="1" t="s">
        <v>189</v>
      </c>
      <c r="K7934" s="3">
        <v>43043.0</v>
      </c>
    </row>
    <row r="7935">
      <c r="A7935" s="1" t="s">
        <v>8140</v>
      </c>
      <c r="B7935" s="1" t="s">
        <v>24</v>
      </c>
      <c r="C7935" s="1" t="str">
        <f t="array" ref="C7935">_xlfn.XLOOKUP($B7935, sales_teams!$A$2:$A$36, sales_teams!$B$2:$B$36)</f>
        <v>Melvin Marxen</v>
      </c>
      <c r="D7935" s="1" t="str">
        <f t="array" ref="D7935">_xlfn.XLOOKUP($B7935, sales_teams!$A$2:$A$36, sales_teams!$C$2:$C$36)</f>
        <v>Central</v>
      </c>
      <c r="E7935" s="1" t="s">
        <v>148</v>
      </c>
      <c r="F7935" s="1" t="s">
        <v>145</v>
      </c>
      <c r="G7935" s="1" t="str">
        <f t="array" ref="G7935">IF($F7935="", "", _xlfn.XLOOKUP($F7935,accounts!$A$2:$A$86,accounts!$B$2:$B$86, "Other"))</f>
        <v>technology</v>
      </c>
      <c r="H7935" s="1" t="str">
        <f t="array" ref="H7935">IF($F7935="", "", IFS(_xlfn.XLOOKUP($F7935, accounts!$A$2:$A$86, accounts!$E$2:$E$86, 0)&gt;=1000, "Enterprise", _xlfn.XLOOKUP($F7935, accounts!$A$2:$A$86, accounts!$E$2:$E$86, 0)&gt;=100, "Mid-Market", TRUE, "SMB"))</f>
        <v>Enterprise</v>
      </c>
      <c r="I7935" s="1" t="str">
        <f t="array" ref="I7935">IF($F7935="", "", _xlfn.XLOOKUP($F7935,accounts!$A$2:$A$86,accounts!$F$2:$F$86, "Other"))</f>
        <v>Panama</v>
      </c>
      <c r="J7935" s="1" t="s">
        <v>192</v>
      </c>
      <c r="K7935" s="3">
        <v>43043.0</v>
      </c>
      <c r="L7935" s="3">
        <v>43044.0</v>
      </c>
      <c r="M7935" s="1">
        <v>0.0</v>
      </c>
    </row>
    <row r="7936">
      <c r="A7936" s="1" t="s">
        <v>8141</v>
      </c>
      <c r="B7936" s="1" t="s">
        <v>107</v>
      </c>
      <c r="C7936" s="1" t="str">
        <f t="array" ref="C7936">_xlfn.XLOOKUP($B7936, sales_teams!$A$2:$A$36, sales_teams!$B$2:$B$36)</f>
        <v>Summer Sewald</v>
      </c>
      <c r="D7936" s="1" t="str">
        <f t="array" ref="D7936">_xlfn.XLOOKUP($B7936, sales_teams!$A$2:$A$36, sales_teams!$C$2:$C$36)</f>
        <v>West</v>
      </c>
      <c r="E7936" s="1" t="s">
        <v>194</v>
      </c>
      <c r="G7936" s="1" t="str">
        <f t="array" ref="G7936">IF($F7936="", "", _xlfn.XLOOKUP($F7936,accounts!$A$2:$A$86,accounts!$B$2:$B$86, "Other"))</f>
        <v/>
      </c>
      <c r="H7936" s="1" t="str">
        <f t="array" ref="H7936">IF($F7936="", "", IFS(_xlfn.XLOOKUP($F7936, accounts!$A$2:$A$86, accounts!$E$2:$E$86, 0)&gt;=1000, "Enterprise", _xlfn.XLOOKUP($F7936, accounts!$A$2:$A$86, accounts!$E$2:$E$86, 0)&gt;=100, "Mid-Market", TRUE, "SMB"))</f>
        <v/>
      </c>
      <c r="I7936" s="1" t="str">
        <f t="array" ref="I7936">IF($F7936="", "", _xlfn.XLOOKUP($F7936,accounts!$A$2:$A$86,accounts!$F$2:$F$86, "Other"))</f>
        <v/>
      </c>
      <c r="J7936" s="1" t="s">
        <v>189</v>
      </c>
      <c r="K7936" s="3">
        <v>43043.0</v>
      </c>
    </row>
    <row r="7937">
      <c r="A7937" s="1" t="s">
        <v>8142</v>
      </c>
      <c r="B7937" s="1" t="s">
        <v>54</v>
      </c>
      <c r="C7937" s="1" t="str">
        <f t="array" ref="C7937">_xlfn.XLOOKUP($B7937, sales_teams!$A$2:$A$36, sales_teams!$B$2:$B$36)</f>
        <v>Rocco Neubert</v>
      </c>
      <c r="D7937" s="1" t="str">
        <f t="array" ref="D7937">_xlfn.XLOOKUP($B7937, sales_teams!$A$2:$A$36, sales_teams!$C$2:$C$36)</f>
        <v>East</v>
      </c>
      <c r="E7937" s="1" t="s">
        <v>148</v>
      </c>
      <c r="F7937" s="1" t="s">
        <v>144</v>
      </c>
      <c r="G7937" s="1" t="str">
        <f t="array" ref="G7937">IF($F7937="", "", _xlfn.XLOOKUP($F7937,accounts!$A$2:$A$86,accounts!$B$2:$B$86, "Other"))</f>
        <v>retail</v>
      </c>
      <c r="H7937" s="1" t="str">
        <f t="array" ref="H7937">IF($F7937="", "", IFS(_xlfn.XLOOKUP($F7937, accounts!$A$2:$A$86, accounts!$E$2:$E$86, 0)&gt;=1000, "Enterprise", _xlfn.XLOOKUP($F7937, accounts!$A$2:$A$86, accounts!$E$2:$E$86, 0)&gt;=100, "Mid-Market", TRUE, "SMB"))</f>
        <v>Enterprise</v>
      </c>
      <c r="I7937" s="1" t="str">
        <f t="array" ref="I7937">IF($F7937="", "", _xlfn.XLOOKUP($F7937,accounts!$A$2:$A$86,accounts!$F$2:$F$86, "Other"))</f>
        <v>United States</v>
      </c>
      <c r="J7937" s="1" t="s">
        <v>131</v>
      </c>
      <c r="K7937" s="3">
        <v>43043.0</v>
      </c>
      <c r="L7937" s="3">
        <v>43060.0</v>
      </c>
      <c r="M7937" s="1">
        <v>4237.0</v>
      </c>
    </row>
    <row r="7938">
      <c r="A7938" s="1" t="s">
        <v>8143</v>
      </c>
      <c r="B7938" s="1" t="s">
        <v>41</v>
      </c>
      <c r="C7938" s="1" t="str">
        <f t="array" ref="C7938">_xlfn.XLOOKUP($B7938, sales_teams!$A$2:$A$36, sales_teams!$B$2:$B$36)</f>
        <v>Cara Losch</v>
      </c>
      <c r="D7938" s="1" t="str">
        <f t="array" ref="D7938">_xlfn.XLOOKUP($B7938, sales_teams!$A$2:$A$36, sales_teams!$C$2:$C$36)</f>
        <v>East</v>
      </c>
      <c r="E7938" s="1" t="s">
        <v>194</v>
      </c>
      <c r="F7938" s="1" t="s">
        <v>127</v>
      </c>
      <c r="G7938" s="1" t="str">
        <f t="array" ref="G7938">IF($F7938="", "", _xlfn.XLOOKUP($F7938,accounts!$A$2:$A$86,accounts!$B$2:$B$86, "Other"))</f>
        <v>technology</v>
      </c>
      <c r="H7938" s="1" t="str">
        <f t="array" ref="H7938">IF($F7938="", "", IFS(_xlfn.XLOOKUP($F7938, accounts!$A$2:$A$86, accounts!$E$2:$E$86, 0)&gt;=1000, "Enterprise", _xlfn.XLOOKUP($F7938, accounts!$A$2:$A$86, accounts!$E$2:$E$86, 0)&gt;=100, "Mid-Market", TRUE, "SMB"))</f>
        <v>Enterprise</v>
      </c>
      <c r="I7938" s="1" t="str">
        <f t="array" ref="I7938">IF($F7938="", "", _xlfn.XLOOKUP($F7938,accounts!$A$2:$A$86,accounts!$F$2:$F$86, "Other"))</f>
        <v>United States</v>
      </c>
      <c r="J7938" s="1" t="s">
        <v>192</v>
      </c>
      <c r="K7938" s="3">
        <v>43043.0</v>
      </c>
      <c r="L7938" s="3">
        <v>43053.0</v>
      </c>
      <c r="M7938" s="1">
        <v>0.0</v>
      </c>
    </row>
    <row r="7939">
      <c r="A7939" s="1" t="s">
        <v>8144</v>
      </c>
      <c r="B7939" s="1" t="s">
        <v>105</v>
      </c>
      <c r="C7939" s="1" t="str">
        <f t="array" ref="C7939">_xlfn.XLOOKUP($B7939, sales_teams!$A$2:$A$36, sales_teams!$B$2:$B$36)</f>
        <v>Summer Sewald</v>
      </c>
      <c r="D7939" s="1" t="str">
        <f t="array" ref="D7939">_xlfn.XLOOKUP($B7939, sales_teams!$A$2:$A$36, sales_teams!$C$2:$C$36)</f>
        <v>West</v>
      </c>
      <c r="E7939" s="1" t="s">
        <v>181</v>
      </c>
      <c r="G7939" s="1" t="str">
        <f t="array" ref="G7939">IF($F7939="", "", _xlfn.XLOOKUP($F7939,accounts!$A$2:$A$86,accounts!$B$2:$B$86, "Other"))</f>
        <v/>
      </c>
      <c r="H7939" s="1" t="str">
        <f t="array" ref="H7939">IF($F7939="", "", IFS(_xlfn.XLOOKUP($F7939, accounts!$A$2:$A$86, accounts!$E$2:$E$86, 0)&gt;=1000, "Enterprise", _xlfn.XLOOKUP($F7939, accounts!$A$2:$A$86, accounts!$E$2:$E$86, 0)&gt;=100, "Mid-Market", TRUE, "SMB"))</f>
        <v/>
      </c>
      <c r="I7939" s="1" t="str">
        <f t="array" ref="I7939">IF($F7939="", "", _xlfn.XLOOKUP($F7939,accounts!$A$2:$A$86,accounts!$F$2:$F$86, "Other"))</f>
        <v/>
      </c>
      <c r="J7939" s="1" t="s">
        <v>189</v>
      </c>
      <c r="K7939" s="3">
        <v>43043.0</v>
      </c>
    </row>
    <row r="7940">
      <c r="A7940" s="1" t="s">
        <v>8145</v>
      </c>
      <c r="B7940" s="1" t="s">
        <v>105</v>
      </c>
      <c r="C7940" s="1" t="str">
        <f t="array" ref="C7940">_xlfn.XLOOKUP($B7940, sales_teams!$A$2:$A$36, sales_teams!$B$2:$B$36)</f>
        <v>Summer Sewald</v>
      </c>
      <c r="D7940" s="1" t="str">
        <f t="array" ref="D7940">_xlfn.XLOOKUP($B7940, sales_teams!$A$2:$A$36, sales_teams!$C$2:$C$36)</f>
        <v>West</v>
      </c>
      <c r="E7940" s="1" t="s">
        <v>181</v>
      </c>
      <c r="F7940" s="1" t="s">
        <v>84</v>
      </c>
      <c r="G7940" s="1" t="str">
        <f t="array" ref="G7940">IF($F7940="", "", _xlfn.XLOOKUP($F7940,accounts!$A$2:$A$86,accounts!$B$2:$B$86, "Other"))</f>
        <v>retail</v>
      </c>
      <c r="H7940" s="1" t="str">
        <f t="array" ref="H7940">IF($F7940="", "", IFS(_xlfn.XLOOKUP($F7940, accounts!$A$2:$A$86, accounts!$E$2:$E$86, 0)&gt;=1000, "Enterprise", _xlfn.XLOOKUP($F7940, accounts!$A$2:$A$86, accounts!$E$2:$E$86, 0)&gt;=100, "Mid-Market", TRUE, "SMB"))</f>
        <v>Enterprise</v>
      </c>
      <c r="I7940" s="1" t="str">
        <f t="array" ref="I7940">IF($F7940="", "", _xlfn.XLOOKUP($F7940,accounts!$A$2:$A$86,accounts!$F$2:$F$86, "Other"))</f>
        <v>United States</v>
      </c>
      <c r="J7940" s="1" t="s">
        <v>131</v>
      </c>
      <c r="K7940" s="3">
        <v>43043.0</v>
      </c>
      <c r="L7940" s="3">
        <v>43081.0</v>
      </c>
      <c r="M7940" s="1">
        <v>481.0</v>
      </c>
    </row>
    <row r="7941">
      <c r="A7941" s="1" t="s">
        <v>8146</v>
      </c>
      <c r="B7941" s="1" t="s">
        <v>7</v>
      </c>
      <c r="C7941" s="1" t="str">
        <f t="array" ref="C7941">_xlfn.XLOOKUP($B7941, sales_teams!$A$2:$A$36, sales_teams!$B$2:$B$36)</f>
        <v>Dustin Brinkmann</v>
      </c>
      <c r="D7941" s="1" t="str">
        <f t="array" ref="D7941">_xlfn.XLOOKUP($B7941, sales_teams!$A$2:$A$36, sales_teams!$C$2:$C$36)</f>
        <v>Central</v>
      </c>
      <c r="E7941" s="1" t="s">
        <v>181</v>
      </c>
      <c r="F7941" s="1" t="s">
        <v>25</v>
      </c>
      <c r="G7941" s="1" t="str">
        <f t="array" ref="G7941">IF($F7941="", "", _xlfn.XLOOKUP($F7941,accounts!$A$2:$A$86,accounts!$B$2:$B$86, "Other"))</f>
        <v>medical</v>
      </c>
      <c r="H7941" s="1" t="str">
        <f t="array" ref="H7941">IF($F7941="", "", IFS(_xlfn.XLOOKUP($F7941, accounts!$A$2:$A$86, accounts!$E$2:$E$86, 0)&gt;=1000, "Enterprise", _xlfn.XLOOKUP($F7941, accounts!$A$2:$A$86, accounts!$E$2:$E$86, 0)&gt;=100, "Mid-Market", TRUE, "SMB"))</f>
        <v>Enterprise</v>
      </c>
      <c r="I7941" s="1" t="str">
        <f t="array" ref="I7941">IF($F7941="", "", _xlfn.XLOOKUP($F7941,accounts!$A$2:$A$86,accounts!$F$2:$F$86, "Other"))</f>
        <v>Kenya</v>
      </c>
      <c r="J7941" s="1" t="s">
        <v>131</v>
      </c>
      <c r="K7941" s="3">
        <v>43044.0</v>
      </c>
      <c r="L7941" s="3">
        <v>43048.0</v>
      </c>
      <c r="M7941" s="1">
        <v>480.0</v>
      </c>
    </row>
    <row r="7942">
      <c r="A7942" s="1" t="s">
        <v>8147</v>
      </c>
      <c r="B7942" s="1" t="s">
        <v>52</v>
      </c>
      <c r="C7942" s="1" t="str">
        <f t="array" ref="C7942">_xlfn.XLOOKUP($B7942, sales_teams!$A$2:$A$36, sales_teams!$B$2:$B$36)</f>
        <v>Rocco Neubert</v>
      </c>
      <c r="D7942" s="1" t="str">
        <f t="array" ref="D7942">_xlfn.XLOOKUP($B7942, sales_teams!$A$2:$A$36, sales_teams!$C$2:$C$36)</f>
        <v>East</v>
      </c>
      <c r="E7942" s="1" t="s">
        <v>179</v>
      </c>
      <c r="G7942" s="1" t="str">
        <f t="array" ref="G7942">IF($F7942="", "", _xlfn.XLOOKUP($F7942,accounts!$A$2:$A$86,accounts!$B$2:$B$86, "Other"))</f>
        <v/>
      </c>
      <c r="H7942" s="1" t="str">
        <f t="array" ref="H7942">IF($F7942="", "", IFS(_xlfn.XLOOKUP($F7942, accounts!$A$2:$A$86, accounts!$E$2:$E$86, 0)&gt;=1000, "Enterprise", _xlfn.XLOOKUP($F7942, accounts!$A$2:$A$86, accounts!$E$2:$E$86, 0)&gt;=100, "Mid-Market", TRUE, "SMB"))</f>
        <v/>
      </c>
      <c r="I7942" s="1" t="str">
        <f t="array" ref="I7942">IF($F7942="", "", _xlfn.XLOOKUP($F7942,accounts!$A$2:$A$86,accounts!$F$2:$F$86, "Other"))</f>
        <v/>
      </c>
      <c r="J7942" s="1" t="s">
        <v>189</v>
      </c>
      <c r="K7942" s="3">
        <v>43044.0</v>
      </c>
    </row>
    <row r="7943">
      <c r="A7943" s="1" t="s">
        <v>8148</v>
      </c>
      <c r="B7943" s="1" t="s">
        <v>39</v>
      </c>
      <c r="C7943" s="1" t="str">
        <f t="array" ref="C7943">_xlfn.XLOOKUP($B7943, sales_teams!$A$2:$A$36, sales_teams!$B$2:$B$36)</f>
        <v>Cara Losch</v>
      </c>
      <c r="D7943" s="1" t="str">
        <f t="array" ref="D7943">_xlfn.XLOOKUP($B7943, sales_teams!$A$2:$A$36, sales_teams!$C$2:$C$36)</f>
        <v>East</v>
      </c>
      <c r="E7943" s="1" t="s">
        <v>188</v>
      </c>
      <c r="G7943" s="1" t="str">
        <f t="array" ref="G7943">IF($F7943="", "", _xlfn.XLOOKUP($F7943,accounts!$A$2:$A$86,accounts!$B$2:$B$86, "Other"))</f>
        <v/>
      </c>
      <c r="H7943" s="1" t="str">
        <f t="array" ref="H7943">IF($F7943="", "", IFS(_xlfn.XLOOKUP($F7943, accounts!$A$2:$A$86, accounts!$E$2:$E$86, 0)&gt;=1000, "Enterprise", _xlfn.XLOOKUP($F7943, accounts!$A$2:$A$86, accounts!$E$2:$E$86, 0)&gt;=100, "Mid-Market", TRUE, "SMB"))</f>
        <v/>
      </c>
      <c r="I7943" s="1" t="str">
        <f t="array" ref="I7943">IF($F7943="", "", _xlfn.XLOOKUP($F7943,accounts!$A$2:$A$86,accounts!$F$2:$F$86, "Other"))</f>
        <v/>
      </c>
      <c r="J7943" s="1" t="s">
        <v>189</v>
      </c>
      <c r="K7943" s="3">
        <v>43044.0</v>
      </c>
    </row>
    <row r="7944">
      <c r="A7944" s="1" t="s">
        <v>8149</v>
      </c>
      <c r="B7944" s="1" t="s">
        <v>48</v>
      </c>
      <c r="C7944" s="1" t="str">
        <f t="array" ref="C7944">_xlfn.XLOOKUP($B7944, sales_teams!$A$2:$A$36, sales_teams!$B$2:$B$36)</f>
        <v>Rocco Neubert</v>
      </c>
      <c r="D7944" s="1" t="str">
        <f t="array" ref="D7944">_xlfn.XLOOKUP($B7944, sales_teams!$A$2:$A$36, sales_teams!$C$2:$C$36)</f>
        <v>East</v>
      </c>
      <c r="E7944" s="1" t="s">
        <v>181</v>
      </c>
      <c r="F7944" s="1" t="s">
        <v>123</v>
      </c>
      <c r="G7944" s="1" t="str">
        <f t="array" ref="G7944">IF($F7944="", "", _xlfn.XLOOKUP($F7944,accounts!$A$2:$A$86,accounts!$B$2:$B$86, "Other"))</f>
        <v>technology</v>
      </c>
      <c r="H7944" s="1" t="str">
        <f t="array" ref="H7944">IF($F7944="", "", IFS(_xlfn.XLOOKUP($F7944, accounts!$A$2:$A$86, accounts!$E$2:$E$86, 0)&gt;=1000, "Enterprise", _xlfn.XLOOKUP($F7944, accounts!$A$2:$A$86, accounts!$E$2:$E$86, 0)&gt;=100, "Mid-Market", TRUE, "SMB"))</f>
        <v>Enterprise</v>
      </c>
      <c r="I7944" s="1" t="str">
        <f t="array" ref="I7944">IF($F7944="", "", _xlfn.XLOOKUP($F7944,accounts!$A$2:$A$86,accounts!$F$2:$F$86, "Other"))</f>
        <v>United States</v>
      </c>
      <c r="J7944" s="1" t="s">
        <v>189</v>
      </c>
      <c r="K7944" s="3">
        <v>43044.0</v>
      </c>
    </row>
    <row r="7945">
      <c r="A7945" s="1" t="s">
        <v>8150</v>
      </c>
      <c r="B7945" s="1" t="s">
        <v>94</v>
      </c>
      <c r="C7945" s="1" t="str">
        <f t="array" ref="C7945">_xlfn.XLOOKUP($B7945, sales_teams!$A$2:$A$36, sales_teams!$B$2:$B$36)</f>
        <v>Celia Rouche</v>
      </c>
      <c r="D7945" s="1" t="str">
        <f t="array" ref="D7945">_xlfn.XLOOKUP($B7945, sales_teams!$A$2:$A$36, sales_teams!$C$2:$C$36)</f>
        <v>West</v>
      </c>
      <c r="E7945" s="1" t="s">
        <v>179</v>
      </c>
      <c r="F7945" s="1" t="s">
        <v>134</v>
      </c>
      <c r="G7945" s="1" t="str">
        <f t="array" ref="G7945">IF($F7945="", "", _xlfn.XLOOKUP($F7945,accounts!$A$2:$A$86,accounts!$B$2:$B$86, "Other"))</f>
        <v>services</v>
      </c>
      <c r="H7945" s="1" t="str">
        <f t="array" ref="H7945">IF($F7945="", "", IFS(_xlfn.XLOOKUP($F7945, accounts!$A$2:$A$86, accounts!$E$2:$E$86, 0)&gt;=1000, "Enterprise", _xlfn.XLOOKUP($F7945, accounts!$A$2:$A$86, accounts!$E$2:$E$86, 0)&gt;=100, "Mid-Market", TRUE, "SMB"))</f>
        <v>Enterprise</v>
      </c>
      <c r="I7945" s="1" t="str">
        <f t="array" ref="I7945">IF($F7945="", "", _xlfn.XLOOKUP($F7945,accounts!$A$2:$A$86,accounts!$F$2:$F$86, "Other"))</f>
        <v>Brazil</v>
      </c>
      <c r="J7945" s="1" t="s">
        <v>131</v>
      </c>
      <c r="K7945" s="3">
        <v>43044.0</v>
      </c>
      <c r="L7945" s="3">
        <v>43055.0</v>
      </c>
      <c r="M7945" s="1">
        <v>51.0</v>
      </c>
    </row>
    <row r="7946">
      <c r="A7946" s="1" t="s">
        <v>8151</v>
      </c>
      <c r="B7946" s="1" t="s">
        <v>26</v>
      </c>
      <c r="C7946" s="1" t="str">
        <f t="array" ref="C7946">_xlfn.XLOOKUP($B7946, sales_teams!$A$2:$A$36, sales_teams!$B$2:$B$36)</f>
        <v>Melvin Marxen</v>
      </c>
      <c r="D7946" s="1" t="str">
        <f t="array" ref="D7946">_xlfn.XLOOKUP($B7946, sales_teams!$A$2:$A$36, sales_teams!$C$2:$C$36)</f>
        <v>Central</v>
      </c>
      <c r="E7946" s="1" t="s">
        <v>181</v>
      </c>
      <c r="F7946" s="1" t="s">
        <v>47</v>
      </c>
      <c r="G7946" s="1" t="str">
        <f t="array" ref="G7946">IF($F7946="", "", _xlfn.XLOOKUP($F7946,accounts!$A$2:$A$86,accounts!$B$2:$B$86, "Other"))</f>
        <v>retail</v>
      </c>
      <c r="H7946" s="1" t="str">
        <f t="array" ref="H7946">IF($F7946="", "", IFS(_xlfn.XLOOKUP($F7946, accounts!$A$2:$A$86, accounts!$E$2:$E$86, 0)&gt;=1000, "Enterprise", _xlfn.XLOOKUP($F7946, accounts!$A$2:$A$86, accounts!$E$2:$E$86, 0)&gt;=100, "Mid-Market", TRUE, "SMB"))</f>
        <v>Enterprise</v>
      </c>
      <c r="I7946" s="1" t="str">
        <f t="array" ref="I7946">IF($F7946="", "", _xlfn.XLOOKUP($F7946,accounts!$A$2:$A$86,accounts!$F$2:$F$86, "Other"))</f>
        <v>United States</v>
      </c>
      <c r="J7946" s="1" t="s">
        <v>192</v>
      </c>
      <c r="K7946" s="3">
        <v>43044.0</v>
      </c>
      <c r="L7946" s="3">
        <v>43055.0</v>
      </c>
      <c r="M7946" s="1">
        <v>0.0</v>
      </c>
    </row>
    <row r="7947">
      <c r="A7947" s="1" t="s">
        <v>8152</v>
      </c>
      <c r="B7947" s="1" t="s">
        <v>26</v>
      </c>
      <c r="C7947" s="1" t="str">
        <f t="array" ref="C7947">_xlfn.XLOOKUP($B7947, sales_teams!$A$2:$A$36, sales_teams!$B$2:$B$36)</f>
        <v>Melvin Marxen</v>
      </c>
      <c r="D7947" s="1" t="str">
        <f t="array" ref="D7947">_xlfn.XLOOKUP($B7947, sales_teams!$A$2:$A$36, sales_teams!$C$2:$C$36)</f>
        <v>Central</v>
      </c>
      <c r="E7947" s="1" t="s">
        <v>179</v>
      </c>
      <c r="F7947" s="1" t="s">
        <v>113</v>
      </c>
      <c r="G7947" s="1" t="str">
        <f t="array" ref="G7947">IF($F7947="", "", _xlfn.XLOOKUP($F7947,accounts!$A$2:$A$86,accounts!$B$2:$B$86, "Other"))</f>
        <v>telecommunications</v>
      </c>
      <c r="H7947" s="1" t="str">
        <f t="array" ref="H7947">IF($F7947="", "", IFS(_xlfn.XLOOKUP($F7947, accounts!$A$2:$A$86, accounts!$E$2:$E$86, 0)&gt;=1000, "Enterprise", _xlfn.XLOOKUP($F7947, accounts!$A$2:$A$86, accounts!$E$2:$E$86, 0)&gt;=100, "Mid-Market", TRUE, "SMB"))</f>
        <v>Mid-Market</v>
      </c>
      <c r="I7947" s="1" t="str">
        <f t="array" ref="I7947">IF($F7947="", "", _xlfn.XLOOKUP($F7947,accounts!$A$2:$A$86,accounts!$F$2:$F$86, "Other"))</f>
        <v>United States</v>
      </c>
      <c r="J7947" s="1" t="s">
        <v>131</v>
      </c>
      <c r="K7947" s="3">
        <v>43044.0</v>
      </c>
      <c r="L7947" s="3">
        <v>43100.0</v>
      </c>
      <c r="M7947" s="1">
        <v>52.0</v>
      </c>
    </row>
    <row r="7948">
      <c r="A7948" s="1" t="s">
        <v>8153</v>
      </c>
      <c r="B7948" s="1" t="s">
        <v>99</v>
      </c>
      <c r="C7948" s="1" t="str">
        <f t="array" ref="C7948">_xlfn.XLOOKUP($B7948, sales_teams!$A$2:$A$36, sales_teams!$B$2:$B$36)</f>
        <v>Summer Sewald</v>
      </c>
      <c r="D7948" s="1" t="str">
        <f t="array" ref="D7948">_xlfn.XLOOKUP($B7948, sales_teams!$A$2:$A$36, sales_teams!$C$2:$C$36)</f>
        <v>West</v>
      </c>
      <c r="E7948" s="1" t="s">
        <v>194</v>
      </c>
      <c r="G7948" s="1" t="str">
        <f t="array" ref="G7948">IF($F7948="", "", _xlfn.XLOOKUP($F7948,accounts!$A$2:$A$86,accounts!$B$2:$B$86, "Other"))</f>
        <v/>
      </c>
      <c r="H7948" s="1" t="str">
        <f t="array" ref="H7948">IF($F7948="", "", IFS(_xlfn.XLOOKUP($F7948, accounts!$A$2:$A$86, accounts!$E$2:$E$86, 0)&gt;=1000, "Enterprise", _xlfn.XLOOKUP($F7948, accounts!$A$2:$A$86, accounts!$E$2:$E$86, 0)&gt;=100, "Mid-Market", TRUE, "SMB"))</f>
        <v/>
      </c>
      <c r="I7948" s="1" t="str">
        <f t="array" ref="I7948">IF($F7948="", "", _xlfn.XLOOKUP($F7948,accounts!$A$2:$A$86,accounts!$F$2:$F$86, "Other"))</f>
        <v/>
      </c>
      <c r="J7948" s="1" t="s">
        <v>189</v>
      </c>
      <c r="K7948" s="3">
        <v>43044.0</v>
      </c>
    </row>
    <row r="7949">
      <c r="A7949" s="1" t="s">
        <v>8154</v>
      </c>
      <c r="B7949" s="1" t="s">
        <v>99</v>
      </c>
      <c r="C7949" s="1" t="str">
        <f t="array" ref="C7949">_xlfn.XLOOKUP($B7949, sales_teams!$A$2:$A$36, sales_teams!$B$2:$B$36)</f>
        <v>Summer Sewald</v>
      </c>
      <c r="D7949" s="1" t="str">
        <f t="array" ref="D7949">_xlfn.XLOOKUP($B7949, sales_teams!$A$2:$A$36, sales_teams!$C$2:$C$36)</f>
        <v>West</v>
      </c>
      <c r="E7949" s="1" t="s">
        <v>109</v>
      </c>
      <c r="F7949" s="1" t="s">
        <v>161</v>
      </c>
      <c r="G7949" s="1" t="str">
        <f t="array" ref="G7949">IF($F7949="", "", _xlfn.XLOOKUP($F7949,accounts!$A$2:$A$86,accounts!$B$2:$B$86, "Other"))</f>
        <v>marketing</v>
      </c>
      <c r="H7949" s="1" t="str">
        <f t="array" ref="H7949">IF($F7949="", "", IFS(_xlfn.XLOOKUP($F7949, accounts!$A$2:$A$86, accounts!$E$2:$E$86, 0)&gt;=1000, "Enterprise", _xlfn.XLOOKUP($F7949, accounts!$A$2:$A$86, accounts!$E$2:$E$86, 0)&gt;=100, "Mid-Market", TRUE, "SMB"))</f>
        <v>Enterprise</v>
      </c>
      <c r="I7949" s="1" t="str">
        <f t="array" ref="I7949">IF($F7949="", "", _xlfn.XLOOKUP($F7949,accounts!$A$2:$A$86,accounts!$F$2:$F$86, "Other"))</f>
        <v>Poland</v>
      </c>
      <c r="J7949" s="1" t="s">
        <v>131</v>
      </c>
      <c r="K7949" s="3">
        <v>43044.0</v>
      </c>
      <c r="L7949" s="3">
        <v>43061.0</v>
      </c>
      <c r="M7949" s="1">
        <v>1218.0</v>
      </c>
    </row>
    <row r="7950">
      <c r="A7950" s="1" t="s">
        <v>8155</v>
      </c>
      <c r="B7950" s="1" t="s">
        <v>102</v>
      </c>
      <c r="C7950" s="1" t="str">
        <f t="array" ref="C7950">_xlfn.XLOOKUP($B7950, sales_teams!$A$2:$A$36, sales_teams!$B$2:$B$36)</f>
        <v>Summer Sewald</v>
      </c>
      <c r="D7950" s="1" t="str">
        <f t="array" ref="D7950">_xlfn.XLOOKUP($B7950, sales_teams!$A$2:$A$36, sales_teams!$C$2:$C$36)</f>
        <v>West</v>
      </c>
      <c r="E7950" s="1" t="s">
        <v>194</v>
      </c>
      <c r="F7950" s="1" t="s">
        <v>143</v>
      </c>
      <c r="G7950" s="1" t="str">
        <f t="array" ref="G7950">IF($F7950="", "", _xlfn.XLOOKUP($F7950,accounts!$A$2:$A$86,accounts!$B$2:$B$86, "Other"))</f>
        <v>entertainment</v>
      </c>
      <c r="H7950" s="1" t="str">
        <f t="array" ref="H7950">IF($F7950="", "", IFS(_xlfn.XLOOKUP($F7950, accounts!$A$2:$A$86, accounts!$E$2:$E$86, 0)&gt;=1000, "Enterprise", _xlfn.XLOOKUP($F7950, accounts!$A$2:$A$86, accounts!$E$2:$E$86, 0)&gt;=100, "Mid-Market", TRUE, "SMB"))</f>
        <v>Mid-Market</v>
      </c>
      <c r="I7950" s="1" t="str">
        <f t="array" ref="I7950">IF($F7950="", "", _xlfn.XLOOKUP($F7950,accounts!$A$2:$A$86,accounts!$F$2:$F$86, "Other"))</f>
        <v>United States</v>
      </c>
      <c r="J7950" s="1" t="s">
        <v>131</v>
      </c>
      <c r="K7950" s="3">
        <v>43044.0</v>
      </c>
      <c r="L7950" s="3">
        <v>43051.0</v>
      </c>
      <c r="M7950" s="1">
        <v>5681.0</v>
      </c>
    </row>
    <row r="7951">
      <c r="A7951" s="1" t="s">
        <v>8156</v>
      </c>
      <c r="B7951" s="1" t="s">
        <v>24</v>
      </c>
      <c r="C7951" s="1" t="str">
        <f t="array" ref="C7951">_xlfn.XLOOKUP($B7951, sales_teams!$A$2:$A$36, sales_teams!$B$2:$B$36)</f>
        <v>Melvin Marxen</v>
      </c>
      <c r="D7951" s="1" t="str">
        <f t="array" ref="D7951">_xlfn.XLOOKUP($B7951, sales_teams!$A$2:$A$36, sales_teams!$C$2:$C$36)</f>
        <v>Central</v>
      </c>
      <c r="E7951" s="1" t="s">
        <v>188</v>
      </c>
      <c r="F7951" s="1" t="s">
        <v>82</v>
      </c>
      <c r="G7951" s="1" t="str">
        <f t="array" ref="G7951">IF($F7951="", "", _xlfn.XLOOKUP($F7951,accounts!$A$2:$A$86,accounts!$B$2:$B$86, "Other"))</f>
        <v>software</v>
      </c>
      <c r="H7951" s="1" t="str">
        <f t="array" ref="H7951">IF($F7951="", "", IFS(_xlfn.XLOOKUP($F7951, accounts!$A$2:$A$86, accounts!$E$2:$E$86, 0)&gt;=1000, "Enterprise", _xlfn.XLOOKUP($F7951, accounts!$A$2:$A$86, accounts!$E$2:$E$86, 0)&gt;=100, "Mid-Market", TRUE, "SMB"))</f>
        <v>Enterprise</v>
      </c>
      <c r="I7951" s="1" t="str">
        <f t="array" ref="I7951">IF($F7951="", "", _xlfn.XLOOKUP($F7951,accounts!$A$2:$A$86,accounts!$F$2:$F$86, "Other"))</f>
        <v>United States</v>
      </c>
      <c r="J7951" s="1" t="s">
        <v>192</v>
      </c>
      <c r="K7951" s="3">
        <v>43044.0</v>
      </c>
      <c r="L7951" s="3">
        <v>43056.0</v>
      </c>
      <c r="M7951" s="1">
        <v>0.0</v>
      </c>
    </row>
    <row r="7952">
      <c r="A7952" s="1" t="s">
        <v>8157</v>
      </c>
      <c r="B7952" s="1" t="s">
        <v>54</v>
      </c>
      <c r="C7952" s="1" t="str">
        <f t="array" ref="C7952">_xlfn.XLOOKUP($B7952, sales_teams!$A$2:$A$36, sales_teams!$B$2:$B$36)</f>
        <v>Rocco Neubert</v>
      </c>
      <c r="D7952" s="1" t="str">
        <f t="array" ref="D7952">_xlfn.XLOOKUP($B7952, sales_teams!$A$2:$A$36, sales_teams!$C$2:$C$36)</f>
        <v>East</v>
      </c>
      <c r="E7952" s="1" t="s">
        <v>179</v>
      </c>
      <c r="F7952" s="1" t="s">
        <v>55</v>
      </c>
      <c r="G7952" s="1" t="str">
        <f t="array" ref="G7952">IF($F7952="", "", _xlfn.XLOOKUP($F7952,accounts!$A$2:$A$86,accounts!$B$2:$B$86, "Other"))</f>
        <v>entertainment</v>
      </c>
      <c r="H7952" s="1" t="str">
        <f t="array" ref="H7952">IF($F7952="", "", IFS(_xlfn.XLOOKUP($F7952, accounts!$A$2:$A$86, accounts!$E$2:$E$86, 0)&gt;=1000, "Enterprise", _xlfn.XLOOKUP($F7952, accounts!$A$2:$A$86, accounts!$E$2:$E$86, 0)&gt;=100, "Mid-Market", TRUE, "SMB"))</f>
        <v>Enterprise</v>
      </c>
      <c r="I7952" s="1" t="str">
        <f t="array" ref="I7952">IF($F7952="", "", _xlfn.XLOOKUP($F7952,accounts!$A$2:$A$86,accounts!$F$2:$F$86, "Other"))</f>
        <v>United States</v>
      </c>
      <c r="J7952" s="1" t="s">
        <v>192</v>
      </c>
      <c r="K7952" s="3">
        <v>43044.0</v>
      </c>
      <c r="L7952" s="3">
        <v>43056.0</v>
      </c>
      <c r="M7952" s="1">
        <v>0.0</v>
      </c>
    </row>
    <row r="7953">
      <c r="A7953" s="1" t="s">
        <v>8158</v>
      </c>
      <c r="B7953" s="1" t="s">
        <v>54</v>
      </c>
      <c r="C7953" s="1" t="str">
        <f t="array" ref="C7953">_xlfn.XLOOKUP($B7953, sales_teams!$A$2:$A$36, sales_teams!$B$2:$B$36)</f>
        <v>Rocco Neubert</v>
      </c>
      <c r="D7953" s="1" t="str">
        <f t="array" ref="D7953">_xlfn.XLOOKUP($B7953, sales_teams!$A$2:$A$36, sales_teams!$C$2:$C$36)</f>
        <v>East</v>
      </c>
      <c r="E7953" s="1" t="s">
        <v>194</v>
      </c>
      <c r="F7953" s="1" t="s">
        <v>127</v>
      </c>
      <c r="G7953" s="1" t="str">
        <f t="array" ref="G7953">IF($F7953="", "", _xlfn.XLOOKUP($F7953,accounts!$A$2:$A$86,accounts!$B$2:$B$86, "Other"))</f>
        <v>technology</v>
      </c>
      <c r="H7953" s="1" t="str">
        <f t="array" ref="H7953">IF($F7953="", "", IFS(_xlfn.XLOOKUP($F7953, accounts!$A$2:$A$86, accounts!$E$2:$E$86, 0)&gt;=1000, "Enterprise", _xlfn.XLOOKUP($F7953, accounts!$A$2:$A$86, accounts!$E$2:$E$86, 0)&gt;=100, "Mid-Market", TRUE, "SMB"))</f>
        <v>Enterprise</v>
      </c>
      <c r="I7953" s="1" t="str">
        <f t="array" ref="I7953">IF($F7953="", "", _xlfn.XLOOKUP($F7953,accounts!$A$2:$A$86,accounts!$F$2:$F$86, "Other"))</f>
        <v>United States</v>
      </c>
      <c r="J7953" s="1" t="s">
        <v>131</v>
      </c>
      <c r="K7953" s="3">
        <v>43044.0</v>
      </c>
      <c r="L7953" s="3">
        <v>43046.0</v>
      </c>
      <c r="M7953" s="1">
        <v>6767.0</v>
      </c>
    </row>
    <row r="7954">
      <c r="A7954" s="1" t="s">
        <v>8159</v>
      </c>
      <c r="B7954" s="1" t="s">
        <v>41</v>
      </c>
      <c r="C7954" s="1" t="str">
        <f t="array" ref="C7954">_xlfn.XLOOKUP($B7954, sales_teams!$A$2:$A$36, sales_teams!$B$2:$B$36)</f>
        <v>Cara Losch</v>
      </c>
      <c r="D7954" s="1" t="str">
        <f t="array" ref="D7954">_xlfn.XLOOKUP($B7954, sales_teams!$A$2:$A$36, sales_teams!$C$2:$C$36)</f>
        <v>East</v>
      </c>
      <c r="E7954" s="1" t="s">
        <v>148</v>
      </c>
      <c r="G7954" s="1" t="str">
        <f t="array" ref="G7954">IF($F7954="", "", _xlfn.XLOOKUP($F7954,accounts!$A$2:$A$86,accounts!$B$2:$B$86, "Other"))</f>
        <v/>
      </c>
      <c r="H7954" s="1" t="str">
        <f t="array" ref="H7954">IF($F7954="", "", IFS(_xlfn.XLOOKUP($F7954, accounts!$A$2:$A$86, accounts!$E$2:$E$86, 0)&gt;=1000, "Enterprise", _xlfn.XLOOKUP($F7954, accounts!$A$2:$A$86, accounts!$E$2:$E$86, 0)&gt;=100, "Mid-Market", TRUE, "SMB"))</f>
        <v/>
      </c>
      <c r="I7954" s="1" t="str">
        <f t="array" ref="I7954">IF($F7954="", "", _xlfn.XLOOKUP($F7954,accounts!$A$2:$A$86,accounts!$F$2:$F$86, "Other"))</f>
        <v/>
      </c>
      <c r="J7954" s="1" t="s">
        <v>189</v>
      </c>
      <c r="K7954" s="3">
        <v>43044.0</v>
      </c>
    </row>
    <row r="7955">
      <c r="A7955" s="1" t="s">
        <v>8160</v>
      </c>
      <c r="B7955" s="1" t="s">
        <v>15</v>
      </c>
      <c r="C7955" s="1" t="str">
        <f t="array" ref="C7955">_xlfn.XLOOKUP($B7955, sales_teams!$A$2:$A$36, sales_teams!$B$2:$B$36)</f>
        <v>Dustin Brinkmann</v>
      </c>
      <c r="D7955" s="1" t="str">
        <f t="array" ref="D7955">_xlfn.XLOOKUP($B7955, sales_teams!$A$2:$A$36, sales_teams!$C$2:$C$36)</f>
        <v>Central</v>
      </c>
      <c r="E7955" s="1" t="s">
        <v>179</v>
      </c>
      <c r="F7955" s="1" t="s">
        <v>47</v>
      </c>
      <c r="G7955" s="1" t="str">
        <f t="array" ref="G7955">IF($F7955="", "", _xlfn.XLOOKUP($F7955,accounts!$A$2:$A$86,accounts!$B$2:$B$86, "Other"))</f>
        <v>retail</v>
      </c>
      <c r="H7955" s="1" t="str">
        <f t="array" ref="H7955">IF($F7955="", "", IFS(_xlfn.XLOOKUP($F7955, accounts!$A$2:$A$86, accounts!$E$2:$E$86, 0)&gt;=1000, "Enterprise", _xlfn.XLOOKUP($F7955, accounts!$A$2:$A$86, accounts!$E$2:$E$86, 0)&gt;=100, "Mid-Market", TRUE, "SMB"))</f>
        <v>Enterprise</v>
      </c>
      <c r="I7955" s="1" t="str">
        <f t="array" ref="I7955">IF($F7955="", "", _xlfn.XLOOKUP($F7955,accounts!$A$2:$A$86,accounts!$F$2:$F$86, "Other"))</f>
        <v>United States</v>
      </c>
      <c r="J7955" s="1" t="s">
        <v>131</v>
      </c>
      <c r="K7955" s="3">
        <v>43044.0</v>
      </c>
      <c r="L7955" s="3">
        <v>43050.0</v>
      </c>
      <c r="M7955" s="1">
        <v>61.0</v>
      </c>
    </row>
    <row r="7956">
      <c r="A7956" s="1" t="s">
        <v>8161</v>
      </c>
      <c r="B7956" s="1" t="s">
        <v>34</v>
      </c>
      <c r="C7956" s="1" t="str">
        <f t="array" ref="C7956">_xlfn.XLOOKUP($B7956, sales_teams!$A$2:$A$36, sales_teams!$B$2:$B$36)</f>
        <v>Cara Losch</v>
      </c>
      <c r="D7956" s="1" t="str">
        <f t="array" ref="D7956">_xlfn.XLOOKUP($B7956, sales_teams!$A$2:$A$36, sales_teams!$C$2:$C$36)</f>
        <v>East</v>
      </c>
      <c r="E7956" s="1" t="s">
        <v>179</v>
      </c>
      <c r="F7956" s="1" t="s">
        <v>141</v>
      </c>
      <c r="G7956" s="1" t="str">
        <f t="array" ref="G7956">IF($F7956="", "", _xlfn.XLOOKUP($F7956,accounts!$A$2:$A$86,accounts!$B$2:$B$86, "Other"))</f>
        <v>finance</v>
      </c>
      <c r="H7956" s="1" t="str">
        <f t="array" ref="H7956">IF($F7956="", "", IFS(_xlfn.XLOOKUP($F7956, accounts!$A$2:$A$86, accounts!$E$2:$E$86, 0)&gt;=1000, "Enterprise", _xlfn.XLOOKUP($F7956, accounts!$A$2:$A$86, accounts!$E$2:$E$86, 0)&gt;=100, "Mid-Market", TRUE, "SMB"))</f>
        <v>Mid-Market</v>
      </c>
      <c r="I7956" s="1" t="str">
        <f t="array" ref="I7956">IF($F7956="", "", _xlfn.XLOOKUP($F7956,accounts!$A$2:$A$86,accounts!$F$2:$F$86, "Other"))</f>
        <v>United States</v>
      </c>
      <c r="J7956" s="1" t="s">
        <v>192</v>
      </c>
      <c r="K7956" s="3">
        <v>43044.0</v>
      </c>
      <c r="L7956" s="3">
        <v>43060.0</v>
      </c>
      <c r="M7956" s="1">
        <v>0.0</v>
      </c>
    </row>
    <row r="7957">
      <c r="A7957" s="1" t="s">
        <v>8162</v>
      </c>
      <c r="B7957" s="1" t="s">
        <v>105</v>
      </c>
      <c r="C7957" s="1" t="str">
        <f t="array" ref="C7957">_xlfn.XLOOKUP($B7957, sales_teams!$A$2:$A$36, sales_teams!$B$2:$B$36)</f>
        <v>Summer Sewald</v>
      </c>
      <c r="D7957" s="1" t="str">
        <f t="array" ref="D7957">_xlfn.XLOOKUP($B7957, sales_teams!$A$2:$A$36, sales_teams!$C$2:$C$36)</f>
        <v>West</v>
      </c>
      <c r="E7957" s="1" t="s">
        <v>179</v>
      </c>
      <c r="F7957" s="1" t="s">
        <v>151</v>
      </c>
      <c r="G7957" s="1" t="str">
        <f t="array" ref="G7957">IF($F7957="", "", _xlfn.XLOOKUP($F7957,accounts!$A$2:$A$86,accounts!$B$2:$B$86, "Other"))</f>
        <v>software</v>
      </c>
      <c r="H7957" s="1" t="str">
        <f t="array" ref="H7957">IF($F7957="", "", IFS(_xlfn.XLOOKUP($F7957, accounts!$A$2:$A$86, accounts!$E$2:$E$86, 0)&gt;=1000, "Enterprise", _xlfn.XLOOKUP($F7957, accounts!$A$2:$A$86, accounts!$E$2:$E$86, 0)&gt;=100, "Mid-Market", TRUE, "SMB"))</f>
        <v>Enterprise</v>
      </c>
      <c r="I7957" s="1" t="str">
        <f t="array" ref="I7957">IF($F7957="", "", _xlfn.XLOOKUP($F7957,accounts!$A$2:$A$86,accounts!$F$2:$F$86, "Other"))</f>
        <v>United States</v>
      </c>
      <c r="J7957" s="1" t="s">
        <v>131</v>
      </c>
      <c r="K7957" s="3">
        <v>43044.0</v>
      </c>
      <c r="L7957" s="3">
        <v>43056.0</v>
      </c>
      <c r="M7957" s="1">
        <v>62.0</v>
      </c>
    </row>
    <row r="7958">
      <c r="A7958" s="1" t="s">
        <v>8163</v>
      </c>
      <c r="B7958" s="1" t="s">
        <v>57</v>
      </c>
      <c r="C7958" s="1" t="str">
        <f t="array" ref="C7958">_xlfn.XLOOKUP($B7958, sales_teams!$A$2:$A$36, sales_teams!$B$2:$B$36)</f>
        <v>Rocco Neubert</v>
      </c>
      <c r="D7958" s="1" t="str">
        <f t="array" ref="D7958">_xlfn.XLOOKUP($B7958, sales_teams!$A$2:$A$36, sales_teams!$C$2:$C$36)</f>
        <v>East</v>
      </c>
      <c r="E7958" s="1" t="s">
        <v>194</v>
      </c>
      <c r="F7958" s="1" t="s">
        <v>40</v>
      </c>
      <c r="G7958" s="1" t="str">
        <f t="array" ref="G7958">IF($F7958="", "", _xlfn.XLOOKUP($F7958,accounts!$A$2:$A$86,accounts!$B$2:$B$86, "Other"))</f>
        <v>technology</v>
      </c>
      <c r="H7958" s="1" t="str">
        <f t="array" ref="H7958">IF($F7958="", "", IFS(_xlfn.XLOOKUP($F7958, accounts!$A$2:$A$86, accounts!$E$2:$E$86, 0)&gt;=1000, "Enterprise", _xlfn.XLOOKUP($F7958, accounts!$A$2:$A$86, accounts!$E$2:$E$86, 0)&gt;=100, "Mid-Market", TRUE, "SMB"))</f>
        <v>Enterprise</v>
      </c>
      <c r="I7958" s="1" t="str">
        <f t="array" ref="I7958">IF($F7958="", "", _xlfn.XLOOKUP($F7958,accounts!$A$2:$A$86,accounts!$F$2:$F$86, "Other"))</f>
        <v>United States</v>
      </c>
      <c r="J7958" s="1" t="s">
        <v>189</v>
      </c>
      <c r="K7958" s="3">
        <v>43045.0</v>
      </c>
    </row>
    <row r="7959">
      <c r="A7959" s="1" t="s">
        <v>8164</v>
      </c>
      <c r="B7959" s="1" t="s">
        <v>30</v>
      </c>
      <c r="C7959" s="1" t="str">
        <f t="array" ref="C7959">_xlfn.XLOOKUP($B7959, sales_teams!$A$2:$A$36, sales_teams!$B$2:$B$36)</f>
        <v>Melvin Marxen</v>
      </c>
      <c r="D7959" s="1" t="str">
        <f t="array" ref="D7959">_xlfn.XLOOKUP($B7959, sales_teams!$A$2:$A$36, sales_teams!$C$2:$C$36)</f>
        <v>Central</v>
      </c>
      <c r="E7959" s="1" t="s">
        <v>148</v>
      </c>
      <c r="F7959" s="1" t="s">
        <v>25</v>
      </c>
      <c r="G7959" s="1" t="str">
        <f t="array" ref="G7959">IF($F7959="", "", _xlfn.XLOOKUP($F7959,accounts!$A$2:$A$86,accounts!$B$2:$B$86, "Other"))</f>
        <v>medical</v>
      </c>
      <c r="H7959" s="1" t="str">
        <f t="array" ref="H7959">IF($F7959="", "", IFS(_xlfn.XLOOKUP($F7959, accounts!$A$2:$A$86, accounts!$E$2:$E$86, 0)&gt;=1000, "Enterprise", _xlfn.XLOOKUP($F7959, accounts!$A$2:$A$86, accounts!$E$2:$E$86, 0)&gt;=100, "Mid-Market", TRUE, "SMB"))</f>
        <v>Enterprise</v>
      </c>
      <c r="I7959" s="1" t="str">
        <f t="array" ref="I7959">IF($F7959="", "", _xlfn.XLOOKUP($F7959,accounts!$A$2:$A$86,accounts!$F$2:$F$86, "Other"))</f>
        <v>Kenya</v>
      </c>
      <c r="J7959" s="1" t="s">
        <v>192</v>
      </c>
      <c r="K7959" s="3">
        <v>43045.0</v>
      </c>
      <c r="L7959" s="3">
        <v>43046.0</v>
      </c>
      <c r="M7959" s="1">
        <v>0.0</v>
      </c>
    </row>
    <row r="7960">
      <c r="A7960" s="1" t="s">
        <v>8165</v>
      </c>
      <c r="B7960" s="1" t="s">
        <v>94</v>
      </c>
      <c r="C7960" s="1" t="str">
        <f t="array" ref="C7960">_xlfn.XLOOKUP($B7960, sales_teams!$A$2:$A$36, sales_teams!$B$2:$B$36)</f>
        <v>Celia Rouche</v>
      </c>
      <c r="D7960" s="1" t="str">
        <f t="array" ref="D7960">_xlfn.XLOOKUP($B7960, sales_teams!$A$2:$A$36, sales_teams!$C$2:$C$36)</f>
        <v>West</v>
      </c>
      <c r="E7960" s="1" t="s">
        <v>109</v>
      </c>
      <c r="F7960" s="1" t="s">
        <v>85</v>
      </c>
      <c r="G7960" s="1" t="str">
        <f t="array" ref="G7960">IF($F7960="", "", _xlfn.XLOOKUP($F7960,accounts!$A$2:$A$86,accounts!$B$2:$B$86, "Other"))</f>
        <v>telecommunications</v>
      </c>
      <c r="H7960" s="1" t="str">
        <f t="array" ref="H7960">IF($F7960="", "", IFS(_xlfn.XLOOKUP($F7960, accounts!$A$2:$A$86, accounts!$E$2:$E$86, 0)&gt;=1000, "Enterprise", _xlfn.XLOOKUP($F7960, accounts!$A$2:$A$86, accounts!$E$2:$E$86, 0)&gt;=100, "Mid-Market", TRUE, "SMB"))</f>
        <v>Enterprise</v>
      </c>
      <c r="I7960" s="1" t="str">
        <f t="array" ref="I7960">IF($F7960="", "", _xlfn.XLOOKUP($F7960,accounts!$A$2:$A$86,accounts!$F$2:$F$86, "Other"))</f>
        <v>United States</v>
      </c>
      <c r="J7960" s="1" t="s">
        <v>192</v>
      </c>
      <c r="K7960" s="3">
        <v>43045.0</v>
      </c>
      <c r="L7960" s="3">
        <v>43046.0</v>
      </c>
      <c r="M7960" s="1">
        <v>0.0</v>
      </c>
    </row>
    <row r="7961">
      <c r="A7961" s="1" t="s">
        <v>8166</v>
      </c>
      <c r="B7961" s="1" t="s">
        <v>26</v>
      </c>
      <c r="C7961" s="1" t="str">
        <f t="array" ref="C7961">_xlfn.XLOOKUP($B7961, sales_teams!$A$2:$A$36, sales_teams!$B$2:$B$36)</f>
        <v>Melvin Marxen</v>
      </c>
      <c r="D7961" s="1" t="str">
        <f t="array" ref="D7961">_xlfn.XLOOKUP($B7961, sales_teams!$A$2:$A$36, sales_teams!$C$2:$C$36)</f>
        <v>Central</v>
      </c>
      <c r="E7961" s="1" t="s">
        <v>179</v>
      </c>
      <c r="F7961" s="1" t="s">
        <v>128</v>
      </c>
      <c r="G7961" s="1" t="str">
        <f t="array" ref="G7961">IF($F7961="", "", _xlfn.XLOOKUP($F7961,accounts!$A$2:$A$86,accounts!$B$2:$B$86, "Other"))</f>
        <v>marketing</v>
      </c>
      <c r="H7961" s="1" t="str">
        <f t="array" ref="H7961">IF($F7961="", "", IFS(_xlfn.XLOOKUP($F7961, accounts!$A$2:$A$86, accounts!$E$2:$E$86, 0)&gt;=1000, "Enterprise", _xlfn.XLOOKUP($F7961, accounts!$A$2:$A$86, accounts!$E$2:$E$86, 0)&gt;=100, "Mid-Market", TRUE, "SMB"))</f>
        <v>Enterprise</v>
      </c>
      <c r="I7961" s="1" t="str">
        <f t="array" ref="I7961">IF($F7961="", "", _xlfn.XLOOKUP($F7961,accounts!$A$2:$A$86,accounts!$F$2:$F$86, "Other"))</f>
        <v>United States</v>
      </c>
      <c r="J7961" s="1" t="s">
        <v>131</v>
      </c>
      <c r="K7961" s="3">
        <v>43045.0</v>
      </c>
      <c r="L7961" s="3">
        <v>43088.0</v>
      </c>
      <c r="M7961" s="1">
        <v>48.0</v>
      </c>
    </row>
    <row r="7962">
      <c r="A7962" s="1" t="s">
        <v>8167</v>
      </c>
      <c r="B7962" s="1" t="s">
        <v>102</v>
      </c>
      <c r="C7962" s="1" t="str">
        <f t="array" ref="C7962">_xlfn.XLOOKUP($B7962, sales_teams!$A$2:$A$36, sales_teams!$B$2:$B$36)</f>
        <v>Summer Sewald</v>
      </c>
      <c r="D7962" s="1" t="str">
        <f t="array" ref="D7962">_xlfn.XLOOKUP($B7962, sales_teams!$A$2:$A$36, sales_teams!$C$2:$C$36)</f>
        <v>West</v>
      </c>
      <c r="E7962" s="1" t="s">
        <v>181</v>
      </c>
      <c r="F7962" s="1" t="s">
        <v>97</v>
      </c>
      <c r="G7962" s="1" t="str">
        <f t="array" ref="G7962">IF($F7962="", "", _xlfn.XLOOKUP($F7962,accounts!$A$2:$A$86,accounts!$B$2:$B$86, "Other"))</f>
        <v>finance</v>
      </c>
      <c r="H7962" s="1" t="str">
        <f t="array" ref="H7962">IF($F7962="", "", IFS(_xlfn.XLOOKUP($F7962, accounts!$A$2:$A$86, accounts!$E$2:$E$86, 0)&gt;=1000, "Enterprise", _xlfn.XLOOKUP($F7962, accounts!$A$2:$A$86, accounts!$E$2:$E$86, 0)&gt;=100, "Mid-Market", TRUE, "SMB"))</f>
        <v>Mid-Market</v>
      </c>
      <c r="I7962" s="1" t="str">
        <f t="array" ref="I7962">IF($F7962="", "", _xlfn.XLOOKUP($F7962,accounts!$A$2:$A$86,accounts!$F$2:$F$86, "Other"))</f>
        <v>United States</v>
      </c>
      <c r="J7962" s="1" t="s">
        <v>189</v>
      </c>
      <c r="K7962" s="3">
        <v>43045.0</v>
      </c>
    </row>
    <row r="7963">
      <c r="A7963" s="1" t="s">
        <v>8168</v>
      </c>
      <c r="B7963" s="1" t="s">
        <v>28</v>
      </c>
      <c r="C7963" s="1" t="str">
        <f t="array" ref="C7963">_xlfn.XLOOKUP($B7963, sales_teams!$A$2:$A$36, sales_teams!$B$2:$B$36)</f>
        <v>Melvin Marxen</v>
      </c>
      <c r="D7963" s="1" t="str">
        <f t="array" ref="D7963">_xlfn.XLOOKUP($B7963, sales_teams!$A$2:$A$36, sales_teams!$C$2:$C$36)</f>
        <v>Central</v>
      </c>
      <c r="E7963" s="1" t="s">
        <v>148</v>
      </c>
      <c r="F7963" s="1" t="s">
        <v>95</v>
      </c>
      <c r="G7963" s="1" t="str">
        <f t="array" ref="G7963">IF($F7963="", "", _xlfn.XLOOKUP($F7963,accounts!$A$2:$A$86,accounts!$B$2:$B$86, "Other"))</f>
        <v>finance</v>
      </c>
      <c r="H7963" s="1" t="str">
        <f t="array" ref="H7963">IF($F7963="", "", IFS(_xlfn.XLOOKUP($F7963, accounts!$A$2:$A$86, accounts!$E$2:$E$86, 0)&gt;=1000, "Enterprise", _xlfn.XLOOKUP($F7963, accounts!$A$2:$A$86, accounts!$E$2:$E$86, 0)&gt;=100, "Mid-Market", TRUE, "SMB"))</f>
        <v>Enterprise</v>
      </c>
      <c r="I7963" s="1" t="str">
        <f t="array" ref="I7963">IF($F7963="", "", _xlfn.XLOOKUP($F7963,accounts!$A$2:$A$86,accounts!$F$2:$F$86, "Other"))</f>
        <v>United States</v>
      </c>
      <c r="J7963" s="1" t="s">
        <v>192</v>
      </c>
      <c r="K7963" s="3">
        <v>43045.0</v>
      </c>
      <c r="L7963" s="3">
        <v>43052.0</v>
      </c>
      <c r="M7963" s="1">
        <v>0.0</v>
      </c>
    </row>
    <row r="7964">
      <c r="A7964" s="1" t="s">
        <v>8169</v>
      </c>
      <c r="B7964" s="1" t="s">
        <v>34</v>
      </c>
      <c r="C7964" s="1" t="str">
        <f t="array" ref="C7964">_xlfn.XLOOKUP($B7964, sales_teams!$A$2:$A$36, sales_teams!$B$2:$B$36)</f>
        <v>Cara Losch</v>
      </c>
      <c r="D7964" s="1" t="str">
        <f t="array" ref="D7964">_xlfn.XLOOKUP($B7964, sales_teams!$A$2:$A$36, sales_teams!$C$2:$C$36)</f>
        <v>East</v>
      </c>
      <c r="E7964" s="1" t="s">
        <v>179</v>
      </c>
      <c r="G7964" s="1" t="str">
        <f t="array" ref="G7964">IF($F7964="", "", _xlfn.XLOOKUP($F7964,accounts!$A$2:$A$86,accounts!$B$2:$B$86, "Other"))</f>
        <v/>
      </c>
      <c r="H7964" s="1" t="str">
        <f t="array" ref="H7964">IF($F7964="", "", IFS(_xlfn.XLOOKUP($F7964, accounts!$A$2:$A$86, accounts!$E$2:$E$86, 0)&gt;=1000, "Enterprise", _xlfn.XLOOKUP($F7964, accounts!$A$2:$A$86, accounts!$E$2:$E$86, 0)&gt;=100, "Mid-Market", TRUE, "SMB"))</f>
        <v/>
      </c>
      <c r="I7964" s="1" t="str">
        <f t="array" ref="I7964">IF($F7964="", "", _xlfn.XLOOKUP($F7964,accounts!$A$2:$A$86,accounts!$F$2:$F$86, "Other"))</f>
        <v/>
      </c>
      <c r="J7964" s="1" t="s">
        <v>189</v>
      </c>
      <c r="K7964" s="3">
        <v>43045.0</v>
      </c>
    </row>
    <row r="7965">
      <c r="A7965" s="1" t="s">
        <v>8170</v>
      </c>
      <c r="B7965" s="1" t="s">
        <v>12</v>
      </c>
      <c r="C7965" s="1" t="str">
        <f t="array" ref="C7965">_xlfn.XLOOKUP($B7965, sales_teams!$A$2:$A$36, sales_teams!$B$2:$B$36)</f>
        <v>Dustin Brinkmann</v>
      </c>
      <c r="D7965" s="1" t="str">
        <f t="array" ref="D7965">_xlfn.XLOOKUP($B7965, sales_teams!$A$2:$A$36, sales_teams!$C$2:$C$36)</f>
        <v>Central</v>
      </c>
      <c r="E7965" s="1" t="s">
        <v>109</v>
      </c>
      <c r="F7965" s="1" t="s">
        <v>155</v>
      </c>
      <c r="G7965" s="1" t="str">
        <f t="array" ref="G7965">IF($F7965="", "", _xlfn.XLOOKUP($F7965,accounts!$A$2:$A$86,accounts!$B$2:$B$86, "Other"))</f>
        <v>finance</v>
      </c>
      <c r="H7965" s="1" t="str">
        <f t="array" ref="H7965">IF($F7965="", "", IFS(_xlfn.XLOOKUP($F7965, accounts!$A$2:$A$86, accounts!$E$2:$E$86, 0)&gt;=1000, "Enterprise", _xlfn.XLOOKUP($F7965, accounts!$A$2:$A$86, accounts!$E$2:$E$86, 0)&gt;=100, "Mid-Market", TRUE, "SMB"))</f>
        <v>Enterprise</v>
      </c>
      <c r="I7965" s="1" t="str">
        <f t="array" ref="I7965">IF($F7965="", "", _xlfn.XLOOKUP($F7965,accounts!$A$2:$A$86,accounts!$F$2:$F$86, "Other"))</f>
        <v>United States</v>
      </c>
      <c r="J7965" s="1" t="s">
        <v>131</v>
      </c>
      <c r="K7965" s="3">
        <v>43046.0</v>
      </c>
      <c r="L7965" s="3">
        <v>43057.0</v>
      </c>
      <c r="M7965" s="1">
        <v>1059.0</v>
      </c>
    </row>
    <row r="7966">
      <c r="A7966" s="1" t="s">
        <v>8171</v>
      </c>
      <c r="B7966" s="1" t="s">
        <v>39</v>
      </c>
      <c r="C7966" s="1" t="str">
        <f t="array" ref="C7966">_xlfn.XLOOKUP($B7966, sales_teams!$A$2:$A$36, sales_teams!$B$2:$B$36)</f>
        <v>Cara Losch</v>
      </c>
      <c r="D7966" s="1" t="str">
        <f t="array" ref="D7966">_xlfn.XLOOKUP($B7966, sales_teams!$A$2:$A$36, sales_teams!$C$2:$C$36)</f>
        <v>East</v>
      </c>
      <c r="E7966" s="1" t="s">
        <v>148</v>
      </c>
      <c r="G7966" s="1" t="str">
        <f t="array" ref="G7966">IF($F7966="", "", _xlfn.XLOOKUP($F7966,accounts!$A$2:$A$86,accounts!$B$2:$B$86, "Other"))</f>
        <v/>
      </c>
      <c r="H7966" s="1" t="str">
        <f t="array" ref="H7966">IF($F7966="", "", IFS(_xlfn.XLOOKUP($F7966, accounts!$A$2:$A$86, accounts!$E$2:$E$86, 0)&gt;=1000, "Enterprise", _xlfn.XLOOKUP($F7966, accounts!$A$2:$A$86, accounts!$E$2:$E$86, 0)&gt;=100, "Mid-Market", TRUE, "SMB"))</f>
        <v/>
      </c>
      <c r="I7966" s="1" t="str">
        <f t="array" ref="I7966">IF($F7966="", "", _xlfn.XLOOKUP($F7966,accounts!$A$2:$A$86,accounts!$F$2:$F$86, "Other"))</f>
        <v/>
      </c>
      <c r="J7966" s="1" t="s">
        <v>189</v>
      </c>
      <c r="K7966" s="3">
        <v>43046.0</v>
      </c>
    </row>
    <row r="7967">
      <c r="A7967" s="1" t="s">
        <v>8172</v>
      </c>
      <c r="B7967" s="1" t="s">
        <v>30</v>
      </c>
      <c r="C7967" s="1" t="str">
        <f t="array" ref="C7967">_xlfn.XLOOKUP($B7967, sales_teams!$A$2:$A$36, sales_teams!$B$2:$B$36)</f>
        <v>Melvin Marxen</v>
      </c>
      <c r="D7967" s="1" t="str">
        <f t="array" ref="D7967">_xlfn.XLOOKUP($B7967, sales_teams!$A$2:$A$36, sales_teams!$C$2:$C$36)</f>
        <v>Central</v>
      </c>
      <c r="E7967" s="1" t="s">
        <v>148</v>
      </c>
      <c r="F7967" s="1" t="s">
        <v>128</v>
      </c>
      <c r="G7967" s="1" t="str">
        <f t="array" ref="G7967">IF($F7967="", "", _xlfn.XLOOKUP($F7967,accounts!$A$2:$A$86,accounts!$B$2:$B$86, "Other"))</f>
        <v>marketing</v>
      </c>
      <c r="H7967" s="1" t="str">
        <f t="array" ref="H7967">IF($F7967="", "", IFS(_xlfn.XLOOKUP($F7967, accounts!$A$2:$A$86, accounts!$E$2:$E$86, 0)&gt;=1000, "Enterprise", _xlfn.XLOOKUP($F7967, accounts!$A$2:$A$86, accounts!$E$2:$E$86, 0)&gt;=100, "Mid-Market", TRUE, "SMB"))</f>
        <v>Enterprise</v>
      </c>
      <c r="I7967" s="1" t="str">
        <f t="array" ref="I7967">IF($F7967="", "", _xlfn.XLOOKUP($F7967,accounts!$A$2:$A$86,accounts!$F$2:$F$86, "Other"))</f>
        <v>United States</v>
      </c>
      <c r="J7967" s="1" t="s">
        <v>131</v>
      </c>
      <c r="K7967" s="3">
        <v>43046.0</v>
      </c>
      <c r="L7967" s="3">
        <v>43089.0</v>
      </c>
      <c r="M7967" s="1">
        <v>5031.0</v>
      </c>
    </row>
    <row r="7968">
      <c r="A7968" s="1" t="s">
        <v>8173</v>
      </c>
      <c r="B7968" s="1" t="s">
        <v>17</v>
      </c>
      <c r="C7968" s="1" t="str">
        <f t="array" ref="C7968">_xlfn.XLOOKUP($B7968, sales_teams!$A$2:$A$36, sales_teams!$B$2:$B$36)</f>
        <v>Dustin Brinkmann</v>
      </c>
      <c r="D7968" s="1" t="str">
        <f t="array" ref="D7968">_xlfn.XLOOKUP($B7968, sales_teams!$A$2:$A$36, sales_teams!$C$2:$C$36)</f>
        <v>Central</v>
      </c>
      <c r="E7968" s="1" t="s">
        <v>181</v>
      </c>
      <c r="F7968" s="1" t="s">
        <v>76</v>
      </c>
      <c r="G7968" s="1" t="str">
        <f t="array" ref="G7968">IF($F7968="", "", _xlfn.XLOOKUP($F7968,accounts!$A$2:$A$86,accounts!$B$2:$B$86, "Other"))</f>
        <v>marketing</v>
      </c>
      <c r="H7968" s="1" t="str">
        <f t="array" ref="H7968">IF($F7968="", "", IFS(_xlfn.XLOOKUP($F7968, accounts!$A$2:$A$86, accounts!$E$2:$E$86, 0)&gt;=1000, "Enterprise", _xlfn.XLOOKUP($F7968, accounts!$A$2:$A$86, accounts!$E$2:$E$86, 0)&gt;=100, "Mid-Market", TRUE, "SMB"))</f>
        <v>Enterprise</v>
      </c>
      <c r="I7968" s="1" t="str">
        <f t="array" ref="I7968">IF($F7968="", "", _xlfn.XLOOKUP($F7968,accounts!$A$2:$A$86,accounts!$F$2:$F$86, "Other"))</f>
        <v>United States</v>
      </c>
      <c r="J7968" s="1" t="s">
        <v>131</v>
      </c>
      <c r="K7968" s="3">
        <v>43046.0</v>
      </c>
      <c r="L7968" s="3">
        <v>43091.0</v>
      </c>
      <c r="M7968" s="1">
        <v>557.0</v>
      </c>
    </row>
    <row r="7969">
      <c r="A7969" s="1" t="s">
        <v>8174</v>
      </c>
      <c r="B7969" s="1" t="s">
        <v>41</v>
      </c>
      <c r="C7969" s="1" t="str">
        <f t="array" ref="C7969">_xlfn.XLOOKUP($B7969, sales_teams!$A$2:$A$36, sales_teams!$B$2:$B$36)</f>
        <v>Cara Losch</v>
      </c>
      <c r="D7969" s="1" t="str">
        <f t="array" ref="D7969">_xlfn.XLOOKUP($B7969, sales_teams!$A$2:$A$36, sales_teams!$C$2:$C$36)</f>
        <v>East</v>
      </c>
      <c r="E7969" s="1" t="s">
        <v>188</v>
      </c>
      <c r="F7969" s="1" t="s">
        <v>40</v>
      </c>
      <c r="G7969" s="1" t="str">
        <f t="array" ref="G7969">IF($F7969="", "", _xlfn.XLOOKUP($F7969,accounts!$A$2:$A$86,accounts!$B$2:$B$86, "Other"))</f>
        <v>technology</v>
      </c>
      <c r="H7969" s="1" t="str">
        <f t="array" ref="H7969">IF($F7969="", "", IFS(_xlfn.XLOOKUP($F7969, accounts!$A$2:$A$86, accounts!$E$2:$E$86, 0)&gt;=1000, "Enterprise", _xlfn.XLOOKUP($F7969, accounts!$A$2:$A$86, accounts!$E$2:$E$86, 0)&gt;=100, "Mid-Market", TRUE, "SMB"))</f>
        <v>Enterprise</v>
      </c>
      <c r="I7969" s="1" t="str">
        <f t="array" ref="I7969">IF($F7969="", "", _xlfn.XLOOKUP($F7969,accounts!$A$2:$A$86,accounts!$F$2:$F$86, "Other"))</f>
        <v>United States</v>
      </c>
      <c r="J7969" s="1" t="s">
        <v>131</v>
      </c>
      <c r="K7969" s="3">
        <v>43046.0</v>
      </c>
      <c r="L7969" s="3">
        <v>43053.0</v>
      </c>
      <c r="M7969" s="1">
        <v>3426.0</v>
      </c>
    </row>
    <row r="7970">
      <c r="A7970" s="1" t="s">
        <v>8175</v>
      </c>
      <c r="B7970" s="1" t="s">
        <v>12</v>
      </c>
      <c r="C7970" s="1" t="str">
        <f t="array" ref="C7970">_xlfn.XLOOKUP($B7970, sales_teams!$A$2:$A$36, sales_teams!$B$2:$B$36)</f>
        <v>Dustin Brinkmann</v>
      </c>
      <c r="D7970" s="1" t="str">
        <f t="array" ref="D7970">_xlfn.XLOOKUP($B7970, sales_teams!$A$2:$A$36, sales_teams!$C$2:$C$36)</f>
        <v>Central</v>
      </c>
      <c r="E7970" s="1" t="s">
        <v>188</v>
      </c>
      <c r="F7970" s="1" t="s">
        <v>95</v>
      </c>
      <c r="G7970" s="1" t="str">
        <f t="array" ref="G7970">IF($F7970="", "", _xlfn.XLOOKUP($F7970,accounts!$A$2:$A$86,accounts!$B$2:$B$86, "Other"))</f>
        <v>finance</v>
      </c>
      <c r="H7970" s="1" t="str">
        <f t="array" ref="H7970">IF($F7970="", "", IFS(_xlfn.XLOOKUP($F7970, accounts!$A$2:$A$86, accounts!$E$2:$E$86, 0)&gt;=1000, "Enterprise", _xlfn.XLOOKUP($F7970, accounts!$A$2:$A$86, accounts!$E$2:$E$86, 0)&gt;=100, "Mid-Market", TRUE, "SMB"))</f>
        <v>Enterprise</v>
      </c>
      <c r="I7970" s="1" t="str">
        <f t="array" ref="I7970">IF($F7970="", "", _xlfn.XLOOKUP($F7970,accounts!$A$2:$A$86,accounts!$F$2:$F$86, "Other"))</f>
        <v>United States</v>
      </c>
      <c r="J7970" s="1" t="s">
        <v>131</v>
      </c>
      <c r="K7970" s="3">
        <v>43047.0</v>
      </c>
      <c r="L7970" s="3">
        <v>43065.0</v>
      </c>
      <c r="M7970" s="1">
        <v>2968.0</v>
      </c>
    </row>
    <row r="7971">
      <c r="A7971" s="1" t="s">
        <v>8176</v>
      </c>
      <c r="B7971" s="1" t="s">
        <v>26</v>
      </c>
      <c r="C7971" s="1" t="str">
        <f t="array" ref="C7971">_xlfn.XLOOKUP($B7971, sales_teams!$A$2:$A$36, sales_teams!$B$2:$B$36)</f>
        <v>Melvin Marxen</v>
      </c>
      <c r="D7971" s="1" t="str">
        <f t="array" ref="D7971">_xlfn.XLOOKUP($B7971, sales_teams!$A$2:$A$36, sales_teams!$C$2:$C$36)</f>
        <v>Central</v>
      </c>
      <c r="E7971" s="1" t="s">
        <v>109</v>
      </c>
      <c r="F7971" s="1" t="s">
        <v>106</v>
      </c>
      <c r="G7971" s="1" t="str">
        <f t="array" ref="G7971">IF($F7971="", "", _xlfn.XLOOKUP($F7971,accounts!$A$2:$A$86,accounts!$B$2:$B$86, "Other"))</f>
        <v>retail</v>
      </c>
      <c r="H7971" s="1" t="str">
        <f t="array" ref="H7971">IF($F7971="", "", IFS(_xlfn.XLOOKUP($F7971, accounts!$A$2:$A$86, accounts!$E$2:$E$86, 0)&gt;=1000, "Enterprise", _xlfn.XLOOKUP($F7971, accounts!$A$2:$A$86, accounts!$E$2:$E$86, 0)&gt;=100, "Mid-Market", TRUE, "SMB"))</f>
        <v>Enterprise</v>
      </c>
      <c r="I7971" s="1" t="str">
        <f t="array" ref="I7971">IF($F7971="", "", _xlfn.XLOOKUP($F7971,accounts!$A$2:$A$86,accounts!$F$2:$F$86, "Other"))</f>
        <v>Italy</v>
      </c>
      <c r="J7971" s="1" t="s">
        <v>131</v>
      </c>
      <c r="K7971" s="3">
        <v>43047.0</v>
      </c>
      <c r="L7971" s="3">
        <v>43058.0</v>
      </c>
      <c r="M7971" s="1">
        <v>1071.0</v>
      </c>
    </row>
    <row r="7972">
      <c r="A7972" s="1" t="s">
        <v>8177</v>
      </c>
      <c r="B7972" s="1" t="s">
        <v>19</v>
      </c>
      <c r="C7972" s="1" t="str">
        <f t="array" ref="C7972">_xlfn.XLOOKUP($B7972, sales_teams!$A$2:$A$36, sales_teams!$B$2:$B$36)</f>
        <v>Melvin Marxen</v>
      </c>
      <c r="D7972" s="1" t="str">
        <f t="array" ref="D7972">_xlfn.XLOOKUP($B7972, sales_teams!$A$2:$A$36, sales_teams!$C$2:$C$36)</f>
        <v>Central</v>
      </c>
      <c r="E7972" s="1" t="s">
        <v>148</v>
      </c>
      <c r="F7972" s="1" t="s">
        <v>165</v>
      </c>
      <c r="G7972" s="1" t="str">
        <f t="array" ref="G7972">IF($F7972="", "", _xlfn.XLOOKUP($F7972,accounts!$A$2:$A$86,accounts!$B$2:$B$86, "Other"))</f>
        <v>telecommunications</v>
      </c>
      <c r="H7972" s="1" t="str">
        <f t="array" ref="H7972">IF($F7972="", "", IFS(_xlfn.XLOOKUP($F7972, accounts!$A$2:$A$86, accounts!$E$2:$E$86, 0)&gt;=1000, "Enterprise", _xlfn.XLOOKUP($F7972, accounts!$A$2:$A$86, accounts!$E$2:$E$86, 0)&gt;=100, "Mid-Market", TRUE, "SMB"))</f>
        <v>Enterprise</v>
      </c>
      <c r="I7972" s="1" t="str">
        <f t="array" ref="I7972">IF($F7972="", "", _xlfn.XLOOKUP($F7972,accounts!$A$2:$A$86,accounts!$F$2:$F$86, "Other"))</f>
        <v>United States</v>
      </c>
      <c r="J7972" s="1" t="s">
        <v>192</v>
      </c>
      <c r="K7972" s="3">
        <v>43047.0</v>
      </c>
      <c r="L7972" s="3">
        <v>43055.0</v>
      </c>
      <c r="M7972" s="1">
        <v>0.0</v>
      </c>
    </row>
    <row r="7973">
      <c r="A7973" s="1" t="s">
        <v>8178</v>
      </c>
      <c r="B7973" s="1" t="s">
        <v>104</v>
      </c>
      <c r="C7973" s="1" t="str">
        <f t="array" ref="C7973">_xlfn.XLOOKUP($B7973, sales_teams!$A$2:$A$36, sales_teams!$B$2:$B$36)</f>
        <v>Summer Sewald</v>
      </c>
      <c r="D7973" s="1" t="str">
        <f t="array" ref="D7973">_xlfn.XLOOKUP($B7973, sales_teams!$A$2:$A$36, sales_teams!$C$2:$C$36)</f>
        <v>West</v>
      </c>
      <c r="E7973" s="1" t="s">
        <v>194</v>
      </c>
      <c r="F7973" s="1" t="s">
        <v>161</v>
      </c>
      <c r="G7973" s="1" t="str">
        <f t="array" ref="G7973">IF($F7973="", "", _xlfn.XLOOKUP($F7973,accounts!$A$2:$A$86,accounts!$B$2:$B$86, "Other"))</f>
        <v>marketing</v>
      </c>
      <c r="H7973" s="1" t="str">
        <f t="array" ref="H7973">IF($F7973="", "", IFS(_xlfn.XLOOKUP($F7973, accounts!$A$2:$A$86, accounts!$E$2:$E$86, 0)&gt;=1000, "Enterprise", _xlfn.XLOOKUP($F7973, accounts!$A$2:$A$86, accounts!$E$2:$E$86, 0)&gt;=100, "Mid-Market", TRUE, "SMB"))</f>
        <v>Enterprise</v>
      </c>
      <c r="I7973" s="1" t="str">
        <f t="array" ref="I7973">IF($F7973="", "", _xlfn.XLOOKUP($F7973,accounts!$A$2:$A$86,accounts!$F$2:$F$86, "Other"))</f>
        <v>Poland</v>
      </c>
      <c r="J7973" s="1" t="s">
        <v>192</v>
      </c>
      <c r="K7973" s="3">
        <v>43047.0</v>
      </c>
      <c r="L7973" s="3">
        <v>43065.0</v>
      </c>
      <c r="M7973" s="1">
        <v>0.0</v>
      </c>
    </row>
    <row r="7974">
      <c r="A7974" s="1" t="s">
        <v>8179</v>
      </c>
      <c r="B7974" s="1" t="s">
        <v>104</v>
      </c>
      <c r="C7974" s="1" t="str">
        <f t="array" ref="C7974">_xlfn.XLOOKUP($B7974, sales_teams!$A$2:$A$36, sales_teams!$B$2:$B$36)</f>
        <v>Summer Sewald</v>
      </c>
      <c r="D7974" s="1" t="str">
        <f t="array" ref="D7974">_xlfn.XLOOKUP($B7974, sales_teams!$A$2:$A$36, sales_teams!$C$2:$C$36)</f>
        <v>West</v>
      </c>
      <c r="E7974" s="1" t="s">
        <v>109</v>
      </c>
      <c r="F7974" s="1" t="s">
        <v>143</v>
      </c>
      <c r="G7974" s="1" t="str">
        <f t="array" ref="G7974">IF($F7974="", "", _xlfn.XLOOKUP($F7974,accounts!$A$2:$A$86,accounts!$B$2:$B$86, "Other"))</f>
        <v>entertainment</v>
      </c>
      <c r="H7974" s="1" t="str">
        <f t="array" ref="H7974">IF($F7974="", "", IFS(_xlfn.XLOOKUP($F7974, accounts!$A$2:$A$86, accounts!$E$2:$E$86, 0)&gt;=1000, "Enterprise", _xlfn.XLOOKUP($F7974, accounts!$A$2:$A$86, accounts!$E$2:$E$86, 0)&gt;=100, "Mid-Market", TRUE, "SMB"))</f>
        <v>Mid-Market</v>
      </c>
      <c r="I7974" s="1" t="str">
        <f t="array" ref="I7974">IF($F7974="", "", _xlfn.XLOOKUP($F7974,accounts!$A$2:$A$86,accounts!$F$2:$F$86, "Other"))</f>
        <v>United States</v>
      </c>
      <c r="J7974" s="1" t="s">
        <v>131</v>
      </c>
      <c r="K7974" s="3">
        <v>43047.0</v>
      </c>
      <c r="L7974" s="3">
        <v>43073.0</v>
      </c>
      <c r="M7974" s="1">
        <v>1082.0</v>
      </c>
    </row>
    <row r="7975">
      <c r="A7975" s="1" t="s">
        <v>8180</v>
      </c>
      <c r="B7975" s="1" t="s">
        <v>102</v>
      </c>
      <c r="C7975" s="1" t="str">
        <f t="array" ref="C7975">_xlfn.XLOOKUP($B7975, sales_teams!$A$2:$A$36, sales_teams!$B$2:$B$36)</f>
        <v>Summer Sewald</v>
      </c>
      <c r="D7975" s="1" t="str">
        <f t="array" ref="D7975">_xlfn.XLOOKUP($B7975, sales_teams!$A$2:$A$36, sales_teams!$C$2:$C$36)</f>
        <v>West</v>
      </c>
      <c r="E7975" s="1" t="s">
        <v>109</v>
      </c>
      <c r="F7975" s="1" t="s">
        <v>142</v>
      </c>
      <c r="G7975" s="1" t="str">
        <f t="array" ref="G7975">IF($F7975="", "", _xlfn.XLOOKUP($F7975,accounts!$A$2:$A$86,accounts!$B$2:$B$86, "Other"))</f>
        <v>retail</v>
      </c>
      <c r="H7975" s="1" t="str">
        <f t="array" ref="H7975">IF($F7975="", "", IFS(_xlfn.XLOOKUP($F7975, accounts!$A$2:$A$86, accounts!$E$2:$E$86, 0)&gt;=1000, "Enterprise", _xlfn.XLOOKUP($F7975, accounts!$A$2:$A$86, accounts!$E$2:$E$86, 0)&gt;=100, "Mid-Market", TRUE, "SMB"))</f>
        <v>Enterprise</v>
      </c>
      <c r="I7975" s="1" t="str">
        <f t="array" ref="I7975">IF($F7975="", "", _xlfn.XLOOKUP($F7975,accounts!$A$2:$A$86,accounts!$F$2:$F$86, "Other"))</f>
        <v>United States</v>
      </c>
      <c r="J7975" s="1" t="s">
        <v>131</v>
      </c>
      <c r="K7975" s="3">
        <v>43047.0</v>
      </c>
      <c r="L7975" s="3">
        <v>43050.0</v>
      </c>
      <c r="M7975" s="1">
        <v>1203.0</v>
      </c>
    </row>
    <row r="7976">
      <c r="A7976" s="1" t="s">
        <v>8181</v>
      </c>
      <c r="B7976" s="1" t="s">
        <v>17</v>
      </c>
      <c r="C7976" s="1" t="str">
        <f t="array" ref="C7976">_xlfn.XLOOKUP($B7976, sales_teams!$A$2:$A$36, sales_teams!$B$2:$B$36)</f>
        <v>Dustin Brinkmann</v>
      </c>
      <c r="D7976" s="1" t="str">
        <f t="array" ref="D7976">_xlfn.XLOOKUP($B7976, sales_teams!$A$2:$A$36, sales_teams!$C$2:$C$36)</f>
        <v>Central</v>
      </c>
      <c r="E7976" s="1" t="s">
        <v>179</v>
      </c>
      <c r="F7976" s="1" t="s">
        <v>128</v>
      </c>
      <c r="G7976" s="1" t="str">
        <f t="array" ref="G7976">IF($F7976="", "", _xlfn.XLOOKUP($F7976,accounts!$A$2:$A$86,accounts!$B$2:$B$86, "Other"))</f>
        <v>marketing</v>
      </c>
      <c r="H7976" s="1" t="str">
        <f t="array" ref="H7976">IF($F7976="", "", IFS(_xlfn.XLOOKUP($F7976, accounts!$A$2:$A$86, accounts!$E$2:$E$86, 0)&gt;=1000, "Enterprise", _xlfn.XLOOKUP($F7976, accounts!$A$2:$A$86, accounts!$E$2:$E$86, 0)&gt;=100, "Mid-Market", TRUE, "SMB"))</f>
        <v>Enterprise</v>
      </c>
      <c r="I7976" s="1" t="str">
        <f t="array" ref="I7976">IF($F7976="", "", _xlfn.XLOOKUP($F7976,accounts!$A$2:$A$86,accounts!$F$2:$F$86, "Other"))</f>
        <v>United States</v>
      </c>
      <c r="J7976" s="1" t="s">
        <v>192</v>
      </c>
      <c r="K7976" s="3">
        <v>43047.0</v>
      </c>
      <c r="L7976" s="3">
        <v>43099.0</v>
      </c>
      <c r="M7976" s="1">
        <v>0.0</v>
      </c>
    </row>
    <row r="7977">
      <c r="A7977" s="1" t="s">
        <v>8182</v>
      </c>
      <c r="B7977" s="1" t="s">
        <v>24</v>
      </c>
      <c r="C7977" s="1" t="str">
        <f t="array" ref="C7977">_xlfn.XLOOKUP($B7977, sales_teams!$A$2:$A$36, sales_teams!$B$2:$B$36)</f>
        <v>Melvin Marxen</v>
      </c>
      <c r="D7977" s="1" t="str">
        <f t="array" ref="D7977">_xlfn.XLOOKUP($B7977, sales_teams!$A$2:$A$36, sales_teams!$C$2:$C$36)</f>
        <v>Central</v>
      </c>
      <c r="E7977" s="1" t="s">
        <v>109</v>
      </c>
      <c r="F7977" s="1" t="s">
        <v>136</v>
      </c>
      <c r="G7977" s="1" t="str">
        <f t="array" ref="G7977">IF($F7977="", "", _xlfn.XLOOKUP($F7977,accounts!$A$2:$A$86,accounts!$B$2:$B$86, "Other"))</f>
        <v>services</v>
      </c>
      <c r="H7977" s="1" t="str">
        <f t="array" ref="H7977">IF($F7977="", "", IFS(_xlfn.XLOOKUP($F7977, accounts!$A$2:$A$86, accounts!$E$2:$E$86, 0)&gt;=1000, "Enterprise", _xlfn.XLOOKUP($F7977, accounts!$A$2:$A$86, accounts!$E$2:$E$86, 0)&gt;=100, "Mid-Market", TRUE, "SMB"))</f>
        <v>Enterprise</v>
      </c>
      <c r="I7977" s="1" t="str">
        <f t="array" ref="I7977">IF($F7977="", "", _xlfn.XLOOKUP($F7977,accounts!$A$2:$A$86,accounts!$F$2:$F$86, "Other"))</f>
        <v>United States</v>
      </c>
      <c r="J7977" s="1" t="s">
        <v>131</v>
      </c>
      <c r="K7977" s="3">
        <v>43047.0</v>
      </c>
      <c r="L7977" s="3">
        <v>43056.0</v>
      </c>
      <c r="M7977" s="1">
        <v>985.0</v>
      </c>
    </row>
    <row r="7978">
      <c r="A7978" s="1" t="s">
        <v>8183</v>
      </c>
      <c r="B7978" s="1" t="s">
        <v>28</v>
      </c>
      <c r="C7978" s="1" t="str">
        <f t="array" ref="C7978">_xlfn.XLOOKUP($B7978, sales_teams!$A$2:$A$36, sales_teams!$B$2:$B$36)</f>
        <v>Melvin Marxen</v>
      </c>
      <c r="D7978" s="1" t="str">
        <f t="array" ref="D7978">_xlfn.XLOOKUP($B7978, sales_teams!$A$2:$A$36, sales_teams!$C$2:$C$36)</f>
        <v>Central</v>
      </c>
      <c r="E7978" s="1" t="s">
        <v>109</v>
      </c>
      <c r="F7978" s="1" t="s">
        <v>152</v>
      </c>
      <c r="G7978" s="1" t="str">
        <f t="array" ref="G7978">IF($F7978="", "", _xlfn.XLOOKUP($F7978,accounts!$A$2:$A$86,accounts!$B$2:$B$86, "Other"))</f>
        <v>marketing</v>
      </c>
      <c r="H7978" s="1" t="str">
        <f t="array" ref="H7978">IF($F7978="", "", IFS(_xlfn.XLOOKUP($F7978, accounts!$A$2:$A$86, accounts!$E$2:$E$86, 0)&gt;=1000, "Enterprise", _xlfn.XLOOKUP($F7978, accounts!$A$2:$A$86, accounts!$E$2:$E$86, 0)&gt;=100, "Mid-Market", TRUE, "SMB"))</f>
        <v>Mid-Market</v>
      </c>
      <c r="I7978" s="1" t="str">
        <f t="array" ref="I7978">IF($F7978="", "", _xlfn.XLOOKUP($F7978,accounts!$A$2:$A$86,accounts!$F$2:$F$86, "Other"))</f>
        <v>United States</v>
      </c>
      <c r="J7978" s="1" t="s">
        <v>131</v>
      </c>
      <c r="K7978" s="3">
        <v>43047.0</v>
      </c>
      <c r="L7978" s="3">
        <v>43059.0</v>
      </c>
      <c r="M7978" s="1">
        <v>1133.0</v>
      </c>
    </row>
    <row r="7979">
      <c r="A7979" s="1" t="s">
        <v>8184</v>
      </c>
      <c r="B7979" s="1" t="s">
        <v>34</v>
      </c>
      <c r="C7979" s="1" t="str">
        <f t="array" ref="C7979">_xlfn.XLOOKUP($B7979, sales_teams!$A$2:$A$36, sales_teams!$B$2:$B$36)</f>
        <v>Cara Losch</v>
      </c>
      <c r="D7979" s="1" t="str">
        <f t="array" ref="D7979">_xlfn.XLOOKUP($B7979, sales_teams!$A$2:$A$36, sales_teams!$C$2:$C$36)</f>
        <v>East</v>
      </c>
      <c r="E7979" s="1" t="s">
        <v>179</v>
      </c>
      <c r="F7979" s="1" t="s">
        <v>43</v>
      </c>
      <c r="G7979" s="1" t="str">
        <f t="array" ref="G7979">IF($F7979="", "", _xlfn.XLOOKUP($F7979,accounts!$A$2:$A$86,accounts!$B$2:$B$86, "Other"))</f>
        <v>software</v>
      </c>
      <c r="H7979" s="1" t="str">
        <f t="array" ref="H7979">IF($F7979="", "", IFS(_xlfn.XLOOKUP($F7979, accounts!$A$2:$A$86, accounts!$E$2:$E$86, 0)&gt;=1000, "Enterprise", _xlfn.XLOOKUP($F7979, accounts!$A$2:$A$86, accounts!$E$2:$E$86, 0)&gt;=100, "Mid-Market", TRUE, "SMB"))</f>
        <v>Enterprise</v>
      </c>
      <c r="I7979" s="1" t="str">
        <f t="array" ref="I7979">IF($F7979="", "", _xlfn.XLOOKUP($F7979,accounts!$A$2:$A$86,accounts!$F$2:$F$86, "Other"))</f>
        <v>United States</v>
      </c>
      <c r="J7979" s="1" t="s">
        <v>131</v>
      </c>
      <c r="K7979" s="3">
        <v>43047.0</v>
      </c>
      <c r="L7979" s="3">
        <v>43096.0</v>
      </c>
      <c r="M7979" s="1">
        <v>56.0</v>
      </c>
    </row>
    <row r="7980">
      <c r="A7980" s="1" t="s">
        <v>8185</v>
      </c>
      <c r="B7980" s="1" t="s">
        <v>45</v>
      </c>
      <c r="C7980" s="1" t="str">
        <f t="array" ref="C7980">_xlfn.XLOOKUP($B7980, sales_teams!$A$2:$A$36, sales_teams!$B$2:$B$36)</f>
        <v>Cara Losch</v>
      </c>
      <c r="D7980" s="1" t="str">
        <f t="array" ref="D7980">_xlfn.XLOOKUP($B7980, sales_teams!$A$2:$A$36, sales_teams!$C$2:$C$36)</f>
        <v>East</v>
      </c>
      <c r="E7980" s="1" t="s">
        <v>109</v>
      </c>
      <c r="G7980" s="1" t="str">
        <f t="array" ref="G7980">IF($F7980="", "", _xlfn.XLOOKUP($F7980,accounts!$A$2:$A$86,accounts!$B$2:$B$86, "Other"))</f>
        <v/>
      </c>
      <c r="H7980" s="1" t="str">
        <f t="array" ref="H7980">IF($F7980="", "", IFS(_xlfn.XLOOKUP($F7980, accounts!$A$2:$A$86, accounts!$E$2:$E$86, 0)&gt;=1000, "Enterprise", _xlfn.XLOOKUP($F7980, accounts!$A$2:$A$86, accounts!$E$2:$E$86, 0)&gt;=100, "Mid-Market", TRUE, "SMB"))</f>
        <v/>
      </c>
      <c r="I7980" s="1" t="str">
        <f t="array" ref="I7980">IF($F7980="", "", _xlfn.XLOOKUP($F7980,accounts!$A$2:$A$86,accounts!$F$2:$F$86, "Other"))</f>
        <v/>
      </c>
      <c r="J7980" s="1" t="s">
        <v>189</v>
      </c>
      <c r="K7980" s="3">
        <v>43047.0</v>
      </c>
    </row>
    <row r="7981">
      <c r="A7981" s="1" t="s">
        <v>8186</v>
      </c>
      <c r="B7981" s="1" t="s">
        <v>57</v>
      </c>
      <c r="C7981" s="1" t="str">
        <f t="array" ref="C7981">_xlfn.XLOOKUP($B7981, sales_teams!$A$2:$A$36, sales_teams!$B$2:$B$36)</f>
        <v>Rocco Neubert</v>
      </c>
      <c r="D7981" s="1" t="str">
        <f t="array" ref="D7981">_xlfn.XLOOKUP($B7981, sales_teams!$A$2:$A$36, sales_teams!$C$2:$C$36)</f>
        <v>East</v>
      </c>
      <c r="E7981" s="1" t="s">
        <v>181</v>
      </c>
      <c r="G7981" s="1" t="str">
        <f t="array" ref="G7981">IF($F7981="", "", _xlfn.XLOOKUP($F7981,accounts!$A$2:$A$86,accounts!$B$2:$B$86, "Other"))</f>
        <v/>
      </c>
      <c r="H7981" s="1" t="str">
        <f t="array" ref="H7981">IF($F7981="", "", IFS(_xlfn.XLOOKUP($F7981, accounts!$A$2:$A$86, accounts!$E$2:$E$86, 0)&gt;=1000, "Enterprise", _xlfn.XLOOKUP($F7981, accounts!$A$2:$A$86, accounts!$E$2:$E$86, 0)&gt;=100, "Mid-Market", TRUE, "SMB"))</f>
        <v/>
      </c>
      <c r="I7981" s="1" t="str">
        <f t="array" ref="I7981">IF($F7981="", "", _xlfn.XLOOKUP($F7981,accounts!$A$2:$A$86,accounts!$F$2:$F$86, "Other"))</f>
        <v/>
      </c>
      <c r="J7981" s="1" t="s">
        <v>189</v>
      </c>
      <c r="K7981" s="3">
        <v>43048.0</v>
      </c>
    </row>
    <row r="7982">
      <c r="A7982" s="1" t="s">
        <v>8187</v>
      </c>
      <c r="B7982" s="1" t="s">
        <v>53</v>
      </c>
      <c r="C7982" s="1" t="str">
        <f t="array" ref="C7982">_xlfn.XLOOKUP($B7982, sales_teams!$A$2:$A$36, sales_teams!$B$2:$B$36)</f>
        <v>Rocco Neubert</v>
      </c>
      <c r="D7982" s="1" t="str">
        <f t="array" ref="D7982">_xlfn.XLOOKUP($B7982, sales_teams!$A$2:$A$36, sales_teams!$C$2:$C$36)</f>
        <v>East</v>
      </c>
      <c r="E7982" s="1" t="s">
        <v>181</v>
      </c>
      <c r="F7982" s="1" t="s">
        <v>173</v>
      </c>
      <c r="G7982" s="1" t="str">
        <f t="array" ref="G7982">IF($F7982="", "", _xlfn.XLOOKUP($F7982,accounts!$A$2:$A$86,accounts!$B$2:$B$86, "Other"))</f>
        <v>technology</v>
      </c>
      <c r="H7982" s="1" t="str">
        <f t="array" ref="H7982">IF($F7982="", "", IFS(_xlfn.XLOOKUP($F7982, accounts!$A$2:$A$86, accounts!$E$2:$E$86, 0)&gt;=1000, "Enterprise", _xlfn.XLOOKUP($F7982, accounts!$A$2:$A$86, accounts!$E$2:$E$86, 0)&gt;=100, "Mid-Market", TRUE, "SMB"))</f>
        <v>Mid-Market</v>
      </c>
      <c r="I7982" s="1" t="str">
        <f t="array" ref="I7982">IF($F7982="", "", _xlfn.XLOOKUP($F7982,accounts!$A$2:$A$86,accounts!$F$2:$F$86, "Other"))</f>
        <v>China</v>
      </c>
      <c r="J7982" s="1" t="s">
        <v>192</v>
      </c>
      <c r="K7982" s="3">
        <v>43048.0</v>
      </c>
      <c r="L7982" s="3">
        <v>43052.0</v>
      </c>
      <c r="M7982" s="1">
        <v>0.0</v>
      </c>
    </row>
    <row r="7983">
      <c r="A7983" s="1" t="s">
        <v>8188</v>
      </c>
      <c r="B7983" s="1" t="s">
        <v>42</v>
      </c>
      <c r="C7983" s="1" t="str">
        <f t="array" ref="C7983">_xlfn.XLOOKUP($B7983, sales_teams!$A$2:$A$36, sales_teams!$B$2:$B$36)</f>
        <v>Cara Losch</v>
      </c>
      <c r="D7983" s="1" t="str">
        <f t="array" ref="D7983">_xlfn.XLOOKUP($B7983, sales_teams!$A$2:$A$36, sales_teams!$C$2:$C$36)</f>
        <v>East</v>
      </c>
      <c r="E7983" s="1" t="s">
        <v>194</v>
      </c>
      <c r="F7983" s="1" t="s">
        <v>159</v>
      </c>
      <c r="G7983" s="1" t="str">
        <f t="array" ref="G7983">IF($F7983="", "", _xlfn.XLOOKUP($F7983,accounts!$A$2:$A$86,accounts!$B$2:$B$86, "Other"))</f>
        <v>retail</v>
      </c>
      <c r="H7983" s="1" t="str">
        <f t="array" ref="H7983">IF($F7983="", "", IFS(_xlfn.XLOOKUP($F7983, accounts!$A$2:$A$86, accounts!$E$2:$E$86, 0)&gt;=1000, "Enterprise", _xlfn.XLOOKUP($F7983, accounts!$A$2:$A$86, accounts!$E$2:$E$86, 0)&gt;=100, "Mid-Market", TRUE, "SMB"))</f>
        <v>Mid-Market</v>
      </c>
      <c r="I7983" s="1" t="str">
        <f t="array" ref="I7983">IF($F7983="", "", _xlfn.XLOOKUP($F7983,accounts!$A$2:$A$86,accounts!$F$2:$F$86, "Other"))</f>
        <v>Romania</v>
      </c>
      <c r="J7983" s="1" t="s">
        <v>131</v>
      </c>
      <c r="K7983" s="3">
        <v>43048.0</v>
      </c>
      <c r="L7983" s="3">
        <v>43066.0</v>
      </c>
      <c r="M7983" s="1">
        <v>4884.0</v>
      </c>
    </row>
    <row r="7984">
      <c r="A7984" s="1" t="s">
        <v>8189</v>
      </c>
      <c r="B7984" s="1" t="s">
        <v>99</v>
      </c>
      <c r="C7984" s="1" t="str">
        <f t="array" ref="C7984">_xlfn.XLOOKUP($B7984, sales_teams!$A$2:$A$36, sales_teams!$B$2:$B$36)</f>
        <v>Summer Sewald</v>
      </c>
      <c r="D7984" s="1" t="str">
        <f t="array" ref="D7984">_xlfn.XLOOKUP($B7984, sales_teams!$A$2:$A$36, sales_teams!$C$2:$C$36)</f>
        <v>West</v>
      </c>
      <c r="E7984" s="1" t="s">
        <v>181</v>
      </c>
      <c r="F7984" s="1" t="s">
        <v>125</v>
      </c>
      <c r="G7984" s="1" t="str">
        <f t="array" ref="G7984">IF($F7984="", "", _xlfn.XLOOKUP($F7984,accounts!$A$2:$A$86,accounts!$B$2:$B$86, "Other"))</f>
        <v>software</v>
      </c>
      <c r="H7984" s="1" t="str">
        <f t="array" ref="H7984">IF($F7984="", "", IFS(_xlfn.XLOOKUP($F7984, accounts!$A$2:$A$86, accounts!$E$2:$E$86, 0)&gt;=1000, "Enterprise", _xlfn.XLOOKUP($F7984, accounts!$A$2:$A$86, accounts!$E$2:$E$86, 0)&gt;=100, "Mid-Market", TRUE, "SMB"))</f>
        <v>Enterprise</v>
      </c>
      <c r="I7984" s="1" t="str">
        <f t="array" ref="I7984">IF($F7984="", "", _xlfn.XLOOKUP($F7984,accounts!$A$2:$A$86,accounts!$F$2:$F$86, "Other"))</f>
        <v>United States</v>
      </c>
      <c r="J7984" s="1" t="s">
        <v>131</v>
      </c>
      <c r="K7984" s="3">
        <v>43048.0</v>
      </c>
      <c r="L7984" s="3">
        <v>43061.0</v>
      </c>
      <c r="M7984" s="1">
        <v>443.0</v>
      </c>
    </row>
    <row r="7985">
      <c r="A7985" s="1" t="s">
        <v>8190</v>
      </c>
      <c r="B7985" s="1" t="s">
        <v>104</v>
      </c>
      <c r="C7985" s="1" t="str">
        <f t="array" ref="C7985">_xlfn.XLOOKUP($B7985, sales_teams!$A$2:$A$36, sales_teams!$B$2:$B$36)</f>
        <v>Summer Sewald</v>
      </c>
      <c r="D7985" s="1" t="str">
        <f t="array" ref="D7985">_xlfn.XLOOKUP($B7985, sales_teams!$A$2:$A$36, sales_teams!$C$2:$C$36)</f>
        <v>West</v>
      </c>
      <c r="E7985" s="1" t="s">
        <v>181</v>
      </c>
      <c r="F7985" s="1" t="s">
        <v>114</v>
      </c>
      <c r="G7985" s="1" t="str">
        <f t="array" ref="G7985">IF($F7985="", "", _xlfn.XLOOKUP($F7985,accounts!$A$2:$A$86,accounts!$B$2:$B$86, "Other"))</f>
        <v>marketing</v>
      </c>
      <c r="H7985" s="1" t="str">
        <f t="array" ref="H7985">IF($F7985="", "", IFS(_xlfn.XLOOKUP($F7985, accounts!$A$2:$A$86, accounts!$E$2:$E$86, 0)&gt;=1000, "Enterprise", _xlfn.XLOOKUP($F7985, accounts!$A$2:$A$86, accounts!$E$2:$E$86, 0)&gt;=100, "Mid-Market", TRUE, "SMB"))</f>
        <v>Enterprise</v>
      </c>
      <c r="I7985" s="1" t="str">
        <f t="array" ref="I7985">IF($F7985="", "", _xlfn.XLOOKUP($F7985,accounts!$A$2:$A$86,accounts!$F$2:$F$86, "Other"))</f>
        <v>United States</v>
      </c>
      <c r="J7985" s="1" t="s">
        <v>131</v>
      </c>
      <c r="K7985" s="3">
        <v>43048.0</v>
      </c>
      <c r="L7985" s="3">
        <v>43062.0</v>
      </c>
      <c r="M7985" s="1">
        <v>562.0</v>
      </c>
    </row>
    <row r="7986">
      <c r="A7986" s="1" t="s">
        <v>8191</v>
      </c>
      <c r="B7986" s="1" t="s">
        <v>104</v>
      </c>
      <c r="C7986" s="1" t="str">
        <f t="array" ref="C7986">_xlfn.XLOOKUP($B7986, sales_teams!$A$2:$A$36, sales_teams!$B$2:$B$36)</f>
        <v>Summer Sewald</v>
      </c>
      <c r="D7986" s="1" t="str">
        <f t="array" ref="D7986">_xlfn.XLOOKUP($B7986, sales_teams!$A$2:$A$36, sales_teams!$C$2:$C$36)</f>
        <v>West</v>
      </c>
      <c r="E7986" s="1" t="s">
        <v>181</v>
      </c>
      <c r="F7986" s="1" t="s">
        <v>117</v>
      </c>
      <c r="G7986" s="1" t="str">
        <f t="array" ref="G7986">IF($F7986="", "", _xlfn.XLOOKUP($F7986,accounts!$A$2:$A$86,accounts!$B$2:$B$86, "Other"))</f>
        <v>retail</v>
      </c>
      <c r="H7986" s="1" t="str">
        <f t="array" ref="H7986">IF($F7986="", "", IFS(_xlfn.XLOOKUP($F7986, accounts!$A$2:$A$86, accounts!$E$2:$E$86, 0)&gt;=1000, "Enterprise", _xlfn.XLOOKUP($F7986, accounts!$A$2:$A$86, accounts!$E$2:$E$86, 0)&gt;=100, "Mid-Market", TRUE, "SMB"))</f>
        <v>Mid-Market</v>
      </c>
      <c r="I7986" s="1" t="str">
        <f t="array" ref="I7986">IF($F7986="", "", _xlfn.XLOOKUP($F7986,accounts!$A$2:$A$86,accounts!$F$2:$F$86, "Other"))</f>
        <v>United States</v>
      </c>
      <c r="J7986" s="1" t="s">
        <v>131</v>
      </c>
      <c r="K7986" s="3">
        <v>43048.0</v>
      </c>
      <c r="L7986" s="3">
        <v>43060.0</v>
      </c>
      <c r="M7986" s="1">
        <v>437.0</v>
      </c>
    </row>
    <row r="7987">
      <c r="A7987" s="1" t="s">
        <v>8192</v>
      </c>
      <c r="B7987" s="1" t="s">
        <v>102</v>
      </c>
      <c r="C7987" s="1" t="str">
        <f t="array" ref="C7987">_xlfn.XLOOKUP($B7987, sales_teams!$A$2:$A$36, sales_teams!$B$2:$B$36)</f>
        <v>Summer Sewald</v>
      </c>
      <c r="D7987" s="1" t="str">
        <f t="array" ref="D7987">_xlfn.XLOOKUP($B7987, sales_teams!$A$2:$A$36, sales_teams!$C$2:$C$36)</f>
        <v>West</v>
      </c>
      <c r="E7987" s="1" t="s">
        <v>188</v>
      </c>
      <c r="F7987" s="1" t="s">
        <v>147</v>
      </c>
      <c r="G7987" s="1" t="str">
        <f t="array" ref="G7987">IF($F7987="", "", _xlfn.XLOOKUP($F7987,accounts!$A$2:$A$86,accounts!$B$2:$B$86, "Other"))</f>
        <v>telecommunications</v>
      </c>
      <c r="H7987" s="1" t="str">
        <f t="array" ref="H7987">IF($F7987="", "", IFS(_xlfn.XLOOKUP($F7987, accounts!$A$2:$A$86, accounts!$E$2:$E$86, 0)&gt;=1000, "Enterprise", _xlfn.XLOOKUP($F7987, accounts!$A$2:$A$86, accounts!$E$2:$E$86, 0)&gt;=100, "Mid-Market", TRUE, "SMB"))</f>
        <v>Enterprise</v>
      </c>
      <c r="I7987" s="1" t="str">
        <f t="array" ref="I7987">IF($F7987="", "", _xlfn.XLOOKUP($F7987,accounts!$A$2:$A$86,accounts!$F$2:$F$86, "Other"))</f>
        <v>United States</v>
      </c>
      <c r="J7987" s="1" t="s">
        <v>192</v>
      </c>
      <c r="K7987" s="3">
        <v>43048.0</v>
      </c>
      <c r="L7987" s="3">
        <v>43062.0</v>
      </c>
      <c r="M7987" s="1">
        <v>0.0</v>
      </c>
    </row>
    <row r="7988">
      <c r="A7988" s="1" t="s">
        <v>8193</v>
      </c>
      <c r="B7988" s="1" t="s">
        <v>102</v>
      </c>
      <c r="C7988" s="1" t="str">
        <f t="array" ref="C7988">_xlfn.XLOOKUP($B7988, sales_teams!$A$2:$A$36, sales_teams!$B$2:$B$36)</f>
        <v>Summer Sewald</v>
      </c>
      <c r="D7988" s="1" t="str">
        <f t="array" ref="D7988">_xlfn.XLOOKUP($B7988, sales_teams!$A$2:$A$36, sales_teams!$C$2:$C$36)</f>
        <v>West</v>
      </c>
      <c r="E7988" s="1" t="s">
        <v>181</v>
      </c>
      <c r="F7988" s="1" t="s">
        <v>125</v>
      </c>
      <c r="G7988" s="1" t="str">
        <f t="array" ref="G7988">IF($F7988="", "", _xlfn.XLOOKUP($F7988,accounts!$A$2:$A$86,accounts!$B$2:$B$86, "Other"))</f>
        <v>software</v>
      </c>
      <c r="H7988" s="1" t="str">
        <f t="array" ref="H7988">IF($F7988="", "", IFS(_xlfn.XLOOKUP($F7988, accounts!$A$2:$A$86, accounts!$E$2:$E$86, 0)&gt;=1000, "Enterprise", _xlfn.XLOOKUP($F7988, accounts!$A$2:$A$86, accounts!$E$2:$E$86, 0)&gt;=100, "Mid-Market", TRUE, "SMB"))</f>
        <v>Enterprise</v>
      </c>
      <c r="I7988" s="1" t="str">
        <f t="array" ref="I7988">IF($F7988="", "", _xlfn.XLOOKUP($F7988,accounts!$A$2:$A$86,accounts!$F$2:$F$86, "Other"))</f>
        <v>United States</v>
      </c>
      <c r="J7988" s="1" t="s">
        <v>131</v>
      </c>
      <c r="K7988" s="3">
        <v>43048.0</v>
      </c>
      <c r="L7988" s="3">
        <v>43053.0</v>
      </c>
      <c r="M7988" s="1">
        <v>606.0</v>
      </c>
    </row>
    <row r="7989">
      <c r="A7989" s="1" t="s">
        <v>8194</v>
      </c>
      <c r="B7989" s="1" t="s">
        <v>92</v>
      </c>
      <c r="C7989" s="1" t="str">
        <f t="array" ref="C7989">_xlfn.XLOOKUP($B7989, sales_teams!$A$2:$A$36, sales_teams!$B$2:$B$36)</f>
        <v>Celia Rouche</v>
      </c>
      <c r="D7989" s="1" t="str">
        <f t="array" ref="D7989">_xlfn.XLOOKUP($B7989, sales_teams!$A$2:$A$36, sales_teams!$C$2:$C$36)</f>
        <v>West</v>
      </c>
      <c r="E7989" s="1" t="s">
        <v>179</v>
      </c>
      <c r="F7989" s="1" t="s">
        <v>87</v>
      </c>
      <c r="G7989" s="1" t="str">
        <f t="array" ref="G7989">IF($F7989="", "", _xlfn.XLOOKUP($F7989,accounts!$A$2:$A$86,accounts!$B$2:$B$86, "Other"))</f>
        <v>telecommunications</v>
      </c>
      <c r="H7989" s="1" t="str">
        <f t="array" ref="H7989">IF($F7989="", "", IFS(_xlfn.XLOOKUP($F7989, accounts!$A$2:$A$86, accounts!$E$2:$E$86, 0)&gt;=1000, "Enterprise", _xlfn.XLOOKUP($F7989, accounts!$A$2:$A$86, accounts!$E$2:$E$86, 0)&gt;=100, "Mid-Market", TRUE, "SMB"))</f>
        <v>Enterprise</v>
      </c>
      <c r="I7989" s="1" t="str">
        <f t="array" ref="I7989">IF($F7989="", "", _xlfn.XLOOKUP($F7989,accounts!$A$2:$A$86,accounts!$F$2:$F$86, "Other"))</f>
        <v>United States</v>
      </c>
      <c r="J7989" s="1" t="s">
        <v>131</v>
      </c>
      <c r="K7989" s="3">
        <v>43048.0</v>
      </c>
      <c r="L7989" s="3">
        <v>43079.0</v>
      </c>
      <c r="M7989" s="1">
        <v>56.0</v>
      </c>
    </row>
    <row r="7990">
      <c r="A7990" s="1" t="s">
        <v>8195</v>
      </c>
      <c r="B7990" s="1" t="s">
        <v>107</v>
      </c>
      <c r="C7990" s="1" t="str">
        <f t="array" ref="C7990">_xlfn.XLOOKUP($B7990, sales_teams!$A$2:$A$36, sales_teams!$B$2:$B$36)</f>
        <v>Summer Sewald</v>
      </c>
      <c r="D7990" s="1" t="str">
        <f t="array" ref="D7990">_xlfn.XLOOKUP($B7990, sales_teams!$A$2:$A$36, sales_teams!$C$2:$C$36)</f>
        <v>West</v>
      </c>
      <c r="E7990" s="1" t="s">
        <v>188</v>
      </c>
      <c r="F7990" s="1" t="s">
        <v>161</v>
      </c>
      <c r="G7990" s="1" t="str">
        <f t="array" ref="G7990">IF($F7990="", "", _xlfn.XLOOKUP($F7990,accounts!$A$2:$A$86,accounts!$B$2:$B$86, "Other"))</f>
        <v>marketing</v>
      </c>
      <c r="H7990" s="1" t="str">
        <f t="array" ref="H7990">IF($F7990="", "", IFS(_xlfn.XLOOKUP($F7990, accounts!$A$2:$A$86, accounts!$E$2:$E$86, 0)&gt;=1000, "Enterprise", _xlfn.XLOOKUP($F7990, accounts!$A$2:$A$86, accounts!$E$2:$E$86, 0)&gt;=100, "Mid-Market", TRUE, "SMB"))</f>
        <v>Enterprise</v>
      </c>
      <c r="I7990" s="1" t="str">
        <f t="array" ref="I7990">IF($F7990="", "", _xlfn.XLOOKUP($F7990,accounts!$A$2:$A$86,accounts!$F$2:$F$86, "Other"))</f>
        <v>Poland</v>
      </c>
      <c r="J7990" s="1" t="s">
        <v>192</v>
      </c>
      <c r="K7990" s="3">
        <v>43048.0</v>
      </c>
      <c r="L7990" s="3">
        <v>43066.0</v>
      </c>
      <c r="M7990" s="1">
        <v>0.0</v>
      </c>
    </row>
    <row r="7991">
      <c r="A7991" s="1" t="s">
        <v>8196</v>
      </c>
      <c r="B7991" s="1" t="s">
        <v>18</v>
      </c>
      <c r="C7991" s="1" t="str">
        <f t="array" ref="C7991">_xlfn.XLOOKUP($B7991, sales_teams!$A$2:$A$36, sales_teams!$B$2:$B$36)</f>
        <v>Dustin Brinkmann</v>
      </c>
      <c r="D7991" s="1" t="str">
        <f t="array" ref="D7991">_xlfn.XLOOKUP($B7991, sales_teams!$A$2:$A$36, sales_teams!$C$2:$C$36)</f>
        <v>Central</v>
      </c>
      <c r="E7991" s="1" t="s">
        <v>179</v>
      </c>
      <c r="F7991" s="1" t="s">
        <v>136</v>
      </c>
      <c r="G7991" s="1" t="str">
        <f t="array" ref="G7991">IF($F7991="", "", _xlfn.XLOOKUP($F7991,accounts!$A$2:$A$86,accounts!$B$2:$B$86, "Other"))</f>
        <v>services</v>
      </c>
      <c r="H7991" s="1" t="str">
        <f t="array" ref="H7991">IF($F7991="", "", IFS(_xlfn.XLOOKUP($F7991, accounts!$A$2:$A$86, accounts!$E$2:$E$86, 0)&gt;=1000, "Enterprise", _xlfn.XLOOKUP($F7991, accounts!$A$2:$A$86, accounts!$E$2:$E$86, 0)&gt;=100, "Mid-Market", TRUE, "SMB"))</f>
        <v>Enterprise</v>
      </c>
      <c r="I7991" s="1" t="str">
        <f t="array" ref="I7991">IF($F7991="", "", _xlfn.XLOOKUP($F7991,accounts!$A$2:$A$86,accounts!$F$2:$F$86, "Other"))</f>
        <v>United States</v>
      </c>
      <c r="J7991" s="1" t="s">
        <v>131</v>
      </c>
      <c r="K7991" s="3">
        <v>43048.0</v>
      </c>
      <c r="L7991" s="3">
        <v>43060.0</v>
      </c>
      <c r="M7991" s="1">
        <v>54.0</v>
      </c>
    </row>
    <row r="7992">
      <c r="A7992" s="1" t="s">
        <v>8197</v>
      </c>
      <c r="B7992" s="1" t="s">
        <v>60</v>
      </c>
      <c r="C7992" s="1" t="str">
        <f t="array" ref="C7992">_xlfn.XLOOKUP($B7992, sales_teams!$A$2:$A$36, sales_teams!$B$2:$B$36)</f>
        <v>Celia Rouche</v>
      </c>
      <c r="D7992" s="1" t="str">
        <f t="array" ref="D7992">_xlfn.XLOOKUP($B7992, sales_teams!$A$2:$A$36, sales_teams!$C$2:$C$36)</f>
        <v>West</v>
      </c>
      <c r="E7992" s="1" t="s">
        <v>148</v>
      </c>
      <c r="G7992" s="1" t="str">
        <f t="array" ref="G7992">IF($F7992="", "", _xlfn.XLOOKUP($F7992,accounts!$A$2:$A$86,accounts!$B$2:$B$86, "Other"))</f>
        <v/>
      </c>
      <c r="H7992" s="1" t="str">
        <f t="array" ref="H7992">IF($F7992="", "", IFS(_xlfn.XLOOKUP($F7992, accounts!$A$2:$A$86, accounts!$E$2:$E$86, 0)&gt;=1000, "Enterprise", _xlfn.XLOOKUP($F7992, accounts!$A$2:$A$86, accounts!$E$2:$E$86, 0)&gt;=100, "Mid-Market", TRUE, "SMB"))</f>
        <v/>
      </c>
      <c r="I7992" s="1" t="str">
        <f t="array" ref="I7992">IF($F7992="", "", _xlfn.XLOOKUP($F7992,accounts!$A$2:$A$86,accounts!$F$2:$F$86, "Other"))</f>
        <v/>
      </c>
      <c r="J7992" s="1" t="s">
        <v>189</v>
      </c>
      <c r="K7992" s="3">
        <v>43048.0</v>
      </c>
    </row>
    <row r="7993">
      <c r="A7993" s="1" t="s">
        <v>8198</v>
      </c>
      <c r="B7993" s="1" t="s">
        <v>45</v>
      </c>
      <c r="C7993" s="1" t="str">
        <f t="array" ref="C7993">_xlfn.XLOOKUP($B7993, sales_teams!$A$2:$A$36, sales_teams!$B$2:$B$36)</f>
        <v>Cara Losch</v>
      </c>
      <c r="D7993" s="1" t="str">
        <f t="array" ref="D7993">_xlfn.XLOOKUP($B7993, sales_teams!$A$2:$A$36, sales_teams!$C$2:$C$36)</f>
        <v>East</v>
      </c>
      <c r="E7993" s="1" t="s">
        <v>148</v>
      </c>
      <c r="F7993" s="1" t="s">
        <v>14</v>
      </c>
      <c r="G7993" s="1" t="str">
        <f t="array" ref="G7993">IF($F7993="", "", _xlfn.XLOOKUP($F7993,accounts!$A$2:$A$86,accounts!$B$2:$B$86, "Other"))</f>
        <v>technology</v>
      </c>
      <c r="H7993" s="1" t="str">
        <f t="array" ref="H7993">IF($F7993="", "", IFS(_xlfn.XLOOKUP($F7993, accounts!$A$2:$A$86, accounts!$E$2:$E$86, 0)&gt;=1000, "Enterprise", _xlfn.XLOOKUP($F7993, accounts!$A$2:$A$86, accounts!$E$2:$E$86, 0)&gt;=100, "Mid-Market", TRUE, "SMB"))</f>
        <v>Enterprise</v>
      </c>
      <c r="I7993" s="1" t="str">
        <f t="array" ref="I7993">IF($F7993="", "", _xlfn.XLOOKUP($F7993,accounts!$A$2:$A$86,accounts!$F$2:$F$86, "Other"))</f>
        <v>United States</v>
      </c>
      <c r="J7993" s="1" t="s">
        <v>192</v>
      </c>
      <c r="K7993" s="3">
        <v>43048.0</v>
      </c>
      <c r="L7993" s="3">
        <v>43062.0</v>
      </c>
      <c r="M7993" s="1">
        <v>0.0</v>
      </c>
    </row>
    <row r="7994">
      <c r="A7994" s="1" t="s">
        <v>8199</v>
      </c>
      <c r="B7994" s="1" t="s">
        <v>39</v>
      </c>
      <c r="C7994" s="1" t="str">
        <f t="array" ref="C7994">_xlfn.XLOOKUP($B7994, sales_teams!$A$2:$A$36, sales_teams!$B$2:$B$36)</f>
        <v>Cara Losch</v>
      </c>
      <c r="D7994" s="1" t="str">
        <f t="array" ref="D7994">_xlfn.XLOOKUP($B7994, sales_teams!$A$2:$A$36, sales_teams!$C$2:$C$36)</f>
        <v>East</v>
      </c>
      <c r="E7994" s="1" t="s">
        <v>181</v>
      </c>
      <c r="F7994" s="1" t="s">
        <v>14</v>
      </c>
      <c r="G7994" s="1" t="str">
        <f t="array" ref="G7994">IF($F7994="", "", _xlfn.XLOOKUP($F7994,accounts!$A$2:$A$86,accounts!$B$2:$B$86, "Other"))</f>
        <v>technology</v>
      </c>
      <c r="H7994" s="1" t="str">
        <f t="array" ref="H7994">IF($F7994="", "", IFS(_xlfn.XLOOKUP($F7994, accounts!$A$2:$A$86, accounts!$E$2:$E$86, 0)&gt;=1000, "Enterprise", _xlfn.XLOOKUP($F7994, accounts!$A$2:$A$86, accounts!$E$2:$E$86, 0)&gt;=100, "Mid-Market", TRUE, "SMB"))</f>
        <v>Enterprise</v>
      </c>
      <c r="I7994" s="1" t="str">
        <f t="array" ref="I7994">IF($F7994="", "", _xlfn.XLOOKUP($F7994,accounts!$A$2:$A$86,accounts!$F$2:$F$86, "Other"))</f>
        <v>United States</v>
      </c>
      <c r="J7994" s="1" t="s">
        <v>131</v>
      </c>
      <c r="K7994" s="3">
        <v>43049.0</v>
      </c>
      <c r="L7994" s="3">
        <v>43057.0</v>
      </c>
      <c r="M7994" s="1">
        <v>577.0</v>
      </c>
    </row>
    <row r="7995">
      <c r="A7995" s="1" t="s">
        <v>8200</v>
      </c>
      <c r="B7995" s="1" t="s">
        <v>48</v>
      </c>
      <c r="C7995" s="1" t="str">
        <f t="array" ref="C7995">_xlfn.XLOOKUP($B7995, sales_teams!$A$2:$A$36, sales_teams!$B$2:$B$36)</f>
        <v>Rocco Neubert</v>
      </c>
      <c r="D7995" s="1" t="str">
        <f t="array" ref="D7995">_xlfn.XLOOKUP($B7995, sales_teams!$A$2:$A$36, sales_teams!$C$2:$C$36)</f>
        <v>East</v>
      </c>
      <c r="E7995" s="1" t="s">
        <v>109</v>
      </c>
      <c r="F7995" s="1" t="s">
        <v>55</v>
      </c>
      <c r="G7995" s="1" t="str">
        <f t="array" ref="G7995">IF($F7995="", "", _xlfn.XLOOKUP($F7995,accounts!$A$2:$A$86,accounts!$B$2:$B$86, "Other"))</f>
        <v>entertainment</v>
      </c>
      <c r="H7995" s="1" t="str">
        <f t="array" ref="H7995">IF($F7995="", "", IFS(_xlfn.XLOOKUP($F7995, accounts!$A$2:$A$86, accounts!$E$2:$E$86, 0)&gt;=1000, "Enterprise", _xlfn.XLOOKUP($F7995, accounts!$A$2:$A$86, accounts!$E$2:$E$86, 0)&gt;=100, "Mid-Market", TRUE, "SMB"))</f>
        <v>Enterprise</v>
      </c>
      <c r="I7995" s="1" t="str">
        <f t="array" ref="I7995">IF($F7995="", "", _xlfn.XLOOKUP($F7995,accounts!$A$2:$A$86,accounts!$F$2:$F$86, "Other"))</f>
        <v>United States</v>
      </c>
      <c r="J7995" s="1" t="s">
        <v>192</v>
      </c>
      <c r="K7995" s="3">
        <v>43049.0</v>
      </c>
      <c r="L7995" s="3">
        <v>43055.0</v>
      </c>
      <c r="M7995" s="1">
        <v>0.0</v>
      </c>
    </row>
    <row r="7996">
      <c r="A7996" s="1" t="s">
        <v>8201</v>
      </c>
      <c r="B7996" s="1" t="s">
        <v>30</v>
      </c>
      <c r="C7996" s="1" t="str">
        <f t="array" ref="C7996">_xlfn.XLOOKUP($B7996, sales_teams!$A$2:$A$36, sales_teams!$B$2:$B$36)</f>
        <v>Melvin Marxen</v>
      </c>
      <c r="D7996" s="1" t="str">
        <f t="array" ref="D7996">_xlfn.XLOOKUP($B7996, sales_teams!$A$2:$A$36, sales_teams!$C$2:$C$36)</f>
        <v>Central</v>
      </c>
      <c r="E7996" s="1" t="s">
        <v>148</v>
      </c>
      <c r="F7996" s="1" t="s">
        <v>149</v>
      </c>
      <c r="G7996" s="1" t="str">
        <f t="array" ref="G7996">IF($F7996="", "", _xlfn.XLOOKUP($F7996,accounts!$A$2:$A$86,accounts!$B$2:$B$86, "Other"))</f>
        <v>medical</v>
      </c>
      <c r="H7996" s="1" t="str">
        <f t="array" ref="H7996">IF($F7996="", "", IFS(_xlfn.XLOOKUP($F7996, accounts!$A$2:$A$86, accounts!$E$2:$E$86, 0)&gt;=1000, "Enterprise", _xlfn.XLOOKUP($F7996, accounts!$A$2:$A$86, accounts!$E$2:$E$86, 0)&gt;=100, "Mid-Market", TRUE, "SMB"))</f>
        <v>Enterprise</v>
      </c>
      <c r="I7996" s="1" t="str">
        <f t="array" ref="I7996">IF($F7996="", "", _xlfn.XLOOKUP($F7996,accounts!$A$2:$A$86,accounts!$F$2:$F$86, "Other"))</f>
        <v>United States</v>
      </c>
      <c r="J7996" s="1" t="s">
        <v>131</v>
      </c>
      <c r="K7996" s="3">
        <v>43049.0</v>
      </c>
      <c r="L7996" s="3">
        <v>43059.0</v>
      </c>
      <c r="M7996" s="1">
        <v>4480.0</v>
      </c>
    </row>
    <row r="7997">
      <c r="A7997" s="1" t="s">
        <v>8202</v>
      </c>
      <c r="B7997" s="1" t="s">
        <v>102</v>
      </c>
      <c r="C7997" s="1" t="str">
        <f t="array" ref="C7997">_xlfn.XLOOKUP($B7997, sales_teams!$A$2:$A$36, sales_teams!$B$2:$B$36)</f>
        <v>Summer Sewald</v>
      </c>
      <c r="D7997" s="1" t="str">
        <f t="array" ref="D7997">_xlfn.XLOOKUP($B7997, sales_teams!$A$2:$A$36, sales_teams!$C$2:$C$36)</f>
        <v>West</v>
      </c>
      <c r="E7997" s="1" t="s">
        <v>194</v>
      </c>
      <c r="F7997" s="1" t="s">
        <v>130</v>
      </c>
      <c r="G7997" s="1" t="str">
        <f t="array" ref="G7997">IF($F7997="", "", _xlfn.XLOOKUP($F7997,accounts!$A$2:$A$86,accounts!$B$2:$B$86, "Other"))</f>
        <v>medical</v>
      </c>
      <c r="H7997" s="1" t="str">
        <f t="array" ref="H7997">IF($F7997="", "", IFS(_xlfn.XLOOKUP($F7997, accounts!$A$2:$A$86, accounts!$E$2:$E$86, 0)&gt;=1000, "Enterprise", _xlfn.XLOOKUP($F7997, accounts!$A$2:$A$86, accounts!$E$2:$E$86, 0)&gt;=100, "Mid-Market", TRUE, "SMB"))</f>
        <v>Enterprise</v>
      </c>
      <c r="I7997" s="1" t="str">
        <f t="array" ref="I7997">IF($F7997="", "", _xlfn.XLOOKUP($F7997,accounts!$A$2:$A$86,accounts!$F$2:$F$86, "Other"))</f>
        <v>United States</v>
      </c>
      <c r="J7997" s="1" t="s">
        <v>131</v>
      </c>
      <c r="K7997" s="3">
        <v>43049.0</v>
      </c>
      <c r="L7997" s="3">
        <v>43091.0</v>
      </c>
      <c r="M7997" s="1">
        <v>6299.0</v>
      </c>
    </row>
    <row r="7998">
      <c r="A7998" s="1" t="s">
        <v>8203</v>
      </c>
      <c r="B7998" s="1" t="s">
        <v>102</v>
      </c>
      <c r="C7998" s="1" t="str">
        <f t="array" ref="C7998">_xlfn.XLOOKUP($B7998, sales_teams!$A$2:$A$36, sales_teams!$B$2:$B$36)</f>
        <v>Summer Sewald</v>
      </c>
      <c r="D7998" s="1" t="str">
        <f t="array" ref="D7998">_xlfn.XLOOKUP($B7998, sales_teams!$A$2:$A$36, sales_teams!$C$2:$C$36)</f>
        <v>West</v>
      </c>
      <c r="E7998" s="1" t="s">
        <v>148</v>
      </c>
      <c r="F7998" s="1" t="s">
        <v>59</v>
      </c>
      <c r="G7998" s="1" t="str">
        <f t="array" ref="G7998">IF($F7998="", "", _xlfn.XLOOKUP($F7998,accounts!$A$2:$A$86,accounts!$B$2:$B$86, "Other"))</f>
        <v>medical</v>
      </c>
      <c r="H7998" s="1" t="str">
        <f t="array" ref="H7998">IF($F7998="", "", IFS(_xlfn.XLOOKUP($F7998, accounts!$A$2:$A$86, accounts!$E$2:$E$86, 0)&gt;=1000, "Enterprise", _xlfn.XLOOKUP($F7998, accounts!$A$2:$A$86, accounts!$E$2:$E$86, 0)&gt;=100, "Mid-Market", TRUE, "SMB"))</f>
        <v>SMB</v>
      </c>
      <c r="I7998" s="1" t="str">
        <f t="array" ref="I7998">IF($F7998="", "", _xlfn.XLOOKUP($F7998,accounts!$A$2:$A$86,accounts!$F$2:$F$86, "Other"))</f>
        <v>United States</v>
      </c>
      <c r="J7998" s="1" t="s">
        <v>131</v>
      </c>
      <c r="K7998" s="3">
        <v>43049.0</v>
      </c>
      <c r="L7998" s="3">
        <v>43070.0</v>
      </c>
      <c r="M7998" s="1">
        <v>4673.0</v>
      </c>
    </row>
    <row r="7999">
      <c r="A7999" s="1" t="s">
        <v>8204</v>
      </c>
      <c r="B7999" s="1" t="s">
        <v>92</v>
      </c>
      <c r="C7999" s="1" t="str">
        <f t="array" ref="C7999">_xlfn.XLOOKUP($B7999, sales_teams!$A$2:$A$36, sales_teams!$B$2:$B$36)</f>
        <v>Celia Rouche</v>
      </c>
      <c r="D7999" s="1" t="str">
        <f t="array" ref="D7999">_xlfn.XLOOKUP($B7999, sales_teams!$A$2:$A$36, sales_teams!$C$2:$C$36)</f>
        <v>West</v>
      </c>
      <c r="E7999" s="1" t="s">
        <v>242</v>
      </c>
      <c r="F7999" s="1" t="s">
        <v>168</v>
      </c>
      <c r="G7999" s="1" t="str">
        <f t="array" ref="G7999">IF($F7999="", "", _xlfn.XLOOKUP($F7999,accounts!$A$2:$A$86,accounts!$B$2:$B$86, "Other"))</f>
        <v>finance</v>
      </c>
      <c r="H7999" s="1" t="str">
        <f t="array" ref="H7999">IF($F7999="", "", IFS(_xlfn.XLOOKUP($F7999, accounts!$A$2:$A$86, accounts!$E$2:$E$86, 0)&gt;=1000, "Enterprise", _xlfn.XLOOKUP($F7999, accounts!$A$2:$A$86, accounts!$E$2:$E$86, 0)&gt;=100, "Mid-Market", TRUE, "SMB"))</f>
        <v>Enterprise</v>
      </c>
      <c r="I7999" s="1" t="str">
        <f t="array" ref="I7999">IF($F7999="", "", _xlfn.XLOOKUP($F7999,accounts!$A$2:$A$86,accounts!$F$2:$F$86, "Other"))</f>
        <v>United States</v>
      </c>
      <c r="J7999" s="1" t="s">
        <v>192</v>
      </c>
      <c r="K7999" s="3">
        <v>43049.0</v>
      </c>
      <c r="L7999" s="3">
        <v>43065.0</v>
      </c>
      <c r="M7999" s="1">
        <v>0.0</v>
      </c>
    </row>
    <row r="8000">
      <c r="A8000" s="1" t="s">
        <v>8205</v>
      </c>
      <c r="B8000" s="1" t="s">
        <v>54</v>
      </c>
      <c r="C8000" s="1" t="str">
        <f t="array" ref="C8000">_xlfn.XLOOKUP($B8000, sales_teams!$A$2:$A$36, sales_teams!$B$2:$B$36)</f>
        <v>Rocco Neubert</v>
      </c>
      <c r="D8000" s="1" t="str">
        <f t="array" ref="D8000">_xlfn.XLOOKUP($B8000, sales_teams!$A$2:$A$36, sales_teams!$C$2:$C$36)</f>
        <v>East</v>
      </c>
      <c r="E8000" s="1" t="s">
        <v>194</v>
      </c>
      <c r="F8000" s="1" t="s">
        <v>172</v>
      </c>
      <c r="G8000" s="1" t="str">
        <f t="array" ref="G8000">IF($F8000="", "", _xlfn.XLOOKUP($F8000,accounts!$A$2:$A$86,accounts!$B$2:$B$86, "Other"))</f>
        <v>retail</v>
      </c>
      <c r="H8000" s="1" t="str">
        <f t="array" ref="H8000">IF($F8000="", "", IFS(_xlfn.XLOOKUP($F8000, accounts!$A$2:$A$86, accounts!$E$2:$E$86, 0)&gt;=1000, "Enterprise", _xlfn.XLOOKUP($F8000, accounts!$A$2:$A$86, accounts!$E$2:$E$86, 0)&gt;=100, "Mid-Market", TRUE, "SMB"))</f>
        <v>Mid-Market</v>
      </c>
      <c r="I8000" s="1" t="str">
        <f t="array" ref="I8000">IF($F8000="", "", _xlfn.XLOOKUP($F8000,accounts!$A$2:$A$86,accounts!$F$2:$F$86, "Other"))</f>
        <v>United States</v>
      </c>
      <c r="J8000" s="1" t="s">
        <v>131</v>
      </c>
      <c r="K8000" s="3">
        <v>43049.0</v>
      </c>
      <c r="L8000" s="3">
        <v>43098.0</v>
      </c>
      <c r="M8000" s="1">
        <v>4659.0</v>
      </c>
    </row>
    <row r="8001">
      <c r="A8001" s="1" t="s">
        <v>8206</v>
      </c>
      <c r="B8001" s="1" t="s">
        <v>65</v>
      </c>
      <c r="C8001" s="1" t="str">
        <f t="array" ref="C8001">_xlfn.XLOOKUP($B8001, sales_teams!$A$2:$A$36, sales_teams!$B$2:$B$36)</f>
        <v>Celia Rouche</v>
      </c>
      <c r="D8001" s="1" t="str">
        <f t="array" ref="D8001">_xlfn.XLOOKUP($B8001, sales_teams!$A$2:$A$36, sales_teams!$C$2:$C$36)</f>
        <v>West</v>
      </c>
      <c r="E8001" s="1" t="s">
        <v>179</v>
      </c>
      <c r="G8001" s="1" t="str">
        <f t="array" ref="G8001">IF($F8001="", "", _xlfn.XLOOKUP($F8001,accounts!$A$2:$A$86,accounts!$B$2:$B$86, "Other"))</f>
        <v/>
      </c>
      <c r="H8001" s="1" t="str">
        <f t="array" ref="H8001">IF($F8001="", "", IFS(_xlfn.XLOOKUP($F8001, accounts!$A$2:$A$86, accounts!$E$2:$E$86, 0)&gt;=1000, "Enterprise", _xlfn.XLOOKUP($F8001, accounts!$A$2:$A$86, accounts!$E$2:$E$86, 0)&gt;=100, "Mid-Market", TRUE, "SMB"))</f>
        <v/>
      </c>
      <c r="I8001" s="1" t="str">
        <f t="array" ref="I8001">IF($F8001="", "", _xlfn.XLOOKUP($F8001,accounts!$A$2:$A$86,accounts!$F$2:$F$86, "Other"))</f>
        <v/>
      </c>
      <c r="J8001" s="1" t="s">
        <v>189</v>
      </c>
      <c r="K8001" s="3">
        <v>43049.0</v>
      </c>
    </row>
    <row r="8002">
      <c r="A8002" s="1" t="s">
        <v>8207</v>
      </c>
      <c r="B8002" s="1" t="s">
        <v>39</v>
      </c>
      <c r="C8002" s="1" t="str">
        <f t="array" ref="C8002">_xlfn.XLOOKUP($B8002, sales_teams!$A$2:$A$36, sales_teams!$B$2:$B$36)</f>
        <v>Cara Losch</v>
      </c>
      <c r="D8002" s="1" t="str">
        <f t="array" ref="D8002">_xlfn.XLOOKUP($B8002, sales_teams!$A$2:$A$36, sales_teams!$C$2:$C$36)</f>
        <v>East</v>
      </c>
      <c r="E8002" s="1" t="s">
        <v>109</v>
      </c>
      <c r="F8002" s="1" t="s">
        <v>126</v>
      </c>
      <c r="G8002" s="1" t="str">
        <f t="array" ref="G8002">IF($F8002="", "", _xlfn.XLOOKUP($F8002,accounts!$A$2:$A$86,accounts!$B$2:$B$86, "Other"))</f>
        <v>retail</v>
      </c>
      <c r="H8002" s="1" t="str">
        <f t="array" ref="H8002">IF($F8002="", "", IFS(_xlfn.XLOOKUP($F8002, accounts!$A$2:$A$86, accounts!$E$2:$E$86, 0)&gt;=1000, "Enterprise", _xlfn.XLOOKUP($F8002, accounts!$A$2:$A$86, accounts!$E$2:$E$86, 0)&gt;=100, "Mid-Market", TRUE, "SMB"))</f>
        <v>Enterprise</v>
      </c>
      <c r="I8002" s="1" t="str">
        <f t="array" ref="I8002">IF($F8002="", "", _xlfn.XLOOKUP($F8002,accounts!$A$2:$A$86,accounts!$F$2:$F$86, "Other"))</f>
        <v>United States</v>
      </c>
      <c r="J8002" s="1" t="s">
        <v>131</v>
      </c>
      <c r="K8002" s="3">
        <v>43050.0</v>
      </c>
      <c r="L8002" s="3">
        <v>43059.0</v>
      </c>
      <c r="M8002" s="1">
        <v>1180.0</v>
      </c>
    </row>
    <row r="8003">
      <c r="A8003" s="1" t="s">
        <v>8208</v>
      </c>
      <c r="B8003" s="1" t="s">
        <v>30</v>
      </c>
      <c r="C8003" s="1" t="str">
        <f t="array" ref="C8003">_xlfn.XLOOKUP($B8003, sales_teams!$A$2:$A$36, sales_teams!$B$2:$B$36)</f>
        <v>Melvin Marxen</v>
      </c>
      <c r="D8003" s="1" t="str">
        <f t="array" ref="D8003">_xlfn.XLOOKUP($B8003, sales_teams!$A$2:$A$36, sales_teams!$C$2:$C$36)</f>
        <v>Central</v>
      </c>
      <c r="E8003" s="1" t="s">
        <v>194</v>
      </c>
      <c r="F8003" s="1" t="s">
        <v>25</v>
      </c>
      <c r="G8003" s="1" t="str">
        <f t="array" ref="G8003">IF($F8003="", "", _xlfn.XLOOKUP($F8003,accounts!$A$2:$A$86,accounts!$B$2:$B$86, "Other"))</f>
        <v>medical</v>
      </c>
      <c r="H8003" s="1" t="str">
        <f t="array" ref="H8003">IF($F8003="", "", IFS(_xlfn.XLOOKUP($F8003, accounts!$A$2:$A$86, accounts!$E$2:$E$86, 0)&gt;=1000, "Enterprise", _xlfn.XLOOKUP($F8003, accounts!$A$2:$A$86, accounts!$E$2:$E$86, 0)&gt;=100, "Mid-Market", TRUE, "SMB"))</f>
        <v>Enterprise</v>
      </c>
      <c r="I8003" s="1" t="str">
        <f t="array" ref="I8003">IF($F8003="", "", _xlfn.XLOOKUP($F8003,accounts!$A$2:$A$86,accounts!$F$2:$F$86, "Other"))</f>
        <v>Kenya</v>
      </c>
      <c r="J8003" s="1" t="s">
        <v>192</v>
      </c>
      <c r="K8003" s="3">
        <v>43050.0</v>
      </c>
      <c r="L8003" s="3">
        <v>43053.0</v>
      </c>
      <c r="M8003" s="1">
        <v>0.0</v>
      </c>
    </row>
    <row r="8004">
      <c r="A8004" s="1" t="s">
        <v>8209</v>
      </c>
      <c r="B8004" s="1" t="s">
        <v>53</v>
      </c>
      <c r="C8004" s="1" t="str">
        <f t="array" ref="C8004">_xlfn.XLOOKUP($B8004, sales_teams!$A$2:$A$36, sales_teams!$B$2:$B$36)</f>
        <v>Rocco Neubert</v>
      </c>
      <c r="D8004" s="1" t="str">
        <f t="array" ref="D8004">_xlfn.XLOOKUP($B8004, sales_teams!$A$2:$A$36, sales_teams!$C$2:$C$36)</f>
        <v>East</v>
      </c>
      <c r="E8004" s="1" t="s">
        <v>109</v>
      </c>
      <c r="F8004" s="1" t="s">
        <v>141</v>
      </c>
      <c r="G8004" s="1" t="str">
        <f t="array" ref="G8004">IF($F8004="", "", _xlfn.XLOOKUP($F8004,accounts!$A$2:$A$86,accounts!$B$2:$B$86, "Other"))</f>
        <v>finance</v>
      </c>
      <c r="H8004" s="1" t="str">
        <f t="array" ref="H8004">IF($F8004="", "", IFS(_xlfn.XLOOKUP($F8004, accounts!$A$2:$A$86, accounts!$E$2:$E$86, 0)&gt;=1000, "Enterprise", _xlfn.XLOOKUP($F8004, accounts!$A$2:$A$86, accounts!$E$2:$E$86, 0)&gt;=100, "Mid-Market", TRUE, "SMB"))</f>
        <v>Mid-Market</v>
      </c>
      <c r="I8004" s="1" t="str">
        <f t="array" ref="I8004">IF($F8004="", "", _xlfn.XLOOKUP($F8004,accounts!$A$2:$A$86,accounts!$F$2:$F$86, "Other"))</f>
        <v>United States</v>
      </c>
      <c r="J8004" s="1" t="s">
        <v>192</v>
      </c>
      <c r="K8004" s="3">
        <v>43050.0</v>
      </c>
      <c r="L8004" s="3">
        <v>43057.0</v>
      </c>
      <c r="M8004" s="1">
        <v>0.0</v>
      </c>
    </row>
    <row r="8005">
      <c r="A8005" s="1" t="s">
        <v>8210</v>
      </c>
      <c r="B8005" s="1" t="s">
        <v>19</v>
      </c>
      <c r="C8005" s="1" t="str">
        <f t="array" ref="C8005">_xlfn.XLOOKUP($B8005, sales_teams!$A$2:$A$36, sales_teams!$B$2:$B$36)</f>
        <v>Melvin Marxen</v>
      </c>
      <c r="D8005" s="1" t="str">
        <f t="array" ref="D8005">_xlfn.XLOOKUP($B8005, sales_teams!$A$2:$A$36, sales_teams!$C$2:$C$36)</f>
        <v>Central</v>
      </c>
      <c r="E8005" s="1" t="s">
        <v>179</v>
      </c>
      <c r="F8005" s="1" t="s">
        <v>165</v>
      </c>
      <c r="G8005" s="1" t="str">
        <f t="array" ref="G8005">IF($F8005="", "", _xlfn.XLOOKUP($F8005,accounts!$A$2:$A$86,accounts!$B$2:$B$86, "Other"))</f>
        <v>telecommunications</v>
      </c>
      <c r="H8005" s="1" t="str">
        <f t="array" ref="H8005">IF($F8005="", "", IFS(_xlfn.XLOOKUP($F8005, accounts!$A$2:$A$86, accounts!$E$2:$E$86, 0)&gt;=1000, "Enterprise", _xlfn.XLOOKUP($F8005, accounts!$A$2:$A$86, accounts!$E$2:$E$86, 0)&gt;=100, "Mid-Market", TRUE, "SMB"))</f>
        <v>Enterprise</v>
      </c>
      <c r="I8005" s="1" t="str">
        <f t="array" ref="I8005">IF($F8005="", "", _xlfn.XLOOKUP($F8005,accounts!$A$2:$A$86,accounts!$F$2:$F$86, "Other"))</f>
        <v>United States</v>
      </c>
      <c r="J8005" s="1" t="s">
        <v>131</v>
      </c>
      <c r="K8005" s="3">
        <v>43050.0</v>
      </c>
      <c r="L8005" s="3">
        <v>43073.0</v>
      </c>
      <c r="M8005" s="1">
        <v>57.0</v>
      </c>
    </row>
    <row r="8006">
      <c r="A8006" s="1" t="s">
        <v>8211</v>
      </c>
      <c r="B8006" s="1" t="s">
        <v>24</v>
      </c>
      <c r="C8006" s="1" t="str">
        <f t="array" ref="C8006">_xlfn.XLOOKUP($B8006, sales_teams!$A$2:$A$36, sales_teams!$B$2:$B$36)</f>
        <v>Melvin Marxen</v>
      </c>
      <c r="D8006" s="1" t="str">
        <f t="array" ref="D8006">_xlfn.XLOOKUP($B8006, sales_teams!$A$2:$A$36, sales_teams!$C$2:$C$36)</f>
        <v>Central</v>
      </c>
      <c r="E8006" s="1" t="s">
        <v>194</v>
      </c>
      <c r="F8006" s="1" t="s">
        <v>164</v>
      </c>
      <c r="G8006" s="1" t="str">
        <f t="array" ref="G8006">IF($F8006="", "", _xlfn.XLOOKUP($F8006,accounts!$A$2:$A$86,accounts!$B$2:$B$86, "Other"))</f>
        <v>retail</v>
      </c>
      <c r="H8006" s="1" t="str">
        <f t="array" ref="H8006">IF($F8006="", "", IFS(_xlfn.XLOOKUP($F8006, accounts!$A$2:$A$86, accounts!$E$2:$E$86, 0)&gt;=1000, "Enterprise", _xlfn.XLOOKUP($F8006, accounts!$A$2:$A$86, accounts!$E$2:$E$86, 0)&gt;=100, "Mid-Market", TRUE, "SMB"))</f>
        <v>Mid-Market</v>
      </c>
      <c r="I8006" s="1" t="str">
        <f t="array" ref="I8006">IF($F8006="", "", _xlfn.XLOOKUP($F8006,accounts!$A$2:$A$86,accounts!$F$2:$F$86, "Other"))</f>
        <v>United States</v>
      </c>
      <c r="J8006" s="1" t="s">
        <v>192</v>
      </c>
      <c r="K8006" s="3">
        <v>43050.0</v>
      </c>
      <c r="L8006" s="3">
        <v>43061.0</v>
      </c>
      <c r="M8006" s="1">
        <v>0.0</v>
      </c>
    </row>
    <row r="8007">
      <c r="A8007" s="1" t="s">
        <v>8212</v>
      </c>
      <c r="B8007" s="1" t="s">
        <v>28</v>
      </c>
      <c r="C8007" s="1" t="str">
        <f t="array" ref="C8007">_xlfn.XLOOKUP($B8007, sales_teams!$A$2:$A$36, sales_teams!$B$2:$B$36)</f>
        <v>Melvin Marxen</v>
      </c>
      <c r="D8007" s="1" t="str">
        <f t="array" ref="D8007">_xlfn.XLOOKUP($B8007, sales_teams!$A$2:$A$36, sales_teams!$C$2:$C$36)</f>
        <v>Central</v>
      </c>
      <c r="E8007" s="1" t="s">
        <v>109</v>
      </c>
      <c r="F8007" s="1" t="s">
        <v>106</v>
      </c>
      <c r="G8007" s="1" t="str">
        <f t="array" ref="G8007">IF($F8007="", "", _xlfn.XLOOKUP($F8007,accounts!$A$2:$A$86,accounts!$B$2:$B$86, "Other"))</f>
        <v>retail</v>
      </c>
      <c r="H8007" s="1" t="str">
        <f t="array" ref="H8007">IF($F8007="", "", IFS(_xlfn.XLOOKUP($F8007, accounts!$A$2:$A$86, accounts!$E$2:$E$86, 0)&gt;=1000, "Enterprise", _xlfn.XLOOKUP($F8007, accounts!$A$2:$A$86, accounts!$E$2:$E$86, 0)&gt;=100, "Mid-Market", TRUE, "SMB"))</f>
        <v>Enterprise</v>
      </c>
      <c r="I8007" s="1" t="str">
        <f t="array" ref="I8007">IF($F8007="", "", _xlfn.XLOOKUP($F8007,accounts!$A$2:$A$86,accounts!$F$2:$F$86, "Other"))</f>
        <v>Italy</v>
      </c>
      <c r="J8007" s="1" t="s">
        <v>192</v>
      </c>
      <c r="K8007" s="3">
        <v>43050.0</v>
      </c>
      <c r="L8007" s="3">
        <v>43061.0</v>
      </c>
      <c r="M8007" s="1">
        <v>0.0</v>
      </c>
    </row>
    <row r="8008">
      <c r="A8008" s="1" t="s">
        <v>8213</v>
      </c>
      <c r="B8008" s="1" t="s">
        <v>15</v>
      </c>
      <c r="C8008" s="1" t="str">
        <f t="array" ref="C8008">_xlfn.XLOOKUP($B8008, sales_teams!$A$2:$A$36, sales_teams!$B$2:$B$36)</f>
        <v>Dustin Brinkmann</v>
      </c>
      <c r="D8008" s="1" t="str">
        <f t="array" ref="D8008">_xlfn.XLOOKUP($B8008, sales_teams!$A$2:$A$36, sales_teams!$C$2:$C$36)</f>
        <v>Central</v>
      </c>
      <c r="E8008" s="1" t="s">
        <v>179</v>
      </c>
      <c r="F8008" s="1" t="s">
        <v>56</v>
      </c>
      <c r="G8008" s="1" t="str">
        <f t="array" ref="G8008">IF($F8008="", "", _xlfn.XLOOKUP($F8008,accounts!$A$2:$A$86,accounts!$B$2:$B$86, "Other"))</f>
        <v>software</v>
      </c>
      <c r="H8008" s="1" t="str">
        <f t="array" ref="H8008">IF($F8008="", "", IFS(_xlfn.XLOOKUP($F8008, accounts!$A$2:$A$86, accounts!$E$2:$E$86, 0)&gt;=1000, "Enterprise", _xlfn.XLOOKUP($F8008, accounts!$A$2:$A$86, accounts!$E$2:$E$86, 0)&gt;=100, "Mid-Market", TRUE, "SMB"))</f>
        <v>Enterprise</v>
      </c>
      <c r="I8008" s="1" t="str">
        <f t="array" ref="I8008">IF($F8008="", "", _xlfn.XLOOKUP($F8008,accounts!$A$2:$A$86,accounts!$F$2:$F$86, "Other"))</f>
        <v>United States</v>
      </c>
      <c r="J8008" s="1" t="s">
        <v>131</v>
      </c>
      <c r="K8008" s="3">
        <v>43050.0</v>
      </c>
      <c r="L8008" s="3">
        <v>43089.0</v>
      </c>
      <c r="M8008" s="1">
        <v>48.0</v>
      </c>
    </row>
    <row r="8009">
      <c r="A8009" s="1" t="s">
        <v>8214</v>
      </c>
      <c r="B8009" s="1" t="s">
        <v>34</v>
      </c>
      <c r="C8009" s="1" t="str">
        <f t="array" ref="C8009">_xlfn.XLOOKUP($B8009, sales_teams!$A$2:$A$36, sales_teams!$B$2:$B$36)</f>
        <v>Cara Losch</v>
      </c>
      <c r="D8009" s="1" t="str">
        <f t="array" ref="D8009">_xlfn.XLOOKUP($B8009, sales_teams!$A$2:$A$36, sales_teams!$C$2:$C$36)</f>
        <v>East</v>
      </c>
      <c r="E8009" s="1" t="s">
        <v>179</v>
      </c>
      <c r="F8009" s="1" t="s">
        <v>32</v>
      </c>
      <c r="G8009" s="1" t="str">
        <f t="array" ref="G8009">IF($F8009="", "", _xlfn.XLOOKUP($F8009,accounts!$A$2:$A$86,accounts!$B$2:$B$86, "Other"))</f>
        <v>medical</v>
      </c>
      <c r="H8009" s="1" t="str">
        <f t="array" ref="H8009">IF($F8009="", "", IFS(_xlfn.XLOOKUP($F8009, accounts!$A$2:$A$86, accounts!$E$2:$E$86, 0)&gt;=1000, "Enterprise", _xlfn.XLOOKUP($F8009, accounts!$A$2:$A$86, accounts!$E$2:$E$86, 0)&gt;=100, "Mid-Market", TRUE, "SMB"))</f>
        <v>Enterprise</v>
      </c>
      <c r="I8009" s="1" t="str">
        <f t="array" ref="I8009">IF($F8009="", "", _xlfn.XLOOKUP($F8009,accounts!$A$2:$A$86,accounts!$F$2:$F$86, "Other"))</f>
        <v>United States</v>
      </c>
      <c r="J8009" s="1" t="s">
        <v>131</v>
      </c>
      <c r="K8009" s="3">
        <v>43050.0</v>
      </c>
      <c r="L8009" s="3">
        <v>43052.0</v>
      </c>
      <c r="M8009" s="1">
        <v>51.0</v>
      </c>
    </row>
    <row r="8010">
      <c r="A8010" s="1" t="s">
        <v>8215</v>
      </c>
      <c r="B8010" s="1" t="s">
        <v>7</v>
      </c>
      <c r="C8010" s="1" t="str">
        <f t="array" ref="C8010">_xlfn.XLOOKUP($B8010, sales_teams!$A$2:$A$36, sales_teams!$B$2:$B$36)</f>
        <v>Dustin Brinkmann</v>
      </c>
      <c r="D8010" s="1" t="str">
        <f t="array" ref="D8010">_xlfn.XLOOKUP($B8010, sales_teams!$A$2:$A$36, sales_teams!$C$2:$C$36)</f>
        <v>Central</v>
      </c>
      <c r="E8010" s="1" t="s">
        <v>179</v>
      </c>
      <c r="F8010" s="1" t="s">
        <v>78</v>
      </c>
      <c r="G8010" s="1" t="str">
        <f t="array" ref="G8010">IF($F8010="", "", _xlfn.XLOOKUP($F8010,accounts!$A$2:$A$86,accounts!$B$2:$B$86, "Other"))</f>
        <v>marketing</v>
      </c>
      <c r="H8010" s="1" t="str">
        <f t="array" ref="H8010">IF($F8010="", "", IFS(_xlfn.XLOOKUP($F8010, accounts!$A$2:$A$86, accounts!$E$2:$E$86, 0)&gt;=1000, "Enterprise", _xlfn.XLOOKUP($F8010, accounts!$A$2:$A$86, accounts!$E$2:$E$86, 0)&gt;=100, "Mid-Market", TRUE, "SMB"))</f>
        <v>Enterprise</v>
      </c>
      <c r="I8010" s="1" t="str">
        <f t="array" ref="I8010">IF($F8010="", "", _xlfn.XLOOKUP($F8010,accounts!$A$2:$A$86,accounts!$F$2:$F$86, "Other"))</f>
        <v>United States</v>
      </c>
      <c r="J8010" s="1" t="s">
        <v>192</v>
      </c>
      <c r="K8010" s="3">
        <v>43051.0</v>
      </c>
      <c r="L8010" s="3">
        <v>43064.0</v>
      </c>
      <c r="M8010" s="1">
        <v>0.0</v>
      </c>
    </row>
    <row r="8011">
      <c r="A8011" s="1" t="s">
        <v>8216</v>
      </c>
      <c r="B8011" s="1" t="s">
        <v>39</v>
      </c>
      <c r="C8011" s="1" t="str">
        <f t="array" ref="C8011">_xlfn.XLOOKUP($B8011, sales_teams!$A$2:$A$36, sales_teams!$B$2:$B$36)</f>
        <v>Cara Losch</v>
      </c>
      <c r="D8011" s="1" t="str">
        <f t="array" ref="D8011">_xlfn.XLOOKUP($B8011, sales_teams!$A$2:$A$36, sales_teams!$C$2:$C$36)</f>
        <v>East</v>
      </c>
      <c r="E8011" s="1" t="s">
        <v>109</v>
      </c>
      <c r="F8011" s="1" t="s">
        <v>166</v>
      </c>
      <c r="G8011" s="1" t="str">
        <f t="array" ref="G8011">IF($F8011="", "", _xlfn.XLOOKUP($F8011,accounts!$A$2:$A$86,accounts!$B$2:$B$86, "Other"))</f>
        <v>finance</v>
      </c>
      <c r="H8011" s="1" t="str">
        <f t="array" ref="H8011">IF($F8011="", "", IFS(_xlfn.XLOOKUP($F8011, accounts!$A$2:$A$86, accounts!$E$2:$E$86, 0)&gt;=1000, "Enterprise", _xlfn.XLOOKUP($F8011, accounts!$A$2:$A$86, accounts!$E$2:$E$86, 0)&gt;=100, "Mid-Market", TRUE, "SMB"))</f>
        <v>Enterprise</v>
      </c>
      <c r="I8011" s="1" t="str">
        <f t="array" ref="I8011">IF($F8011="", "", _xlfn.XLOOKUP($F8011,accounts!$A$2:$A$86,accounts!$F$2:$F$86, "Other"))</f>
        <v>United States</v>
      </c>
      <c r="J8011" s="1" t="s">
        <v>131</v>
      </c>
      <c r="K8011" s="3">
        <v>43051.0</v>
      </c>
      <c r="L8011" s="3">
        <v>43052.0</v>
      </c>
      <c r="M8011" s="1">
        <v>1138.0</v>
      </c>
    </row>
    <row r="8012">
      <c r="A8012" s="1" t="s">
        <v>8217</v>
      </c>
      <c r="B8012" s="1" t="s">
        <v>30</v>
      </c>
      <c r="C8012" s="1" t="str">
        <f t="array" ref="C8012">_xlfn.XLOOKUP($B8012, sales_teams!$A$2:$A$36, sales_teams!$B$2:$B$36)</f>
        <v>Melvin Marxen</v>
      </c>
      <c r="D8012" s="1" t="str">
        <f t="array" ref="D8012">_xlfn.XLOOKUP($B8012, sales_teams!$A$2:$A$36, sales_teams!$C$2:$C$36)</f>
        <v>Central</v>
      </c>
      <c r="E8012" s="1" t="s">
        <v>179</v>
      </c>
      <c r="F8012" s="1" t="s">
        <v>157</v>
      </c>
      <c r="G8012" s="1" t="str">
        <f t="array" ref="G8012">IF($F8012="", "", _xlfn.XLOOKUP($F8012,accounts!$A$2:$A$86,accounts!$B$2:$B$86, "Other"))</f>
        <v>retail</v>
      </c>
      <c r="H8012" s="1" t="str">
        <f t="array" ref="H8012">IF($F8012="", "", IFS(_xlfn.XLOOKUP($F8012, accounts!$A$2:$A$86, accounts!$E$2:$E$86, 0)&gt;=1000, "Enterprise", _xlfn.XLOOKUP($F8012, accounts!$A$2:$A$86, accounts!$E$2:$E$86, 0)&gt;=100, "Mid-Market", TRUE, "SMB"))</f>
        <v>Enterprise</v>
      </c>
      <c r="I8012" s="1" t="str">
        <f t="array" ref="I8012">IF($F8012="", "", _xlfn.XLOOKUP($F8012,accounts!$A$2:$A$86,accounts!$F$2:$F$86, "Other"))</f>
        <v>Belgium</v>
      </c>
      <c r="J8012" s="1" t="s">
        <v>131</v>
      </c>
      <c r="K8012" s="3">
        <v>43051.0</v>
      </c>
      <c r="L8012" s="3">
        <v>43090.0</v>
      </c>
      <c r="M8012" s="1">
        <v>49.0</v>
      </c>
    </row>
    <row r="8013">
      <c r="A8013" s="1" t="s">
        <v>8218</v>
      </c>
      <c r="B8013" s="1" t="s">
        <v>42</v>
      </c>
      <c r="C8013" s="1" t="str">
        <f t="array" ref="C8013">_xlfn.XLOOKUP($B8013, sales_teams!$A$2:$A$36, sales_teams!$B$2:$B$36)</f>
        <v>Cara Losch</v>
      </c>
      <c r="D8013" s="1" t="str">
        <f t="array" ref="D8013">_xlfn.XLOOKUP($B8013, sales_teams!$A$2:$A$36, sales_teams!$C$2:$C$36)</f>
        <v>East</v>
      </c>
      <c r="E8013" s="1" t="s">
        <v>188</v>
      </c>
      <c r="F8013" s="1" t="s">
        <v>159</v>
      </c>
      <c r="G8013" s="1" t="str">
        <f t="array" ref="G8013">IF($F8013="", "", _xlfn.XLOOKUP($F8013,accounts!$A$2:$A$86,accounts!$B$2:$B$86, "Other"))</f>
        <v>retail</v>
      </c>
      <c r="H8013" s="1" t="str">
        <f t="array" ref="H8013">IF($F8013="", "", IFS(_xlfn.XLOOKUP($F8013, accounts!$A$2:$A$86, accounts!$E$2:$E$86, 0)&gt;=1000, "Enterprise", _xlfn.XLOOKUP($F8013, accounts!$A$2:$A$86, accounts!$E$2:$E$86, 0)&gt;=100, "Mid-Market", TRUE, "SMB"))</f>
        <v>Mid-Market</v>
      </c>
      <c r="I8013" s="1" t="str">
        <f t="array" ref="I8013">IF($F8013="", "", _xlfn.XLOOKUP($F8013,accounts!$A$2:$A$86,accounts!$F$2:$F$86, "Other"))</f>
        <v>Romania</v>
      </c>
      <c r="J8013" s="1" t="s">
        <v>192</v>
      </c>
      <c r="K8013" s="3">
        <v>43051.0</v>
      </c>
      <c r="L8013" s="3">
        <v>43060.0</v>
      </c>
      <c r="M8013" s="1">
        <v>0.0</v>
      </c>
    </row>
    <row r="8014">
      <c r="A8014" s="1" t="s">
        <v>8219</v>
      </c>
      <c r="B8014" s="1" t="s">
        <v>26</v>
      </c>
      <c r="C8014" s="1" t="str">
        <f t="array" ref="C8014">_xlfn.XLOOKUP($B8014, sales_teams!$A$2:$A$36, sales_teams!$B$2:$B$36)</f>
        <v>Melvin Marxen</v>
      </c>
      <c r="D8014" s="1" t="str">
        <f t="array" ref="D8014">_xlfn.XLOOKUP($B8014, sales_teams!$A$2:$A$36, sales_teams!$C$2:$C$36)</f>
        <v>Central</v>
      </c>
      <c r="E8014" s="1" t="s">
        <v>181</v>
      </c>
      <c r="F8014" s="1" t="s">
        <v>106</v>
      </c>
      <c r="G8014" s="1" t="str">
        <f t="array" ref="G8014">IF($F8014="", "", _xlfn.XLOOKUP($F8014,accounts!$A$2:$A$86,accounts!$B$2:$B$86, "Other"))</f>
        <v>retail</v>
      </c>
      <c r="H8014" s="1" t="str">
        <f t="array" ref="H8014">IF($F8014="", "", IFS(_xlfn.XLOOKUP($F8014, accounts!$A$2:$A$86, accounts!$E$2:$E$86, 0)&gt;=1000, "Enterprise", _xlfn.XLOOKUP($F8014, accounts!$A$2:$A$86, accounts!$E$2:$E$86, 0)&gt;=100, "Mid-Market", TRUE, "SMB"))</f>
        <v>Enterprise</v>
      </c>
      <c r="I8014" s="1" t="str">
        <f t="array" ref="I8014">IF($F8014="", "", _xlfn.XLOOKUP($F8014,accounts!$A$2:$A$86,accounts!$F$2:$F$86, "Other"))</f>
        <v>Italy</v>
      </c>
      <c r="J8014" s="1" t="s">
        <v>131</v>
      </c>
      <c r="K8014" s="3">
        <v>43051.0</v>
      </c>
      <c r="L8014" s="3">
        <v>43097.0</v>
      </c>
      <c r="M8014" s="1">
        <v>650.0</v>
      </c>
    </row>
    <row r="8015">
      <c r="A8015" s="1" t="s">
        <v>8220</v>
      </c>
      <c r="B8015" s="1" t="s">
        <v>102</v>
      </c>
      <c r="C8015" s="1" t="str">
        <f t="array" ref="C8015">_xlfn.XLOOKUP($B8015, sales_teams!$A$2:$A$36, sales_teams!$B$2:$B$36)</f>
        <v>Summer Sewald</v>
      </c>
      <c r="D8015" s="1" t="str">
        <f t="array" ref="D8015">_xlfn.XLOOKUP($B8015, sales_teams!$A$2:$A$36, sales_teams!$C$2:$C$36)</f>
        <v>West</v>
      </c>
      <c r="E8015" s="1" t="s">
        <v>181</v>
      </c>
      <c r="F8015" s="1" t="s">
        <v>130</v>
      </c>
      <c r="G8015" s="1" t="str">
        <f t="array" ref="G8015">IF($F8015="", "", _xlfn.XLOOKUP($F8015,accounts!$A$2:$A$86,accounts!$B$2:$B$86, "Other"))</f>
        <v>medical</v>
      </c>
      <c r="H8015" s="1" t="str">
        <f t="array" ref="H8015">IF($F8015="", "", IFS(_xlfn.XLOOKUP($F8015, accounts!$A$2:$A$86, accounts!$E$2:$E$86, 0)&gt;=1000, "Enterprise", _xlfn.XLOOKUP($F8015, accounts!$A$2:$A$86, accounts!$E$2:$E$86, 0)&gt;=100, "Mid-Market", TRUE, "SMB"))</f>
        <v>Enterprise</v>
      </c>
      <c r="I8015" s="1" t="str">
        <f t="array" ref="I8015">IF($F8015="", "", _xlfn.XLOOKUP($F8015,accounts!$A$2:$A$86,accounts!$F$2:$F$86, "Other"))</f>
        <v>United States</v>
      </c>
      <c r="J8015" s="1" t="s">
        <v>131</v>
      </c>
      <c r="K8015" s="3">
        <v>43051.0</v>
      </c>
      <c r="L8015" s="3">
        <v>43098.0</v>
      </c>
      <c r="M8015" s="1">
        <v>470.0</v>
      </c>
    </row>
    <row r="8016">
      <c r="A8016" s="1" t="s">
        <v>8221</v>
      </c>
      <c r="B8016" s="1" t="s">
        <v>17</v>
      </c>
      <c r="C8016" s="1" t="str">
        <f t="array" ref="C8016">_xlfn.XLOOKUP($B8016, sales_teams!$A$2:$A$36, sales_teams!$B$2:$B$36)</f>
        <v>Dustin Brinkmann</v>
      </c>
      <c r="D8016" s="1" t="str">
        <f t="array" ref="D8016">_xlfn.XLOOKUP($B8016, sales_teams!$A$2:$A$36, sales_teams!$C$2:$C$36)</f>
        <v>Central</v>
      </c>
      <c r="E8016" s="1" t="s">
        <v>181</v>
      </c>
      <c r="F8016" s="1" t="s">
        <v>122</v>
      </c>
      <c r="G8016" s="1" t="str">
        <f t="array" ref="G8016">IF($F8016="", "", _xlfn.XLOOKUP($F8016,accounts!$A$2:$A$86,accounts!$B$2:$B$86, "Other"))</f>
        <v>medical</v>
      </c>
      <c r="H8016" s="1" t="str">
        <f t="array" ref="H8016">IF($F8016="", "", IFS(_xlfn.XLOOKUP($F8016, accounts!$A$2:$A$86, accounts!$E$2:$E$86, 0)&gt;=1000, "Enterprise", _xlfn.XLOOKUP($F8016, accounts!$A$2:$A$86, accounts!$E$2:$E$86, 0)&gt;=100, "Mid-Market", TRUE, "SMB"))</f>
        <v>Enterprise</v>
      </c>
      <c r="I8016" s="1" t="str">
        <f t="array" ref="I8016">IF($F8016="", "", _xlfn.XLOOKUP($F8016,accounts!$A$2:$A$86,accounts!$F$2:$F$86, "Other"))</f>
        <v>United States</v>
      </c>
      <c r="J8016" s="1" t="s">
        <v>131</v>
      </c>
      <c r="K8016" s="3">
        <v>43051.0</v>
      </c>
      <c r="L8016" s="3">
        <v>43100.0</v>
      </c>
      <c r="M8016" s="1">
        <v>567.0</v>
      </c>
    </row>
    <row r="8017">
      <c r="A8017" s="1" t="s">
        <v>8222</v>
      </c>
      <c r="B8017" s="1" t="s">
        <v>92</v>
      </c>
      <c r="C8017" s="1" t="str">
        <f t="array" ref="C8017">_xlfn.XLOOKUP($B8017, sales_teams!$A$2:$A$36, sales_teams!$B$2:$B$36)</f>
        <v>Celia Rouche</v>
      </c>
      <c r="D8017" s="1" t="str">
        <f t="array" ref="D8017">_xlfn.XLOOKUP($B8017, sales_teams!$A$2:$A$36, sales_teams!$C$2:$C$36)</f>
        <v>West</v>
      </c>
      <c r="E8017" s="1" t="s">
        <v>188</v>
      </c>
      <c r="F8017" s="1" t="s">
        <v>137</v>
      </c>
      <c r="G8017" s="1" t="str">
        <f t="array" ref="G8017">IF($F8017="", "", _xlfn.XLOOKUP($F8017,accounts!$A$2:$A$86,accounts!$B$2:$B$86, "Other"))</f>
        <v>services</v>
      </c>
      <c r="H8017" s="1" t="str">
        <f t="array" ref="H8017">IF($F8017="", "", IFS(_xlfn.XLOOKUP($F8017, accounts!$A$2:$A$86, accounts!$E$2:$E$86, 0)&gt;=1000, "Enterprise", _xlfn.XLOOKUP($F8017, accounts!$A$2:$A$86, accounts!$E$2:$E$86, 0)&gt;=100, "Mid-Market", TRUE, "SMB"))</f>
        <v>Enterprise</v>
      </c>
      <c r="I8017" s="1" t="str">
        <f t="array" ref="I8017">IF($F8017="", "", _xlfn.XLOOKUP($F8017,accounts!$A$2:$A$86,accounts!$F$2:$F$86, "Other"))</f>
        <v>Germany</v>
      </c>
      <c r="J8017" s="1" t="s">
        <v>131</v>
      </c>
      <c r="K8017" s="3">
        <v>43051.0</v>
      </c>
      <c r="L8017" s="3">
        <v>43094.0</v>
      </c>
      <c r="M8017" s="1">
        <v>3836.0</v>
      </c>
    </row>
    <row r="8018">
      <c r="A8018" s="1" t="s">
        <v>8223</v>
      </c>
      <c r="B8018" s="1" t="s">
        <v>24</v>
      </c>
      <c r="C8018" s="1" t="str">
        <f t="array" ref="C8018">_xlfn.XLOOKUP($B8018, sales_teams!$A$2:$A$36, sales_teams!$B$2:$B$36)</f>
        <v>Melvin Marxen</v>
      </c>
      <c r="D8018" s="1" t="str">
        <f t="array" ref="D8018">_xlfn.XLOOKUP($B8018, sales_teams!$A$2:$A$36, sales_teams!$C$2:$C$36)</f>
        <v>Central</v>
      </c>
      <c r="E8018" s="1" t="s">
        <v>194</v>
      </c>
      <c r="F8018" s="1" t="s">
        <v>145</v>
      </c>
      <c r="G8018" s="1" t="str">
        <f t="array" ref="G8018">IF($F8018="", "", _xlfn.XLOOKUP($F8018,accounts!$A$2:$A$86,accounts!$B$2:$B$86, "Other"))</f>
        <v>technology</v>
      </c>
      <c r="H8018" s="1" t="str">
        <f t="array" ref="H8018">IF($F8018="", "", IFS(_xlfn.XLOOKUP($F8018, accounts!$A$2:$A$86, accounts!$E$2:$E$86, 0)&gt;=1000, "Enterprise", _xlfn.XLOOKUP($F8018, accounts!$A$2:$A$86, accounts!$E$2:$E$86, 0)&gt;=100, "Mid-Market", TRUE, "SMB"))</f>
        <v>Enterprise</v>
      </c>
      <c r="I8018" s="1" t="str">
        <f t="array" ref="I8018">IF($F8018="", "", _xlfn.XLOOKUP($F8018,accounts!$A$2:$A$86,accounts!$F$2:$F$86, "Other"))</f>
        <v>Panama</v>
      </c>
      <c r="J8018" s="1" t="s">
        <v>131</v>
      </c>
      <c r="K8018" s="3">
        <v>43051.0</v>
      </c>
      <c r="L8018" s="3">
        <v>43053.0</v>
      </c>
      <c r="M8018" s="1">
        <v>5916.0</v>
      </c>
    </row>
    <row r="8019">
      <c r="A8019" s="1" t="s">
        <v>8224</v>
      </c>
      <c r="B8019" s="1" t="s">
        <v>107</v>
      </c>
      <c r="C8019" s="1" t="str">
        <f t="array" ref="C8019">_xlfn.XLOOKUP($B8019, sales_teams!$A$2:$A$36, sales_teams!$B$2:$B$36)</f>
        <v>Summer Sewald</v>
      </c>
      <c r="D8019" s="1" t="str">
        <f t="array" ref="D8019">_xlfn.XLOOKUP($B8019, sales_teams!$A$2:$A$36, sales_teams!$C$2:$C$36)</f>
        <v>West</v>
      </c>
      <c r="E8019" s="1" t="s">
        <v>109</v>
      </c>
      <c r="F8019" s="1" t="s">
        <v>50</v>
      </c>
      <c r="G8019" s="1" t="str">
        <f t="array" ref="G8019">IF($F8019="", "", _xlfn.XLOOKUP($F8019,accounts!$A$2:$A$86,accounts!$B$2:$B$86, "Other"))</f>
        <v>entertainment</v>
      </c>
      <c r="H8019" s="1" t="str">
        <f t="array" ref="H8019">IF($F8019="", "", IFS(_xlfn.XLOOKUP($F8019, accounts!$A$2:$A$86, accounts!$E$2:$E$86, 0)&gt;=1000, "Enterprise", _xlfn.XLOOKUP($F8019, accounts!$A$2:$A$86, accounts!$E$2:$E$86, 0)&gt;=100, "Mid-Market", TRUE, "SMB"))</f>
        <v>Enterprise</v>
      </c>
      <c r="I8019" s="1" t="str">
        <f t="array" ref="I8019">IF($F8019="", "", _xlfn.XLOOKUP($F8019,accounts!$A$2:$A$86,accounts!$F$2:$F$86, "Other"))</f>
        <v>United States</v>
      </c>
      <c r="J8019" s="1" t="s">
        <v>131</v>
      </c>
      <c r="K8019" s="3">
        <v>43051.0</v>
      </c>
      <c r="L8019" s="3">
        <v>43061.0</v>
      </c>
      <c r="M8019" s="1">
        <v>938.0</v>
      </c>
    </row>
    <row r="8020">
      <c r="A8020" s="1" t="s">
        <v>8225</v>
      </c>
      <c r="B8020" s="1" t="s">
        <v>107</v>
      </c>
      <c r="C8020" s="1" t="str">
        <f t="array" ref="C8020">_xlfn.XLOOKUP($B8020, sales_teams!$A$2:$A$36, sales_teams!$B$2:$B$36)</f>
        <v>Summer Sewald</v>
      </c>
      <c r="D8020" s="1" t="str">
        <f t="array" ref="D8020">_xlfn.XLOOKUP($B8020, sales_teams!$A$2:$A$36, sales_teams!$C$2:$C$36)</f>
        <v>West</v>
      </c>
      <c r="E8020" s="1" t="s">
        <v>109</v>
      </c>
      <c r="F8020" s="1" t="s">
        <v>125</v>
      </c>
      <c r="G8020" s="1" t="str">
        <f t="array" ref="G8020">IF($F8020="", "", _xlfn.XLOOKUP($F8020,accounts!$A$2:$A$86,accounts!$B$2:$B$86, "Other"))</f>
        <v>software</v>
      </c>
      <c r="H8020" s="1" t="str">
        <f t="array" ref="H8020">IF($F8020="", "", IFS(_xlfn.XLOOKUP($F8020, accounts!$A$2:$A$86, accounts!$E$2:$E$86, 0)&gt;=1000, "Enterprise", _xlfn.XLOOKUP($F8020, accounts!$A$2:$A$86, accounts!$E$2:$E$86, 0)&gt;=100, "Mid-Market", TRUE, "SMB"))</f>
        <v>Enterprise</v>
      </c>
      <c r="I8020" s="1" t="str">
        <f t="array" ref="I8020">IF($F8020="", "", _xlfn.XLOOKUP($F8020,accounts!$A$2:$A$86,accounts!$F$2:$F$86, "Other"))</f>
        <v>United States</v>
      </c>
      <c r="J8020" s="1" t="s">
        <v>131</v>
      </c>
      <c r="K8020" s="3">
        <v>43051.0</v>
      </c>
      <c r="L8020" s="3">
        <v>43054.0</v>
      </c>
      <c r="M8020" s="1">
        <v>1124.0</v>
      </c>
    </row>
    <row r="8021">
      <c r="A8021" s="1" t="s">
        <v>8226</v>
      </c>
      <c r="B8021" s="1" t="s">
        <v>15</v>
      </c>
      <c r="C8021" s="1" t="str">
        <f t="array" ref="C8021">_xlfn.XLOOKUP($B8021, sales_teams!$A$2:$A$36, sales_teams!$B$2:$B$36)</f>
        <v>Dustin Brinkmann</v>
      </c>
      <c r="D8021" s="1" t="str">
        <f t="array" ref="D8021">_xlfn.XLOOKUP($B8021, sales_teams!$A$2:$A$36, sales_teams!$C$2:$C$36)</f>
        <v>Central</v>
      </c>
      <c r="E8021" s="1" t="s">
        <v>179</v>
      </c>
      <c r="F8021" s="1" t="s">
        <v>113</v>
      </c>
      <c r="G8021" s="1" t="str">
        <f t="array" ref="G8021">IF($F8021="", "", _xlfn.XLOOKUP($F8021,accounts!$A$2:$A$86,accounts!$B$2:$B$86, "Other"))</f>
        <v>telecommunications</v>
      </c>
      <c r="H8021" s="1" t="str">
        <f t="array" ref="H8021">IF($F8021="", "", IFS(_xlfn.XLOOKUP($F8021, accounts!$A$2:$A$86, accounts!$E$2:$E$86, 0)&gt;=1000, "Enterprise", _xlfn.XLOOKUP($F8021, accounts!$A$2:$A$86, accounts!$E$2:$E$86, 0)&gt;=100, "Mid-Market", TRUE, "SMB"))</f>
        <v>Mid-Market</v>
      </c>
      <c r="I8021" s="1" t="str">
        <f t="array" ref="I8021">IF($F8021="", "", _xlfn.XLOOKUP($F8021,accounts!$A$2:$A$86,accounts!$F$2:$F$86, "Other"))</f>
        <v>United States</v>
      </c>
      <c r="J8021" s="1" t="s">
        <v>131</v>
      </c>
      <c r="K8021" s="3">
        <v>43051.0</v>
      </c>
      <c r="L8021" s="3">
        <v>43070.0</v>
      </c>
      <c r="M8021" s="1">
        <v>61.0</v>
      </c>
    </row>
    <row r="8022">
      <c r="A8022" s="1" t="s">
        <v>8227</v>
      </c>
      <c r="B8022" s="1" t="s">
        <v>60</v>
      </c>
      <c r="C8022" s="1" t="str">
        <f t="array" ref="C8022">_xlfn.XLOOKUP($B8022, sales_teams!$A$2:$A$36, sales_teams!$B$2:$B$36)</f>
        <v>Celia Rouche</v>
      </c>
      <c r="D8022" s="1" t="str">
        <f t="array" ref="D8022">_xlfn.XLOOKUP($B8022, sales_teams!$A$2:$A$36, sales_teams!$C$2:$C$36)</f>
        <v>West</v>
      </c>
      <c r="E8022" s="1" t="s">
        <v>179</v>
      </c>
      <c r="F8022" s="1" t="s">
        <v>85</v>
      </c>
      <c r="G8022" s="1" t="str">
        <f t="array" ref="G8022">IF($F8022="", "", _xlfn.XLOOKUP($F8022,accounts!$A$2:$A$86,accounts!$B$2:$B$86, "Other"))</f>
        <v>telecommunications</v>
      </c>
      <c r="H8022" s="1" t="str">
        <f t="array" ref="H8022">IF($F8022="", "", IFS(_xlfn.XLOOKUP($F8022, accounts!$A$2:$A$86, accounts!$E$2:$E$86, 0)&gt;=1000, "Enterprise", _xlfn.XLOOKUP($F8022, accounts!$A$2:$A$86, accounts!$E$2:$E$86, 0)&gt;=100, "Mid-Market", TRUE, "SMB"))</f>
        <v>Enterprise</v>
      </c>
      <c r="I8022" s="1" t="str">
        <f t="array" ref="I8022">IF($F8022="", "", _xlfn.XLOOKUP($F8022,accounts!$A$2:$A$86,accounts!$F$2:$F$86, "Other"))</f>
        <v>United States</v>
      </c>
      <c r="J8022" s="1" t="s">
        <v>192</v>
      </c>
      <c r="K8022" s="3">
        <v>43051.0</v>
      </c>
      <c r="L8022" s="3">
        <v>43093.0</v>
      </c>
      <c r="M8022" s="1">
        <v>0.0</v>
      </c>
    </row>
    <row r="8023">
      <c r="A8023" s="1" t="s">
        <v>8228</v>
      </c>
      <c r="B8023" s="1" t="s">
        <v>45</v>
      </c>
      <c r="C8023" s="1" t="str">
        <f t="array" ref="C8023">_xlfn.XLOOKUP($B8023, sales_teams!$A$2:$A$36, sales_teams!$B$2:$B$36)</f>
        <v>Cara Losch</v>
      </c>
      <c r="D8023" s="1" t="str">
        <f t="array" ref="D8023">_xlfn.XLOOKUP($B8023, sales_teams!$A$2:$A$36, sales_teams!$C$2:$C$36)</f>
        <v>East</v>
      </c>
      <c r="E8023" s="1" t="s">
        <v>188</v>
      </c>
      <c r="F8023" s="1" t="s">
        <v>132</v>
      </c>
      <c r="G8023" s="1" t="str">
        <f t="array" ref="G8023">IF($F8023="", "", _xlfn.XLOOKUP($F8023,accounts!$A$2:$A$86,accounts!$B$2:$B$86, "Other"))</f>
        <v>marketing</v>
      </c>
      <c r="H8023" s="1" t="str">
        <f t="array" ref="H8023">IF($F8023="", "", IFS(_xlfn.XLOOKUP($F8023, accounts!$A$2:$A$86, accounts!$E$2:$E$86, 0)&gt;=1000, "Enterprise", _xlfn.XLOOKUP($F8023, accounts!$A$2:$A$86, accounts!$E$2:$E$86, 0)&gt;=100, "Mid-Market", TRUE, "SMB"))</f>
        <v>Enterprise</v>
      </c>
      <c r="I8023" s="1" t="str">
        <f t="array" ref="I8023">IF($F8023="", "", _xlfn.XLOOKUP($F8023,accounts!$A$2:$A$86,accounts!$F$2:$F$86, "Other"))</f>
        <v>Jordan</v>
      </c>
      <c r="J8023" s="1" t="s">
        <v>131</v>
      </c>
      <c r="K8023" s="3">
        <v>43051.0</v>
      </c>
      <c r="L8023" s="3">
        <v>43058.0</v>
      </c>
      <c r="M8023" s="1">
        <v>4011.0</v>
      </c>
    </row>
    <row r="8024">
      <c r="A8024" s="1" t="s">
        <v>8229</v>
      </c>
      <c r="B8024" s="1" t="s">
        <v>105</v>
      </c>
      <c r="C8024" s="1" t="str">
        <f t="array" ref="C8024">_xlfn.XLOOKUP($B8024, sales_teams!$A$2:$A$36, sales_teams!$B$2:$B$36)</f>
        <v>Summer Sewald</v>
      </c>
      <c r="D8024" s="1" t="str">
        <f t="array" ref="D8024">_xlfn.XLOOKUP($B8024, sales_teams!$A$2:$A$36, sales_teams!$C$2:$C$36)</f>
        <v>West</v>
      </c>
      <c r="E8024" s="1" t="s">
        <v>109</v>
      </c>
      <c r="F8024" s="1" t="s">
        <v>118</v>
      </c>
      <c r="G8024" s="1" t="str">
        <f t="array" ref="G8024">IF($F8024="", "", _xlfn.XLOOKUP($F8024,accounts!$A$2:$A$86,accounts!$B$2:$B$86, "Other"))</f>
        <v>services</v>
      </c>
      <c r="H8024" s="1" t="str">
        <f t="array" ref="H8024">IF($F8024="", "", IFS(_xlfn.XLOOKUP($F8024, accounts!$A$2:$A$86, accounts!$E$2:$E$86, 0)&gt;=1000, "Enterprise", _xlfn.XLOOKUP($F8024, accounts!$A$2:$A$86, accounts!$E$2:$E$86, 0)&gt;=100, "Mid-Market", TRUE, "SMB"))</f>
        <v>Enterprise</v>
      </c>
      <c r="I8024" s="1" t="str">
        <f t="array" ref="I8024">IF($F8024="", "", _xlfn.XLOOKUP($F8024,accounts!$A$2:$A$86,accounts!$F$2:$F$86, "Other"))</f>
        <v>United States</v>
      </c>
      <c r="J8024" s="1" t="s">
        <v>192</v>
      </c>
      <c r="K8024" s="3">
        <v>43051.0</v>
      </c>
      <c r="L8024" s="3">
        <v>43054.0</v>
      </c>
      <c r="M8024" s="1">
        <v>0.0</v>
      </c>
    </row>
    <row r="8025">
      <c r="A8025" s="1" t="s">
        <v>8230</v>
      </c>
      <c r="B8025" s="1" t="s">
        <v>105</v>
      </c>
      <c r="C8025" s="1" t="str">
        <f t="array" ref="C8025">_xlfn.XLOOKUP($B8025, sales_teams!$A$2:$A$36, sales_teams!$B$2:$B$36)</f>
        <v>Summer Sewald</v>
      </c>
      <c r="D8025" s="1" t="str">
        <f t="array" ref="D8025">_xlfn.XLOOKUP($B8025, sales_teams!$A$2:$A$36, sales_teams!$C$2:$C$36)</f>
        <v>West</v>
      </c>
      <c r="E8025" s="1" t="s">
        <v>148</v>
      </c>
      <c r="F8025" s="1" t="s">
        <v>143</v>
      </c>
      <c r="G8025" s="1" t="str">
        <f t="array" ref="G8025">IF($F8025="", "", _xlfn.XLOOKUP($F8025,accounts!$A$2:$A$86,accounts!$B$2:$B$86, "Other"))</f>
        <v>entertainment</v>
      </c>
      <c r="H8025" s="1" t="str">
        <f t="array" ref="H8025">IF($F8025="", "", IFS(_xlfn.XLOOKUP($F8025, accounts!$A$2:$A$86, accounts!$E$2:$E$86, 0)&gt;=1000, "Enterprise", _xlfn.XLOOKUP($F8025, accounts!$A$2:$A$86, accounts!$E$2:$E$86, 0)&gt;=100, "Mid-Market", TRUE, "SMB"))</f>
        <v>Mid-Market</v>
      </c>
      <c r="I8025" s="1" t="str">
        <f t="array" ref="I8025">IF($F8025="", "", _xlfn.XLOOKUP($F8025,accounts!$A$2:$A$86,accounts!$F$2:$F$86, "Other"))</f>
        <v>United States</v>
      </c>
      <c r="J8025" s="1" t="s">
        <v>131</v>
      </c>
      <c r="K8025" s="3">
        <v>43051.0</v>
      </c>
      <c r="L8025" s="3">
        <v>43056.0</v>
      </c>
      <c r="M8025" s="1">
        <v>5144.0</v>
      </c>
    </row>
    <row r="8026">
      <c r="A8026" s="1" t="s">
        <v>8231</v>
      </c>
      <c r="B8026" s="1" t="s">
        <v>57</v>
      </c>
      <c r="C8026" s="1" t="str">
        <f t="array" ref="C8026">_xlfn.XLOOKUP($B8026, sales_teams!$A$2:$A$36, sales_teams!$B$2:$B$36)</f>
        <v>Rocco Neubert</v>
      </c>
      <c r="D8026" s="1" t="str">
        <f t="array" ref="D8026">_xlfn.XLOOKUP($B8026, sales_teams!$A$2:$A$36, sales_teams!$C$2:$C$36)</f>
        <v>East</v>
      </c>
      <c r="E8026" s="1" t="s">
        <v>181</v>
      </c>
      <c r="F8026" s="1" t="s">
        <v>177</v>
      </c>
      <c r="G8026" s="1" t="str">
        <f t="array" ref="G8026">IF($F8026="", "", _xlfn.XLOOKUP($F8026,accounts!$A$2:$A$86,accounts!$B$2:$B$86, "Other"))</f>
        <v>software</v>
      </c>
      <c r="H8026" s="1" t="str">
        <f t="array" ref="H8026">IF($F8026="", "", IFS(_xlfn.XLOOKUP($F8026, accounts!$A$2:$A$86, accounts!$E$2:$E$86, 0)&gt;=1000, "Enterprise", _xlfn.XLOOKUP($F8026, accounts!$A$2:$A$86, accounts!$E$2:$E$86, 0)&gt;=100, "Mid-Market", TRUE, "SMB"))</f>
        <v>Enterprise</v>
      </c>
      <c r="I8026" s="1" t="str">
        <f t="array" ref="I8026">IF($F8026="", "", _xlfn.XLOOKUP($F8026,accounts!$A$2:$A$86,accounts!$F$2:$F$86, "Other"))</f>
        <v>United States</v>
      </c>
      <c r="J8026" s="1" t="s">
        <v>131</v>
      </c>
      <c r="K8026" s="3">
        <v>43052.0</v>
      </c>
      <c r="L8026" s="3">
        <v>43063.0</v>
      </c>
      <c r="M8026" s="1">
        <v>493.0</v>
      </c>
    </row>
    <row r="8027">
      <c r="A8027" s="1" t="s">
        <v>8232</v>
      </c>
      <c r="B8027" s="1" t="s">
        <v>52</v>
      </c>
      <c r="C8027" s="1" t="str">
        <f t="array" ref="C8027">_xlfn.XLOOKUP($B8027, sales_teams!$A$2:$A$36, sales_teams!$B$2:$B$36)</f>
        <v>Rocco Neubert</v>
      </c>
      <c r="D8027" s="1" t="str">
        <f t="array" ref="D8027">_xlfn.XLOOKUP($B8027, sales_teams!$A$2:$A$36, sales_teams!$C$2:$C$36)</f>
        <v>East</v>
      </c>
      <c r="E8027" s="1" t="s">
        <v>181</v>
      </c>
      <c r="F8027" s="1" t="s">
        <v>126</v>
      </c>
      <c r="G8027" s="1" t="str">
        <f t="array" ref="G8027">IF($F8027="", "", _xlfn.XLOOKUP($F8027,accounts!$A$2:$A$86,accounts!$B$2:$B$86, "Other"))</f>
        <v>retail</v>
      </c>
      <c r="H8027" s="1" t="str">
        <f t="array" ref="H8027">IF($F8027="", "", IFS(_xlfn.XLOOKUP($F8027, accounts!$A$2:$A$86, accounts!$E$2:$E$86, 0)&gt;=1000, "Enterprise", _xlfn.XLOOKUP($F8027, accounts!$A$2:$A$86, accounts!$E$2:$E$86, 0)&gt;=100, "Mid-Market", TRUE, "SMB"))</f>
        <v>Enterprise</v>
      </c>
      <c r="I8027" s="1" t="str">
        <f t="array" ref="I8027">IF($F8027="", "", _xlfn.XLOOKUP($F8027,accounts!$A$2:$A$86,accounts!$F$2:$F$86, "Other"))</f>
        <v>United States</v>
      </c>
      <c r="J8027" s="1" t="s">
        <v>192</v>
      </c>
      <c r="K8027" s="3">
        <v>43052.0</v>
      </c>
      <c r="L8027" s="3">
        <v>43062.0</v>
      </c>
      <c r="M8027" s="1">
        <v>0.0</v>
      </c>
    </row>
    <row r="8028">
      <c r="A8028" s="1" t="s">
        <v>8233</v>
      </c>
      <c r="B8028" s="1" t="s">
        <v>48</v>
      </c>
      <c r="C8028" s="1" t="str">
        <f t="array" ref="C8028">_xlfn.XLOOKUP($B8028, sales_teams!$A$2:$A$36, sales_teams!$B$2:$B$36)</f>
        <v>Rocco Neubert</v>
      </c>
      <c r="D8028" s="1" t="str">
        <f t="array" ref="D8028">_xlfn.XLOOKUP($B8028, sales_teams!$A$2:$A$36, sales_teams!$C$2:$C$36)</f>
        <v>East</v>
      </c>
      <c r="E8028" s="1" t="s">
        <v>109</v>
      </c>
      <c r="F8028" s="1" t="s">
        <v>126</v>
      </c>
      <c r="G8028" s="1" t="str">
        <f t="array" ref="G8028">IF($F8028="", "", _xlfn.XLOOKUP($F8028,accounts!$A$2:$A$86,accounts!$B$2:$B$86, "Other"))</f>
        <v>retail</v>
      </c>
      <c r="H8028" s="1" t="str">
        <f t="array" ref="H8028">IF($F8028="", "", IFS(_xlfn.XLOOKUP($F8028, accounts!$A$2:$A$86, accounts!$E$2:$E$86, 0)&gt;=1000, "Enterprise", _xlfn.XLOOKUP($F8028, accounts!$A$2:$A$86, accounts!$E$2:$E$86, 0)&gt;=100, "Mid-Market", TRUE, "SMB"))</f>
        <v>Enterprise</v>
      </c>
      <c r="I8028" s="1" t="str">
        <f t="array" ref="I8028">IF($F8028="", "", _xlfn.XLOOKUP($F8028,accounts!$A$2:$A$86,accounts!$F$2:$F$86, "Other"))</f>
        <v>United States</v>
      </c>
      <c r="J8028" s="1" t="s">
        <v>131</v>
      </c>
      <c r="K8028" s="3">
        <v>43052.0</v>
      </c>
      <c r="L8028" s="3">
        <v>43059.0</v>
      </c>
      <c r="M8028" s="1">
        <v>1224.0</v>
      </c>
    </row>
    <row r="8029">
      <c r="A8029" s="1" t="s">
        <v>8234</v>
      </c>
      <c r="B8029" s="1" t="s">
        <v>19</v>
      </c>
      <c r="C8029" s="1" t="str">
        <f t="array" ref="C8029">_xlfn.XLOOKUP($B8029, sales_teams!$A$2:$A$36, sales_teams!$B$2:$B$36)</f>
        <v>Melvin Marxen</v>
      </c>
      <c r="D8029" s="1" t="str">
        <f t="array" ref="D8029">_xlfn.XLOOKUP($B8029, sales_teams!$A$2:$A$36, sales_teams!$C$2:$C$36)</f>
        <v>Central</v>
      </c>
      <c r="E8029" s="1" t="s">
        <v>181</v>
      </c>
      <c r="F8029" s="1" t="s">
        <v>122</v>
      </c>
      <c r="G8029" s="1" t="str">
        <f t="array" ref="G8029">IF($F8029="", "", _xlfn.XLOOKUP($F8029,accounts!$A$2:$A$86,accounts!$B$2:$B$86, "Other"))</f>
        <v>medical</v>
      </c>
      <c r="H8029" s="1" t="str">
        <f t="array" ref="H8029">IF($F8029="", "", IFS(_xlfn.XLOOKUP($F8029, accounts!$A$2:$A$86, accounts!$E$2:$E$86, 0)&gt;=1000, "Enterprise", _xlfn.XLOOKUP($F8029, accounts!$A$2:$A$86, accounts!$E$2:$E$86, 0)&gt;=100, "Mid-Market", TRUE, "SMB"))</f>
        <v>Enterprise</v>
      </c>
      <c r="I8029" s="1" t="str">
        <f t="array" ref="I8029">IF($F8029="", "", _xlfn.XLOOKUP($F8029,accounts!$A$2:$A$86,accounts!$F$2:$F$86, "Other"))</f>
        <v>United States</v>
      </c>
      <c r="J8029" s="1" t="s">
        <v>192</v>
      </c>
      <c r="K8029" s="3">
        <v>43052.0</v>
      </c>
      <c r="L8029" s="3">
        <v>43060.0</v>
      </c>
      <c r="M8029" s="1">
        <v>0.0</v>
      </c>
    </row>
    <row r="8030">
      <c r="A8030" s="1" t="s">
        <v>8235</v>
      </c>
      <c r="B8030" s="1" t="s">
        <v>104</v>
      </c>
      <c r="C8030" s="1" t="str">
        <f t="array" ref="C8030">_xlfn.XLOOKUP($B8030, sales_teams!$A$2:$A$36, sales_teams!$B$2:$B$36)</f>
        <v>Summer Sewald</v>
      </c>
      <c r="D8030" s="1" t="str">
        <f t="array" ref="D8030">_xlfn.XLOOKUP($B8030, sales_teams!$A$2:$A$36, sales_teams!$C$2:$C$36)</f>
        <v>West</v>
      </c>
      <c r="E8030" s="1" t="s">
        <v>181</v>
      </c>
      <c r="F8030" s="1" t="s">
        <v>127</v>
      </c>
      <c r="G8030" s="1" t="str">
        <f t="array" ref="G8030">IF($F8030="", "", _xlfn.XLOOKUP($F8030,accounts!$A$2:$A$86,accounts!$B$2:$B$86, "Other"))</f>
        <v>technology</v>
      </c>
      <c r="H8030" s="1" t="str">
        <f t="array" ref="H8030">IF($F8030="", "", IFS(_xlfn.XLOOKUP($F8030, accounts!$A$2:$A$86, accounts!$E$2:$E$86, 0)&gt;=1000, "Enterprise", _xlfn.XLOOKUP($F8030, accounts!$A$2:$A$86, accounts!$E$2:$E$86, 0)&gt;=100, "Mid-Market", TRUE, "SMB"))</f>
        <v>Enterprise</v>
      </c>
      <c r="I8030" s="1" t="str">
        <f t="array" ref="I8030">IF($F8030="", "", _xlfn.XLOOKUP($F8030,accounts!$A$2:$A$86,accounts!$F$2:$F$86, "Other"))</f>
        <v>United States</v>
      </c>
      <c r="J8030" s="1" t="s">
        <v>192</v>
      </c>
      <c r="K8030" s="3">
        <v>43052.0</v>
      </c>
      <c r="L8030" s="3">
        <v>43053.0</v>
      </c>
      <c r="M8030" s="1">
        <v>0.0</v>
      </c>
    </row>
    <row r="8031">
      <c r="A8031" s="1" t="s">
        <v>8236</v>
      </c>
      <c r="B8031" s="1" t="s">
        <v>104</v>
      </c>
      <c r="C8031" s="1" t="str">
        <f t="array" ref="C8031">_xlfn.XLOOKUP($B8031, sales_teams!$A$2:$A$36, sales_teams!$B$2:$B$36)</f>
        <v>Summer Sewald</v>
      </c>
      <c r="D8031" s="1" t="str">
        <f t="array" ref="D8031">_xlfn.XLOOKUP($B8031, sales_teams!$A$2:$A$36, sales_teams!$C$2:$C$36)</f>
        <v>West</v>
      </c>
      <c r="E8031" s="1" t="s">
        <v>148</v>
      </c>
      <c r="F8031" s="1" t="s">
        <v>119</v>
      </c>
      <c r="G8031" s="1" t="str">
        <f t="array" ref="G8031">IF($F8031="", "", _xlfn.XLOOKUP($F8031,accounts!$A$2:$A$86,accounts!$B$2:$B$86, "Other"))</f>
        <v>technology</v>
      </c>
      <c r="H8031" s="1" t="str">
        <f t="array" ref="H8031">IF($F8031="", "", IFS(_xlfn.XLOOKUP($F8031, accounts!$A$2:$A$86, accounts!$E$2:$E$86, 0)&gt;=1000, "Enterprise", _xlfn.XLOOKUP($F8031, accounts!$A$2:$A$86, accounts!$E$2:$E$86, 0)&gt;=100, "Mid-Market", TRUE, "SMB"))</f>
        <v>Enterprise</v>
      </c>
      <c r="I8031" s="1" t="str">
        <f t="array" ref="I8031">IF($F8031="", "", _xlfn.XLOOKUP($F8031,accounts!$A$2:$A$86,accounts!$F$2:$F$86, "Other"))</f>
        <v>Korea</v>
      </c>
      <c r="J8031" s="1" t="s">
        <v>192</v>
      </c>
      <c r="K8031" s="3">
        <v>43052.0</v>
      </c>
      <c r="L8031" s="3">
        <v>43069.0</v>
      </c>
      <c r="M8031" s="1">
        <v>0.0</v>
      </c>
    </row>
    <row r="8032">
      <c r="A8032" s="1" t="s">
        <v>8237</v>
      </c>
      <c r="B8032" s="1" t="s">
        <v>17</v>
      </c>
      <c r="C8032" s="1" t="str">
        <f t="array" ref="C8032">_xlfn.XLOOKUP($B8032, sales_teams!$A$2:$A$36, sales_teams!$B$2:$B$36)</f>
        <v>Dustin Brinkmann</v>
      </c>
      <c r="D8032" s="1" t="str">
        <f t="array" ref="D8032">_xlfn.XLOOKUP($B8032, sales_teams!$A$2:$A$36, sales_teams!$C$2:$C$36)</f>
        <v>Central</v>
      </c>
      <c r="E8032" s="1" t="s">
        <v>181</v>
      </c>
      <c r="F8032" s="1" t="s">
        <v>157</v>
      </c>
      <c r="G8032" s="1" t="str">
        <f t="array" ref="G8032">IF($F8032="", "", _xlfn.XLOOKUP($F8032,accounts!$A$2:$A$86,accounts!$B$2:$B$86, "Other"))</f>
        <v>retail</v>
      </c>
      <c r="H8032" s="1" t="str">
        <f t="array" ref="H8032">IF($F8032="", "", IFS(_xlfn.XLOOKUP($F8032, accounts!$A$2:$A$86, accounts!$E$2:$E$86, 0)&gt;=1000, "Enterprise", _xlfn.XLOOKUP($F8032, accounts!$A$2:$A$86, accounts!$E$2:$E$86, 0)&gt;=100, "Mid-Market", TRUE, "SMB"))</f>
        <v>Enterprise</v>
      </c>
      <c r="I8032" s="1" t="str">
        <f t="array" ref="I8032">IF($F8032="", "", _xlfn.XLOOKUP($F8032,accounts!$A$2:$A$86,accounts!$F$2:$F$86, "Other"))</f>
        <v>Belgium</v>
      </c>
      <c r="J8032" s="1" t="s">
        <v>192</v>
      </c>
      <c r="K8032" s="3">
        <v>43052.0</v>
      </c>
      <c r="L8032" s="3">
        <v>43058.0</v>
      </c>
      <c r="M8032" s="1">
        <v>0.0</v>
      </c>
    </row>
    <row r="8033">
      <c r="A8033" s="1" t="s">
        <v>8238</v>
      </c>
      <c r="B8033" s="1" t="s">
        <v>107</v>
      </c>
      <c r="C8033" s="1" t="str">
        <f t="array" ref="C8033">_xlfn.XLOOKUP($B8033, sales_teams!$A$2:$A$36, sales_teams!$B$2:$B$36)</f>
        <v>Summer Sewald</v>
      </c>
      <c r="D8033" s="1" t="str">
        <f t="array" ref="D8033">_xlfn.XLOOKUP($B8033, sales_teams!$A$2:$A$36, sales_teams!$C$2:$C$36)</f>
        <v>West</v>
      </c>
      <c r="E8033" s="1" t="s">
        <v>109</v>
      </c>
      <c r="G8033" s="1" t="str">
        <f t="array" ref="G8033">IF($F8033="", "", _xlfn.XLOOKUP($F8033,accounts!$A$2:$A$86,accounts!$B$2:$B$86, "Other"))</f>
        <v/>
      </c>
      <c r="H8033" s="1" t="str">
        <f t="array" ref="H8033">IF($F8033="", "", IFS(_xlfn.XLOOKUP($F8033, accounts!$A$2:$A$86, accounts!$E$2:$E$86, 0)&gt;=1000, "Enterprise", _xlfn.XLOOKUP($F8033, accounts!$A$2:$A$86, accounts!$E$2:$E$86, 0)&gt;=100, "Mid-Market", TRUE, "SMB"))</f>
        <v/>
      </c>
      <c r="I8033" s="1" t="str">
        <f t="array" ref="I8033">IF($F8033="", "", _xlfn.XLOOKUP($F8033,accounts!$A$2:$A$86,accounts!$F$2:$F$86, "Other"))</f>
        <v/>
      </c>
      <c r="J8033" s="1" t="s">
        <v>189</v>
      </c>
      <c r="K8033" s="3">
        <v>43052.0</v>
      </c>
    </row>
    <row r="8034">
      <c r="A8034" s="1" t="s">
        <v>8239</v>
      </c>
      <c r="B8034" s="1" t="s">
        <v>7</v>
      </c>
      <c r="C8034" s="1" t="str">
        <f t="array" ref="C8034">_xlfn.XLOOKUP($B8034, sales_teams!$A$2:$A$36, sales_teams!$B$2:$B$36)</f>
        <v>Dustin Brinkmann</v>
      </c>
      <c r="D8034" s="1" t="str">
        <f t="array" ref="D8034">_xlfn.XLOOKUP($B8034, sales_teams!$A$2:$A$36, sales_teams!$C$2:$C$36)</f>
        <v>Central</v>
      </c>
      <c r="E8034" s="1" t="s">
        <v>194</v>
      </c>
      <c r="F8034" s="1" t="s">
        <v>165</v>
      </c>
      <c r="G8034" s="1" t="str">
        <f t="array" ref="G8034">IF($F8034="", "", _xlfn.XLOOKUP($F8034,accounts!$A$2:$A$86,accounts!$B$2:$B$86, "Other"))</f>
        <v>telecommunications</v>
      </c>
      <c r="H8034" s="1" t="str">
        <f t="array" ref="H8034">IF($F8034="", "", IFS(_xlfn.XLOOKUP($F8034, accounts!$A$2:$A$86, accounts!$E$2:$E$86, 0)&gt;=1000, "Enterprise", _xlfn.XLOOKUP($F8034, accounts!$A$2:$A$86, accounts!$E$2:$E$86, 0)&gt;=100, "Mid-Market", TRUE, "SMB"))</f>
        <v>Enterprise</v>
      </c>
      <c r="I8034" s="1" t="str">
        <f t="array" ref="I8034">IF($F8034="", "", _xlfn.XLOOKUP($F8034,accounts!$A$2:$A$86,accounts!$F$2:$F$86, "Other"))</f>
        <v>United States</v>
      </c>
      <c r="J8034" s="1" t="s">
        <v>131</v>
      </c>
      <c r="K8034" s="3">
        <v>43053.0</v>
      </c>
      <c r="L8034" s="3">
        <v>43054.0</v>
      </c>
      <c r="M8034" s="1">
        <v>5276.0</v>
      </c>
    </row>
    <row r="8035">
      <c r="A8035" s="1" t="s">
        <v>8240</v>
      </c>
      <c r="B8035" s="1" t="s">
        <v>48</v>
      </c>
      <c r="C8035" s="1" t="str">
        <f t="array" ref="C8035">_xlfn.XLOOKUP($B8035, sales_teams!$A$2:$A$36, sales_teams!$B$2:$B$36)</f>
        <v>Rocco Neubert</v>
      </c>
      <c r="D8035" s="1" t="str">
        <f t="array" ref="D8035">_xlfn.XLOOKUP($B8035, sales_teams!$A$2:$A$36, sales_teams!$C$2:$C$36)</f>
        <v>East</v>
      </c>
      <c r="E8035" s="1" t="s">
        <v>109</v>
      </c>
      <c r="F8035" s="1" t="s">
        <v>47</v>
      </c>
      <c r="G8035" s="1" t="str">
        <f t="array" ref="G8035">IF($F8035="", "", _xlfn.XLOOKUP($F8035,accounts!$A$2:$A$86,accounts!$B$2:$B$86, "Other"))</f>
        <v>retail</v>
      </c>
      <c r="H8035" s="1" t="str">
        <f t="array" ref="H8035">IF($F8035="", "", IFS(_xlfn.XLOOKUP($F8035, accounts!$A$2:$A$86, accounts!$E$2:$E$86, 0)&gt;=1000, "Enterprise", _xlfn.XLOOKUP($F8035, accounts!$A$2:$A$86, accounts!$E$2:$E$86, 0)&gt;=100, "Mid-Market", TRUE, "SMB"))</f>
        <v>Enterprise</v>
      </c>
      <c r="I8035" s="1" t="str">
        <f t="array" ref="I8035">IF($F8035="", "", _xlfn.XLOOKUP($F8035,accounts!$A$2:$A$86,accounts!$F$2:$F$86, "Other"))</f>
        <v>United States</v>
      </c>
      <c r="J8035" s="1" t="s">
        <v>189</v>
      </c>
      <c r="K8035" s="3">
        <v>43053.0</v>
      </c>
    </row>
    <row r="8036">
      <c r="A8036" s="1" t="s">
        <v>8241</v>
      </c>
      <c r="B8036" s="1" t="s">
        <v>42</v>
      </c>
      <c r="C8036" s="1" t="str">
        <f t="array" ref="C8036">_xlfn.XLOOKUP($B8036, sales_teams!$A$2:$A$36, sales_teams!$B$2:$B$36)</f>
        <v>Cara Losch</v>
      </c>
      <c r="D8036" s="1" t="str">
        <f t="array" ref="D8036">_xlfn.XLOOKUP($B8036, sales_teams!$A$2:$A$36, sales_teams!$C$2:$C$36)</f>
        <v>East</v>
      </c>
      <c r="E8036" s="1" t="s">
        <v>194</v>
      </c>
      <c r="F8036" s="1" t="s">
        <v>32</v>
      </c>
      <c r="G8036" s="1" t="str">
        <f t="array" ref="G8036">IF($F8036="", "", _xlfn.XLOOKUP($F8036,accounts!$A$2:$A$86,accounts!$B$2:$B$86, "Other"))</f>
        <v>medical</v>
      </c>
      <c r="H8036" s="1" t="str">
        <f t="array" ref="H8036">IF($F8036="", "", IFS(_xlfn.XLOOKUP($F8036, accounts!$A$2:$A$86, accounts!$E$2:$E$86, 0)&gt;=1000, "Enterprise", _xlfn.XLOOKUP($F8036, accounts!$A$2:$A$86, accounts!$E$2:$E$86, 0)&gt;=100, "Mid-Market", TRUE, "SMB"))</f>
        <v>Enterprise</v>
      </c>
      <c r="I8036" s="1" t="str">
        <f t="array" ref="I8036">IF($F8036="", "", _xlfn.XLOOKUP($F8036,accounts!$A$2:$A$86,accounts!$F$2:$F$86, "Other"))</f>
        <v>United States</v>
      </c>
      <c r="J8036" s="1" t="s">
        <v>192</v>
      </c>
      <c r="K8036" s="3">
        <v>43053.0</v>
      </c>
      <c r="L8036" s="3">
        <v>43067.0</v>
      </c>
      <c r="M8036" s="1">
        <v>0.0</v>
      </c>
    </row>
    <row r="8037">
      <c r="A8037" s="1" t="s">
        <v>8242</v>
      </c>
      <c r="B8037" s="1" t="s">
        <v>26</v>
      </c>
      <c r="C8037" s="1" t="str">
        <f t="array" ref="C8037">_xlfn.XLOOKUP($B8037, sales_teams!$A$2:$A$36, sales_teams!$B$2:$B$36)</f>
        <v>Melvin Marxen</v>
      </c>
      <c r="D8037" s="1" t="str">
        <f t="array" ref="D8037">_xlfn.XLOOKUP($B8037, sales_teams!$A$2:$A$36, sales_teams!$C$2:$C$36)</f>
        <v>Central</v>
      </c>
      <c r="E8037" s="1" t="s">
        <v>109</v>
      </c>
      <c r="F8037" s="1" t="s">
        <v>128</v>
      </c>
      <c r="G8037" s="1" t="str">
        <f t="array" ref="G8037">IF($F8037="", "", _xlfn.XLOOKUP($F8037,accounts!$A$2:$A$86,accounts!$B$2:$B$86, "Other"))</f>
        <v>marketing</v>
      </c>
      <c r="H8037" s="1" t="str">
        <f t="array" ref="H8037">IF($F8037="", "", IFS(_xlfn.XLOOKUP($F8037, accounts!$A$2:$A$86, accounts!$E$2:$E$86, 0)&gt;=1000, "Enterprise", _xlfn.XLOOKUP($F8037, accounts!$A$2:$A$86, accounts!$E$2:$E$86, 0)&gt;=100, "Mid-Market", TRUE, "SMB"))</f>
        <v>Enterprise</v>
      </c>
      <c r="I8037" s="1" t="str">
        <f t="array" ref="I8037">IF($F8037="", "", _xlfn.XLOOKUP($F8037,accounts!$A$2:$A$86,accounts!$F$2:$F$86, "Other"))</f>
        <v>United States</v>
      </c>
      <c r="J8037" s="1" t="s">
        <v>192</v>
      </c>
      <c r="K8037" s="3">
        <v>43053.0</v>
      </c>
      <c r="L8037" s="3">
        <v>43059.0</v>
      </c>
      <c r="M8037" s="1">
        <v>0.0</v>
      </c>
    </row>
    <row r="8038">
      <c r="A8038" s="1" t="s">
        <v>8243</v>
      </c>
      <c r="B8038" s="1" t="s">
        <v>88</v>
      </c>
      <c r="C8038" s="1" t="str">
        <f t="array" ref="C8038">_xlfn.XLOOKUP($B8038, sales_teams!$A$2:$A$36, sales_teams!$B$2:$B$36)</f>
        <v>Celia Rouche</v>
      </c>
      <c r="D8038" s="1" t="str">
        <f t="array" ref="D8038">_xlfn.XLOOKUP($B8038, sales_teams!$A$2:$A$36, sales_teams!$C$2:$C$36)</f>
        <v>West</v>
      </c>
      <c r="E8038" s="1" t="s">
        <v>188</v>
      </c>
      <c r="F8038" s="1" t="s">
        <v>151</v>
      </c>
      <c r="G8038" s="1" t="str">
        <f t="array" ref="G8038">IF($F8038="", "", _xlfn.XLOOKUP($F8038,accounts!$A$2:$A$86,accounts!$B$2:$B$86, "Other"))</f>
        <v>software</v>
      </c>
      <c r="H8038" s="1" t="str">
        <f t="array" ref="H8038">IF($F8038="", "", IFS(_xlfn.XLOOKUP($F8038, accounts!$A$2:$A$86, accounts!$E$2:$E$86, 0)&gt;=1000, "Enterprise", _xlfn.XLOOKUP($F8038, accounts!$A$2:$A$86, accounts!$E$2:$E$86, 0)&gt;=100, "Mid-Market", TRUE, "SMB"))</f>
        <v>Enterprise</v>
      </c>
      <c r="I8038" s="1" t="str">
        <f t="array" ref="I8038">IF($F8038="", "", _xlfn.XLOOKUP($F8038,accounts!$A$2:$A$86,accounts!$F$2:$F$86, "Other"))</f>
        <v>United States</v>
      </c>
      <c r="J8038" s="1" t="s">
        <v>192</v>
      </c>
      <c r="K8038" s="3">
        <v>43053.0</v>
      </c>
      <c r="L8038" s="3">
        <v>43062.0</v>
      </c>
      <c r="M8038" s="1">
        <v>0.0</v>
      </c>
    </row>
    <row r="8039">
      <c r="A8039" s="1" t="s">
        <v>8244</v>
      </c>
      <c r="B8039" s="1" t="s">
        <v>99</v>
      </c>
      <c r="C8039" s="1" t="str">
        <f t="array" ref="C8039">_xlfn.XLOOKUP($B8039, sales_teams!$A$2:$A$36, sales_teams!$B$2:$B$36)</f>
        <v>Summer Sewald</v>
      </c>
      <c r="D8039" s="1" t="str">
        <f t="array" ref="D8039">_xlfn.XLOOKUP($B8039, sales_teams!$A$2:$A$36, sales_teams!$C$2:$C$36)</f>
        <v>West</v>
      </c>
      <c r="E8039" s="1" t="s">
        <v>181</v>
      </c>
      <c r="F8039" s="1" t="s">
        <v>170</v>
      </c>
      <c r="G8039" s="1" t="str">
        <f t="array" ref="G8039">IF($F8039="", "", _xlfn.XLOOKUP($F8039,accounts!$A$2:$A$86,accounts!$B$2:$B$86, "Other"))</f>
        <v>employment</v>
      </c>
      <c r="H8039" s="1" t="str">
        <f t="array" ref="H8039">IF($F8039="", "", IFS(_xlfn.XLOOKUP($F8039, accounts!$A$2:$A$86, accounts!$E$2:$E$86, 0)&gt;=1000, "Enterprise", _xlfn.XLOOKUP($F8039, accounts!$A$2:$A$86, accounts!$E$2:$E$86, 0)&gt;=100, "Mid-Market", TRUE, "SMB"))</f>
        <v>Enterprise</v>
      </c>
      <c r="I8039" s="1" t="str">
        <f t="array" ref="I8039">IF($F8039="", "", _xlfn.XLOOKUP($F8039,accounts!$A$2:$A$86,accounts!$F$2:$F$86, "Other"))</f>
        <v>United States</v>
      </c>
      <c r="J8039" s="1" t="s">
        <v>192</v>
      </c>
      <c r="K8039" s="3">
        <v>43053.0</v>
      </c>
      <c r="L8039" s="3">
        <v>43055.0</v>
      </c>
      <c r="M8039" s="1">
        <v>0.0</v>
      </c>
    </row>
    <row r="8040">
      <c r="A8040" s="1" t="s">
        <v>8245</v>
      </c>
      <c r="B8040" s="1" t="s">
        <v>24</v>
      </c>
      <c r="C8040" s="1" t="str">
        <f t="array" ref="C8040">_xlfn.XLOOKUP($B8040, sales_teams!$A$2:$A$36, sales_teams!$B$2:$B$36)</f>
        <v>Melvin Marxen</v>
      </c>
      <c r="D8040" s="1" t="str">
        <f t="array" ref="D8040">_xlfn.XLOOKUP($B8040, sales_teams!$A$2:$A$36, sales_teams!$C$2:$C$36)</f>
        <v>Central</v>
      </c>
      <c r="E8040" s="1" t="s">
        <v>109</v>
      </c>
      <c r="F8040" s="1" t="s">
        <v>149</v>
      </c>
      <c r="G8040" s="1" t="str">
        <f t="array" ref="G8040">IF($F8040="", "", _xlfn.XLOOKUP($F8040,accounts!$A$2:$A$86,accounts!$B$2:$B$86, "Other"))</f>
        <v>medical</v>
      </c>
      <c r="H8040" s="1" t="str">
        <f t="array" ref="H8040">IF($F8040="", "", IFS(_xlfn.XLOOKUP($F8040, accounts!$A$2:$A$86, accounts!$E$2:$E$86, 0)&gt;=1000, "Enterprise", _xlfn.XLOOKUP($F8040, accounts!$A$2:$A$86, accounts!$E$2:$E$86, 0)&gt;=100, "Mid-Market", TRUE, "SMB"))</f>
        <v>Enterprise</v>
      </c>
      <c r="I8040" s="1" t="str">
        <f t="array" ref="I8040">IF($F8040="", "", _xlfn.XLOOKUP($F8040,accounts!$A$2:$A$86,accounts!$F$2:$F$86, "Other"))</f>
        <v>United States</v>
      </c>
      <c r="J8040" s="1" t="s">
        <v>131</v>
      </c>
      <c r="K8040" s="3">
        <v>43053.0</v>
      </c>
      <c r="L8040" s="3">
        <v>43062.0</v>
      </c>
      <c r="M8040" s="1">
        <v>947.0</v>
      </c>
    </row>
    <row r="8041">
      <c r="A8041" s="1" t="s">
        <v>8246</v>
      </c>
      <c r="B8041" s="1" t="s">
        <v>54</v>
      </c>
      <c r="C8041" s="1" t="str">
        <f t="array" ref="C8041">_xlfn.XLOOKUP($B8041, sales_teams!$A$2:$A$36, sales_teams!$B$2:$B$36)</f>
        <v>Rocco Neubert</v>
      </c>
      <c r="D8041" s="1" t="str">
        <f t="array" ref="D8041">_xlfn.XLOOKUP($B8041, sales_teams!$A$2:$A$36, sales_teams!$C$2:$C$36)</f>
        <v>East</v>
      </c>
      <c r="E8041" s="1" t="s">
        <v>194</v>
      </c>
      <c r="F8041" s="1" t="s">
        <v>127</v>
      </c>
      <c r="G8041" s="1" t="str">
        <f t="array" ref="G8041">IF($F8041="", "", _xlfn.XLOOKUP($F8041,accounts!$A$2:$A$86,accounts!$B$2:$B$86, "Other"))</f>
        <v>technology</v>
      </c>
      <c r="H8041" s="1" t="str">
        <f t="array" ref="H8041">IF($F8041="", "", IFS(_xlfn.XLOOKUP($F8041, accounts!$A$2:$A$86, accounts!$E$2:$E$86, 0)&gt;=1000, "Enterprise", _xlfn.XLOOKUP($F8041, accounts!$A$2:$A$86, accounts!$E$2:$E$86, 0)&gt;=100, "Mid-Market", TRUE, "SMB"))</f>
        <v>Enterprise</v>
      </c>
      <c r="I8041" s="1" t="str">
        <f t="array" ref="I8041">IF($F8041="", "", _xlfn.XLOOKUP($F8041,accounts!$A$2:$A$86,accounts!$F$2:$F$86, "Other"))</f>
        <v>United States</v>
      </c>
      <c r="J8041" s="1" t="s">
        <v>192</v>
      </c>
      <c r="K8041" s="3">
        <v>43053.0</v>
      </c>
      <c r="L8041" s="3">
        <v>43062.0</v>
      </c>
      <c r="M8041" s="1">
        <v>0.0</v>
      </c>
    </row>
    <row r="8042">
      <c r="A8042" s="1" t="s">
        <v>8247</v>
      </c>
      <c r="B8042" s="1" t="s">
        <v>34</v>
      </c>
      <c r="C8042" s="1" t="str">
        <f t="array" ref="C8042">_xlfn.XLOOKUP($B8042, sales_teams!$A$2:$A$36, sales_teams!$B$2:$B$36)</f>
        <v>Cara Losch</v>
      </c>
      <c r="D8042" s="1" t="str">
        <f t="array" ref="D8042">_xlfn.XLOOKUP($B8042, sales_teams!$A$2:$A$36, sales_teams!$C$2:$C$36)</f>
        <v>East</v>
      </c>
      <c r="E8042" s="1" t="s">
        <v>188</v>
      </c>
      <c r="F8042" s="1" t="s">
        <v>126</v>
      </c>
      <c r="G8042" s="1" t="str">
        <f t="array" ref="G8042">IF($F8042="", "", _xlfn.XLOOKUP($F8042,accounts!$A$2:$A$86,accounts!$B$2:$B$86, "Other"))</f>
        <v>retail</v>
      </c>
      <c r="H8042" s="1" t="str">
        <f t="array" ref="H8042">IF($F8042="", "", IFS(_xlfn.XLOOKUP($F8042, accounts!$A$2:$A$86, accounts!$E$2:$E$86, 0)&gt;=1000, "Enterprise", _xlfn.XLOOKUP($F8042, accounts!$A$2:$A$86, accounts!$E$2:$E$86, 0)&gt;=100, "Mid-Market", TRUE, "SMB"))</f>
        <v>Enterprise</v>
      </c>
      <c r="I8042" s="1" t="str">
        <f t="array" ref="I8042">IF($F8042="", "", _xlfn.XLOOKUP($F8042,accounts!$A$2:$A$86,accounts!$F$2:$F$86, "Other"))</f>
        <v>United States</v>
      </c>
      <c r="J8042" s="1" t="s">
        <v>131</v>
      </c>
      <c r="K8042" s="3">
        <v>43053.0</v>
      </c>
      <c r="L8042" s="3">
        <v>43068.0</v>
      </c>
      <c r="M8042" s="1">
        <v>3342.0</v>
      </c>
    </row>
    <row r="8043">
      <c r="A8043" s="1" t="s">
        <v>8248</v>
      </c>
      <c r="B8043" s="1" t="s">
        <v>57</v>
      </c>
      <c r="C8043" s="1" t="str">
        <f t="array" ref="C8043">_xlfn.XLOOKUP($B8043, sales_teams!$A$2:$A$36, sales_teams!$B$2:$B$36)</f>
        <v>Rocco Neubert</v>
      </c>
      <c r="D8043" s="1" t="str">
        <f t="array" ref="D8043">_xlfn.XLOOKUP($B8043, sales_teams!$A$2:$A$36, sales_teams!$C$2:$C$36)</f>
        <v>East</v>
      </c>
      <c r="E8043" s="1" t="s">
        <v>194</v>
      </c>
      <c r="F8043" s="1" t="s">
        <v>98</v>
      </c>
      <c r="G8043" s="1" t="str">
        <f t="array" ref="G8043">IF($F8043="", "", _xlfn.XLOOKUP($F8043,accounts!$A$2:$A$86,accounts!$B$2:$B$86, "Other"))</f>
        <v>retail</v>
      </c>
      <c r="H8043" s="1" t="str">
        <f t="array" ref="H8043">IF($F8043="", "", IFS(_xlfn.XLOOKUP($F8043, accounts!$A$2:$A$86, accounts!$E$2:$E$86, 0)&gt;=1000, "Enterprise", _xlfn.XLOOKUP($F8043, accounts!$A$2:$A$86, accounts!$E$2:$E$86, 0)&gt;=100, "Mid-Market", TRUE, "SMB"))</f>
        <v>Enterprise</v>
      </c>
      <c r="I8043" s="1" t="str">
        <f t="array" ref="I8043">IF($F8043="", "", _xlfn.XLOOKUP($F8043,accounts!$A$2:$A$86,accounts!$F$2:$F$86, "Other"))</f>
        <v>Japan</v>
      </c>
      <c r="J8043" s="1" t="s">
        <v>131</v>
      </c>
      <c r="K8043" s="3">
        <v>43054.0</v>
      </c>
      <c r="L8043" s="3">
        <v>43099.0</v>
      </c>
      <c r="M8043" s="1">
        <v>5610.0</v>
      </c>
    </row>
    <row r="8044">
      <c r="A8044" s="1" t="s">
        <v>8249</v>
      </c>
      <c r="B8044" s="1" t="s">
        <v>52</v>
      </c>
      <c r="C8044" s="1" t="str">
        <f t="array" ref="C8044">_xlfn.XLOOKUP($B8044, sales_teams!$A$2:$A$36, sales_teams!$B$2:$B$36)</f>
        <v>Rocco Neubert</v>
      </c>
      <c r="D8044" s="1" t="str">
        <f t="array" ref="D8044">_xlfn.XLOOKUP($B8044, sales_teams!$A$2:$A$36, sales_teams!$C$2:$C$36)</f>
        <v>East</v>
      </c>
      <c r="E8044" s="1" t="s">
        <v>188</v>
      </c>
      <c r="F8044" s="1" t="s">
        <v>59</v>
      </c>
      <c r="G8044" s="1" t="str">
        <f t="array" ref="G8044">IF($F8044="", "", _xlfn.XLOOKUP($F8044,accounts!$A$2:$A$86,accounts!$B$2:$B$86, "Other"))</f>
        <v>medical</v>
      </c>
      <c r="H8044" s="1" t="str">
        <f t="array" ref="H8044">IF($F8044="", "", IFS(_xlfn.XLOOKUP($F8044, accounts!$A$2:$A$86, accounts!$E$2:$E$86, 0)&gt;=1000, "Enterprise", _xlfn.XLOOKUP($F8044, accounts!$A$2:$A$86, accounts!$E$2:$E$86, 0)&gt;=100, "Mid-Market", TRUE, "SMB"))</f>
        <v>SMB</v>
      </c>
      <c r="I8044" s="1" t="str">
        <f t="array" ref="I8044">IF($F8044="", "", _xlfn.XLOOKUP($F8044,accounts!$A$2:$A$86,accounts!$F$2:$F$86, "Other"))</f>
        <v>United States</v>
      </c>
      <c r="J8044" s="1" t="s">
        <v>192</v>
      </c>
      <c r="K8044" s="3">
        <v>43054.0</v>
      </c>
      <c r="L8044" s="3">
        <v>43084.0</v>
      </c>
      <c r="M8044" s="1">
        <v>0.0</v>
      </c>
    </row>
    <row r="8045">
      <c r="A8045" s="1" t="s">
        <v>8250</v>
      </c>
      <c r="B8045" s="1" t="s">
        <v>52</v>
      </c>
      <c r="C8045" s="1" t="str">
        <f t="array" ref="C8045">_xlfn.XLOOKUP($B8045, sales_teams!$A$2:$A$36, sales_teams!$B$2:$B$36)</f>
        <v>Rocco Neubert</v>
      </c>
      <c r="D8045" s="1" t="str">
        <f t="array" ref="D8045">_xlfn.XLOOKUP($B8045, sales_teams!$A$2:$A$36, sales_teams!$C$2:$C$36)</f>
        <v>East</v>
      </c>
      <c r="E8045" s="1" t="s">
        <v>181</v>
      </c>
      <c r="F8045" s="1" t="s">
        <v>81</v>
      </c>
      <c r="G8045" s="1" t="str">
        <f t="array" ref="G8045">IF($F8045="", "", _xlfn.XLOOKUP($F8045,accounts!$A$2:$A$86,accounts!$B$2:$B$86, "Other"))</f>
        <v>technology</v>
      </c>
      <c r="H8045" s="1" t="str">
        <f t="array" ref="H8045">IF($F8045="", "", IFS(_xlfn.XLOOKUP($F8045, accounts!$A$2:$A$86, accounts!$E$2:$E$86, 0)&gt;=1000, "Enterprise", _xlfn.XLOOKUP($F8045, accounts!$A$2:$A$86, accounts!$E$2:$E$86, 0)&gt;=100, "Mid-Market", TRUE, "SMB"))</f>
        <v>Enterprise</v>
      </c>
      <c r="I8045" s="1" t="str">
        <f t="array" ref="I8045">IF($F8045="", "", _xlfn.XLOOKUP($F8045,accounts!$A$2:$A$86,accounts!$F$2:$F$86, "Other"))</f>
        <v>United States</v>
      </c>
      <c r="J8045" s="1" t="s">
        <v>131</v>
      </c>
      <c r="K8045" s="3">
        <v>43054.0</v>
      </c>
      <c r="L8045" s="3">
        <v>43069.0</v>
      </c>
      <c r="M8045" s="1">
        <v>557.0</v>
      </c>
    </row>
    <row r="8046">
      <c r="A8046" s="1" t="s">
        <v>8251</v>
      </c>
      <c r="B8046" s="1" t="s">
        <v>30</v>
      </c>
      <c r="C8046" s="1" t="str">
        <f t="array" ref="C8046">_xlfn.XLOOKUP($B8046, sales_teams!$A$2:$A$36, sales_teams!$B$2:$B$36)</f>
        <v>Melvin Marxen</v>
      </c>
      <c r="D8046" s="1" t="str">
        <f t="array" ref="D8046">_xlfn.XLOOKUP($B8046, sales_teams!$A$2:$A$36, sales_teams!$C$2:$C$36)</f>
        <v>Central</v>
      </c>
      <c r="E8046" s="1" t="s">
        <v>148</v>
      </c>
      <c r="F8046" s="1" t="s">
        <v>136</v>
      </c>
      <c r="G8046" s="1" t="str">
        <f t="array" ref="G8046">IF($F8046="", "", _xlfn.XLOOKUP($F8046,accounts!$A$2:$A$86,accounts!$B$2:$B$86, "Other"))</f>
        <v>services</v>
      </c>
      <c r="H8046" s="1" t="str">
        <f t="array" ref="H8046">IF($F8046="", "", IFS(_xlfn.XLOOKUP($F8046, accounts!$A$2:$A$86, accounts!$E$2:$E$86, 0)&gt;=1000, "Enterprise", _xlfn.XLOOKUP($F8046, accounts!$A$2:$A$86, accounts!$E$2:$E$86, 0)&gt;=100, "Mid-Market", TRUE, "SMB"))</f>
        <v>Enterprise</v>
      </c>
      <c r="I8046" s="1" t="str">
        <f t="array" ref="I8046">IF($F8046="", "", _xlfn.XLOOKUP($F8046,accounts!$A$2:$A$86,accounts!$F$2:$F$86, "Other"))</f>
        <v>United States</v>
      </c>
      <c r="J8046" s="1" t="s">
        <v>192</v>
      </c>
      <c r="K8046" s="3">
        <v>43054.0</v>
      </c>
      <c r="L8046" s="3">
        <v>43059.0</v>
      </c>
      <c r="M8046" s="1">
        <v>0.0</v>
      </c>
    </row>
    <row r="8047">
      <c r="A8047" s="1" t="s">
        <v>8252</v>
      </c>
      <c r="B8047" s="1" t="s">
        <v>30</v>
      </c>
      <c r="C8047" s="1" t="str">
        <f t="array" ref="C8047">_xlfn.XLOOKUP($B8047, sales_teams!$A$2:$A$36, sales_teams!$B$2:$B$36)</f>
        <v>Melvin Marxen</v>
      </c>
      <c r="D8047" s="1" t="str">
        <f t="array" ref="D8047">_xlfn.XLOOKUP($B8047, sales_teams!$A$2:$A$36, sales_teams!$C$2:$C$36)</f>
        <v>Central</v>
      </c>
      <c r="E8047" s="1" t="s">
        <v>148</v>
      </c>
      <c r="F8047" s="1" t="s">
        <v>76</v>
      </c>
      <c r="G8047" s="1" t="str">
        <f t="array" ref="G8047">IF($F8047="", "", _xlfn.XLOOKUP($F8047,accounts!$A$2:$A$86,accounts!$B$2:$B$86, "Other"))</f>
        <v>marketing</v>
      </c>
      <c r="H8047" s="1" t="str">
        <f t="array" ref="H8047">IF($F8047="", "", IFS(_xlfn.XLOOKUP($F8047, accounts!$A$2:$A$86, accounts!$E$2:$E$86, 0)&gt;=1000, "Enterprise", _xlfn.XLOOKUP($F8047, accounts!$A$2:$A$86, accounts!$E$2:$E$86, 0)&gt;=100, "Mid-Market", TRUE, "SMB"))</f>
        <v>Enterprise</v>
      </c>
      <c r="I8047" s="1" t="str">
        <f t="array" ref="I8047">IF($F8047="", "", _xlfn.XLOOKUP($F8047,accounts!$A$2:$A$86,accounts!$F$2:$F$86, "Other"))</f>
        <v>United States</v>
      </c>
      <c r="J8047" s="1" t="s">
        <v>131</v>
      </c>
      <c r="K8047" s="3">
        <v>43054.0</v>
      </c>
      <c r="L8047" s="3">
        <v>43069.0</v>
      </c>
      <c r="M8047" s="1">
        <v>5600.0</v>
      </c>
    </row>
    <row r="8048">
      <c r="A8048" s="1" t="s">
        <v>8253</v>
      </c>
      <c r="B8048" s="1" t="s">
        <v>53</v>
      </c>
      <c r="C8048" s="1" t="str">
        <f t="array" ref="C8048">_xlfn.XLOOKUP($B8048, sales_teams!$A$2:$A$36, sales_teams!$B$2:$B$36)</f>
        <v>Rocco Neubert</v>
      </c>
      <c r="D8048" s="1" t="str">
        <f t="array" ref="D8048">_xlfn.XLOOKUP($B8048, sales_teams!$A$2:$A$36, sales_teams!$C$2:$C$36)</f>
        <v>East</v>
      </c>
      <c r="E8048" s="1" t="s">
        <v>148</v>
      </c>
      <c r="F8048" s="1" t="s">
        <v>14</v>
      </c>
      <c r="G8048" s="1" t="str">
        <f t="array" ref="G8048">IF($F8048="", "", _xlfn.XLOOKUP($F8048,accounts!$A$2:$A$86,accounts!$B$2:$B$86, "Other"))</f>
        <v>technology</v>
      </c>
      <c r="H8048" s="1" t="str">
        <f t="array" ref="H8048">IF($F8048="", "", IFS(_xlfn.XLOOKUP($F8048, accounts!$A$2:$A$86, accounts!$E$2:$E$86, 0)&gt;=1000, "Enterprise", _xlfn.XLOOKUP($F8048, accounts!$A$2:$A$86, accounts!$E$2:$E$86, 0)&gt;=100, "Mid-Market", TRUE, "SMB"))</f>
        <v>Enterprise</v>
      </c>
      <c r="I8048" s="1" t="str">
        <f t="array" ref="I8048">IF($F8048="", "", _xlfn.XLOOKUP($F8048,accounts!$A$2:$A$86,accounts!$F$2:$F$86, "Other"))</f>
        <v>United States</v>
      </c>
      <c r="J8048" s="1" t="s">
        <v>131</v>
      </c>
      <c r="K8048" s="3">
        <v>43054.0</v>
      </c>
      <c r="L8048" s="3">
        <v>43096.0</v>
      </c>
      <c r="M8048" s="1">
        <v>4980.0</v>
      </c>
    </row>
    <row r="8049">
      <c r="A8049" s="1" t="s">
        <v>8254</v>
      </c>
      <c r="B8049" s="1" t="s">
        <v>104</v>
      </c>
      <c r="C8049" s="1" t="str">
        <f t="array" ref="C8049">_xlfn.XLOOKUP($B8049, sales_teams!$A$2:$A$36, sales_teams!$B$2:$B$36)</f>
        <v>Summer Sewald</v>
      </c>
      <c r="D8049" s="1" t="str">
        <f t="array" ref="D8049">_xlfn.XLOOKUP($B8049, sales_teams!$A$2:$A$36, sales_teams!$C$2:$C$36)</f>
        <v>West</v>
      </c>
      <c r="E8049" s="1" t="s">
        <v>179</v>
      </c>
      <c r="F8049" s="1" t="s">
        <v>151</v>
      </c>
      <c r="G8049" s="1" t="str">
        <f t="array" ref="G8049">IF($F8049="", "", _xlfn.XLOOKUP($F8049,accounts!$A$2:$A$86,accounts!$B$2:$B$86, "Other"))</f>
        <v>software</v>
      </c>
      <c r="H8049" s="1" t="str">
        <f t="array" ref="H8049">IF($F8049="", "", IFS(_xlfn.XLOOKUP($F8049, accounts!$A$2:$A$86, accounts!$E$2:$E$86, 0)&gt;=1000, "Enterprise", _xlfn.XLOOKUP($F8049, accounts!$A$2:$A$86, accounts!$E$2:$E$86, 0)&gt;=100, "Mid-Market", TRUE, "SMB"))</f>
        <v>Enterprise</v>
      </c>
      <c r="I8049" s="1" t="str">
        <f t="array" ref="I8049">IF($F8049="", "", _xlfn.XLOOKUP($F8049,accounts!$A$2:$A$86,accounts!$F$2:$F$86, "Other"))</f>
        <v>United States</v>
      </c>
      <c r="J8049" s="1" t="s">
        <v>189</v>
      </c>
      <c r="K8049" s="3">
        <v>43054.0</v>
      </c>
    </row>
    <row r="8050">
      <c r="A8050" s="1" t="s">
        <v>8255</v>
      </c>
      <c r="B8050" s="1" t="s">
        <v>104</v>
      </c>
      <c r="C8050" s="1" t="str">
        <f t="array" ref="C8050">_xlfn.XLOOKUP($B8050, sales_teams!$A$2:$A$36, sales_teams!$B$2:$B$36)</f>
        <v>Summer Sewald</v>
      </c>
      <c r="D8050" s="1" t="str">
        <f t="array" ref="D8050">_xlfn.XLOOKUP($B8050, sales_teams!$A$2:$A$36, sales_teams!$C$2:$C$36)</f>
        <v>West</v>
      </c>
      <c r="E8050" s="1" t="s">
        <v>148</v>
      </c>
      <c r="F8050" s="1" t="s">
        <v>125</v>
      </c>
      <c r="G8050" s="1" t="str">
        <f t="array" ref="G8050">IF($F8050="", "", _xlfn.XLOOKUP($F8050,accounts!$A$2:$A$86,accounts!$B$2:$B$86, "Other"))</f>
        <v>software</v>
      </c>
      <c r="H8050" s="1" t="str">
        <f t="array" ref="H8050">IF($F8050="", "", IFS(_xlfn.XLOOKUP($F8050, accounts!$A$2:$A$86, accounts!$E$2:$E$86, 0)&gt;=1000, "Enterprise", _xlfn.XLOOKUP($F8050, accounts!$A$2:$A$86, accounts!$E$2:$E$86, 0)&gt;=100, "Mid-Market", TRUE, "SMB"))</f>
        <v>Enterprise</v>
      </c>
      <c r="I8050" s="1" t="str">
        <f t="array" ref="I8050">IF($F8050="", "", _xlfn.XLOOKUP($F8050,accounts!$A$2:$A$86,accounts!$F$2:$F$86, "Other"))</f>
        <v>United States</v>
      </c>
      <c r="J8050" s="1" t="s">
        <v>192</v>
      </c>
      <c r="K8050" s="3">
        <v>43054.0</v>
      </c>
      <c r="L8050" s="3">
        <v>43061.0</v>
      </c>
      <c r="M8050" s="1">
        <v>0.0</v>
      </c>
    </row>
    <row r="8051">
      <c r="A8051" s="1" t="s">
        <v>8256</v>
      </c>
      <c r="B8051" s="1" t="s">
        <v>102</v>
      </c>
      <c r="C8051" s="1" t="str">
        <f t="array" ref="C8051">_xlfn.XLOOKUP($B8051, sales_teams!$A$2:$A$36, sales_teams!$B$2:$B$36)</f>
        <v>Summer Sewald</v>
      </c>
      <c r="D8051" s="1" t="str">
        <f t="array" ref="D8051">_xlfn.XLOOKUP($B8051, sales_teams!$A$2:$A$36, sales_teams!$C$2:$C$36)</f>
        <v>West</v>
      </c>
      <c r="E8051" s="1" t="s">
        <v>181</v>
      </c>
      <c r="F8051" s="1" t="s">
        <v>127</v>
      </c>
      <c r="G8051" s="1" t="str">
        <f t="array" ref="G8051">IF($F8051="", "", _xlfn.XLOOKUP($F8051,accounts!$A$2:$A$86,accounts!$B$2:$B$86, "Other"))</f>
        <v>technology</v>
      </c>
      <c r="H8051" s="1" t="str">
        <f t="array" ref="H8051">IF($F8051="", "", IFS(_xlfn.XLOOKUP($F8051, accounts!$A$2:$A$86, accounts!$E$2:$E$86, 0)&gt;=1000, "Enterprise", _xlfn.XLOOKUP($F8051, accounts!$A$2:$A$86, accounts!$E$2:$E$86, 0)&gt;=100, "Mid-Market", TRUE, "SMB"))</f>
        <v>Enterprise</v>
      </c>
      <c r="I8051" s="1" t="str">
        <f t="array" ref="I8051">IF($F8051="", "", _xlfn.XLOOKUP($F8051,accounts!$A$2:$A$86,accounts!$F$2:$F$86, "Other"))</f>
        <v>United States</v>
      </c>
      <c r="J8051" s="1" t="s">
        <v>192</v>
      </c>
      <c r="K8051" s="3">
        <v>43054.0</v>
      </c>
      <c r="L8051" s="3">
        <v>43067.0</v>
      </c>
      <c r="M8051" s="1">
        <v>0.0</v>
      </c>
    </row>
    <row r="8052">
      <c r="A8052" s="1" t="s">
        <v>8257</v>
      </c>
      <c r="B8052" s="1" t="s">
        <v>105</v>
      </c>
      <c r="C8052" s="1" t="str">
        <f t="array" ref="C8052">_xlfn.XLOOKUP($B8052, sales_teams!$A$2:$A$36, sales_teams!$B$2:$B$36)</f>
        <v>Summer Sewald</v>
      </c>
      <c r="D8052" s="1" t="str">
        <f t="array" ref="D8052">_xlfn.XLOOKUP($B8052, sales_teams!$A$2:$A$36, sales_teams!$C$2:$C$36)</f>
        <v>West</v>
      </c>
      <c r="E8052" s="1" t="s">
        <v>181</v>
      </c>
      <c r="F8052" s="1" t="s">
        <v>125</v>
      </c>
      <c r="G8052" s="1" t="str">
        <f t="array" ref="G8052">IF($F8052="", "", _xlfn.XLOOKUP($F8052,accounts!$A$2:$A$86,accounts!$B$2:$B$86, "Other"))</f>
        <v>software</v>
      </c>
      <c r="H8052" s="1" t="str">
        <f t="array" ref="H8052">IF($F8052="", "", IFS(_xlfn.XLOOKUP($F8052, accounts!$A$2:$A$86, accounts!$E$2:$E$86, 0)&gt;=1000, "Enterprise", _xlfn.XLOOKUP($F8052, accounts!$A$2:$A$86, accounts!$E$2:$E$86, 0)&gt;=100, "Mid-Market", TRUE, "SMB"))</f>
        <v>Enterprise</v>
      </c>
      <c r="I8052" s="1" t="str">
        <f t="array" ref="I8052">IF($F8052="", "", _xlfn.XLOOKUP($F8052,accounts!$A$2:$A$86,accounts!$F$2:$F$86, "Other"))</f>
        <v>United States</v>
      </c>
      <c r="J8052" s="1" t="s">
        <v>131</v>
      </c>
      <c r="K8052" s="3">
        <v>43054.0</v>
      </c>
      <c r="L8052" s="3">
        <v>43064.0</v>
      </c>
      <c r="M8052" s="1">
        <v>530.0</v>
      </c>
    </row>
    <row r="8053">
      <c r="A8053" s="1" t="s">
        <v>8258</v>
      </c>
      <c r="B8053" s="1" t="s">
        <v>7</v>
      </c>
      <c r="C8053" s="1" t="str">
        <f t="array" ref="C8053">_xlfn.XLOOKUP($B8053, sales_teams!$A$2:$A$36, sales_teams!$B$2:$B$36)</f>
        <v>Dustin Brinkmann</v>
      </c>
      <c r="D8053" s="1" t="str">
        <f t="array" ref="D8053">_xlfn.XLOOKUP($B8053, sales_teams!$A$2:$A$36, sales_teams!$C$2:$C$36)</f>
        <v>Central</v>
      </c>
      <c r="E8053" s="1" t="s">
        <v>188</v>
      </c>
      <c r="F8053" s="1" t="s">
        <v>119</v>
      </c>
      <c r="G8053" s="1" t="str">
        <f t="array" ref="G8053">IF($F8053="", "", _xlfn.XLOOKUP($F8053,accounts!$A$2:$A$86,accounts!$B$2:$B$86, "Other"))</f>
        <v>technology</v>
      </c>
      <c r="H8053" s="1" t="str">
        <f t="array" ref="H8053">IF($F8053="", "", IFS(_xlfn.XLOOKUP($F8053, accounts!$A$2:$A$86, accounts!$E$2:$E$86, 0)&gt;=1000, "Enterprise", _xlfn.XLOOKUP($F8053, accounts!$A$2:$A$86, accounts!$E$2:$E$86, 0)&gt;=100, "Mid-Market", TRUE, "SMB"))</f>
        <v>Enterprise</v>
      </c>
      <c r="I8053" s="1" t="str">
        <f t="array" ref="I8053">IF($F8053="", "", _xlfn.XLOOKUP($F8053,accounts!$A$2:$A$86,accounts!$F$2:$F$86, "Other"))</f>
        <v>Korea</v>
      </c>
      <c r="J8053" s="1" t="s">
        <v>131</v>
      </c>
      <c r="K8053" s="3">
        <v>43055.0</v>
      </c>
      <c r="L8053" s="3">
        <v>43100.0</v>
      </c>
      <c r="M8053" s="1">
        <v>3300.0</v>
      </c>
    </row>
    <row r="8054">
      <c r="A8054" s="1" t="s">
        <v>8259</v>
      </c>
      <c r="B8054" s="1" t="s">
        <v>57</v>
      </c>
      <c r="C8054" s="1" t="str">
        <f t="array" ref="C8054">_xlfn.XLOOKUP($B8054, sales_teams!$A$2:$A$36, sales_teams!$B$2:$B$36)</f>
        <v>Rocco Neubert</v>
      </c>
      <c r="D8054" s="1" t="str">
        <f t="array" ref="D8054">_xlfn.XLOOKUP($B8054, sales_teams!$A$2:$A$36, sales_teams!$C$2:$C$36)</f>
        <v>East</v>
      </c>
      <c r="E8054" s="1" t="s">
        <v>188</v>
      </c>
      <c r="G8054" s="1" t="str">
        <f t="array" ref="G8054">IF($F8054="", "", _xlfn.XLOOKUP($F8054,accounts!$A$2:$A$86,accounts!$B$2:$B$86, "Other"))</f>
        <v/>
      </c>
      <c r="H8054" s="1" t="str">
        <f t="array" ref="H8054">IF($F8054="", "", IFS(_xlfn.XLOOKUP($F8054, accounts!$A$2:$A$86, accounts!$E$2:$E$86, 0)&gt;=1000, "Enterprise", _xlfn.XLOOKUP($F8054, accounts!$A$2:$A$86, accounts!$E$2:$E$86, 0)&gt;=100, "Mid-Market", TRUE, "SMB"))</f>
        <v/>
      </c>
      <c r="I8054" s="1" t="str">
        <f t="array" ref="I8054">IF($F8054="", "", _xlfn.XLOOKUP($F8054,accounts!$A$2:$A$86,accounts!$F$2:$F$86, "Other"))</f>
        <v/>
      </c>
      <c r="J8054" s="1" t="s">
        <v>189</v>
      </c>
      <c r="K8054" s="3">
        <v>43055.0</v>
      </c>
    </row>
    <row r="8055">
      <c r="A8055" s="1" t="s">
        <v>8260</v>
      </c>
      <c r="B8055" s="1" t="s">
        <v>88</v>
      </c>
      <c r="C8055" s="1" t="str">
        <f t="array" ref="C8055">_xlfn.XLOOKUP($B8055, sales_teams!$A$2:$A$36, sales_teams!$B$2:$B$36)</f>
        <v>Celia Rouche</v>
      </c>
      <c r="D8055" s="1" t="str">
        <f t="array" ref="D8055">_xlfn.XLOOKUP($B8055, sales_teams!$A$2:$A$36, sales_teams!$C$2:$C$36)</f>
        <v>West</v>
      </c>
      <c r="E8055" s="1" t="s">
        <v>188</v>
      </c>
      <c r="F8055" s="1" t="s">
        <v>127</v>
      </c>
      <c r="G8055" s="1" t="str">
        <f t="array" ref="G8055">IF($F8055="", "", _xlfn.XLOOKUP($F8055,accounts!$A$2:$A$86,accounts!$B$2:$B$86, "Other"))</f>
        <v>technology</v>
      </c>
      <c r="H8055" s="1" t="str">
        <f t="array" ref="H8055">IF($F8055="", "", IFS(_xlfn.XLOOKUP($F8055, accounts!$A$2:$A$86, accounts!$E$2:$E$86, 0)&gt;=1000, "Enterprise", _xlfn.XLOOKUP($F8055, accounts!$A$2:$A$86, accounts!$E$2:$E$86, 0)&gt;=100, "Mid-Market", TRUE, "SMB"))</f>
        <v>Enterprise</v>
      </c>
      <c r="I8055" s="1" t="str">
        <f t="array" ref="I8055">IF($F8055="", "", _xlfn.XLOOKUP($F8055,accounts!$A$2:$A$86,accounts!$F$2:$F$86, "Other"))</f>
        <v>United States</v>
      </c>
      <c r="J8055" s="1" t="s">
        <v>131</v>
      </c>
      <c r="K8055" s="3">
        <v>43055.0</v>
      </c>
      <c r="L8055" s="3">
        <v>43059.0</v>
      </c>
      <c r="M8055" s="1">
        <v>3664.0</v>
      </c>
    </row>
    <row r="8056">
      <c r="A8056" s="1" t="s">
        <v>8261</v>
      </c>
      <c r="B8056" s="1" t="s">
        <v>99</v>
      </c>
      <c r="C8056" s="1" t="str">
        <f t="array" ref="C8056">_xlfn.XLOOKUP($B8056, sales_teams!$A$2:$A$36, sales_teams!$B$2:$B$36)</f>
        <v>Summer Sewald</v>
      </c>
      <c r="D8056" s="1" t="str">
        <f t="array" ref="D8056">_xlfn.XLOOKUP($B8056, sales_teams!$A$2:$A$36, sales_teams!$C$2:$C$36)</f>
        <v>West</v>
      </c>
      <c r="E8056" s="1" t="s">
        <v>194</v>
      </c>
      <c r="F8056" s="1" t="s">
        <v>127</v>
      </c>
      <c r="G8056" s="1" t="str">
        <f t="array" ref="G8056">IF($F8056="", "", _xlfn.XLOOKUP($F8056,accounts!$A$2:$A$86,accounts!$B$2:$B$86, "Other"))</f>
        <v>technology</v>
      </c>
      <c r="H8056" s="1" t="str">
        <f t="array" ref="H8056">IF($F8056="", "", IFS(_xlfn.XLOOKUP($F8056, accounts!$A$2:$A$86, accounts!$E$2:$E$86, 0)&gt;=1000, "Enterprise", _xlfn.XLOOKUP($F8056, accounts!$A$2:$A$86, accounts!$E$2:$E$86, 0)&gt;=100, "Mid-Market", TRUE, "SMB"))</f>
        <v>Enterprise</v>
      </c>
      <c r="I8056" s="1" t="str">
        <f t="array" ref="I8056">IF($F8056="", "", _xlfn.XLOOKUP($F8056,accounts!$A$2:$A$86,accounts!$F$2:$F$86, "Other"))</f>
        <v>United States</v>
      </c>
      <c r="J8056" s="1" t="s">
        <v>192</v>
      </c>
      <c r="K8056" s="3">
        <v>43055.0</v>
      </c>
      <c r="L8056" s="3">
        <v>43059.0</v>
      </c>
      <c r="M8056" s="1">
        <v>0.0</v>
      </c>
    </row>
    <row r="8057">
      <c r="A8057" s="1" t="s">
        <v>8262</v>
      </c>
      <c r="B8057" s="1" t="s">
        <v>19</v>
      </c>
      <c r="C8057" s="1" t="str">
        <f t="array" ref="C8057">_xlfn.XLOOKUP($B8057, sales_teams!$A$2:$A$36, sales_teams!$B$2:$B$36)</f>
        <v>Melvin Marxen</v>
      </c>
      <c r="D8057" s="1" t="str">
        <f t="array" ref="D8057">_xlfn.XLOOKUP($B8057, sales_teams!$A$2:$A$36, sales_teams!$C$2:$C$36)</f>
        <v>Central</v>
      </c>
      <c r="E8057" s="1" t="s">
        <v>181</v>
      </c>
      <c r="F8057" s="1" t="s">
        <v>155</v>
      </c>
      <c r="G8057" s="1" t="str">
        <f t="array" ref="G8057">IF($F8057="", "", _xlfn.XLOOKUP($F8057,accounts!$A$2:$A$86,accounts!$B$2:$B$86, "Other"))</f>
        <v>finance</v>
      </c>
      <c r="H8057" s="1" t="str">
        <f t="array" ref="H8057">IF($F8057="", "", IFS(_xlfn.XLOOKUP($F8057, accounts!$A$2:$A$86, accounts!$E$2:$E$86, 0)&gt;=1000, "Enterprise", _xlfn.XLOOKUP($F8057, accounts!$A$2:$A$86, accounts!$E$2:$E$86, 0)&gt;=100, "Mid-Market", TRUE, "SMB"))</f>
        <v>Enterprise</v>
      </c>
      <c r="I8057" s="1" t="str">
        <f t="array" ref="I8057">IF($F8057="", "", _xlfn.XLOOKUP($F8057,accounts!$A$2:$A$86,accounts!$F$2:$F$86, "Other"))</f>
        <v>United States</v>
      </c>
      <c r="J8057" s="1" t="s">
        <v>131</v>
      </c>
      <c r="K8057" s="3">
        <v>43055.0</v>
      </c>
      <c r="L8057" s="3">
        <v>43061.0</v>
      </c>
      <c r="M8057" s="1">
        <v>575.0</v>
      </c>
    </row>
    <row r="8058">
      <c r="A8058" s="1" t="s">
        <v>8263</v>
      </c>
      <c r="B8058" s="1" t="s">
        <v>92</v>
      </c>
      <c r="C8058" s="1" t="str">
        <f t="array" ref="C8058">_xlfn.XLOOKUP($B8058, sales_teams!$A$2:$A$36, sales_teams!$B$2:$B$36)</f>
        <v>Celia Rouche</v>
      </c>
      <c r="D8058" s="1" t="str">
        <f t="array" ref="D8058">_xlfn.XLOOKUP($B8058, sales_teams!$A$2:$A$36, sales_teams!$C$2:$C$36)</f>
        <v>West</v>
      </c>
      <c r="E8058" s="1" t="s">
        <v>179</v>
      </c>
      <c r="F8058" s="1" t="s">
        <v>36</v>
      </c>
      <c r="G8058" s="1" t="str">
        <f t="array" ref="G8058">IF($F8058="", "", _xlfn.XLOOKUP($F8058,accounts!$A$2:$A$86,accounts!$B$2:$B$86, "Other"))</f>
        <v>retail</v>
      </c>
      <c r="H8058" s="1" t="str">
        <f t="array" ref="H8058">IF($F8058="", "", IFS(_xlfn.XLOOKUP($F8058, accounts!$A$2:$A$86, accounts!$E$2:$E$86, 0)&gt;=1000, "Enterprise", _xlfn.XLOOKUP($F8058, accounts!$A$2:$A$86, accounts!$E$2:$E$86, 0)&gt;=100, "Mid-Market", TRUE, "SMB"))</f>
        <v>Enterprise</v>
      </c>
      <c r="I8058" s="1" t="str">
        <f t="array" ref="I8058">IF($F8058="", "", _xlfn.XLOOKUP($F8058,accounts!$A$2:$A$86,accounts!$F$2:$F$86, "Other"))</f>
        <v>United States</v>
      </c>
      <c r="J8058" s="1" t="s">
        <v>192</v>
      </c>
      <c r="K8058" s="3">
        <v>43055.0</v>
      </c>
      <c r="L8058" s="3">
        <v>43062.0</v>
      </c>
      <c r="M8058" s="1">
        <v>0.0</v>
      </c>
    </row>
    <row r="8059">
      <c r="A8059" s="1" t="s">
        <v>8264</v>
      </c>
      <c r="B8059" s="1" t="s">
        <v>107</v>
      </c>
      <c r="C8059" s="1" t="str">
        <f t="array" ref="C8059">_xlfn.XLOOKUP($B8059, sales_teams!$A$2:$A$36, sales_teams!$B$2:$B$36)</f>
        <v>Summer Sewald</v>
      </c>
      <c r="D8059" s="1" t="str">
        <f t="array" ref="D8059">_xlfn.XLOOKUP($B8059, sales_teams!$A$2:$A$36, sales_teams!$C$2:$C$36)</f>
        <v>West</v>
      </c>
      <c r="E8059" s="1" t="s">
        <v>109</v>
      </c>
      <c r="G8059" s="1" t="str">
        <f t="array" ref="G8059">IF($F8059="", "", _xlfn.XLOOKUP($F8059,accounts!$A$2:$A$86,accounts!$B$2:$B$86, "Other"))</f>
        <v/>
      </c>
      <c r="H8059" s="1" t="str">
        <f t="array" ref="H8059">IF($F8059="", "", IFS(_xlfn.XLOOKUP($F8059, accounts!$A$2:$A$86, accounts!$E$2:$E$86, 0)&gt;=1000, "Enterprise", _xlfn.XLOOKUP($F8059, accounts!$A$2:$A$86, accounts!$E$2:$E$86, 0)&gt;=100, "Mid-Market", TRUE, "SMB"))</f>
        <v/>
      </c>
      <c r="I8059" s="1" t="str">
        <f t="array" ref="I8059">IF($F8059="", "", _xlfn.XLOOKUP($F8059,accounts!$A$2:$A$86,accounts!$F$2:$F$86, "Other"))</f>
        <v/>
      </c>
      <c r="J8059" s="1" t="s">
        <v>189</v>
      </c>
      <c r="K8059" s="3">
        <v>43055.0</v>
      </c>
    </row>
    <row r="8060">
      <c r="A8060" s="1" t="s">
        <v>8265</v>
      </c>
      <c r="B8060" s="1" t="s">
        <v>107</v>
      </c>
      <c r="C8060" s="1" t="str">
        <f t="array" ref="C8060">_xlfn.XLOOKUP($B8060, sales_teams!$A$2:$A$36, sales_teams!$B$2:$B$36)</f>
        <v>Summer Sewald</v>
      </c>
      <c r="D8060" s="1" t="str">
        <f t="array" ref="D8060">_xlfn.XLOOKUP($B8060, sales_teams!$A$2:$A$36, sales_teams!$C$2:$C$36)</f>
        <v>West</v>
      </c>
      <c r="E8060" s="1" t="s">
        <v>188</v>
      </c>
      <c r="F8060" s="1" t="s">
        <v>124</v>
      </c>
      <c r="G8060" s="1" t="str">
        <f t="array" ref="G8060">IF($F8060="", "", _xlfn.XLOOKUP($F8060,accounts!$A$2:$A$86,accounts!$B$2:$B$86, "Other"))</f>
        <v>retail</v>
      </c>
      <c r="H8060" s="1" t="str">
        <f t="array" ref="H8060">IF($F8060="", "", IFS(_xlfn.XLOOKUP($F8060, accounts!$A$2:$A$86, accounts!$E$2:$E$86, 0)&gt;=1000, "Enterprise", _xlfn.XLOOKUP($F8060, accounts!$A$2:$A$86, accounts!$E$2:$E$86, 0)&gt;=100, "Mid-Market", TRUE, "SMB"))</f>
        <v>Enterprise</v>
      </c>
      <c r="I8060" s="1" t="str">
        <f t="array" ref="I8060">IF($F8060="", "", _xlfn.XLOOKUP($F8060,accounts!$A$2:$A$86,accounts!$F$2:$F$86, "Other"))</f>
        <v>United States</v>
      </c>
      <c r="J8060" s="1" t="s">
        <v>131</v>
      </c>
      <c r="K8060" s="3">
        <v>43055.0</v>
      </c>
      <c r="L8060" s="3">
        <v>43070.0</v>
      </c>
      <c r="M8060" s="1">
        <v>3271.0</v>
      </c>
    </row>
    <row r="8061">
      <c r="A8061" s="1" t="s">
        <v>8266</v>
      </c>
      <c r="B8061" s="1" t="s">
        <v>18</v>
      </c>
      <c r="C8061" s="1" t="str">
        <f t="array" ref="C8061">_xlfn.XLOOKUP($B8061, sales_teams!$A$2:$A$36, sales_teams!$B$2:$B$36)</f>
        <v>Dustin Brinkmann</v>
      </c>
      <c r="D8061" s="1" t="str">
        <f t="array" ref="D8061">_xlfn.XLOOKUP($B8061, sales_teams!$A$2:$A$36, sales_teams!$C$2:$C$36)</f>
        <v>Central</v>
      </c>
      <c r="E8061" s="1" t="s">
        <v>194</v>
      </c>
      <c r="F8061" s="1" t="s">
        <v>29</v>
      </c>
      <c r="G8061" s="1" t="str">
        <f t="array" ref="G8061">IF($F8061="", "", _xlfn.XLOOKUP($F8061,accounts!$A$2:$A$86,accounts!$B$2:$B$86, "Other"))</f>
        <v>medical</v>
      </c>
      <c r="H8061" s="1" t="str">
        <f t="array" ref="H8061">IF($F8061="", "", IFS(_xlfn.XLOOKUP($F8061, accounts!$A$2:$A$86, accounts!$E$2:$E$86, 0)&gt;=1000, "Enterprise", _xlfn.XLOOKUP($F8061, accounts!$A$2:$A$86, accounts!$E$2:$E$86, 0)&gt;=100, "Mid-Market", TRUE, "SMB"))</f>
        <v>Enterprise</v>
      </c>
      <c r="I8061" s="1" t="str">
        <f t="array" ref="I8061">IF($F8061="", "", _xlfn.XLOOKUP($F8061,accounts!$A$2:$A$86,accounts!$F$2:$F$86, "Other"))</f>
        <v>Philipines</v>
      </c>
      <c r="J8061" s="1" t="s">
        <v>192</v>
      </c>
      <c r="K8061" s="3">
        <v>43055.0</v>
      </c>
      <c r="L8061" s="3">
        <v>43056.0</v>
      </c>
      <c r="M8061" s="1">
        <v>0.0</v>
      </c>
    </row>
    <row r="8062">
      <c r="A8062" s="1" t="s">
        <v>8267</v>
      </c>
      <c r="B8062" s="1" t="s">
        <v>28</v>
      </c>
      <c r="C8062" s="1" t="str">
        <f t="array" ref="C8062">_xlfn.XLOOKUP($B8062, sales_teams!$A$2:$A$36, sales_teams!$B$2:$B$36)</f>
        <v>Melvin Marxen</v>
      </c>
      <c r="D8062" s="1" t="str">
        <f t="array" ref="D8062">_xlfn.XLOOKUP($B8062, sales_teams!$A$2:$A$36, sales_teams!$C$2:$C$36)</f>
        <v>Central</v>
      </c>
      <c r="E8062" s="1" t="s">
        <v>109</v>
      </c>
      <c r="F8062" s="1" t="s">
        <v>47</v>
      </c>
      <c r="G8062" s="1" t="str">
        <f t="array" ref="G8062">IF($F8062="", "", _xlfn.XLOOKUP($F8062,accounts!$A$2:$A$86,accounts!$B$2:$B$86, "Other"))</f>
        <v>retail</v>
      </c>
      <c r="H8062" s="1" t="str">
        <f t="array" ref="H8062">IF($F8062="", "", IFS(_xlfn.XLOOKUP($F8062, accounts!$A$2:$A$86, accounts!$E$2:$E$86, 0)&gt;=1000, "Enterprise", _xlfn.XLOOKUP($F8062, accounts!$A$2:$A$86, accounts!$E$2:$E$86, 0)&gt;=100, "Mid-Market", TRUE, "SMB"))</f>
        <v>Enterprise</v>
      </c>
      <c r="I8062" s="1" t="str">
        <f t="array" ref="I8062">IF($F8062="", "", _xlfn.XLOOKUP($F8062,accounts!$A$2:$A$86,accounts!$F$2:$F$86, "Other"))</f>
        <v>United States</v>
      </c>
      <c r="J8062" s="1" t="s">
        <v>192</v>
      </c>
      <c r="K8062" s="3">
        <v>43055.0</v>
      </c>
      <c r="L8062" s="3">
        <v>43065.0</v>
      </c>
      <c r="M8062" s="1">
        <v>0.0</v>
      </c>
    </row>
    <row r="8063">
      <c r="A8063" s="1" t="s">
        <v>8268</v>
      </c>
      <c r="B8063" s="1" t="s">
        <v>54</v>
      </c>
      <c r="C8063" s="1" t="str">
        <f t="array" ref="C8063">_xlfn.XLOOKUP($B8063, sales_teams!$A$2:$A$36, sales_teams!$B$2:$B$36)</f>
        <v>Rocco Neubert</v>
      </c>
      <c r="D8063" s="1" t="str">
        <f t="array" ref="D8063">_xlfn.XLOOKUP($B8063, sales_teams!$A$2:$A$36, sales_teams!$C$2:$C$36)</f>
        <v>East</v>
      </c>
      <c r="E8063" s="1" t="s">
        <v>109</v>
      </c>
      <c r="F8063" s="1" t="s">
        <v>132</v>
      </c>
      <c r="G8063" s="1" t="str">
        <f t="array" ref="G8063">IF($F8063="", "", _xlfn.XLOOKUP($F8063,accounts!$A$2:$A$86,accounts!$B$2:$B$86, "Other"))</f>
        <v>marketing</v>
      </c>
      <c r="H8063" s="1" t="str">
        <f t="array" ref="H8063">IF($F8063="", "", IFS(_xlfn.XLOOKUP($F8063, accounts!$A$2:$A$86, accounts!$E$2:$E$86, 0)&gt;=1000, "Enterprise", _xlfn.XLOOKUP($F8063, accounts!$A$2:$A$86, accounts!$E$2:$E$86, 0)&gt;=100, "Mid-Market", TRUE, "SMB"))</f>
        <v>Enterprise</v>
      </c>
      <c r="I8063" s="1" t="str">
        <f t="array" ref="I8063">IF($F8063="", "", _xlfn.XLOOKUP($F8063,accounts!$A$2:$A$86,accounts!$F$2:$F$86, "Other"))</f>
        <v>Jordan</v>
      </c>
      <c r="J8063" s="1" t="s">
        <v>131</v>
      </c>
      <c r="K8063" s="3">
        <v>43055.0</v>
      </c>
      <c r="L8063" s="3">
        <v>43063.0</v>
      </c>
      <c r="M8063" s="1">
        <v>1035.0</v>
      </c>
    </row>
    <row r="8064">
      <c r="A8064" s="1" t="s">
        <v>8269</v>
      </c>
      <c r="B8064" s="1" t="s">
        <v>57</v>
      </c>
      <c r="C8064" s="1" t="str">
        <f t="array" ref="C8064">_xlfn.XLOOKUP($B8064, sales_teams!$A$2:$A$36, sales_teams!$B$2:$B$36)</f>
        <v>Rocco Neubert</v>
      </c>
      <c r="D8064" s="1" t="str">
        <f t="array" ref="D8064">_xlfn.XLOOKUP($B8064, sales_teams!$A$2:$A$36, sales_teams!$C$2:$C$36)</f>
        <v>East</v>
      </c>
      <c r="E8064" s="1" t="s">
        <v>179</v>
      </c>
      <c r="F8064" s="1" t="s">
        <v>144</v>
      </c>
      <c r="G8064" s="1" t="str">
        <f t="array" ref="G8064">IF($F8064="", "", _xlfn.XLOOKUP($F8064,accounts!$A$2:$A$86,accounts!$B$2:$B$86, "Other"))</f>
        <v>retail</v>
      </c>
      <c r="H8064" s="1" t="str">
        <f t="array" ref="H8064">IF($F8064="", "", IFS(_xlfn.XLOOKUP($F8064, accounts!$A$2:$A$86, accounts!$E$2:$E$86, 0)&gt;=1000, "Enterprise", _xlfn.XLOOKUP($F8064, accounts!$A$2:$A$86, accounts!$E$2:$E$86, 0)&gt;=100, "Mid-Market", TRUE, "SMB"))</f>
        <v>Enterprise</v>
      </c>
      <c r="I8064" s="1" t="str">
        <f t="array" ref="I8064">IF($F8064="", "", _xlfn.XLOOKUP($F8064,accounts!$A$2:$A$86,accounts!$F$2:$F$86, "Other"))</f>
        <v>United States</v>
      </c>
      <c r="J8064" s="1" t="s">
        <v>192</v>
      </c>
      <c r="K8064" s="3">
        <v>43056.0</v>
      </c>
      <c r="L8064" s="3">
        <v>43073.0</v>
      </c>
      <c r="M8064" s="1">
        <v>0.0</v>
      </c>
    </row>
    <row r="8065">
      <c r="A8065" s="1" t="s">
        <v>8270</v>
      </c>
      <c r="B8065" s="1" t="s">
        <v>30</v>
      </c>
      <c r="C8065" s="1" t="str">
        <f t="array" ref="C8065">_xlfn.XLOOKUP($B8065, sales_teams!$A$2:$A$36, sales_teams!$B$2:$B$36)</f>
        <v>Melvin Marxen</v>
      </c>
      <c r="D8065" s="1" t="str">
        <f t="array" ref="D8065">_xlfn.XLOOKUP($B8065, sales_teams!$A$2:$A$36, sales_teams!$C$2:$C$36)</f>
        <v>Central</v>
      </c>
      <c r="E8065" s="1" t="s">
        <v>194</v>
      </c>
      <c r="F8065" s="1" t="s">
        <v>78</v>
      </c>
      <c r="G8065" s="1" t="str">
        <f t="array" ref="G8065">IF($F8065="", "", _xlfn.XLOOKUP($F8065,accounts!$A$2:$A$86,accounts!$B$2:$B$86, "Other"))</f>
        <v>marketing</v>
      </c>
      <c r="H8065" s="1" t="str">
        <f t="array" ref="H8065">IF($F8065="", "", IFS(_xlfn.XLOOKUP($F8065, accounts!$A$2:$A$86, accounts!$E$2:$E$86, 0)&gt;=1000, "Enterprise", _xlfn.XLOOKUP($F8065, accounts!$A$2:$A$86, accounts!$E$2:$E$86, 0)&gt;=100, "Mid-Market", TRUE, "SMB"))</f>
        <v>Enterprise</v>
      </c>
      <c r="I8065" s="1" t="str">
        <f t="array" ref="I8065">IF($F8065="", "", _xlfn.XLOOKUP($F8065,accounts!$A$2:$A$86,accounts!$F$2:$F$86, "Other"))</f>
        <v>United States</v>
      </c>
      <c r="J8065" s="1" t="s">
        <v>131</v>
      </c>
      <c r="K8065" s="3">
        <v>43056.0</v>
      </c>
      <c r="L8065" s="3">
        <v>43063.0</v>
      </c>
      <c r="M8065" s="1">
        <v>4880.0</v>
      </c>
    </row>
    <row r="8066">
      <c r="A8066" s="1" t="s">
        <v>8271</v>
      </c>
      <c r="B8066" s="1" t="s">
        <v>53</v>
      </c>
      <c r="C8066" s="1" t="str">
        <f t="array" ref="C8066">_xlfn.XLOOKUP($B8066, sales_teams!$A$2:$A$36, sales_teams!$B$2:$B$36)</f>
        <v>Rocco Neubert</v>
      </c>
      <c r="D8066" s="1" t="str">
        <f t="array" ref="D8066">_xlfn.XLOOKUP($B8066, sales_teams!$A$2:$A$36, sales_teams!$C$2:$C$36)</f>
        <v>East</v>
      </c>
      <c r="E8066" s="1" t="s">
        <v>188</v>
      </c>
      <c r="F8066" s="1" t="s">
        <v>171</v>
      </c>
      <c r="G8066" s="1" t="str">
        <f t="array" ref="G8066">IF($F8066="", "", _xlfn.XLOOKUP($F8066,accounts!$A$2:$A$86,accounts!$B$2:$B$86, "Other"))</f>
        <v>retail</v>
      </c>
      <c r="H8066" s="1" t="str">
        <f t="array" ref="H8066">IF($F8066="", "", IFS(_xlfn.XLOOKUP($F8066, accounts!$A$2:$A$86, accounts!$E$2:$E$86, 0)&gt;=1000, "Enterprise", _xlfn.XLOOKUP($F8066, accounts!$A$2:$A$86, accounts!$E$2:$E$86, 0)&gt;=100, "Mid-Market", TRUE, "SMB"))</f>
        <v>Enterprise</v>
      </c>
      <c r="I8066" s="1" t="str">
        <f t="array" ref="I8066">IF($F8066="", "", _xlfn.XLOOKUP($F8066,accounts!$A$2:$A$86,accounts!$F$2:$F$86, "Other"))</f>
        <v>United States</v>
      </c>
      <c r="J8066" s="1" t="s">
        <v>131</v>
      </c>
      <c r="K8066" s="3">
        <v>43056.0</v>
      </c>
      <c r="L8066" s="3">
        <v>43068.0</v>
      </c>
      <c r="M8066" s="1">
        <v>3644.0</v>
      </c>
    </row>
    <row r="8067">
      <c r="A8067" s="1" t="s">
        <v>8272</v>
      </c>
      <c r="B8067" s="1" t="s">
        <v>94</v>
      </c>
      <c r="C8067" s="1" t="str">
        <f t="array" ref="C8067">_xlfn.XLOOKUP($B8067, sales_teams!$A$2:$A$36, sales_teams!$B$2:$B$36)</f>
        <v>Celia Rouche</v>
      </c>
      <c r="D8067" s="1" t="str">
        <f t="array" ref="D8067">_xlfn.XLOOKUP($B8067, sales_teams!$A$2:$A$36, sales_teams!$C$2:$C$36)</f>
        <v>West</v>
      </c>
      <c r="E8067" s="1" t="s">
        <v>188</v>
      </c>
      <c r="F8067" s="1" t="s">
        <v>143</v>
      </c>
      <c r="G8067" s="1" t="str">
        <f t="array" ref="G8067">IF($F8067="", "", _xlfn.XLOOKUP($F8067,accounts!$A$2:$A$86,accounts!$B$2:$B$86, "Other"))</f>
        <v>entertainment</v>
      </c>
      <c r="H8067" s="1" t="str">
        <f t="array" ref="H8067">IF($F8067="", "", IFS(_xlfn.XLOOKUP($F8067, accounts!$A$2:$A$86, accounts!$E$2:$E$86, 0)&gt;=1000, "Enterprise", _xlfn.XLOOKUP($F8067, accounts!$A$2:$A$86, accounts!$E$2:$E$86, 0)&gt;=100, "Mid-Market", TRUE, "SMB"))</f>
        <v>Mid-Market</v>
      </c>
      <c r="I8067" s="1" t="str">
        <f t="array" ref="I8067">IF($F8067="", "", _xlfn.XLOOKUP($F8067,accounts!$A$2:$A$86,accounts!$F$2:$F$86, "Other"))</f>
        <v>United States</v>
      </c>
      <c r="J8067" s="1" t="s">
        <v>131</v>
      </c>
      <c r="K8067" s="3">
        <v>43056.0</v>
      </c>
      <c r="L8067" s="3">
        <v>43082.0</v>
      </c>
      <c r="M8067" s="1">
        <v>3538.0</v>
      </c>
    </row>
    <row r="8068">
      <c r="A8068" s="1" t="s">
        <v>8273</v>
      </c>
      <c r="B8068" s="1" t="s">
        <v>104</v>
      </c>
      <c r="C8068" s="1" t="str">
        <f t="array" ref="C8068">_xlfn.XLOOKUP($B8068, sales_teams!$A$2:$A$36, sales_teams!$B$2:$B$36)</f>
        <v>Summer Sewald</v>
      </c>
      <c r="D8068" s="1" t="str">
        <f t="array" ref="D8068">_xlfn.XLOOKUP($B8068, sales_teams!$A$2:$A$36, sales_teams!$C$2:$C$36)</f>
        <v>West</v>
      </c>
      <c r="E8068" s="1" t="s">
        <v>109</v>
      </c>
      <c r="F8068" s="1" t="s">
        <v>50</v>
      </c>
      <c r="G8068" s="1" t="str">
        <f t="array" ref="G8068">IF($F8068="", "", _xlfn.XLOOKUP($F8068,accounts!$A$2:$A$86,accounts!$B$2:$B$86, "Other"))</f>
        <v>entertainment</v>
      </c>
      <c r="H8068" s="1" t="str">
        <f t="array" ref="H8068">IF($F8068="", "", IFS(_xlfn.XLOOKUP($F8068, accounts!$A$2:$A$86, accounts!$E$2:$E$86, 0)&gt;=1000, "Enterprise", _xlfn.XLOOKUP($F8068, accounts!$A$2:$A$86, accounts!$E$2:$E$86, 0)&gt;=100, "Mid-Market", TRUE, "SMB"))</f>
        <v>Enterprise</v>
      </c>
      <c r="I8068" s="1" t="str">
        <f t="array" ref="I8068">IF($F8068="", "", _xlfn.XLOOKUP($F8068,accounts!$A$2:$A$86,accounts!$F$2:$F$86, "Other"))</f>
        <v>United States</v>
      </c>
      <c r="J8068" s="1" t="s">
        <v>192</v>
      </c>
      <c r="K8068" s="3">
        <v>43056.0</v>
      </c>
      <c r="L8068" s="3">
        <v>43066.0</v>
      </c>
      <c r="M8068" s="1">
        <v>0.0</v>
      </c>
    </row>
    <row r="8069">
      <c r="A8069" s="1" t="s">
        <v>8274</v>
      </c>
      <c r="B8069" s="1" t="s">
        <v>102</v>
      </c>
      <c r="C8069" s="1" t="str">
        <f t="array" ref="C8069">_xlfn.XLOOKUP($B8069, sales_teams!$A$2:$A$36, sales_teams!$B$2:$B$36)</f>
        <v>Summer Sewald</v>
      </c>
      <c r="D8069" s="1" t="str">
        <f t="array" ref="D8069">_xlfn.XLOOKUP($B8069, sales_teams!$A$2:$A$36, sales_teams!$C$2:$C$36)</f>
        <v>West</v>
      </c>
      <c r="E8069" s="1" t="s">
        <v>181</v>
      </c>
      <c r="F8069" s="1" t="s">
        <v>114</v>
      </c>
      <c r="G8069" s="1" t="str">
        <f t="array" ref="G8069">IF($F8069="", "", _xlfn.XLOOKUP($F8069,accounts!$A$2:$A$86,accounts!$B$2:$B$86, "Other"))</f>
        <v>marketing</v>
      </c>
      <c r="H8069" s="1" t="str">
        <f t="array" ref="H8069">IF($F8069="", "", IFS(_xlfn.XLOOKUP($F8069, accounts!$A$2:$A$86, accounts!$E$2:$E$86, 0)&gt;=1000, "Enterprise", _xlfn.XLOOKUP($F8069, accounts!$A$2:$A$86, accounts!$E$2:$E$86, 0)&gt;=100, "Mid-Market", TRUE, "SMB"))</f>
        <v>Enterprise</v>
      </c>
      <c r="I8069" s="1" t="str">
        <f t="array" ref="I8069">IF($F8069="", "", _xlfn.XLOOKUP($F8069,accounts!$A$2:$A$86,accounts!$F$2:$F$86, "Other"))</f>
        <v>United States</v>
      </c>
      <c r="J8069" s="1" t="s">
        <v>192</v>
      </c>
      <c r="K8069" s="3">
        <v>43056.0</v>
      </c>
      <c r="L8069" s="3">
        <v>43066.0</v>
      </c>
      <c r="M8069" s="1">
        <v>0.0</v>
      </c>
    </row>
    <row r="8070">
      <c r="A8070" s="1" t="s">
        <v>8275</v>
      </c>
      <c r="B8070" s="1" t="s">
        <v>54</v>
      </c>
      <c r="C8070" s="1" t="str">
        <f t="array" ref="C8070">_xlfn.XLOOKUP($B8070, sales_teams!$A$2:$A$36, sales_teams!$B$2:$B$36)</f>
        <v>Rocco Neubert</v>
      </c>
      <c r="D8070" s="1" t="str">
        <f t="array" ref="D8070">_xlfn.XLOOKUP($B8070, sales_teams!$A$2:$A$36, sales_teams!$C$2:$C$36)</f>
        <v>East</v>
      </c>
      <c r="E8070" s="1" t="s">
        <v>148</v>
      </c>
      <c r="F8070" s="1" t="s">
        <v>43</v>
      </c>
      <c r="G8070" s="1" t="str">
        <f t="array" ref="G8070">IF($F8070="", "", _xlfn.XLOOKUP($F8070,accounts!$A$2:$A$86,accounts!$B$2:$B$86, "Other"))</f>
        <v>software</v>
      </c>
      <c r="H8070" s="1" t="str">
        <f t="array" ref="H8070">IF($F8070="", "", IFS(_xlfn.XLOOKUP($F8070, accounts!$A$2:$A$86, accounts!$E$2:$E$86, 0)&gt;=1000, "Enterprise", _xlfn.XLOOKUP($F8070, accounts!$A$2:$A$86, accounts!$E$2:$E$86, 0)&gt;=100, "Mid-Market", TRUE, "SMB"))</f>
        <v>Enterprise</v>
      </c>
      <c r="I8070" s="1" t="str">
        <f t="array" ref="I8070">IF($F8070="", "", _xlfn.XLOOKUP($F8070,accounts!$A$2:$A$86,accounts!$F$2:$F$86, "Other"))</f>
        <v>United States</v>
      </c>
      <c r="J8070" s="1" t="s">
        <v>131</v>
      </c>
      <c r="K8070" s="3">
        <v>43056.0</v>
      </c>
      <c r="L8070" s="3">
        <v>43075.0</v>
      </c>
      <c r="M8070" s="1">
        <v>4154.0</v>
      </c>
    </row>
    <row r="8071">
      <c r="A8071" s="1" t="s">
        <v>8276</v>
      </c>
      <c r="B8071" s="1" t="s">
        <v>41</v>
      </c>
      <c r="C8071" s="1" t="str">
        <f t="array" ref="C8071">_xlfn.XLOOKUP($B8071, sales_teams!$A$2:$A$36, sales_teams!$B$2:$B$36)</f>
        <v>Cara Losch</v>
      </c>
      <c r="D8071" s="1" t="str">
        <f t="array" ref="D8071">_xlfn.XLOOKUP($B8071, sales_teams!$A$2:$A$36, sales_teams!$C$2:$C$36)</f>
        <v>East</v>
      </c>
      <c r="E8071" s="1" t="s">
        <v>148</v>
      </c>
      <c r="F8071" s="1" t="s">
        <v>83</v>
      </c>
      <c r="G8071" s="1" t="str">
        <f t="array" ref="G8071">IF($F8071="", "", _xlfn.XLOOKUP($F8071,accounts!$A$2:$A$86,accounts!$B$2:$B$86, "Other"))</f>
        <v>marketing</v>
      </c>
      <c r="H8071" s="1" t="str">
        <f t="array" ref="H8071">IF($F8071="", "", IFS(_xlfn.XLOOKUP($F8071, accounts!$A$2:$A$86, accounts!$E$2:$E$86, 0)&gt;=1000, "Enterprise", _xlfn.XLOOKUP($F8071, accounts!$A$2:$A$86, accounts!$E$2:$E$86, 0)&gt;=100, "Mid-Market", TRUE, "SMB"))</f>
        <v>Enterprise</v>
      </c>
      <c r="I8071" s="1" t="str">
        <f t="array" ref="I8071">IF($F8071="", "", _xlfn.XLOOKUP($F8071,accounts!$A$2:$A$86,accounts!$F$2:$F$86, "Other"))</f>
        <v>United States</v>
      </c>
      <c r="J8071" s="1" t="s">
        <v>131</v>
      </c>
      <c r="K8071" s="3">
        <v>43056.0</v>
      </c>
      <c r="L8071" s="3">
        <v>43065.0</v>
      </c>
      <c r="M8071" s="1">
        <v>4620.0</v>
      </c>
    </row>
    <row r="8072">
      <c r="A8072" s="1" t="s">
        <v>8277</v>
      </c>
      <c r="B8072" s="1" t="s">
        <v>15</v>
      </c>
      <c r="C8072" s="1" t="str">
        <f t="array" ref="C8072">_xlfn.XLOOKUP($B8072, sales_teams!$A$2:$A$36, sales_teams!$B$2:$B$36)</f>
        <v>Dustin Brinkmann</v>
      </c>
      <c r="D8072" s="1" t="str">
        <f t="array" ref="D8072">_xlfn.XLOOKUP($B8072, sales_teams!$A$2:$A$36, sales_teams!$C$2:$C$36)</f>
        <v>Central</v>
      </c>
      <c r="E8072" s="1" t="s">
        <v>194</v>
      </c>
      <c r="F8072" s="1" t="s">
        <v>79</v>
      </c>
      <c r="G8072" s="1" t="str">
        <f t="array" ref="G8072">IF($F8072="", "", _xlfn.XLOOKUP($F8072,accounts!$A$2:$A$86,accounts!$B$2:$B$86, "Other"))</f>
        <v>entertainment</v>
      </c>
      <c r="H8072" s="1" t="str">
        <f t="array" ref="H8072">IF($F8072="", "", IFS(_xlfn.XLOOKUP($F8072, accounts!$A$2:$A$86, accounts!$E$2:$E$86, 0)&gt;=1000, "Enterprise", _xlfn.XLOOKUP($F8072, accounts!$A$2:$A$86, accounts!$E$2:$E$86, 0)&gt;=100, "Mid-Market", TRUE, "SMB"))</f>
        <v>Mid-Market</v>
      </c>
      <c r="I8072" s="1" t="str">
        <f t="array" ref="I8072">IF($F8072="", "", _xlfn.XLOOKUP($F8072,accounts!$A$2:$A$86,accounts!$F$2:$F$86, "Other"))</f>
        <v>United States</v>
      </c>
      <c r="J8072" s="1" t="s">
        <v>131</v>
      </c>
      <c r="K8072" s="3">
        <v>43056.0</v>
      </c>
      <c r="L8072" s="3">
        <v>43057.0</v>
      </c>
      <c r="M8072" s="1">
        <v>5653.0</v>
      </c>
    </row>
    <row r="8073">
      <c r="A8073" s="1" t="s">
        <v>8278</v>
      </c>
      <c r="B8073" s="1" t="s">
        <v>34</v>
      </c>
      <c r="C8073" s="1" t="str">
        <f t="array" ref="C8073">_xlfn.XLOOKUP($B8073, sales_teams!$A$2:$A$36, sales_teams!$B$2:$B$36)</f>
        <v>Cara Losch</v>
      </c>
      <c r="D8073" s="1" t="str">
        <f t="array" ref="D8073">_xlfn.XLOOKUP($B8073, sales_teams!$A$2:$A$36, sales_teams!$C$2:$C$36)</f>
        <v>East</v>
      </c>
      <c r="E8073" s="1" t="s">
        <v>179</v>
      </c>
      <c r="F8073" s="1" t="s">
        <v>32</v>
      </c>
      <c r="G8073" s="1" t="str">
        <f t="array" ref="G8073">IF($F8073="", "", _xlfn.XLOOKUP($F8073,accounts!$A$2:$A$86,accounts!$B$2:$B$86, "Other"))</f>
        <v>medical</v>
      </c>
      <c r="H8073" s="1" t="str">
        <f t="array" ref="H8073">IF($F8073="", "", IFS(_xlfn.XLOOKUP($F8073, accounts!$A$2:$A$86, accounts!$E$2:$E$86, 0)&gt;=1000, "Enterprise", _xlfn.XLOOKUP($F8073, accounts!$A$2:$A$86, accounts!$E$2:$E$86, 0)&gt;=100, "Mid-Market", TRUE, "SMB"))</f>
        <v>Enterprise</v>
      </c>
      <c r="I8073" s="1" t="str">
        <f t="array" ref="I8073">IF($F8073="", "", _xlfn.XLOOKUP($F8073,accounts!$A$2:$A$86,accounts!$F$2:$F$86, "Other"))</f>
        <v>United States</v>
      </c>
      <c r="J8073" s="1" t="s">
        <v>192</v>
      </c>
      <c r="K8073" s="3">
        <v>43056.0</v>
      </c>
      <c r="L8073" s="3">
        <v>43064.0</v>
      </c>
      <c r="M8073" s="1">
        <v>0.0</v>
      </c>
    </row>
    <row r="8074">
      <c r="A8074" s="1" t="s">
        <v>8279</v>
      </c>
      <c r="B8074" s="1" t="s">
        <v>34</v>
      </c>
      <c r="C8074" s="1" t="str">
        <f t="array" ref="C8074">_xlfn.XLOOKUP($B8074, sales_teams!$A$2:$A$36, sales_teams!$B$2:$B$36)</f>
        <v>Cara Losch</v>
      </c>
      <c r="D8074" s="1" t="str">
        <f t="array" ref="D8074">_xlfn.XLOOKUP($B8074, sales_teams!$A$2:$A$36, sales_teams!$C$2:$C$36)</f>
        <v>East</v>
      </c>
      <c r="E8074" s="1" t="s">
        <v>179</v>
      </c>
      <c r="F8074" s="1" t="s">
        <v>81</v>
      </c>
      <c r="G8074" s="1" t="str">
        <f t="array" ref="G8074">IF($F8074="", "", _xlfn.XLOOKUP($F8074,accounts!$A$2:$A$86,accounts!$B$2:$B$86, "Other"))</f>
        <v>technology</v>
      </c>
      <c r="H8074" s="1" t="str">
        <f t="array" ref="H8074">IF($F8074="", "", IFS(_xlfn.XLOOKUP($F8074, accounts!$A$2:$A$86, accounts!$E$2:$E$86, 0)&gt;=1000, "Enterprise", _xlfn.XLOOKUP($F8074, accounts!$A$2:$A$86, accounts!$E$2:$E$86, 0)&gt;=100, "Mid-Market", TRUE, "SMB"))</f>
        <v>Enterprise</v>
      </c>
      <c r="I8074" s="1" t="str">
        <f t="array" ref="I8074">IF($F8074="", "", _xlfn.XLOOKUP($F8074,accounts!$A$2:$A$86,accounts!$F$2:$F$86, "Other"))</f>
        <v>United States</v>
      </c>
      <c r="J8074" s="1" t="s">
        <v>131</v>
      </c>
      <c r="K8074" s="3">
        <v>43056.0</v>
      </c>
      <c r="L8074" s="3">
        <v>43065.0</v>
      </c>
      <c r="M8074" s="1">
        <v>65.0</v>
      </c>
    </row>
    <row r="8075">
      <c r="A8075" s="1" t="s">
        <v>8280</v>
      </c>
      <c r="B8075" s="1" t="s">
        <v>105</v>
      </c>
      <c r="C8075" s="1" t="str">
        <f t="array" ref="C8075">_xlfn.XLOOKUP($B8075, sales_teams!$A$2:$A$36, sales_teams!$B$2:$B$36)</f>
        <v>Summer Sewald</v>
      </c>
      <c r="D8075" s="1" t="str">
        <f t="array" ref="D8075">_xlfn.XLOOKUP($B8075, sales_teams!$A$2:$A$36, sales_teams!$C$2:$C$36)</f>
        <v>West</v>
      </c>
      <c r="E8075" s="1" t="s">
        <v>181</v>
      </c>
      <c r="F8075" s="1" t="s">
        <v>137</v>
      </c>
      <c r="G8075" s="1" t="str">
        <f t="array" ref="G8075">IF($F8075="", "", _xlfn.XLOOKUP($F8075,accounts!$A$2:$A$86,accounts!$B$2:$B$86, "Other"))</f>
        <v>services</v>
      </c>
      <c r="H8075" s="1" t="str">
        <f t="array" ref="H8075">IF($F8075="", "", IFS(_xlfn.XLOOKUP($F8075, accounts!$A$2:$A$86, accounts!$E$2:$E$86, 0)&gt;=1000, "Enterprise", _xlfn.XLOOKUP($F8075, accounts!$A$2:$A$86, accounts!$E$2:$E$86, 0)&gt;=100, "Mid-Market", TRUE, "SMB"))</f>
        <v>Enterprise</v>
      </c>
      <c r="I8075" s="1" t="str">
        <f t="array" ref="I8075">IF($F8075="", "", _xlfn.XLOOKUP($F8075,accounts!$A$2:$A$86,accounts!$F$2:$F$86, "Other"))</f>
        <v>Germany</v>
      </c>
      <c r="J8075" s="1" t="s">
        <v>131</v>
      </c>
      <c r="K8075" s="3">
        <v>43056.0</v>
      </c>
      <c r="L8075" s="3">
        <v>43074.0</v>
      </c>
      <c r="M8075" s="1">
        <v>497.0</v>
      </c>
    </row>
    <row r="8076">
      <c r="A8076" s="1" t="s">
        <v>8281</v>
      </c>
      <c r="B8076" s="1" t="s">
        <v>57</v>
      </c>
      <c r="C8076" s="1" t="str">
        <f t="array" ref="C8076">_xlfn.XLOOKUP($B8076, sales_teams!$A$2:$A$36, sales_teams!$B$2:$B$36)</f>
        <v>Rocco Neubert</v>
      </c>
      <c r="D8076" s="1" t="str">
        <f t="array" ref="D8076">_xlfn.XLOOKUP($B8076, sales_teams!$A$2:$A$36, sales_teams!$C$2:$C$36)</f>
        <v>East</v>
      </c>
      <c r="E8076" s="1" t="s">
        <v>148</v>
      </c>
      <c r="F8076" s="1" t="s">
        <v>159</v>
      </c>
      <c r="G8076" s="1" t="str">
        <f t="array" ref="G8076">IF($F8076="", "", _xlfn.XLOOKUP($F8076,accounts!$A$2:$A$86,accounts!$B$2:$B$86, "Other"))</f>
        <v>retail</v>
      </c>
      <c r="H8076" s="1" t="str">
        <f t="array" ref="H8076">IF($F8076="", "", IFS(_xlfn.XLOOKUP($F8076, accounts!$A$2:$A$86, accounts!$E$2:$E$86, 0)&gt;=1000, "Enterprise", _xlfn.XLOOKUP($F8076, accounts!$A$2:$A$86, accounts!$E$2:$E$86, 0)&gt;=100, "Mid-Market", TRUE, "SMB"))</f>
        <v>Mid-Market</v>
      </c>
      <c r="I8076" s="1" t="str">
        <f t="array" ref="I8076">IF($F8076="", "", _xlfn.XLOOKUP($F8076,accounts!$A$2:$A$86,accounts!$F$2:$F$86, "Other"))</f>
        <v>Romania</v>
      </c>
      <c r="J8076" s="1" t="s">
        <v>131</v>
      </c>
      <c r="K8076" s="3">
        <v>43057.0</v>
      </c>
      <c r="L8076" s="3">
        <v>43076.0</v>
      </c>
      <c r="M8076" s="1">
        <v>4645.0</v>
      </c>
    </row>
    <row r="8077">
      <c r="A8077" s="1" t="s">
        <v>8282</v>
      </c>
      <c r="B8077" s="1" t="s">
        <v>52</v>
      </c>
      <c r="C8077" s="1" t="str">
        <f t="array" ref="C8077">_xlfn.XLOOKUP($B8077, sales_teams!$A$2:$A$36, sales_teams!$B$2:$B$36)</f>
        <v>Rocco Neubert</v>
      </c>
      <c r="D8077" s="1" t="str">
        <f t="array" ref="D8077">_xlfn.XLOOKUP($B8077, sales_teams!$A$2:$A$36, sales_teams!$C$2:$C$36)</f>
        <v>East</v>
      </c>
      <c r="E8077" s="1" t="s">
        <v>148</v>
      </c>
      <c r="F8077" s="1" t="s">
        <v>55</v>
      </c>
      <c r="G8077" s="1" t="str">
        <f t="array" ref="G8077">IF($F8077="", "", _xlfn.XLOOKUP($F8077,accounts!$A$2:$A$86,accounts!$B$2:$B$86, "Other"))</f>
        <v>entertainment</v>
      </c>
      <c r="H8077" s="1" t="str">
        <f t="array" ref="H8077">IF($F8077="", "", IFS(_xlfn.XLOOKUP($F8077, accounts!$A$2:$A$86, accounts!$E$2:$E$86, 0)&gt;=1000, "Enterprise", _xlfn.XLOOKUP($F8077, accounts!$A$2:$A$86, accounts!$E$2:$E$86, 0)&gt;=100, "Mid-Market", TRUE, "SMB"))</f>
        <v>Enterprise</v>
      </c>
      <c r="I8077" s="1" t="str">
        <f t="array" ref="I8077">IF($F8077="", "", _xlfn.XLOOKUP($F8077,accounts!$A$2:$A$86,accounts!$F$2:$F$86, "Other"))</f>
        <v>United States</v>
      </c>
      <c r="J8077" s="1" t="s">
        <v>131</v>
      </c>
      <c r="K8077" s="3">
        <v>43057.0</v>
      </c>
      <c r="L8077" s="3">
        <v>43060.0</v>
      </c>
      <c r="M8077" s="1">
        <v>4243.0</v>
      </c>
    </row>
    <row r="8078">
      <c r="A8078" s="1" t="s">
        <v>8283</v>
      </c>
      <c r="B8078" s="1" t="s">
        <v>48</v>
      </c>
      <c r="C8078" s="1" t="str">
        <f t="array" ref="C8078">_xlfn.XLOOKUP($B8078, sales_teams!$A$2:$A$36, sales_teams!$B$2:$B$36)</f>
        <v>Rocco Neubert</v>
      </c>
      <c r="D8078" s="1" t="str">
        <f t="array" ref="D8078">_xlfn.XLOOKUP($B8078, sales_teams!$A$2:$A$36, sales_teams!$C$2:$C$36)</f>
        <v>East</v>
      </c>
      <c r="E8078" s="1" t="s">
        <v>109</v>
      </c>
      <c r="F8078" s="1" t="s">
        <v>141</v>
      </c>
      <c r="G8078" s="1" t="str">
        <f t="array" ref="G8078">IF($F8078="", "", _xlfn.XLOOKUP($F8078,accounts!$A$2:$A$86,accounts!$B$2:$B$86, "Other"))</f>
        <v>finance</v>
      </c>
      <c r="H8078" s="1" t="str">
        <f t="array" ref="H8078">IF($F8078="", "", IFS(_xlfn.XLOOKUP($F8078, accounts!$A$2:$A$86, accounts!$E$2:$E$86, 0)&gt;=1000, "Enterprise", _xlfn.XLOOKUP($F8078, accounts!$A$2:$A$86, accounts!$E$2:$E$86, 0)&gt;=100, "Mid-Market", TRUE, "SMB"))</f>
        <v>Mid-Market</v>
      </c>
      <c r="I8078" s="1" t="str">
        <f t="array" ref="I8078">IF($F8078="", "", _xlfn.XLOOKUP($F8078,accounts!$A$2:$A$86,accounts!$F$2:$F$86, "Other"))</f>
        <v>United States</v>
      </c>
      <c r="J8078" s="1" t="s">
        <v>192</v>
      </c>
      <c r="K8078" s="3">
        <v>43057.0</v>
      </c>
      <c r="L8078" s="3">
        <v>43075.0</v>
      </c>
      <c r="M8078" s="1">
        <v>0.0</v>
      </c>
    </row>
    <row r="8079">
      <c r="A8079" s="1" t="s">
        <v>8284</v>
      </c>
      <c r="B8079" s="1" t="s">
        <v>30</v>
      </c>
      <c r="C8079" s="1" t="str">
        <f t="array" ref="C8079">_xlfn.XLOOKUP($B8079, sales_teams!$A$2:$A$36, sales_teams!$B$2:$B$36)</f>
        <v>Melvin Marxen</v>
      </c>
      <c r="D8079" s="1" t="str">
        <f t="array" ref="D8079">_xlfn.XLOOKUP($B8079, sales_teams!$A$2:$A$36, sales_teams!$C$2:$C$36)</f>
        <v>Central</v>
      </c>
      <c r="E8079" s="1" t="s">
        <v>148</v>
      </c>
      <c r="F8079" s="1" t="s">
        <v>47</v>
      </c>
      <c r="G8079" s="1" t="str">
        <f t="array" ref="G8079">IF($F8079="", "", _xlfn.XLOOKUP($F8079,accounts!$A$2:$A$86,accounts!$B$2:$B$86, "Other"))</f>
        <v>retail</v>
      </c>
      <c r="H8079" s="1" t="str">
        <f t="array" ref="H8079">IF($F8079="", "", IFS(_xlfn.XLOOKUP($F8079, accounts!$A$2:$A$86, accounts!$E$2:$E$86, 0)&gt;=1000, "Enterprise", _xlfn.XLOOKUP($F8079, accounts!$A$2:$A$86, accounts!$E$2:$E$86, 0)&gt;=100, "Mid-Market", TRUE, "SMB"))</f>
        <v>Enterprise</v>
      </c>
      <c r="I8079" s="1" t="str">
        <f t="array" ref="I8079">IF($F8079="", "", _xlfn.XLOOKUP($F8079,accounts!$A$2:$A$86,accounts!$F$2:$F$86, "Other"))</f>
        <v>United States</v>
      </c>
      <c r="J8079" s="1" t="s">
        <v>131</v>
      </c>
      <c r="K8079" s="3">
        <v>43057.0</v>
      </c>
      <c r="L8079" s="3">
        <v>43068.0</v>
      </c>
      <c r="M8079" s="1">
        <v>4617.0</v>
      </c>
    </row>
    <row r="8080">
      <c r="A8080" s="1" t="s">
        <v>8285</v>
      </c>
      <c r="B8080" s="1" t="s">
        <v>94</v>
      </c>
      <c r="C8080" s="1" t="str">
        <f t="array" ref="C8080">_xlfn.XLOOKUP($B8080, sales_teams!$A$2:$A$36, sales_teams!$B$2:$B$36)</f>
        <v>Celia Rouche</v>
      </c>
      <c r="D8080" s="1" t="str">
        <f t="array" ref="D8080">_xlfn.XLOOKUP($B8080, sales_teams!$A$2:$A$36, sales_teams!$C$2:$C$36)</f>
        <v>West</v>
      </c>
      <c r="E8080" s="1" t="s">
        <v>242</v>
      </c>
      <c r="F8080" s="1" t="s">
        <v>168</v>
      </c>
      <c r="G8080" s="1" t="str">
        <f t="array" ref="G8080">IF($F8080="", "", _xlfn.XLOOKUP($F8080,accounts!$A$2:$A$86,accounts!$B$2:$B$86, "Other"))</f>
        <v>finance</v>
      </c>
      <c r="H8080" s="1" t="str">
        <f t="array" ref="H8080">IF($F8080="", "", IFS(_xlfn.XLOOKUP($F8080, accounts!$A$2:$A$86, accounts!$E$2:$E$86, 0)&gt;=1000, "Enterprise", _xlfn.XLOOKUP($F8080, accounts!$A$2:$A$86, accounts!$E$2:$E$86, 0)&gt;=100, "Mid-Market", TRUE, "SMB"))</f>
        <v>Enterprise</v>
      </c>
      <c r="I8080" s="1" t="str">
        <f t="array" ref="I8080">IF($F8080="", "", _xlfn.XLOOKUP($F8080,accounts!$A$2:$A$86,accounts!$F$2:$F$86, "Other"))</f>
        <v>United States</v>
      </c>
      <c r="J8080" s="1" t="s">
        <v>131</v>
      </c>
      <c r="K8080" s="3">
        <v>43057.0</v>
      </c>
      <c r="L8080" s="3">
        <v>43073.0</v>
      </c>
      <c r="M8080" s="1">
        <v>29220.0</v>
      </c>
    </row>
    <row r="8081">
      <c r="A8081" s="1" t="s">
        <v>8286</v>
      </c>
      <c r="B8081" s="1" t="s">
        <v>19</v>
      </c>
      <c r="C8081" s="1" t="str">
        <f t="array" ref="C8081">_xlfn.XLOOKUP($B8081, sales_teams!$A$2:$A$36, sales_teams!$B$2:$B$36)</f>
        <v>Melvin Marxen</v>
      </c>
      <c r="D8081" s="1" t="str">
        <f t="array" ref="D8081">_xlfn.XLOOKUP($B8081, sales_teams!$A$2:$A$36, sales_teams!$C$2:$C$36)</f>
        <v>Central</v>
      </c>
      <c r="E8081" s="1" t="s">
        <v>109</v>
      </c>
      <c r="F8081" s="1" t="s">
        <v>95</v>
      </c>
      <c r="G8081" s="1" t="str">
        <f t="array" ref="G8081">IF($F8081="", "", _xlfn.XLOOKUP($F8081,accounts!$A$2:$A$86,accounts!$B$2:$B$86, "Other"))</f>
        <v>finance</v>
      </c>
      <c r="H8081" s="1" t="str">
        <f t="array" ref="H8081">IF($F8081="", "", IFS(_xlfn.XLOOKUP($F8081, accounts!$A$2:$A$86, accounts!$E$2:$E$86, 0)&gt;=1000, "Enterprise", _xlfn.XLOOKUP($F8081, accounts!$A$2:$A$86, accounts!$E$2:$E$86, 0)&gt;=100, "Mid-Market", TRUE, "SMB"))</f>
        <v>Enterprise</v>
      </c>
      <c r="I8081" s="1" t="str">
        <f t="array" ref="I8081">IF($F8081="", "", _xlfn.XLOOKUP($F8081,accounts!$A$2:$A$86,accounts!$F$2:$F$86, "Other"))</f>
        <v>United States</v>
      </c>
      <c r="J8081" s="1" t="s">
        <v>192</v>
      </c>
      <c r="K8081" s="3">
        <v>43057.0</v>
      </c>
      <c r="L8081" s="3">
        <v>43069.0</v>
      </c>
      <c r="M8081" s="1">
        <v>0.0</v>
      </c>
    </row>
    <row r="8082">
      <c r="A8082" s="1" t="s">
        <v>8287</v>
      </c>
      <c r="B8082" s="1" t="s">
        <v>104</v>
      </c>
      <c r="C8082" s="1" t="str">
        <f t="array" ref="C8082">_xlfn.XLOOKUP($B8082, sales_teams!$A$2:$A$36, sales_teams!$B$2:$B$36)</f>
        <v>Summer Sewald</v>
      </c>
      <c r="D8082" s="1" t="str">
        <f t="array" ref="D8082">_xlfn.XLOOKUP($B8082, sales_teams!$A$2:$A$36, sales_teams!$C$2:$C$36)</f>
        <v>West</v>
      </c>
      <c r="E8082" s="1" t="s">
        <v>181</v>
      </c>
      <c r="F8082" s="1" t="s">
        <v>127</v>
      </c>
      <c r="G8082" s="1" t="str">
        <f t="array" ref="G8082">IF($F8082="", "", _xlfn.XLOOKUP($F8082,accounts!$A$2:$A$86,accounts!$B$2:$B$86, "Other"))</f>
        <v>technology</v>
      </c>
      <c r="H8082" s="1" t="str">
        <f t="array" ref="H8082">IF($F8082="", "", IFS(_xlfn.XLOOKUP($F8082, accounts!$A$2:$A$86, accounts!$E$2:$E$86, 0)&gt;=1000, "Enterprise", _xlfn.XLOOKUP($F8082, accounts!$A$2:$A$86, accounts!$E$2:$E$86, 0)&gt;=100, "Mid-Market", TRUE, "SMB"))</f>
        <v>Enterprise</v>
      </c>
      <c r="I8082" s="1" t="str">
        <f t="array" ref="I8082">IF($F8082="", "", _xlfn.XLOOKUP($F8082,accounts!$A$2:$A$86,accounts!$F$2:$F$86, "Other"))</f>
        <v>United States</v>
      </c>
      <c r="J8082" s="1" t="s">
        <v>131</v>
      </c>
      <c r="K8082" s="3">
        <v>43057.0</v>
      </c>
      <c r="L8082" s="3">
        <v>43073.0</v>
      </c>
      <c r="M8082" s="1">
        <v>643.0</v>
      </c>
    </row>
    <row r="8083">
      <c r="A8083" s="1" t="s">
        <v>8288</v>
      </c>
      <c r="B8083" s="1" t="s">
        <v>102</v>
      </c>
      <c r="C8083" s="1" t="str">
        <f t="array" ref="C8083">_xlfn.XLOOKUP($B8083, sales_teams!$A$2:$A$36, sales_teams!$B$2:$B$36)</f>
        <v>Summer Sewald</v>
      </c>
      <c r="D8083" s="1" t="str">
        <f t="array" ref="D8083">_xlfn.XLOOKUP($B8083, sales_teams!$A$2:$A$36, sales_teams!$C$2:$C$36)</f>
        <v>West</v>
      </c>
      <c r="E8083" s="1" t="s">
        <v>181</v>
      </c>
      <c r="F8083" s="1" t="s">
        <v>151</v>
      </c>
      <c r="G8083" s="1" t="str">
        <f t="array" ref="G8083">IF($F8083="", "", _xlfn.XLOOKUP($F8083,accounts!$A$2:$A$86,accounts!$B$2:$B$86, "Other"))</f>
        <v>software</v>
      </c>
      <c r="H8083" s="1" t="str">
        <f t="array" ref="H8083">IF($F8083="", "", IFS(_xlfn.XLOOKUP($F8083, accounts!$A$2:$A$86, accounts!$E$2:$E$86, 0)&gt;=1000, "Enterprise", _xlfn.XLOOKUP($F8083, accounts!$A$2:$A$86, accounts!$E$2:$E$86, 0)&gt;=100, "Mid-Market", TRUE, "SMB"))</f>
        <v>Enterprise</v>
      </c>
      <c r="I8083" s="1" t="str">
        <f t="array" ref="I8083">IF($F8083="", "", _xlfn.XLOOKUP($F8083,accounts!$A$2:$A$86,accounts!$F$2:$F$86, "Other"))</f>
        <v>United States</v>
      </c>
      <c r="J8083" s="1" t="s">
        <v>192</v>
      </c>
      <c r="K8083" s="3">
        <v>43057.0</v>
      </c>
      <c r="L8083" s="3">
        <v>43060.0</v>
      </c>
      <c r="M8083" s="1">
        <v>0.0</v>
      </c>
    </row>
    <row r="8084">
      <c r="A8084" s="1" t="s">
        <v>8289</v>
      </c>
      <c r="B8084" s="1" t="s">
        <v>107</v>
      </c>
      <c r="C8084" s="1" t="str">
        <f t="array" ref="C8084">_xlfn.XLOOKUP($B8084, sales_teams!$A$2:$A$36, sales_teams!$B$2:$B$36)</f>
        <v>Summer Sewald</v>
      </c>
      <c r="D8084" s="1" t="str">
        <f t="array" ref="D8084">_xlfn.XLOOKUP($B8084, sales_teams!$A$2:$A$36, sales_teams!$C$2:$C$36)</f>
        <v>West</v>
      </c>
      <c r="E8084" s="1" t="s">
        <v>194</v>
      </c>
      <c r="F8084" s="1" t="s">
        <v>36</v>
      </c>
      <c r="G8084" s="1" t="str">
        <f t="array" ref="G8084">IF($F8084="", "", _xlfn.XLOOKUP($F8084,accounts!$A$2:$A$86,accounts!$B$2:$B$86, "Other"))</f>
        <v>retail</v>
      </c>
      <c r="H8084" s="1" t="str">
        <f t="array" ref="H8084">IF($F8084="", "", IFS(_xlfn.XLOOKUP($F8084, accounts!$A$2:$A$86, accounts!$E$2:$E$86, 0)&gt;=1000, "Enterprise", _xlfn.XLOOKUP($F8084, accounts!$A$2:$A$86, accounts!$E$2:$E$86, 0)&gt;=100, "Mid-Market", TRUE, "SMB"))</f>
        <v>Enterprise</v>
      </c>
      <c r="I8084" s="1" t="str">
        <f t="array" ref="I8084">IF($F8084="", "", _xlfn.XLOOKUP($F8084,accounts!$A$2:$A$86,accounts!$F$2:$F$86, "Other"))</f>
        <v>United States</v>
      </c>
      <c r="J8084" s="1" t="s">
        <v>192</v>
      </c>
      <c r="K8084" s="3">
        <v>43057.0</v>
      </c>
      <c r="L8084" s="3">
        <v>43074.0</v>
      </c>
      <c r="M8084" s="1">
        <v>0.0</v>
      </c>
    </row>
    <row r="8085">
      <c r="A8085" s="1" t="s">
        <v>8290</v>
      </c>
      <c r="B8085" s="1" t="s">
        <v>18</v>
      </c>
      <c r="C8085" s="1" t="str">
        <f t="array" ref="C8085">_xlfn.XLOOKUP($B8085, sales_teams!$A$2:$A$36, sales_teams!$B$2:$B$36)</f>
        <v>Dustin Brinkmann</v>
      </c>
      <c r="D8085" s="1" t="str">
        <f t="array" ref="D8085">_xlfn.XLOOKUP($B8085, sales_teams!$A$2:$A$36, sales_teams!$C$2:$C$36)</f>
        <v>Central</v>
      </c>
      <c r="E8085" s="1" t="s">
        <v>179</v>
      </c>
      <c r="F8085" s="1" t="s">
        <v>95</v>
      </c>
      <c r="G8085" s="1" t="str">
        <f t="array" ref="G8085">IF($F8085="", "", _xlfn.XLOOKUP($F8085,accounts!$A$2:$A$86,accounts!$B$2:$B$86, "Other"))</f>
        <v>finance</v>
      </c>
      <c r="H8085" s="1" t="str">
        <f t="array" ref="H8085">IF($F8085="", "", IFS(_xlfn.XLOOKUP($F8085, accounts!$A$2:$A$86, accounts!$E$2:$E$86, 0)&gt;=1000, "Enterprise", _xlfn.XLOOKUP($F8085, accounts!$A$2:$A$86, accounts!$E$2:$E$86, 0)&gt;=100, "Mid-Market", TRUE, "SMB"))</f>
        <v>Enterprise</v>
      </c>
      <c r="I8085" s="1" t="str">
        <f t="array" ref="I8085">IF($F8085="", "", _xlfn.XLOOKUP($F8085,accounts!$A$2:$A$86,accounts!$F$2:$F$86, "Other"))</f>
        <v>United States</v>
      </c>
      <c r="J8085" s="1" t="s">
        <v>192</v>
      </c>
      <c r="K8085" s="3">
        <v>43057.0</v>
      </c>
      <c r="L8085" s="3">
        <v>43067.0</v>
      </c>
      <c r="M8085" s="1">
        <v>0.0</v>
      </c>
    </row>
    <row r="8086">
      <c r="A8086" s="1" t="s">
        <v>8291</v>
      </c>
      <c r="B8086" s="1" t="s">
        <v>57</v>
      </c>
      <c r="C8086" s="1" t="str">
        <f t="array" ref="C8086">_xlfn.XLOOKUP($B8086, sales_teams!$A$2:$A$36, sales_teams!$B$2:$B$36)</f>
        <v>Rocco Neubert</v>
      </c>
      <c r="D8086" s="1" t="str">
        <f t="array" ref="D8086">_xlfn.XLOOKUP($B8086, sales_teams!$A$2:$A$36, sales_teams!$C$2:$C$36)</f>
        <v>East</v>
      </c>
      <c r="E8086" s="1" t="s">
        <v>109</v>
      </c>
      <c r="F8086" s="1" t="s">
        <v>132</v>
      </c>
      <c r="G8086" s="1" t="str">
        <f t="array" ref="G8086">IF($F8086="", "", _xlfn.XLOOKUP($F8086,accounts!$A$2:$A$86,accounts!$B$2:$B$86, "Other"))</f>
        <v>marketing</v>
      </c>
      <c r="H8086" s="1" t="str">
        <f t="array" ref="H8086">IF($F8086="", "", IFS(_xlfn.XLOOKUP($F8086, accounts!$A$2:$A$86, accounts!$E$2:$E$86, 0)&gt;=1000, "Enterprise", _xlfn.XLOOKUP($F8086, accounts!$A$2:$A$86, accounts!$E$2:$E$86, 0)&gt;=100, "Mid-Market", TRUE, "SMB"))</f>
        <v>Enterprise</v>
      </c>
      <c r="I8086" s="1" t="str">
        <f t="array" ref="I8086">IF($F8086="", "", _xlfn.XLOOKUP($F8086,accounts!$A$2:$A$86,accounts!$F$2:$F$86, "Other"))</f>
        <v>Jordan</v>
      </c>
      <c r="J8086" s="1" t="s">
        <v>131</v>
      </c>
      <c r="K8086" s="3">
        <v>43058.0</v>
      </c>
      <c r="L8086" s="3">
        <v>43059.0</v>
      </c>
      <c r="M8086" s="1">
        <v>886.0</v>
      </c>
    </row>
    <row r="8087">
      <c r="A8087" s="1" t="s">
        <v>8292</v>
      </c>
      <c r="B8087" s="1" t="s">
        <v>12</v>
      </c>
      <c r="C8087" s="1" t="str">
        <f t="array" ref="C8087">_xlfn.XLOOKUP($B8087, sales_teams!$A$2:$A$36, sales_teams!$B$2:$B$36)</f>
        <v>Dustin Brinkmann</v>
      </c>
      <c r="D8087" s="1" t="str">
        <f t="array" ref="D8087">_xlfn.XLOOKUP($B8087, sales_teams!$A$2:$A$36, sales_teams!$C$2:$C$36)</f>
        <v>Central</v>
      </c>
      <c r="E8087" s="1" t="s">
        <v>188</v>
      </c>
      <c r="F8087" s="1" t="s">
        <v>145</v>
      </c>
      <c r="G8087" s="1" t="str">
        <f t="array" ref="G8087">IF($F8087="", "", _xlfn.XLOOKUP($F8087,accounts!$A$2:$A$86,accounts!$B$2:$B$86, "Other"))</f>
        <v>technology</v>
      </c>
      <c r="H8087" s="1" t="str">
        <f t="array" ref="H8087">IF($F8087="", "", IFS(_xlfn.XLOOKUP($F8087, accounts!$A$2:$A$86, accounts!$E$2:$E$86, 0)&gt;=1000, "Enterprise", _xlfn.XLOOKUP($F8087, accounts!$A$2:$A$86, accounts!$E$2:$E$86, 0)&gt;=100, "Mid-Market", TRUE, "SMB"))</f>
        <v>Enterprise</v>
      </c>
      <c r="I8087" s="1" t="str">
        <f t="array" ref="I8087">IF($F8087="", "", _xlfn.XLOOKUP($F8087,accounts!$A$2:$A$86,accounts!$F$2:$F$86, "Other"))</f>
        <v>Panama</v>
      </c>
      <c r="J8087" s="1" t="s">
        <v>131</v>
      </c>
      <c r="K8087" s="3">
        <v>43058.0</v>
      </c>
      <c r="L8087" s="3">
        <v>43067.0</v>
      </c>
      <c r="M8087" s="1">
        <v>3206.0</v>
      </c>
    </row>
    <row r="8088">
      <c r="A8088" s="1" t="s">
        <v>8293</v>
      </c>
      <c r="B8088" s="1" t="s">
        <v>48</v>
      </c>
      <c r="C8088" s="1" t="str">
        <f t="array" ref="C8088">_xlfn.XLOOKUP($B8088, sales_teams!$A$2:$A$36, sales_teams!$B$2:$B$36)</f>
        <v>Rocco Neubert</v>
      </c>
      <c r="D8088" s="1" t="str">
        <f t="array" ref="D8088">_xlfn.XLOOKUP($B8088, sales_teams!$A$2:$A$36, sales_teams!$C$2:$C$36)</f>
        <v>East</v>
      </c>
      <c r="E8088" s="1" t="s">
        <v>181</v>
      </c>
      <c r="F8088" s="1" t="s">
        <v>103</v>
      </c>
      <c r="G8088" s="1" t="str">
        <f t="array" ref="G8088">IF($F8088="", "", _xlfn.XLOOKUP($F8088,accounts!$A$2:$A$86,accounts!$B$2:$B$86, "Other"))</f>
        <v>retail</v>
      </c>
      <c r="H8088" s="1" t="str">
        <f t="array" ref="H8088">IF($F8088="", "", IFS(_xlfn.XLOOKUP($F8088, accounts!$A$2:$A$86, accounts!$E$2:$E$86, 0)&gt;=1000, "Enterprise", _xlfn.XLOOKUP($F8088, accounts!$A$2:$A$86, accounts!$E$2:$E$86, 0)&gt;=100, "Mid-Market", TRUE, "SMB"))</f>
        <v>Enterprise</v>
      </c>
      <c r="I8088" s="1" t="str">
        <f t="array" ref="I8088">IF($F8088="", "", _xlfn.XLOOKUP($F8088,accounts!$A$2:$A$86,accounts!$F$2:$F$86, "Other"))</f>
        <v>United States</v>
      </c>
      <c r="J8088" s="1" t="s">
        <v>131</v>
      </c>
      <c r="K8088" s="3">
        <v>43058.0</v>
      </c>
      <c r="L8088" s="3">
        <v>43059.0</v>
      </c>
      <c r="M8088" s="1">
        <v>678.0</v>
      </c>
    </row>
    <row r="8089">
      <c r="A8089" s="1" t="s">
        <v>8294</v>
      </c>
      <c r="B8089" s="1" t="s">
        <v>30</v>
      </c>
      <c r="C8089" s="1" t="str">
        <f t="array" ref="C8089">_xlfn.XLOOKUP($B8089, sales_teams!$A$2:$A$36, sales_teams!$B$2:$B$36)</f>
        <v>Melvin Marxen</v>
      </c>
      <c r="D8089" s="1" t="str">
        <f t="array" ref="D8089">_xlfn.XLOOKUP($B8089, sales_teams!$A$2:$A$36, sales_teams!$C$2:$C$36)</f>
        <v>Central</v>
      </c>
      <c r="E8089" s="1" t="s">
        <v>181</v>
      </c>
      <c r="F8089" s="1" t="s">
        <v>95</v>
      </c>
      <c r="G8089" s="1" t="str">
        <f t="array" ref="G8089">IF($F8089="", "", _xlfn.XLOOKUP($F8089,accounts!$A$2:$A$86,accounts!$B$2:$B$86, "Other"))</f>
        <v>finance</v>
      </c>
      <c r="H8089" s="1" t="str">
        <f t="array" ref="H8089">IF($F8089="", "", IFS(_xlfn.XLOOKUP($F8089, accounts!$A$2:$A$86, accounts!$E$2:$E$86, 0)&gt;=1000, "Enterprise", _xlfn.XLOOKUP($F8089, accounts!$A$2:$A$86, accounts!$E$2:$E$86, 0)&gt;=100, "Mid-Market", TRUE, "SMB"))</f>
        <v>Enterprise</v>
      </c>
      <c r="I8089" s="1" t="str">
        <f t="array" ref="I8089">IF($F8089="", "", _xlfn.XLOOKUP($F8089,accounts!$A$2:$A$86,accounts!$F$2:$F$86, "Other"))</f>
        <v>United States</v>
      </c>
      <c r="J8089" s="1" t="s">
        <v>131</v>
      </c>
      <c r="K8089" s="3">
        <v>43058.0</v>
      </c>
      <c r="L8089" s="3">
        <v>43059.0</v>
      </c>
      <c r="M8089" s="1">
        <v>549.0</v>
      </c>
    </row>
    <row r="8090">
      <c r="A8090" s="1" t="s">
        <v>8295</v>
      </c>
      <c r="B8090" s="1" t="s">
        <v>53</v>
      </c>
      <c r="C8090" s="1" t="str">
        <f t="array" ref="C8090">_xlfn.XLOOKUP($B8090, sales_teams!$A$2:$A$36, sales_teams!$B$2:$B$36)</f>
        <v>Rocco Neubert</v>
      </c>
      <c r="D8090" s="1" t="str">
        <f t="array" ref="D8090">_xlfn.XLOOKUP($B8090, sales_teams!$A$2:$A$36, sales_teams!$C$2:$C$36)</f>
        <v>East</v>
      </c>
      <c r="E8090" s="1" t="s">
        <v>194</v>
      </c>
      <c r="F8090" s="1" t="s">
        <v>125</v>
      </c>
      <c r="G8090" s="1" t="str">
        <f t="array" ref="G8090">IF($F8090="", "", _xlfn.XLOOKUP($F8090,accounts!$A$2:$A$86,accounts!$B$2:$B$86, "Other"))</f>
        <v>software</v>
      </c>
      <c r="H8090" s="1" t="str">
        <f t="array" ref="H8090">IF($F8090="", "", IFS(_xlfn.XLOOKUP($F8090, accounts!$A$2:$A$86, accounts!$E$2:$E$86, 0)&gt;=1000, "Enterprise", _xlfn.XLOOKUP($F8090, accounts!$A$2:$A$86, accounts!$E$2:$E$86, 0)&gt;=100, "Mid-Market", TRUE, "SMB"))</f>
        <v>Enterprise</v>
      </c>
      <c r="I8090" s="1" t="str">
        <f t="array" ref="I8090">IF($F8090="", "", _xlfn.XLOOKUP($F8090,accounts!$A$2:$A$86,accounts!$F$2:$F$86, "Other"))</f>
        <v>United States</v>
      </c>
      <c r="J8090" s="1" t="s">
        <v>131</v>
      </c>
      <c r="K8090" s="3">
        <v>43058.0</v>
      </c>
      <c r="L8090" s="3">
        <v>43067.0</v>
      </c>
      <c r="M8090" s="1">
        <v>6540.0</v>
      </c>
    </row>
    <row r="8091">
      <c r="A8091" s="1" t="s">
        <v>8296</v>
      </c>
      <c r="B8091" s="1" t="s">
        <v>19</v>
      </c>
      <c r="C8091" s="1" t="str">
        <f t="array" ref="C8091">_xlfn.XLOOKUP($B8091, sales_teams!$A$2:$A$36, sales_teams!$B$2:$B$36)</f>
        <v>Melvin Marxen</v>
      </c>
      <c r="D8091" s="1" t="str">
        <f t="array" ref="D8091">_xlfn.XLOOKUP($B8091, sales_teams!$A$2:$A$36, sales_teams!$C$2:$C$36)</f>
        <v>Central</v>
      </c>
      <c r="E8091" s="1" t="s">
        <v>181</v>
      </c>
      <c r="F8091" s="1" t="s">
        <v>164</v>
      </c>
      <c r="G8091" s="1" t="str">
        <f t="array" ref="G8091">IF($F8091="", "", _xlfn.XLOOKUP($F8091,accounts!$A$2:$A$86,accounts!$B$2:$B$86, "Other"))</f>
        <v>retail</v>
      </c>
      <c r="H8091" s="1" t="str">
        <f t="array" ref="H8091">IF($F8091="", "", IFS(_xlfn.XLOOKUP($F8091, accounts!$A$2:$A$86, accounts!$E$2:$E$86, 0)&gt;=1000, "Enterprise", _xlfn.XLOOKUP($F8091, accounts!$A$2:$A$86, accounts!$E$2:$E$86, 0)&gt;=100, "Mid-Market", TRUE, "SMB"))</f>
        <v>Mid-Market</v>
      </c>
      <c r="I8091" s="1" t="str">
        <f t="array" ref="I8091">IF($F8091="", "", _xlfn.XLOOKUP($F8091,accounts!$A$2:$A$86,accounts!$F$2:$F$86, "Other"))</f>
        <v>United States</v>
      </c>
      <c r="J8091" s="1" t="s">
        <v>192</v>
      </c>
      <c r="K8091" s="3">
        <v>43058.0</v>
      </c>
      <c r="L8091" s="3">
        <v>43060.0</v>
      </c>
      <c r="M8091" s="1">
        <v>0.0</v>
      </c>
    </row>
    <row r="8092">
      <c r="A8092" s="1" t="s">
        <v>8297</v>
      </c>
      <c r="B8092" s="1" t="s">
        <v>107</v>
      </c>
      <c r="C8092" s="1" t="str">
        <f t="array" ref="C8092">_xlfn.XLOOKUP($B8092, sales_teams!$A$2:$A$36, sales_teams!$B$2:$B$36)</f>
        <v>Summer Sewald</v>
      </c>
      <c r="D8092" s="1" t="str">
        <f t="array" ref="D8092">_xlfn.XLOOKUP($B8092, sales_teams!$A$2:$A$36, sales_teams!$C$2:$C$36)</f>
        <v>West</v>
      </c>
      <c r="E8092" s="1" t="s">
        <v>188</v>
      </c>
      <c r="F8092" s="1" t="s">
        <v>130</v>
      </c>
      <c r="G8092" s="1" t="str">
        <f t="array" ref="G8092">IF($F8092="", "", _xlfn.XLOOKUP($F8092,accounts!$A$2:$A$86,accounts!$B$2:$B$86, "Other"))</f>
        <v>medical</v>
      </c>
      <c r="H8092" s="1" t="str">
        <f t="array" ref="H8092">IF($F8092="", "", IFS(_xlfn.XLOOKUP($F8092, accounts!$A$2:$A$86, accounts!$E$2:$E$86, 0)&gt;=1000, "Enterprise", _xlfn.XLOOKUP($F8092, accounts!$A$2:$A$86, accounts!$E$2:$E$86, 0)&gt;=100, "Mid-Market", TRUE, "SMB"))</f>
        <v>Enterprise</v>
      </c>
      <c r="I8092" s="1" t="str">
        <f t="array" ref="I8092">IF($F8092="", "", _xlfn.XLOOKUP($F8092,accounts!$A$2:$A$86,accounts!$F$2:$F$86, "Other"))</f>
        <v>United States</v>
      </c>
      <c r="J8092" s="1" t="s">
        <v>192</v>
      </c>
      <c r="K8092" s="3">
        <v>43058.0</v>
      </c>
      <c r="L8092" s="3">
        <v>43073.0</v>
      </c>
      <c r="M8092" s="1">
        <v>0.0</v>
      </c>
    </row>
    <row r="8093">
      <c r="A8093" s="1" t="s">
        <v>8298</v>
      </c>
      <c r="B8093" s="1" t="s">
        <v>28</v>
      </c>
      <c r="C8093" s="1" t="str">
        <f t="array" ref="C8093">_xlfn.XLOOKUP($B8093, sales_teams!$A$2:$A$36, sales_teams!$B$2:$B$36)</f>
        <v>Melvin Marxen</v>
      </c>
      <c r="D8093" s="1" t="str">
        <f t="array" ref="D8093">_xlfn.XLOOKUP($B8093, sales_teams!$A$2:$A$36, sales_teams!$C$2:$C$36)</f>
        <v>Central</v>
      </c>
      <c r="E8093" s="1" t="s">
        <v>181</v>
      </c>
      <c r="F8093" s="1" t="s">
        <v>122</v>
      </c>
      <c r="G8093" s="1" t="str">
        <f t="array" ref="G8093">IF($F8093="", "", _xlfn.XLOOKUP($F8093,accounts!$A$2:$A$86,accounts!$B$2:$B$86, "Other"))</f>
        <v>medical</v>
      </c>
      <c r="H8093" s="1" t="str">
        <f t="array" ref="H8093">IF($F8093="", "", IFS(_xlfn.XLOOKUP($F8093, accounts!$A$2:$A$86, accounts!$E$2:$E$86, 0)&gt;=1000, "Enterprise", _xlfn.XLOOKUP($F8093, accounts!$A$2:$A$86, accounts!$E$2:$E$86, 0)&gt;=100, "Mid-Market", TRUE, "SMB"))</f>
        <v>Enterprise</v>
      </c>
      <c r="I8093" s="1" t="str">
        <f t="array" ref="I8093">IF($F8093="", "", _xlfn.XLOOKUP($F8093,accounts!$A$2:$A$86,accounts!$F$2:$F$86, "Other"))</f>
        <v>United States</v>
      </c>
      <c r="J8093" s="1" t="s">
        <v>131</v>
      </c>
      <c r="K8093" s="3">
        <v>43058.0</v>
      </c>
      <c r="L8093" s="3">
        <v>43067.0</v>
      </c>
      <c r="M8093" s="1">
        <v>662.0</v>
      </c>
    </row>
    <row r="8094">
      <c r="A8094" s="1" t="s">
        <v>8299</v>
      </c>
      <c r="B8094" s="1" t="s">
        <v>60</v>
      </c>
      <c r="C8094" s="1" t="str">
        <f t="array" ref="C8094">_xlfn.XLOOKUP($B8094, sales_teams!$A$2:$A$36, sales_teams!$B$2:$B$36)</f>
        <v>Celia Rouche</v>
      </c>
      <c r="D8094" s="1" t="str">
        <f t="array" ref="D8094">_xlfn.XLOOKUP($B8094, sales_teams!$A$2:$A$36, sales_teams!$C$2:$C$36)</f>
        <v>West</v>
      </c>
      <c r="E8094" s="1" t="s">
        <v>148</v>
      </c>
      <c r="F8094" s="1" t="s">
        <v>91</v>
      </c>
      <c r="G8094" s="1" t="str">
        <f t="array" ref="G8094">IF($F8094="", "", _xlfn.XLOOKUP($F8094,accounts!$A$2:$A$86,accounts!$B$2:$B$86, "Other"))</f>
        <v>employment</v>
      </c>
      <c r="H8094" s="1" t="str">
        <f t="array" ref="H8094">IF($F8094="", "", IFS(_xlfn.XLOOKUP($F8094, accounts!$A$2:$A$86, accounts!$E$2:$E$86, 0)&gt;=1000, "Enterprise", _xlfn.XLOOKUP($F8094, accounts!$A$2:$A$86, accounts!$E$2:$E$86, 0)&gt;=100, "Mid-Market", TRUE, "SMB"))</f>
        <v>Enterprise</v>
      </c>
      <c r="I8094" s="1" t="str">
        <f t="array" ref="I8094">IF($F8094="", "", _xlfn.XLOOKUP($F8094,accounts!$A$2:$A$86,accounts!$F$2:$F$86, "Other"))</f>
        <v>United States</v>
      </c>
      <c r="J8094" s="1" t="s">
        <v>131</v>
      </c>
      <c r="K8094" s="3">
        <v>43058.0</v>
      </c>
      <c r="L8094" s="3">
        <v>43063.0</v>
      </c>
      <c r="M8094" s="1">
        <v>4540.0</v>
      </c>
    </row>
    <row r="8095">
      <c r="A8095" s="1" t="s">
        <v>8300</v>
      </c>
      <c r="B8095" s="1" t="s">
        <v>7</v>
      </c>
      <c r="C8095" s="1" t="str">
        <f t="array" ref="C8095">_xlfn.XLOOKUP($B8095, sales_teams!$A$2:$A$36, sales_teams!$B$2:$B$36)</f>
        <v>Dustin Brinkmann</v>
      </c>
      <c r="D8095" s="1" t="str">
        <f t="array" ref="D8095">_xlfn.XLOOKUP($B8095, sales_teams!$A$2:$A$36, sales_teams!$C$2:$C$36)</f>
        <v>Central</v>
      </c>
      <c r="E8095" s="1" t="s">
        <v>179</v>
      </c>
      <c r="F8095" s="1" t="s">
        <v>150</v>
      </c>
      <c r="G8095" s="1" t="str">
        <f t="array" ref="G8095">IF($F8095="", "", _xlfn.XLOOKUP($F8095,accounts!$A$2:$A$86,accounts!$B$2:$B$86, "Other"))</f>
        <v>technology</v>
      </c>
      <c r="H8095" s="1" t="str">
        <f t="array" ref="H8095">IF($F8095="", "", IFS(_xlfn.XLOOKUP($F8095, accounts!$A$2:$A$86, accounts!$E$2:$E$86, 0)&gt;=1000, "Enterprise", _xlfn.XLOOKUP($F8095, accounts!$A$2:$A$86, accounts!$E$2:$E$86, 0)&gt;=100, "Mid-Market", TRUE, "SMB"))</f>
        <v>Enterprise</v>
      </c>
      <c r="I8095" s="1" t="str">
        <f t="array" ref="I8095">IF($F8095="", "", _xlfn.XLOOKUP($F8095,accounts!$A$2:$A$86,accounts!$F$2:$F$86, "Other"))</f>
        <v>United States</v>
      </c>
      <c r="J8095" s="1" t="s">
        <v>131</v>
      </c>
      <c r="K8095" s="3">
        <v>43059.0</v>
      </c>
      <c r="L8095" s="3">
        <v>43068.0</v>
      </c>
      <c r="M8095" s="1">
        <v>52.0</v>
      </c>
    </row>
    <row r="8096">
      <c r="A8096" s="1" t="s">
        <v>8301</v>
      </c>
      <c r="B8096" s="1" t="s">
        <v>52</v>
      </c>
      <c r="C8096" s="1" t="str">
        <f t="array" ref="C8096">_xlfn.XLOOKUP($B8096, sales_teams!$A$2:$A$36, sales_teams!$B$2:$B$36)</f>
        <v>Rocco Neubert</v>
      </c>
      <c r="D8096" s="1" t="str">
        <f t="array" ref="D8096">_xlfn.XLOOKUP($B8096, sales_teams!$A$2:$A$36, sales_teams!$C$2:$C$36)</f>
        <v>East</v>
      </c>
      <c r="E8096" s="1" t="s">
        <v>109</v>
      </c>
      <c r="G8096" s="1" t="str">
        <f t="array" ref="G8096">IF($F8096="", "", _xlfn.XLOOKUP($F8096,accounts!$A$2:$A$86,accounts!$B$2:$B$86, "Other"))</f>
        <v/>
      </c>
      <c r="H8096" s="1" t="str">
        <f t="array" ref="H8096">IF($F8096="", "", IFS(_xlfn.XLOOKUP($F8096, accounts!$A$2:$A$86, accounts!$E$2:$E$86, 0)&gt;=1000, "Enterprise", _xlfn.XLOOKUP($F8096, accounts!$A$2:$A$86, accounts!$E$2:$E$86, 0)&gt;=100, "Mid-Market", TRUE, "SMB"))</f>
        <v/>
      </c>
      <c r="I8096" s="1" t="str">
        <f t="array" ref="I8096">IF($F8096="", "", _xlfn.XLOOKUP($F8096,accounts!$A$2:$A$86,accounts!$F$2:$F$86, "Other"))</f>
        <v/>
      </c>
      <c r="J8096" s="1" t="s">
        <v>189</v>
      </c>
      <c r="K8096" s="3">
        <v>43059.0</v>
      </c>
    </row>
    <row r="8097">
      <c r="A8097" s="1" t="s">
        <v>8302</v>
      </c>
      <c r="B8097" s="1" t="s">
        <v>39</v>
      </c>
      <c r="C8097" s="1" t="str">
        <f t="array" ref="C8097">_xlfn.XLOOKUP($B8097, sales_teams!$A$2:$A$36, sales_teams!$B$2:$B$36)</f>
        <v>Cara Losch</v>
      </c>
      <c r="D8097" s="1" t="str">
        <f t="array" ref="D8097">_xlfn.XLOOKUP($B8097, sales_teams!$A$2:$A$36, sales_teams!$C$2:$C$36)</f>
        <v>East</v>
      </c>
      <c r="E8097" s="1" t="s">
        <v>148</v>
      </c>
      <c r="F8097" s="1" t="s">
        <v>171</v>
      </c>
      <c r="G8097" s="1" t="str">
        <f t="array" ref="G8097">IF($F8097="", "", _xlfn.XLOOKUP($F8097,accounts!$A$2:$A$86,accounts!$B$2:$B$86, "Other"))</f>
        <v>retail</v>
      </c>
      <c r="H8097" s="1" t="str">
        <f t="array" ref="H8097">IF($F8097="", "", IFS(_xlfn.XLOOKUP($F8097, accounts!$A$2:$A$86, accounts!$E$2:$E$86, 0)&gt;=1000, "Enterprise", _xlfn.XLOOKUP($F8097, accounts!$A$2:$A$86, accounts!$E$2:$E$86, 0)&gt;=100, "Mid-Market", TRUE, "SMB"))</f>
        <v>Enterprise</v>
      </c>
      <c r="I8097" s="1" t="str">
        <f t="array" ref="I8097">IF($F8097="", "", _xlfn.XLOOKUP($F8097,accounts!$A$2:$A$86,accounts!$F$2:$F$86, "Other"))</f>
        <v>United States</v>
      </c>
      <c r="J8097" s="1" t="s">
        <v>192</v>
      </c>
      <c r="K8097" s="3">
        <v>43059.0</v>
      </c>
      <c r="L8097" s="3">
        <v>43066.0</v>
      </c>
      <c r="M8097" s="1">
        <v>0.0</v>
      </c>
    </row>
    <row r="8098">
      <c r="A8098" s="1" t="s">
        <v>8303</v>
      </c>
      <c r="B8098" s="1" t="s">
        <v>104</v>
      </c>
      <c r="C8098" s="1" t="str">
        <f t="array" ref="C8098">_xlfn.XLOOKUP($B8098, sales_teams!$A$2:$A$36, sales_teams!$B$2:$B$36)</f>
        <v>Summer Sewald</v>
      </c>
      <c r="D8098" s="1" t="str">
        <f t="array" ref="D8098">_xlfn.XLOOKUP($B8098, sales_teams!$A$2:$A$36, sales_teams!$C$2:$C$36)</f>
        <v>West</v>
      </c>
      <c r="E8098" s="1" t="s">
        <v>181</v>
      </c>
      <c r="F8098" s="1" t="s">
        <v>114</v>
      </c>
      <c r="G8098" s="1" t="str">
        <f t="array" ref="G8098">IF($F8098="", "", _xlfn.XLOOKUP($F8098,accounts!$A$2:$A$86,accounts!$B$2:$B$86, "Other"))</f>
        <v>marketing</v>
      </c>
      <c r="H8098" s="1" t="str">
        <f t="array" ref="H8098">IF($F8098="", "", IFS(_xlfn.XLOOKUP($F8098, accounts!$A$2:$A$86, accounts!$E$2:$E$86, 0)&gt;=1000, "Enterprise", _xlfn.XLOOKUP($F8098, accounts!$A$2:$A$86, accounts!$E$2:$E$86, 0)&gt;=100, "Mid-Market", TRUE, "SMB"))</f>
        <v>Enterprise</v>
      </c>
      <c r="I8098" s="1" t="str">
        <f t="array" ref="I8098">IF($F8098="", "", _xlfn.XLOOKUP($F8098,accounts!$A$2:$A$86,accounts!$F$2:$F$86, "Other"))</f>
        <v>United States</v>
      </c>
      <c r="J8098" s="1" t="s">
        <v>131</v>
      </c>
      <c r="K8098" s="3">
        <v>43059.0</v>
      </c>
      <c r="L8098" s="3">
        <v>43077.0</v>
      </c>
      <c r="M8098" s="1">
        <v>504.0</v>
      </c>
    </row>
    <row r="8099">
      <c r="A8099" s="1" t="s">
        <v>8304</v>
      </c>
      <c r="B8099" s="1" t="s">
        <v>102</v>
      </c>
      <c r="C8099" s="1" t="str">
        <f t="array" ref="C8099">_xlfn.XLOOKUP($B8099, sales_teams!$A$2:$A$36, sales_teams!$B$2:$B$36)</f>
        <v>Summer Sewald</v>
      </c>
      <c r="D8099" s="1" t="str">
        <f t="array" ref="D8099">_xlfn.XLOOKUP($B8099, sales_teams!$A$2:$A$36, sales_teams!$C$2:$C$36)</f>
        <v>West</v>
      </c>
      <c r="E8099" s="1" t="s">
        <v>181</v>
      </c>
      <c r="F8099" s="1" t="s">
        <v>125</v>
      </c>
      <c r="G8099" s="1" t="str">
        <f t="array" ref="G8099">IF($F8099="", "", _xlfn.XLOOKUP($F8099,accounts!$A$2:$A$86,accounts!$B$2:$B$86, "Other"))</f>
        <v>software</v>
      </c>
      <c r="H8099" s="1" t="str">
        <f t="array" ref="H8099">IF($F8099="", "", IFS(_xlfn.XLOOKUP($F8099, accounts!$A$2:$A$86, accounts!$E$2:$E$86, 0)&gt;=1000, "Enterprise", _xlfn.XLOOKUP($F8099, accounts!$A$2:$A$86, accounts!$E$2:$E$86, 0)&gt;=100, "Mid-Market", TRUE, "SMB"))</f>
        <v>Enterprise</v>
      </c>
      <c r="I8099" s="1" t="str">
        <f t="array" ref="I8099">IF($F8099="", "", _xlfn.XLOOKUP($F8099,accounts!$A$2:$A$86,accounts!$F$2:$F$86, "Other"))</f>
        <v>United States</v>
      </c>
      <c r="J8099" s="1" t="s">
        <v>131</v>
      </c>
      <c r="K8099" s="3">
        <v>43059.0</v>
      </c>
      <c r="L8099" s="3">
        <v>43073.0</v>
      </c>
      <c r="M8099" s="1">
        <v>589.0</v>
      </c>
    </row>
    <row r="8100">
      <c r="A8100" s="1" t="s">
        <v>8305</v>
      </c>
      <c r="B8100" s="1" t="s">
        <v>18</v>
      </c>
      <c r="C8100" s="1" t="str">
        <f t="array" ref="C8100">_xlfn.XLOOKUP($B8100, sales_teams!$A$2:$A$36, sales_teams!$B$2:$B$36)</f>
        <v>Dustin Brinkmann</v>
      </c>
      <c r="D8100" s="1" t="str">
        <f t="array" ref="D8100">_xlfn.XLOOKUP($B8100, sales_teams!$A$2:$A$36, sales_teams!$C$2:$C$36)</f>
        <v>Central</v>
      </c>
      <c r="E8100" s="1" t="s">
        <v>194</v>
      </c>
      <c r="F8100" s="1" t="s">
        <v>155</v>
      </c>
      <c r="G8100" s="1" t="str">
        <f t="array" ref="G8100">IF($F8100="", "", _xlfn.XLOOKUP($F8100,accounts!$A$2:$A$86,accounts!$B$2:$B$86, "Other"))</f>
        <v>finance</v>
      </c>
      <c r="H8100" s="1" t="str">
        <f t="array" ref="H8100">IF($F8100="", "", IFS(_xlfn.XLOOKUP($F8100, accounts!$A$2:$A$86, accounts!$E$2:$E$86, 0)&gt;=1000, "Enterprise", _xlfn.XLOOKUP($F8100, accounts!$A$2:$A$86, accounts!$E$2:$E$86, 0)&gt;=100, "Mid-Market", TRUE, "SMB"))</f>
        <v>Enterprise</v>
      </c>
      <c r="I8100" s="1" t="str">
        <f t="array" ref="I8100">IF($F8100="", "", _xlfn.XLOOKUP($F8100,accounts!$A$2:$A$86,accounts!$F$2:$F$86, "Other"))</f>
        <v>United States</v>
      </c>
      <c r="J8100" s="1" t="s">
        <v>131</v>
      </c>
      <c r="K8100" s="3">
        <v>43059.0</v>
      </c>
      <c r="L8100" s="3">
        <v>43078.0</v>
      </c>
      <c r="M8100" s="1">
        <v>5756.0</v>
      </c>
    </row>
    <row r="8101">
      <c r="A8101" s="1" t="s">
        <v>8306</v>
      </c>
      <c r="B8101" s="1" t="s">
        <v>18</v>
      </c>
      <c r="C8101" s="1" t="str">
        <f t="array" ref="C8101">_xlfn.XLOOKUP($B8101, sales_teams!$A$2:$A$36, sales_teams!$B$2:$B$36)</f>
        <v>Dustin Brinkmann</v>
      </c>
      <c r="D8101" s="1" t="str">
        <f t="array" ref="D8101">_xlfn.XLOOKUP($B8101, sales_teams!$A$2:$A$36, sales_teams!$C$2:$C$36)</f>
        <v>Central</v>
      </c>
      <c r="E8101" s="1" t="s">
        <v>188</v>
      </c>
      <c r="F8101" s="1" t="s">
        <v>157</v>
      </c>
      <c r="G8101" s="1" t="str">
        <f t="array" ref="G8101">IF($F8101="", "", _xlfn.XLOOKUP($F8101,accounts!$A$2:$A$86,accounts!$B$2:$B$86, "Other"))</f>
        <v>retail</v>
      </c>
      <c r="H8101" s="1" t="str">
        <f t="array" ref="H8101">IF($F8101="", "", IFS(_xlfn.XLOOKUP($F8101, accounts!$A$2:$A$86, accounts!$E$2:$E$86, 0)&gt;=1000, "Enterprise", _xlfn.XLOOKUP($F8101, accounts!$A$2:$A$86, accounts!$E$2:$E$86, 0)&gt;=100, "Mid-Market", TRUE, "SMB"))</f>
        <v>Enterprise</v>
      </c>
      <c r="I8101" s="1" t="str">
        <f t="array" ref="I8101">IF($F8101="", "", _xlfn.XLOOKUP($F8101,accounts!$A$2:$A$86,accounts!$F$2:$F$86, "Other"))</f>
        <v>Belgium</v>
      </c>
      <c r="J8101" s="1" t="s">
        <v>131</v>
      </c>
      <c r="K8101" s="3">
        <v>43059.0</v>
      </c>
      <c r="L8101" s="3">
        <v>43062.0</v>
      </c>
      <c r="M8101" s="1">
        <v>3161.0</v>
      </c>
    </row>
    <row r="8102">
      <c r="A8102" s="1" t="s">
        <v>8307</v>
      </c>
      <c r="B8102" s="1" t="s">
        <v>34</v>
      </c>
      <c r="C8102" s="1" t="str">
        <f t="array" ref="C8102">_xlfn.XLOOKUP($B8102, sales_teams!$A$2:$A$36, sales_teams!$B$2:$B$36)</f>
        <v>Cara Losch</v>
      </c>
      <c r="D8102" s="1" t="str">
        <f t="array" ref="D8102">_xlfn.XLOOKUP($B8102, sales_teams!$A$2:$A$36, sales_teams!$C$2:$C$36)</f>
        <v>East</v>
      </c>
      <c r="E8102" s="1" t="s">
        <v>179</v>
      </c>
      <c r="G8102" s="1" t="str">
        <f t="array" ref="G8102">IF($F8102="", "", _xlfn.XLOOKUP($F8102,accounts!$A$2:$A$86,accounts!$B$2:$B$86, "Other"))</f>
        <v/>
      </c>
      <c r="H8102" s="1" t="str">
        <f t="array" ref="H8102">IF($F8102="", "", IFS(_xlfn.XLOOKUP($F8102, accounts!$A$2:$A$86, accounts!$E$2:$E$86, 0)&gt;=1000, "Enterprise", _xlfn.XLOOKUP($F8102, accounts!$A$2:$A$86, accounts!$E$2:$E$86, 0)&gt;=100, "Mid-Market", TRUE, "SMB"))</f>
        <v/>
      </c>
      <c r="I8102" s="1" t="str">
        <f t="array" ref="I8102">IF($F8102="", "", _xlfn.XLOOKUP($F8102,accounts!$A$2:$A$86,accounts!$F$2:$F$86, "Other"))</f>
        <v/>
      </c>
      <c r="J8102" s="1" t="s">
        <v>189</v>
      </c>
      <c r="K8102" s="3">
        <v>43059.0</v>
      </c>
    </row>
    <row r="8103">
      <c r="A8103" s="1" t="s">
        <v>8308</v>
      </c>
      <c r="B8103" s="1" t="s">
        <v>45</v>
      </c>
      <c r="C8103" s="1" t="str">
        <f t="array" ref="C8103">_xlfn.XLOOKUP($B8103, sales_teams!$A$2:$A$36, sales_teams!$B$2:$B$36)</f>
        <v>Cara Losch</v>
      </c>
      <c r="D8103" s="1" t="str">
        <f t="array" ref="D8103">_xlfn.XLOOKUP($B8103, sales_teams!$A$2:$A$36, sales_teams!$C$2:$C$36)</f>
        <v>East</v>
      </c>
      <c r="E8103" s="1" t="s">
        <v>194</v>
      </c>
      <c r="F8103" s="1" t="s">
        <v>166</v>
      </c>
      <c r="G8103" s="1" t="str">
        <f t="array" ref="G8103">IF($F8103="", "", _xlfn.XLOOKUP($F8103,accounts!$A$2:$A$86,accounts!$B$2:$B$86, "Other"))</f>
        <v>finance</v>
      </c>
      <c r="H8103" s="1" t="str">
        <f t="array" ref="H8103">IF($F8103="", "", IFS(_xlfn.XLOOKUP($F8103, accounts!$A$2:$A$86, accounts!$E$2:$E$86, 0)&gt;=1000, "Enterprise", _xlfn.XLOOKUP($F8103, accounts!$A$2:$A$86, accounts!$E$2:$E$86, 0)&gt;=100, "Mid-Market", TRUE, "SMB"))</f>
        <v>Enterprise</v>
      </c>
      <c r="I8103" s="1" t="str">
        <f t="array" ref="I8103">IF($F8103="", "", _xlfn.XLOOKUP($F8103,accounts!$A$2:$A$86,accounts!$F$2:$F$86, "Other"))</f>
        <v>United States</v>
      </c>
      <c r="J8103" s="1" t="s">
        <v>131</v>
      </c>
      <c r="K8103" s="3">
        <v>43059.0</v>
      </c>
      <c r="L8103" s="3">
        <v>43077.0</v>
      </c>
      <c r="M8103" s="1">
        <v>5209.0</v>
      </c>
    </row>
    <row r="8104">
      <c r="A8104" s="1" t="s">
        <v>8309</v>
      </c>
      <c r="B8104" s="1" t="s">
        <v>52</v>
      </c>
      <c r="C8104" s="1" t="str">
        <f t="array" ref="C8104">_xlfn.XLOOKUP($B8104, sales_teams!$A$2:$A$36, sales_teams!$B$2:$B$36)</f>
        <v>Rocco Neubert</v>
      </c>
      <c r="D8104" s="1" t="str">
        <f t="array" ref="D8104">_xlfn.XLOOKUP($B8104, sales_teams!$A$2:$A$36, sales_teams!$C$2:$C$36)</f>
        <v>East</v>
      </c>
      <c r="E8104" s="1" t="s">
        <v>188</v>
      </c>
      <c r="F8104" s="1" t="s">
        <v>125</v>
      </c>
      <c r="G8104" s="1" t="str">
        <f t="array" ref="G8104">IF($F8104="", "", _xlfn.XLOOKUP($F8104,accounts!$A$2:$A$86,accounts!$B$2:$B$86, "Other"))</f>
        <v>software</v>
      </c>
      <c r="H8104" s="1" t="str">
        <f t="array" ref="H8104">IF($F8104="", "", IFS(_xlfn.XLOOKUP($F8104, accounts!$A$2:$A$86, accounts!$E$2:$E$86, 0)&gt;=1000, "Enterprise", _xlfn.XLOOKUP($F8104, accounts!$A$2:$A$86, accounts!$E$2:$E$86, 0)&gt;=100, "Mid-Market", TRUE, "SMB"))</f>
        <v>Enterprise</v>
      </c>
      <c r="I8104" s="1" t="str">
        <f t="array" ref="I8104">IF($F8104="", "", _xlfn.XLOOKUP($F8104,accounts!$A$2:$A$86,accounts!$F$2:$F$86, "Other"))</f>
        <v>United States</v>
      </c>
      <c r="J8104" s="1" t="s">
        <v>192</v>
      </c>
      <c r="K8104" s="3">
        <v>43060.0</v>
      </c>
      <c r="L8104" s="3">
        <v>43064.0</v>
      </c>
      <c r="M8104" s="1">
        <v>0.0</v>
      </c>
    </row>
    <row r="8105">
      <c r="A8105" s="1" t="s">
        <v>8310</v>
      </c>
      <c r="B8105" s="1" t="s">
        <v>12</v>
      </c>
      <c r="C8105" s="1" t="str">
        <f t="array" ref="C8105">_xlfn.XLOOKUP($B8105, sales_teams!$A$2:$A$36, sales_teams!$B$2:$B$36)</f>
        <v>Dustin Brinkmann</v>
      </c>
      <c r="D8105" s="1" t="str">
        <f t="array" ref="D8105">_xlfn.XLOOKUP($B8105, sales_teams!$A$2:$A$36, sales_teams!$C$2:$C$36)</f>
        <v>Central</v>
      </c>
      <c r="E8105" s="1" t="s">
        <v>179</v>
      </c>
      <c r="F8105" s="1" t="s">
        <v>76</v>
      </c>
      <c r="G8105" s="1" t="str">
        <f t="array" ref="G8105">IF($F8105="", "", _xlfn.XLOOKUP($F8105,accounts!$A$2:$A$86,accounts!$B$2:$B$86, "Other"))</f>
        <v>marketing</v>
      </c>
      <c r="H8105" s="1" t="str">
        <f t="array" ref="H8105">IF($F8105="", "", IFS(_xlfn.XLOOKUP($F8105, accounts!$A$2:$A$86, accounts!$E$2:$E$86, 0)&gt;=1000, "Enterprise", _xlfn.XLOOKUP($F8105, accounts!$A$2:$A$86, accounts!$E$2:$E$86, 0)&gt;=100, "Mid-Market", TRUE, "SMB"))</f>
        <v>Enterprise</v>
      </c>
      <c r="I8105" s="1" t="str">
        <f t="array" ref="I8105">IF($F8105="", "", _xlfn.XLOOKUP($F8105,accounts!$A$2:$A$86,accounts!$F$2:$F$86, "Other"))</f>
        <v>United States</v>
      </c>
      <c r="J8105" s="1" t="s">
        <v>131</v>
      </c>
      <c r="K8105" s="3">
        <v>43060.0</v>
      </c>
      <c r="L8105" s="3">
        <v>43077.0</v>
      </c>
      <c r="M8105" s="1">
        <v>58.0</v>
      </c>
    </row>
    <row r="8106">
      <c r="A8106" s="1" t="s">
        <v>8311</v>
      </c>
      <c r="B8106" s="1" t="s">
        <v>39</v>
      </c>
      <c r="C8106" s="1" t="str">
        <f t="array" ref="C8106">_xlfn.XLOOKUP($B8106, sales_teams!$A$2:$A$36, sales_teams!$B$2:$B$36)</f>
        <v>Cara Losch</v>
      </c>
      <c r="D8106" s="1" t="str">
        <f t="array" ref="D8106">_xlfn.XLOOKUP($B8106, sales_teams!$A$2:$A$36, sales_teams!$C$2:$C$36)</f>
        <v>East</v>
      </c>
      <c r="E8106" s="1" t="s">
        <v>179</v>
      </c>
      <c r="F8106" s="1" t="s">
        <v>55</v>
      </c>
      <c r="G8106" s="1" t="str">
        <f t="array" ref="G8106">IF($F8106="", "", _xlfn.XLOOKUP($F8106,accounts!$A$2:$A$86,accounts!$B$2:$B$86, "Other"))</f>
        <v>entertainment</v>
      </c>
      <c r="H8106" s="1" t="str">
        <f t="array" ref="H8106">IF($F8106="", "", IFS(_xlfn.XLOOKUP($F8106, accounts!$A$2:$A$86, accounts!$E$2:$E$86, 0)&gt;=1000, "Enterprise", _xlfn.XLOOKUP($F8106, accounts!$A$2:$A$86, accounts!$E$2:$E$86, 0)&gt;=100, "Mid-Market", TRUE, "SMB"))</f>
        <v>Enterprise</v>
      </c>
      <c r="I8106" s="1" t="str">
        <f t="array" ref="I8106">IF($F8106="", "", _xlfn.XLOOKUP($F8106,accounts!$A$2:$A$86,accounts!$F$2:$F$86, "Other"))</f>
        <v>United States</v>
      </c>
      <c r="J8106" s="1" t="s">
        <v>131</v>
      </c>
      <c r="K8106" s="3">
        <v>43060.0</v>
      </c>
      <c r="L8106" s="3">
        <v>43090.0</v>
      </c>
      <c r="M8106" s="1">
        <v>57.0</v>
      </c>
    </row>
    <row r="8107">
      <c r="A8107" s="1" t="s">
        <v>8312</v>
      </c>
      <c r="B8107" s="1" t="s">
        <v>53</v>
      </c>
      <c r="C8107" s="1" t="str">
        <f t="array" ref="C8107">_xlfn.XLOOKUP($B8107, sales_teams!$A$2:$A$36, sales_teams!$B$2:$B$36)</f>
        <v>Rocco Neubert</v>
      </c>
      <c r="D8107" s="1" t="str">
        <f t="array" ref="D8107">_xlfn.XLOOKUP($B8107, sales_teams!$A$2:$A$36, sales_teams!$C$2:$C$36)</f>
        <v>East</v>
      </c>
      <c r="E8107" s="1" t="s">
        <v>148</v>
      </c>
      <c r="F8107" s="1" t="s">
        <v>43</v>
      </c>
      <c r="G8107" s="1" t="str">
        <f t="array" ref="G8107">IF($F8107="", "", _xlfn.XLOOKUP($F8107,accounts!$A$2:$A$86,accounts!$B$2:$B$86, "Other"))</f>
        <v>software</v>
      </c>
      <c r="H8107" s="1" t="str">
        <f t="array" ref="H8107">IF($F8107="", "", IFS(_xlfn.XLOOKUP($F8107, accounts!$A$2:$A$86, accounts!$E$2:$E$86, 0)&gt;=1000, "Enterprise", _xlfn.XLOOKUP($F8107, accounts!$A$2:$A$86, accounts!$E$2:$E$86, 0)&gt;=100, "Mid-Market", TRUE, "SMB"))</f>
        <v>Enterprise</v>
      </c>
      <c r="I8107" s="1" t="str">
        <f t="array" ref="I8107">IF($F8107="", "", _xlfn.XLOOKUP($F8107,accounts!$A$2:$A$86,accounts!$F$2:$F$86, "Other"))</f>
        <v>United States</v>
      </c>
      <c r="J8107" s="1" t="s">
        <v>131</v>
      </c>
      <c r="K8107" s="3">
        <v>43060.0</v>
      </c>
      <c r="L8107" s="3">
        <v>43079.0</v>
      </c>
      <c r="M8107" s="1">
        <v>5466.0</v>
      </c>
    </row>
    <row r="8108">
      <c r="A8108" s="1" t="s">
        <v>8313</v>
      </c>
      <c r="B8108" s="1" t="s">
        <v>26</v>
      </c>
      <c r="C8108" s="1" t="str">
        <f t="array" ref="C8108">_xlfn.XLOOKUP($B8108, sales_teams!$A$2:$A$36, sales_teams!$B$2:$B$36)</f>
        <v>Melvin Marxen</v>
      </c>
      <c r="D8108" s="1" t="str">
        <f t="array" ref="D8108">_xlfn.XLOOKUP($B8108, sales_teams!$A$2:$A$36, sales_teams!$C$2:$C$36)</f>
        <v>Central</v>
      </c>
      <c r="E8108" s="1" t="s">
        <v>194</v>
      </c>
      <c r="F8108" s="1" t="s">
        <v>79</v>
      </c>
      <c r="G8108" s="1" t="str">
        <f t="array" ref="G8108">IF($F8108="", "", _xlfn.XLOOKUP($F8108,accounts!$A$2:$A$86,accounts!$B$2:$B$86, "Other"))</f>
        <v>entertainment</v>
      </c>
      <c r="H8108" s="1" t="str">
        <f t="array" ref="H8108">IF($F8108="", "", IFS(_xlfn.XLOOKUP($F8108, accounts!$A$2:$A$86, accounts!$E$2:$E$86, 0)&gt;=1000, "Enterprise", _xlfn.XLOOKUP($F8108, accounts!$A$2:$A$86, accounts!$E$2:$E$86, 0)&gt;=100, "Mid-Market", TRUE, "SMB"))</f>
        <v>Mid-Market</v>
      </c>
      <c r="I8108" s="1" t="str">
        <f t="array" ref="I8108">IF($F8108="", "", _xlfn.XLOOKUP($F8108,accounts!$A$2:$A$86,accounts!$F$2:$F$86, "Other"))</f>
        <v>United States</v>
      </c>
      <c r="J8108" s="1" t="s">
        <v>192</v>
      </c>
      <c r="K8108" s="3">
        <v>43060.0</v>
      </c>
      <c r="L8108" s="3">
        <v>43063.0</v>
      </c>
      <c r="M8108" s="1">
        <v>0.0</v>
      </c>
    </row>
    <row r="8109">
      <c r="A8109" s="1" t="s">
        <v>8314</v>
      </c>
      <c r="B8109" s="1" t="s">
        <v>99</v>
      </c>
      <c r="C8109" s="1" t="str">
        <f t="array" ref="C8109">_xlfn.XLOOKUP($B8109, sales_teams!$A$2:$A$36, sales_teams!$B$2:$B$36)</f>
        <v>Summer Sewald</v>
      </c>
      <c r="D8109" s="1" t="str">
        <f t="array" ref="D8109">_xlfn.XLOOKUP($B8109, sales_teams!$A$2:$A$36, sales_teams!$C$2:$C$36)</f>
        <v>West</v>
      </c>
      <c r="E8109" s="1" t="s">
        <v>194</v>
      </c>
      <c r="F8109" s="1" t="s">
        <v>130</v>
      </c>
      <c r="G8109" s="1" t="str">
        <f t="array" ref="G8109">IF($F8109="", "", _xlfn.XLOOKUP($F8109,accounts!$A$2:$A$86,accounts!$B$2:$B$86, "Other"))</f>
        <v>medical</v>
      </c>
      <c r="H8109" s="1" t="str">
        <f t="array" ref="H8109">IF($F8109="", "", IFS(_xlfn.XLOOKUP($F8109, accounts!$A$2:$A$86, accounts!$E$2:$E$86, 0)&gt;=1000, "Enterprise", _xlfn.XLOOKUP($F8109, accounts!$A$2:$A$86, accounts!$E$2:$E$86, 0)&gt;=100, "Mid-Market", TRUE, "SMB"))</f>
        <v>Enterprise</v>
      </c>
      <c r="I8109" s="1" t="str">
        <f t="array" ref="I8109">IF($F8109="", "", _xlfn.XLOOKUP($F8109,accounts!$A$2:$A$86,accounts!$F$2:$F$86, "Other"))</f>
        <v>United States</v>
      </c>
      <c r="J8109" s="1" t="s">
        <v>131</v>
      </c>
      <c r="K8109" s="3">
        <v>43060.0</v>
      </c>
      <c r="L8109" s="3">
        <v>43064.0</v>
      </c>
      <c r="M8109" s="1">
        <v>6932.0</v>
      </c>
    </row>
    <row r="8110">
      <c r="A8110" s="1" t="s">
        <v>8315</v>
      </c>
      <c r="B8110" s="1" t="s">
        <v>102</v>
      </c>
      <c r="C8110" s="1" t="str">
        <f t="array" ref="C8110">_xlfn.XLOOKUP($B8110, sales_teams!$A$2:$A$36, sales_teams!$B$2:$B$36)</f>
        <v>Summer Sewald</v>
      </c>
      <c r="D8110" s="1" t="str">
        <f t="array" ref="D8110">_xlfn.XLOOKUP($B8110, sales_teams!$A$2:$A$36, sales_teams!$C$2:$C$36)</f>
        <v>West</v>
      </c>
      <c r="E8110" s="1" t="s">
        <v>181</v>
      </c>
      <c r="F8110" s="1" t="s">
        <v>137</v>
      </c>
      <c r="G8110" s="1" t="str">
        <f t="array" ref="G8110">IF($F8110="", "", _xlfn.XLOOKUP($F8110,accounts!$A$2:$A$86,accounts!$B$2:$B$86, "Other"))</f>
        <v>services</v>
      </c>
      <c r="H8110" s="1" t="str">
        <f t="array" ref="H8110">IF($F8110="", "", IFS(_xlfn.XLOOKUP($F8110, accounts!$A$2:$A$86, accounts!$E$2:$E$86, 0)&gt;=1000, "Enterprise", _xlfn.XLOOKUP($F8110, accounts!$A$2:$A$86, accounts!$E$2:$E$86, 0)&gt;=100, "Mid-Market", TRUE, "SMB"))</f>
        <v>Enterprise</v>
      </c>
      <c r="I8110" s="1" t="str">
        <f t="array" ref="I8110">IF($F8110="", "", _xlfn.XLOOKUP($F8110,accounts!$A$2:$A$86,accounts!$F$2:$F$86, "Other"))</f>
        <v>Germany</v>
      </c>
      <c r="J8110" s="1" t="s">
        <v>131</v>
      </c>
      <c r="K8110" s="3">
        <v>43060.0</v>
      </c>
      <c r="L8110" s="3">
        <v>43091.0</v>
      </c>
      <c r="M8110" s="1">
        <v>597.0</v>
      </c>
    </row>
    <row r="8111">
      <c r="A8111" s="1" t="s">
        <v>8316</v>
      </c>
      <c r="B8111" s="1" t="s">
        <v>92</v>
      </c>
      <c r="C8111" s="1" t="str">
        <f t="array" ref="C8111">_xlfn.XLOOKUP($B8111, sales_teams!$A$2:$A$36, sales_teams!$B$2:$B$36)</f>
        <v>Celia Rouche</v>
      </c>
      <c r="D8111" s="1" t="str">
        <f t="array" ref="D8111">_xlfn.XLOOKUP($B8111, sales_teams!$A$2:$A$36, sales_teams!$C$2:$C$36)</f>
        <v>West</v>
      </c>
      <c r="E8111" s="1" t="s">
        <v>188</v>
      </c>
      <c r="F8111" s="1" t="s">
        <v>115</v>
      </c>
      <c r="G8111" s="1" t="str">
        <f t="array" ref="G8111">IF($F8111="", "", _xlfn.XLOOKUP($F8111,accounts!$A$2:$A$86,accounts!$B$2:$B$86, "Other"))</f>
        <v>services</v>
      </c>
      <c r="H8111" s="1" t="str">
        <f t="array" ref="H8111">IF($F8111="", "", IFS(_xlfn.XLOOKUP($F8111, accounts!$A$2:$A$86, accounts!$E$2:$E$86, 0)&gt;=1000, "Enterprise", _xlfn.XLOOKUP($F8111, accounts!$A$2:$A$86, accounts!$E$2:$E$86, 0)&gt;=100, "Mid-Market", TRUE, "SMB"))</f>
        <v>Enterprise</v>
      </c>
      <c r="I8111" s="1" t="str">
        <f t="array" ref="I8111">IF($F8111="", "", _xlfn.XLOOKUP($F8111,accounts!$A$2:$A$86,accounts!$F$2:$F$86, "Other"))</f>
        <v>United States</v>
      </c>
      <c r="J8111" s="1" t="s">
        <v>192</v>
      </c>
      <c r="K8111" s="3">
        <v>43060.0</v>
      </c>
      <c r="L8111" s="3">
        <v>43066.0</v>
      </c>
      <c r="M8111" s="1">
        <v>0.0</v>
      </c>
    </row>
    <row r="8112">
      <c r="A8112" s="1" t="s">
        <v>8317</v>
      </c>
      <c r="B8112" s="1" t="s">
        <v>107</v>
      </c>
      <c r="C8112" s="1" t="str">
        <f t="array" ref="C8112">_xlfn.XLOOKUP($B8112, sales_teams!$A$2:$A$36, sales_teams!$B$2:$B$36)</f>
        <v>Summer Sewald</v>
      </c>
      <c r="D8112" s="1" t="str">
        <f t="array" ref="D8112">_xlfn.XLOOKUP($B8112, sales_teams!$A$2:$A$36, sales_teams!$C$2:$C$36)</f>
        <v>West</v>
      </c>
      <c r="E8112" s="1" t="s">
        <v>181</v>
      </c>
      <c r="F8112" s="1" t="s">
        <v>50</v>
      </c>
      <c r="G8112" s="1" t="str">
        <f t="array" ref="G8112">IF($F8112="", "", _xlfn.XLOOKUP($F8112,accounts!$A$2:$A$86,accounts!$B$2:$B$86, "Other"))</f>
        <v>entertainment</v>
      </c>
      <c r="H8112" s="1" t="str">
        <f t="array" ref="H8112">IF($F8112="", "", IFS(_xlfn.XLOOKUP($F8112, accounts!$A$2:$A$86, accounts!$E$2:$E$86, 0)&gt;=1000, "Enterprise", _xlfn.XLOOKUP($F8112, accounts!$A$2:$A$86, accounts!$E$2:$E$86, 0)&gt;=100, "Mid-Market", TRUE, "SMB"))</f>
        <v>Enterprise</v>
      </c>
      <c r="I8112" s="1" t="str">
        <f t="array" ref="I8112">IF($F8112="", "", _xlfn.XLOOKUP($F8112,accounts!$A$2:$A$86,accounts!$F$2:$F$86, "Other"))</f>
        <v>United States</v>
      </c>
      <c r="J8112" s="1" t="s">
        <v>131</v>
      </c>
      <c r="K8112" s="3">
        <v>43060.0</v>
      </c>
      <c r="L8112" s="3">
        <v>43098.0</v>
      </c>
      <c r="M8112" s="1">
        <v>619.0</v>
      </c>
    </row>
    <row r="8113">
      <c r="A8113" s="1" t="s">
        <v>8318</v>
      </c>
      <c r="B8113" s="1" t="s">
        <v>60</v>
      </c>
      <c r="C8113" s="1" t="str">
        <f t="array" ref="C8113">_xlfn.XLOOKUP($B8113, sales_teams!$A$2:$A$36, sales_teams!$B$2:$B$36)</f>
        <v>Celia Rouche</v>
      </c>
      <c r="D8113" s="1" t="str">
        <f t="array" ref="D8113">_xlfn.XLOOKUP($B8113, sales_teams!$A$2:$A$36, sales_teams!$C$2:$C$36)</f>
        <v>West</v>
      </c>
      <c r="E8113" s="1" t="s">
        <v>188</v>
      </c>
      <c r="F8113" s="1" t="s">
        <v>85</v>
      </c>
      <c r="G8113" s="1" t="str">
        <f t="array" ref="G8113">IF($F8113="", "", _xlfn.XLOOKUP($F8113,accounts!$A$2:$A$86,accounts!$B$2:$B$86, "Other"))</f>
        <v>telecommunications</v>
      </c>
      <c r="H8113" s="1" t="str">
        <f t="array" ref="H8113">IF($F8113="", "", IFS(_xlfn.XLOOKUP($F8113, accounts!$A$2:$A$86, accounts!$E$2:$E$86, 0)&gt;=1000, "Enterprise", _xlfn.XLOOKUP($F8113, accounts!$A$2:$A$86, accounts!$E$2:$E$86, 0)&gt;=100, "Mid-Market", TRUE, "SMB"))</f>
        <v>Enterprise</v>
      </c>
      <c r="I8113" s="1" t="str">
        <f t="array" ref="I8113">IF($F8113="", "", _xlfn.XLOOKUP($F8113,accounts!$A$2:$A$86,accounts!$F$2:$F$86, "Other"))</f>
        <v>United States</v>
      </c>
      <c r="J8113" s="1" t="s">
        <v>131</v>
      </c>
      <c r="K8113" s="3">
        <v>43060.0</v>
      </c>
      <c r="L8113" s="3">
        <v>43070.0</v>
      </c>
      <c r="M8113" s="1">
        <v>2590.0</v>
      </c>
    </row>
    <row r="8114">
      <c r="A8114" s="1" t="s">
        <v>8319</v>
      </c>
      <c r="B8114" s="1" t="s">
        <v>45</v>
      </c>
      <c r="C8114" s="1" t="str">
        <f t="array" ref="C8114">_xlfn.XLOOKUP($B8114, sales_teams!$A$2:$A$36, sales_teams!$B$2:$B$36)</f>
        <v>Cara Losch</v>
      </c>
      <c r="D8114" s="1" t="str">
        <f t="array" ref="D8114">_xlfn.XLOOKUP($B8114, sales_teams!$A$2:$A$36, sales_teams!$C$2:$C$36)</f>
        <v>East</v>
      </c>
      <c r="E8114" s="1" t="s">
        <v>148</v>
      </c>
      <c r="F8114" s="1" t="s">
        <v>159</v>
      </c>
      <c r="G8114" s="1" t="str">
        <f t="array" ref="G8114">IF($F8114="", "", _xlfn.XLOOKUP($F8114,accounts!$A$2:$A$86,accounts!$B$2:$B$86, "Other"))</f>
        <v>retail</v>
      </c>
      <c r="H8114" s="1" t="str">
        <f t="array" ref="H8114">IF($F8114="", "", IFS(_xlfn.XLOOKUP($F8114, accounts!$A$2:$A$86, accounts!$E$2:$E$86, 0)&gt;=1000, "Enterprise", _xlfn.XLOOKUP($F8114, accounts!$A$2:$A$86, accounts!$E$2:$E$86, 0)&gt;=100, "Mid-Market", TRUE, "SMB"))</f>
        <v>Mid-Market</v>
      </c>
      <c r="I8114" s="1" t="str">
        <f t="array" ref="I8114">IF($F8114="", "", _xlfn.XLOOKUP($F8114,accounts!$A$2:$A$86,accounts!$F$2:$F$86, "Other"))</f>
        <v>Romania</v>
      </c>
      <c r="J8114" s="1" t="s">
        <v>192</v>
      </c>
      <c r="K8114" s="3">
        <v>43060.0</v>
      </c>
      <c r="L8114" s="3">
        <v>43065.0</v>
      </c>
      <c r="M8114" s="1">
        <v>0.0</v>
      </c>
    </row>
    <row r="8115">
      <c r="A8115" s="1" t="s">
        <v>8320</v>
      </c>
      <c r="B8115" s="1" t="s">
        <v>52</v>
      </c>
      <c r="C8115" s="1" t="str">
        <f t="array" ref="C8115">_xlfn.XLOOKUP($B8115, sales_teams!$A$2:$A$36, sales_teams!$B$2:$B$36)</f>
        <v>Rocco Neubert</v>
      </c>
      <c r="D8115" s="1" t="str">
        <f t="array" ref="D8115">_xlfn.XLOOKUP($B8115, sales_teams!$A$2:$A$36, sales_teams!$C$2:$C$36)</f>
        <v>East</v>
      </c>
      <c r="E8115" s="1" t="s">
        <v>181</v>
      </c>
      <c r="F8115" s="1" t="s">
        <v>171</v>
      </c>
      <c r="G8115" s="1" t="str">
        <f t="array" ref="G8115">IF($F8115="", "", _xlfn.XLOOKUP($F8115,accounts!$A$2:$A$86,accounts!$B$2:$B$86, "Other"))</f>
        <v>retail</v>
      </c>
      <c r="H8115" s="1" t="str">
        <f t="array" ref="H8115">IF($F8115="", "", IFS(_xlfn.XLOOKUP($F8115, accounts!$A$2:$A$86, accounts!$E$2:$E$86, 0)&gt;=1000, "Enterprise", _xlfn.XLOOKUP($F8115, accounts!$A$2:$A$86, accounts!$E$2:$E$86, 0)&gt;=100, "Mid-Market", TRUE, "SMB"))</f>
        <v>Enterprise</v>
      </c>
      <c r="I8115" s="1" t="str">
        <f t="array" ref="I8115">IF($F8115="", "", _xlfn.XLOOKUP($F8115,accounts!$A$2:$A$86,accounts!$F$2:$F$86, "Other"))</f>
        <v>United States</v>
      </c>
      <c r="J8115" s="1" t="s">
        <v>131</v>
      </c>
      <c r="K8115" s="3">
        <v>43061.0</v>
      </c>
      <c r="L8115" s="3">
        <v>43076.0</v>
      </c>
      <c r="M8115" s="1">
        <v>609.0</v>
      </c>
    </row>
    <row r="8116">
      <c r="A8116" s="1" t="s">
        <v>8321</v>
      </c>
      <c r="B8116" s="1" t="s">
        <v>39</v>
      </c>
      <c r="C8116" s="1" t="str">
        <f t="array" ref="C8116">_xlfn.XLOOKUP($B8116, sales_teams!$A$2:$A$36, sales_teams!$B$2:$B$36)</f>
        <v>Cara Losch</v>
      </c>
      <c r="D8116" s="1" t="str">
        <f t="array" ref="D8116">_xlfn.XLOOKUP($B8116, sales_teams!$A$2:$A$36, sales_teams!$C$2:$C$36)</f>
        <v>East</v>
      </c>
      <c r="E8116" s="1" t="s">
        <v>148</v>
      </c>
      <c r="F8116" s="1" t="s">
        <v>127</v>
      </c>
      <c r="G8116" s="1" t="str">
        <f t="array" ref="G8116">IF($F8116="", "", _xlfn.XLOOKUP($F8116,accounts!$A$2:$A$86,accounts!$B$2:$B$86, "Other"))</f>
        <v>technology</v>
      </c>
      <c r="H8116" s="1" t="str">
        <f t="array" ref="H8116">IF($F8116="", "", IFS(_xlfn.XLOOKUP($F8116, accounts!$A$2:$A$86, accounts!$E$2:$E$86, 0)&gt;=1000, "Enterprise", _xlfn.XLOOKUP($F8116, accounts!$A$2:$A$86, accounts!$E$2:$E$86, 0)&gt;=100, "Mid-Market", TRUE, "SMB"))</f>
        <v>Enterprise</v>
      </c>
      <c r="I8116" s="1" t="str">
        <f t="array" ref="I8116">IF($F8116="", "", _xlfn.XLOOKUP($F8116,accounts!$A$2:$A$86,accounts!$F$2:$F$86, "Other"))</f>
        <v>United States</v>
      </c>
      <c r="J8116" s="1" t="s">
        <v>131</v>
      </c>
      <c r="K8116" s="3">
        <v>43061.0</v>
      </c>
      <c r="L8116" s="3">
        <v>43075.0</v>
      </c>
      <c r="M8116" s="1">
        <v>4492.0</v>
      </c>
    </row>
    <row r="8117">
      <c r="A8117" s="1" t="s">
        <v>8322</v>
      </c>
      <c r="B8117" s="1" t="s">
        <v>107</v>
      </c>
      <c r="C8117" s="1" t="str">
        <f t="array" ref="C8117">_xlfn.XLOOKUP($B8117, sales_teams!$A$2:$A$36, sales_teams!$B$2:$B$36)</f>
        <v>Summer Sewald</v>
      </c>
      <c r="D8117" s="1" t="str">
        <f t="array" ref="D8117">_xlfn.XLOOKUP($B8117, sales_teams!$A$2:$A$36, sales_teams!$C$2:$C$36)</f>
        <v>West</v>
      </c>
      <c r="E8117" s="1" t="s">
        <v>109</v>
      </c>
      <c r="F8117" s="1" t="s">
        <v>147</v>
      </c>
      <c r="G8117" s="1" t="str">
        <f t="array" ref="G8117">IF($F8117="", "", _xlfn.XLOOKUP($F8117,accounts!$A$2:$A$86,accounts!$B$2:$B$86, "Other"))</f>
        <v>telecommunications</v>
      </c>
      <c r="H8117" s="1" t="str">
        <f t="array" ref="H8117">IF($F8117="", "", IFS(_xlfn.XLOOKUP($F8117, accounts!$A$2:$A$86, accounts!$E$2:$E$86, 0)&gt;=1000, "Enterprise", _xlfn.XLOOKUP($F8117, accounts!$A$2:$A$86, accounts!$E$2:$E$86, 0)&gt;=100, "Mid-Market", TRUE, "SMB"))</f>
        <v>Enterprise</v>
      </c>
      <c r="I8117" s="1" t="str">
        <f t="array" ref="I8117">IF($F8117="", "", _xlfn.XLOOKUP($F8117,accounts!$A$2:$A$86,accounts!$F$2:$F$86, "Other"))</f>
        <v>United States</v>
      </c>
      <c r="J8117" s="1" t="s">
        <v>192</v>
      </c>
      <c r="K8117" s="3">
        <v>43061.0</v>
      </c>
      <c r="L8117" s="3">
        <v>43066.0</v>
      </c>
      <c r="M8117" s="1">
        <v>0.0</v>
      </c>
    </row>
    <row r="8118">
      <c r="A8118" s="1" t="s">
        <v>8323</v>
      </c>
      <c r="B8118" s="1" t="s">
        <v>54</v>
      </c>
      <c r="C8118" s="1" t="str">
        <f t="array" ref="C8118">_xlfn.XLOOKUP($B8118, sales_teams!$A$2:$A$36, sales_teams!$B$2:$B$36)</f>
        <v>Rocco Neubert</v>
      </c>
      <c r="D8118" s="1" t="str">
        <f t="array" ref="D8118">_xlfn.XLOOKUP($B8118, sales_teams!$A$2:$A$36, sales_teams!$C$2:$C$36)</f>
        <v>East</v>
      </c>
      <c r="E8118" s="1" t="s">
        <v>148</v>
      </c>
      <c r="F8118" s="1" t="s">
        <v>171</v>
      </c>
      <c r="G8118" s="1" t="str">
        <f t="array" ref="G8118">IF($F8118="", "", _xlfn.XLOOKUP($F8118,accounts!$A$2:$A$86,accounts!$B$2:$B$86, "Other"))</f>
        <v>retail</v>
      </c>
      <c r="H8118" s="1" t="str">
        <f t="array" ref="H8118">IF($F8118="", "", IFS(_xlfn.XLOOKUP($F8118, accounts!$A$2:$A$86, accounts!$E$2:$E$86, 0)&gt;=1000, "Enterprise", _xlfn.XLOOKUP($F8118, accounts!$A$2:$A$86, accounts!$E$2:$E$86, 0)&gt;=100, "Mid-Market", TRUE, "SMB"))</f>
        <v>Enterprise</v>
      </c>
      <c r="I8118" s="1" t="str">
        <f t="array" ref="I8118">IF($F8118="", "", _xlfn.XLOOKUP($F8118,accounts!$A$2:$A$86,accounts!$F$2:$F$86, "Other"))</f>
        <v>United States</v>
      </c>
      <c r="J8118" s="1" t="s">
        <v>192</v>
      </c>
      <c r="K8118" s="3">
        <v>43061.0</v>
      </c>
      <c r="L8118" s="3">
        <v>43075.0</v>
      </c>
      <c r="M8118" s="1">
        <v>0.0</v>
      </c>
    </row>
    <row r="8119">
      <c r="A8119" s="1" t="s">
        <v>8324</v>
      </c>
      <c r="B8119" s="1" t="s">
        <v>34</v>
      </c>
      <c r="C8119" s="1" t="str">
        <f t="array" ref="C8119">_xlfn.XLOOKUP($B8119, sales_teams!$A$2:$A$36, sales_teams!$B$2:$B$36)</f>
        <v>Cara Losch</v>
      </c>
      <c r="D8119" s="1" t="str">
        <f t="array" ref="D8119">_xlfn.XLOOKUP($B8119, sales_teams!$A$2:$A$36, sales_teams!$C$2:$C$36)</f>
        <v>East</v>
      </c>
      <c r="E8119" s="1" t="s">
        <v>179</v>
      </c>
      <c r="F8119" s="1" t="s">
        <v>125</v>
      </c>
      <c r="G8119" s="1" t="str">
        <f t="array" ref="G8119">IF($F8119="", "", _xlfn.XLOOKUP($F8119,accounts!$A$2:$A$86,accounts!$B$2:$B$86, "Other"))</f>
        <v>software</v>
      </c>
      <c r="H8119" s="1" t="str">
        <f t="array" ref="H8119">IF($F8119="", "", IFS(_xlfn.XLOOKUP($F8119, accounts!$A$2:$A$86, accounts!$E$2:$E$86, 0)&gt;=1000, "Enterprise", _xlfn.XLOOKUP($F8119, accounts!$A$2:$A$86, accounts!$E$2:$E$86, 0)&gt;=100, "Mid-Market", TRUE, "SMB"))</f>
        <v>Enterprise</v>
      </c>
      <c r="I8119" s="1" t="str">
        <f t="array" ref="I8119">IF($F8119="", "", _xlfn.XLOOKUP($F8119,accounts!$A$2:$A$86,accounts!$F$2:$F$86, "Other"))</f>
        <v>United States</v>
      </c>
      <c r="J8119" s="1" t="s">
        <v>131</v>
      </c>
      <c r="K8119" s="3">
        <v>43061.0</v>
      </c>
      <c r="L8119" s="3">
        <v>43074.0</v>
      </c>
      <c r="M8119" s="1">
        <v>47.0</v>
      </c>
    </row>
    <row r="8120">
      <c r="A8120" s="1" t="s">
        <v>8325</v>
      </c>
      <c r="B8120" s="1" t="s">
        <v>105</v>
      </c>
      <c r="C8120" s="1" t="str">
        <f t="array" ref="C8120">_xlfn.XLOOKUP($B8120, sales_teams!$A$2:$A$36, sales_teams!$B$2:$B$36)</f>
        <v>Summer Sewald</v>
      </c>
      <c r="D8120" s="1" t="str">
        <f t="array" ref="D8120">_xlfn.XLOOKUP($B8120, sales_teams!$A$2:$A$36, sales_teams!$C$2:$C$36)</f>
        <v>West</v>
      </c>
      <c r="E8120" s="1" t="s">
        <v>181</v>
      </c>
      <c r="F8120" s="1" t="s">
        <v>114</v>
      </c>
      <c r="G8120" s="1" t="str">
        <f t="array" ref="G8120">IF($F8120="", "", _xlfn.XLOOKUP($F8120,accounts!$A$2:$A$86,accounts!$B$2:$B$86, "Other"))</f>
        <v>marketing</v>
      </c>
      <c r="H8120" s="1" t="str">
        <f t="array" ref="H8120">IF($F8120="", "", IFS(_xlfn.XLOOKUP($F8120, accounts!$A$2:$A$86, accounts!$E$2:$E$86, 0)&gt;=1000, "Enterprise", _xlfn.XLOOKUP($F8120, accounts!$A$2:$A$86, accounts!$E$2:$E$86, 0)&gt;=100, "Mid-Market", TRUE, "SMB"))</f>
        <v>Enterprise</v>
      </c>
      <c r="I8120" s="1" t="str">
        <f t="array" ref="I8120">IF($F8120="", "", _xlfn.XLOOKUP($F8120,accounts!$A$2:$A$86,accounts!$F$2:$F$86, "Other"))</f>
        <v>United States</v>
      </c>
      <c r="J8120" s="1" t="s">
        <v>189</v>
      </c>
      <c r="K8120" s="3">
        <v>43061.0</v>
      </c>
    </row>
    <row r="8121">
      <c r="A8121" s="1" t="s">
        <v>8326</v>
      </c>
      <c r="B8121" s="1" t="s">
        <v>39</v>
      </c>
      <c r="C8121" s="1" t="str">
        <f t="array" ref="C8121">_xlfn.XLOOKUP($B8121, sales_teams!$A$2:$A$36, sales_teams!$B$2:$B$36)</f>
        <v>Cara Losch</v>
      </c>
      <c r="D8121" s="1" t="str">
        <f t="array" ref="D8121">_xlfn.XLOOKUP($B8121, sales_teams!$A$2:$A$36, sales_teams!$C$2:$C$36)</f>
        <v>East</v>
      </c>
      <c r="E8121" s="1" t="s">
        <v>181</v>
      </c>
      <c r="F8121" s="1" t="s">
        <v>81</v>
      </c>
      <c r="G8121" s="1" t="str">
        <f t="array" ref="G8121">IF($F8121="", "", _xlfn.XLOOKUP($F8121,accounts!$A$2:$A$86,accounts!$B$2:$B$86, "Other"))</f>
        <v>technology</v>
      </c>
      <c r="H8121" s="1" t="str">
        <f t="array" ref="H8121">IF($F8121="", "", IFS(_xlfn.XLOOKUP($F8121, accounts!$A$2:$A$86, accounts!$E$2:$E$86, 0)&gt;=1000, "Enterprise", _xlfn.XLOOKUP($F8121, accounts!$A$2:$A$86, accounts!$E$2:$E$86, 0)&gt;=100, "Mid-Market", TRUE, "SMB"))</f>
        <v>Enterprise</v>
      </c>
      <c r="I8121" s="1" t="str">
        <f t="array" ref="I8121">IF($F8121="", "", _xlfn.XLOOKUP($F8121,accounts!$A$2:$A$86,accounts!$F$2:$F$86, "Other"))</f>
        <v>United States</v>
      </c>
      <c r="J8121" s="1" t="s">
        <v>192</v>
      </c>
      <c r="K8121" s="3">
        <v>43062.0</v>
      </c>
      <c r="L8121" s="3">
        <v>43071.0</v>
      </c>
      <c r="M8121" s="1">
        <v>0.0</v>
      </c>
    </row>
    <row r="8122">
      <c r="A8122" s="1" t="s">
        <v>8327</v>
      </c>
      <c r="B8122" s="1" t="s">
        <v>102</v>
      </c>
      <c r="C8122" s="1" t="str">
        <f t="array" ref="C8122">_xlfn.XLOOKUP($B8122, sales_teams!$A$2:$A$36, sales_teams!$B$2:$B$36)</f>
        <v>Summer Sewald</v>
      </c>
      <c r="D8122" s="1" t="str">
        <f t="array" ref="D8122">_xlfn.XLOOKUP($B8122, sales_teams!$A$2:$A$36, sales_teams!$C$2:$C$36)</f>
        <v>West</v>
      </c>
      <c r="E8122" s="1" t="s">
        <v>109</v>
      </c>
      <c r="F8122" s="1" t="s">
        <v>136</v>
      </c>
      <c r="G8122" s="1" t="str">
        <f t="array" ref="G8122">IF($F8122="", "", _xlfn.XLOOKUP($F8122,accounts!$A$2:$A$86,accounts!$B$2:$B$86, "Other"))</f>
        <v>services</v>
      </c>
      <c r="H8122" s="1" t="str">
        <f t="array" ref="H8122">IF($F8122="", "", IFS(_xlfn.XLOOKUP($F8122, accounts!$A$2:$A$86, accounts!$E$2:$E$86, 0)&gt;=1000, "Enterprise", _xlfn.XLOOKUP($F8122, accounts!$A$2:$A$86, accounts!$E$2:$E$86, 0)&gt;=100, "Mid-Market", TRUE, "SMB"))</f>
        <v>Enterprise</v>
      </c>
      <c r="I8122" s="1" t="str">
        <f t="array" ref="I8122">IF($F8122="", "", _xlfn.XLOOKUP($F8122,accounts!$A$2:$A$86,accounts!$F$2:$F$86, "Other"))</f>
        <v>United States</v>
      </c>
      <c r="J8122" s="1" t="s">
        <v>189</v>
      </c>
      <c r="K8122" s="3">
        <v>43062.0</v>
      </c>
    </row>
    <row r="8123">
      <c r="A8123" s="1" t="s">
        <v>8328</v>
      </c>
      <c r="B8123" s="1" t="s">
        <v>102</v>
      </c>
      <c r="C8123" s="1" t="str">
        <f t="array" ref="C8123">_xlfn.XLOOKUP($B8123, sales_teams!$A$2:$A$36, sales_teams!$B$2:$B$36)</f>
        <v>Summer Sewald</v>
      </c>
      <c r="D8123" s="1" t="str">
        <f t="array" ref="D8123">_xlfn.XLOOKUP($B8123, sales_teams!$A$2:$A$36, sales_teams!$C$2:$C$36)</f>
        <v>West</v>
      </c>
      <c r="E8123" s="1" t="s">
        <v>181</v>
      </c>
      <c r="F8123" s="1" t="s">
        <v>87</v>
      </c>
      <c r="G8123" s="1" t="str">
        <f t="array" ref="G8123">IF($F8123="", "", _xlfn.XLOOKUP($F8123,accounts!$A$2:$A$86,accounts!$B$2:$B$86, "Other"))</f>
        <v>telecommunications</v>
      </c>
      <c r="H8123" s="1" t="str">
        <f t="array" ref="H8123">IF($F8123="", "", IFS(_xlfn.XLOOKUP($F8123, accounts!$A$2:$A$86, accounts!$E$2:$E$86, 0)&gt;=1000, "Enterprise", _xlfn.XLOOKUP($F8123, accounts!$A$2:$A$86, accounts!$E$2:$E$86, 0)&gt;=100, "Mid-Market", TRUE, "SMB"))</f>
        <v>Enterprise</v>
      </c>
      <c r="I8123" s="1" t="str">
        <f t="array" ref="I8123">IF($F8123="", "", _xlfn.XLOOKUP($F8123,accounts!$A$2:$A$86,accounts!$F$2:$F$86, "Other"))</f>
        <v>United States</v>
      </c>
      <c r="J8123" s="1" t="s">
        <v>131</v>
      </c>
      <c r="K8123" s="3">
        <v>43062.0</v>
      </c>
      <c r="L8123" s="3">
        <v>43077.0</v>
      </c>
      <c r="M8123" s="1">
        <v>484.0</v>
      </c>
    </row>
    <row r="8124">
      <c r="A8124" s="1" t="s">
        <v>8329</v>
      </c>
      <c r="B8124" s="1" t="s">
        <v>24</v>
      </c>
      <c r="C8124" s="1" t="str">
        <f t="array" ref="C8124">_xlfn.XLOOKUP($B8124, sales_teams!$A$2:$A$36, sales_teams!$B$2:$B$36)</f>
        <v>Melvin Marxen</v>
      </c>
      <c r="D8124" s="1" t="str">
        <f t="array" ref="D8124">_xlfn.XLOOKUP($B8124, sales_teams!$A$2:$A$36, sales_teams!$C$2:$C$36)</f>
        <v>Central</v>
      </c>
      <c r="E8124" s="1" t="s">
        <v>188</v>
      </c>
      <c r="F8124" s="1" t="s">
        <v>149</v>
      </c>
      <c r="G8124" s="1" t="str">
        <f t="array" ref="G8124">IF($F8124="", "", _xlfn.XLOOKUP($F8124,accounts!$A$2:$A$86,accounts!$B$2:$B$86, "Other"))</f>
        <v>medical</v>
      </c>
      <c r="H8124" s="1" t="str">
        <f t="array" ref="H8124">IF($F8124="", "", IFS(_xlfn.XLOOKUP($F8124, accounts!$A$2:$A$86, accounts!$E$2:$E$86, 0)&gt;=1000, "Enterprise", _xlfn.XLOOKUP($F8124, accounts!$A$2:$A$86, accounts!$E$2:$E$86, 0)&gt;=100, "Mid-Market", TRUE, "SMB"))</f>
        <v>Enterprise</v>
      </c>
      <c r="I8124" s="1" t="str">
        <f t="array" ref="I8124">IF($F8124="", "", _xlfn.XLOOKUP($F8124,accounts!$A$2:$A$86,accounts!$F$2:$F$86, "Other"))</f>
        <v>United States</v>
      </c>
      <c r="J8124" s="1" t="s">
        <v>192</v>
      </c>
      <c r="K8124" s="3">
        <v>43062.0</v>
      </c>
      <c r="L8124" s="3">
        <v>43064.0</v>
      </c>
      <c r="M8124" s="1">
        <v>0.0</v>
      </c>
    </row>
    <row r="8125">
      <c r="A8125" s="1" t="s">
        <v>8330</v>
      </c>
      <c r="B8125" s="1" t="s">
        <v>28</v>
      </c>
      <c r="C8125" s="1" t="str">
        <f t="array" ref="C8125">_xlfn.XLOOKUP($B8125, sales_teams!$A$2:$A$36, sales_teams!$B$2:$B$36)</f>
        <v>Melvin Marxen</v>
      </c>
      <c r="D8125" s="1" t="str">
        <f t="array" ref="D8125">_xlfn.XLOOKUP($B8125, sales_teams!$A$2:$A$36, sales_teams!$C$2:$C$36)</f>
        <v>Central</v>
      </c>
      <c r="E8125" s="1" t="s">
        <v>179</v>
      </c>
      <c r="F8125" s="1" t="s">
        <v>164</v>
      </c>
      <c r="G8125" s="1" t="str">
        <f t="array" ref="G8125">IF($F8125="", "", _xlfn.XLOOKUP($F8125,accounts!$A$2:$A$86,accounts!$B$2:$B$86, "Other"))</f>
        <v>retail</v>
      </c>
      <c r="H8125" s="1" t="str">
        <f t="array" ref="H8125">IF($F8125="", "", IFS(_xlfn.XLOOKUP($F8125, accounts!$A$2:$A$86, accounts!$E$2:$E$86, 0)&gt;=1000, "Enterprise", _xlfn.XLOOKUP($F8125, accounts!$A$2:$A$86, accounts!$E$2:$E$86, 0)&gt;=100, "Mid-Market", TRUE, "SMB"))</f>
        <v>Mid-Market</v>
      </c>
      <c r="I8125" s="1" t="str">
        <f t="array" ref="I8125">IF($F8125="", "", _xlfn.XLOOKUP($F8125,accounts!$A$2:$A$86,accounts!$F$2:$F$86, "Other"))</f>
        <v>United States</v>
      </c>
      <c r="J8125" s="1" t="s">
        <v>192</v>
      </c>
      <c r="K8125" s="3">
        <v>43062.0</v>
      </c>
      <c r="L8125" s="3">
        <v>43067.0</v>
      </c>
      <c r="M8125" s="1">
        <v>0.0</v>
      </c>
    </row>
    <row r="8126">
      <c r="A8126" s="1" t="s">
        <v>8331</v>
      </c>
      <c r="B8126" s="1" t="s">
        <v>65</v>
      </c>
      <c r="C8126" s="1" t="str">
        <f t="array" ref="C8126">_xlfn.XLOOKUP($B8126, sales_teams!$A$2:$A$36, sales_teams!$B$2:$B$36)</f>
        <v>Celia Rouche</v>
      </c>
      <c r="D8126" s="1" t="str">
        <f t="array" ref="D8126">_xlfn.XLOOKUP($B8126, sales_teams!$A$2:$A$36, sales_teams!$C$2:$C$36)</f>
        <v>West</v>
      </c>
      <c r="E8126" s="1" t="s">
        <v>179</v>
      </c>
      <c r="F8126" s="1" t="s">
        <v>75</v>
      </c>
      <c r="G8126" s="1" t="str">
        <f t="array" ref="G8126">IF($F8126="", "", _xlfn.XLOOKUP($F8126,accounts!$A$2:$A$86,accounts!$B$2:$B$86, "Other"))</f>
        <v>software</v>
      </c>
      <c r="H8126" s="1" t="str">
        <f t="array" ref="H8126">IF($F8126="", "", IFS(_xlfn.XLOOKUP($F8126, accounts!$A$2:$A$86, accounts!$E$2:$E$86, 0)&gt;=1000, "Enterprise", _xlfn.XLOOKUP($F8126, accounts!$A$2:$A$86, accounts!$E$2:$E$86, 0)&gt;=100, "Mid-Market", TRUE, "SMB"))</f>
        <v>SMB</v>
      </c>
      <c r="I8126" s="1" t="str">
        <f t="array" ref="I8126">IF($F8126="", "", _xlfn.XLOOKUP($F8126,accounts!$A$2:$A$86,accounts!$F$2:$F$86, "Other"))</f>
        <v>United States</v>
      </c>
      <c r="J8126" s="1" t="s">
        <v>131</v>
      </c>
      <c r="K8126" s="3">
        <v>43062.0</v>
      </c>
      <c r="L8126" s="3">
        <v>43076.0</v>
      </c>
      <c r="M8126" s="1">
        <v>49.0</v>
      </c>
    </row>
    <row r="8127">
      <c r="A8127" s="1" t="s">
        <v>8332</v>
      </c>
      <c r="B8127" s="1" t="s">
        <v>60</v>
      </c>
      <c r="C8127" s="1" t="str">
        <f t="array" ref="C8127">_xlfn.XLOOKUP($B8127, sales_teams!$A$2:$A$36, sales_teams!$B$2:$B$36)</f>
        <v>Celia Rouche</v>
      </c>
      <c r="D8127" s="1" t="str">
        <f t="array" ref="D8127">_xlfn.XLOOKUP($B8127, sales_teams!$A$2:$A$36, sales_teams!$C$2:$C$36)</f>
        <v>West</v>
      </c>
      <c r="E8127" s="1" t="s">
        <v>179</v>
      </c>
      <c r="G8127" s="1" t="str">
        <f t="array" ref="G8127">IF($F8127="", "", _xlfn.XLOOKUP($F8127,accounts!$A$2:$A$86,accounts!$B$2:$B$86, "Other"))</f>
        <v/>
      </c>
      <c r="H8127" s="1" t="str">
        <f t="array" ref="H8127">IF($F8127="", "", IFS(_xlfn.XLOOKUP($F8127, accounts!$A$2:$A$86, accounts!$E$2:$E$86, 0)&gt;=1000, "Enterprise", _xlfn.XLOOKUP($F8127, accounts!$A$2:$A$86, accounts!$E$2:$E$86, 0)&gt;=100, "Mid-Market", TRUE, "SMB"))</f>
        <v/>
      </c>
      <c r="I8127" s="1" t="str">
        <f t="array" ref="I8127">IF($F8127="", "", _xlfn.XLOOKUP($F8127,accounts!$A$2:$A$86,accounts!$F$2:$F$86, "Other"))</f>
        <v/>
      </c>
      <c r="J8127" s="1" t="s">
        <v>189</v>
      </c>
      <c r="K8127" s="3">
        <v>43062.0</v>
      </c>
    </row>
    <row r="8128">
      <c r="A8128" s="1" t="s">
        <v>8333</v>
      </c>
      <c r="B8128" s="1" t="s">
        <v>34</v>
      </c>
      <c r="C8128" s="1" t="str">
        <f t="array" ref="C8128">_xlfn.XLOOKUP($B8128, sales_teams!$A$2:$A$36, sales_teams!$B$2:$B$36)</f>
        <v>Cara Losch</v>
      </c>
      <c r="D8128" s="1" t="str">
        <f t="array" ref="D8128">_xlfn.XLOOKUP($B8128, sales_teams!$A$2:$A$36, sales_teams!$C$2:$C$36)</f>
        <v>East</v>
      </c>
      <c r="E8128" s="1" t="s">
        <v>179</v>
      </c>
      <c r="F8128" s="1" t="s">
        <v>125</v>
      </c>
      <c r="G8128" s="1" t="str">
        <f t="array" ref="G8128">IF($F8128="", "", _xlfn.XLOOKUP($F8128,accounts!$A$2:$A$86,accounts!$B$2:$B$86, "Other"))</f>
        <v>software</v>
      </c>
      <c r="H8128" s="1" t="str">
        <f t="array" ref="H8128">IF($F8128="", "", IFS(_xlfn.XLOOKUP($F8128, accounts!$A$2:$A$86, accounts!$E$2:$E$86, 0)&gt;=1000, "Enterprise", _xlfn.XLOOKUP($F8128, accounts!$A$2:$A$86, accounts!$E$2:$E$86, 0)&gt;=100, "Mid-Market", TRUE, "SMB"))</f>
        <v>Enterprise</v>
      </c>
      <c r="I8128" s="1" t="str">
        <f t="array" ref="I8128">IF($F8128="", "", _xlfn.XLOOKUP($F8128,accounts!$A$2:$A$86,accounts!$F$2:$F$86, "Other"))</f>
        <v>United States</v>
      </c>
      <c r="J8128" s="1" t="s">
        <v>189</v>
      </c>
      <c r="K8128" s="3">
        <v>43062.0</v>
      </c>
    </row>
    <row r="8129">
      <c r="A8129" s="1" t="s">
        <v>8334</v>
      </c>
      <c r="B8129" s="1" t="s">
        <v>52</v>
      </c>
      <c r="C8129" s="1" t="str">
        <f t="array" ref="C8129">_xlfn.XLOOKUP($B8129, sales_teams!$A$2:$A$36, sales_teams!$B$2:$B$36)</f>
        <v>Rocco Neubert</v>
      </c>
      <c r="D8129" s="1" t="str">
        <f t="array" ref="D8129">_xlfn.XLOOKUP($B8129, sales_teams!$A$2:$A$36, sales_teams!$C$2:$C$36)</f>
        <v>East</v>
      </c>
      <c r="E8129" s="1" t="s">
        <v>109</v>
      </c>
      <c r="F8129" s="1" t="s">
        <v>98</v>
      </c>
      <c r="G8129" s="1" t="str">
        <f t="array" ref="G8129">IF($F8129="", "", _xlfn.XLOOKUP($F8129,accounts!$A$2:$A$86,accounts!$B$2:$B$86, "Other"))</f>
        <v>retail</v>
      </c>
      <c r="H8129" s="1" t="str">
        <f t="array" ref="H8129">IF($F8129="", "", IFS(_xlfn.XLOOKUP($F8129, accounts!$A$2:$A$86, accounts!$E$2:$E$86, 0)&gt;=1000, "Enterprise", _xlfn.XLOOKUP($F8129, accounts!$A$2:$A$86, accounts!$E$2:$E$86, 0)&gt;=100, "Mid-Market", TRUE, "SMB"))</f>
        <v>Enterprise</v>
      </c>
      <c r="I8129" s="1" t="str">
        <f t="array" ref="I8129">IF($F8129="", "", _xlfn.XLOOKUP($F8129,accounts!$A$2:$A$86,accounts!$F$2:$F$86, "Other"))</f>
        <v>Japan</v>
      </c>
      <c r="J8129" s="1" t="s">
        <v>131</v>
      </c>
      <c r="K8129" s="3">
        <v>43063.0</v>
      </c>
      <c r="L8129" s="3">
        <v>43074.0</v>
      </c>
      <c r="M8129" s="1">
        <v>927.0</v>
      </c>
    </row>
    <row r="8130">
      <c r="A8130" s="1" t="s">
        <v>8335</v>
      </c>
      <c r="B8130" s="1" t="s">
        <v>48</v>
      </c>
      <c r="C8130" s="1" t="str">
        <f t="array" ref="C8130">_xlfn.XLOOKUP($B8130, sales_teams!$A$2:$A$36, sales_teams!$B$2:$B$36)</f>
        <v>Rocco Neubert</v>
      </c>
      <c r="D8130" s="1" t="str">
        <f t="array" ref="D8130">_xlfn.XLOOKUP($B8130, sales_teams!$A$2:$A$36, sales_teams!$C$2:$C$36)</f>
        <v>East</v>
      </c>
      <c r="E8130" s="1" t="s">
        <v>148</v>
      </c>
      <c r="F8130" s="1" t="s">
        <v>14</v>
      </c>
      <c r="G8130" s="1" t="str">
        <f t="array" ref="G8130">IF($F8130="", "", _xlfn.XLOOKUP($F8130,accounts!$A$2:$A$86,accounts!$B$2:$B$86, "Other"))</f>
        <v>technology</v>
      </c>
      <c r="H8130" s="1" t="str">
        <f t="array" ref="H8130">IF($F8130="", "", IFS(_xlfn.XLOOKUP($F8130, accounts!$A$2:$A$86, accounts!$E$2:$E$86, 0)&gt;=1000, "Enterprise", _xlfn.XLOOKUP($F8130, accounts!$A$2:$A$86, accounts!$E$2:$E$86, 0)&gt;=100, "Mid-Market", TRUE, "SMB"))</f>
        <v>Enterprise</v>
      </c>
      <c r="I8130" s="1" t="str">
        <f t="array" ref="I8130">IF($F8130="", "", _xlfn.XLOOKUP($F8130,accounts!$A$2:$A$86,accounts!$F$2:$F$86, "Other"))</f>
        <v>United States</v>
      </c>
      <c r="J8130" s="1" t="s">
        <v>131</v>
      </c>
      <c r="K8130" s="3">
        <v>43063.0</v>
      </c>
      <c r="L8130" s="3">
        <v>43078.0</v>
      </c>
      <c r="M8130" s="1">
        <v>4445.0</v>
      </c>
    </row>
    <row r="8131">
      <c r="A8131" s="1" t="s">
        <v>8336</v>
      </c>
      <c r="B8131" s="1" t="s">
        <v>30</v>
      </c>
      <c r="C8131" s="1" t="str">
        <f t="array" ref="C8131">_xlfn.XLOOKUP($B8131, sales_teams!$A$2:$A$36, sales_teams!$B$2:$B$36)</f>
        <v>Melvin Marxen</v>
      </c>
      <c r="D8131" s="1" t="str">
        <f t="array" ref="D8131">_xlfn.XLOOKUP($B8131, sales_teams!$A$2:$A$36, sales_teams!$C$2:$C$36)</f>
        <v>Central</v>
      </c>
      <c r="E8131" s="1" t="s">
        <v>148</v>
      </c>
      <c r="F8131" s="1" t="s">
        <v>56</v>
      </c>
      <c r="G8131" s="1" t="str">
        <f t="array" ref="G8131">IF($F8131="", "", _xlfn.XLOOKUP($F8131,accounts!$A$2:$A$86,accounts!$B$2:$B$86, "Other"))</f>
        <v>software</v>
      </c>
      <c r="H8131" s="1" t="str">
        <f t="array" ref="H8131">IF($F8131="", "", IFS(_xlfn.XLOOKUP($F8131, accounts!$A$2:$A$86, accounts!$E$2:$E$86, 0)&gt;=1000, "Enterprise", _xlfn.XLOOKUP($F8131, accounts!$A$2:$A$86, accounts!$E$2:$E$86, 0)&gt;=100, "Mid-Market", TRUE, "SMB"))</f>
        <v>Enterprise</v>
      </c>
      <c r="I8131" s="1" t="str">
        <f t="array" ref="I8131">IF($F8131="", "", _xlfn.XLOOKUP($F8131,accounts!$A$2:$A$86,accounts!$F$2:$F$86, "Other"))</f>
        <v>United States</v>
      </c>
      <c r="J8131" s="1" t="s">
        <v>131</v>
      </c>
      <c r="K8131" s="3">
        <v>43063.0</v>
      </c>
      <c r="L8131" s="3">
        <v>43073.0</v>
      </c>
      <c r="M8131" s="1">
        <v>5110.0</v>
      </c>
    </row>
    <row r="8132">
      <c r="A8132" s="1" t="s">
        <v>8337</v>
      </c>
      <c r="B8132" s="1" t="s">
        <v>94</v>
      </c>
      <c r="C8132" s="1" t="str">
        <f t="array" ref="C8132">_xlfn.XLOOKUP($B8132, sales_teams!$A$2:$A$36, sales_teams!$B$2:$B$36)</f>
        <v>Celia Rouche</v>
      </c>
      <c r="D8132" s="1" t="str">
        <f t="array" ref="D8132">_xlfn.XLOOKUP($B8132, sales_teams!$A$2:$A$36, sales_teams!$C$2:$C$36)</f>
        <v>West</v>
      </c>
      <c r="E8132" s="1" t="s">
        <v>179</v>
      </c>
      <c r="F8132" s="1" t="s">
        <v>36</v>
      </c>
      <c r="G8132" s="1" t="str">
        <f t="array" ref="G8132">IF($F8132="", "", _xlfn.XLOOKUP($F8132,accounts!$A$2:$A$86,accounts!$B$2:$B$86, "Other"))</f>
        <v>retail</v>
      </c>
      <c r="H8132" s="1" t="str">
        <f t="array" ref="H8132">IF($F8132="", "", IFS(_xlfn.XLOOKUP($F8132, accounts!$A$2:$A$86, accounts!$E$2:$E$86, 0)&gt;=1000, "Enterprise", _xlfn.XLOOKUP($F8132, accounts!$A$2:$A$86, accounts!$E$2:$E$86, 0)&gt;=100, "Mid-Market", TRUE, "SMB"))</f>
        <v>Enterprise</v>
      </c>
      <c r="I8132" s="1" t="str">
        <f t="array" ref="I8132">IF($F8132="", "", _xlfn.XLOOKUP($F8132,accounts!$A$2:$A$86,accounts!$F$2:$F$86, "Other"))</f>
        <v>United States</v>
      </c>
      <c r="J8132" s="1" t="s">
        <v>131</v>
      </c>
      <c r="K8132" s="3">
        <v>43063.0</v>
      </c>
      <c r="L8132" s="3">
        <v>43087.0</v>
      </c>
      <c r="M8132" s="1">
        <v>62.0</v>
      </c>
    </row>
    <row r="8133">
      <c r="A8133" s="1" t="s">
        <v>8338</v>
      </c>
      <c r="B8133" s="1" t="s">
        <v>99</v>
      </c>
      <c r="C8133" s="1" t="str">
        <f t="array" ref="C8133">_xlfn.XLOOKUP($B8133, sales_teams!$A$2:$A$36, sales_teams!$B$2:$B$36)</f>
        <v>Summer Sewald</v>
      </c>
      <c r="D8133" s="1" t="str">
        <f t="array" ref="D8133">_xlfn.XLOOKUP($B8133, sales_teams!$A$2:$A$36, sales_teams!$C$2:$C$36)</f>
        <v>West</v>
      </c>
      <c r="E8133" s="1" t="s">
        <v>109</v>
      </c>
      <c r="F8133" s="1" t="s">
        <v>127</v>
      </c>
      <c r="G8133" s="1" t="str">
        <f t="array" ref="G8133">IF($F8133="", "", _xlfn.XLOOKUP($F8133,accounts!$A$2:$A$86,accounts!$B$2:$B$86, "Other"))</f>
        <v>technology</v>
      </c>
      <c r="H8133" s="1" t="str">
        <f t="array" ref="H8133">IF($F8133="", "", IFS(_xlfn.XLOOKUP($F8133, accounts!$A$2:$A$86, accounts!$E$2:$E$86, 0)&gt;=1000, "Enterprise", _xlfn.XLOOKUP($F8133, accounts!$A$2:$A$86, accounts!$E$2:$E$86, 0)&gt;=100, "Mid-Market", TRUE, "SMB"))</f>
        <v>Enterprise</v>
      </c>
      <c r="I8133" s="1" t="str">
        <f t="array" ref="I8133">IF($F8133="", "", _xlfn.XLOOKUP($F8133,accounts!$A$2:$A$86,accounts!$F$2:$F$86, "Other"))</f>
        <v>United States</v>
      </c>
      <c r="J8133" s="1" t="s">
        <v>131</v>
      </c>
      <c r="K8133" s="3">
        <v>43063.0</v>
      </c>
      <c r="L8133" s="3">
        <v>43080.0</v>
      </c>
      <c r="M8133" s="1">
        <v>1049.0</v>
      </c>
    </row>
    <row r="8134">
      <c r="A8134" s="1" t="s">
        <v>8339</v>
      </c>
      <c r="B8134" s="1" t="s">
        <v>104</v>
      </c>
      <c r="C8134" s="1" t="str">
        <f t="array" ref="C8134">_xlfn.XLOOKUP($B8134, sales_teams!$A$2:$A$36, sales_teams!$B$2:$B$36)</f>
        <v>Summer Sewald</v>
      </c>
      <c r="D8134" s="1" t="str">
        <f t="array" ref="D8134">_xlfn.XLOOKUP($B8134, sales_teams!$A$2:$A$36, sales_teams!$C$2:$C$36)</f>
        <v>West</v>
      </c>
      <c r="E8134" s="1" t="s">
        <v>109</v>
      </c>
      <c r="F8134" s="1" t="s">
        <v>129</v>
      </c>
      <c r="G8134" s="1" t="str">
        <f t="array" ref="G8134">IF($F8134="", "", _xlfn.XLOOKUP($F8134,accounts!$A$2:$A$86,accounts!$B$2:$B$86, "Other"))</f>
        <v>medical</v>
      </c>
      <c r="H8134" s="1" t="str">
        <f t="array" ref="H8134">IF($F8134="", "", IFS(_xlfn.XLOOKUP($F8134, accounts!$A$2:$A$86, accounts!$E$2:$E$86, 0)&gt;=1000, "Enterprise", _xlfn.XLOOKUP($F8134, accounts!$A$2:$A$86, accounts!$E$2:$E$86, 0)&gt;=100, "Mid-Market", TRUE, "SMB"))</f>
        <v>Enterprise</v>
      </c>
      <c r="I8134" s="1" t="str">
        <f t="array" ref="I8134">IF($F8134="", "", _xlfn.XLOOKUP($F8134,accounts!$A$2:$A$86,accounts!$F$2:$F$86, "Other"))</f>
        <v>United States</v>
      </c>
      <c r="J8134" s="1" t="s">
        <v>131</v>
      </c>
      <c r="K8134" s="3">
        <v>43063.0</v>
      </c>
      <c r="L8134" s="3">
        <v>43074.0</v>
      </c>
      <c r="M8134" s="1">
        <v>885.0</v>
      </c>
    </row>
    <row r="8135">
      <c r="A8135" s="1" t="s">
        <v>8340</v>
      </c>
      <c r="B8135" s="1" t="s">
        <v>102</v>
      </c>
      <c r="C8135" s="1" t="str">
        <f t="array" ref="C8135">_xlfn.XLOOKUP($B8135, sales_teams!$A$2:$A$36, sales_teams!$B$2:$B$36)</f>
        <v>Summer Sewald</v>
      </c>
      <c r="D8135" s="1" t="str">
        <f t="array" ref="D8135">_xlfn.XLOOKUP($B8135, sales_teams!$A$2:$A$36, sales_teams!$C$2:$C$36)</f>
        <v>West</v>
      </c>
      <c r="E8135" s="1" t="s">
        <v>148</v>
      </c>
      <c r="F8135" s="1" t="s">
        <v>137</v>
      </c>
      <c r="G8135" s="1" t="str">
        <f t="array" ref="G8135">IF($F8135="", "", _xlfn.XLOOKUP($F8135,accounts!$A$2:$A$86,accounts!$B$2:$B$86, "Other"))</f>
        <v>services</v>
      </c>
      <c r="H8135" s="1" t="str">
        <f t="array" ref="H8135">IF($F8135="", "", IFS(_xlfn.XLOOKUP($F8135, accounts!$A$2:$A$86, accounts!$E$2:$E$86, 0)&gt;=1000, "Enterprise", _xlfn.XLOOKUP($F8135, accounts!$A$2:$A$86, accounts!$E$2:$E$86, 0)&gt;=100, "Mid-Market", TRUE, "SMB"))</f>
        <v>Enterprise</v>
      </c>
      <c r="I8135" s="1" t="str">
        <f t="array" ref="I8135">IF($F8135="", "", _xlfn.XLOOKUP($F8135,accounts!$A$2:$A$86,accounts!$F$2:$F$86, "Other"))</f>
        <v>Germany</v>
      </c>
      <c r="J8135" s="1" t="s">
        <v>189</v>
      </c>
      <c r="K8135" s="3">
        <v>43063.0</v>
      </c>
    </row>
    <row r="8136">
      <c r="A8136" s="1" t="s">
        <v>8341</v>
      </c>
      <c r="B8136" s="1" t="s">
        <v>92</v>
      </c>
      <c r="C8136" s="1" t="str">
        <f t="array" ref="C8136">_xlfn.XLOOKUP($B8136, sales_teams!$A$2:$A$36, sales_teams!$B$2:$B$36)</f>
        <v>Celia Rouche</v>
      </c>
      <c r="D8136" s="1" t="str">
        <f t="array" ref="D8136">_xlfn.XLOOKUP($B8136, sales_teams!$A$2:$A$36, sales_teams!$C$2:$C$36)</f>
        <v>West</v>
      </c>
      <c r="E8136" s="1" t="s">
        <v>188</v>
      </c>
      <c r="F8136" s="1" t="s">
        <v>97</v>
      </c>
      <c r="G8136" s="1" t="str">
        <f t="array" ref="G8136">IF($F8136="", "", _xlfn.XLOOKUP($F8136,accounts!$A$2:$A$86,accounts!$B$2:$B$86, "Other"))</f>
        <v>finance</v>
      </c>
      <c r="H8136" s="1" t="str">
        <f t="array" ref="H8136">IF($F8136="", "", IFS(_xlfn.XLOOKUP($F8136, accounts!$A$2:$A$86, accounts!$E$2:$E$86, 0)&gt;=1000, "Enterprise", _xlfn.XLOOKUP($F8136, accounts!$A$2:$A$86, accounts!$E$2:$E$86, 0)&gt;=100, "Mid-Market", TRUE, "SMB"))</f>
        <v>Mid-Market</v>
      </c>
      <c r="I8136" s="1" t="str">
        <f t="array" ref="I8136">IF($F8136="", "", _xlfn.XLOOKUP($F8136,accounts!$A$2:$A$86,accounts!$F$2:$F$86, "Other"))</f>
        <v>United States</v>
      </c>
      <c r="J8136" s="1" t="s">
        <v>192</v>
      </c>
      <c r="K8136" s="3">
        <v>43063.0</v>
      </c>
      <c r="L8136" s="3">
        <v>43068.0</v>
      </c>
      <c r="M8136" s="1">
        <v>0.0</v>
      </c>
    </row>
    <row r="8137">
      <c r="A8137" s="1" t="s">
        <v>8342</v>
      </c>
      <c r="B8137" s="1" t="s">
        <v>34</v>
      </c>
      <c r="C8137" s="1" t="str">
        <f t="array" ref="C8137">_xlfn.XLOOKUP($B8137, sales_teams!$A$2:$A$36, sales_teams!$B$2:$B$36)</f>
        <v>Cara Losch</v>
      </c>
      <c r="D8137" s="1" t="str">
        <f t="array" ref="D8137">_xlfn.XLOOKUP($B8137, sales_teams!$A$2:$A$36, sales_teams!$C$2:$C$36)</f>
        <v>East</v>
      </c>
      <c r="E8137" s="1" t="s">
        <v>188</v>
      </c>
      <c r="F8137" s="1" t="s">
        <v>103</v>
      </c>
      <c r="G8137" s="1" t="str">
        <f t="array" ref="G8137">IF($F8137="", "", _xlfn.XLOOKUP($F8137,accounts!$A$2:$A$86,accounts!$B$2:$B$86, "Other"))</f>
        <v>retail</v>
      </c>
      <c r="H8137" s="1" t="str">
        <f t="array" ref="H8137">IF($F8137="", "", IFS(_xlfn.XLOOKUP($F8137, accounts!$A$2:$A$86, accounts!$E$2:$E$86, 0)&gt;=1000, "Enterprise", _xlfn.XLOOKUP($F8137, accounts!$A$2:$A$86, accounts!$E$2:$E$86, 0)&gt;=100, "Mid-Market", TRUE, "SMB"))</f>
        <v>Enterprise</v>
      </c>
      <c r="I8137" s="1" t="str">
        <f t="array" ref="I8137">IF($F8137="", "", _xlfn.XLOOKUP($F8137,accounts!$A$2:$A$86,accounts!$F$2:$F$86, "Other"))</f>
        <v>United States</v>
      </c>
      <c r="J8137" s="1" t="s">
        <v>131</v>
      </c>
      <c r="K8137" s="3">
        <v>43063.0</v>
      </c>
      <c r="L8137" s="3">
        <v>43074.0</v>
      </c>
      <c r="M8137" s="1">
        <v>3612.0</v>
      </c>
    </row>
    <row r="8138">
      <c r="A8138" s="1" t="s">
        <v>8343</v>
      </c>
      <c r="B8138" s="1" t="s">
        <v>45</v>
      </c>
      <c r="C8138" s="1" t="str">
        <f t="array" ref="C8138">_xlfn.XLOOKUP($B8138, sales_teams!$A$2:$A$36, sales_teams!$B$2:$B$36)</f>
        <v>Cara Losch</v>
      </c>
      <c r="D8138" s="1" t="str">
        <f t="array" ref="D8138">_xlfn.XLOOKUP($B8138, sales_teams!$A$2:$A$36, sales_teams!$C$2:$C$36)</f>
        <v>East</v>
      </c>
      <c r="E8138" s="1" t="s">
        <v>148</v>
      </c>
      <c r="F8138" s="1" t="s">
        <v>173</v>
      </c>
      <c r="G8138" s="1" t="str">
        <f t="array" ref="G8138">IF($F8138="", "", _xlfn.XLOOKUP($F8138,accounts!$A$2:$A$86,accounts!$B$2:$B$86, "Other"))</f>
        <v>technology</v>
      </c>
      <c r="H8138" s="1" t="str">
        <f t="array" ref="H8138">IF($F8138="", "", IFS(_xlfn.XLOOKUP($F8138, accounts!$A$2:$A$86, accounts!$E$2:$E$86, 0)&gt;=1000, "Enterprise", _xlfn.XLOOKUP($F8138, accounts!$A$2:$A$86, accounts!$E$2:$E$86, 0)&gt;=100, "Mid-Market", TRUE, "SMB"))</f>
        <v>Mid-Market</v>
      </c>
      <c r="I8138" s="1" t="str">
        <f t="array" ref="I8138">IF($F8138="", "", _xlfn.XLOOKUP($F8138,accounts!$A$2:$A$86,accounts!$F$2:$F$86, "Other"))</f>
        <v>China</v>
      </c>
      <c r="J8138" s="1" t="s">
        <v>131</v>
      </c>
      <c r="K8138" s="3">
        <v>43063.0</v>
      </c>
      <c r="L8138" s="3">
        <v>43068.0</v>
      </c>
      <c r="M8138" s="1">
        <v>5106.0</v>
      </c>
    </row>
    <row r="8139">
      <c r="A8139" s="1" t="s">
        <v>8344</v>
      </c>
      <c r="B8139" s="1" t="s">
        <v>7</v>
      </c>
      <c r="C8139" s="1" t="str">
        <f t="array" ref="C8139">_xlfn.XLOOKUP($B8139, sales_teams!$A$2:$A$36, sales_teams!$B$2:$B$36)</f>
        <v>Dustin Brinkmann</v>
      </c>
      <c r="D8139" s="1" t="str">
        <f t="array" ref="D8139">_xlfn.XLOOKUP($B8139, sales_teams!$A$2:$A$36, sales_teams!$C$2:$C$36)</f>
        <v>Central</v>
      </c>
      <c r="E8139" s="1" t="s">
        <v>188</v>
      </c>
      <c r="F8139" s="1" t="s">
        <v>106</v>
      </c>
      <c r="G8139" s="1" t="str">
        <f t="array" ref="G8139">IF($F8139="", "", _xlfn.XLOOKUP($F8139,accounts!$A$2:$A$86,accounts!$B$2:$B$86, "Other"))</f>
        <v>retail</v>
      </c>
      <c r="H8139" s="1" t="str">
        <f t="array" ref="H8139">IF($F8139="", "", IFS(_xlfn.XLOOKUP($F8139, accounts!$A$2:$A$86, accounts!$E$2:$E$86, 0)&gt;=1000, "Enterprise", _xlfn.XLOOKUP($F8139, accounts!$A$2:$A$86, accounts!$E$2:$E$86, 0)&gt;=100, "Mid-Market", TRUE, "SMB"))</f>
        <v>Enterprise</v>
      </c>
      <c r="I8139" s="1" t="str">
        <f t="array" ref="I8139">IF($F8139="", "", _xlfn.XLOOKUP($F8139,accounts!$A$2:$A$86,accounts!$F$2:$F$86, "Other"))</f>
        <v>Italy</v>
      </c>
      <c r="J8139" s="1" t="s">
        <v>131</v>
      </c>
      <c r="K8139" s="3">
        <v>43064.0</v>
      </c>
      <c r="L8139" s="3">
        <v>43097.0</v>
      </c>
      <c r="M8139" s="1">
        <v>2477.0</v>
      </c>
    </row>
    <row r="8140">
      <c r="A8140" s="1" t="s">
        <v>8345</v>
      </c>
      <c r="B8140" s="1" t="s">
        <v>52</v>
      </c>
      <c r="C8140" s="1" t="str">
        <f t="array" ref="C8140">_xlfn.XLOOKUP($B8140, sales_teams!$A$2:$A$36, sales_teams!$B$2:$B$36)</f>
        <v>Rocco Neubert</v>
      </c>
      <c r="D8140" s="1" t="str">
        <f t="array" ref="D8140">_xlfn.XLOOKUP($B8140, sales_teams!$A$2:$A$36, sales_teams!$C$2:$C$36)</f>
        <v>East</v>
      </c>
      <c r="E8140" s="1" t="s">
        <v>179</v>
      </c>
      <c r="F8140" s="1" t="s">
        <v>81</v>
      </c>
      <c r="G8140" s="1" t="str">
        <f t="array" ref="G8140">IF($F8140="", "", _xlfn.XLOOKUP($F8140,accounts!$A$2:$A$86,accounts!$B$2:$B$86, "Other"))</f>
        <v>technology</v>
      </c>
      <c r="H8140" s="1" t="str">
        <f t="array" ref="H8140">IF($F8140="", "", IFS(_xlfn.XLOOKUP($F8140, accounts!$A$2:$A$86, accounts!$E$2:$E$86, 0)&gt;=1000, "Enterprise", _xlfn.XLOOKUP($F8140, accounts!$A$2:$A$86, accounts!$E$2:$E$86, 0)&gt;=100, "Mid-Market", TRUE, "SMB"))</f>
        <v>Enterprise</v>
      </c>
      <c r="I8140" s="1" t="str">
        <f t="array" ref="I8140">IF($F8140="", "", _xlfn.XLOOKUP($F8140,accounts!$A$2:$A$86,accounts!$F$2:$F$86, "Other"))</f>
        <v>United States</v>
      </c>
      <c r="J8140" s="1" t="s">
        <v>192</v>
      </c>
      <c r="K8140" s="3">
        <v>43064.0</v>
      </c>
      <c r="L8140" s="3">
        <v>43079.0</v>
      </c>
      <c r="M8140" s="1">
        <v>0.0</v>
      </c>
    </row>
    <row r="8141">
      <c r="A8141" s="1" t="s">
        <v>8346</v>
      </c>
      <c r="B8141" s="1" t="s">
        <v>30</v>
      </c>
      <c r="C8141" s="1" t="str">
        <f t="array" ref="C8141">_xlfn.XLOOKUP($B8141, sales_teams!$A$2:$A$36, sales_teams!$B$2:$B$36)</f>
        <v>Melvin Marxen</v>
      </c>
      <c r="D8141" s="1" t="str">
        <f t="array" ref="D8141">_xlfn.XLOOKUP($B8141, sales_teams!$A$2:$A$36, sales_teams!$C$2:$C$36)</f>
        <v>Central</v>
      </c>
      <c r="E8141" s="1" t="s">
        <v>181</v>
      </c>
      <c r="F8141" s="1" t="s">
        <v>136</v>
      </c>
      <c r="G8141" s="1" t="str">
        <f t="array" ref="G8141">IF($F8141="", "", _xlfn.XLOOKUP($F8141,accounts!$A$2:$A$86,accounts!$B$2:$B$86, "Other"))</f>
        <v>services</v>
      </c>
      <c r="H8141" s="1" t="str">
        <f t="array" ref="H8141">IF($F8141="", "", IFS(_xlfn.XLOOKUP($F8141, accounts!$A$2:$A$86, accounts!$E$2:$E$86, 0)&gt;=1000, "Enterprise", _xlfn.XLOOKUP($F8141, accounts!$A$2:$A$86, accounts!$E$2:$E$86, 0)&gt;=100, "Mid-Market", TRUE, "SMB"))</f>
        <v>Enterprise</v>
      </c>
      <c r="I8141" s="1" t="str">
        <f t="array" ref="I8141">IF($F8141="", "", _xlfn.XLOOKUP($F8141,accounts!$A$2:$A$86,accounts!$F$2:$F$86, "Other"))</f>
        <v>United States</v>
      </c>
      <c r="J8141" s="1" t="s">
        <v>131</v>
      </c>
      <c r="K8141" s="3">
        <v>43064.0</v>
      </c>
      <c r="L8141" s="3">
        <v>43080.0</v>
      </c>
      <c r="M8141" s="1">
        <v>537.0</v>
      </c>
    </row>
    <row r="8142">
      <c r="A8142" s="1" t="s">
        <v>8347</v>
      </c>
      <c r="B8142" s="1" t="s">
        <v>99</v>
      </c>
      <c r="C8142" s="1" t="str">
        <f t="array" ref="C8142">_xlfn.XLOOKUP($B8142, sales_teams!$A$2:$A$36, sales_teams!$B$2:$B$36)</f>
        <v>Summer Sewald</v>
      </c>
      <c r="D8142" s="1" t="str">
        <f t="array" ref="D8142">_xlfn.XLOOKUP($B8142, sales_teams!$A$2:$A$36, sales_teams!$C$2:$C$36)</f>
        <v>West</v>
      </c>
      <c r="E8142" s="1" t="s">
        <v>194</v>
      </c>
      <c r="F8142" s="1" t="s">
        <v>118</v>
      </c>
      <c r="G8142" s="1" t="str">
        <f t="array" ref="G8142">IF($F8142="", "", _xlfn.XLOOKUP($F8142,accounts!$A$2:$A$86,accounts!$B$2:$B$86, "Other"))</f>
        <v>services</v>
      </c>
      <c r="H8142" s="1" t="str">
        <f t="array" ref="H8142">IF($F8142="", "", IFS(_xlfn.XLOOKUP($F8142, accounts!$A$2:$A$86, accounts!$E$2:$E$86, 0)&gt;=1000, "Enterprise", _xlfn.XLOOKUP($F8142, accounts!$A$2:$A$86, accounts!$E$2:$E$86, 0)&gt;=100, "Mid-Market", TRUE, "SMB"))</f>
        <v>Enterprise</v>
      </c>
      <c r="I8142" s="1" t="str">
        <f t="array" ref="I8142">IF($F8142="", "", _xlfn.XLOOKUP($F8142,accounts!$A$2:$A$86,accounts!$F$2:$F$86, "Other"))</f>
        <v>United States</v>
      </c>
      <c r="J8142" s="1" t="s">
        <v>131</v>
      </c>
      <c r="K8142" s="3">
        <v>43064.0</v>
      </c>
      <c r="L8142" s="3">
        <v>43079.0</v>
      </c>
      <c r="M8142" s="1">
        <v>5547.0</v>
      </c>
    </row>
    <row r="8143">
      <c r="A8143" s="1" t="s">
        <v>8348</v>
      </c>
      <c r="B8143" s="1" t="s">
        <v>18</v>
      </c>
      <c r="C8143" s="1" t="str">
        <f t="array" ref="C8143">_xlfn.XLOOKUP($B8143, sales_teams!$A$2:$A$36, sales_teams!$B$2:$B$36)</f>
        <v>Dustin Brinkmann</v>
      </c>
      <c r="D8143" s="1" t="str">
        <f t="array" ref="D8143">_xlfn.XLOOKUP($B8143, sales_teams!$A$2:$A$36, sales_teams!$C$2:$C$36)</f>
        <v>Central</v>
      </c>
      <c r="E8143" s="1" t="s">
        <v>109</v>
      </c>
      <c r="F8143" s="1" t="s">
        <v>128</v>
      </c>
      <c r="G8143" s="1" t="str">
        <f t="array" ref="G8143">IF($F8143="", "", _xlfn.XLOOKUP($F8143,accounts!$A$2:$A$86,accounts!$B$2:$B$86, "Other"))</f>
        <v>marketing</v>
      </c>
      <c r="H8143" s="1" t="str">
        <f t="array" ref="H8143">IF($F8143="", "", IFS(_xlfn.XLOOKUP($F8143, accounts!$A$2:$A$86, accounts!$E$2:$E$86, 0)&gt;=1000, "Enterprise", _xlfn.XLOOKUP($F8143, accounts!$A$2:$A$86, accounts!$E$2:$E$86, 0)&gt;=100, "Mid-Market", TRUE, "SMB"))</f>
        <v>Enterprise</v>
      </c>
      <c r="I8143" s="1" t="str">
        <f t="array" ref="I8143">IF($F8143="", "", _xlfn.XLOOKUP($F8143,accounts!$A$2:$A$86,accounts!$F$2:$F$86, "Other"))</f>
        <v>United States</v>
      </c>
      <c r="J8143" s="1" t="s">
        <v>131</v>
      </c>
      <c r="K8143" s="3">
        <v>43064.0</v>
      </c>
      <c r="L8143" s="3">
        <v>43068.0</v>
      </c>
      <c r="M8143" s="1">
        <v>1001.0</v>
      </c>
    </row>
    <row r="8144">
      <c r="A8144" s="1" t="s">
        <v>8349</v>
      </c>
      <c r="B8144" s="1" t="s">
        <v>60</v>
      </c>
      <c r="C8144" s="1" t="str">
        <f t="array" ref="C8144">_xlfn.XLOOKUP($B8144, sales_teams!$A$2:$A$36, sales_teams!$B$2:$B$36)</f>
        <v>Celia Rouche</v>
      </c>
      <c r="D8144" s="1" t="str">
        <f t="array" ref="D8144">_xlfn.XLOOKUP($B8144, sales_teams!$A$2:$A$36, sales_teams!$C$2:$C$36)</f>
        <v>West</v>
      </c>
      <c r="E8144" s="1" t="s">
        <v>194</v>
      </c>
      <c r="F8144" s="1" t="s">
        <v>125</v>
      </c>
      <c r="G8144" s="1" t="str">
        <f t="array" ref="G8144">IF($F8144="", "", _xlfn.XLOOKUP($F8144,accounts!$A$2:$A$86,accounts!$B$2:$B$86, "Other"))</f>
        <v>software</v>
      </c>
      <c r="H8144" s="1" t="str">
        <f t="array" ref="H8144">IF($F8144="", "", IFS(_xlfn.XLOOKUP($F8144, accounts!$A$2:$A$86, accounts!$E$2:$E$86, 0)&gt;=1000, "Enterprise", _xlfn.XLOOKUP($F8144, accounts!$A$2:$A$86, accounts!$E$2:$E$86, 0)&gt;=100, "Mid-Market", TRUE, "SMB"))</f>
        <v>Enterprise</v>
      </c>
      <c r="I8144" s="1" t="str">
        <f t="array" ref="I8144">IF($F8144="", "", _xlfn.XLOOKUP($F8144,accounts!$A$2:$A$86,accounts!$F$2:$F$86, "Other"))</f>
        <v>United States</v>
      </c>
      <c r="J8144" s="1" t="s">
        <v>192</v>
      </c>
      <c r="K8144" s="3">
        <v>43064.0</v>
      </c>
      <c r="L8144" s="3">
        <v>43074.0</v>
      </c>
      <c r="M8144" s="1">
        <v>0.0</v>
      </c>
    </row>
    <row r="8145">
      <c r="A8145" s="1" t="s">
        <v>8350</v>
      </c>
      <c r="B8145" s="1" t="s">
        <v>34</v>
      </c>
      <c r="C8145" s="1" t="str">
        <f t="array" ref="C8145">_xlfn.XLOOKUP($B8145, sales_teams!$A$2:$A$36, sales_teams!$B$2:$B$36)</f>
        <v>Cara Losch</v>
      </c>
      <c r="D8145" s="1" t="str">
        <f t="array" ref="D8145">_xlfn.XLOOKUP($B8145, sales_teams!$A$2:$A$36, sales_teams!$C$2:$C$36)</f>
        <v>East</v>
      </c>
      <c r="E8145" s="1" t="s">
        <v>109</v>
      </c>
      <c r="F8145" s="1" t="s">
        <v>171</v>
      </c>
      <c r="G8145" s="1" t="str">
        <f t="array" ref="G8145">IF($F8145="", "", _xlfn.XLOOKUP($F8145,accounts!$A$2:$A$86,accounts!$B$2:$B$86, "Other"))</f>
        <v>retail</v>
      </c>
      <c r="H8145" s="1" t="str">
        <f t="array" ref="H8145">IF($F8145="", "", IFS(_xlfn.XLOOKUP($F8145, accounts!$A$2:$A$86, accounts!$E$2:$E$86, 0)&gt;=1000, "Enterprise", _xlfn.XLOOKUP($F8145, accounts!$A$2:$A$86, accounts!$E$2:$E$86, 0)&gt;=100, "Mid-Market", TRUE, "SMB"))</f>
        <v>Enterprise</v>
      </c>
      <c r="I8145" s="1" t="str">
        <f t="array" ref="I8145">IF($F8145="", "", _xlfn.XLOOKUP($F8145,accounts!$A$2:$A$86,accounts!$F$2:$F$86, "Other"))</f>
        <v>United States</v>
      </c>
      <c r="J8145" s="1" t="s">
        <v>192</v>
      </c>
      <c r="K8145" s="3">
        <v>43064.0</v>
      </c>
      <c r="L8145" s="3">
        <v>43068.0</v>
      </c>
      <c r="M8145" s="1">
        <v>0.0</v>
      </c>
    </row>
    <row r="8146">
      <c r="A8146" s="1" t="s">
        <v>8351</v>
      </c>
      <c r="B8146" s="1" t="s">
        <v>45</v>
      </c>
      <c r="C8146" s="1" t="str">
        <f t="array" ref="C8146">_xlfn.XLOOKUP($B8146, sales_teams!$A$2:$A$36, sales_teams!$B$2:$B$36)</f>
        <v>Cara Losch</v>
      </c>
      <c r="D8146" s="1" t="str">
        <f t="array" ref="D8146">_xlfn.XLOOKUP($B8146, sales_teams!$A$2:$A$36, sales_teams!$C$2:$C$36)</f>
        <v>East</v>
      </c>
      <c r="E8146" s="1" t="s">
        <v>148</v>
      </c>
      <c r="F8146" s="1" t="s">
        <v>166</v>
      </c>
      <c r="G8146" s="1" t="str">
        <f t="array" ref="G8146">IF($F8146="", "", _xlfn.XLOOKUP($F8146,accounts!$A$2:$A$86,accounts!$B$2:$B$86, "Other"))</f>
        <v>finance</v>
      </c>
      <c r="H8146" s="1" t="str">
        <f t="array" ref="H8146">IF($F8146="", "", IFS(_xlfn.XLOOKUP($F8146, accounts!$A$2:$A$86, accounts!$E$2:$E$86, 0)&gt;=1000, "Enterprise", _xlfn.XLOOKUP($F8146, accounts!$A$2:$A$86, accounts!$E$2:$E$86, 0)&gt;=100, "Mid-Market", TRUE, "SMB"))</f>
        <v>Enterprise</v>
      </c>
      <c r="I8146" s="1" t="str">
        <f t="array" ref="I8146">IF($F8146="", "", _xlfn.XLOOKUP($F8146,accounts!$A$2:$A$86,accounts!$F$2:$F$86, "Other"))</f>
        <v>United States</v>
      </c>
      <c r="J8146" s="1" t="s">
        <v>131</v>
      </c>
      <c r="K8146" s="3">
        <v>43064.0</v>
      </c>
      <c r="L8146" s="3">
        <v>43068.0</v>
      </c>
      <c r="M8146" s="1">
        <v>5077.0</v>
      </c>
    </row>
    <row r="8147">
      <c r="A8147" s="1" t="s">
        <v>8352</v>
      </c>
      <c r="B8147" s="1" t="s">
        <v>7</v>
      </c>
      <c r="C8147" s="1" t="str">
        <f t="array" ref="C8147">_xlfn.XLOOKUP($B8147, sales_teams!$A$2:$A$36, sales_teams!$B$2:$B$36)</f>
        <v>Dustin Brinkmann</v>
      </c>
      <c r="D8147" s="1" t="str">
        <f t="array" ref="D8147">_xlfn.XLOOKUP($B8147, sales_teams!$A$2:$A$36, sales_teams!$C$2:$C$36)</f>
        <v>Central</v>
      </c>
      <c r="E8147" s="1" t="s">
        <v>188</v>
      </c>
      <c r="F8147" s="1" t="s">
        <v>76</v>
      </c>
      <c r="G8147" s="1" t="str">
        <f t="array" ref="G8147">IF($F8147="", "", _xlfn.XLOOKUP($F8147,accounts!$A$2:$A$86,accounts!$B$2:$B$86, "Other"))</f>
        <v>marketing</v>
      </c>
      <c r="H8147" s="1" t="str">
        <f t="array" ref="H8147">IF($F8147="", "", IFS(_xlfn.XLOOKUP($F8147, accounts!$A$2:$A$86, accounts!$E$2:$E$86, 0)&gt;=1000, "Enterprise", _xlfn.XLOOKUP($F8147, accounts!$A$2:$A$86, accounts!$E$2:$E$86, 0)&gt;=100, "Mid-Market", TRUE, "SMB"))</f>
        <v>Enterprise</v>
      </c>
      <c r="I8147" s="1" t="str">
        <f t="array" ref="I8147">IF($F8147="", "", _xlfn.XLOOKUP($F8147,accounts!$A$2:$A$86,accounts!$F$2:$F$86, "Other"))</f>
        <v>United States</v>
      </c>
      <c r="J8147" s="1" t="s">
        <v>131</v>
      </c>
      <c r="K8147" s="3">
        <v>43065.0</v>
      </c>
      <c r="L8147" s="3">
        <v>43076.0</v>
      </c>
      <c r="M8147" s="1">
        <v>3844.0</v>
      </c>
    </row>
    <row r="8148">
      <c r="A8148" s="1" t="s">
        <v>8353</v>
      </c>
      <c r="B8148" s="1" t="s">
        <v>39</v>
      </c>
      <c r="C8148" s="1" t="str">
        <f t="array" ref="C8148">_xlfn.XLOOKUP($B8148, sales_teams!$A$2:$A$36, sales_teams!$B$2:$B$36)</f>
        <v>Cara Losch</v>
      </c>
      <c r="D8148" s="1" t="str">
        <f t="array" ref="D8148">_xlfn.XLOOKUP($B8148, sales_teams!$A$2:$A$36, sales_teams!$C$2:$C$36)</f>
        <v>East</v>
      </c>
      <c r="E8148" s="1" t="s">
        <v>194</v>
      </c>
      <c r="F8148" s="1" t="s">
        <v>159</v>
      </c>
      <c r="G8148" s="1" t="str">
        <f t="array" ref="G8148">IF($F8148="", "", _xlfn.XLOOKUP($F8148,accounts!$A$2:$A$86,accounts!$B$2:$B$86, "Other"))</f>
        <v>retail</v>
      </c>
      <c r="H8148" s="1" t="str">
        <f t="array" ref="H8148">IF($F8148="", "", IFS(_xlfn.XLOOKUP($F8148, accounts!$A$2:$A$86, accounts!$E$2:$E$86, 0)&gt;=1000, "Enterprise", _xlfn.XLOOKUP($F8148, accounts!$A$2:$A$86, accounts!$E$2:$E$86, 0)&gt;=100, "Mid-Market", TRUE, "SMB"))</f>
        <v>Mid-Market</v>
      </c>
      <c r="I8148" s="1" t="str">
        <f t="array" ref="I8148">IF($F8148="", "", _xlfn.XLOOKUP($F8148,accounts!$A$2:$A$86,accounts!$F$2:$F$86, "Other"))</f>
        <v>Romania</v>
      </c>
      <c r="J8148" s="1" t="s">
        <v>192</v>
      </c>
      <c r="K8148" s="3">
        <v>43065.0</v>
      </c>
      <c r="L8148" s="3">
        <v>43079.0</v>
      </c>
      <c r="M8148" s="1">
        <v>0.0</v>
      </c>
    </row>
    <row r="8149">
      <c r="A8149" s="1" t="s">
        <v>8354</v>
      </c>
      <c r="B8149" s="1" t="s">
        <v>39</v>
      </c>
      <c r="C8149" s="1" t="str">
        <f t="array" ref="C8149">_xlfn.XLOOKUP($B8149, sales_teams!$A$2:$A$36, sales_teams!$B$2:$B$36)</f>
        <v>Cara Losch</v>
      </c>
      <c r="D8149" s="1" t="str">
        <f t="array" ref="D8149">_xlfn.XLOOKUP($B8149, sales_teams!$A$2:$A$36, sales_teams!$C$2:$C$36)</f>
        <v>East</v>
      </c>
      <c r="E8149" s="1" t="s">
        <v>109</v>
      </c>
      <c r="F8149" s="1" t="s">
        <v>141</v>
      </c>
      <c r="G8149" s="1" t="str">
        <f t="array" ref="G8149">IF($F8149="", "", _xlfn.XLOOKUP($F8149,accounts!$A$2:$A$86,accounts!$B$2:$B$86, "Other"))</f>
        <v>finance</v>
      </c>
      <c r="H8149" s="1" t="str">
        <f t="array" ref="H8149">IF($F8149="", "", IFS(_xlfn.XLOOKUP($F8149, accounts!$A$2:$A$86, accounts!$E$2:$E$86, 0)&gt;=1000, "Enterprise", _xlfn.XLOOKUP($F8149, accounts!$A$2:$A$86, accounts!$E$2:$E$86, 0)&gt;=100, "Mid-Market", TRUE, "SMB"))</f>
        <v>Mid-Market</v>
      </c>
      <c r="I8149" s="1" t="str">
        <f t="array" ref="I8149">IF($F8149="", "", _xlfn.XLOOKUP($F8149,accounts!$A$2:$A$86,accounts!$F$2:$F$86, "Other"))</f>
        <v>United States</v>
      </c>
      <c r="J8149" s="1" t="s">
        <v>131</v>
      </c>
      <c r="K8149" s="3">
        <v>43065.0</v>
      </c>
      <c r="L8149" s="3">
        <v>43083.0</v>
      </c>
      <c r="M8149" s="1">
        <v>1204.0</v>
      </c>
    </row>
    <row r="8150">
      <c r="A8150" s="1" t="s">
        <v>8355</v>
      </c>
      <c r="B8150" s="1" t="s">
        <v>30</v>
      </c>
      <c r="C8150" s="1" t="str">
        <f t="array" ref="C8150">_xlfn.XLOOKUP($B8150, sales_teams!$A$2:$A$36, sales_teams!$B$2:$B$36)</f>
        <v>Melvin Marxen</v>
      </c>
      <c r="D8150" s="1" t="str">
        <f t="array" ref="D8150">_xlfn.XLOOKUP($B8150, sales_teams!$A$2:$A$36, sales_teams!$C$2:$C$36)</f>
        <v>Central</v>
      </c>
      <c r="E8150" s="1" t="s">
        <v>188</v>
      </c>
      <c r="F8150" s="1" t="s">
        <v>122</v>
      </c>
      <c r="G8150" s="1" t="str">
        <f t="array" ref="G8150">IF($F8150="", "", _xlfn.XLOOKUP($F8150,accounts!$A$2:$A$86,accounts!$B$2:$B$86, "Other"))</f>
        <v>medical</v>
      </c>
      <c r="H8150" s="1" t="str">
        <f t="array" ref="H8150">IF($F8150="", "", IFS(_xlfn.XLOOKUP($F8150, accounts!$A$2:$A$86, accounts!$E$2:$E$86, 0)&gt;=1000, "Enterprise", _xlfn.XLOOKUP($F8150, accounts!$A$2:$A$86, accounts!$E$2:$E$86, 0)&gt;=100, "Mid-Market", TRUE, "SMB"))</f>
        <v>Enterprise</v>
      </c>
      <c r="I8150" s="1" t="str">
        <f t="array" ref="I8150">IF($F8150="", "", _xlfn.XLOOKUP($F8150,accounts!$A$2:$A$86,accounts!$F$2:$F$86, "Other"))</f>
        <v>United States</v>
      </c>
      <c r="J8150" s="1" t="s">
        <v>192</v>
      </c>
      <c r="K8150" s="3">
        <v>43065.0</v>
      </c>
      <c r="L8150" s="3">
        <v>43080.0</v>
      </c>
      <c r="M8150" s="1">
        <v>0.0</v>
      </c>
    </row>
    <row r="8151">
      <c r="A8151" s="1" t="s">
        <v>8356</v>
      </c>
      <c r="B8151" s="1" t="s">
        <v>26</v>
      </c>
      <c r="C8151" s="1" t="str">
        <f t="array" ref="C8151">_xlfn.XLOOKUP($B8151, sales_teams!$A$2:$A$36, sales_teams!$B$2:$B$36)</f>
        <v>Melvin Marxen</v>
      </c>
      <c r="D8151" s="1" t="str">
        <f t="array" ref="D8151">_xlfn.XLOOKUP($B8151, sales_teams!$A$2:$A$36, sales_teams!$C$2:$C$36)</f>
        <v>Central</v>
      </c>
      <c r="E8151" s="1" t="s">
        <v>181</v>
      </c>
      <c r="F8151" s="1" t="s">
        <v>155</v>
      </c>
      <c r="G8151" s="1" t="str">
        <f t="array" ref="G8151">IF($F8151="", "", _xlfn.XLOOKUP($F8151,accounts!$A$2:$A$86,accounts!$B$2:$B$86, "Other"))</f>
        <v>finance</v>
      </c>
      <c r="H8151" s="1" t="str">
        <f t="array" ref="H8151">IF($F8151="", "", IFS(_xlfn.XLOOKUP($F8151, accounts!$A$2:$A$86, accounts!$E$2:$E$86, 0)&gt;=1000, "Enterprise", _xlfn.XLOOKUP($F8151, accounts!$A$2:$A$86, accounts!$E$2:$E$86, 0)&gt;=100, "Mid-Market", TRUE, "SMB"))</f>
        <v>Enterprise</v>
      </c>
      <c r="I8151" s="1" t="str">
        <f t="array" ref="I8151">IF($F8151="", "", _xlfn.XLOOKUP($F8151,accounts!$A$2:$A$86,accounts!$F$2:$F$86, "Other"))</f>
        <v>United States</v>
      </c>
      <c r="J8151" s="1" t="s">
        <v>131</v>
      </c>
      <c r="K8151" s="3">
        <v>43065.0</v>
      </c>
      <c r="L8151" s="3">
        <v>43076.0</v>
      </c>
      <c r="M8151" s="1">
        <v>562.0</v>
      </c>
    </row>
    <row r="8152">
      <c r="A8152" s="1" t="s">
        <v>8357</v>
      </c>
      <c r="B8152" s="1" t="s">
        <v>104</v>
      </c>
      <c r="C8152" s="1" t="str">
        <f t="array" ref="C8152">_xlfn.XLOOKUP($B8152, sales_teams!$A$2:$A$36, sales_teams!$B$2:$B$36)</f>
        <v>Summer Sewald</v>
      </c>
      <c r="D8152" s="1" t="str">
        <f t="array" ref="D8152">_xlfn.XLOOKUP($B8152, sales_teams!$A$2:$A$36, sales_teams!$C$2:$C$36)</f>
        <v>West</v>
      </c>
      <c r="E8152" s="1" t="s">
        <v>109</v>
      </c>
      <c r="F8152" s="1" t="s">
        <v>85</v>
      </c>
      <c r="G8152" s="1" t="str">
        <f t="array" ref="G8152">IF($F8152="", "", _xlfn.XLOOKUP($F8152,accounts!$A$2:$A$86,accounts!$B$2:$B$86, "Other"))</f>
        <v>telecommunications</v>
      </c>
      <c r="H8152" s="1" t="str">
        <f t="array" ref="H8152">IF($F8152="", "", IFS(_xlfn.XLOOKUP($F8152, accounts!$A$2:$A$86, accounts!$E$2:$E$86, 0)&gt;=1000, "Enterprise", _xlfn.XLOOKUP($F8152, accounts!$A$2:$A$86, accounts!$E$2:$E$86, 0)&gt;=100, "Mid-Market", TRUE, "SMB"))</f>
        <v>Enterprise</v>
      </c>
      <c r="I8152" s="1" t="str">
        <f t="array" ref="I8152">IF($F8152="", "", _xlfn.XLOOKUP($F8152,accounts!$A$2:$A$86,accounts!$F$2:$F$86, "Other"))</f>
        <v>United States</v>
      </c>
      <c r="J8152" s="1" t="s">
        <v>192</v>
      </c>
      <c r="K8152" s="3">
        <v>43065.0</v>
      </c>
      <c r="L8152" s="3">
        <v>43094.0</v>
      </c>
      <c r="M8152" s="1">
        <v>0.0</v>
      </c>
    </row>
    <row r="8153">
      <c r="A8153" s="1" t="s">
        <v>8358</v>
      </c>
      <c r="B8153" s="1" t="s">
        <v>104</v>
      </c>
      <c r="C8153" s="1" t="str">
        <f t="array" ref="C8153">_xlfn.XLOOKUP($B8153, sales_teams!$A$2:$A$36, sales_teams!$B$2:$B$36)</f>
        <v>Summer Sewald</v>
      </c>
      <c r="D8153" s="1" t="str">
        <f t="array" ref="D8153">_xlfn.XLOOKUP($B8153, sales_teams!$A$2:$A$36, sales_teams!$C$2:$C$36)</f>
        <v>West</v>
      </c>
      <c r="E8153" s="1" t="s">
        <v>181</v>
      </c>
      <c r="F8153" s="1" t="s">
        <v>161</v>
      </c>
      <c r="G8153" s="1" t="str">
        <f t="array" ref="G8153">IF($F8153="", "", _xlfn.XLOOKUP($F8153,accounts!$A$2:$A$86,accounts!$B$2:$B$86, "Other"))</f>
        <v>marketing</v>
      </c>
      <c r="H8153" s="1" t="str">
        <f t="array" ref="H8153">IF($F8153="", "", IFS(_xlfn.XLOOKUP($F8153, accounts!$A$2:$A$86, accounts!$E$2:$E$86, 0)&gt;=1000, "Enterprise", _xlfn.XLOOKUP($F8153, accounts!$A$2:$A$86, accounts!$E$2:$E$86, 0)&gt;=100, "Mid-Market", TRUE, "SMB"))</f>
        <v>Enterprise</v>
      </c>
      <c r="I8153" s="1" t="str">
        <f t="array" ref="I8153">IF($F8153="", "", _xlfn.XLOOKUP($F8153,accounts!$A$2:$A$86,accounts!$F$2:$F$86, "Other"))</f>
        <v>Poland</v>
      </c>
      <c r="J8153" s="1" t="s">
        <v>131</v>
      </c>
      <c r="K8153" s="3">
        <v>43065.0</v>
      </c>
      <c r="L8153" s="3">
        <v>43070.0</v>
      </c>
      <c r="M8153" s="1">
        <v>460.0</v>
      </c>
    </row>
    <row r="8154">
      <c r="A8154" s="1" t="s">
        <v>8359</v>
      </c>
      <c r="B8154" s="1" t="s">
        <v>15</v>
      </c>
      <c r="C8154" s="1" t="str">
        <f t="array" ref="C8154">_xlfn.XLOOKUP($B8154, sales_teams!$A$2:$A$36, sales_teams!$B$2:$B$36)</f>
        <v>Dustin Brinkmann</v>
      </c>
      <c r="D8154" s="1" t="str">
        <f t="array" ref="D8154">_xlfn.XLOOKUP($B8154, sales_teams!$A$2:$A$36, sales_teams!$C$2:$C$36)</f>
        <v>Central</v>
      </c>
      <c r="E8154" s="1" t="s">
        <v>179</v>
      </c>
      <c r="F8154" s="1" t="s">
        <v>150</v>
      </c>
      <c r="G8154" s="1" t="str">
        <f t="array" ref="G8154">IF($F8154="", "", _xlfn.XLOOKUP($F8154,accounts!$A$2:$A$86,accounts!$B$2:$B$86, "Other"))</f>
        <v>technology</v>
      </c>
      <c r="H8154" s="1" t="str">
        <f t="array" ref="H8154">IF($F8154="", "", IFS(_xlfn.XLOOKUP($F8154, accounts!$A$2:$A$86, accounts!$E$2:$E$86, 0)&gt;=1000, "Enterprise", _xlfn.XLOOKUP($F8154, accounts!$A$2:$A$86, accounts!$E$2:$E$86, 0)&gt;=100, "Mid-Market", TRUE, "SMB"))</f>
        <v>Enterprise</v>
      </c>
      <c r="I8154" s="1" t="str">
        <f t="array" ref="I8154">IF($F8154="", "", _xlfn.XLOOKUP($F8154,accounts!$A$2:$A$86,accounts!$F$2:$F$86, "Other"))</f>
        <v>United States</v>
      </c>
      <c r="J8154" s="1" t="s">
        <v>131</v>
      </c>
      <c r="K8154" s="3">
        <v>43065.0</v>
      </c>
      <c r="L8154" s="3">
        <v>43080.0</v>
      </c>
      <c r="M8154" s="1">
        <v>66.0</v>
      </c>
    </row>
    <row r="8155">
      <c r="A8155" s="1" t="s">
        <v>8360</v>
      </c>
      <c r="B8155" s="1" t="s">
        <v>15</v>
      </c>
      <c r="C8155" s="1" t="str">
        <f t="array" ref="C8155">_xlfn.XLOOKUP($B8155, sales_teams!$A$2:$A$36, sales_teams!$B$2:$B$36)</f>
        <v>Dustin Brinkmann</v>
      </c>
      <c r="D8155" s="1" t="str">
        <f t="array" ref="D8155">_xlfn.XLOOKUP($B8155, sales_teams!$A$2:$A$36, sales_teams!$C$2:$C$36)</f>
        <v>Central</v>
      </c>
      <c r="E8155" s="1" t="s">
        <v>188</v>
      </c>
      <c r="F8155" s="1" t="s">
        <v>47</v>
      </c>
      <c r="G8155" s="1" t="str">
        <f t="array" ref="G8155">IF($F8155="", "", _xlfn.XLOOKUP($F8155,accounts!$A$2:$A$86,accounts!$B$2:$B$86, "Other"))</f>
        <v>retail</v>
      </c>
      <c r="H8155" s="1" t="str">
        <f t="array" ref="H8155">IF($F8155="", "", IFS(_xlfn.XLOOKUP($F8155, accounts!$A$2:$A$86, accounts!$E$2:$E$86, 0)&gt;=1000, "Enterprise", _xlfn.XLOOKUP($F8155, accounts!$A$2:$A$86, accounts!$E$2:$E$86, 0)&gt;=100, "Mid-Market", TRUE, "SMB"))</f>
        <v>Enterprise</v>
      </c>
      <c r="I8155" s="1" t="str">
        <f t="array" ref="I8155">IF($F8155="", "", _xlfn.XLOOKUP($F8155,accounts!$A$2:$A$86,accounts!$F$2:$F$86, "Other"))</f>
        <v>United States</v>
      </c>
      <c r="J8155" s="1" t="s">
        <v>131</v>
      </c>
      <c r="K8155" s="3">
        <v>43065.0</v>
      </c>
      <c r="L8155" s="3">
        <v>43081.0</v>
      </c>
      <c r="M8155" s="1">
        <v>3309.0</v>
      </c>
    </row>
    <row r="8156">
      <c r="A8156" s="1" t="s">
        <v>8361</v>
      </c>
      <c r="B8156" s="1" t="s">
        <v>34</v>
      </c>
      <c r="C8156" s="1" t="str">
        <f t="array" ref="C8156">_xlfn.XLOOKUP($B8156, sales_teams!$A$2:$A$36, sales_teams!$B$2:$B$36)</f>
        <v>Cara Losch</v>
      </c>
      <c r="D8156" s="1" t="str">
        <f t="array" ref="D8156">_xlfn.XLOOKUP($B8156, sales_teams!$A$2:$A$36, sales_teams!$C$2:$C$36)</f>
        <v>East</v>
      </c>
      <c r="E8156" s="1" t="s">
        <v>188</v>
      </c>
      <c r="F8156" s="1" t="s">
        <v>55</v>
      </c>
      <c r="G8156" s="1" t="str">
        <f t="array" ref="G8156">IF($F8156="", "", _xlfn.XLOOKUP($F8156,accounts!$A$2:$A$86,accounts!$B$2:$B$86, "Other"))</f>
        <v>entertainment</v>
      </c>
      <c r="H8156" s="1" t="str">
        <f t="array" ref="H8156">IF($F8156="", "", IFS(_xlfn.XLOOKUP($F8156, accounts!$A$2:$A$86, accounts!$E$2:$E$86, 0)&gt;=1000, "Enterprise", _xlfn.XLOOKUP($F8156, accounts!$A$2:$A$86, accounts!$E$2:$E$86, 0)&gt;=100, "Mid-Market", TRUE, "SMB"))</f>
        <v>Enterprise</v>
      </c>
      <c r="I8156" s="1" t="str">
        <f t="array" ref="I8156">IF($F8156="", "", _xlfn.XLOOKUP($F8156,accounts!$A$2:$A$86,accounts!$F$2:$F$86, "Other"))</f>
        <v>United States</v>
      </c>
      <c r="J8156" s="1" t="s">
        <v>192</v>
      </c>
      <c r="K8156" s="3">
        <v>43065.0</v>
      </c>
      <c r="L8156" s="3">
        <v>43066.0</v>
      </c>
      <c r="M8156" s="1">
        <v>0.0</v>
      </c>
    </row>
    <row r="8157">
      <c r="A8157" s="1" t="s">
        <v>8362</v>
      </c>
      <c r="B8157" s="1" t="s">
        <v>30</v>
      </c>
      <c r="C8157" s="1" t="str">
        <f t="array" ref="C8157">_xlfn.XLOOKUP($B8157, sales_teams!$A$2:$A$36, sales_teams!$B$2:$B$36)</f>
        <v>Melvin Marxen</v>
      </c>
      <c r="D8157" s="1" t="str">
        <f t="array" ref="D8157">_xlfn.XLOOKUP($B8157, sales_teams!$A$2:$A$36, sales_teams!$C$2:$C$36)</f>
        <v>Central</v>
      </c>
      <c r="E8157" s="1" t="s">
        <v>148</v>
      </c>
      <c r="F8157" s="1" t="s">
        <v>106</v>
      </c>
      <c r="G8157" s="1" t="str">
        <f t="array" ref="G8157">IF($F8157="", "", _xlfn.XLOOKUP($F8157,accounts!$A$2:$A$86,accounts!$B$2:$B$86, "Other"))</f>
        <v>retail</v>
      </c>
      <c r="H8157" s="1" t="str">
        <f t="array" ref="H8157">IF($F8157="", "", IFS(_xlfn.XLOOKUP($F8157, accounts!$A$2:$A$86, accounts!$E$2:$E$86, 0)&gt;=1000, "Enterprise", _xlfn.XLOOKUP($F8157, accounts!$A$2:$A$86, accounts!$E$2:$E$86, 0)&gt;=100, "Mid-Market", TRUE, "SMB"))</f>
        <v>Enterprise</v>
      </c>
      <c r="I8157" s="1" t="str">
        <f t="array" ref="I8157">IF($F8157="", "", _xlfn.XLOOKUP($F8157,accounts!$A$2:$A$86,accounts!$F$2:$F$86, "Other"))</f>
        <v>Italy</v>
      </c>
      <c r="J8157" s="1" t="s">
        <v>131</v>
      </c>
      <c r="K8157" s="3">
        <v>43066.0</v>
      </c>
      <c r="L8157" s="3">
        <v>43069.0</v>
      </c>
      <c r="M8157" s="1">
        <v>4888.0</v>
      </c>
    </row>
    <row r="8158">
      <c r="A8158" s="1" t="s">
        <v>8363</v>
      </c>
      <c r="B8158" s="1" t="s">
        <v>88</v>
      </c>
      <c r="C8158" s="1" t="str">
        <f t="array" ref="C8158">_xlfn.XLOOKUP($B8158, sales_teams!$A$2:$A$36, sales_teams!$B$2:$B$36)</f>
        <v>Celia Rouche</v>
      </c>
      <c r="D8158" s="1" t="str">
        <f t="array" ref="D8158">_xlfn.XLOOKUP($B8158, sales_teams!$A$2:$A$36, sales_teams!$C$2:$C$36)</f>
        <v>West</v>
      </c>
      <c r="E8158" s="1" t="s">
        <v>109</v>
      </c>
      <c r="F8158" s="1" t="s">
        <v>124</v>
      </c>
      <c r="G8158" s="1" t="str">
        <f t="array" ref="G8158">IF($F8158="", "", _xlfn.XLOOKUP($F8158,accounts!$A$2:$A$86,accounts!$B$2:$B$86, "Other"))</f>
        <v>retail</v>
      </c>
      <c r="H8158" s="1" t="str">
        <f t="array" ref="H8158">IF($F8158="", "", IFS(_xlfn.XLOOKUP($F8158, accounts!$A$2:$A$86, accounts!$E$2:$E$86, 0)&gt;=1000, "Enterprise", _xlfn.XLOOKUP($F8158, accounts!$A$2:$A$86, accounts!$E$2:$E$86, 0)&gt;=100, "Mid-Market", TRUE, "SMB"))</f>
        <v>Enterprise</v>
      </c>
      <c r="I8158" s="1" t="str">
        <f t="array" ref="I8158">IF($F8158="", "", _xlfn.XLOOKUP($F8158,accounts!$A$2:$A$86,accounts!$F$2:$F$86, "Other"))</f>
        <v>United States</v>
      </c>
      <c r="J8158" s="1" t="s">
        <v>131</v>
      </c>
      <c r="K8158" s="3">
        <v>43066.0</v>
      </c>
      <c r="L8158" s="3">
        <v>43081.0</v>
      </c>
      <c r="M8158" s="1">
        <v>1192.0</v>
      </c>
    </row>
    <row r="8159">
      <c r="A8159" s="1" t="s">
        <v>8364</v>
      </c>
      <c r="B8159" s="1" t="s">
        <v>54</v>
      </c>
      <c r="C8159" s="1" t="str">
        <f t="array" ref="C8159">_xlfn.XLOOKUP($B8159, sales_teams!$A$2:$A$36, sales_teams!$B$2:$B$36)</f>
        <v>Rocco Neubert</v>
      </c>
      <c r="D8159" s="1" t="str">
        <f t="array" ref="D8159">_xlfn.XLOOKUP($B8159, sales_teams!$A$2:$A$36, sales_teams!$C$2:$C$36)</f>
        <v>East</v>
      </c>
      <c r="E8159" s="1" t="s">
        <v>188</v>
      </c>
      <c r="F8159" s="1" t="s">
        <v>40</v>
      </c>
      <c r="G8159" s="1" t="str">
        <f t="array" ref="G8159">IF($F8159="", "", _xlfn.XLOOKUP($F8159,accounts!$A$2:$A$86,accounts!$B$2:$B$86, "Other"))</f>
        <v>technology</v>
      </c>
      <c r="H8159" s="1" t="str">
        <f t="array" ref="H8159">IF($F8159="", "", IFS(_xlfn.XLOOKUP($F8159, accounts!$A$2:$A$86, accounts!$E$2:$E$86, 0)&gt;=1000, "Enterprise", _xlfn.XLOOKUP($F8159, accounts!$A$2:$A$86, accounts!$E$2:$E$86, 0)&gt;=100, "Mid-Market", TRUE, "SMB"))</f>
        <v>Enterprise</v>
      </c>
      <c r="I8159" s="1" t="str">
        <f t="array" ref="I8159">IF($F8159="", "", _xlfn.XLOOKUP($F8159,accounts!$A$2:$A$86,accounts!$F$2:$F$86, "Other"))</f>
        <v>United States</v>
      </c>
      <c r="J8159" s="1" t="s">
        <v>192</v>
      </c>
      <c r="K8159" s="3">
        <v>43066.0</v>
      </c>
      <c r="L8159" s="3">
        <v>43081.0</v>
      </c>
      <c r="M8159" s="1">
        <v>0.0</v>
      </c>
    </row>
    <row r="8160">
      <c r="A8160" s="1" t="s">
        <v>8365</v>
      </c>
      <c r="B8160" s="1" t="s">
        <v>65</v>
      </c>
      <c r="C8160" s="1" t="str">
        <f t="array" ref="C8160">_xlfn.XLOOKUP($B8160, sales_teams!$A$2:$A$36, sales_teams!$B$2:$B$36)</f>
        <v>Celia Rouche</v>
      </c>
      <c r="D8160" s="1" t="str">
        <f t="array" ref="D8160">_xlfn.XLOOKUP($B8160, sales_teams!$A$2:$A$36, sales_teams!$C$2:$C$36)</f>
        <v>West</v>
      </c>
      <c r="E8160" s="1" t="s">
        <v>179</v>
      </c>
      <c r="G8160" s="1" t="str">
        <f t="array" ref="G8160">IF($F8160="", "", _xlfn.XLOOKUP($F8160,accounts!$A$2:$A$86,accounts!$B$2:$B$86, "Other"))</f>
        <v/>
      </c>
      <c r="H8160" s="1" t="str">
        <f t="array" ref="H8160">IF($F8160="", "", IFS(_xlfn.XLOOKUP($F8160, accounts!$A$2:$A$86, accounts!$E$2:$E$86, 0)&gt;=1000, "Enterprise", _xlfn.XLOOKUP($F8160, accounts!$A$2:$A$86, accounts!$E$2:$E$86, 0)&gt;=100, "Mid-Market", TRUE, "SMB"))</f>
        <v/>
      </c>
      <c r="I8160" s="1" t="str">
        <f t="array" ref="I8160">IF($F8160="", "", _xlfn.XLOOKUP($F8160,accounts!$A$2:$A$86,accounts!$F$2:$F$86, "Other"))</f>
        <v/>
      </c>
      <c r="J8160" s="1" t="s">
        <v>189</v>
      </c>
      <c r="K8160" s="3">
        <v>43066.0</v>
      </c>
    </row>
    <row r="8161">
      <c r="A8161" s="1" t="s">
        <v>8366</v>
      </c>
      <c r="B8161" s="1" t="s">
        <v>105</v>
      </c>
      <c r="C8161" s="1" t="str">
        <f t="array" ref="C8161">_xlfn.XLOOKUP($B8161, sales_teams!$A$2:$A$36, sales_teams!$B$2:$B$36)</f>
        <v>Summer Sewald</v>
      </c>
      <c r="D8161" s="1" t="str">
        <f t="array" ref="D8161">_xlfn.XLOOKUP($B8161, sales_teams!$A$2:$A$36, sales_teams!$C$2:$C$36)</f>
        <v>West</v>
      </c>
      <c r="E8161" s="1" t="s">
        <v>181</v>
      </c>
      <c r="F8161" s="1" t="s">
        <v>78</v>
      </c>
      <c r="G8161" s="1" t="str">
        <f t="array" ref="G8161">IF($F8161="", "", _xlfn.XLOOKUP($F8161,accounts!$A$2:$A$86,accounts!$B$2:$B$86, "Other"))</f>
        <v>marketing</v>
      </c>
      <c r="H8161" s="1" t="str">
        <f t="array" ref="H8161">IF($F8161="", "", IFS(_xlfn.XLOOKUP($F8161, accounts!$A$2:$A$86, accounts!$E$2:$E$86, 0)&gt;=1000, "Enterprise", _xlfn.XLOOKUP($F8161, accounts!$A$2:$A$86, accounts!$E$2:$E$86, 0)&gt;=100, "Mid-Market", TRUE, "SMB"))</f>
        <v>Enterprise</v>
      </c>
      <c r="I8161" s="1" t="str">
        <f t="array" ref="I8161">IF($F8161="", "", _xlfn.XLOOKUP($F8161,accounts!$A$2:$A$86,accounts!$F$2:$F$86, "Other"))</f>
        <v>United States</v>
      </c>
      <c r="J8161" s="1" t="s">
        <v>189</v>
      </c>
      <c r="K8161" s="3">
        <v>43066.0</v>
      </c>
    </row>
    <row r="8162">
      <c r="A8162" s="1" t="s">
        <v>8367</v>
      </c>
      <c r="B8162" s="1" t="s">
        <v>53</v>
      </c>
      <c r="C8162" s="1" t="str">
        <f t="array" ref="C8162">_xlfn.XLOOKUP($B8162, sales_teams!$A$2:$A$36, sales_teams!$B$2:$B$36)</f>
        <v>Rocco Neubert</v>
      </c>
      <c r="D8162" s="1" t="str">
        <f t="array" ref="D8162">_xlfn.XLOOKUP($B8162, sales_teams!$A$2:$A$36, sales_teams!$C$2:$C$36)</f>
        <v>East</v>
      </c>
      <c r="E8162" s="1" t="s">
        <v>109</v>
      </c>
      <c r="F8162" s="1" t="s">
        <v>103</v>
      </c>
      <c r="G8162" s="1" t="str">
        <f t="array" ref="G8162">IF($F8162="", "", _xlfn.XLOOKUP($F8162,accounts!$A$2:$A$86,accounts!$B$2:$B$86, "Other"))</f>
        <v>retail</v>
      </c>
      <c r="H8162" s="1" t="str">
        <f t="array" ref="H8162">IF($F8162="", "", IFS(_xlfn.XLOOKUP($F8162, accounts!$A$2:$A$86, accounts!$E$2:$E$86, 0)&gt;=1000, "Enterprise", _xlfn.XLOOKUP($F8162, accounts!$A$2:$A$86, accounts!$E$2:$E$86, 0)&gt;=100, "Mid-Market", TRUE, "SMB"))</f>
        <v>Enterprise</v>
      </c>
      <c r="I8162" s="1" t="str">
        <f t="array" ref="I8162">IF($F8162="", "", _xlfn.XLOOKUP($F8162,accounts!$A$2:$A$86,accounts!$F$2:$F$86, "Other"))</f>
        <v>United States</v>
      </c>
      <c r="J8162" s="1" t="s">
        <v>131</v>
      </c>
      <c r="K8162" s="3">
        <v>43067.0</v>
      </c>
      <c r="L8162" s="3">
        <v>43078.0</v>
      </c>
      <c r="M8162" s="1">
        <v>1131.0</v>
      </c>
    </row>
    <row r="8163">
      <c r="A8163" s="1" t="s">
        <v>8368</v>
      </c>
      <c r="B8163" s="1" t="s">
        <v>88</v>
      </c>
      <c r="C8163" s="1" t="str">
        <f t="array" ref="C8163">_xlfn.XLOOKUP($B8163, sales_teams!$A$2:$A$36, sales_teams!$B$2:$B$36)</f>
        <v>Celia Rouche</v>
      </c>
      <c r="D8163" s="1" t="str">
        <f t="array" ref="D8163">_xlfn.XLOOKUP($B8163, sales_teams!$A$2:$A$36, sales_teams!$C$2:$C$36)</f>
        <v>West</v>
      </c>
      <c r="E8163" s="1" t="s">
        <v>194</v>
      </c>
      <c r="F8163" s="1" t="s">
        <v>114</v>
      </c>
      <c r="G8163" s="1" t="str">
        <f t="array" ref="G8163">IF($F8163="", "", _xlfn.XLOOKUP($F8163,accounts!$A$2:$A$86,accounts!$B$2:$B$86, "Other"))</f>
        <v>marketing</v>
      </c>
      <c r="H8163" s="1" t="str">
        <f t="array" ref="H8163">IF($F8163="", "", IFS(_xlfn.XLOOKUP($F8163, accounts!$A$2:$A$86, accounts!$E$2:$E$86, 0)&gt;=1000, "Enterprise", _xlfn.XLOOKUP($F8163, accounts!$A$2:$A$86, accounts!$E$2:$E$86, 0)&gt;=100, "Mid-Market", TRUE, "SMB"))</f>
        <v>Enterprise</v>
      </c>
      <c r="I8163" s="1" t="str">
        <f t="array" ref="I8163">IF($F8163="", "", _xlfn.XLOOKUP($F8163,accounts!$A$2:$A$86,accounts!$F$2:$F$86, "Other"))</f>
        <v>United States</v>
      </c>
      <c r="J8163" s="1" t="s">
        <v>131</v>
      </c>
      <c r="K8163" s="3">
        <v>43067.0</v>
      </c>
      <c r="L8163" s="3">
        <v>43081.0</v>
      </c>
      <c r="M8163" s="1">
        <v>5702.0</v>
      </c>
    </row>
    <row r="8164">
      <c r="A8164" s="1" t="s">
        <v>8369</v>
      </c>
      <c r="B8164" s="1" t="s">
        <v>104</v>
      </c>
      <c r="C8164" s="1" t="str">
        <f t="array" ref="C8164">_xlfn.XLOOKUP($B8164, sales_teams!$A$2:$A$36, sales_teams!$B$2:$B$36)</f>
        <v>Summer Sewald</v>
      </c>
      <c r="D8164" s="1" t="str">
        <f t="array" ref="D8164">_xlfn.XLOOKUP($B8164, sales_teams!$A$2:$A$36, sales_teams!$C$2:$C$36)</f>
        <v>West</v>
      </c>
      <c r="E8164" s="1" t="s">
        <v>181</v>
      </c>
      <c r="F8164" s="1" t="s">
        <v>50</v>
      </c>
      <c r="G8164" s="1" t="str">
        <f t="array" ref="G8164">IF($F8164="", "", _xlfn.XLOOKUP($F8164,accounts!$A$2:$A$86,accounts!$B$2:$B$86, "Other"))</f>
        <v>entertainment</v>
      </c>
      <c r="H8164" s="1" t="str">
        <f t="array" ref="H8164">IF($F8164="", "", IFS(_xlfn.XLOOKUP($F8164, accounts!$A$2:$A$86, accounts!$E$2:$E$86, 0)&gt;=1000, "Enterprise", _xlfn.XLOOKUP($F8164, accounts!$A$2:$A$86, accounts!$E$2:$E$86, 0)&gt;=100, "Mid-Market", TRUE, "SMB"))</f>
        <v>Enterprise</v>
      </c>
      <c r="I8164" s="1" t="str">
        <f t="array" ref="I8164">IF($F8164="", "", _xlfn.XLOOKUP($F8164,accounts!$A$2:$A$86,accounts!$F$2:$F$86, "Other"))</f>
        <v>United States</v>
      </c>
      <c r="J8164" s="1" t="s">
        <v>131</v>
      </c>
      <c r="K8164" s="3">
        <v>43067.0</v>
      </c>
      <c r="L8164" s="3">
        <v>43082.0</v>
      </c>
      <c r="M8164" s="1">
        <v>563.0</v>
      </c>
    </row>
    <row r="8165">
      <c r="A8165" s="1" t="s">
        <v>8370</v>
      </c>
      <c r="B8165" s="1" t="s">
        <v>107</v>
      </c>
      <c r="C8165" s="1" t="str">
        <f t="array" ref="C8165">_xlfn.XLOOKUP($B8165, sales_teams!$A$2:$A$36, sales_teams!$B$2:$B$36)</f>
        <v>Summer Sewald</v>
      </c>
      <c r="D8165" s="1" t="str">
        <f t="array" ref="D8165">_xlfn.XLOOKUP($B8165, sales_teams!$A$2:$A$36, sales_teams!$C$2:$C$36)</f>
        <v>West</v>
      </c>
      <c r="E8165" s="1" t="s">
        <v>194</v>
      </c>
      <c r="F8165" s="1" t="s">
        <v>168</v>
      </c>
      <c r="G8165" s="1" t="str">
        <f t="array" ref="G8165">IF($F8165="", "", _xlfn.XLOOKUP($F8165,accounts!$A$2:$A$86,accounts!$B$2:$B$86, "Other"))</f>
        <v>finance</v>
      </c>
      <c r="H8165" s="1" t="str">
        <f t="array" ref="H8165">IF($F8165="", "", IFS(_xlfn.XLOOKUP($F8165, accounts!$A$2:$A$86, accounts!$E$2:$E$86, 0)&gt;=1000, "Enterprise", _xlfn.XLOOKUP($F8165, accounts!$A$2:$A$86, accounts!$E$2:$E$86, 0)&gt;=100, "Mid-Market", TRUE, "SMB"))</f>
        <v>Enterprise</v>
      </c>
      <c r="I8165" s="1" t="str">
        <f t="array" ref="I8165">IF($F8165="", "", _xlfn.XLOOKUP($F8165,accounts!$A$2:$A$86,accounts!$F$2:$F$86, "Other"))</f>
        <v>United States</v>
      </c>
      <c r="J8165" s="1" t="s">
        <v>131</v>
      </c>
      <c r="K8165" s="3">
        <v>43067.0</v>
      </c>
      <c r="L8165" s="3">
        <v>43080.0</v>
      </c>
      <c r="M8165" s="1">
        <v>5886.0</v>
      </c>
    </row>
    <row r="8166">
      <c r="A8166" s="1" t="s">
        <v>8371</v>
      </c>
      <c r="B8166" s="1" t="s">
        <v>28</v>
      </c>
      <c r="C8166" s="1" t="str">
        <f t="array" ref="C8166">_xlfn.XLOOKUP($B8166, sales_teams!$A$2:$A$36, sales_teams!$B$2:$B$36)</f>
        <v>Melvin Marxen</v>
      </c>
      <c r="D8166" s="1" t="str">
        <f t="array" ref="D8166">_xlfn.XLOOKUP($B8166, sales_teams!$A$2:$A$36, sales_teams!$C$2:$C$36)</f>
        <v>Central</v>
      </c>
      <c r="E8166" s="1" t="s">
        <v>181</v>
      </c>
      <c r="F8166" s="1" t="s">
        <v>79</v>
      </c>
      <c r="G8166" s="1" t="str">
        <f t="array" ref="G8166">IF($F8166="", "", _xlfn.XLOOKUP($F8166,accounts!$A$2:$A$86,accounts!$B$2:$B$86, "Other"))</f>
        <v>entertainment</v>
      </c>
      <c r="H8166" s="1" t="str">
        <f t="array" ref="H8166">IF($F8166="", "", IFS(_xlfn.XLOOKUP($F8166, accounts!$A$2:$A$86, accounts!$E$2:$E$86, 0)&gt;=1000, "Enterprise", _xlfn.XLOOKUP($F8166, accounts!$A$2:$A$86, accounts!$E$2:$E$86, 0)&gt;=100, "Mid-Market", TRUE, "SMB"))</f>
        <v>Mid-Market</v>
      </c>
      <c r="I8166" s="1" t="str">
        <f t="array" ref="I8166">IF($F8166="", "", _xlfn.XLOOKUP($F8166,accounts!$A$2:$A$86,accounts!$F$2:$F$86, "Other"))</f>
        <v>United States</v>
      </c>
      <c r="J8166" s="1" t="s">
        <v>192</v>
      </c>
      <c r="K8166" s="3">
        <v>43067.0</v>
      </c>
      <c r="L8166" s="3">
        <v>43074.0</v>
      </c>
      <c r="M8166" s="1">
        <v>0.0</v>
      </c>
    </row>
    <row r="8167">
      <c r="A8167" s="1" t="s">
        <v>8372</v>
      </c>
      <c r="B8167" s="1" t="s">
        <v>60</v>
      </c>
      <c r="C8167" s="1" t="str">
        <f t="array" ref="C8167">_xlfn.XLOOKUP($B8167, sales_teams!$A$2:$A$36, sales_teams!$B$2:$B$36)</f>
        <v>Celia Rouche</v>
      </c>
      <c r="D8167" s="1" t="str">
        <f t="array" ref="D8167">_xlfn.XLOOKUP($B8167, sales_teams!$A$2:$A$36, sales_teams!$C$2:$C$36)</f>
        <v>West</v>
      </c>
      <c r="E8167" s="1" t="s">
        <v>188</v>
      </c>
      <c r="F8167" s="1" t="s">
        <v>118</v>
      </c>
      <c r="G8167" s="1" t="str">
        <f t="array" ref="G8167">IF($F8167="", "", _xlfn.XLOOKUP($F8167,accounts!$A$2:$A$86,accounts!$B$2:$B$86, "Other"))</f>
        <v>services</v>
      </c>
      <c r="H8167" s="1" t="str">
        <f t="array" ref="H8167">IF($F8167="", "", IFS(_xlfn.XLOOKUP($F8167, accounts!$A$2:$A$86, accounts!$E$2:$E$86, 0)&gt;=1000, "Enterprise", _xlfn.XLOOKUP($F8167, accounts!$A$2:$A$86, accounts!$E$2:$E$86, 0)&gt;=100, "Mid-Market", TRUE, "SMB"))</f>
        <v>Enterprise</v>
      </c>
      <c r="I8167" s="1" t="str">
        <f t="array" ref="I8167">IF($F8167="", "", _xlfn.XLOOKUP($F8167,accounts!$A$2:$A$86,accounts!$F$2:$F$86, "Other"))</f>
        <v>United States</v>
      </c>
      <c r="J8167" s="1" t="s">
        <v>192</v>
      </c>
      <c r="K8167" s="3">
        <v>43067.0</v>
      </c>
      <c r="L8167" s="3">
        <v>43071.0</v>
      </c>
      <c r="M8167" s="1">
        <v>0.0</v>
      </c>
    </row>
    <row r="8168">
      <c r="A8168" s="1" t="s">
        <v>8373</v>
      </c>
      <c r="B8168" s="1" t="s">
        <v>105</v>
      </c>
      <c r="C8168" s="1" t="str">
        <f t="array" ref="C8168">_xlfn.XLOOKUP($B8168, sales_teams!$A$2:$A$36, sales_teams!$B$2:$B$36)</f>
        <v>Summer Sewald</v>
      </c>
      <c r="D8168" s="1" t="str">
        <f t="array" ref="D8168">_xlfn.XLOOKUP($B8168, sales_teams!$A$2:$A$36, sales_teams!$C$2:$C$36)</f>
        <v>West</v>
      </c>
      <c r="E8168" s="1" t="s">
        <v>109</v>
      </c>
      <c r="G8168" s="1" t="str">
        <f t="array" ref="G8168">IF($F8168="", "", _xlfn.XLOOKUP($F8168,accounts!$A$2:$A$86,accounts!$B$2:$B$86, "Other"))</f>
        <v/>
      </c>
      <c r="H8168" s="1" t="str">
        <f t="array" ref="H8168">IF($F8168="", "", IFS(_xlfn.XLOOKUP($F8168, accounts!$A$2:$A$86, accounts!$E$2:$E$86, 0)&gt;=1000, "Enterprise", _xlfn.XLOOKUP($F8168, accounts!$A$2:$A$86, accounts!$E$2:$E$86, 0)&gt;=100, "Mid-Market", TRUE, "SMB"))</f>
        <v/>
      </c>
      <c r="I8168" s="1" t="str">
        <f t="array" ref="I8168">IF($F8168="", "", _xlfn.XLOOKUP($F8168,accounts!$A$2:$A$86,accounts!$F$2:$F$86, "Other"))</f>
        <v/>
      </c>
      <c r="J8168" s="1" t="s">
        <v>189</v>
      </c>
      <c r="K8168" s="3">
        <v>43067.0</v>
      </c>
    </row>
    <row r="8169">
      <c r="A8169" s="1" t="s">
        <v>8374</v>
      </c>
      <c r="B8169" s="1" t="s">
        <v>105</v>
      </c>
      <c r="C8169" s="1" t="str">
        <f t="array" ref="C8169">_xlfn.XLOOKUP($B8169, sales_teams!$A$2:$A$36, sales_teams!$B$2:$B$36)</f>
        <v>Summer Sewald</v>
      </c>
      <c r="D8169" s="1" t="str">
        <f t="array" ref="D8169">_xlfn.XLOOKUP($B8169, sales_teams!$A$2:$A$36, sales_teams!$C$2:$C$36)</f>
        <v>West</v>
      </c>
      <c r="E8169" s="1" t="s">
        <v>181</v>
      </c>
      <c r="F8169" s="1" t="s">
        <v>147</v>
      </c>
      <c r="G8169" s="1" t="str">
        <f t="array" ref="G8169">IF($F8169="", "", _xlfn.XLOOKUP($F8169,accounts!$A$2:$A$86,accounts!$B$2:$B$86, "Other"))</f>
        <v>telecommunications</v>
      </c>
      <c r="H8169" s="1" t="str">
        <f t="array" ref="H8169">IF($F8169="", "", IFS(_xlfn.XLOOKUP($F8169, accounts!$A$2:$A$86, accounts!$E$2:$E$86, 0)&gt;=1000, "Enterprise", _xlfn.XLOOKUP($F8169, accounts!$A$2:$A$86, accounts!$E$2:$E$86, 0)&gt;=100, "Mid-Market", TRUE, "SMB"))</f>
        <v>Enterprise</v>
      </c>
      <c r="I8169" s="1" t="str">
        <f t="array" ref="I8169">IF($F8169="", "", _xlfn.XLOOKUP($F8169,accounts!$A$2:$A$86,accounts!$F$2:$F$86, "Other"))</f>
        <v>United States</v>
      </c>
      <c r="J8169" s="1" t="s">
        <v>131</v>
      </c>
      <c r="K8169" s="3">
        <v>43067.0</v>
      </c>
      <c r="L8169" s="3">
        <v>43073.0</v>
      </c>
      <c r="M8169" s="1">
        <v>601.0</v>
      </c>
    </row>
    <row r="8170">
      <c r="A8170" s="1" t="s">
        <v>8375</v>
      </c>
      <c r="B8170" s="1" t="s">
        <v>94</v>
      </c>
      <c r="C8170" s="1" t="str">
        <f t="array" ref="C8170">_xlfn.XLOOKUP($B8170, sales_teams!$A$2:$A$36, sales_teams!$B$2:$B$36)</f>
        <v>Celia Rouche</v>
      </c>
      <c r="D8170" s="1" t="str">
        <f t="array" ref="D8170">_xlfn.XLOOKUP($B8170, sales_teams!$A$2:$A$36, sales_teams!$C$2:$C$36)</f>
        <v>West</v>
      </c>
      <c r="E8170" s="1" t="s">
        <v>179</v>
      </c>
      <c r="F8170" s="1" t="s">
        <v>87</v>
      </c>
      <c r="G8170" s="1" t="str">
        <f t="array" ref="G8170">IF($F8170="", "", _xlfn.XLOOKUP($F8170,accounts!$A$2:$A$86,accounts!$B$2:$B$86, "Other"))</f>
        <v>telecommunications</v>
      </c>
      <c r="H8170" s="1" t="str">
        <f t="array" ref="H8170">IF($F8170="", "", IFS(_xlfn.XLOOKUP($F8170, accounts!$A$2:$A$86, accounts!$E$2:$E$86, 0)&gt;=1000, "Enterprise", _xlfn.XLOOKUP($F8170, accounts!$A$2:$A$86, accounts!$E$2:$E$86, 0)&gt;=100, "Mid-Market", TRUE, "SMB"))</f>
        <v>Enterprise</v>
      </c>
      <c r="I8170" s="1" t="str">
        <f t="array" ref="I8170">IF($F8170="", "", _xlfn.XLOOKUP($F8170,accounts!$A$2:$A$86,accounts!$F$2:$F$86, "Other"))</f>
        <v>United States</v>
      </c>
      <c r="J8170" s="1" t="s">
        <v>131</v>
      </c>
      <c r="K8170" s="3">
        <v>43068.0</v>
      </c>
      <c r="L8170" s="3">
        <v>43087.0</v>
      </c>
      <c r="M8170" s="1">
        <v>58.0</v>
      </c>
    </row>
    <row r="8171">
      <c r="A8171" s="1" t="s">
        <v>8376</v>
      </c>
      <c r="B8171" s="1" t="s">
        <v>88</v>
      </c>
      <c r="C8171" s="1" t="str">
        <f t="array" ref="C8171">_xlfn.XLOOKUP($B8171, sales_teams!$A$2:$A$36, sales_teams!$B$2:$B$36)</f>
        <v>Celia Rouche</v>
      </c>
      <c r="D8171" s="1" t="str">
        <f t="array" ref="D8171">_xlfn.XLOOKUP($B8171, sales_teams!$A$2:$A$36, sales_teams!$C$2:$C$36)</f>
        <v>West</v>
      </c>
      <c r="E8171" s="1" t="s">
        <v>179</v>
      </c>
      <c r="F8171" s="1" t="s">
        <v>36</v>
      </c>
      <c r="G8171" s="1" t="str">
        <f t="array" ref="G8171">IF($F8171="", "", _xlfn.XLOOKUP($F8171,accounts!$A$2:$A$86,accounts!$B$2:$B$86, "Other"))</f>
        <v>retail</v>
      </c>
      <c r="H8171" s="1" t="str">
        <f t="array" ref="H8171">IF($F8171="", "", IFS(_xlfn.XLOOKUP($F8171, accounts!$A$2:$A$86, accounts!$E$2:$E$86, 0)&gt;=1000, "Enterprise", _xlfn.XLOOKUP($F8171, accounts!$A$2:$A$86, accounts!$E$2:$E$86, 0)&gt;=100, "Mid-Market", TRUE, "SMB"))</f>
        <v>Enterprise</v>
      </c>
      <c r="I8171" s="1" t="str">
        <f t="array" ref="I8171">IF($F8171="", "", _xlfn.XLOOKUP($F8171,accounts!$A$2:$A$86,accounts!$F$2:$F$86, "Other"))</f>
        <v>United States</v>
      </c>
      <c r="J8171" s="1" t="s">
        <v>131</v>
      </c>
      <c r="K8171" s="3">
        <v>43068.0</v>
      </c>
      <c r="L8171" s="3">
        <v>43083.0</v>
      </c>
      <c r="M8171" s="1">
        <v>58.0</v>
      </c>
    </row>
    <row r="8172">
      <c r="A8172" s="1" t="s">
        <v>8377</v>
      </c>
      <c r="B8172" s="1" t="s">
        <v>88</v>
      </c>
      <c r="C8172" s="1" t="str">
        <f t="array" ref="C8172">_xlfn.XLOOKUP($B8172, sales_teams!$A$2:$A$36, sales_teams!$B$2:$B$36)</f>
        <v>Celia Rouche</v>
      </c>
      <c r="D8172" s="1" t="str">
        <f t="array" ref="D8172">_xlfn.XLOOKUP($B8172, sales_teams!$A$2:$A$36, sales_teams!$C$2:$C$36)</f>
        <v>West</v>
      </c>
      <c r="E8172" s="1" t="s">
        <v>188</v>
      </c>
      <c r="F8172" s="1" t="s">
        <v>91</v>
      </c>
      <c r="G8172" s="1" t="str">
        <f t="array" ref="G8172">IF($F8172="", "", _xlfn.XLOOKUP($F8172,accounts!$A$2:$A$86,accounts!$B$2:$B$86, "Other"))</f>
        <v>employment</v>
      </c>
      <c r="H8172" s="1" t="str">
        <f t="array" ref="H8172">IF($F8172="", "", IFS(_xlfn.XLOOKUP($F8172, accounts!$A$2:$A$86, accounts!$E$2:$E$86, 0)&gt;=1000, "Enterprise", _xlfn.XLOOKUP($F8172, accounts!$A$2:$A$86, accounts!$E$2:$E$86, 0)&gt;=100, "Mid-Market", TRUE, "SMB"))</f>
        <v>Enterprise</v>
      </c>
      <c r="I8172" s="1" t="str">
        <f t="array" ref="I8172">IF($F8172="", "", _xlfn.XLOOKUP($F8172,accounts!$A$2:$A$86,accounts!$F$2:$F$86, "Other"))</f>
        <v>United States</v>
      </c>
      <c r="J8172" s="1" t="s">
        <v>131</v>
      </c>
      <c r="K8172" s="3">
        <v>43068.0</v>
      </c>
      <c r="L8172" s="3">
        <v>43083.0</v>
      </c>
      <c r="M8172" s="1">
        <v>3285.0</v>
      </c>
    </row>
    <row r="8173">
      <c r="A8173" s="1" t="s">
        <v>8378</v>
      </c>
      <c r="B8173" s="1" t="s">
        <v>54</v>
      </c>
      <c r="C8173" s="1" t="str">
        <f t="array" ref="C8173">_xlfn.XLOOKUP($B8173, sales_teams!$A$2:$A$36, sales_teams!$B$2:$B$36)</f>
        <v>Rocco Neubert</v>
      </c>
      <c r="D8173" s="1" t="str">
        <f t="array" ref="D8173">_xlfn.XLOOKUP($B8173, sales_teams!$A$2:$A$36, sales_teams!$C$2:$C$36)</f>
        <v>East</v>
      </c>
      <c r="E8173" s="1" t="s">
        <v>188</v>
      </c>
      <c r="F8173" s="1" t="s">
        <v>144</v>
      </c>
      <c r="G8173" s="1" t="str">
        <f t="array" ref="G8173">IF($F8173="", "", _xlfn.XLOOKUP($F8173,accounts!$A$2:$A$86,accounts!$B$2:$B$86, "Other"))</f>
        <v>retail</v>
      </c>
      <c r="H8173" s="1" t="str">
        <f t="array" ref="H8173">IF($F8173="", "", IFS(_xlfn.XLOOKUP($F8173, accounts!$A$2:$A$86, accounts!$E$2:$E$86, 0)&gt;=1000, "Enterprise", _xlfn.XLOOKUP($F8173, accounts!$A$2:$A$86, accounts!$E$2:$E$86, 0)&gt;=100, "Mid-Market", TRUE, "SMB"))</f>
        <v>Enterprise</v>
      </c>
      <c r="I8173" s="1" t="str">
        <f t="array" ref="I8173">IF($F8173="", "", _xlfn.XLOOKUP($F8173,accounts!$A$2:$A$86,accounts!$F$2:$F$86, "Other"))</f>
        <v>United States</v>
      </c>
      <c r="J8173" s="1" t="s">
        <v>131</v>
      </c>
      <c r="K8173" s="3">
        <v>43068.0</v>
      </c>
      <c r="L8173" s="3">
        <v>43077.0</v>
      </c>
      <c r="M8173" s="1">
        <v>3494.0</v>
      </c>
    </row>
    <row r="8174">
      <c r="A8174" s="1" t="s">
        <v>8379</v>
      </c>
      <c r="B8174" s="1" t="s">
        <v>39</v>
      </c>
      <c r="C8174" s="1" t="str">
        <f t="array" ref="C8174">_xlfn.XLOOKUP($B8174, sales_teams!$A$2:$A$36, sales_teams!$B$2:$B$36)</f>
        <v>Cara Losch</v>
      </c>
      <c r="D8174" s="1" t="str">
        <f t="array" ref="D8174">_xlfn.XLOOKUP($B8174, sales_teams!$A$2:$A$36, sales_teams!$C$2:$C$36)</f>
        <v>East</v>
      </c>
      <c r="E8174" s="1" t="s">
        <v>194</v>
      </c>
      <c r="G8174" s="1" t="str">
        <f t="array" ref="G8174">IF($F8174="", "", _xlfn.XLOOKUP($F8174,accounts!$A$2:$A$86,accounts!$B$2:$B$86, "Other"))</f>
        <v/>
      </c>
      <c r="H8174" s="1" t="str">
        <f t="array" ref="H8174">IF($F8174="", "", IFS(_xlfn.XLOOKUP($F8174, accounts!$A$2:$A$86, accounts!$E$2:$E$86, 0)&gt;=1000, "Enterprise", _xlfn.XLOOKUP($F8174, accounts!$A$2:$A$86, accounts!$E$2:$E$86, 0)&gt;=100, "Mid-Market", TRUE, "SMB"))</f>
        <v/>
      </c>
      <c r="I8174" s="1" t="str">
        <f t="array" ref="I8174">IF($F8174="", "", _xlfn.XLOOKUP($F8174,accounts!$A$2:$A$86,accounts!$F$2:$F$86, "Other"))</f>
        <v/>
      </c>
      <c r="J8174" s="1" t="s">
        <v>189</v>
      </c>
      <c r="K8174" s="3">
        <v>43069.0</v>
      </c>
    </row>
    <row r="8175">
      <c r="A8175" s="1" t="s">
        <v>8380</v>
      </c>
      <c r="B8175" s="1" t="s">
        <v>30</v>
      </c>
      <c r="C8175" s="1" t="str">
        <f t="array" ref="C8175">_xlfn.XLOOKUP($B8175, sales_teams!$A$2:$A$36, sales_teams!$B$2:$B$36)</f>
        <v>Melvin Marxen</v>
      </c>
      <c r="D8175" s="1" t="str">
        <f t="array" ref="D8175">_xlfn.XLOOKUP($B8175, sales_teams!$A$2:$A$36, sales_teams!$C$2:$C$36)</f>
        <v>Central</v>
      </c>
      <c r="E8175" s="1" t="s">
        <v>188</v>
      </c>
      <c r="F8175" s="1" t="s">
        <v>89</v>
      </c>
      <c r="G8175" s="1" t="str">
        <f t="array" ref="G8175">IF($F8175="", "", _xlfn.XLOOKUP($F8175,accounts!$A$2:$A$86,accounts!$B$2:$B$86, "Other"))</f>
        <v>finance</v>
      </c>
      <c r="H8175" s="1" t="str">
        <f t="array" ref="H8175">IF($F8175="", "", IFS(_xlfn.XLOOKUP($F8175, accounts!$A$2:$A$86, accounts!$E$2:$E$86, 0)&gt;=1000, "Enterprise", _xlfn.XLOOKUP($F8175, accounts!$A$2:$A$86, accounts!$E$2:$E$86, 0)&gt;=100, "Mid-Market", TRUE, "SMB"))</f>
        <v>Enterprise</v>
      </c>
      <c r="I8175" s="1" t="str">
        <f t="array" ref="I8175">IF($F8175="", "", _xlfn.XLOOKUP($F8175,accounts!$A$2:$A$86,accounts!$F$2:$F$86, "Other"))</f>
        <v>United States</v>
      </c>
      <c r="J8175" s="1" t="s">
        <v>192</v>
      </c>
      <c r="K8175" s="3">
        <v>43069.0</v>
      </c>
      <c r="L8175" s="3">
        <v>43083.0</v>
      </c>
      <c r="M8175" s="1">
        <v>0.0</v>
      </c>
    </row>
    <row r="8176">
      <c r="A8176" s="1" t="s">
        <v>8381</v>
      </c>
      <c r="B8176" s="1" t="s">
        <v>53</v>
      </c>
      <c r="C8176" s="1" t="str">
        <f t="array" ref="C8176">_xlfn.XLOOKUP($B8176, sales_teams!$A$2:$A$36, sales_teams!$B$2:$B$36)</f>
        <v>Rocco Neubert</v>
      </c>
      <c r="D8176" s="1" t="str">
        <f t="array" ref="D8176">_xlfn.XLOOKUP($B8176, sales_teams!$A$2:$A$36, sales_teams!$C$2:$C$36)</f>
        <v>East</v>
      </c>
      <c r="E8176" s="1" t="s">
        <v>194</v>
      </c>
      <c r="F8176" s="1" t="s">
        <v>121</v>
      </c>
      <c r="G8176" s="1" t="str">
        <f t="array" ref="G8176">IF($F8176="", "", _xlfn.XLOOKUP($F8176,accounts!$A$2:$A$86,accounts!$B$2:$B$86, "Other"))</f>
        <v>telecommunications</v>
      </c>
      <c r="H8176" s="1" t="str">
        <f t="array" ref="H8176">IF($F8176="", "", IFS(_xlfn.XLOOKUP($F8176, accounts!$A$2:$A$86, accounts!$E$2:$E$86, 0)&gt;=1000, "Enterprise", _xlfn.XLOOKUP($F8176, accounts!$A$2:$A$86, accounts!$E$2:$E$86, 0)&gt;=100, "Mid-Market", TRUE, "SMB"))</f>
        <v>Enterprise</v>
      </c>
      <c r="I8176" s="1" t="str">
        <f t="array" ref="I8176">IF($F8176="", "", _xlfn.XLOOKUP($F8176,accounts!$A$2:$A$86,accounts!$F$2:$F$86, "Other"))</f>
        <v>United States</v>
      </c>
      <c r="J8176" s="1" t="s">
        <v>131</v>
      </c>
      <c r="K8176" s="3">
        <v>43069.0</v>
      </c>
      <c r="L8176" s="3">
        <v>43083.0</v>
      </c>
      <c r="M8176" s="1">
        <v>5204.0</v>
      </c>
    </row>
    <row r="8177">
      <c r="A8177" s="1" t="s">
        <v>8382</v>
      </c>
      <c r="B8177" s="1" t="s">
        <v>42</v>
      </c>
      <c r="C8177" s="1" t="str">
        <f t="array" ref="C8177">_xlfn.XLOOKUP($B8177, sales_teams!$A$2:$A$36, sales_teams!$B$2:$B$36)</f>
        <v>Cara Losch</v>
      </c>
      <c r="D8177" s="1" t="str">
        <f t="array" ref="D8177">_xlfn.XLOOKUP($B8177, sales_teams!$A$2:$A$36, sales_teams!$C$2:$C$36)</f>
        <v>East</v>
      </c>
      <c r="E8177" s="1" t="s">
        <v>181</v>
      </c>
      <c r="F8177" s="1" t="s">
        <v>163</v>
      </c>
      <c r="G8177" s="1" t="str">
        <f t="array" ref="G8177">IF($F8177="", "", _xlfn.XLOOKUP($F8177,accounts!$A$2:$A$86,accounts!$B$2:$B$86, "Other"))</f>
        <v>medical</v>
      </c>
      <c r="H8177" s="1" t="str">
        <f t="array" ref="H8177">IF($F8177="", "", IFS(_xlfn.XLOOKUP($F8177, accounts!$A$2:$A$86, accounts!$E$2:$E$86, 0)&gt;=1000, "Enterprise", _xlfn.XLOOKUP($F8177, accounts!$A$2:$A$86, accounts!$E$2:$E$86, 0)&gt;=100, "Mid-Market", TRUE, "SMB"))</f>
        <v>Mid-Market</v>
      </c>
      <c r="I8177" s="1" t="str">
        <f t="array" ref="I8177">IF($F8177="", "", _xlfn.XLOOKUP($F8177,accounts!$A$2:$A$86,accounts!$F$2:$F$86, "Other"))</f>
        <v>United States</v>
      </c>
      <c r="J8177" s="1" t="s">
        <v>131</v>
      </c>
      <c r="K8177" s="3">
        <v>43069.0</v>
      </c>
      <c r="L8177" s="3">
        <v>43084.0</v>
      </c>
      <c r="M8177" s="1">
        <v>579.0</v>
      </c>
    </row>
    <row r="8178">
      <c r="A8178" s="1" t="s">
        <v>8383</v>
      </c>
      <c r="B8178" s="1" t="s">
        <v>102</v>
      </c>
      <c r="C8178" s="1" t="str">
        <f t="array" ref="C8178">_xlfn.XLOOKUP($B8178, sales_teams!$A$2:$A$36, sales_teams!$B$2:$B$36)</f>
        <v>Summer Sewald</v>
      </c>
      <c r="D8178" s="1" t="str">
        <f t="array" ref="D8178">_xlfn.XLOOKUP($B8178, sales_teams!$A$2:$A$36, sales_teams!$C$2:$C$36)</f>
        <v>West</v>
      </c>
      <c r="E8178" s="1" t="s">
        <v>109</v>
      </c>
      <c r="F8178" s="1" t="s">
        <v>50</v>
      </c>
      <c r="G8178" s="1" t="str">
        <f t="array" ref="G8178">IF($F8178="", "", _xlfn.XLOOKUP($F8178,accounts!$A$2:$A$86,accounts!$B$2:$B$86, "Other"))</f>
        <v>entertainment</v>
      </c>
      <c r="H8178" s="1" t="str">
        <f t="array" ref="H8178">IF($F8178="", "", IFS(_xlfn.XLOOKUP($F8178, accounts!$A$2:$A$86, accounts!$E$2:$E$86, 0)&gt;=1000, "Enterprise", _xlfn.XLOOKUP($F8178, accounts!$A$2:$A$86, accounts!$E$2:$E$86, 0)&gt;=100, "Mid-Market", TRUE, "SMB"))</f>
        <v>Enterprise</v>
      </c>
      <c r="I8178" s="1" t="str">
        <f t="array" ref="I8178">IF($F8178="", "", _xlfn.XLOOKUP($F8178,accounts!$A$2:$A$86,accounts!$F$2:$F$86, "Other"))</f>
        <v>United States</v>
      </c>
      <c r="J8178" s="1" t="s">
        <v>131</v>
      </c>
      <c r="K8178" s="3">
        <v>43069.0</v>
      </c>
      <c r="L8178" s="3">
        <v>43083.0</v>
      </c>
      <c r="M8178" s="1">
        <v>1195.0</v>
      </c>
    </row>
    <row r="8179">
      <c r="A8179" s="1" t="s">
        <v>8384</v>
      </c>
      <c r="B8179" s="1" t="s">
        <v>17</v>
      </c>
      <c r="C8179" s="1" t="str">
        <f t="array" ref="C8179">_xlfn.XLOOKUP($B8179, sales_teams!$A$2:$A$36, sales_teams!$B$2:$B$36)</f>
        <v>Dustin Brinkmann</v>
      </c>
      <c r="D8179" s="1" t="str">
        <f t="array" ref="D8179">_xlfn.XLOOKUP($B8179, sales_teams!$A$2:$A$36, sales_teams!$C$2:$C$36)</f>
        <v>Central</v>
      </c>
      <c r="E8179" s="1" t="s">
        <v>194</v>
      </c>
      <c r="F8179" s="1" t="s">
        <v>157</v>
      </c>
      <c r="G8179" s="1" t="str">
        <f t="array" ref="G8179">IF($F8179="", "", _xlfn.XLOOKUP($F8179,accounts!$A$2:$A$86,accounts!$B$2:$B$86, "Other"))</f>
        <v>retail</v>
      </c>
      <c r="H8179" s="1" t="str">
        <f t="array" ref="H8179">IF($F8179="", "", IFS(_xlfn.XLOOKUP($F8179, accounts!$A$2:$A$86, accounts!$E$2:$E$86, 0)&gt;=1000, "Enterprise", _xlfn.XLOOKUP($F8179, accounts!$A$2:$A$86, accounts!$E$2:$E$86, 0)&gt;=100, "Mid-Market", TRUE, "SMB"))</f>
        <v>Enterprise</v>
      </c>
      <c r="I8179" s="1" t="str">
        <f t="array" ref="I8179">IF($F8179="", "", _xlfn.XLOOKUP($F8179,accounts!$A$2:$A$86,accounts!$F$2:$F$86, "Other"))</f>
        <v>Belgium</v>
      </c>
      <c r="J8179" s="1" t="s">
        <v>131</v>
      </c>
      <c r="K8179" s="3">
        <v>43069.0</v>
      </c>
      <c r="L8179" s="3">
        <v>43098.0</v>
      </c>
      <c r="M8179" s="1">
        <v>6340.0</v>
      </c>
    </row>
    <row r="8180">
      <c r="A8180" s="1" t="s">
        <v>8385</v>
      </c>
      <c r="B8180" s="1" t="s">
        <v>45</v>
      </c>
      <c r="C8180" s="1" t="str">
        <f t="array" ref="C8180">_xlfn.XLOOKUP($B8180, sales_teams!$A$2:$A$36, sales_teams!$B$2:$B$36)</f>
        <v>Cara Losch</v>
      </c>
      <c r="D8180" s="1" t="str">
        <f t="array" ref="D8180">_xlfn.XLOOKUP($B8180, sales_teams!$A$2:$A$36, sales_teams!$C$2:$C$36)</f>
        <v>East</v>
      </c>
      <c r="E8180" s="1" t="s">
        <v>109</v>
      </c>
      <c r="F8180" s="1" t="s">
        <v>172</v>
      </c>
      <c r="G8180" s="1" t="str">
        <f t="array" ref="G8180">IF($F8180="", "", _xlfn.XLOOKUP($F8180,accounts!$A$2:$A$86,accounts!$B$2:$B$86, "Other"))</f>
        <v>retail</v>
      </c>
      <c r="H8180" s="1" t="str">
        <f t="array" ref="H8180">IF($F8180="", "", IFS(_xlfn.XLOOKUP($F8180, accounts!$A$2:$A$86, accounts!$E$2:$E$86, 0)&gt;=1000, "Enterprise", _xlfn.XLOOKUP($F8180, accounts!$A$2:$A$86, accounts!$E$2:$E$86, 0)&gt;=100, "Mid-Market", TRUE, "SMB"))</f>
        <v>Mid-Market</v>
      </c>
      <c r="I8180" s="1" t="str">
        <f t="array" ref="I8180">IF($F8180="", "", _xlfn.XLOOKUP($F8180,accounts!$A$2:$A$86,accounts!$F$2:$F$86, "Other"))</f>
        <v>United States</v>
      </c>
      <c r="J8180" s="1" t="s">
        <v>131</v>
      </c>
      <c r="K8180" s="3">
        <v>43069.0</v>
      </c>
      <c r="L8180" s="3">
        <v>43088.0</v>
      </c>
      <c r="M8180" s="1">
        <v>1179.0</v>
      </c>
    </row>
    <row r="8181">
      <c r="A8181" s="1" t="s">
        <v>8386</v>
      </c>
      <c r="B8181" s="1" t="s">
        <v>7</v>
      </c>
      <c r="C8181" s="1" t="str">
        <f t="array" ref="C8181">_xlfn.XLOOKUP($B8181, sales_teams!$A$2:$A$36, sales_teams!$B$2:$B$36)</f>
        <v>Dustin Brinkmann</v>
      </c>
      <c r="D8181" s="1" t="str">
        <f t="array" ref="D8181">_xlfn.XLOOKUP($B8181, sales_teams!$A$2:$A$36, sales_teams!$C$2:$C$36)</f>
        <v>Central</v>
      </c>
      <c r="E8181" s="1" t="s">
        <v>109</v>
      </c>
      <c r="F8181" s="1" t="s">
        <v>59</v>
      </c>
      <c r="G8181" s="1" t="str">
        <f t="array" ref="G8181">IF($F8181="", "", _xlfn.XLOOKUP($F8181,accounts!$A$2:$A$86,accounts!$B$2:$B$86, "Other"))</f>
        <v>medical</v>
      </c>
      <c r="H8181" s="1" t="str">
        <f t="array" ref="H8181">IF($F8181="", "", IFS(_xlfn.XLOOKUP($F8181, accounts!$A$2:$A$86, accounts!$E$2:$E$86, 0)&gt;=1000, "Enterprise", _xlfn.XLOOKUP($F8181, accounts!$A$2:$A$86, accounts!$E$2:$E$86, 0)&gt;=100, "Mid-Market", TRUE, "SMB"))</f>
        <v>SMB</v>
      </c>
      <c r="I8181" s="1" t="str">
        <f t="array" ref="I8181">IF($F8181="", "", _xlfn.XLOOKUP($F8181,accounts!$A$2:$A$86,accounts!$F$2:$F$86, "Other"))</f>
        <v>United States</v>
      </c>
      <c r="J8181" s="1" t="s">
        <v>131</v>
      </c>
      <c r="K8181" s="3">
        <v>43070.0</v>
      </c>
      <c r="L8181" s="3">
        <v>43091.0</v>
      </c>
      <c r="M8181" s="1">
        <v>1243.0</v>
      </c>
    </row>
    <row r="8182">
      <c r="A8182" s="1" t="s">
        <v>8387</v>
      </c>
      <c r="B8182" s="1" t="s">
        <v>94</v>
      </c>
      <c r="C8182" s="1" t="str">
        <f t="array" ref="C8182">_xlfn.XLOOKUP($B8182, sales_teams!$A$2:$A$36, sales_teams!$B$2:$B$36)</f>
        <v>Celia Rouche</v>
      </c>
      <c r="D8182" s="1" t="str">
        <f t="array" ref="D8182">_xlfn.XLOOKUP($B8182, sales_teams!$A$2:$A$36, sales_teams!$C$2:$C$36)</f>
        <v>West</v>
      </c>
      <c r="E8182" s="1" t="s">
        <v>109</v>
      </c>
      <c r="F8182" s="1" t="s">
        <v>176</v>
      </c>
      <c r="G8182" s="1" t="str">
        <f t="array" ref="G8182">IF($F8182="", "", _xlfn.XLOOKUP($F8182,accounts!$A$2:$A$86,accounts!$B$2:$B$86, "Other"))</f>
        <v>entertainment</v>
      </c>
      <c r="H8182" s="1" t="str">
        <f t="array" ref="H8182">IF($F8182="", "", IFS(_xlfn.XLOOKUP($F8182, accounts!$A$2:$A$86, accounts!$E$2:$E$86, 0)&gt;=1000, "Enterprise", _xlfn.XLOOKUP($F8182, accounts!$A$2:$A$86, accounts!$E$2:$E$86, 0)&gt;=100, "Mid-Market", TRUE, "SMB"))</f>
        <v>Mid-Market</v>
      </c>
      <c r="I8182" s="1" t="str">
        <f t="array" ref="I8182">IF($F8182="", "", _xlfn.XLOOKUP($F8182,accounts!$A$2:$A$86,accounts!$F$2:$F$86, "Other"))</f>
        <v>United States</v>
      </c>
      <c r="J8182" s="1" t="s">
        <v>131</v>
      </c>
      <c r="K8182" s="3">
        <v>43070.0</v>
      </c>
      <c r="L8182" s="3">
        <v>43084.0</v>
      </c>
      <c r="M8182" s="1">
        <v>953.0</v>
      </c>
    </row>
    <row r="8183">
      <c r="A8183" s="1" t="s">
        <v>8388</v>
      </c>
      <c r="B8183" s="1" t="s">
        <v>104</v>
      </c>
      <c r="C8183" s="1" t="str">
        <f t="array" ref="C8183">_xlfn.XLOOKUP($B8183, sales_teams!$A$2:$A$36, sales_teams!$B$2:$B$36)</f>
        <v>Summer Sewald</v>
      </c>
      <c r="D8183" s="1" t="str">
        <f t="array" ref="D8183">_xlfn.XLOOKUP($B8183, sales_teams!$A$2:$A$36, sales_teams!$C$2:$C$36)</f>
        <v>West</v>
      </c>
      <c r="E8183" s="1" t="s">
        <v>181</v>
      </c>
      <c r="G8183" s="1" t="str">
        <f t="array" ref="G8183">IF($F8183="", "", _xlfn.XLOOKUP($F8183,accounts!$A$2:$A$86,accounts!$B$2:$B$86, "Other"))</f>
        <v/>
      </c>
      <c r="H8183" s="1" t="str">
        <f t="array" ref="H8183">IF($F8183="", "", IFS(_xlfn.XLOOKUP($F8183, accounts!$A$2:$A$86, accounts!$E$2:$E$86, 0)&gt;=1000, "Enterprise", _xlfn.XLOOKUP($F8183, accounts!$A$2:$A$86, accounts!$E$2:$E$86, 0)&gt;=100, "Mid-Market", TRUE, "SMB"))</f>
        <v/>
      </c>
      <c r="I8183" s="1" t="str">
        <f t="array" ref="I8183">IF($F8183="", "", _xlfn.XLOOKUP($F8183,accounts!$A$2:$A$86,accounts!$F$2:$F$86, "Other"))</f>
        <v/>
      </c>
      <c r="J8183" s="1" t="s">
        <v>189</v>
      </c>
      <c r="K8183" s="3">
        <v>43070.0</v>
      </c>
    </row>
    <row r="8184">
      <c r="A8184" s="1" t="s">
        <v>8389</v>
      </c>
      <c r="B8184" s="1" t="s">
        <v>18</v>
      </c>
      <c r="C8184" s="1" t="str">
        <f t="array" ref="C8184">_xlfn.XLOOKUP($B8184, sales_teams!$A$2:$A$36, sales_teams!$B$2:$B$36)</f>
        <v>Dustin Brinkmann</v>
      </c>
      <c r="D8184" s="1" t="str">
        <f t="array" ref="D8184">_xlfn.XLOOKUP($B8184, sales_teams!$A$2:$A$36, sales_teams!$C$2:$C$36)</f>
        <v>Central</v>
      </c>
      <c r="E8184" s="1" t="s">
        <v>194</v>
      </c>
      <c r="F8184" s="1" t="s">
        <v>106</v>
      </c>
      <c r="G8184" s="1" t="str">
        <f t="array" ref="G8184">IF($F8184="", "", _xlfn.XLOOKUP($F8184,accounts!$A$2:$A$86,accounts!$B$2:$B$86, "Other"))</f>
        <v>retail</v>
      </c>
      <c r="H8184" s="1" t="str">
        <f t="array" ref="H8184">IF($F8184="", "", IFS(_xlfn.XLOOKUP($F8184, accounts!$A$2:$A$86, accounts!$E$2:$E$86, 0)&gt;=1000, "Enterprise", _xlfn.XLOOKUP($F8184, accounts!$A$2:$A$86, accounts!$E$2:$E$86, 0)&gt;=100, "Mid-Market", TRUE, "SMB"))</f>
        <v>Enterprise</v>
      </c>
      <c r="I8184" s="1" t="str">
        <f t="array" ref="I8184">IF($F8184="", "", _xlfn.XLOOKUP($F8184,accounts!$A$2:$A$86,accounts!$F$2:$F$86, "Other"))</f>
        <v>Italy</v>
      </c>
      <c r="J8184" s="1" t="s">
        <v>131</v>
      </c>
      <c r="K8184" s="3">
        <v>43070.0</v>
      </c>
      <c r="L8184" s="3">
        <v>43078.0</v>
      </c>
      <c r="M8184" s="1">
        <v>5619.0</v>
      </c>
    </row>
    <row r="8185">
      <c r="A8185" s="1" t="s">
        <v>8390</v>
      </c>
      <c r="B8185" s="1" t="s">
        <v>53</v>
      </c>
      <c r="C8185" s="1" t="str">
        <f t="array" ref="C8185">_xlfn.XLOOKUP($B8185, sales_teams!$A$2:$A$36, sales_teams!$B$2:$B$36)</f>
        <v>Rocco Neubert</v>
      </c>
      <c r="D8185" s="1" t="str">
        <f t="array" ref="D8185">_xlfn.XLOOKUP($B8185, sales_teams!$A$2:$A$36, sales_teams!$C$2:$C$36)</f>
        <v>East</v>
      </c>
      <c r="E8185" s="1" t="s">
        <v>109</v>
      </c>
      <c r="F8185" s="1" t="s">
        <v>22</v>
      </c>
      <c r="G8185" s="1" t="str">
        <f t="array" ref="G8185">IF($F8185="", "", _xlfn.XLOOKUP($F8185,accounts!$A$2:$A$86,accounts!$B$2:$B$86, "Other"))</f>
        <v>medical</v>
      </c>
      <c r="H8185" s="1" t="str">
        <f t="array" ref="H8185">IF($F8185="", "", IFS(_xlfn.XLOOKUP($F8185, accounts!$A$2:$A$86, accounts!$E$2:$E$86, 0)&gt;=1000, "Enterprise", _xlfn.XLOOKUP($F8185, accounts!$A$2:$A$86, accounts!$E$2:$E$86, 0)&gt;=100, "Mid-Market", TRUE, "SMB"))</f>
        <v>Mid-Market</v>
      </c>
      <c r="I8185" s="1" t="str">
        <f t="array" ref="I8185">IF($F8185="", "", _xlfn.XLOOKUP($F8185,accounts!$A$2:$A$86,accounts!$F$2:$F$86, "Other"))</f>
        <v>United States</v>
      </c>
      <c r="J8185" s="1" t="s">
        <v>192</v>
      </c>
      <c r="K8185" s="3">
        <v>43071.0</v>
      </c>
      <c r="L8185" s="3">
        <v>43081.0</v>
      </c>
      <c r="M8185" s="1">
        <v>0.0</v>
      </c>
    </row>
    <row r="8186">
      <c r="A8186" s="1" t="s">
        <v>8391</v>
      </c>
      <c r="B8186" s="1" t="s">
        <v>53</v>
      </c>
      <c r="C8186" s="1" t="str">
        <f t="array" ref="C8186">_xlfn.XLOOKUP($B8186, sales_teams!$A$2:$A$36, sales_teams!$B$2:$B$36)</f>
        <v>Rocco Neubert</v>
      </c>
      <c r="D8186" s="1" t="str">
        <f t="array" ref="D8186">_xlfn.XLOOKUP($B8186, sales_teams!$A$2:$A$36, sales_teams!$C$2:$C$36)</f>
        <v>East</v>
      </c>
      <c r="E8186" s="1" t="s">
        <v>109</v>
      </c>
      <c r="F8186" s="1" t="s">
        <v>83</v>
      </c>
      <c r="G8186" s="1" t="str">
        <f t="array" ref="G8186">IF($F8186="", "", _xlfn.XLOOKUP($F8186,accounts!$A$2:$A$86,accounts!$B$2:$B$86, "Other"))</f>
        <v>marketing</v>
      </c>
      <c r="H8186" s="1" t="str">
        <f t="array" ref="H8186">IF($F8186="", "", IFS(_xlfn.XLOOKUP($F8186, accounts!$A$2:$A$86, accounts!$E$2:$E$86, 0)&gt;=1000, "Enterprise", _xlfn.XLOOKUP($F8186, accounts!$A$2:$A$86, accounts!$E$2:$E$86, 0)&gt;=100, "Mid-Market", TRUE, "SMB"))</f>
        <v>Enterprise</v>
      </c>
      <c r="I8186" s="1" t="str">
        <f t="array" ref="I8186">IF($F8186="", "", _xlfn.XLOOKUP($F8186,accounts!$A$2:$A$86,accounts!$F$2:$F$86, "Other"))</f>
        <v>United States</v>
      </c>
      <c r="J8186" s="1" t="s">
        <v>192</v>
      </c>
      <c r="K8186" s="3">
        <v>43071.0</v>
      </c>
      <c r="L8186" s="3">
        <v>43080.0</v>
      </c>
      <c r="M8186" s="1">
        <v>0.0</v>
      </c>
    </row>
    <row r="8187">
      <c r="A8187" s="1" t="s">
        <v>8392</v>
      </c>
      <c r="B8187" s="1" t="s">
        <v>88</v>
      </c>
      <c r="C8187" s="1" t="str">
        <f t="array" ref="C8187">_xlfn.XLOOKUP($B8187, sales_teams!$A$2:$A$36, sales_teams!$B$2:$B$36)</f>
        <v>Celia Rouche</v>
      </c>
      <c r="D8187" s="1" t="str">
        <f t="array" ref="D8187">_xlfn.XLOOKUP($B8187, sales_teams!$A$2:$A$36, sales_teams!$C$2:$C$36)</f>
        <v>West</v>
      </c>
      <c r="E8187" s="1" t="s">
        <v>188</v>
      </c>
      <c r="F8187" s="1" t="s">
        <v>142</v>
      </c>
      <c r="G8187" s="1" t="str">
        <f t="array" ref="G8187">IF($F8187="", "", _xlfn.XLOOKUP($F8187,accounts!$A$2:$A$86,accounts!$B$2:$B$86, "Other"))</f>
        <v>retail</v>
      </c>
      <c r="H8187" s="1" t="str">
        <f t="array" ref="H8187">IF($F8187="", "", IFS(_xlfn.XLOOKUP($F8187, accounts!$A$2:$A$86, accounts!$E$2:$E$86, 0)&gt;=1000, "Enterprise", _xlfn.XLOOKUP($F8187, accounts!$A$2:$A$86, accounts!$E$2:$E$86, 0)&gt;=100, "Mid-Market", TRUE, "SMB"))</f>
        <v>Enterprise</v>
      </c>
      <c r="I8187" s="1" t="str">
        <f t="array" ref="I8187">IF($F8187="", "", _xlfn.XLOOKUP($F8187,accounts!$A$2:$A$86,accounts!$F$2:$F$86, "Other"))</f>
        <v>United States</v>
      </c>
      <c r="J8187" s="1" t="s">
        <v>131</v>
      </c>
      <c r="K8187" s="3">
        <v>43071.0</v>
      </c>
      <c r="L8187" s="3">
        <v>43089.0</v>
      </c>
      <c r="M8187" s="1">
        <v>3547.0</v>
      </c>
    </row>
    <row r="8188">
      <c r="A8188" s="1" t="s">
        <v>8393</v>
      </c>
      <c r="B8188" s="1" t="s">
        <v>104</v>
      </c>
      <c r="C8188" s="1" t="str">
        <f t="array" ref="C8188">_xlfn.XLOOKUP($B8188, sales_teams!$A$2:$A$36, sales_teams!$B$2:$B$36)</f>
        <v>Summer Sewald</v>
      </c>
      <c r="D8188" s="1" t="str">
        <f t="array" ref="D8188">_xlfn.XLOOKUP($B8188, sales_teams!$A$2:$A$36, sales_teams!$C$2:$C$36)</f>
        <v>West</v>
      </c>
      <c r="E8188" s="1" t="s">
        <v>148</v>
      </c>
      <c r="F8188" s="1" t="s">
        <v>115</v>
      </c>
      <c r="G8188" s="1" t="str">
        <f t="array" ref="G8188">IF($F8188="", "", _xlfn.XLOOKUP($F8188,accounts!$A$2:$A$86,accounts!$B$2:$B$86, "Other"))</f>
        <v>services</v>
      </c>
      <c r="H8188" s="1" t="str">
        <f t="array" ref="H8188">IF($F8188="", "", IFS(_xlfn.XLOOKUP($F8188, accounts!$A$2:$A$86, accounts!$E$2:$E$86, 0)&gt;=1000, "Enterprise", _xlfn.XLOOKUP($F8188, accounts!$A$2:$A$86, accounts!$E$2:$E$86, 0)&gt;=100, "Mid-Market", TRUE, "SMB"))</f>
        <v>Enterprise</v>
      </c>
      <c r="I8188" s="1" t="str">
        <f t="array" ref="I8188">IF($F8188="", "", _xlfn.XLOOKUP($F8188,accounts!$A$2:$A$86,accounts!$F$2:$F$86, "Other"))</f>
        <v>United States</v>
      </c>
      <c r="J8188" s="1" t="s">
        <v>131</v>
      </c>
      <c r="K8188" s="3">
        <v>43071.0</v>
      </c>
      <c r="L8188" s="3">
        <v>43084.0</v>
      </c>
      <c r="M8188" s="1">
        <v>4899.0</v>
      </c>
    </row>
    <row r="8189">
      <c r="A8189" s="1" t="s">
        <v>8394</v>
      </c>
      <c r="B8189" s="1" t="s">
        <v>102</v>
      </c>
      <c r="C8189" s="1" t="str">
        <f t="array" ref="C8189">_xlfn.XLOOKUP($B8189, sales_teams!$A$2:$A$36, sales_teams!$B$2:$B$36)</f>
        <v>Summer Sewald</v>
      </c>
      <c r="D8189" s="1" t="str">
        <f t="array" ref="D8189">_xlfn.XLOOKUP($B8189, sales_teams!$A$2:$A$36, sales_teams!$C$2:$C$36)</f>
        <v>West</v>
      </c>
      <c r="E8189" s="1" t="s">
        <v>109</v>
      </c>
      <c r="F8189" s="1" t="s">
        <v>154</v>
      </c>
      <c r="G8189" s="1" t="str">
        <f t="array" ref="G8189">IF($F8189="", "", _xlfn.XLOOKUP($F8189,accounts!$A$2:$A$86,accounts!$B$2:$B$86, "Other"))</f>
        <v>retail</v>
      </c>
      <c r="H8189" s="1" t="str">
        <f t="array" ref="H8189">IF($F8189="", "", IFS(_xlfn.XLOOKUP($F8189, accounts!$A$2:$A$86, accounts!$E$2:$E$86, 0)&gt;=1000, "Enterprise", _xlfn.XLOOKUP($F8189, accounts!$A$2:$A$86, accounts!$E$2:$E$86, 0)&gt;=100, "Mid-Market", TRUE, "SMB"))</f>
        <v>Enterprise</v>
      </c>
      <c r="I8189" s="1" t="str">
        <f t="array" ref="I8189">IF($F8189="", "", _xlfn.XLOOKUP($F8189,accounts!$A$2:$A$86,accounts!$F$2:$F$86, "Other"))</f>
        <v>United States</v>
      </c>
      <c r="J8189" s="1" t="s">
        <v>131</v>
      </c>
      <c r="K8189" s="3">
        <v>43071.0</v>
      </c>
      <c r="L8189" s="3">
        <v>43089.0</v>
      </c>
      <c r="M8189" s="1">
        <v>993.0</v>
      </c>
    </row>
    <row r="8190">
      <c r="A8190" s="1" t="s">
        <v>8395</v>
      </c>
      <c r="B8190" s="1" t="s">
        <v>99</v>
      </c>
      <c r="C8190" s="1" t="str">
        <f t="array" ref="C8190">_xlfn.XLOOKUP($B8190, sales_teams!$A$2:$A$36, sales_teams!$B$2:$B$36)</f>
        <v>Summer Sewald</v>
      </c>
      <c r="D8190" s="1" t="str">
        <f t="array" ref="D8190">_xlfn.XLOOKUP($B8190, sales_teams!$A$2:$A$36, sales_teams!$C$2:$C$36)</f>
        <v>West</v>
      </c>
      <c r="E8190" s="1" t="s">
        <v>179</v>
      </c>
      <c r="F8190" s="1" t="s">
        <v>80</v>
      </c>
      <c r="G8190" s="1" t="str">
        <f t="array" ref="G8190">IF($F8190="", "", _xlfn.XLOOKUP($F8190,accounts!$A$2:$A$86,accounts!$B$2:$B$86, "Other"))</f>
        <v>technology</v>
      </c>
      <c r="H8190" s="1" t="str">
        <f t="array" ref="H8190">IF($F8190="", "", IFS(_xlfn.XLOOKUP($F8190, accounts!$A$2:$A$86, accounts!$E$2:$E$86, 0)&gt;=1000, "Enterprise", _xlfn.XLOOKUP($F8190, accounts!$A$2:$A$86, accounts!$E$2:$E$86, 0)&gt;=100, "Mid-Market", TRUE, "SMB"))</f>
        <v>Enterprise</v>
      </c>
      <c r="I8190" s="1" t="str">
        <f t="array" ref="I8190">IF($F8190="", "", _xlfn.XLOOKUP($F8190,accounts!$A$2:$A$86,accounts!$F$2:$F$86, "Other"))</f>
        <v>United States</v>
      </c>
      <c r="J8190" s="1" t="s">
        <v>131</v>
      </c>
      <c r="K8190" s="3">
        <v>43072.0</v>
      </c>
      <c r="L8190" s="3">
        <v>43079.0</v>
      </c>
      <c r="M8190" s="1">
        <v>54.0</v>
      </c>
    </row>
    <row r="8191">
      <c r="A8191" s="1" t="s">
        <v>8396</v>
      </c>
      <c r="B8191" s="1" t="s">
        <v>19</v>
      </c>
      <c r="C8191" s="1" t="str">
        <f t="array" ref="C8191">_xlfn.XLOOKUP($B8191, sales_teams!$A$2:$A$36, sales_teams!$B$2:$B$36)</f>
        <v>Melvin Marxen</v>
      </c>
      <c r="D8191" s="1" t="str">
        <f t="array" ref="D8191">_xlfn.XLOOKUP($B8191, sales_teams!$A$2:$A$36, sales_teams!$C$2:$C$36)</f>
        <v>Central</v>
      </c>
      <c r="E8191" s="1" t="s">
        <v>109</v>
      </c>
      <c r="F8191" s="1" t="s">
        <v>56</v>
      </c>
      <c r="G8191" s="1" t="str">
        <f t="array" ref="G8191">IF($F8191="", "", _xlfn.XLOOKUP($F8191,accounts!$A$2:$A$86,accounts!$B$2:$B$86, "Other"))</f>
        <v>software</v>
      </c>
      <c r="H8191" s="1" t="str">
        <f t="array" ref="H8191">IF($F8191="", "", IFS(_xlfn.XLOOKUP($F8191, accounts!$A$2:$A$86, accounts!$E$2:$E$86, 0)&gt;=1000, "Enterprise", _xlfn.XLOOKUP($F8191, accounts!$A$2:$A$86, accounts!$E$2:$E$86, 0)&gt;=100, "Mid-Market", TRUE, "SMB"))</f>
        <v>Enterprise</v>
      </c>
      <c r="I8191" s="1" t="str">
        <f t="array" ref="I8191">IF($F8191="", "", _xlfn.XLOOKUP($F8191,accounts!$A$2:$A$86,accounts!$F$2:$F$86, "Other"))</f>
        <v>United States</v>
      </c>
      <c r="J8191" s="1" t="s">
        <v>192</v>
      </c>
      <c r="K8191" s="3">
        <v>43072.0</v>
      </c>
      <c r="L8191" s="3">
        <v>43089.0</v>
      </c>
      <c r="M8191" s="1">
        <v>0.0</v>
      </c>
    </row>
    <row r="8192">
      <c r="A8192" s="1" t="s">
        <v>8397</v>
      </c>
      <c r="B8192" s="1" t="s">
        <v>41</v>
      </c>
      <c r="C8192" s="1" t="str">
        <f t="array" ref="C8192">_xlfn.XLOOKUP($B8192, sales_teams!$A$2:$A$36, sales_teams!$B$2:$B$36)</f>
        <v>Cara Losch</v>
      </c>
      <c r="D8192" s="1" t="str">
        <f t="array" ref="D8192">_xlfn.XLOOKUP($B8192, sales_teams!$A$2:$A$36, sales_teams!$C$2:$C$36)</f>
        <v>East</v>
      </c>
      <c r="E8192" s="1" t="s">
        <v>179</v>
      </c>
      <c r="F8192" s="1" t="s">
        <v>121</v>
      </c>
      <c r="G8192" s="1" t="str">
        <f t="array" ref="G8192">IF($F8192="", "", _xlfn.XLOOKUP($F8192,accounts!$A$2:$A$86,accounts!$B$2:$B$86, "Other"))</f>
        <v>telecommunications</v>
      </c>
      <c r="H8192" s="1" t="str">
        <f t="array" ref="H8192">IF($F8192="", "", IFS(_xlfn.XLOOKUP($F8192, accounts!$A$2:$A$86, accounts!$E$2:$E$86, 0)&gt;=1000, "Enterprise", _xlfn.XLOOKUP($F8192, accounts!$A$2:$A$86, accounts!$E$2:$E$86, 0)&gt;=100, "Mid-Market", TRUE, "SMB"))</f>
        <v>Enterprise</v>
      </c>
      <c r="I8192" s="1" t="str">
        <f t="array" ref="I8192">IF($F8192="", "", _xlfn.XLOOKUP($F8192,accounts!$A$2:$A$86,accounts!$F$2:$F$86, "Other"))</f>
        <v>United States</v>
      </c>
      <c r="J8192" s="1" t="s">
        <v>131</v>
      </c>
      <c r="K8192" s="3">
        <v>43072.0</v>
      </c>
      <c r="L8192" s="3">
        <v>43093.0</v>
      </c>
      <c r="M8192" s="1">
        <v>58.0</v>
      </c>
    </row>
    <row r="8193">
      <c r="A8193" s="1" t="s">
        <v>8398</v>
      </c>
      <c r="B8193" s="1" t="s">
        <v>7</v>
      </c>
      <c r="C8193" s="1" t="str">
        <f t="array" ref="C8193">_xlfn.XLOOKUP($B8193, sales_teams!$A$2:$A$36, sales_teams!$B$2:$B$36)</f>
        <v>Dustin Brinkmann</v>
      </c>
      <c r="D8193" s="1" t="str">
        <f t="array" ref="D8193">_xlfn.XLOOKUP($B8193, sales_teams!$A$2:$A$36, sales_teams!$C$2:$C$36)</f>
        <v>Central</v>
      </c>
      <c r="E8193" s="1" t="s">
        <v>179</v>
      </c>
      <c r="F8193" s="1" t="s">
        <v>119</v>
      </c>
      <c r="G8193" s="1" t="str">
        <f t="array" ref="G8193">IF($F8193="", "", _xlfn.XLOOKUP($F8193,accounts!$A$2:$A$86,accounts!$B$2:$B$86, "Other"))</f>
        <v>technology</v>
      </c>
      <c r="H8193" s="1" t="str">
        <f t="array" ref="H8193">IF($F8193="", "", IFS(_xlfn.XLOOKUP($F8193, accounts!$A$2:$A$86, accounts!$E$2:$E$86, 0)&gt;=1000, "Enterprise", _xlfn.XLOOKUP($F8193, accounts!$A$2:$A$86, accounts!$E$2:$E$86, 0)&gt;=100, "Mid-Market", TRUE, "SMB"))</f>
        <v>Enterprise</v>
      </c>
      <c r="I8193" s="1" t="str">
        <f t="array" ref="I8193">IF($F8193="", "", _xlfn.XLOOKUP($F8193,accounts!$A$2:$A$86,accounts!$F$2:$F$86, "Other"))</f>
        <v>Korea</v>
      </c>
      <c r="J8193" s="1" t="s">
        <v>131</v>
      </c>
      <c r="K8193" s="3">
        <v>43073.0</v>
      </c>
      <c r="L8193" s="3">
        <v>43082.0</v>
      </c>
      <c r="M8193" s="1">
        <v>57.0</v>
      </c>
    </row>
    <row r="8194">
      <c r="A8194" s="1" t="s">
        <v>8399</v>
      </c>
      <c r="B8194" s="1" t="s">
        <v>26</v>
      </c>
      <c r="C8194" s="1" t="str">
        <f t="array" ref="C8194">_xlfn.XLOOKUP($B8194, sales_teams!$A$2:$A$36, sales_teams!$B$2:$B$36)</f>
        <v>Melvin Marxen</v>
      </c>
      <c r="D8194" s="1" t="str">
        <f t="array" ref="D8194">_xlfn.XLOOKUP($B8194, sales_teams!$A$2:$A$36, sales_teams!$C$2:$C$36)</f>
        <v>Central</v>
      </c>
      <c r="E8194" s="1" t="s">
        <v>179</v>
      </c>
      <c r="F8194" s="1" t="s">
        <v>157</v>
      </c>
      <c r="G8194" s="1" t="str">
        <f t="array" ref="G8194">IF($F8194="", "", _xlfn.XLOOKUP($F8194,accounts!$A$2:$A$86,accounts!$B$2:$B$86, "Other"))</f>
        <v>retail</v>
      </c>
      <c r="H8194" s="1" t="str">
        <f t="array" ref="H8194">IF($F8194="", "", IFS(_xlfn.XLOOKUP($F8194, accounts!$A$2:$A$86, accounts!$E$2:$E$86, 0)&gt;=1000, "Enterprise", _xlfn.XLOOKUP($F8194, accounts!$A$2:$A$86, accounts!$E$2:$E$86, 0)&gt;=100, "Mid-Market", TRUE, "SMB"))</f>
        <v>Enterprise</v>
      </c>
      <c r="I8194" s="1" t="str">
        <f t="array" ref="I8194">IF($F8194="", "", _xlfn.XLOOKUP($F8194,accounts!$A$2:$A$86,accounts!$F$2:$F$86, "Other"))</f>
        <v>Belgium</v>
      </c>
      <c r="J8194" s="1" t="s">
        <v>192</v>
      </c>
      <c r="K8194" s="3">
        <v>43073.0</v>
      </c>
      <c r="L8194" s="3">
        <v>43093.0</v>
      </c>
      <c r="M8194" s="1">
        <v>0.0</v>
      </c>
    </row>
    <row r="8195">
      <c r="A8195" s="1" t="s">
        <v>8400</v>
      </c>
      <c r="B8195" s="1" t="s">
        <v>26</v>
      </c>
      <c r="C8195" s="1" t="str">
        <f t="array" ref="C8195">_xlfn.XLOOKUP($B8195, sales_teams!$A$2:$A$36, sales_teams!$B$2:$B$36)</f>
        <v>Melvin Marxen</v>
      </c>
      <c r="D8195" s="1" t="str">
        <f t="array" ref="D8195">_xlfn.XLOOKUP($B8195, sales_teams!$A$2:$A$36, sales_teams!$C$2:$C$36)</f>
        <v>Central</v>
      </c>
      <c r="E8195" s="1" t="s">
        <v>109</v>
      </c>
      <c r="F8195" s="1" t="s">
        <v>78</v>
      </c>
      <c r="G8195" s="1" t="str">
        <f t="array" ref="G8195">IF($F8195="", "", _xlfn.XLOOKUP($F8195,accounts!$A$2:$A$86,accounts!$B$2:$B$86, "Other"))</f>
        <v>marketing</v>
      </c>
      <c r="H8195" s="1" t="str">
        <f t="array" ref="H8195">IF($F8195="", "", IFS(_xlfn.XLOOKUP($F8195, accounts!$A$2:$A$86, accounts!$E$2:$E$86, 0)&gt;=1000, "Enterprise", _xlfn.XLOOKUP($F8195, accounts!$A$2:$A$86, accounts!$E$2:$E$86, 0)&gt;=100, "Mid-Market", TRUE, "SMB"))</f>
        <v>Enterprise</v>
      </c>
      <c r="I8195" s="1" t="str">
        <f t="array" ref="I8195">IF($F8195="", "", _xlfn.XLOOKUP($F8195,accounts!$A$2:$A$86,accounts!$F$2:$F$86, "Other"))</f>
        <v>United States</v>
      </c>
      <c r="J8195" s="1" t="s">
        <v>131</v>
      </c>
      <c r="K8195" s="3">
        <v>43073.0</v>
      </c>
      <c r="L8195" s="3">
        <v>43080.0</v>
      </c>
      <c r="M8195" s="1">
        <v>1110.0</v>
      </c>
    </row>
    <row r="8196">
      <c r="A8196" s="1" t="s">
        <v>8401</v>
      </c>
      <c r="B8196" s="1" t="s">
        <v>15</v>
      </c>
      <c r="C8196" s="1" t="str">
        <f t="array" ref="C8196">_xlfn.XLOOKUP($B8196, sales_teams!$A$2:$A$36, sales_teams!$B$2:$B$36)</f>
        <v>Dustin Brinkmann</v>
      </c>
      <c r="D8196" s="1" t="str">
        <f t="array" ref="D8196">_xlfn.XLOOKUP($B8196, sales_teams!$A$2:$A$36, sales_teams!$C$2:$C$36)</f>
        <v>Central</v>
      </c>
      <c r="E8196" s="1" t="s">
        <v>179</v>
      </c>
      <c r="F8196" s="1" t="s">
        <v>150</v>
      </c>
      <c r="G8196" s="1" t="str">
        <f t="array" ref="G8196">IF($F8196="", "", _xlfn.XLOOKUP($F8196,accounts!$A$2:$A$86,accounts!$B$2:$B$86, "Other"))</f>
        <v>technology</v>
      </c>
      <c r="H8196" s="1" t="str">
        <f t="array" ref="H8196">IF($F8196="", "", IFS(_xlfn.XLOOKUP($F8196, accounts!$A$2:$A$86, accounts!$E$2:$E$86, 0)&gt;=1000, "Enterprise", _xlfn.XLOOKUP($F8196, accounts!$A$2:$A$86, accounts!$E$2:$E$86, 0)&gt;=100, "Mid-Market", TRUE, "SMB"))</f>
        <v>Enterprise</v>
      </c>
      <c r="I8196" s="1" t="str">
        <f t="array" ref="I8196">IF($F8196="", "", _xlfn.XLOOKUP($F8196,accounts!$A$2:$A$86,accounts!$F$2:$F$86, "Other"))</f>
        <v>United States</v>
      </c>
      <c r="J8196" s="1" t="s">
        <v>131</v>
      </c>
      <c r="K8196" s="3">
        <v>43073.0</v>
      </c>
      <c r="L8196" s="3">
        <v>43077.0</v>
      </c>
      <c r="M8196" s="1">
        <v>57.0</v>
      </c>
    </row>
    <row r="8197">
      <c r="A8197" s="1" t="s">
        <v>8402</v>
      </c>
      <c r="B8197" s="1" t="s">
        <v>105</v>
      </c>
      <c r="C8197" s="1" t="str">
        <f t="array" ref="C8197">_xlfn.XLOOKUP($B8197, sales_teams!$A$2:$A$36, sales_teams!$B$2:$B$36)</f>
        <v>Summer Sewald</v>
      </c>
      <c r="D8197" s="1" t="str">
        <f t="array" ref="D8197">_xlfn.XLOOKUP($B8197, sales_teams!$A$2:$A$36, sales_teams!$C$2:$C$36)</f>
        <v>West</v>
      </c>
      <c r="E8197" s="1" t="s">
        <v>148</v>
      </c>
      <c r="F8197" s="1" t="s">
        <v>91</v>
      </c>
      <c r="G8197" s="1" t="str">
        <f t="array" ref="G8197">IF($F8197="", "", _xlfn.XLOOKUP($F8197,accounts!$A$2:$A$86,accounts!$B$2:$B$86, "Other"))</f>
        <v>employment</v>
      </c>
      <c r="H8197" s="1" t="str">
        <f t="array" ref="H8197">IF($F8197="", "", IFS(_xlfn.XLOOKUP($F8197, accounts!$A$2:$A$86, accounts!$E$2:$E$86, 0)&gt;=1000, "Enterprise", _xlfn.XLOOKUP($F8197, accounts!$A$2:$A$86, accounts!$E$2:$E$86, 0)&gt;=100, "Mid-Market", TRUE, "SMB"))</f>
        <v>Enterprise</v>
      </c>
      <c r="I8197" s="1" t="str">
        <f t="array" ref="I8197">IF($F8197="", "", _xlfn.XLOOKUP($F8197,accounts!$A$2:$A$86,accounts!$F$2:$F$86, "Other"))</f>
        <v>United States</v>
      </c>
      <c r="J8197" s="1" t="s">
        <v>192</v>
      </c>
      <c r="K8197" s="3">
        <v>43073.0</v>
      </c>
      <c r="L8197" s="3">
        <v>43089.0</v>
      </c>
      <c r="M8197" s="1">
        <v>0.0</v>
      </c>
    </row>
    <row r="8198">
      <c r="A8198" s="1" t="s">
        <v>8403</v>
      </c>
      <c r="B8198" s="1" t="s">
        <v>105</v>
      </c>
      <c r="C8198" s="1" t="str">
        <f t="array" ref="C8198">_xlfn.XLOOKUP($B8198, sales_teams!$A$2:$A$36, sales_teams!$B$2:$B$36)</f>
        <v>Summer Sewald</v>
      </c>
      <c r="D8198" s="1" t="str">
        <f t="array" ref="D8198">_xlfn.XLOOKUP($B8198, sales_teams!$A$2:$A$36, sales_teams!$C$2:$C$36)</f>
        <v>West</v>
      </c>
      <c r="E8198" s="1" t="s">
        <v>179</v>
      </c>
      <c r="F8198" s="1" t="s">
        <v>134</v>
      </c>
      <c r="G8198" s="1" t="str">
        <f t="array" ref="G8198">IF($F8198="", "", _xlfn.XLOOKUP($F8198,accounts!$A$2:$A$86,accounts!$B$2:$B$86, "Other"))</f>
        <v>services</v>
      </c>
      <c r="H8198" s="1" t="str">
        <f t="array" ref="H8198">IF($F8198="", "", IFS(_xlfn.XLOOKUP($F8198, accounts!$A$2:$A$86, accounts!$E$2:$E$86, 0)&gt;=1000, "Enterprise", _xlfn.XLOOKUP($F8198, accounts!$A$2:$A$86, accounts!$E$2:$E$86, 0)&gt;=100, "Mid-Market", TRUE, "SMB"))</f>
        <v>Enterprise</v>
      </c>
      <c r="I8198" s="1" t="str">
        <f t="array" ref="I8198">IF($F8198="", "", _xlfn.XLOOKUP($F8198,accounts!$A$2:$A$86,accounts!$F$2:$F$86, "Other"))</f>
        <v>Brazil</v>
      </c>
      <c r="J8198" s="1" t="s">
        <v>131</v>
      </c>
      <c r="K8198" s="3">
        <v>43073.0</v>
      </c>
      <c r="L8198" s="3">
        <v>43084.0</v>
      </c>
      <c r="M8198" s="1">
        <v>64.0</v>
      </c>
    </row>
    <row r="8199">
      <c r="A8199" s="1" t="s">
        <v>8404</v>
      </c>
      <c r="B8199" s="1" t="s">
        <v>57</v>
      </c>
      <c r="C8199" s="1" t="str">
        <f t="array" ref="C8199">_xlfn.XLOOKUP($B8199, sales_teams!$A$2:$A$36, sales_teams!$B$2:$B$36)</f>
        <v>Rocco Neubert</v>
      </c>
      <c r="D8199" s="1" t="str">
        <f t="array" ref="D8199">_xlfn.XLOOKUP($B8199, sales_teams!$A$2:$A$36, sales_teams!$C$2:$C$36)</f>
        <v>East</v>
      </c>
      <c r="E8199" s="1" t="s">
        <v>194</v>
      </c>
      <c r="F8199" s="1" t="s">
        <v>177</v>
      </c>
      <c r="G8199" s="1" t="str">
        <f t="array" ref="G8199">IF($F8199="", "", _xlfn.XLOOKUP($F8199,accounts!$A$2:$A$86,accounts!$B$2:$B$86, "Other"))</f>
        <v>software</v>
      </c>
      <c r="H8199" s="1" t="str">
        <f t="array" ref="H8199">IF($F8199="", "", IFS(_xlfn.XLOOKUP($F8199, accounts!$A$2:$A$86, accounts!$E$2:$E$86, 0)&gt;=1000, "Enterprise", _xlfn.XLOOKUP($F8199, accounts!$A$2:$A$86, accounts!$E$2:$E$86, 0)&gt;=100, "Mid-Market", TRUE, "SMB"))</f>
        <v>Enterprise</v>
      </c>
      <c r="I8199" s="1" t="str">
        <f t="array" ref="I8199">IF($F8199="", "", _xlfn.XLOOKUP($F8199,accounts!$A$2:$A$86,accounts!$F$2:$F$86, "Other"))</f>
        <v>United States</v>
      </c>
      <c r="J8199" s="1" t="s">
        <v>131</v>
      </c>
      <c r="K8199" s="3">
        <v>43074.0</v>
      </c>
      <c r="L8199" s="3">
        <v>43076.0</v>
      </c>
      <c r="M8199" s="1">
        <v>5172.0</v>
      </c>
    </row>
    <row r="8200">
      <c r="A8200" s="1" t="s">
        <v>8405</v>
      </c>
      <c r="B8200" s="1" t="s">
        <v>39</v>
      </c>
      <c r="C8200" s="1" t="str">
        <f t="array" ref="C8200">_xlfn.XLOOKUP($B8200, sales_teams!$A$2:$A$36, sales_teams!$B$2:$B$36)</f>
        <v>Cara Losch</v>
      </c>
      <c r="D8200" s="1" t="str">
        <f t="array" ref="D8200">_xlfn.XLOOKUP($B8200, sales_teams!$A$2:$A$36, sales_teams!$C$2:$C$36)</f>
        <v>East</v>
      </c>
      <c r="E8200" s="1" t="s">
        <v>109</v>
      </c>
      <c r="F8200" s="1" t="s">
        <v>177</v>
      </c>
      <c r="G8200" s="1" t="str">
        <f t="array" ref="G8200">IF($F8200="", "", _xlfn.XLOOKUP($F8200,accounts!$A$2:$A$86,accounts!$B$2:$B$86, "Other"))</f>
        <v>software</v>
      </c>
      <c r="H8200" s="1" t="str">
        <f t="array" ref="H8200">IF($F8200="", "", IFS(_xlfn.XLOOKUP($F8200, accounts!$A$2:$A$86, accounts!$E$2:$E$86, 0)&gt;=1000, "Enterprise", _xlfn.XLOOKUP($F8200, accounts!$A$2:$A$86, accounts!$E$2:$E$86, 0)&gt;=100, "Mid-Market", TRUE, "SMB"))</f>
        <v>Enterprise</v>
      </c>
      <c r="I8200" s="1" t="str">
        <f t="array" ref="I8200">IF($F8200="", "", _xlfn.XLOOKUP($F8200,accounts!$A$2:$A$86,accounts!$F$2:$F$86, "Other"))</f>
        <v>United States</v>
      </c>
      <c r="J8200" s="1" t="s">
        <v>192</v>
      </c>
      <c r="K8200" s="3">
        <v>43074.0</v>
      </c>
      <c r="L8200" s="3">
        <v>43096.0</v>
      </c>
      <c r="M8200" s="1">
        <v>0.0</v>
      </c>
    </row>
    <row r="8201">
      <c r="A8201" s="1" t="s">
        <v>8406</v>
      </c>
      <c r="B8201" s="1" t="s">
        <v>102</v>
      </c>
      <c r="C8201" s="1" t="str">
        <f t="array" ref="C8201">_xlfn.XLOOKUP($B8201, sales_teams!$A$2:$A$36, sales_teams!$B$2:$B$36)</f>
        <v>Summer Sewald</v>
      </c>
      <c r="D8201" s="1" t="str">
        <f t="array" ref="D8201">_xlfn.XLOOKUP($B8201, sales_teams!$A$2:$A$36, sales_teams!$C$2:$C$36)</f>
        <v>West</v>
      </c>
      <c r="E8201" s="1" t="s">
        <v>181</v>
      </c>
      <c r="F8201" s="1" t="s">
        <v>97</v>
      </c>
      <c r="G8201" s="1" t="str">
        <f t="array" ref="G8201">IF($F8201="", "", _xlfn.XLOOKUP($F8201,accounts!$A$2:$A$86,accounts!$B$2:$B$86, "Other"))</f>
        <v>finance</v>
      </c>
      <c r="H8201" s="1" t="str">
        <f t="array" ref="H8201">IF($F8201="", "", IFS(_xlfn.XLOOKUP($F8201, accounts!$A$2:$A$86, accounts!$E$2:$E$86, 0)&gt;=1000, "Enterprise", _xlfn.XLOOKUP($F8201, accounts!$A$2:$A$86, accounts!$E$2:$E$86, 0)&gt;=100, "Mid-Market", TRUE, "SMB"))</f>
        <v>Mid-Market</v>
      </c>
      <c r="I8201" s="1" t="str">
        <f t="array" ref="I8201">IF($F8201="", "", _xlfn.XLOOKUP($F8201,accounts!$A$2:$A$86,accounts!$F$2:$F$86, "Other"))</f>
        <v>United States</v>
      </c>
      <c r="J8201" s="1" t="s">
        <v>192</v>
      </c>
      <c r="K8201" s="3">
        <v>43074.0</v>
      </c>
      <c r="L8201" s="3">
        <v>43094.0</v>
      </c>
      <c r="M8201" s="1">
        <v>0.0</v>
      </c>
    </row>
    <row r="8202">
      <c r="A8202" s="1" t="s">
        <v>8407</v>
      </c>
      <c r="B8202" s="1" t="s">
        <v>92</v>
      </c>
      <c r="C8202" s="1" t="str">
        <f t="array" ref="C8202">_xlfn.XLOOKUP($B8202, sales_teams!$A$2:$A$36, sales_teams!$B$2:$B$36)</f>
        <v>Celia Rouche</v>
      </c>
      <c r="D8202" s="1" t="str">
        <f t="array" ref="D8202">_xlfn.XLOOKUP($B8202, sales_teams!$A$2:$A$36, sales_teams!$C$2:$C$36)</f>
        <v>West</v>
      </c>
      <c r="E8202" s="1" t="s">
        <v>179</v>
      </c>
      <c r="F8202" s="1" t="s">
        <v>85</v>
      </c>
      <c r="G8202" s="1" t="str">
        <f t="array" ref="G8202">IF($F8202="", "", _xlfn.XLOOKUP($F8202,accounts!$A$2:$A$86,accounts!$B$2:$B$86, "Other"))</f>
        <v>telecommunications</v>
      </c>
      <c r="H8202" s="1" t="str">
        <f t="array" ref="H8202">IF($F8202="", "", IFS(_xlfn.XLOOKUP($F8202, accounts!$A$2:$A$86, accounts!$E$2:$E$86, 0)&gt;=1000, "Enterprise", _xlfn.XLOOKUP($F8202, accounts!$A$2:$A$86, accounts!$E$2:$E$86, 0)&gt;=100, "Mid-Market", TRUE, "SMB"))</f>
        <v>Enterprise</v>
      </c>
      <c r="I8202" s="1" t="str">
        <f t="array" ref="I8202">IF($F8202="", "", _xlfn.XLOOKUP($F8202,accounts!$A$2:$A$86,accounts!$F$2:$F$86, "Other"))</f>
        <v>United States</v>
      </c>
      <c r="J8202" s="1" t="s">
        <v>192</v>
      </c>
      <c r="K8202" s="3">
        <v>43074.0</v>
      </c>
      <c r="L8202" s="3">
        <v>43088.0</v>
      </c>
      <c r="M8202" s="1">
        <v>0.0</v>
      </c>
    </row>
    <row r="8203">
      <c r="A8203" s="1" t="s">
        <v>8408</v>
      </c>
      <c r="B8203" s="1" t="s">
        <v>28</v>
      </c>
      <c r="C8203" s="1" t="str">
        <f t="array" ref="C8203">_xlfn.XLOOKUP($B8203, sales_teams!$A$2:$A$36, sales_teams!$B$2:$B$36)</f>
        <v>Melvin Marxen</v>
      </c>
      <c r="D8203" s="1" t="str">
        <f t="array" ref="D8203">_xlfn.XLOOKUP($B8203, sales_teams!$A$2:$A$36, sales_teams!$C$2:$C$36)</f>
        <v>Central</v>
      </c>
      <c r="E8203" s="1" t="s">
        <v>194</v>
      </c>
      <c r="F8203" s="1" t="s">
        <v>95</v>
      </c>
      <c r="G8203" s="1" t="str">
        <f t="array" ref="G8203">IF($F8203="", "", _xlfn.XLOOKUP($F8203,accounts!$A$2:$A$86,accounts!$B$2:$B$86, "Other"))</f>
        <v>finance</v>
      </c>
      <c r="H8203" s="1" t="str">
        <f t="array" ref="H8203">IF($F8203="", "", IFS(_xlfn.XLOOKUP($F8203, accounts!$A$2:$A$86, accounts!$E$2:$E$86, 0)&gt;=1000, "Enterprise", _xlfn.XLOOKUP($F8203, accounts!$A$2:$A$86, accounts!$E$2:$E$86, 0)&gt;=100, "Mid-Market", TRUE, "SMB"))</f>
        <v>Enterprise</v>
      </c>
      <c r="I8203" s="1" t="str">
        <f t="array" ref="I8203">IF($F8203="", "", _xlfn.XLOOKUP($F8203,accounts!$A$2:$A$86,accounts!$F$2:$F$86, "Other"))</f>
        <v>United States</v>
      </c>
      <c r="J8203" s="1" t="s">
        <v>131</v>
      </c>
      <c r="K8203" s="3">
        <v>43074.0</v>
      </c>
      <c r="L8203" s="3">
        <v>43088.0</v>
      </c>
      <c r="M8203" s="1">
        <v>6141.0</v>
      </c>
    </row>
    <row r="8204">
      <c r="A8204" s="1" t="s">
        <v>8409</v>
      </c>
      <c r="B8204" s="1" t="s">
        <v>34</v>
      </c>
      <c r="C8204" s="1" t="str">
        <f t="array" ref="C8204">_xlfn.XLOOKUP($B8204, sales_teams!$A$2:$A$36, sales_teams!$B$2:$B$36)</f>
        <v>Cara Losch</v>
      </c>
      <c r="D8204" s="1" t="str">
        <f t="array" ref="D8204">_xlfn.XLOOKUP($B8204, sales_teams!$A$2:$A$36, sales_teams!$C$2:$C$36)</f>
        <v>East</v>
      </c>
      <c r="E8204" s="1" t="s">
        <v>179</v>
      </c>
      <c r="G8204" s="1" t="str">
        <f t="array" ref="G8204">IF($F8204="", "", _xlfn.XLOOKUP($F8204,accounts!$A$2:$A$86,accounts!$B$2:$B$86, "Other"))</f>
        <v/>
      </c>
      <c r="H8204" s="1" t="str">
        <f t="array" ref="H8204">IF($F8204="", "", IFS(_xlfn.XLOOKUP($F8204, accounts!$A$2:$A$86, accounts!$E$2:$E$86, 0)&gt;=1000, "Enterprise", _xlfn.XLOOKUP($F8204, accounts!$A$2:$A$86, accounts!$E$2:$E$86, 0)&gt;=100, "Mid-Market", TRUE, "SMB"))</f>
        <v/>
      </c>
      <c r="I8204" s="1" t="str">
        <f t="array" ref="I8204">IF($F8204="", "", _xlfn.XLOOKUP($F8204,accounts!$A$2:$A$86,accounts!$F$2:$F$86, "Other"))</f>
        <v/>
      </c>
      <c r="J8204" s="1" t="s">
        <v>189</v>
      </c>
      <c r="K8204" s="3">
        <v>43074.0</v>
      </c>
    </row>
    <row r="8205">
      <c r="A8205" s="1" t="s">
        <v>8410</v>
      </c>
      <c r="B8205" s="1" t="s">
        <v>7</v>
      </c>
      <c r="C8205" s="1" t="str">
        <f t="array" ref="C8205">_xlfn.XLOOKUP($B8205, sales_teams!$A$2:$A$36, sales_teams!$B$2:$B$36)</f>
        <v>Dustin Brinkmann</v>
      </c>
      <c r="D8205" s="1" t="str">
        <f t="array" ref="D8205">_xlfn.XLOOKUP($B8205, sales_teams!$A$2:$A$36, sales_teams!$C$2:$C$36)</f>
        <v>Central</v>
      </c>
      <c r="E8205" s="1" t="s">
        <v>179</v>
      </c>
      <c r="F8205" s="1" t="s">
        <v>156</v>
      </c>
      <c r="G8205" s="1" t="str">
        <f t="array" ref="G8205">IF($F8205="", "", _xlfn.XLOOKUP($F8205,accounts!$A$2:$A$86,accounts!$B$2:$B$86, "Other"))</f>
        <v>employment</v>
      </c>
      <c r="H8205" s="1" t="str">
        <f t="array" ref="H8205">IF($F8205="", "", IFS(_xlfn.XLOOKUP($F8205, accounts!$A$2:$A$86, accounts!$E$2:$E$86, 0)&gt;=1000, "Enterprise", _xlfn.XLOOKUP($F8205, accounts!$A$2:$A$86, accounts!$E$2:$E$86, 0)&gt;=100, "Mid-Market", TRUE, "SMB"))</f>
        <v>Mid-Market</v>
      </c>
      <c r="I8205" s="1" t="str">
        <f t="array" ref="I8205">IF($F8205="", "", _xlfn.XLOOKUP($F8205,accounts!$A$2:$A$86,accounts!$F$2:$F$86, "Other"))</f>
        <v>United States</v>
      </c>
      <c r="J8205" s="1" t="s">
        <v>131</v>
      </c>
      <c r="K8205" s="3">
        <v>43075.0</v>
      </c>
      <c r="L8205" s="3">
        <v>43083.0</v>
      </c>
      <c r="M8205" s="1">
        <v>56.0</v>
      </c>
    </row>
    <row r="8206">
      <c r="A8206" s="1" t="s">
        <v>8411</v>
      </c>
      <c r="B8206" s="1" t="s">
        <v>12</v>
      </c>
      <c r="C8206" s="1" t="str">
        <f t="array" ref="C8206">_xlfn.XLOOKUP($B8206, sales_teams!$A$2:$A$36, sales_teams!$B$2:$B$36)</f>
        <v>Dustin Brinkmann</v>
      </c>
      <c r="D8206" s="1" t="str">
        <f t="array" ref="D8206">_xlfn.XLOOKUP($B8206, sales_teams!$A$2:$A$36, sales_teams!$C$2:$C$36)</f>
        <v>Central</v>
      </c>
      <c r="E8206" s="1" t="s">
        <v>181</v>
      </c>
      <c r="F8206" s="1" t="s">
        <v>82</v>
      </c>
      <c r="G8206" s="1" t="str">
        <f t="array" ref="G8206">IF($F8206="", "", _xlfn.XLOOKUP($F8206,accounts!$A$2:$A$86,accounts!$B$2:$B$86, "Other"))</f>
        <v>software</v>
      </c>
      <c r="H8206" s="1" t="str">
        <f t="array" ref="H8206">IF($F8206="", "", IFS(_xlfn.XLOOKUP($F8206, accounts!$A$2:$A$86, accounts!$E$2:$E$86, 0)&gt;=1000, "Enterprise", _xlfn.XLOOKUP($F8206, accounts!$A$2:$A$86, accounts!$E$2:$E$86, 0)&gt;=100, "Mid-Market", TRUE, "SMB"))</f>
        <v>Enterprise</v>
      </c>
      <c r="I8206" s="1" t="str">
        <f t="array" ref="I8206">IF($F8206="", "", _xlfn.XLOOKUP($F8206,accounts!$A$2:$A$86,accounts!$F$2:$F$86, "Other"))</f>
        <v>United States</v>
      </c>
      <c r="J8206" s="1" t="s">
        <v>131</v>
      </c>
      <c r="K8206" s="3">
        <v>43075.0</v>
      </c>
      <c r="L8206" s="3">
        <v>43081.0</v>
      </c>
      <c r="M8206" s="1">
        <v>515.0</v>
      </c>
    </row>
    <row r="8207">
      <c r="A8207" s="1" t="s">
        <v>8412</v>
      </c>
      <c r="B8207" s="1" t="s">
        <v>53</v>
      </c>
      <c r="C8207" s="1" t="str">
        <f t="array" ref="C8207">_xlfn.XLOOKUP($B8207, sales_teams!$A$2:$A$36, sales_teams!$B$2:$B$36)</f>
        <v>Rocco Neubert</v>
      </c>
      <c r="D8207" s="1" t="str">
        <f t="array" ref="D8207">_xlfn.XLOOKUP($B8207, sales_teams!$A$2:$A$36, sales_teams!$C$2:$C$36)</f>
        <v>East</v>
      </c>
      <c r="E8207" s="1" t="s">
        <v>181</v>
      </c>
      <c r="F8207" s="1" t="s">
        <v>83</v>
      </c>
      <c r="G8207" s="1" t="str">
        <f t="array" ref="G8207">IF($F8207="", "", _xlfn.XLOOKUP($F8207,accounts!$A$2:$A$86,accounts!$B$2:$B$86, "Other"))</f>
        <v>marketing</v>
      </c>
      <c r="H8207" s="1" t="str">
        <f t="array" ref="H8207">IF($F8207="", "", IFS(_xlfn.XLOOKUP($F8207, accounts!$A$2:$A$86, accounts!$E$2:$E$86, 0)&gt;=1000, "Enterprise", _xlfn.XLOOKUP($F8207, accounts!$A$2:$A$86, accounts!$E$2:$E$86, 0)&gt;=100, "Mid-Market", TRUE, "SMB"))</f>
        <v>Enterprise</v>
      </c>
      <c r="I8207" s="1" t="str">
        <f t="array" ref="I8207">IF($F8207="", "", _xlfn.XLOOKUP($F8207,accounts!$A$2:$A$86,accounts!$F$2:$F$86, "Other"))</f>
        <v>United States</v>
      </c>
      <c r="J8207" s="1" t="s">
        <v>131</v>
      </c>
      <c r="K8207" s="3">
        <v>43075.0</v>
      </c>
      <c r="L8207" s="3">
        <v>43092.0</v>
      </c>
      <c r="M8207" s="1">
        <v>698.0</v>
      </c>
    </row>
    <row r="8208">
      <c r="A8208" s="1" t="s">
        <v>8413</v>
      </c>
      <c r="B8208" s="1" t="s">
        <v>53</v>
      </c>
      <c r="C8208" s="1" t="str">
        <f t="array" ref="C8208">_xlfn.XLOOKUP($B8208, sales_teams!$A$2:$A$36, sales_teams!$B$2:$B$36)</f>
        <v>Rocco Neubert</v>
      </c>
      <c r="D8208" s="1" t="str">
        <f t="array" ref="D8208">_xlfn.XLOOKUP($B8208, sales_teams!$A$2:$A$36, sales_teams!$C$2:$C$36)</f>
        <v>East</v>
      </c>
      <c r="E8208" s="1" t="s">
        <v>181</v>
      </c>
      <c r="F8208" s="1" t="s">
        <v>171</v>
      </c>
      <c r="G8208" s="1" t="str">
        <f t="array" ref="G8208">IF($F8208="", "", _xlfn.XLOOKUP($F8208,accounts!$A$2:$A$86,accounts!$B$2:$B$86, "Other"))</f>
        <v>retail</v>
      </c>
      <c r="H8208" s="1" t="str">
        <f t="array" ref="H8208">IF($F8208="", "", IFS(_xlfn.XLOOKUP($F8208, accounts!$A$2:$A$86, accounts!$E$2:$E$86, 0)&gt;=1000, "Enterprise", _xlfn.XLOOKUP($F8208, accounts!$A$2:$A$86, accounts!$E$2:$E$86, 0)&gt;=100, "Mid-Market", TRUE, "SMB"))</f>
        <v>Enterprise</v>
      </c>
      <c r="I8208" s="1" t="str">
        <f t="array" ref="I8208">IF($F8208="", "", _xlfn.XLOOKUP($F8208,accounts!$A$2:$A$86,accounts!$F$2:$F$86, "Other"))</f>
        <v>United States</v>
      </c>
      <c r="J8208" s="1" t="s">
        <v>131</v>
      </c>
      <c r="K8208" s="3">
        <v>43075.0</v>
      </c>
      <c r="L8208" s="3">
        <v>43099.0</v>
      </c>
      <c r="M8208" s="1">
        <v>481.0</v>
      </c>
    </row>
    <row r="8209">
      <c r="A8209" s="1" t="s">
        <v>8414</v>
      </c>
      <c r="B8209" s="1" t="s">
        <v>102</v>
      </c>
      <c r="C8209" s="1" t="str">
        <f t="array" ref="C8209">_xlfn.XLOOKUP($B8209, sales_teams!$A$2:$A$36, sales_teams!$B$2:$B$36)</f>
        <v>Summer Sewald</v>
      </c>
      <c r="D8209" s="1" t="str">
        <f t="array" ref="D8209">_xlfn.XLOOKUP($B8209, sales_teams!$A$2:$A$36, sales_teams!$C$2:$C$36)</f>
        <v>West</v>
      </c>
      <c r="E8209" s="1" t="s">
        <v>148</v>
      </c>
      <c r="F8209" s="1" t="s">
        <v>85</v>
      </c>
      <c r="G8209" s="1" t="str">
        <f t="array" ref="G8209">IF($F8209="", "", _xlfn.XLOOKUP($F8209,accounts!$A$2:$A$86,accounts!$B$2:$B$86, "Other"))</f>
        <v>telecommunications</v>
      </c>
      <c r="H8209" s="1" t="str">
        <f t="array" ref="H8209">IF($F8209="", "", IFS(_xlfn.XLOOKUP($F8209, accounts!$A$2:$A$86, accounts!$E$2:$E$86, 0)&gt;=1000, "Enterprise", _xlfn.XLOOKUP($F8209, accounts!$A$2:$A$86, accounts!$E$2:$E$86, 0)&gt;=100, "Mid-Market", TRUE, "SMB"))</f>
        <v>Enterprise</v>
      </c>
      <c r="I8209" s="1" t="str">
        <f t="array" ref="I8209">IF($F8209="", "", _xlfn.XLOOKUP($F8209,accounts!$A$2:$A$86,accounts!$F$2:$F$86, "Other"))</f>
        <v>United States</v>
      </c>
      <c r="J8209" s="1" t="s">
        <v>192</v>
      </c>
      <c r="K8209" s="3">
        <v>43075.0</v>
      </c>
      <c r="L8209" s="3">
        <v>43091.0</v>
      </c>
      <c r="M8209" s="1">
        <v>0.0</v>
      </c>
    </row>
    <row r="8210">
      <c r="A8210" s="1" t="s">
        <v>8415</v>
      </c>
      <c r="B8210" s="1" t="s">
        <v>15</v>
      </c>
      <c r="C8210" s="1" t="str">
        <f t="array" ref="C8210">_xlfn.XLOOKUP($B8210, sales_teams!$A$2:$A$36, sales_teams!$B$2:$B$36)</f>
        <v>Dustin Brinkmann</v>
      </c>
      <c r="D8210" s="1" t="str">
        <f t="array" ref="D8210">_xlfn.XLOOKUP($B8210, sales_teams!$A$2:$A$36, sales_teams!$C$2:$C$36)</f>
        <v>Central</v>
      </c>
      <c r="E8210" s="1" t="s">
        <v>179</v>
      </c>
      <c r="F8210" s="1" t="s">
        <v>145</v>
      </c>
      <c r="G8210" s="1" t="str">
        <f t="array" ref="G8210">IF($F8210="", "", _xlfn.XLOOKUP($F8210,accounts!$A$2:$A$86,accounts!$B$2:$B$86, "Other"))</f>
        <v>technology</v>
      </c>
      <c r="H8210" s="1" t="str">
        <f t="array" ref="H8210">IF($F8210="", "", IFS(_xlfn.XLOOKUP($F8210, accounts!$A$2:$A$86, accounts!$E$2:$E$86, 0)&gt;=1000, "Enterprise", _xlfn.XLOOKUP($F8210, accounts!$A$2:$A$86, accounts!$E$2:$E$86, 0)&gt;=100, "Mid-Market", TRUE, "SMB"))</f>
        <v>Enterprise</v>
      </c>
      <c r="I8210" s="1" t="str">
        <f t="array" ref="I8210">IF($F8210="", "", _xlfn.XLOOKUP($F8210,accounts!$A$2:$A$86,accounts!$F$2:$F$86, "Other"))</f>
        <v>Panama</v>
      </c>
      <c r="J8210" s="1" t="s">
        <v>131</v>
      </c>
      <c r="K8210" s="3">
        <v>43075.0</v>
      </c>
      <c r="L8210" s="3">
        <v>43083.0</v>
      </c>
      <c r="M8210" s="1">
        <v>49.0</v>
      </c>
    </row>
    <row r="8211">
      <c r="A8211" s="1" t="s">
        <v>8416</v>
      </c>
      <c r="B8211" s="1" t="s">
        <v>102</v>
      </c>
      <c r="C8211" s="1" t="str">
        <f t="array" ref="C8211">_xlfn.XLOOKUP($B8211, sales_teams!$A$2:$A$36, sales_teams!$B$2:$B$36)</f>
        <v>Summer Sewald</v>
      </c>
      <c r="D8211" s="1" t="str">
        <f t="array" ref="D8211">_xlfn.XLOOKUP($B8211, sales_teams!$A$2:$A$36, sales_teams!$C$2:$C$36)</f>
        <v>West</v>
      </c>
      <c r="E8211" s="1" t="s">
        <v>109</v>
      </c>
      <c r="F8211" s="1" t="s">
        <v>168</v>
      </c>
      <c r="G8211" s="1" t="str">
        <f t="array" ref="G8211">IF($F8211="", "", _xlfn.XLOOKUP($F8211,accounts!$A$2:$A$86,accounts!$B$2:$B$86, "Other"))</f>
        <v>finance</v>
      </c>
      <c r="H8211" s="1" t="str">
        <f t="array" ref="H8211">IF($F8211="", "", IFS(_xlfn.XLOOKUP($F8211, accounts!$A$2:$A$86, accounts!$E$2:$E$86, 0)&gt;=1000, "Enterprise", _xlfn.XLOOKUP($F8211, accounts!$A$2:$A$86, accounts!$E$2:$E$86, 0)&gt;=100, "Mid-Market", TRUE, "SMB"))</f>
        <v>Enterprise</v>
      </c>
      <c r="I8211" s="1" t="str">
        <f t="array" ref="I8211">IF($F8211="", "", _xlfn.XLOOKUP($F8211,accounts!$A$2:$A$86,accounts!$F$2:$F$86, "Other"))</f>
        <v>United States</v>
      </c>
      <c r="J8211" s="1" t="s">
        <v>131</v>
      </c>
      <c r="K8211" s="3">
        <v>43076.0</v>
      </c>
      <c r="L8211" s="3">
        <v>43087.0</v>
      </c>
      <c r="M8211" s="1">
        <v>1111.0</v>
      </c>
    </row>
    <row r="8212">
      <c r="A8212" s="1" t="s">
        <v>8417</v>
      </c>
      <c r="B8212" s="1" t="s">
        <v>24</v>
      </c>
      <c r="C8212" s="1" t="str">
        <f t="array" ref="C8212">_xlfn.XLOOKUP($B8212, sales_teams!$A$2:$A$36, sales_teams!$B$2:$B$36)</f>
        <v>Melvin Marxen</v>
      </c>
      <c r="D8212" s="1" t="str">
        <f t="array" ref="D8212">_xlfn.XLOOKUP($B8212, sales_teams!$A$2:$A$36, sales_teams!$C$2:$C$36)</f>
        <v>Central</v>
      </c>
      <c r="E8212" s="1" t="s">
        <v>194</v>
      </c>
      <c r="F8212" s="1" t="s">
        <v>164</v>
      </c>
      <c r="G8212" s="1" t="str">
        <f t="array" ref="G8212">IF($F8212="", "", _xlfn.XLOOKUP($F8212,accounts!$A$2:$A$86,accounts!$B$2:$B$86, "Other"))</f>
        <v>retail</v>
      </c>
      <c r="H8212" s="1" t="str">
        <f t="array" ref="H8212">IF($F8212="", "", IFS(_xlfn.XLOOKUP($F8212, accounts!$A$2:$A$86, accounts!$E$2:$E$86, 0)&gt;=1000, "Enterprise", _xlfn.XLOOKUP($F8212, accounts!$A$2:$A$86, accounts!$E$2:$E$86, 0)&gt;=100, "Mid-Market", TRUE, "SMB"))</f>
        <v>Mid-Market</v>
      </c>
      <c r="I8212" s="1" t="str">
        <f t="array" ref="I8212">IF($F8212="", "", _xlfn.XLOOKUP($F8212,accounts!$A$2:$A$86,accounts!$F$2:$F$86, "Other"))</f>
        <v>United States</v>
      </c>
      <c r="J8212" s="1" t="s">
        <v>131</v>
      </c>
      <c r="K8212" s="3">
        <v>43076.0</v>
      </c>
      <c r="L8212" s="3">
        <v>43097.0</v>
      </c>
      <c r="M8212" s="1">
        <v>5862.0</v>
      </c>
    </row>
    <row r="8213">
      <c r="A8213" s="1" t="s">
        <v>8418</v>
      </c>
      <c r="B8213" s="1" t="s">
        <v>65</v>
      </c>
      <c r="C8213" s="1" t="str">
        <f t="array" ref="C8213">_xlfn.XLOOKUP($B8213, sales_teams!$A$2:$A$36, sales_teams!$B$2:$B$36)</f>
        <v>Celia Rouche</v>
      </c>
      <c r="D8213" s="1" t="str">
        <f t="array" ref="D8213">_xlfn.XLOOKUP($B8213, sales_teams!$A$2:$A$36, sales_teams!$C$2:$C$36)</f>
        <v>West</v>
      </c>
      <c r="E8213" s="1" t="s">
        <v>179</v>
      </c>
      <c r="F8213" s="1" t="s">
        <v>124</v>
      </c>
      <c r="G8213" s="1" t="str">
        <f t="array" ref="G8213">IF($F8213="", "", _xlfn.XLOOKUP($F8213,accounts!$A$2:$A$86,accounts!$B$2:$B$86, "Other"))</f>
        <v>retail</v>
      </c>
      <c r="H8213" s="1" t="str">
        <f t="array" ref="H8213">IF($F8213="", "", IFS(_xlfn.XLOOKUP($F8213, accounts!$A$2:$A$86, accounts!$E$2:$E$86, 0)&gt;=1000, "Enterprise", _xlfn.XLOOKUP($F8213, accounts!$A$2:$A$86, accounts!$E$2:$E$86, 0)&gt;=100, "Mid-Market", TRUE, "SMB"))</f>
        <v>Enterprise</v>
      </c>
      <c r="I8213" s="1" t="str">
        <f t="array" ref="I8213">IF($F8213="", "", _xlfn.XLOOKUP($F8213,accounts!$A$2:$A$86,accounts!$F$2:$F$86, "Other"))</f>
        <v>United States</v>
      </c>
      <c r="J8213" s="1" t="s">
        <v>131</v>
      </c>
      <c r="K8213" s="3">
        <v>43076.0</v>
      </c>
      <c r="L8213" s="3">
        <v>43085.0</v>
      </c>
      <c r="M8213" s="1">
        <v>54.0</v>
      </c>
    </row>
    <row r="8214">
      <c r="A8214" s="1" t="s">
        <v>8419</v>
      </c>
      <c r="B8214" s="1" t="s">
        <v>105</v>
      </c>
      <c r="C8214" s="1" t="str">
        <f t="array" ref="C8214">_xlfn.XLOOKUP($B8214, sales_teams!$A$2:$A$36, sales_teams!$B$2:$B$36)</f>
        <v>Summer Sewald</v>
      </c>
      <c r="D8214" s="1" t="str">
        <f t="array" ref="D8214">_xlfn.XLOOKUP($B8214, sales_teams!$A$2:$A$36, sales_teams!$C$2:$C$36)</f>
        <v>West</v>
      </c>
      <c r="E8214" s="1" t="s">
        <v>109</v>
      </c>
      <c r="G8214" s="1" t="str">
        <f t="array" ref="G8214">IF($F8214="", "", _xlfn.XLOOKUP($F8214,accounts!$A$2:$A$86,accounts!$B$2:$B$86, "Other"))</f>
        <v/>
      </c>
      <c r="H8214" s="1" t="str">
        <f t="array" ref="H8214">IF($F8214="", "", IFS(_xlfn.XLOOKUP($F8214, accounts!$A$2:$A$86, accounts!$E$2:$E$86, 0)&gt;=1000, "Enterprise", _xlfn.XLOOKUP($F8214, accounts!$A$2:$A$86, accounts!$E$2:$E$86, 0)&gt;=100, "Mid-Market", TRUE, "SMB"))</f>
        <v/>
      </c>
      <c r="I8214" s="1" t="str">
        <f t="array" ref="I8214">IF($F8214="", "", _xlfn.XLOOKUP($F8214,accounts!$A$2:$A$86,accounts!$F$2:$F$86, "Other"))</f>
        <v/>
      </c>
      <c r="J8214" s="1" t="s">
        <v>189</v>
      </c>
      <c r="K8214" s="3">
        <v>43076.0</v>
      </c>
    </row>
    <row r="8215">
      <c r="A8215" s="1" t="s">
        <v>8420</v>
      </c>
      <c r="B8215" s="1" t="s">
        <v>7</v>
      </c>
      <c r="C8215" s="1" t="str">
        <f t="array" ref="C8215">_xlfn.XLOOKUP($B8215, sales_teams!$A$2:$A$36, sales_teams!$B$2:$B$36)</f>
        <v>Dustin Brinkmann</v>
      </c>
      <c r="D8215" s="1" t="str">
        <f t="array" ref="D8215">_xlfn.XLOOKUP($B8215, sales_teams!$A$2:$A$36, sales_teams!$C$2:$C$36)</f>
        <v>Central</v>
      </c>
      <c r="E8215" s="1" t="s">
        <v>179</v>
      </c>
      <c r="F8215" s="1" t="s">
        <v>47</v>
      </c>
      <c r="G8215" s="1" t="str">
        <f t="array" ref="G8215">IF($F8215="", "", _xlfn.XLOOKUP($F8215,accounts!$A$2:$A$86,accounts!$B$2:$B$86, "Other"))</f>
        <v>retail</v>
      </c>
      <c r="H8215" s="1" t="str">
        <f t="array" ref="H8215">IF($F8215="", "", IFS(_xlfn.XLOOKUP($F8215, accounts!$A$2:$A$86, accounts!$E$2:$E$86, 0)&gt;=1000, "Enterprise", _xlfn.XLOOKUP($F8215, accounts!$A$2:$A$86, accounts!$E$2:$E$86, 0)&gt;=100, "Mid-Market", TRUE, "SMB"))</f>
        <v>Enterprise</v>
      </c>
      <c r="I8215" s="1" t="str">
        <f t="array" ref="I8215">IF($F8215="", "", _xlfn.XLOOKUP($F8215,accounts!$A$2:$A$86,accounts!$F$2:$F$86, "Other"))</f>
        <v>United States</v>
      </c>
      <c r="J8215" s="1" t="s">
        <v>131</v>
      </c>
      <c r="K8215" s="3">
        <v>43077.0</v>
      </c>
      <c r="L8215" s="3">
        <v>43087.0</v>
      </c>
      <c r="M8215" s="1">
        <v>60.0</v>
      </c>
    </row>
    <row r="8216">
      <c r="A8216" s="1" t="s">
        <v>8421</v>
      </c>
      <c r="B8216" s="1" t="s">
        <v>53</v>
      </c>
      <c r="C8216" s="1" t="str">
        <f t="array" ref="C8216">_xlfn.XLOOKUP($B8216, sales_teams!$A$2:$A$36, sales_teams!$B$2:$B$36)</f>
        <v>Rocco Neubert</v>
      </c>
      <c r="D8216" s="1" t="str">
        <f t="array" ref="D8216">_xlfn.XLOOKUP($B8216, sales_teams!$A$2:$A$36, sales_teams!$C$2:$C$36)</f>
        <v>East</v>
      </c>
      <c r="E8216" s="1" t="s">
        <v>148</v>
      </c>
      <c r="F8216" s="1" t="s">
        <v>144</v>
      </c>
      <c r="G8216" s="1" t="str">
        <f t="array" ref="G8216">IF($F8216="", "", _xlfn.XLOOKUP($F8216,accounts!$A$2:$A$86,accounts!$B$2:$B$86, "Other"))</f>
        <v>retail</v>
      </c>
      <c r="H8216" s="1" t="str">
        <f t="array" ref="H8216">IF($F8216="", "", IFS(_xlfn.XLOOKUP($F8216, accounts!$A$2:$A$86, accounts!$E$2:$E$86, 0)&gt;=1000, "Enterprise", _xlfn.XLOOKUP($F8216, accounts!$A$2:$A$86, accounts!$E$2:$E$86, 0)&gt;=100, "Mid-Market", TRUE, "SMB"))</f>
        <v>Enterprise</v>
      </c>
      <c r="I8216" s="1" t="str">
        <f t="array" ref="I8216">IF($F8216="", "", _xlfn.XLOOKUP($F8216,accounts!$A$2:$A$86,accounts!$F$2:$F$86, "Other"))</f>
        <v>United States</v>
      </c>
      <c r="J8216" s="1" t="s">
        <v>192</v>
      </c>
      <c r="K8216" s="3">
        <v>43077.0</v>
      </c>
      <c r="L8216" s="3">
        <v>43091.0</v>
      </c>
      <c r="M8216" s="1">
        <v>0.0</v>
      </c>
    </row>
    <row r="8217">
      <c r="A8217" s="1" t="s">
        <v>8422</v>
      </c>
      <c r="B8217" s="1" t="s">
        <v>102</v>
      </c>
      <c r="C8217" s="1" t="str">
        <f t="array" ref="C8217">_xlfn.XLOOKUP($B8217, sales_teams!$A$2:$A$36, sales_teams!$B$2:$B$36)</f>
        <v>Summer Sewald</v>
      </c>
      <c r="D8217" s="1" t="str">
        <f t="array" ref="D8217">_xlfn.XLOOKUP($B8217, sales_teams!$A$2:$A$36, sales_teams!$C$2:$C$36)</f>
        <v>West</v>
      </c>
      <c r="E8217" s="1" t="s">
        <v>109</v>
      </c>
      <c r="G8217" s="1" t="str">
        <f t="array" ref="G8217">IF($F8217="", "", _xlfn.XLOOKUP($F8217,accounts!$A$2:$A$86,accounts!$B$2:$B$86, "Other"))</f>
        <v/>
      </c>
      <c r="H8217" s="1" t="str">
        <f t="array" ref="H8217">IF($F8217="", "", IFS(_xlfn.XLOOKUP($F8217, accounts!$A$2:$A$86, accounts!$E$2:$E$86, 0)&gt;=1000, "Enterprise", _xlfn.XLOOKUP($F8217, accounts!$A$2:$A$86, accounts!$E$2:$E$86, 0)&gt;=100, "Mid-Market", TRUE, "SMB"))</f>
        <v/>
      </c>
      <c r="I8217" s="1" t="str">
        <f t="array" ref="I8217">IF($F8217="", "", _xlfn.XLOOKUP($F8217,accounts!$A$2:$A$86,accounts!$F$2:$F$86, "Other"))</f>
        <v/>
      </c>
      <c r="J8217" s="1" t="s">
        <v>189</v>
      </c>
      <c r="K8217" s="3">
        <v>43077.0</v>
      </c>
    </row>
    <row r="8218">
      <c r="A8218" s="1" t="s">
        <v>8423</v>
      </c>
      <c r="B8218" s="1" t="s">
        <v>102</v>
      </c>
      <c r="C8218" s="1" t="str">
        <f t="array" ref="C8218">_xlfn.XLOOKUP($B8218, sales_teams!$A$2:$A$36, sales_teams!$B$2:$B$36)</f>
        <v>Summer Sewald</v>
      </c>
      <c r="D8218" s="1" t="str">
        <f t="array" ref="D8218">_xlfn.XLOOKUP($B8218, sales_teams!$A$2:$A$36, sales_teams!$C$2:$C$36)</f>
        <v>West</v>
      </c>
      <c r="E8218" s="1" t="s">
        <v>109</v>
      </c>
      <c r="F8218" s="1" t="s">
        <v>97</v>
      </c>
      <c r="G8218" s="1" t="str">
        <f t="array" ref="G8218">IF($F8218="", "", _xlfn.XLOOKUP($F8218,accounts!$A$2:$A$86,accounts!$B$2:$B$86, "Other"))</f>
        <v>finance</v>
      </c>
      <c r="H8218" s="1" t="str">
        <f t="array" ref="H8218">IF($F8218="", "", IFS(_xlfn.XLOOKUP($F8218, accounts!$A$2:$A$86, accounts!$E$2:$E$86, 0)&gt;=1000, "Enterprise", _xlfn.XLOOKUP($F8218, accounts!$A$2:$A$86, accounts!$E$2:$E$86, 0)&gt;=100, "Mid-Market", TRUE, "SMB"))</f>
        <v>Mid-Market</v>
      </c>
      <c r="I8218" s="1" t="str">
        <f t="array" ref="I8218">IF($F8218="", "", _xlfn.XLOOKUP($F8218,accounts!$A$2:$A$86,accounts!$F$2:$F$86, "Other"))</f>
        <v>United States</v>
      </c>
      <c r="J8218" s="1" t="s">
        <v>131</v>
      </c>
      <c r="K8218" s="3">
        <v>43077.0</v>
      </c>
      <c r="L8218" s="3">
        <v>43098.0</v>
      </c>
      <c r="M8218" s="1">
        <v>1168.0</v>
      </c>
    </row>
    <row r="8219">
      <c r="A8219" s="1" t="s">
        <v>8424</v>
      </c>
      <c r="B8219" s="1" t="s">
        <v>34</v>
      </c>
      <c r="C8219" s="1" t="str">
        <f t="array" ref="C8219">_xlfn.XLOOKUP($B8219, sales_teams!$A$2:$A$36, sales_teams!$B$2:$B$36)</f>
        <v>Cara Losch</v>
      </c>
      <c r="D8219" s="1" t="str">
        <f t="array" ref="D8219">_xlfn.XLOOKUP($B8219, sales_teams!$A$2:$A$36, sales_teams!$C$2:$C$36)</f>
        <v>East</v>
      </c>
      <c r="E8219" s="1" t="s">
        <v>179</v>
      </c>
      <c r="F8219" s="1" t="s">
        <v>103</v>
      </c>
      <c r="G8219" s="1" t="str">
        <f t="array" ref="G8219">IF($F8219="", "", _xlfn.XLOOKUP($F8219,accounts!$A$2:$A$86,accounts!$B$2:$B$86, "Other"))</f>
        <v>retail</v>
      </c>
      <c r="H8219" s="1" t="str">
        <f t="array" ref="H8219">IF($F8219="", "", IFS(_xlfn.XLOOKUP($F8219, accounts!$A$2:$A$86, accounts!$E$2:$E$86, 0)&gt;=1000, "Enterprise", _xlfn.XLOOKUP($F8219, accounts!$A$2:$A$86, accounts!$E$2:$E$86, 0)&gt;=100, "Mid-Market", TRUE, "SMB"))</f>
        <v>Enterprise</v>
      </c>
      <c r="I8219" s="1" t="str">
        <f t="array" ref="I8219">IF($F8219="", "", _xlfn.XLOOKUP($F8219,accounts!$A$2:$A$86,accounts!$F$2:$F$86, "Other"))</f>
        <v>United States</v>
      </c>
      <c r="J8219" s="1" t="s">
        <v>131</v>
      </c>
      <c r="K8219" s="3">
        <v>43077.0</v>
      </c>
      <c r="L8219" s="3">
        <v>43087.0</v>
      </c>
      <c r="M8219" s="1">
        <v>48.0</v>
      </c>
    </row>
    <row r="8220">
      <c r="A8220" s="1" t="s">
        <v>8425</v>
      </c>
      <c r="B8220" s="1" t="s">
        <v>12</v>
      </c>
      <c r="C8220" s="1" t="str">
        <f t="array" ref="C8220">_xlfn.XLOOKUP($B8220, sales_teams!$A$2:$A$36, sales_teams!$B$2:$B$36)</f>
        <v>Dustin Brinkmann</v>
      </c>
      <c r="D8220" s="1" t="str">
        <f t="array" ref="D8220">_xlfn.XLOOKUP($B8220, sales_teams!$A$2:$A$36, sales_teams!$C$2:$C$36)</f>
        <v>Central</v>
      </c>
      <c r="E8220" s="1" t="s">
        <v>109</v>
      </c>
      <c r="F8220" s="1" t="s">
        <v>47</v>
      </c>
      <c r="G8220" s="1" t="str">
        <f t="array" ref="G8220">IF($F8220="", "", _xlfn.XLOOKUP($F8220,accounts!$A$2:$A$86,accounts!$B$2:$B$86, "Other"))</f>
        <v>retail</v>
      </c>
      <c r="H8220" s="1" t="str">
        <f t="array" ref="H8220">IF($F8220="", "", IFS(_xlfn.XLOOKUP($F8220, accounts!$A$2:$A$86, accounts!$E$2:$E$86, 0)&gt;=1000, "Enterprise", _xlfn.XLOOKUP($F8220, accounts!$A$2:$A$86, accounts!$E$2:$E$86, 0)&gt;=100, "Mid-Market", TRUE, "SMB"))</f>
        <v>Enterprise</v>
      </c>
      <c r="I8220" s="1" t="str">
        <f t="array" ref="I8220">IF($F8220="", "", _xlfn.XLOOKUP($F8220,accounts!$A$2:$A$86,accounts!$F$2:$F$86, "Other"))</f>
        <v>United States</v>
      </c>
      <c r="J8220" s="1" t="s">
        <v>131</v>
      </c>
      <c r="K8220" s="3">
        <v>43078.0</v>
      </c>
      <c r="L8220" s="3">
        <v>43093.0</v>
      </c>
      <c r="M8220" s="1">
        <v>986.0</v>
      </c>
    </row>
    <row r="8221">
      <c r="A8221" s="1" t="s">
        <v>8426</v>
      </c>
      <c r="B8221" s="1" t="s">
        <v>12</v>
      </c>
      <c r="C8221" s="1" t="str">
        <f t="array" ref="C8221">_xlfn.XLOOKUP($B8221, sales_teams!$A$2:$A$36, sales_teams!$B$2:$B$36)</f>
        <v>Dustin Brinkmann</v>
      </c>
      <c r="D8221" s="1" t="str">
        <f t="array" ref="D8221">_xlfn.XLOOKUP($B8221, sales_teams!$A$2:$A$36, sales_teams!$C$2:$C$36)</f>
        <v>Central</v>
      </c>
      <c r="E8221" s="1" t="s">
        <v>188</v>
      </c>
      <c r="F8221" s="1" t="s">
        <v>164</v>
      </c>
      <c r="G8221" s="1" t="str">
        <f t="array" ref="G8221">IF($F8221="", "", _xlfn.XLOOKUP($F8221,accounts!$A$2:$A$86,accounts!$B$2:$B$86, "Other"))</f>
        <v>retail</v>
      </c>
      <c r="H8221" s="1" t="str">
        <f t="array" ref="H8221">IF($F8221="", "", IFS(_xlfn.XLOOKUP($F8221, accounts!$A$2:$A$86, accounts!$E$2:$E$86, 0)&gt;=1000, "Enterprise", _xlfn.XLOOKUP($F8221, accounts!$A$2:$A$86, accounts!$E$2:$E$86, 0)&gt;=100, "Mid-Market", TRUE, "SMB"))</f>
        <v>Mid-Market</v>
      </c>
      <c r="I8221" s="1" t="str">
        <f t="array" ref="I8221">IF($F8221="", "", _xlfn.XLOOKUP($F8221,accounts!$A$2:$A$86,accounts!$F$2:$F$86, "Other"))</f>
        <v>United States</v>
      </c>
      <c r="J8221" s="1" t="s">
        <v>131</v>
      </c>
      <c r="K8221" s="3">
        <v>43078.0</v>
      </c>
      <c r="L8221" s="3">
        <v>43085.0</v>
      </c>
      <c r="M8221" s="1">
        <v>3843.0</v>
      </c>
    </row>
    <row r="8222">
      <c r="A8222" s="1" t="s">
        <v>8427</v>
      </c>
      <c r="B8222" s="1" t="s">
        <v>39</v>
      </c>
      <c r="C8222" s="1" t="str">
        <f t="array" ref="C8222">_xlfn.XLOOKUP($B8222, sales_teams!$A$2:$A$36, sales_teams!$B$2:$B$36)</f>
        <v>Cara Losch</v>
      </c>
      <c r="D8222" s="1" t="str">
        <f t="array" ref="D8222">_xlfn.XLOOKUP($B8222, sales_teams!$A$2:$A$36, sales_teams!$C$2:$C$36)</f>
        <v>East</v>
      </c>
      <c r="E8222" s="1" t="s">
        <v>194</v>
      </c>
      <c r="F8222" s="1" t="s">
        <v>103</v>
      </c>
      <c r="G8222" s="1" t="str">
        <f t="array" ref="G8222">IF($F8222="", "", _xlfn.XLOOKUP($F8222,accounts!$A$2:$A$86,accounts!$B$2:$B$86, "Other"))</f>
        <v>retail</v>
      </c>
      <c r="H8222" s="1" t="str">
        <f t="array" ref="H8222">IF($F8222="", "", IFS(_xlfn.XLOOKUP($F8222, accounts!$A$2:$A$86, accounts!$E$2:$E$86, 0)&gt;=1000, "Enterprise", _xlfn.XLOOKUP($F8222, accounts!$A$2:$A$86, accounts!$E$2:$E$86, 0)&gt;=100, "Mid-Market", TRUE, "SMB"))</f>
        <v>Enterprise</v>
      </c>
      <c r="I8222" s="1" t="str">
        <f t="array" ref="I8222">IF($F8222="", "", _xlfn.XLOOKUP($F8222,accounts!$A$2:$A$86,accounts!$F$2:$F$86, "Other"))</f>
        <v>United States</v>
      </c>
      <c r="J8222" s="1" t="s">
        <v>131</v>
      </c>
      <c r="K8222" s="3">
        <v>43078.0</v>
      </c>
      <c r="L8222" s="3">
        <v>43086.0</v>
      </c>
      <c r="M8222" s="1">
        <v>5143.0</v>
      </c>
    </row>
    <row r="8223">
      <c r="A8223" s="1" t="s">
        <v>8428</v>
      </c>
      <c r="B8223" s="1" t="s">
        <v>26</v>
      </c>
      <c r="C8223" s="1" t="str">
        <f t="array" ref="C8223">_xlfn.XLOOKUP($B8223, sales_teams!$A$2:$A$36, sales_teams!$B$2:$B$36)</f>
        <v>Melvin Marxen</v>
      </c>
      <c r="D8223" s="1" t="str">
        <f t="array" ref="D8223">_xlfn.XLOOKUP($B8223, sales_teams!$A$2:$A$36, sales_teams!$C$2:$C$36)</f>
        <v>Central</v>
      </c>
      <c r="E8223" s="1" t="s">
        <v>179</v>
      </c>
      <c r="F8223" s="1" t="s">
        <v>56</v>
      </c>
      <c r="G8223" s="1" t="str">
        <f t="array" ref="G8223">IF($F8223="", "", _xlfn.XLOOKUP($F8223,accounts!$A$2:$A$86,accounts!$B$2:$B$86, "Other"))</f>
        <v>software</v>
      </c>
      <c r="H8223" s="1" t="str">
        <f t="array" ref="H8223">IF($F8223="", "", IFS(_xlfn.XLOOKUP($F8223, accounts!$A$2:$A$86, accounts!$E$2:$E$86, 0)&gt;=1000, "Enterprise", _xlfn.XLOOKUP($F8223, accounts!$A$2:$A$86, accounts!$E$2:$E$86, 0)&gt;=100, "Mid-Market", TRUE, "SMB"))</f>
        <v>Enterprise</v>
      </c>
      <c r="I8223" s="1" t="str">
        <f t="array" ref="I8223">IF($F8223="", "", _xlfn.XLOOKUP($F8223,accounts!$A$2:$A$86,accounts!$F$2:$F$86, "Other"))</f>
        <v>United States</v>
      </c>
      <c r="J8223" s="1" t="s">
        <v>131</v>
      </c>
      <c r="K8223" s="3">
        <v>43078.0</v>
      </c>
      <c r="L8223" s="3">
        <v>43093.0</v>
      </c>
      <c r="M8223" s="1">
        <v>52.0</v>
      </c>
    </row>
    <row r="8224">
      <c r="A8224" s="1" t="s">
        <v>8429</v>
      </c>
      <c r="B8224" s="1" t="s">
        <v>99</v>
      </c>
      <c r="C8224" s="1" t="str">
        <f t="array" ref="C8224">_xlfn.XLOOKUP($B8224, sales_teams!$A$2:$A$36, sales_teams!$B$2:$B$36)</f>
        <v>Summer Sewald</v>
      </c>
      <c r="D8224" s="1" t="str">
        <f t="array" ref="D8224">_xlfn.XLOOKUP($B8224, sales_teams!$A$2:$A$36, sales_teams!$C$2:$C$36)</f>
        <v>West</v>
      </c>
      <c r="E8224" s="1" t="s">
        <v>194</v>
      </c>
      <c r="F8224" s="1" t="s">
        <v>151</v>
      </c>
      <c r="G8224" s="1" t="str">
        <f t="array" ref="G8224">IF($F8224="", "", _xlfn.XLOOKUP($F8224,accounts!$A$2:$A$86,accounts!$B$2:$B$86, "Other"))</f>
        <v>software</v>
      </c>
      <c r="H8224" s="1" t="str">
        <f t="array" ref="H8224">IF($F8224="", "", IFS(_xlfn.XLOOKUP($F8224, accounts!$A$2:$A$86, accounts!$E$2:$E$86, 0)&gt;=1000, "Enterprise", _xlfn.XLOOKUP($F8224, accounts!$A$2:$A$86, accounts!$E$2:$E$86, 0)&gt;=100, "Mid-Market", TRUE, "SMB"))</f>
        <v>Enterprise</v>
      </c>
      <c r="I8224" s="1" t="str">
        <f t="array" ref="I8224">IF($F8224="", "", _xlfn.XLOOKUP($F8224,accounts!$A$2:$A$86,accounts!$F$2:$F$86, "Other"))</f>
        <v>United States</v>
      </c>
      <c r="J8224" s="1" t="s">
        <v>131</v>
      </c>
      <c r="K8224" s="3">
        <v>43078.0</v>
      </c>
      <c r="L8224" s="3">
        <v>43092.0</v>
      </c>
      <c r="M8224" s="1">
        <v>5576.0</v>
      </c>
    </row>
    <row r="8225">
      <c r="A8225" s="1" t="s">
        <v>8430</v>
      </c>
      <c r="B8225" s="1" t="s">
        <v>104</v>
      </c>
      <c r="C8225" s="1" t="str">
        <f t="array" ref="C8225">_xlfn.XLOOKUP($B8225, sales_teams!$A$2:$A$36, sales_teams!$B$2:$B$36)</f>
        <v>Summer Sewald</v>
      </c>
      <c r="D8225" s="1" t="str">
        <f t="array" ref="D8225">_xlfn.XLOOKUP($B8225, sales_teams!$A$2:$A$36, sales_teams!$C$2:$C$36)</f>
        <v>West</v>
      </c>
      <c r="E8225" s="1" t="s">
        <v>179</v>
      </c>
      <c r="F8225" s="1" t="s">
        <v>161</v>
      </c>
      <c r="G8225" s="1" t="str">
        <f t="array" ref="G8225">IF($F8225="", "", _xlfn.XLOOKUP($F8225,accounts!$A$2:$A$86,accounts!$B$2:$B$86, "Other"))</f>
        <v>marketing</v>
      </c>
      <c r="H8225" s="1" t="str">
        <f t="array" ref="H8225">IF($F8225="", "", IFS(_xlfn.XLOOKUP($F8225, accounts!$A$2:$A$86, accounts!$E$2:$E$86, 0)&gt;=1000, "Enterprise", _xlfn.XLOOKUP($F8225, accounts!$A$2:$A$86, accounts!$E$2:$E$86, 0)&gt;=100, "Mid-Market", TRUE, "SMB"))</f>
        <v>Enterprise</v>
      </c>
      <c r="I8225" s="1" t="str">
        <f t="array" ref="I8225">IF($F8225="", "", _xlfn.XLOOKUP($F8225,accounts!$A$2:$A$86,accounts!$F$2:$F$86, "Other"))</f>
        <v>Poland</v>
      </c>
      <c r="J8225" s="1" t="s">
        <v>131</v>
      </c>
      <c r="K8225" s="3">
        <v>43078.0</v>
      </c>
      <c r="L8225" s="3">
        <v>43087.0</v>
      </c>
      <c r="M8225" s="1">
        <v>59.0</v>
      </c>
    </row>
    <row r="8226">
      <c r="A8226" s="1" t="s">
        <v>8431</v>
      </c>
      <c r="B8226" s="1" t="s">
        <v>102</v>
      </c>
      <c r="C8226" s="1" t="str">
        <f t="array" ref="C8226">_xlfn.XLOOKUP($B8226, sales_teams!$A$2:$A$36, sales_teams!$B$2:$B$36)</f>
        <v>Summer Sewald</v>
      </c>
      <c r="D8226" s="1" t="str">
        <f t="array" ref="D8226">_xlfn.XLOOKUP($B8226, sales_teams!$A$2:$A$36, sales_teams!$C$2:$C$36)</f>
        <v>West</v>
      </c>
      <c r="E8226" s="1" t="s">
        <v>148</v>
      </c>
      <c r="F8226" s="1" t="s">
        <v>124</v>
      </c>
      <c r="G8226" s="1" t="str">
        <f t="array" ref="G8226">IF($F8226="", "", _xlfn.XLOOKUP($F8226,accounts!$A$2:$A$86,accounts!$B$2:$B$86, "Other"))</f>
        <v>retail</v>
      </c>
      <c r="H8226" s="1" t="str">
        <f t="array" ref="H8226">IF($F8226="", "", IFS(_xlfn.XLOOKUP($F8226, accounts!$A$2:$A$86, accounts!$E$2:$E$86, 0)&gt;=1000, "Enterprise", _xlfn.XLOOKUP($F8226, accounts!$A$2:$A$86, accounts!$E$2:$E$86, 0)&gt;=100, "Mid-Market", TRUE, "SMB"))</f>
        <v>Enterprise</v>
      </c>
      <c r="I8226" s="1" t="str">
        <f t="array" ref="I8226">IF($F8226="", "", _xlfn.XLOOKUP($F8226,accounts!$A$2:$A$86,accounts!$F$2:$F$86, "Other"))</f>
        <v>United States</v>
      </c>
      <c r="J8226" s="1" t="s">
        <v>131</v>
      </c>
      <c r="K8226" s="3">
        <v>43078.0</v>
      </c>
      <c r="L8226" s="3">
        <v>43096.0</v>
      </c>
      <c r="M8226" s="1">
        <v>4178.0</v>
      </c>
    </row>
    <row r="8227">
      <c r="A8227" s="1" t="s">
        <v>8432</v>
      </c>
      <c r="B8227" s="1" t="s">
        <v>92</v>
      </c>
      <c r="C8227" s="1" t="str">
        <f t="array" ref="C8227">_xlfn.XLOOKUP($B8227, sales_teams!$A$2:$A$36, sales_teams!$B$2:$B$36)</f>
        <v>Celia Rouche</v>
      </c>
      <c r="D8227" s="1" t="str">
        <f t="array" ref="D8227">_xlfn.XLOOKUP($B8227, sales_teams!$A$2:$A$36, sales_teams!$C$2:$C$36)</f>
        <v>West</v>
      </c>
      <c r="E8227" s="1" t="s">
        <v>109</v>
      </c>
      <c r="F8227" s="1" t="s">
        <v>130</v>
      </c>
      <c r="G8227" s="1" t="str">
        <f t="array" ref="G8227">IF($F8227="", "", _xlfn.XLOOKUP($F8227,accounts!$A$2:$A$86,accounts!$B$2:$B$86, "Other"))</f>
        <v>medical</v>
      </c>
      <c r="H8227" s="1" t="str">
        <f t="array" ref="H8227">IF($F8227="", "", IFS(_xlfn.XLOOKUP($F8227, accounts!$A$2:$A$86, accounts!$E$2:$E$86, 0)&gt;=1000, "Enterprise", _xlfn.XLOOKUP($F8227, accounts!$A$2:$A$86, accounts!$E$2:$E$86, 0)&gt;=100, "Mid-Market", TRUE, "SMB"))</f>
        <v>Enterprise</v>
      </c>
      <c r="I8227" s="1" t="str">
        <f t="array" ref="I8227">IF($F8227="", "", _xlfn.XLOOKUP($F8227,accounts!$A$2:$A$86,accounts!$F$2:$F$86, "Other"))</f>
        <v>United States</v>
      </c>
      <c r="J8227" s="1" t="s">
        <v>131</v>
      </c>
      <c r="K8227" s="3">
        <v>43078.0</v>
      </c>
      <c r="L8227" s="3">
        <v>43094.0</v>
      </c>
      <c r="M8227" s="1">
        <v>1192.0</v>
      </c>
    </row>
    <row r="8228">
      <c r="A8228" s="1" t="s">
        <v>8433</v>
      </c>
      <c r="B8228" s="1" t="s">
        <v>107</v>
      </c>
      <c r="C8228" s="1" t="str">
        <f t="array" ref="C8228">_xlfn.XLOOKUP($B8228, sales_teams!$A$2:$A$36, sales_teams!$B$2:$B$36)</f>
        <v>Summer Sewald</v>
      </c>
      <c r="D8228" s="1" t="str">
        <f t="array" ref="D8228">_xlfn.XLOOKUP($B8228, sales_teams!$A$2:$A$36, sales_teams!$C$2:$C$36)</f>
        <v>West</v>
      </c>
      <c r="E8228" s="1" t="s">
        <v>181</v>
      </c>
      <c r="G8228" s="1" t="str">
        <f t="array" ref="G8228">IF($F8228="", "", _xlfn.XLOOKUP($F8228,accounts!$A$2:$A$86,accounts!$B$2:$B$86, "Other"))</f>
        <v/>
      </c>
      <c r="H8228" s="1" t="str">
        <f t="array" ref="H8228">IF($F8228="", "", IFS(_xlfn.XLOOKUP($F8228, accounts!$A$2:$A$86, accounts!$E$2:$E$86, 0)&gt;=1000, "Enterprise", _xlfn.XLOOKUP($F8228, accounts!$A$2:$A$86, accounts!$E$2:$E$86, 0)&gt;=100, "Mid-Market", TRUE, "SMB"))</f>
        <v/>
      </c>
      <c r="I8228" s="1" t="str">
        <f t="array" ref="I8228">IF($F8228="", "", _xlfn.XLOOKUP($F8228,accounts!$A$2:$A$86,accounts!$F$2:$F$86, "Other"))</f>
        <v/>
      </c>
      <c r="J8228" s="1" t="s">
        <v>189</v>
      </c>
      <c r="K8228" s="3">
        <v>43078.0</v>
      </c>
    </row>
    <row r="8229">
      <c r="A8229" s="1" t="s">
        <v>8434</v>
      </c>
      <c r="B8229" s="1" t="s">
        <v>28</v>
      </c>
      <c r="C8229" s="1" t="str">
        <f t="array" ref="C8229">_xlfn.XLOOKUP($B8229, sales_teams!$A$2:$A$36, sales_teams!$B$2:$B$36)</f>
        <v>Melvin Marxen</v>
      </c>
      <c r="D8229" s="1" t="str">
        <f t="array" ref="D8229">_xlfn.XLOOKUP($B8229, sales_teams!$A$2:$A$36, sales_teams!$C$2:$C$36)</f>
        <v>Central</v>
      </c>
      <c r="E8229" s="1" t="s">
        <v>109</v>
      </c>
      <c r="F8229" s="1" t="s">
        <v>64</v>
      </c>
      <c r="G8229" s="1" t="str">
        <f t="array" ref="G8229">IF($F8229="", "", _xlfn.XLOOKUP($F8229,accounts!$A$2:$A$86,accounts!$B$2:$B$86, "Other"))</f>
        <v>technology</v>
      </c>
      <c r="H8229" s="1" t="str">
        <f t="array" ref="H8229">IF($F8229="", "", IFS(_xlfn.XLOOKUP($F8229, accounts!$A$2:$A$86, accounts!$E$2:$E$86, 0)&gt;=1000, "Enterprise", _xlfn.XLOOKUP($F8229, accounts!$A$2:$A$86, accounts!$E$2:$E$86, 0)&gt;=100, "Mid-Market", TRUE, "SMB"))</f>
        <v>Enterprise</v>
      </c>
      <c r="I8229" s="1" t="str">
        <f t="array" ref="I8229">IF($F8229="", "", _xlfn.XLOOKUP($F8229,accounts!$A$2:$A$86,accounts!$F$2:$F$86, "Other"))</f>
        <v>United States</v>
      </c>
      <c r="J8229" s="1" t="s">
        <v>131</v>
      </c>
      <c r="K8229" s="3">
        <v>43078.0</v>
      </c>
      <c r="L8229" s="3">
        <v>43093.0</v>
      </c>
      <c r="M8229" s="1">
        <v>1047.0</v>
      </c>
    </row>
    <row r="8230">
      <c r="A8230" s="1" t="s">
        <v>8435</v>
      </c>
      <c r="B8230" s="1" t="s">
        <v>54</v>
      </c>
      <c r="C8230" s="1" t="str">
        <f t="array" ref="C8230">_xlfn.XLOOKUP($B8230, sales_teams!$A$2:$A$36, sales_teams!$B$2:$B$36)</f>
        <v>Rocco Neubert</v>
      </c>
      <c r="D8230" s="1" t="str">
        <f t="array" ref="D8230">_xlfn.XLOOKUP($B8230, sales_teams!$A$2:$A$36, sales_teams!$C$2:$C$36)</f>
        <v>East</v>
      </c>
      <c r="E8230" s="1" t="s">
        <v>194</v>
      </c>
      <c r="F8230" s="1" t="s">
        <v>125</v>
      </c>
      <c r="G8230" s="1" t="str">
        <f t="array" ref="G8230">IF($F8230="", "", _xlfn.XLOOKUP($F8230,accounts!$A$2:$A$86,accounts!$B$2:$B$86, "Other"))</f>
        <v>software</v>
      </c>
      <c r="H8230" s="1" t="str">
        <f t="array" ref="H8230">IF($F8230="", "", IFS(_xlfn.XLOOKUP($F8230, accounts!$A$2:$A$86, accounts!$E$2:$E$86, 0)&gt;=1000, "Enterprise", _xlfn.XLOOKUP($F8230, accounts!$A$2:$A$86, accounts!$E$2:$E$86, 0)&gt;=100, "Mid-Market", TRUE, "SMB"))</f>
        <v>Enterprise</v>
      </c>
      <c r="I8230" s="1" t="str">
        <f t="array" ref="I8230">IF($F8230="", "", _xlfn.XLOOKUP($F8230,accounts!$A$2:$A$86,accounts!$F$2:$F$86, "Other"))</f>
        <v>United States</v>
      </c>
      <c r="J8230" s="1" t="s">
        <v>131</v>
      </c>
      <c r="K8230" s="3">
        <v>43078.0</v>
      </c>
      <c r="L8230" s="3">
        <v>43086.0</v>
      </c>
      <c r="M8230" s="1">
        <v>6456.0</v>
      </c>
    </row>
    <row r="8231">
      <c r="A8231" s="1" t="s">
        <v>8436</v>
      </c>
      <c r="B8231" s="1" t="s">
        <v>41</v>
      </c>
      <c r="C8231" s="1" t="str">
        <f t="array" ref="C8231">_xlfn.XLOOKUP($B8231, sales_teams!$A$2:$A$36, sales_teams!$B$2:$B$36)</f>
        <v>Cara Losch</v>
      </c>
      <c r="D8231" s="1" t="str">
        <f t="array" ref="D8231">_xlfn.XLOOKUP($B8231, sales_teams!$A$2:$A$36, sales_teams!$C$2:$C$36)</f>
        <v>East</v>
      </c>
      <c r="E8231" s="1" t="s">
        <v>148</v>
      </c>
      <c r="F8231" s="1" t="s">
        <v>169</v>
      </c>
      <c r="G8231" s="1" t="str">
        <f t="array" ref="G8231">IF($F8231="", "", _xlfn.XLOOKUP($F8231,accounts!$A$2:$A$86,accounts!$B$2:$B$86, "Other"))</f>
        <v>entertainment</v>
      </c>
      <c r="H8231" s="1" t="str">
        <f t="array" ref="H8231">IF($F8231="", "", IFS(_xlfn.XLOOKUP($F8231, accounts!$A$2:$A$86, accounts!$E$2:$E$86, 0)&gt;=1000, "Enterprise", _xlfn.XLOOKUP($F8231, accounts!$A$2:$A$86, accounts!$E$2:$E$86, 0)&gt;=100, "Mid-Market", TRUE, "SMB"))</f>
        <v>Enterprise</v>
      </c>
      <c r="I8231" s="1" t="str">
        <f t="array" ref="I8231">IF($F8231="", "", _xlfn.XLOOKUP($F8231,accounts!$A$2:$A$86,accounts!$F$2:$F$86, "Other"))</f>
        <v>United States</v>
      </c>
      <c r="J8231" s="1" t="s">
        <v>192</v>
      </c>
      <c r="K8231" s="3">
        <v>43078.0</v>
      </c>
      <c r="L8231" s="3">
        <v>43098.0</v>
      </c>
      <c r="M8231" s="1">
        <v>0.0</v>
      </c>
    </row>
    <row r="8232">
      <c r="A8232" s="1" t="s">
        <v>8437</v>
      </c>
      <c r="B8232" s="1" t="s">
        <v>7</v>
      </c>
      <c r="C8232" s="1" t="str">
        <f t="array" ref="C8232">_xlfn.XLOOKUP($B8232, sales_teams!$A$2:$A$36, sales_teams!$B$2:$B$36)</f>
        <v>Dustin Brinkmann</v>
      </c>
      <c r="D8232" s="1" t="str">
        <f t="array" ref="D8232">_xlfn.XLOOKUP($B8232, sales_teams!$A$2:$A$36, sales_teams!$C$2:$C$36)</f>
        <v>Central</v>
      </c>
      <c r="E8232" s="1" t="s">
        <v>181</v>
      </c>
      <c r="F8232" s="1" t="s">
        <v>149</v>
      </c>
      <c r="G8232" s="1" t="str">
        <f t="array" ref="G8232">IF($F8232="", "", _xlfn.XLOOKUP($F8232,accounts!$A$2:$A$86,accounts!$B$2:$B$86, "Other"))</f>
        <v>medical</v>
      </c>
      <c r="H8232" s="1" t="str">
        <f t="array" ref="H8232">IF($F8232="", "", IFS(_xlfn.XLOOKUP($F8232, accounts!$A$2:$A$86, accounts!$E$2:$E$86, 0)&gt;=1000, "Enterprise", _xlfn.XLOOKUP($F8232, accounts!$A$2:$A$86, accounts!$E$2:$E$86, 0)&gt;=100, "Mid-Market", TRUE, "SMB"))</f>
        <v>Enterprise</v>
      </c>
      <c r="I8232" s="1" t="str">
        <f t="array" ref="I8232">IF($F8232="", "", _xlfn.XLOOKUP($F8232,accounts!$A$2:$A$86,accounts!$F$2:$F$86, "Other"))</f>
        <v>United States</v>
      </c>
      <c r="J8232" s="1" t="s">
        <v>192</v>
      </c>
      <c r="K8232" s="3">
        <v>43079.0</v>
      </c>
      <c r="L8232" s="3">
        <v>43088.0</v>
      </c>
      <c r="M8232" s="1">
        <v>0.0</v>
      </c>
    </row>
    <row r="8233">
      <c r="A8233" s="1" t="s">
        <v>8438</v>
      </c>
      <c r="B8233" s="1" t="s">
        <v>30</v>
      </c>
      <c r="C8233" s="1" t="str">
        <f t="array" ref="C8233">_xlfn.XLOOKUP($B8233, sales_teams!$A$2:$A$36, sales_teams!$B$2:$B$36)</f>
        <v>Melvin Marxen</v>
      </c>
      <c r="D8233" s="1" t="str">
        <f t="array" ref="D8233">_xlfn.XLOOKUP($B8233, sales_teams!$A$2:$A$36, sales_teams!$C$2:$C$36)</f>
        <v>Central</v>
      </c>
      <c r="E8233" s="1" t="s">
        <v>148</v>
      </c>
      <c r="F8233" s="1" t="s">
        <v>78</v>
      </c>
      <c r="G8233" s="1" t="str">
        <f t="array" ref="G8233">IF($F8233="", "", _xlfn.XLOOKUP($F8233,accounts!$A$2:$A$86,accounts!$B$2:$B$86, "Other"))</f>
        <v>marketing</v>
      </c>
      <c r="H8233" s="1" t="str">
        <f t="array" ref="H8233">IF($F8233="", "", IFS(_xlfn.XLOOKUP($F8233, accounts!$A$2:$A$86, accounts!$E$2:$E$86, 0)&gt;=1000, "Enterprise", _xlfn.XLOOKUP($F8233, accounts!$A$2:$A$86, accounts!$E$2:$E$86, 0)&gt;=100, "Mid-Market", TRUE, "SMB"))</f>
        <v>Enterprise</v>
      </c>
      <c r="I8233" s="1" t="str">
        <f t="array" ref="I8233">IF($F8233="", "", _xlfn.XLOOKUP($F8233,accounts!$A$2:$A$86,accounts!$F$2:$F$86, "Other"))</f>
        <v>United States</v>
      </c>
      <c r="J8233" s="1" t="s">
        <v>131</v>
      </c>
      <c r="K8233" s="3">
        <v>43079.0</v>
      </c>
      <c r="L8233" s="3">
        <v>43086.0</v>
      </c>
      <c r="M8233" s="1">
        <v>4755.0</v>
      </c>
    </row>
    <row r="8234">
      <c r="A8234" s="1" t="s">
        <v>8439</v>
      </c>
      <c r="B8234" s="1" t="s">
        <v>107</v>
      </c>
      <c r="C8234" s="1" t="str">
        <f t="array" ref="C8234">_xlfn.XLOOKUP($B8234, sales_teams!$A$2:$A$36, sales_teams!$B$2:$B$36)</f>
        <v>Summer Sewald</v>
      </c>
      <c r="D8234" s="1" t="str">
        <f t="array" ref="D8234">_xlfn.XLOOKUP($B8234, sales_teams!$A$2:$A$36, sales_teams!$C$2:$C$36)</f>
        <v>West</v>
      </c>
      <c r="E8234" s="1" t="s">
        <v>179</v>
      </c>
      <c r="F8234" s="1" t="s">
        <v>170</v>
      </c>
      <c r="G8234" s="1" t="str">
        <f t="array" ref="G8234">IF($F8234="", "", _xlfn.XLOOKUP($F8234,accounts!$A$2:$A$86,accounts!$B$2:$B$86, "Other"))</f>
        <v>employment</v>
      </c>
      <c r="H8234" s="1" t="str">
        <f t="array" ref="H8234">IF($F8234="", "", IFS(_xlfn.XLOOKUP($F8234, accounts!$A$2:$A$86, accounts!$E$2:$E$86, 0)&gt;=1000, "Enterprise", _xlfn.XLOOKUP($F8234, accounts!$A$2:$A$86, accounts!$E$2:$E$86, 0)&gt;=100, "Mid-Market", TRUE, "SMB"))</f>
        <v>Enterprise</v>
      </c>
      <c r="I8234" s="1" t="str">
        <f t="array" ref="I8234">IF($F8234="", "", _xlfn.XLOOKUP($F8234,accounts!$A$2:$A$86,accounts!$F$2:$F$86, "Other"))</f>
        <v>United States</v>
      </c>
      <c r="J8234" s="1" t="s">
        <v>131</v>
      </c>
      <c r="K8234" s="3">
        <v>43079.0</v>
      </c>
      <c r="L8234" s="3">
        <v>43094.0</v>
      </c>
      <c r="M8234" s="1">
        <v>55.0</v>
      </c>
    </row>
    <row r="8235">
      <c r="A8235" s="1" t="s">
        <v>8440</v>
      </c>
      <c r="B8235" s="1" t="s">
        <v>60</v>
      </c>
      <c r="C8235" s="1" t="str">
        <f t="array" ref="C8235">_xlfn.XLOOKUP($B8235, sales_teams!$A$2:$A$36, sales_teams!$B$2:$B$36)</f>
        <v>Celia Rouche</v>
      </c>
      <c r="D8235" s="1" t="str">
        <f t="array" ref="D8235">_xlfn.XLOOKUP($B8235, sales_teams!$A$2:$A$36, sales_teams!$C$2:$C$36)</f>
        <v>West</v>
      </c>
      <c r="E8235" s="1" t="s">
        <v>188</v>
      </c>
      <c r="F8235" s="1" t="s">
        <v>85</v>
      </c>
      <c r="G8235" s="1" t="str">
        <f t="array" ref="G8235">IF($F8235="", "", _xlfn.XLOOKUP($F8235,accounts!$A$2:$A$86,accounts!$B$2:$B$86, "Other"))</f>
        <v>telecommunications</v>
      </c>
      <c r="H8235" s="1" t="str">
        <f t="array" ref="H8235">IF($F8235="", "", IFS(_xlfn.XLOOKUP($F8235, accounts!$A$2:$A$86, accounts!$E$2:$E$86, 0)&gt;=1000, "Enterprise", _xlfn.XLOOKUP($F8235, accounts!$A$2:$A$86, accounts!$E$2:$E$86, 0)&gt;=100, "Mid-Market", TRUE, "SMB"))</f>
        <v>Enterprise</v>
      </c>
      <c r="I8235" s="1" t="str">
        <f t="array" ref="I8235">IF($F8235="", "", _xlfn.XLOOKUP($F8235,accounts!$A$2:$A$86,accounts!$F$2:$F$86, "Other"))</f>
        <v>United States</v>
      </c>
      <c r="J8235" s="1" t="s">
        <v>131</v>
      </c>
      <c r="K8235" s="3">
        <v>43079.0</v>
      </c>
      <c r="L8235" s="3">
        <v>43087.0</v>
      </c>
      <c r="M8235" s="1">
        <v>3078.0</v>
      </c>
    </row>
    <row r="8236">
      <c r="A8236" s="1" t="s">
        <v>8441</v>
      </c>
      <c r="B8236" s="1" t="s">
        <v>105</v>
      </c>
      <c r="C8236" s="1" t="str">
        <f t="array" ref="C8236">_xlfn.XLOOKUP($B8236, sales_teams!$A$2:$A$36, sales_teams!$B$2:$B$36)</f>
        <v>Summer Sewald</v>
      </c>
      <c r="D8236" s="1" t="str">
        <f t="array" ref="D8236">_xlfn.XLOOKUP($B8236, sales_teams!$A$2:$A$36, sales_teams!$C$2:$C$36)</f>
        <v>West</v>
      </c>
      <c r="E8236" s="1" t="s">
        <v>194</v>
      </c>
      <c r="F8236" s="1" t="s">
        <v>163</v>
      </c>
      <c r="G8236" s="1" t="str">
        <f t="array" ref="G8236">IF($F8236="", "", _xlfn.XLOOKUP($F8236,accounts!$A$2:$A$86,accounts!$B$2:$B$86, "Other"))</f>
        <v>medical</v>
      </c>
      <c r="H8236" s="1" t="str">
        <f t="array" ref="H8236">IF($F8236="", "", IFS(_xlfn.XLOOKUP($F8236, accounts!$A$2:$A$86, accounts!$E$2:$E$86, 0)&gt;=1000, "Enterprise", _xlfn.XLOOKUP($F8236, accounts!$A$2:$A$86, accounts!$E$2:$E$86, 0)&gt;=100, "Mid-Market", TRUE, "SMB"))</f>
        <v>Mid-Market</v>
      </c>
      <c r="I8236" s="1" t="str">
        <f t="array" ref="I8236">IF($F8236="", "", _xlfn.XLOOKUP($F8236,accounts!$A$2:$A$86,accounts!$F$2:$F$86, "Other"))</f>
        <v>United States</v>
      </c>
      <c r="J8236" s="1" t="s">
        <v>189</v>
      </c>
      <c r="K8236" s="3">
        <v>43079.0</v>
      </c>
    </row>
    <row r="8237">
      <c r="A8237" s="1" t="s">
        <v>8442</v>
      </c>
      <c r="B8237" s="1" t="s">
        <v>7</v>
      </c>
      <c r="C8237" s="1" t="str">
        <f t="array" ref="C8237">_xlfn.XLOOKUP($B8237, sales_teams!$A$2:$A$36, sales_teams!$B$2:$B$36)</f>
        <v>Dustin Brinkmann</v>
      </c>
      <c r="D8237" s="1" t="str">
        <f t="array" ref="D8237">_xlfn.XLOOKUP($B8237, sales_teams!$A$2:$A$36, sales_teams!$C$2:$C$36)</f>
        <v>Central</v>
      </c>
      <c r="E8237" s="1" t="s">
        <v>181</v>
      </c>
      <c r="F8237" s="1" t="s">
        <v>56</v>
      </c>
      <c r="G8237" s="1" t="str">
        <f t="array" ref="G8237">IF($F8237="", "", _xlfn.XLOOKUP($F8237,accounts!$A$2:$A$86,accounts!$B$2:$B$86, "Other"))</f>
        <v>software</v>
      </c>
      <c r="H8237" s="1" t="str">
        <f t="array" ref="H8237">IF($F8237="", "", IFS(_xlfn.XLOOKUP($F8237, accounts!$A$2:$A$86, accounts!$E$2:$E$86, 0)&gt;=1000, "Enterprise", _xlfn.XLOOKUP($F8237, accounts!$A$2:$A$86, accounts!$E$2:$E$86, 0)&gt;=100, "Mid-Market", TRUE, "SMB"))</f>
        <v>Enterprise</v>
      </c>
      <c r="I8237" s="1" t="str">
        <f t="array" ref="I8237">IF($F8237="", "", _xlfn.XLOOKUP($F8237,accounts!$A$2:$A$86,accounts!$F$2:$F$86, "Other"))</f>
        <v>United States</v>
      </c>
      <c r="J8237" s="1" t="s">
        <v>131</v>
      </c>
      <c r="K8237" s="3">
        <v>43080.0</v>
      </c>
      <c r="L8237" s="3">
        <v>43097.0</v>
      </c>
      <c r="M8237" s="1">
        <v>537.0</v>
      </c>
    </row>
    <row r="8238">
      <c r="A8238" s="1" t="s">
        <v>8443</v>
      </c>
      <c r="B8238" s="1" t="s">
        <v>26</v>
      </c>
      <c r="C8238" s="1" t="str">
        <f t="array" ref="C8238">_xlfn.XLOOKUP($B8238, sales_teams!$A$2:$A$36, sales_teams!$B$2:$B$36)</f>
        <v>Melvin Marxen</v>
      </c>
      <c r="D8238" s="1" t="str">
        <f t="array" ref="D8238">_xlfn.XLOOKUP($B8238, sales_teams!$A$2:$A$36, sales_teams!$C$2:$C$36)</f>
        <v>Central</v>
      </c>
      <c r="E8238" s="1" t="s">
        <v>109</v>
      </c>
      <c r="F8238" s="1" t="s">
        <v>119</v>
      </c>
      <c r="G8238" s="1" t="str">
        <f t="array" ref="G8238">IF($F8238="", "", _xlfn.XLOOKUP($F8238,accounts!$A$2:$A$86,accounts!$B$2:$B$86, "Other"))</f>
        <v>technology</v>
      </c>
      <c r="H8238" s="1" t="str">
        <f t="array" ref="H8238">IF($F8238="", "", IFS(_xlfn.XLOOKUP($F8238, accounts!$A$2:$A$86, accounts!$E$2:$E$86, 0)&gt;=1000, "Enterprise", _xlfn.XLOOKUP($F8238, accounts!$A$2:$A$86, accounts!$E$2:$E$86, 0)&gt;=100, "Mid-Market", TRUE, "SMB"))</f>
        <v>Enterprise</v>
      </c>
      <c r="I8238" s="1" t="str">
        <f t="array" ref="I8238">IF($F8238="", "", _xlfn.XLOOKUP($F8238,accounts!$A$2:$A$86,accounts!$F$2:$F$86, "Other"))</f>
        <v>Korea</v>
      </c>
      <c r="J8238" s="1" t="s">
        <v>131</v>
      </c>
      <c r="K8238" s="3">
        <v>43080.0</v>
      </c>
      <c r="L8238" s="3">
        <v>43087.0</v>
      </c>
      <c r="M8238" s="1">
        <v>1220.0</v>
      </c>
    </row>
    <row r="8239">
      <c r="A8239" s="1" t="s">
        <v>8444</v>
      </c>
      <c r="B8239" s="1" t="s">
        <v>92</v>
      </c>
      <c r="C8239" s="1" t="str">
        <f t="array" ref="C8239">_xlfn.XLOOKUP($B8239, sales_teams!$A$2:$A$36, sales_teams!$B$2:$B$36)</f>
        <v>Celia Rouche</v>
      </c>
      <c r="D8239" s="1" t="str">
        <f t="array" ref="D8239">_xlfn.XLOOKUP($B8239, sales_teams!$A$2:$A$36, sales_teams!$C$2:$C$36)</f>
        <v>West</v>
      </c>
      <c r="E8239" s="1" t="s">
        <v>179</v>
      </c>
      <c r="F8239" s="1" t="s">
        <v>91</v>
      </c>
      <c r="G8239" s="1" t="str">
        <f t="array" ref="G8239">IF($F8239="", "", _xlfn.XLOOKUP($F8239,accounts!$A$2:$A$86,accounts!$B$2:$B$86, "Other"))</f>
        <v>employment</v>
      </c>
      <c r="H8239" s="1" t="str">
        <f t="array" ref="H8239">IF($F8239="", "", IFS(_xlfn.XLOOKUP($F8239, accounts!$A$2:$A$86, accounts!$E$2:$E$86, 0)&gt;=1000, "Enterprise", _xlfn.XLOOKUP($F8239, accounts!$A$2:$A$86, accounts!$E$2:$E$86, 0)&gt;=100, "Mid-Market", TRUE, "SMB"))</f>
        <v>Enterprise</v>
      </c>
      <c r="I8239" s="1" t="str">
        <f t="array" ref="I8239">IF($F8239="", "", _xlfn.XLOOKUP($F8239,accounts!$A$2:$A$86,accounts!$F$2:$F$86, "Other"))</f>
        <v>United States</v>
      </c>
      <c r="J8239" s="1" t="s">
        <v>131</v>
      </c>
      <c r="K8239" s="3">
        <v>43080.0</v>
      </c>
      <c r="L8239" s="3">
        <v>43090.0</v>
      </c>
      <c r="M8239" s="1">
        <v>53.0</v>
      </c>
    </row>
    <row r="8240">
      <c r="A8240" s="1" t="s">
        <v>8445</v>
      </c>
      <c r="B8240" s="1" t="s">
        <v>15</v>
      </c>
      <c r="C8240" s="1" t="str">
        <f t="array" ref="C8240">_xlfn.XLOOKUP($B8240, sales_teams!$A$2:$A$36, sales_teams!$B$2:$B$36)</f>
        <v>Dustin Brinkmann</v>
      </c>
      <c r="D8240" s="1" t="str">
        <f t="array" ref="D8240">_xlfn.XLOOKUP($B8240, sales_teams!$A$2:$A$36, sales_teams!$C$2:$C$36)</f>
        <v>Central</v>
      </c>
      <c r="E8240" s="1" t="s">
        <v>179</v>
      </c>
      <c r="F8240" s="1" t="s">
        <v>152</v>
      </c>
      <c r="G8240" s="1" t="str">
        <f t="array" ref="G8240">IF($F8240="", "", _xlfn.XLOOKUP($F8240,accounts!$A$2:$A$86,accounts!$B$2:$B$86, "Other"))</f>
        <v>marketing</v>
      </c>
      <c r="H8240" s="1" t="str">
        <f t="array" ref="H8240">IF($F8240="", "", IFS(_xlfn.XLOOKUP($F8240, accounts!$A$2:$A$86, accounts!$E$2:$E$86, 0)&gt;=1000, "Enterprise", _xlfn.XLOOKUP($F8240, accounts!$A$2:$A$86, accounts!$E$2:$E$86, 0)&gt;=100, "Mid-Market", TRUE, "SMB"))</f>
        <v>Mid-Market</v>
      </c>
      <c r="I8240" s="1" t="str">
        <f t="array" ref="I8240">IF($F8240="", "", _xlfn.XLOOKUP($F8240,accounts!$A$2:$A$86,accounts!$F$2:$F$86, "Other"))</f>
        <v>United States</v>
      </c>
      <c r="J8240" s="1" t="s">
        <v>131</v>
      </c>
      <c r="K8240" s="3">
        <v>43080.0</v>
      </c>
      <c r="L8240" s="3">
        <v>43087.0</v>
      </c>
      <c r="M8240" s="1">
        <v>60.0</v>
      </c>
    </row>
    <row r="8241">
      <c r="A8241" s="1" t="s">
        <v>8446</v>
      </c>
      <c r="B8241" s="1" t="s">
        <v>60</v>
      </c>
      <c r="C8241" s="1" t="str">
        <f t="array" ref="C8241">_xlfn.XLOOKUP($B8241, sales_teams!$A$2:$A$36, sales_teams!$B$2:$B$36)</f>
        <v>Celia Rouche</v>
      </c>
      <c r="D8241" s="1" t="str">
        <f t="array" ref="D8241">_xlfn.XLOOKUP($B8241, sales_teams!$A$2:$A$36, sales_teams!$C$2:$C$36)</f>
        <v>West</v>
      </c>
      <c r="E8241" s="1" t="s">
        <v>181</v>
      </c>
      <c r="F8241" s="1" t="s">
        <v>119</v>
      </c>
      <c r="G8241" s="1" t="str">
        <f t="array" ref="G8241">IF($F8241="", "", _xlfn.XLOOKUP($F8241,accounts!$A$2:$A$86,accounts!$B$2:$B$86, "Other"))</f>
        <v>technology</v>
      </c>
      <c r="H8241" s="1" t="str">
        <f t="array" ref="H8241">IF($F8241="", "", IFS(_xlfn.XLOOKUP($F8241, accounts!$A$2:$A$86, accounts!$E$2:$E$86, 0)&gt;=1000, "Enterprise", _xlfn.XLOOKUP($F8241, accounts!$A$2:$A$86, accounts!$E$2:$E$86, 0)&gt;=100, "Mid-Market", TRUE, "SMB"))</f>
        <v>Enterprise</v>
      </c>
      <c r="I8241" s="1" t="str">
        <f t="array" ref="I8241">IF($F8241="", "", _xlfn.XLOOKUP($F8241,accounts!$A$2:$A$86,accounts!$F$2:$F$86, "Other"))</f>
        <v>Korea</v>
      </c>
      <c r="J8241" s="1" t="s">
        <v>131</v>
      </c>
      <c r="K8241" s="3">
        <v>43080.0</v>
      </c>
      <c r="L8241" s="3">
        <v>43098.0</v>
      </c>
      <c r="M8241" s="1">
        <v>494.0</v>
      </c>
    </row>
    <row r="8242">
      <c r="A8242" s="1" t="s">
        <v>8447</v>
      </c>
      <c r="B8242" s="1" t="s">
        <v>19</v>
      </c>
      <c r="C8242" s="1" t="str">
        <f t="array" ref="C8242">_xlfn.XLOOKUP($B8242, sales_teams!$A$2:$A$36, sales_teams!$B$2:$B$36)</f>
        <v>Melvin Marxen</v>
      </c>
      <c r="D8242" s="1" t="str">
        <f t="array" ref="D8242">_xlfn.XLOOKUP($B8242, sales_teams!$A$2:$A$36, sales_teams!$C$2:$C$36)</f>
        <v>Central</v>
      </c>
      <c r="E8242" s="1" t="s">
        <v>181</v>
      </c>
      <c r="F8242" s="1" t="s">
        <v>106</v>
      </c>
      <c r="G8242" s="1" t="str">
        <f t="array" ref="G8242">IF($F8242="", "", _xlfn.XLOOKUP($F8242,accounts!$A$2:$A$86,accounts!$B$2:$B$86, "Other"))</f>
        <v>retail</v>
      </c>
      <c r="H8242" s="1" t="str">
        <f t="array" ref="H8242">IF($F8242="", "", IFS(_xlfn.XLOOKUP($F8242, accounts!$A$2:$A$86, accounts!$E$2:$E$86, 0)&gt;=1000, "Enterprise", _xlfn.XLOOKUP($F8242, accounts!$A$2:$A$86, accounts!$E$2:$E$86, 0)&gt;=100, "Mid-Market", TRUE, "SMB"))</f>
        <v>Enterprise</v>
      </c>
      <c r="I8242" s="1" t="str">
        <f t="array" ref="I8242">IF($F8242="", "", _xlfn.XLOOKUP($F8242,accounts!$A$2:$A$86,accounts!$F$2:$F$86, "Other"))</f>
        <v>Italy</v>
      </c>
      <c r="J8242" s="1" t="s">
        <v>131</v>
      </c>
      <c r="K8242" s="3">
        <v>43081.0</v>
      </c>
      <c r="L8242" s="3">
        <v>43087.0</v>
      </c>
      <c r="M8242" s="1">
        <v>480.0</v>
      </c>
    </row>
    <row r="8243">
      <c r="A8243" s="1" t="s">
        <v>8448</v>
      </c>
      <c r="B8243" s="1" t="s">
        <v>104</v>
      </c>
      <c r="C8243" s="1" t="str">
        <f t="array" ref="C8243">_xlfn.XLOOKUP($B8243, sales_teams!$A$2:$A$36, sales_teams!$B$2:$B$36)</f>
        <v>Summer Sewald</v>
      </c>
      <c r="D8243" s="1" t="str">
        <f t="array" ref="D8243">_xlfn.XLOOKUP($B8243, sales_teams!$A$2:$A$36, sales_teams!$C$2:$C$36)</f>
        <v>West</v>
      </c>
      <c r="E8243" s="1" t="s">
        <v>181</v>
      </c>
      <c r="F8243" s="1" t="s">
        <v>50</v>
      </c>
      <c r="G8243" s="1" t="str">
        <f t="array" ref="G8243">IF($F8243="", "", _xlfn.XLOOKUP($F8243,accounts!$A$2:$A$86,accounts!$B$2:$B$86, "Other"))</f>
        <v>entertainment</v>
      </c>
      <c r="H8243" s="1" t="str">
        <f t="array" ref="H8243">IF($F8243="", "", IFS(_xlfn.XLOOKUP($F8243, accounts!$A$2:$A$86, accounts!$E$2:$E$86, 0)&gt;=1000, "Enterprise", _xlfn.XLOOKUP($F8243, accounts!$A$2:$A$86, accounts!$E$2:$E$86, 0)&gt;=100, "Mid-Market", TRUE, "SMB"))</f>
        <v>Enterprise</v>
      </c>
      <c r="I8243" s="1" t="str">
        <f t="array" ref="I8243">IF($F8243="", "", _xlfn.XLOOKUP($F8243,accounts!$A$2:$A$86,accounts!$F$2:$F$86, "Other"))</f>
        <v>United States</v>
      </c>
      <c r="J8243" s="1" t="s">
        <v>192</v>
      </c>
      <c r="K8243" s="3">
        <v>43081.0</v>
      </c>
      <c r="L8243" s="3">
        <v>43098.0</v>
      </c>
      <c r="M8243" s="1">
        <v>0.0</v>
      </c>
    </row>
    <row r="8244">
      <c r="A8244" s="1" t="s">
        <v>8449</v>
      </c>
      <c r="B8244" s="1" t="s">
        <v>17</v>
      </c>
      <c r="C8244" s="1" t="str">
        <f t="array" ref="C8244">_xlfn.XLOOKUP($B8244, sales_teams!$A$2:$A$36, sales_teams!$B$2:$B$36)</f>
        <v>Dustin Brinkmann</v>
      </c>
      <c r="D8244" s="1" t="str">
        <f t="array" ref="D8244">_xlfn.XLOOKUP($B8244, sales_teams!$A$2:$A$36, sales_teams!$C$2:$C$36)</f>
        <v>Central</v>
      </c>
      <c r="E8244" s="1" t="s">
        <v>181</v>
      </c>
      <c r="F8244" s="1" t="s">
        <v>164</v>
      </c>
      <c r="G8244" s="1" t="str">
        <f t="array" ref="G8244">IF($F8244="", "", _xlfn.XLOOKUP($F8244,accounts!$A$2:$A$86,accounts!$B$2:$B$86, "Other"))</f>
        <v>retail</v>
      </c>
      <c r="H8244" s="1" t="str">
        <f t="array" ref="H8244">IF($F8244="", "", IFS(_xlfn.XLOOKUP($F8244, accounts!$A$2:$A$86, accounts!$E$2:$E$86, 0)&gt;=1000, "Enterprise", _xlfn.XLOOKUP($F8244, accounts!$A$2:$A$86, accounts!$E$2:$E$86, 0)&gt;=100, "Mid-Market", TRUE, "SMB"))</f>
        <v>Mid-Market</v>
      </c>
      <c r="I8244" s="1" t="str">
        <f t="array" ref="I8244">IF($F8244="", "", _xlfn.XLOOKUP($F8244,accounts!$A$2:$A$86,accounts!$F$2:$F$86, "Other"))</f>
        <v>United States</v>
      </c>
      <c r="J8244" s="1" t="s">
        <v>192</v>
      </c>
      <c r="K8244" s="3">
        <v>43081.0</v>
      </c>
      <c r="L8244" s="3">
        <v>43084.0</v>
      </c>
      <c r="M8244" s="1">
        <v>0.0</v>
      </c>
    </row>
    <row r="8245">
      <c r="A8245" s="1" t="s">
        <v>8450</v>
      </c>
      <c r="B8245" s="1" t="s">
        <v>107</v>
      </c>
      <c r="C8245" s="1" t="str">
        <f t="array" ref="C8245">_xlfn.XLOOKUP($B8245, sales_teams!$A$2:$A$36, sales_teams!$B$2:$B$36)</f>
        <v>Summer Sewald</v>
      </c>
      <c r="D8245" s="1" t="str">
        <f t="array" ref="D8245">_xlfn.XLOOKUP($B8245, sales_teams!$A$2:$A$36, sales_teams!$C$2:$C$36)</f>
        <v>West</v>
      </c>
      <c r="E8245" s="1" t="s">
        <v>109</v>
      </c>
      <c r="F8245" s="1" t="s">
        <v>119</v>
      </c>
      <c r="G8245" s="1" t="str">
        <f t="array" ref="G8245">IF($F8245="", "", _xlfn.XLOOKUP($F8245,accounts!$A$2:$A$86,accounts!$B$2:$B$86, "Other"))</f>
        <v>technology</v>
      </c>
      <c r="H8245" s="1" t="str">
        <f t="array" ref="H8245">IF($F8245="", "", IFS(_xlfn.XLOOKUP($F8245, accounts!$A$2:$A$86, accounts!$E$2:$E$86, 0)&gt;=1000, "Enterprise", _xlfn.XLOOKUP($F8245, accounts!$A$2:$A$86, accounts!$E$2:$E$86, 0)&gt;=100, "Mid-Market", TRUE, "SMB"))</f>
        <v>Enterprise</v>
      </c>
      <c r="I8245" s="1" t="str">
        <f t="array" ref="I8245">IF($F8245="", "", _xlfn.XLOOKUP($F8245,accounts!$A$2:$A$86,accounts!$F$2:$F$86, "Other"))</f>
        <v>Korea</v>
      </c>
      <c r="J8245" s="1" t="s">
        <v>131</v>
      </c>
      <c r="K8245" s="3">
        <v>43081.0</v>
      </c>
      <c r="L8245" s="3">
        <v>43095.0</v>
      </c>
      <c r="M8245" s="1">
        <v>1075.0</v>
      </c>
    </row>
    <row r="8246">
      <c r="A8246" s="1" t="s">
        <v>8451</v>
      </c>
      <c r="B8246" s="1" t="s">
        <v>54</v>
      </c>
      <c r="C8246" s="1" t="str">
        <f t="array" ref="C8246">_xlfn.XLOOKUP($B8246, sales_teams!$A$2:$A$36, sales_teams!$B$2:$B$36)</f>
        <v>Rocco Neubert</v>
      </c>
      <c r="D8246" s="1" t="str">
        <f t="array" ref="D8246">_xlfn.XLOOKUP($B8246, sales_teams!$A$2:$A$36, sales_teams!$C$2:$C$36)</f>
        <v>East</v>
      </c>
      <c r="E8246" s="1" t="s">
        <v>109</v>
      </c>
      <c r="F8246" s="1" t="s">
        <v>98</v>
      </c>
      <c r="G8246" s="1" t="str">
        <f t="array" ref="G8246">IF($F8246="", "", _xlfn.XLOOKUP($F8246,accounts!$A$2:$A$86,accounts!$B$2:$B$86, "Other"))</f>
        <v>retail</v>
      </c>
      <c r="H8246" s="1" t="str">
        <f t="array" ref="H8246">IF($F8246="", "", IFS(_xlfn.XLOOKUP($F8246, accounts!$A$2:$A$86, accounts!$E$2:$E$86, 0)&gt;=1000, "Enterprise", _xlfn.XLOOKUP($F8246, accounts!$A$2:$A$86, accounts!$E$2:$E$86, 0)&gt;=100, "Mid-Market", TRUE, "SMB"))</f>
        <v>Enterprise</v>
      </c>
      <c r="I8246" s="1" t="str">
        <f t="array" ref="I8246">IF($F8246="", "", _xlfn.XLOOKUP($F8246,accounts!$A$2:$A$86,accounts!$F$2:$F$86, "Other"))</f>
        <v>Japan</v>
      </c>
      <c r="J8246" s="1" t="s">
        <v>192</v>
      </c>
      <c r="K8246" s="3">
        <v>43081.0</v>
      </c>
      <c r="L8246" s="3">
        <v>43094.0</v>
      </c>
      <c r="M8246" s="1">
        <v>0.0</v>
      </c>
    </row>
    <row r="8247">
      <c r="A8247" s="1" t="s">
        <v>8452</v>
      </c>
      <c r="B8247" s="1" t="s">
        <v>52</v>
      </c>
      <c r="C8247" s="1" t="str">
        <f t="array" ref="C8247">_xlfn.XLOOKUP($B8247, sales_teams!$A$2:$A$36, sales_teams!$B$2:$B$36)</f>
        <v>Rocco Neubert</v>
      </c>
      <c r="D8247" s="1" t="str">
        <f t="array" ref="D8247">_xlfn.XLOOKUP($B8247, sales_teams!$A$2:$A$36, sales_teams!$C$2:$C$36)</f>
        <v>East</v>
      </c>
      <c r="E8247" s="1" t="s">
        <v>109</v>
      </c>
      <c r="F8247" s="1" t="s">
        <v>168</v>
      </c>
      <c r="G8247" s="1" t="str">
        <f t="array" ref="G8247">IF($F8247="", "", _xlfn.XLOOKUP($F8247,accounts!$A$2:$A$86,accounts!$B$2:$B$86, "Other"))</f>
        <v>finance</v>
      </c>
      <c r="H8247" s="1" t="str">
        <f t="array" ref="H8247">IF($F8247="", "", IFS(_xlfn.XLOOKUP($F8247, accounts!$A$2:$A$86, accounts!$E$2:$E$86, 0)&gt;=1000, "Enterprise", _xlfn.XLOOKUP($F8247, accounts!$A$2:$A$86, accounts!$E$2:$E$86, 0)&gt;=100, "Mid-Market", TRUE, "SMB"))</f>
        <v>Enterprise</v>
      </c>
      <c r="I8247" s="1" t="str">
        <f t="array" ref="I8247">IF($F8247="", "", _xlfn.XLOOKUP($F8247,accounts!$A$2:$A$86,accounts!$F$2:$F$86, "Other"))</f>
        <v>United States</v>
      </c>
      <c r="J8247" s="1" t="s">
        <v>189</v>
      </c>
      <c r="K8247" s="3">
        <v>43082.0</v>
      </c>
    </row>
    <row r="8248">
      <c r="A8248" s="1" t="s">
        <v>8453</v>
      </c>
      <c r="B8248" s="1" t="s">
        <v>94</v>
      </c>
      <c r="C8248" s="1" t="str">
        <f t="array" ref="C8248">_xlfn.XLOOKUP($B8248, sales_teams!$A$2:$A$36, sales_teams!$B$2:$B$36)</f>
        <v>Celia Rouche</v>
      </c>
      <c r="D8248" s="1" t="str">
        <f t="array" ref="D8248">_xlfn.XLOOKUP($B8248, sales_teams!$A$2:$A$36, sales_teams!$C$2:$C$36)</f>
        <v>West</v>
      </c>
      <c r="E8248" s="1" t="s">
        <v>109</v>
      </c>
      <c r="G8248" s="1" t="str">
        <f t="array" ref="G8248">IF($F8248="", "", _xlfn.XLOOKUP($F8248,accounts!$A$2:$A$86,accounts!$B$2:$B$86, "Other"))</f>
        <v/>
      </c>
      <c r="H8248" s="1" t="str">
        <f t="array" ref="H8248">IF($F8248="", "", IFS(_xlfn.XLOOKUP($F8248, accounts!$A$2:$A$86, accounts!$E$2:$E$86, 0)&gt;=1000, "Enterprise", _xlfn.XLOOKUP($F8248, accounts!$A$2:$A$86, accounts!$E$2:$E$86, 0)&gt;=100, "Mid-Market", TRUE, "SMB"))</f>
        <v/>
      </c>
      <c r="I8248" s="1" t="str">
        <f t="array" ref="I8248">IF($F8248="", "", _xlfn.XLOOKUP($F8248,accounts!$A$2:$A$86,accounts!$F$2:$F$86, "Other"))</f>
        <v/>
      </c>
      <c r="J8248" s="1" t="s">
        <v>189</v>
      </c>
      <c r="K8248" s="3">
        <v>43082.0</v>
      </c>
    </row>
    <row r="8249">
      <c r="A8249" s="1" t="s">
        <v>8454</v>
      </c>
      <c r="B8249" s="1" t="s">
        <v>19</v>
      </c>
      <c r="C8249" s="1" t="str">
        <f t="array" ref="C8249">_xlfn.XLOOKUP($B8249, sales_teams!$A$2:$A$36, sales_teams!$B$2:$B$36)</f>
        <v>Melvin Marxen</v>
      </c>
      <c r="D8249" s="1" t="str">
        <f t="array" ref="D8249">_xlfn.XLOOKUP($B8249, sales_teams!$A$2:$A$36, sales_teams!$C$2:$C$36)</f>
        <v>Central</v>
      </c>
      <c r="E8249" s="1" t="s">
        <v>109</v>
      </c>
      <c r="F8249" s="1" t="s">
        <v>64</v>
      </c>
      <c r="G8249" s="1" t="str">
        <f t="array" ref="G8249">IF($F8249="", "", _xlfn.XLOOKUP($F8249,accounts!$A$2:$A$86,accounts!$B$2:$B$86, "Other"))</f>
        <v>technology</v>
      </c>
      <c r="H8249" s="1" t="str">
        <f t="array" ref="H8249">IF($F8249="", "", IFS(_xlfn.XLOOKUP($F8249, accounts!$A$2:$A$86, accounts!$E$2:$E$86, 0)&gt;=1000, "Enterprise", _xlfn.XLOOKUP($F8249, accounts!$A$2:$A$86, accounts!$E$2:$E$86, 0)&gt;=100, "Mid-Market", TRUE, "SMB"))</f>
        <v>Enterprise</v>
      </c>
      <c r="I8249" s="1" t="str">
        <f t="array" ref="I8249">IF($F8249="", "", _xlfn.XLOOKUP($F8249,accounts!$A$2:$A$86,accounts!$F$2:$F$86, "Other"))</f>
        <v>United States</v>
      </c>
      <c r="J8249" s="1" t="s">
        <v>131</v>
      </c>
      <c r="K8249" s="3">
        <v>43082.0</v>
      </c>
      <c r="L8249" s="3">
        <v>43097.0</v>
      </c>
      <c r="M8249" s="1">
        <v>1166.0</v>
      </c>
    </row>
    <row r="8250">
      <c r="A8250" s="1" t="s">
        <v>8455</v>
      </c>
      <c r="B8250" s="1" t="s">
        <v>102</v>
      </c>
      <c r="C8250" s="1" t="str">
        <f t="array" ref="C8250">_xlfn.XLOOKUP($B8250, sales_teams!$A$2:$A$36, sales_teams!$B$2:$B$36)</f>
        <v>Summer Sewald</v>
      </c>
      <c r="D8250" s="1" t="str">
        <f t="array" ref="D8250">_xlfn.XLOOKUP($B8250, sales_teams!$A$2:$A$36, sales_teams!$C$2:$C$36)</f>
        <v>West</v>
      </c>
      <c r="E8250" s="1" t="s">
        <v>109</v>
      </c>
      <c r="F8250" s="1" t="s">
        <v>118</v>
      </c>
      <c r="G8250" s="1" t="str">
        <f t="array" ref="G8250">IF($F8250="", "", _xlfn.XLOOKUP($F8250,accounts!$A$2:$A$86,accounts!$B$2:$B$86, "Other"))</f>
        <v>services</v>
      </c>
      <c r="H8250" s="1" t="str">
        <f t="array" ref="H8250">IF($F8250="", "", IFS(_xlfn.XLOOKUP($F8250, accounts!$A$2:$A$86, accounts!$E$2:$E$86, 0)&gt;=1000, "Enterprise", _xlfn.XLOOKUP($F8250, accounts!$A$2:$A$86, accounts!$E$2:$E$86, 0)&gt;=100, "Mid-Market", TRUE, "SMB"))</f>
        <v>Enterprise</v>
      </c>
      <c r="I8250" s="1" t="str">
        <f t="array" ref="I8250">IF($F8250="", "", _xlfn.XLOOKUP($F8250,accounts!$A$2:$A$86,accounts!$F$2:$F$86, "Other"))</f>
        <v>United States</v>
      </c>
      <c r="J8250" s="1" t="s">
        <v>131</v>
      </c>
      <c r="K8250" s="3">
        <v>43082.0</v>
      </c>
      <c r="L8250" s="3">
        <v>43095.0</v>
      </c>
      <c r="M8250" s="1">
        <v>921.0</v>
      </c>
    </row>
    <row r="8251">
      <c r="A8251" s="1" t="s">
        <v>8456</v>
      </c>
      <c r="B8251" s="1" t="s">
        <v>92</v>
      </c>
      <c r="C8251" s="1" t="str">
        <f t="array" ref="C8251">_xlfn.XLOOKUP($B8251, sales_teams!$A$2:$A$36, sales_teams!$B$2:$B$36)</f>
        <v>Celia Rouche</v>
      </c>
      <c r="D8251" s="1" t="str">
        <f t="array" ref="D8251">_xlfn.XLOOKUP($B8251, sales_teams!$A$2:$A$36, sales_teams!$C$2:$C$36)</f>
        <v>West</v>
      </c>
      <c r="E8251" s="1" t="s">
        <v>188</v>
      </c>
      <c r="F8251" s="1" t="s">
        <v>130</v>
      </c>
      <c r="G8251" s="1" t="str">
        <f t="array" ref="G8251">IF($F8251="", "", _xlfn.XLOOKUP($F8251,accounts!$A$2:$A$86,accounts!$B$2:$B$86, "Other"))</f>
        <v>medical</v>
      </c>
      <c r="H8251" s="1" t="str">
        <f t="array" ref="H8251">IF($F8251="", "", IFS(_xlfn.XLOOKUP($F8251, accounts!$A$2:$A$86, accounts!$E$2:$E$86, 0)&gt;=1000, "Enterprise", _xlfn.XLOOKUP($F8251, accounts!$A$2:$A$86, accounts!$E$2:$E$86, 0)&gt;=100, "Mid-Market", TRUE, "SMB"))</f>
        <v>Enterprise</v>
      </c>
      <c r="I8251" s="1" t="str">
        <f t="array" ref="I8251">IF($F8251="", "", _xlfn.XLOOKUP($F8251,accounts!$A$2:$A$86,accounts!$F$2:$F$86, "Other"))</f>
        <v>United States</v>
      </c>
      <c r="J8251" s="1" t="s">
        <v>189</v>
      </c>
      <c r="K8251" s="3">
        <v>43082.0</v>
      </c>
    </row>
    <row r="8252">
      <c r="A8252" s="1" t="s">
        <v>8457</v>
      </c>
      <c r="B8252" s="1" t="s">
        <v>92</v>
      </c>
      <c r="C8252" s="1" t="str">
        <f t="array" ref="C8252">_xlfn.XLOOKUP($B8252, sales_teams!$A$2:$A$36, sales_teams!$B$2:$B$36)</f>
        <v>Celia Rouche</v>
      </c>
      <c r="D8252" s="1" t="str">
        <f t="array" ref="D8252">_xlfn.XLOOKUP($B8252, sales_teams!$A$2:$A$36, sales_teams!$C$2:$C$36)</f>
        <v>West</v>
      </c>
      <c r="E8252" s="1" t="s">
        <v>188</v>
      </c>
      <c r="F8252" s="1" t="s">
        <v>85</v>
      </c>
      <c r="G8252" s="1" t="str">
        <f t="array" ref="G8252">IF($F8252="", "", _xlfn.XLOOKUP($F8252,accounts!$A$2:$A$86,accounts!$B$2:$B$86, "Other"))</f>
        <v>telecommunications</v>
      </c>
      <c r="H8252" s="1" t="str">
        <f t="array" ref="H8252">IF($F8252="", "", IFS(_xlfn.XLOOKUP($F8252, accounts!$A$2:$A$86, accounts!$E$2:$E$86, 0)&gt;=1000, "Enterprise", _xlfn.XLOOKUP($F8252, accounts!$A$2:$A$86, accounts!$E$2:$E$86, 0)&gt;=100, "Mid-Market", TRUE, "SMB"))</f>
        <v>Enterprise</v>
      </c>
      <c r="I8252" s="1" t="str">
        <f t="array" ref="I8252">IF($F8252="", "", _xlfn.XLOOKUP($F8252,accounts!$A$2:$A$86,accounts!$F$2:$F$86, "Other"))</f>
        <v>United States</v>
      </c>
      <c r="J8252" s="1" t="s">
        <v>131</v>
      </c>
      <c r="K8252" s="3">
        <v>43082.0</v>
      </c>
      <c r="L8252" s="3">
        <v>43096.0</v>
      </c>
      <c r="M8252" s="1">
        <v>3442.0</v>
      </c>
    </row>
    <row r="8253">
      <c r="A8253" s="1" t="s">
        <v>8458</v>
      </c>
      <c r="B8253" s="1" t="s">
        <v>15</v>
      </c>
      <c r="C8253" s="1" t="str">
        <f t="array" ref="C8253">_xlfn.XLOOKUP($B8253, sales_teams!$A$2:$A$36, sales_teams!$B$2:$B$36)</f>
        <v>Dustin Brinkmann</v>
      </c>
      <c r="D8253" s="1" t="str">
        <f t="array" ref="D8253">_xlfn.XLOOKUP($B8253, sales_teams!$A$2:$A$36, sales_teams!$C$2:$C$36)</f>
        <v>Central</v>
      </c>
      <c r="E8253" s="1" t="s">
        <v>188</v>
      </c>
      <c r="F8253" s="1" t="s">
        <v>178</v>
      </c>
      <c r="G8253" s="1" t="str">
        <f t="array" ref="G8253">IF($F8253="", "", _xlfn.XLOOKUP($F8253,accounts!$A$2:$A$86,accounts!$B$2:$B$86, "Other"))</f>
        <v>medical</v>
      </c>
      <c r="H8253" s="1" t="str">
        <f t="array" ref="H8253">IF($F8253="", "", IFS(_xlfn.XLOOKUP($F8253, accounts!$A$2:$A$86, accounts!$E$2:$E$86, 0)&gt;=1000, "Enterprise", _xlfn.XLOOKUP($F8253, accounts!$A$2:$A$86, accounts!$E$2:$E$86, 0)&gt;=100, "Mid-Market", TRUE, "SMB"))</f>
        <v>Enterprise</v>
      </c>
      <c r="I8253" s="1" t="str">
        <f t="array" ref="I8253">IF($F8253="", "", _xlfn.XLOOKUP($F8253,accounts!$A$2:$A$86,accounts!$F$2:$F$86, "Other"))</f>
        <v>United States</v>
      </c>
      <c r="J8253" s="1" t="s">
        <v>131</v>
      </c>
      <c r="K8253" s="3">
        <v>43082.0</v>
      </c>
      <c r="L8253" s="3">
        <v>43096.0</v>
      </c>
      <c r="M8253" s="1">
        <v>3735.0</v>
      </c>
    </row>
    <row r="8254">
      <c r="A8254" s="1" t="s">
        <v>8459</v>
      </c>
      <c r="B8254" s="1" t="s">
        <v>60</v>
      </c>
      <c r="C8254" s="1" t="str">
        <f t="array" ref="C8254">_xlfn.XLOOKUP($B8254, sales_teams!$A$2:$A$36, sales_teams!$B$2:$B$36)</f>
        <v>Celia Rouche</v>
      </c>
      <c r="D8254" s="1" t="str">
        <f t="array" ref="D8254">_xlfn.XLOOKUP($B8254, sales_teams!$A$2:$A$36, sales_teams!$C$2:$C$36)</f>
        <v>West</v>
      </c>
      <c r="E8254" s="1" t="s">
        <v>179</v>
      </c>
      <c r="F8254" s="1" t="s">
        <v>91</v>
      </c>
      <c r="G8254" s="1" t="str">
        <f t="array" ref="G8254">IF($F8254="", "", _xlfn.XLOOKUP($F8254,accounts!$A$2:$A$86,accounts!$B$2:$B$86, "Other"))</f>
        <v>employment</v>
      </c>
      <c r="H8254" s="1" t="str">
        <f t="array" ref="H8254">IF($F8254="", "", IFS(_xlfn.XLOOKUP($F8254, accounts!$A$2:$A$86, accounts!$E$2:$E$86, 0)&gt;=1000, "Enterprise", _xlfn.XLOOKUP($F8254, accounts!$A$2:$A$86, accounts!$E$2:$E$86, 0)&gt;=100, "Mid-Market", TRUE, "SMB"))</f>
        <v>Enterprise</v>
      </c>
      <c r="I8254" s="1" t="str">
        <f t="array" ref="I8254">IF($F8254="", "", _xlfn.XLOOKUP($F8254,accounts!$A$2:$A$86,accounts!$F$2:$F$86, "Other"))</f>
        <v>United States</v>
      </c>
      <c r="J8254" s="1" t="s">
        <v>131</v>
      </c>
      <c r="K8254" s="3">
        <v>43082.0</v>
      </c>
      <c r="L8254" s="3">
        <v>43086.0</v>
      </c>
      <c r="M8254" s="1">
        <v>50.0</v>
      </c>
    </row>
    <row r="8255">
      <c r="A8255" s="1" t="s">
        <v>8460</v>
      </c>
      <c r="B8255" s="1" t="s">
        <v>30</v>
      </c>
      <c r="C8255" s="1" t="str">
        <f t="array" ref="C8255">_xlfn.XLOOKUP($B8255, sales_teams!$A$2:$A$36, sales_teams!$B$2:$B$36)</f>
        <v>Melvin Marxen</v>
      </c>
      <c r="D8255" s="1" t="str">
        <f t="array" ref="D8255">_xlfn.XLOOKUP($B8255, sales_teams!$A$2:$A$36, sales_teams!$C$2:$C$36)</f>
        <v>Central</v>
      </c>
      <c r="E8255" s="1" t="s">
        <v>148</v>
      </c>
      <c r="F8255" s="1" t="s">
        <v>79</v>
      </c>
      <c r="G8255" s="1" t="str">
        <f t="array" ref="G8255">IF($F8255="", "", _xlfn.XLOOKUP($F8255,accounts!$A$2:$A$86,accounts!$B$2:$B$86, "Other"))</f>
        <v>entertainment</v>
      </c>
      <c r="H8255" s="1" t="str">
        <f t="array" ref="H8255">IF($F8255="", "", IFS(_xlfn.XLOOKUP($F8255, accounts!$A$2:$A$86, accounts!$E$2:$E$86, 0)&gt;=1000, "Enterprise", _xlfn.XLOOKUP($F8255, accounts!$A$2:$A$86, accounts!$E$2:$E$86, 0)&gt;=100, "Mid-Market", TRUE, "SMB"))</f>
        <v>Mid-Market</v>
      </c>
      <c r="I8255" s="1" t="str">
        <f t="array" ref="I8255">IF($F8255="", "", _xlfn.XLOOKUP($F8255,accounts!$A$2:$A$86,accounts!$F$2:$F$86, "Other"))</f>
        <v>United States</v>
      </c>
      <c r="J8255" s="1" t="s">
        <v>131</v>
      </c>
      <c r="K8255" s="3">
        <v>43083.0</v>
      </c>
      <c r="L8255" s="3">
        <v>43088.0</v>
      </c>
      <c r="M8255" s="1">
        <v>5052.0</v>
      </c>
    </row>
    <row r="8256">
      <c r="A8256" s="1" t="s">
        <v>8461</v>
      </c>
      <c r="B8256" s="1" t="s">
        <v>102</v>
      </c>
      <c r="C8256" s="1" t="str">
        <f t="array" ref="C8256">_xlfn.XLOOKUP($B8256, sales_teams!$A$2:$A$36, sales_teams!$B$2:$B$36)</f>
        <v>Summer Sewald</v>
      </c>
      <c r="D8256" s="1" t="str">
        <f t="array" ref="D8256">_xlfn.XLOOKUP($B8256, sales_teams!$A$2:$A$36, sales_teams!$C$2:$C$36)</f>
        <v>West</v>
      </c>
      <c r="E8256" s="1" t="s">
        <v>181</v>
      </c>
      <c r="F8256" s="1" t="s">
        <v>50</v>
      </c>
      <c r="G8256" s="1" t="str">
        <f t="array" ref="G8256">IF($F8256="", "", _xlfn.XLOOKUP($F8256,accounts!$A$2:$A$86,accounts!$B$2:$B$86, "Other"))</f>
        <v>entertainment</v>
      </c>
      <c r="H8256" s="1" t="str">
        <f t="array" ref="H8256">IF($F8256="", "", IFS(_xlfn.XLOOKUP($F8256, accounts!$A$2:$A$86, accounts!$E$2:$E$86, 0)&gt;=1000, "Enterprise", _xlfn.XLOOKUP($F8256, accounts!$A$2:$A$86, accounts!$E$2:$E$86, 0)&gt;=100, "Mid-Market", TRUE, "SMB"))</f>
        <v>Enterprise</v>
      </c>
      <c r="I8256" s="1" t="str">
        <f t="array" ref="I8256">IF($F8256="", "", _xlfn.XLOOKUP($F8256,accounts!$A$2:$A$86,accounts!$F$2:$F$86, "Other"))</f>
        <v>United States</v>
      </c>
      <c r="J8256" s="1" t="s">
        <v>192</v>
      </c>
      <c r="K8256" s="3">
        <v>43083.0</v>
      </c>
      <c r="L8256" s="3">
        <v>43098.0</v>
      </c>
      <c r="M8256" s="1">
        <v>0.0</v>
      </c>
    </row>
    <row r="8257">
      <c r="A8257" s="1" t="s">
        <v>8462</v>
      </c>
      <c r="B8257" s="1" t="s">
        <v>102</v>
      </c>
      <c r="C8257" s="1" t="str">
        <f t="array" ref="C8257">_xlfn.XLOOKUP($B8257, sales_teams!$A$2:$A$36, sales_teams!$B$2:$B$36)</f>
        <v>Summer Sewald</v>
      </c>
      <c r="D8257" s="1" t="str">
        <f t="array" ref="D8257">_xlfn.XLOOKUP($B8257, sales_teams!$A$2:$A$36, sales_teams!$C$2:$C$36)</f>
        <v>West</v>
      </c>
      <c r="E8257" s="1" t="s">
        <v>179</v>
      </c>
      <c r="F8257" s="1" t="s">
        <v>118</v>
      </c>
      <c r="G8257" s="1" t="str">
        <f t="array" ref="G8257">IF($F8257="", "", _xlfn.XLOOKUP($F8257,accounts!$A$2:$A$86,accounts!$B$2:$B$86, "Other"))</f>
        <v>services</v>
      </c>
      <c r="H8257" s="1" t="str">
        <f t="array" ref="H8257">IF($F8257="", "", IFS(_xlfn.XLOOKUP($F8257, accounts!$A$2:$A$86, accounts!$E$2:$E$86, 0)&gt;=1000, "Enterprise", _xlfn.XLOOKUP($F8257, accounts!$A$2:$A$86, accounts!$E$2:$E$86, 0)&gt;=100, "Mid-Market", TRUE, "SMB"))</f>
        <v>Enterprise</v>
      </c>
      <c r="I8257" s="1" t="str">
        <f t="array" ref="I8257">IF($F8257="", "", _xlfn.XLOOKUP($F8257,accounts!$A$2:$A$86,accounts!$F$2:$F$86, "Other"))</f>
        <v>United States</v>
      </c>
      <c r="J8257" s="1" t="s">
        <v>131</v>
      </c>
      <c r="K8257" s="3">
        <v>43083.0</v>
      </c>
      <c r="L8257" s="3">
        <v>43099.0</v>
      </c>
      <c r="M8257" s="1">
        <v>44.0</v>
      </c>
    </row>
    <row r="8258">
      <c r="A8258" s="1" t="s">
        <v>8463</v>
      </c>
      <c r="B8258" s="1" t="s">
        <v>60</v>
      </c>
      <c r="C8258" s="1" t="str">
        <f t="array" ref="C8258">_xlfn.XLOOKUP($B8258, sales_teams!$A$2:$A$36, sales_teams!$B$2:$B$36)</f>
        <v>Celia Rouche</v>
      </c>
      <c r="D8258" s="1" t="str">
        <f t="array" ref="D8258">_xlfn.XLOOKUP($B8258, sales_teams!$A$2:$A$36, sales_teams!$C$2:$C$36)</f>
        <v>West</v>
      </c>
      <c r="E8258" s="1" t="s">
        <v>179</v>
      </c>
      <c r="F8258" s="1" t="s">
        <v>80</v>
      </c>
      <c r="G8258" s="1" t="str">
        <f t="array" ref="G8258">IF($F8258="", "", _xlfn.XLOOKUP($F8258,accounts!$A$2:$A$86,accounts!$B$2:$B$86, "Other"))</f>
        <v>technology</v>
      </c>
      <c r="H8258" s="1" t="str">
        <f t="array" ref="H8258">IF($F8258="", "", IFS(_xlfn.XLOOKUP($F8258, accounts!$A$2:$A$86, accounts!$E$2:$E$86, 0)&gt;=1000, "Enterprise", _xlfn.XLOOKUP($F8258, accounts!$A$2:$A$86, accounts!$E$2:$E$86, 0)&gt;=100, "Mid-Market", TRUE, "SMB"))</f>
        <v>Enterprise</v>
      </c>
      <c r="I8258" s="1" t="str">
        <f t="array" ref="I8258">IF($F8258="", "", _xlfn.XLOOKUP($F8258,accounts!$A$2:$A$86,accounts!$F$2:$F$86, "Other"))</f>
        <v>United States</v>
      </c>
      <c r="J8258" s="1" t="s">
        <v>192</v>
      </c>
      <c r="K8258" s="3">
        <v>43083.0</v>
      </c>
      <c r="L8258" s="3">
        <v>43091.0</v>
      </c>
      <c r="M8258" s="1">
        <v>0.0</v>
      </c>
    </row>
    <row r="8259">
      <c r="A8259" s="1" t="s">
        <v>8464</v>
      </c>
      <c r="B8259" s="1" t="s">
        <v>34</v>
      </c>
      <c r="C8259" s="1" t="str">
        <f t="array" ref="C8259">_xlfn.XLOOKUP($B8259, sales_teams!$A$2:$A$36, sales_teams!$B$2:$B$36)</f>
        <v>Cara Losch</v>
      </c>
      <c r="D8259" s="1" t="str">
        <f t="array" ref="D8259">_xlfn.XLOOKUP($B8259, sales_teams!$A$2:$A$36, sales_teams!$C$2:$C$36)</f>
        <v>East</v>
      </c>
      <c r="E8259" s="1" t="s">
        <v>109</v>
      </c>
      <c r="F8259" s="1" t="s">
        <v>55</v>
      </c>
      <c r="G8259" s="1" t="str">
        <f t="array" ref="G8259">IF($F8259="", "", _xlfn.XLOOKUP($F8259,accounts!$A$2:$A$86,accounts!$B$2:$B$86, "Other"))</f>
        <v>entertainment</v>
      </c>
      <c r="H8259" s="1" t="str">
        <f t="array" ref="H8259">IF($F8259="", "", IFS(_xlfn.XLOOKUP($F8259, accounts!$A$2:$A$86, accounts!$E$2:$E$86, 0)&gt;=1000, "Enterprise", _xlfn.XLOOKUP($F8259, accounts!$A$2:$A$86, accounts!$E$2:$E$86, 0)&gt;=100, "Mid-Market", TRUE, "SMB"))</f>
        <v>Enterprise</v>
      </c>
      <c r="I8259" s="1" t="str">
        <f t="array" ref="I8259">IF($F8259="", "", _xlfn.XLOOKUP($F8259,accounts!$A$2:$A$86,accounts!$F$2:$F$86, "Other"))</f>
        <v>United States</v>
      </c>
      <c r="J8259" s="1" t="s">
        <v>131</v>
      </c>
      <c r="K8259" s="3">
        <v>43083.0</v>
      </c>
      <c r="L8259" s="3">
        <v>43085.0</v>
      </c>
      <c r="M8259" s="1">
        <v>960.0</v>
      </c>
    </row>
    <row r="8260">
      <c r="A8260" s="1" t="s">
        <v>8465</v>
      </c>
      <c r="B8260" s="1" t="s">
        <v>57</v>
      </c>
      <c r="C8260" s="1" t="str">
        <f t="array" ref="C8260">_xlfn.XLOOKUP($B8260, sales_teams!$A$2:$A$36, sales_teams!$B$2:$B$36)</f>
        <v>Rocco Neubert</v>
      </c>
      <c r="D8260" s="1" t="str">
        <f t="array" ref="D8260">_xlfn.XLOOKUP($B8260, sales_teams!$A$2:$A$36, sales_teams!$C$2:$C$36)</f>
        <v>East</v>
      </c>
      <c r="E8260" s="1" t="s">
        <v>194</v>
      </c>
      <c r="F8260" s="1" t="s">
        <v>177</v>
      </c>
      <c r="G8260" s="1" t="str">
        <f t="array" ref="G8260">IF($F8260="", "", _xlfn.XLOOKUP($F8260,accounts!$A$2:$A$86,accounts!$B$2:$B$86, "Other"))</f>
        <v>software</v>
      </c>
      <c r="H8260" s="1" t="str">
        <f t="array" ref="H8260">IF($F8260="", "", IFS(_xlfn.XLOOKUP($F8260, accounts!$A$2:$A$86, accounts!$E$2:$E$86, 0)&gt;=1000, "Enterprise", _xlfn.XLOOKUP($F8260, accounts!$A$2:$A$86, accounts!$E$2:$E$86, 0)&gt;=100, "Mid-Market", TRUE, "SMB"))</f>
        <v>Enterprise</v>
      </c>
      <c r="I8260" s="1" t="str">
        <f t="array" ref="I8260">IF($F8260="", "", _xlfn.XLOOKUP($F8260,accounts!$A$2:$A$86,accounts!$F$2:$F$86, "Other"))</f>
        <v>United States</v>
      </c>
      <c r="J8260" s="1" t="s">
        <v>131</v>
      </c>
      <c r="K8260" s="3">
        <v>43084.0</v>
      </c>
      <c r="L8260" s="3">
        <v>43099.0</v>
      </c>
      <c r="M8260" s="1">
        <v>6469.0</v>
      </c>
    </row>
    <row r="8261">
      <c r="A8261" s="1" t="s">
        <v>8466</v>
      </c>
      <c r="B8261" s="1" t="s">
        <v>48</v>
      </c>
      <c r="C8261" s="1" t="str">
        <f t="array" ref="C8261">_xlfn.XLOOKUP($B8261, sales_teams!$A$2:$A$36, sales_teams!$B$2:$B$36)</f>
        <v>Rocco Neubert</v>
      </c>
      <c r="D8261" s="1" t="str">
        <f t="array" ref="D8261">_xlfn.XLOOKUP($B8261, sales_teams!$A$2:$A$36, sales_teams!$C$2:$C$36)</f>
        <v>East</v>
      </c>
      <c r="E8261" s="1" t="s">
        <v>109</v>
      </c>
      <c r="F8261" s="1" t="s">
        <v>29</v>
      </c>
      <c r="G8261" s="1" t="str">
        <f t="array" ref="G8261">IF($F8261="", "", _xlfn.XLOOKUP($F8261,accounts!$A$2:$A$86,accounts!$B$2:$B$86, "Other"))</f>
        <v>medical</v>
      </c>
      <c r="H8261" s="1" t="str">
        <f t="array" ref="H8261">IF($F8261="", "", IFS(_xlfn.XLOOKUP($F8261, accounts!$A$2:$A$86, accounts!$E$2:$E$86, 0)&gt;=1000, "Enterprise", _xlfn.XLOOKUP($F8261, accounts!$A$2:$A$86, accounts!$E$2:$E$86, 0)&gt;=100, "Mid-Market", TRUE, "SMB"))</f>
        <v>Enterprise</v>
      </c>
      <c r="I8261" s="1" t="str">
        <f t="array" ref="I8261">IF($F8261="", "", _xlfn.XLOOKUP($F8261,accounts!$A$2:$A$86,accounts!$F$2:$F$86, "Other"))</f>
        <v>Philipines</v>
      </c>
      <c r="J8261" s="1" t="s">
        <v>189</v>
      </c>
      <c r="K8261" s="3">
        <v>43084.0</v>
      </c>
    </row>
    <row r="8262">
      <c r="A8262" s="1" t="s">
        <v>8467</v>
      </c>
      <c r="B8262" s="1" t="s">
        <v>107</v>
      </c>
      <c r="C8262" s="1" t="str">
        <f t="array" ref="C8262">_xlfn.XLOOKUP($B8262, sales_teams!$A$2:$A$36, sales_teams!$B$2:$B$36)</f>
        <v>Summer Sewald</v>
      </c>
      <c r="D8262" s="1" t="str">
        <f t="array" ref="D8262">_xlfn.XLOOKUP($B8262, sales_teams!$A$2:$A$36, sales_teams!$C$2:$C$36)</f>
        <v>West</v>
      </c>
      <c r="E8262" s="1" t="s">
        <v>109</v>
      </c>
      <c r="F8262" s="1" t="s">
        <v>50</v>
      </c>
      <c r="G8262" s="1" t="str">
        <f t="array" ref="G8262">IF($F8262="", "", _xlfn.XLOOKUP($F8262,accounts!$A$2:$A$86,accounts!$B$2:$B$86, "Other"))</f>
        <v>entertainment</v>
      </c>
      <c r="H8262" s="1" t="str">
        <f t="array" ref="H8262">IF($F8262="", "", IFS(_xlfn.XLOOKUP($F8262, accounts!$A$2:$A$86, accounts!$E$2:$E$86, 0)&gt;=1000, "Enterprise", _xlfn.XLOOKUP($F8262, accounts!$A$2:$A$86, accounts!$E$2:$E$86, 0)&gt;=100, "Mid-Market", TRUE, "SMB"))</f>
        <v>Enterprise</v>
      </c>
      <c r="I8262" s="1" t="str">
        <f t="array" ref="I8262">IF($F8262="", "", _xlfn.XLOOKUP($F8262,accounts!$A$2:$A$86,accounts!$F$2:$F$86, "Other"))</f>
        <v>United States</v>
      </c>
      <c r="J8262" s="1" t="s">
        <v>131</v>
      </c>
      <c r="K8262" s="3">
        <v>43084.0</v>
      </c>
      <c r="L8262" s="3">
        <v>43088.0</v>
      </c>
      <c r="M8262" s="1">
        <v>914.0</v>
      </c>
    </row>
    <row r="8263">
      <c r="A8263" s="1" t="s">
        <v>8468</v>
      </c>
      <c r="B8263" s="1" t="s">
        <v>15</v>
      </c>
      <c r="C8263" s="1" t="str">
        <f t="array" ref="C8263">_xlfn.XLOOKUP($B8263, sales_teams!$A$2:$A$36, sales_teams!$B$2:$B$36)</f>
        <v>Dustin Brinkmann</v>
      </c>
      <c r="D8263" s="1" t="str">
        <f t="array" ref="D8263">_xlfn.XLOOKUP($B8263, sales_teams!$A$2:$A$36, sales_teams!$C$2:$C$36)</f>
        <v>Central</v>
      </c>
      <c r="E8263" s="1" t="s">
        <v>188</v>
      </c>
      <c r="F8263" s="1" t="s">
        <v>95</v>
      </c>
      <c r="G8263" s="1" t="str">
        <f t="array" ref="G8263">IF($F8263="", "", _xlfn.XLOOKUP($F8263,accounts!$A$2:$A$86,accounts!$B$2:$B$86, "Other"))</f>
        <v>finance</v>
      </c>
      <c r="H8263" s="1" t="str">
        <f t="array" ref="H8263">IF($F8263="", "", IFS(_xlfn.XLOOKUP($F8263, accounts!$A$2:$A$86, accounts!$E$2:$E$86, 0)&gt;=1000, "Enterprise", _xlfn.XLOOKUP($F8263, accounts!$A$2:$A$86, accounts!$E$2:$E$86, 0)&gt;=100, "Mid-Market", TRUE, "SMB"))</f>
        <v>Enterprise</v>
      </c>
      <c r="I8263" s="1" t="str">
        <f t="array" ref="I8263">IF($F8263="", "", _xlfn.XLOOKUP($F8263,accounts!$A$2:$A$86,accounts!$F$2:$F$86, "Other"))</f>
        <v>United States</v>
      </c>
      <c r="J8263" s="1" t="s">
        <v>192</v>
      </c>
      <c r="K8263" s="3">
        <v>43084.0</v>
      </c>
      <c r="L8263" s="3">
        <v>43095.0</v>
      </c>
      <c r="M8263" s="1">
        <v>0.0</v>
      </c>
    </row>
    <row r="8264">
      <c r="A8264" s="1" t="s">
        <v>8469</v>
      </c>
      <c r="B8264" s="1" t="s">
        <v>105</v>
      </c>
      <c r="C8264" s="1" t="str">
        <f t="array" ref="C8264">_xlfn.XLOOKUP($B8264, sales_teams!$A$2:$A$36, sales_teams!$B$2:$B$36)</f>
        <v>Summer Sewald</v>
      </c>
      <c r="D8264" s="1" t="str">
        <f t="array" ref="D8264">_xlfn.XLOOKUP($B8264, sales_teams!$A$2:$A$36, sales_teams!$C$2:$C$36)</f>
        <v>West</v>
      </c>
      <c r="E8264" s="1" t="s">
        <v>181</v>
      </c>
      <c r="F8264" s="1" t="s">
        <v>32</v>
      </c>
      <c r="G8264" s="1" t="str">
        <f t="array" ref="G8264">IF($F8264="", "", _xlfn.XLOOKUP($F8264,accounts!$A$2:$A$86,accounts!$B$2:$B$86, "Other"))</f>
        <v>medical</v>
      </c>
      <c r="H8264" s="1" t="str">
        <f t="array" ref="H8264">IF($F8264="", "", IFS(_xlfn.XLOOKUP($F8264, accounts!$A$2:$A$86, accounts!$E$2:$E$86, 0)&gt;=1000, "Enterprise", _xlfn.XLOOKUP($F8264, accounts!$A$2:$A$86, accounts!$E$2:$E$86, 0)&gt;=100, "Mid-Market", TRUE, "SMB"))</f>
        <v>Enterprise</v>
      </c>
      <c r="I8264" s="1" t="str">
        <f t="array" ref="I8264">IF($F8264="", "", _xlfn.XLOOKUP($F8264,accounts!$A$2:$A$86,accounts!$F$2:$F$86, "Other"))</f>
        <v>United States</v>
      </c>
      <c r="J8264" s="1" t="s">
        <v>189</v>
      </c>
      <c r="K8264" s="3">
        <v>43084.0</v>
      </c>
    </row>
    <row r="8265">
      <c r="A8265" s="1" t="s">
        <v>8470</v>
      </c>
      <c r="B8265" s="1" t="s">
        <v>65</v>
      </c>
      <c r="C8265" s="1" t="str">
        <f t="array" ref="C8265">_xlfn.XLOOKUP($B8265, sales_teams!$A$2:$A$36, sales_teams!$B$2:$B$36)</f>
        <v>Celia Rouche</v>
      </c>
      <c r="D8265" s="1" t="str">
        <f t="array" ref="D8265">_xlfn.XLOOKUP($B8265, sales_teams!$A$2:$A$36, sales_teams!$C$2:$C$36)</f>
        <v>West</v>
      </c>
      <c r="E8265" s="1" t="s">
        <v>179</v>
      </c>
      <c r="F8265" s="1" t="s">
        <v>137</v>
      </c>
      <c r="G8265" s="1" t="str">
        <f t="array" ref="G8265">IF($F8265="", "", _xlfn.XLOOKUP($F8265,accounts!$A$2:$A$86,accounts!$B$2:$B$86, "Other"))</f>
        <v>services</v>
      </c>
      <c r="H8265" s="1" t="str">
        <f t="array" ref="H8265">IF($F8265="", "", IFS(_xlfn.XLOOKUP($F8265, accounts!$A$2:$A$86, accounts!$E$2:$E$86, 0)&gt;=1000, "Enterprise", _xlfn.XLOOKUP($F8265, accounts!$A$2:$A$86, accounts!$E$2:$E$86, 0)&gt;=100, "Mid-Market", TRUE, "SMB"))</f>
        <v>Enterprise</v>
      </c>
      <c r="I8265" s="1" t="str">
        <f t="array" ref="I8265">IF($F8265="", "", _xlfn.XLOOKUP($F8265,accounts!$A$2:$A$86,accounts!$F$2:$F$86, "Other"))</f>
        <v>Germany</v>
      </c>
      <c r="J8265" s="1" t="s">
        <v>192</v>
      </c>
      <c r="K8265" s="3">
        <v>43085.0</v>
      </c>
      <c r="L8265" s="3">
        <v>43090.0</v>
      </c>
      <c r="M8265" s="1">
        <v>0.0</v>
      </c>
    </row>
    <row r="8266">
      <c r="A8266" s="1" t="s">
        <v>8471</v>
      </c>
      <c r="B8266" s="1" t="s">
        <v>65</v>
      </c>
      <c r="C8266" s="1" t="str">
        <f t="array" ref="C8266">_xlfn.XLOOKUP($B8266, sales_teams!$A$2:$A$36, sales_teams!$B$2:$B$36)</f>
        <v>Celia Rouche</v>
      </c>
      <c r="D8266" s="1" t="str">
        <f t="array" ref="D8266">_xlfn.XLOOKUP($B8266, sales_teams!$A$2:$A$36, sales_teams!$C$2:$C$36)</f>
        <v>West</v>
      </c>
      <c r="E8266" s="1" t="s">
        <v>188</v>
      </c>
      <c r="F8266" s="1" t="s">
        <v>124</v>
      </c>
      <c r="G8266" s="1" t="str">
        <f t="array" ref="G8266">IF($F8266="", "", _xlfn.XLOOKUP($F8266,accounts!$A$2:$A$86,accounts!$B$2:$B$86, "Other"))</f>
        <v>retail</v>
      </c>
      <c r="H8266" s="1" t="str">
        <f t="array" ref="H8266">IF($F8266="", "", IFS(_xlfn.XLOOKUP($F8266, accounts!$A$2:$A$86, accounts!$E$2:$E$86, 0)&gt;=1000, "Enterprise", _xlfn.XLOOKUP($F8266, accounts!$A$2:$A$86, accounts!$E$2:$E$86, 0)&gt;=100, "Mid-Market", TRUE, "SMB"))</f>
        <v>Enterprise</v>
      </c>
      <c r="I8266" s="1" t="str">
        <f t="array" ref="I8266">IF($F8266="", "", _xlfn.XLOOKUP($F8266,accounts!$A$2:$A$86,accounts!$F$2:$F$86, "Other"))</f>
        <v>United States</v>
      </c>
      <c r="J8266" s="1" t="s">
        <v>131</v>
      </c>
      <c r="K8266" s="3">
        <v>43085.0</v>
      </c>
      <c r="L8266" s="3">
        <v>43093.0</v>
      </c>
      <c r="M8266" s="1">
        <v>3379.0</v>
      </c>
    </row>
    <row r="8267">
      <c r="A8267" s="1" t="s">
        <v>8472</v>
      </c>
      <c r="B8267" s="1" t="s">
        <v>7</v>
      </c>
      <c r="C8267" s="1" t="str">
        <f t="array" ref="C8267">_xlfn.XLOOKUP($B8267, sales_teams!$A$2:$A$36, sales_teams!$B$2:$B$36)</f>
        <v>Dustin Brinkmann</v>
      </c>
      <c r="D8267" s="1" t="str">
        <f t="array" ref="D8267">_xlfn.XLOOKUP($B8267, sales_teams!$A$2:$A$36, sales_teams!$C$2:$C$36)</f>
        <v>Central</v>
      </c>
      <c r="E8267" s="1" t="s">
        <v>188</v>
      </c>
      <c r="F8267" s="1" t="s">
        <v>79</v>
      </c>
      <c r="G8267" s="1" t="str">
        <f t="array" ref="G8267">IF($F8267="", "", _xlfn.XLOOKUP($F8267,accounts!$A$2:$A$86,accounts!$B$2:$B$86, "Other"))</f>
        <v>entertainment</v>
      </c>
      <c r="H8267" s="1" t="str">
        <f t="array" ref="H8267">IF($F8267="", "", IFS(_xlfn.XLOOKUP($F8267, accounts!$A$2:$A$86, accounts!$E$2:$E$86, 0)&gt;=1000, "Enterprise", _xlfn.XLOOKUP($F8267, accounts!$A$2:$A$86, accounts!$E$2:$E$86, 0)&gt;=100, "Mid-Market", TRUE, "SMB"))</f>
        <v>Mid-Market</v>
      </c>
      <c r="I8267" s="1" t="str">
        <f t="array" ref="I8267">IF($F8267="", "", _xlfn.XLOOKUP($F8267,accounts!$A$2:$A$86,accounts!$F$2:$F$86, "Other"))</f>
        <v>United States</v>
      </c>
      <c r="J8267" s="1" t="s">
        <v>131</v>
      </c>
      <c r="K8267" s="3">
        <v>43086.0</v>
      </c>
      <c r="L8267" s="3">
        <v>43095.0</v>
      </c>
      <c r="M8267" s="1">
        <v>3240.0</v>
      </c>
    </row>
    <row r="8268">
      <c r="A8268" s="1" t="s">
        <v>8473</v>
      </c>
      <c r="B8268" s="1" t="s">
        <v>99</v>
      </c>
      <c r="C8268" s="1" t="str">
        <f t="array" ref="C8268">_xlfn.XLOOKUP($B8268, sales_teams!$A$2:$A$36, sales_teams!$B$2:$B$36)</f>
        <v>Summer Sewald</v>
      </c>
      <c r="D8268" s="1" t="str">
        <f t="array" ref="D8268">_xlfn.XLOOKUP($B8268, sales_teams!$A$2:$A$36, sales_teams!$C$2:$C$36)</f>
        <v>West</v>
      </c>
      <c r="E8268" s="1" t="s">
        <v>109</v>
      </c>
      <c r="F8268" s="1" t="s">
        <v>50</v>
      </c>
      <c r="G8268" s="1" t="str">
        <f t="array" ref="G8268">IF($F8268="", "", _xlfn.XLOOKUP($F8268,accounts!$A$2:$A$86,accounts!$B$2:$B$86, "Other"))</f>
        <v>entertainment</v>
      </c>
      <c r="H8268" s="1" t="str">
        <f t="array" ref="H8268">IF($F8268="", "", IFS(_xlfn.XLOOKUP($F8268, accounts!$A$2:$A$86, accounts!$E$2:$E$86, 0)&gt;=1000, "Enterprise", _xlfn.XLOOKUP($F8268, accounts!$A$2:$A$86, accounts!$E$2:$E$86, 0)&gt;=100, "Mid-Market", TRUE, "SMB"))</f>
        <v>Enterprise</v>
      </c>
      <c r="I8268" s="1" t="str">
        <f t="array" ref="I8268">IF($F8268="", "", _xlfn.XLOOKUP($F8268,accounts!$A$2:$A$86,accounts!$F$2:$F$86, "Other"))</f>
        <v>United States</v>
      </c>
      <c r="J8268" s="1" t="s">
        <v>131</v>
      </c>
      <c r="K8268" s="3">
        <v>43086.0</v>
      </c>
      <c r="L8268" s="3">
        <v>43100.0</v>
      </c>
      <c r="M8268" s="1">
        <v>1007.0</v>
      </c>
    </row>
    <row r="8269">
      <c r="A8269" s="1" t="s">
        <v>8474</v>
      </c>
      <c r="B8269" s="1" t="s">
        <v>102</v>
      </c>
      <c r="C8269" s="1" t="str">
        <f t="array" ref="C8269">_xlfn.XLOOKUP($B8269, sales_teams!$A$2:$A$36, sales_teams!$B$2:$B$36)</f>
        <v>Summer Sewald</v>
      </c>
      <c r="D8269" s="1" t="str">
        <f t="array" ref="D8269">_xlfn.XLOOKUP($B8269, sales_teams!$A$2:$A$36, sales_teams!$C$2:$C$36)</f>
        <v>West</v>
      </c>
      <c r="E8269" s="1" t="s">
        <v>148</v>
      </c>
      <c r="F8269" s="1" t="s">
        <v>64</v>
      </c>
      <c r="G8269" s="1" t="str">
        <f t="array" ref="G8269">IF($F8269="", "", _xlfn.XLOOKUP($F8269,accounts!$A$2:$A$86,accounts!$B$2:$B$86, "Other"))</f>
        <v>technology</v>
      </c>
      <c r="H8269" s="1" t="str">
        <f t="array" ref="H8269">IF($F8269="", "", IFS(_xlfn.XLOOKUP($F8269, accounts!$A$2:$A$86, accounts!$E$2:$E$86, 0)&gt;=1000, "Enterprise", _xlfn.XLOOKUP($F8269, accounts!$A$2:$A$86, accounts!$E$2:$E$86, 0)&gt;=100, "Mid-Market", TRUE, "SMB"))</f>
        <v>Enterprise</v>
      </c>
      <c r="I8269" s="1" t="str">
        <f t="array" ref="I8269">IF($F8269="", "", _xlfn.XLOOKUP($F8269,accounts!$A$2:$A$86,accounts!$F$2:$F$86, "Other"))</f>
        <v>United States</v>
      </c>
      <c r="J8269" s="1" t="s">
        <v>189</v>
      </c>
      <c r="K8269" s="3">
        <v>43086.0</v>
      </c>
    </row>
    <row r="8270">
      <c r="A8270" s="1" t="s">
        <v>8475</v>
      </c>
      <c r="B8270" s="1" t="s">
        <v>92</v>
      </c>
      <c r="C8270" s="1" t="str">
        <f t="array" ref="C8270">_xlfn.XLOOKUP($B8270, sales_teams!$A$2:$A$36, sales_teams!$B$2:$B$36)</f>
        <v>Celia Rouche</v>
      </c>
      <c r="D8270" s="1" t="str">
        <f t="array" ref="D8270">_xlfn.XLOOKUP($B8270, sales_teams!$A$2:$A$36, sales_teams!$C$2:$C$36)</f>
        <v>West</v>
      </c>
      <c r="E8270" s="1" t="s">
        <v>179</v>
      </c>
      <c r="F8270" s="1" t="s">
        <v>124</v>
      </c>
      <c r="G8270" s="1" t="str">
        <f t="array" ref="G8270">IF($F8270="", "", _xlfn.XLOOKUP($F8270,accounts!$A$2:$A$86,accounts!$B$2:$B$86, "Other"))</f>
        <v>retail</v>
      </c>
      <c r="H8270" s="1" t="str">
        <f t="array" ref="H8270">IF($F8270="", "", IFS(_xlfn.XLOOKUP($F8270, accounts!$A$2:$A$86, accounts!$E$2:$E$86, 0)&gt;=1000, "Enterprise", _xlfn.XLOOKUP($F8270, accounts!$A$2:$A$86, accounts!$E$2:$E$86, 0)&gt;=100, "Mid-Market", TRUE, "SMB"))</f>
        <v>Enterprise</v>
      </c>
      <c r="I8270" s="1" t="str">
        <f t="array" ref="I8270">IF($F8270="", "", _xlfn.XLOOKUP($F8270,accounts!$A$2:$A$86,accounts!$F$2:$F$86, "Other"))</f>
        <v>United States</v>
      </c>
      <c r="J8270" s="1" t="s">
        <v>131</v>
      </c>
      <c r="K8270" s="3">
        <v>43086.0</v>
      </c>
      <c r="L8270" s="3">
        <v>43097.0</v>
      </c>
      <c r="M8270" s="1">
        <v>54.0</v>
      </c>
    </row>
    <row r="8271">
      <c r="A8271" s="1" t="s">
        <v>8476</v>
      </c>
      <c r="B8271" s="1" t="s">
        <v>65</v>
      </c>
      <c r="C8271" s="1" t="str">
        <f t="array" ref="C8271">_xlfn.XLOOKUP($B8271, sales_teams!$A$2:$A$36, sales_teams!$B$2:$B$36)</f>
        <v>Celia Rouche</v>
      </c>
      <c r="D8271" s="1" t="str">
        <f t="array" ref="D8271">_xlfn.XLOOKUP($B8271, sales_teams!$A$2:$A$36, sales_teams!$C$2:$C$36)</f>
        <v>West</v>
      </c>
      <c r="E8271" s="1" t="s">
        <v>179</v>
      </c>
      <c r="F8271" s="1" t="s">
        <v>97</v>
      </c>
      <c r="G8271" s="1" t="str">
        <f t="array" ref="G8271">IF($F8271="", "", _xlfn.XLOOKUP($F8271,accounts!$A$2:$A$86,accounts!$B$2:$B$86, "Other"))</f>
        <v>finance</v>
      </c>
      <c r="H8271" s="1" t="str">
        <f t="array" ref="H8271">IF($F8271="", "", IFS(_xlfn.XLOOKUP($F8271, accounts!$A$2:$A$86, accounts!$E$2:$E$86, 0)&gt;=1000, "Enterprise", _xlfn.XLOOKUP($F8271, accounts!$A$2:$A$86, accounts!$E$2:$E$86, 0)&gt;=100, "Mid-Market", TRUE, "SMB"))</f>
        <v>Mid-Market</v>
      </c>
      <c r="I8271" s="1" t="str">
        <f t="array" ref="I8271">IF($F8271="", "", _xlfn.XLOOKUP($F8271,accounts!$A$2:$A$86,accounts!$F$2:$F$86, "Other"))</f>
        <v>United States</v>
      </c>
      <c r="J8271" s="1" t="s">
        <v>131</v>
      </c>
      <c r="K8271" s="3">
        <v>43086.0</v>
      </c>
      <c r="L8271" s="3">
        <v>43094.0</v>
      </c>
      <c r="M8271" s="1">
        <v>49.0</v>
      </c>
    </row>
    <row r="8272">
      <c r="A8272" s="1" t="s">
        <v>8477</v>
      </c>
      <c r="B8272" s="1" t="s">
        <v>60</v>
      </c>
      <c r="C8272" s="1" t="str">
        <f t="array" ref="C8272">_xlfn.XLOOKUP($B8272, sales_teams!$A$2:$A$36, sales_teams!$B$2:$B$36)</f>
        <v>Celia Rouche</v>
      </c>
      <c r="D8272" s="1" t="str">
        <f t="array" ref="D8272">_xlfn.XLOOKUP($B8272, sales_teams!$A$2:$A$36, sales_teams!$C$2:$C$36)</f>
        <v>West</v>
      </c>
      <c r="E8272" s="1" t="s">
        <v>109</v>
      </c>
      <c r="F8272" s="1" t="s">
        <v>87</v>
      </c>
      <c r="G8272" s="1" t="str">
        <f t="array" ref="G8272">IF($F8272="", "", _xlfn.XLOOKUP($F8272,accounts!$A$2:$A$86,accounts!$B$2:$B$86, "Other"))</f>
        <v>telecommunications</v>
      </c>
      <c r="H8272" s="1" t="str">
        <f t="array" ref="H8272">IF($F8272="", "", IFS(_xlfn.XLOOKUP($F8272, accounts!$A$2:$A$86, accounts!$E$2:$E$86, 0)&gt;=1000, "Enterprise", _xlfn.XLOOKUP($F8272, accounts!$A$2:$A$86, accounts!$E$2:$E$86, 0)&gt;=100, "Mid-Market", TRUE, "SMB"))</f>
        <v>Enterprise</v>
      </c>
      <c r="I8272" s="1" t="str">
        <f t="array" ref="I8272">IF($F8272="", "", _xlfn.XLOOKUP($F8272,accounts!$A$2:$A$86,accounts!$F$2:$F$86, "Other"))</f>
        <v>United States</v>
      </c>
      <c r="J8272" s="1" t="s">
        <v>192</v>
      </c>
      <c r="K8272" s="3">
        <v>43086.0</v>
      </c>
      <c r="L8272" s="3">
        <v>43100.0</v>
      </c>
      <c r="M8272" s="1">
        <v>0.0</v>
      </c>
    </row>
    <row r="8273">
      <c r="A8273" s="1" t="s">
        <v>8478</v>
      </c>
      <c r="B8273" s="1" t="s">
        <v>34</v>
      </c>
      <c r="C8273" s="1" t="str">
        <f t="array" ref="C8273">_xlfn.XLOOKUP($B8273, sales_teams!$A$2:$A$36, sales_teams!$B$2:$B$36)</f>
        <v>Cara Losch</v>
      </c>
      <c r="D8273" s="1" t="str">
        <f t="array" ref="D8273">_xlfn.XLOOKUP($B8273, sales_teams!$A$2:$A$36, sales_teams!$C$2:$C$36)</f>
        <v>East</v>
      </c>
      <c r="E8273" s="1" t="s">
        <v>179</v>
      </c>
      <c r="G8273" s="1" t="str">
        <f t="array" ref="G8273">IF($F8273="", "", _xlfn.XLOOKUP($F8273,accounts!$A$2:$A$86,accounts!$B$2:$B$86, "Other"))</f>
        <v/>
      </c>
      <c r="H8273" s="1" t="str">
        <f t="array" ref="H8273">IF($F8273="", "", IFS(_xlfn.XLOOKUP($F8273, accounts!$A$2:$A$86, accounts!$E$2:$E$86, 0)&gt;=1000, "Enterprise", _xlfn.XLOOKUP($F8273, accounts!$A$2:$A$86, accounts!$E$2:$E$86, 0)&gt;=100, "Mid-Market", TRUE, "SMB"))</f>
        <v/>
      </c>
      <c r="I8273" s="1" t="str">
        <f t="array" ref="I8273">IF($F8273="", "", _xlfn.XLOOKUP($F8273,accounts!$A$2:$A$86,accounts!$F$2:$F$86, "Other"))</f>
        <v/>
      </c>
      <c r="J8273" s="1" t="s">
        <v>189</v>
      </c>
      <c r="K8273" s="3">
        <v>43086.0</v>
      </c>
    </row>
    <row r="8274">
      <c r="A8274" s="1" t="s">
        <v>8479</v>
      </c>
      <c r="B8274" s="1" t="s">
        <v>34</v>
      </c>
      <c r="C8274" s="1" t="str">
        <f t="array" ref="C8274">_xlfn.XLOOKUP($B8274, sales_teams!$A$2:$A$36, sales_teams!$B$2:$B$36)</f>
        <v>Cara Losch</v>
      </c>
      <c r="D8274" s="1" t="str">
        <f t="array" ref="D8274">_xlfn.XLOOKUP($B8274, sales_teams!$A$2:$A$36, sales_teams!$C$2:$C$36)</f>
        <v>East</v>
      </c>
      <c r="E8274" s="1" t="s">
        <v>179</v>
      </c>
      <c r="F8274" s="1" t="s">
        <v>127</v>
      </c>
      <c r="G8274" s="1" t="str">
        <f t="array" ref="G8274">IF($F8274="", "", _xlfn.XLOOKUP($F8274,accounts!$A$2:$A$86,accounts!$B$2:$B$86, "Other"))</f>
        <v>technology</v>
      </c>
      <c r="H8274" s="1" t="str">
        <f t="array" ref="H8274">IF($F8274="", "", IFS(_xlfn.XLOOKUP($F8274, accounts!$A$2:$A$86, accounts!$E$2:$E$86, 0)&gt;=1000, "Enterprise", _xlfn.XLOOKUP($F8274, accounts!$A$2:$A$86, accounts!$E$2:$E$86, 0)&gt;=100, "Mid-Market", TRUE, "SMB"))</f>
        <v>Enterprise</v>
      </c>
      <c r="I8274" s="1" t="str">
        <f t="array" ref="I8274">IF($F8274="", "", _xlfn.XLOOKUP($F8274,accounts!$A$2:$A$86,accounts!$F$2:$F$86, "Other"))</f>
        <v>United States</v>
      </c>
      <c r="J8274" s="1" t="s">
        <v>131</v>
      </c>
      <c r="K8274" s="3">
        <v>43086.0</v>
      </c>
      <c r="L8274" s="3">
        <v>43093.0</v>
      </c>
      <c r="M8274" s="1">
        <v>55.0</v>
      </c>
    </row>
    <row r="8275">
      <c r="A8275" s="1" t="s">
        <v>8480</v>
      </c>
      <c r="B8275" s="1" t="s">
        <v>105</v>
      </c>
      <c r="C8275" s="1" t="str">
        <f t="array" ref="C8275">_xlfn.XLOOKUP($B8275, sales_teams!$A$2:$A$36, sales_teams!$B$2:$B$36)</f>
        <v>Summer Sewald</v>
      </c>
      <c r="D8275" s="1" t="str">
        <f t="array" ref="D8275">_xlfn.XLOOKUP($B8275, sales_teams!$A$2:$A$36, sales_teams!$C$2:$C$36)</f>
        <v>West</v>
      </c>
      <c r="E8275" s="1" t="s">
        <v>148</v>
      </c>
      <c r="F8275" s="1" t="s">
        <v>36</v>
      </c>
      <c r="G8275" s="1" t="str">
        <f t="array" ref="G8275">IF($F8275="", "", _xlfn.XLOOKUP($F8275,accounts!$A$2:$A$86,accounts!$B$2:$B$86, "Other"))</f>
        <v>retail</v>
      </c>
      <c r="H8275" s="1" t="str">
        <f t="array" ref="H8275">IF($F8275="", "", IFS(_xlfn.XLOOKUP($F8275, accounts!$A$2:$A$86, accounts!$E$2:$E$86, 0)&gt;=1000, "Enterprise", _xlfn.XLOOKUP($F8275, accounts!$A$2:$A$86, accounts!$E$2:$E$86, 0)&gt;=100, "Mid-Market", TRUE, "SMB"))</f>
        <v>Enterprise</v>
      </c>
      <c r="I8275" s="1" t="str">
        <f t="array" ref="I8275">IF($F8275="", "", _xlfn.XLOOKUP($F8275,accounts!$A$2:$A$86,accounts!$F$2:$F$86, "Other"))</f>
        <v>United States</v>
      </c>
      <c r="J8275" s="1" t="s">
        <v>131</v>
      </c>
      <c r="K8275" s="3">
        <v>43086.0</v>
      </c>
      <c r="L8275" s="3">
        <v>43095.0</v>
      </c>
      <c r="M8275" s="1">
        <v>5196.0</v>
      </c>
    </row>
    <row r="8276">
      <c r="A8276" s="1" t="s">
        <v>8481</v>
      </c>
      <c r="B8276" s="1" t="s">
        <v>7</v>
      </c>
      <c r="C8276" s="1" t="str">
        <f t="array" ref="C8276">_xlfn.XLOOKUP($B8276, sales_teams!$A$2:$A$36, sales_teams!$B$2:$B$36)</f>
        <v>Dustin Brinkmann</v>
      </c>
      <c r="D8276" s="1" t="str">
        <f t="array" ref="D8276">_xlfn.XLOOKUP($B8276, sales_teams!$A$2:$A$36, sales_teams!$C$2:$C$36)</f>
        <v>Central</v>
      </c>
      <c r="E8276" s="1" t="s">
        <v>179</v>
      </c>
      <c r="F8276" s="1" t="s">
        <v>150</v>
      </c>
      <c r="G8276" s="1" t="str">
        <f t="array" ref="G8276">IF($F8276="", "", _xlfn.XLOOKUP($F8276,accounts!$A$2:$A$86,accounts!$B$2:$B$86, "Other"))</f>
        <v>technology</v>
      </c>
      <c r="H8276" s="1" t="str">
        <f t="array" ref="H8276">IF($F8276="", "", IFS(_xlfn.XLOOKUP($F8276, accounts!$A$2:$A$86, accounts!$E$2:$E$86, 0)&gt;=1000, "Enterprise", _xlfn.XLOOKUP($F8276, accounts!$A$2:$A$86, accounts!$E$2:$E$86, 0)&gt;=100, "Mid-Market", TRUE, "SMB"))</f>
        <v>Enterprise</v>
      </c>
      <c r="I8276" s="1" t="str">
        <f t="array" ref="I8276">IF($F8276="", "", _xlfn.XLOOKUP($F8276,accounts!$A$2:$A$86,accounts!$F$2:$F$86, "Other"))</f>
        <v>United States</v>
      </c>
      <c r="J8276" s="1" t="s">
        <v>131</v>
      </c>
      <c r="K8276" s="3">
        <v>43087.0</v>
      </c>
      <c r="L8276" s="3">
        <v>43100.0</v>
      </c>
      <c r="M8276" s="1">
        <v>54.0</v>
      </c>
    </row>
    <row r="8277">
      <c r="A8277" s="1" t="s">
        <v>8482</v>
      </c>
      <c r="B8277" s="1" t="s">
        <v>94</v>
      </c>
      <c r="C8277" s="1" t="str">
        <f t="array" ref="C8277">_xlfn.XLOOKUP($B8277, sales_teams!$A$2:$A$36, sales_teams!$B$2:$B$36)</f>
        <v>Celia Rouche</v>
      </c>
      <c r="D8277" s="1" t="str">
        <f t="array" ref="D8277">_xlfn.XLOOKUP($B8277, sales_teams!$A$2:$A$36, sales_teams!$C$2:$C$36)</f>
        <v>West</v>
      </c>
      <c r="E8277" s="1" t="s">
        <v>148</v>
      </c>
      <c r="F8277" s="1" t="s">
        <v>80</v>
      </c>
      <c r="G8277" s="1" t="str">
        <f t="array" ref="G8277">IF($F8277="", "", _xlfn.XLOOKUP($F8277,accounts!$A$2:$A$86,accounts!$B$2:$B$86, "Other"))</f>
        <v>technology</v>
      </c>
      <c r="H8277" s="1" t="str">
        <f t="array" ref="H8277">IF($F8277="", "", IFS(_xlfn.XLOOKUP($F8277, accounts!$A$2:$A$86, accounts!$E$2:$E$86, 0)&gt;=1000, "Enterprise", _xlfn.XLOOKUP($F8277, accounts!$A$2:$A$86, accounts!$E$2:$E$86, 0)&gt;=100, "Mid-Market", TRUE, "SMB"))</f>
        <v>Enterprise</v>
      </c>
      <c r="I8277" s="1" t="str">
        <f t="array" ref="I8277">IF($F8277="", "", _xlfn.XLOOKUP($F8277,accounts!$A$2:$A$86,accounts!$F$2:$F$86, "Other"))</f>
        <v>United States</v>
      </c>
      <c r="J8277" s="1" t="s">
        <v>131</v>
      </c>
      <c r="K8277" s="3">
        <v>43087.0</v>
      </c>
      <c r="L8277" s="3">
        <v>43095.0</v>
      </c>
      <c r="M8277" s="1">
        <v>4953.0</v>
      </c>
    </row>
    <row r="8278">
      <c r="A8278" s="1" t="s">
        <v>8483</v>
      </c>
      <c r="B8278" s="1" t="s">
        <v>45</v>
      </c>
      <c r="C8278" s="1" t="str">
        <f t="array" ref="C8278">_xlfn.XLOOKUP($B8278, sales_teams!$A$2:$A$36, sales_teams!$B$2:$B$36)</f>
        <v>Cara Losch</v>
      </c>
      <c r="D8278" s="1" t="str">
        <f t="array" ref="D8278">_xlfn.XLOOKUP($B8278, sales_teams!$A$2:$A$36, sales_teams!$C$2:$C$36)</f>
        <v>East</v>
      </c>
      <c r="E8278" s="1" t="s">
        <v>188</v>
      </c>
      <c r="F8278" s="1" t="s">
        <v>177</v>
      </c>
      <c r="G8278" s="1" t="str">
        <f t="array" ref="G8278">IF($F8278="", "", _xlfn.XLOOKUP($F8278,accounts!$A$2:$A$86,accounts!$B$2:$B$86, "Other"))</f>
        <v>software</v>
      </c>
      <c r="H8278" s="1" t="str">
        <f t="array" ref="H8278">IF($F8278="", "", IFS(_xlfn.XLOOKUP($F8278, accounts!$A$2:$A$86, accounts!$E$2:$E$86, 0)&gt;=1000, "Enterprise", _xlfn.XLOOKUP($F8278, accounts!$A$2:$A$86, accounts!$E$2:$E$86, 0)&gt;=100, "Mid-Market", TRUE, "SMB"))</f>
        <v>Enterprise</v>
      </c>
      <c r="I8278" s="1" t="str">
        <f t="array" ref="I8278">IF($F8278="", "", _xlfn.XLOOKUP($F8278,accounts!$A$2:$A$86,accounts!$F$2:$F$86, "Other"))</f>
        <v>United States</v>
      </c>
      <c r="J8278" s="1" t="s">
        <v>131</v>
      </c>
      <c r="K8278" s="3">
        <v>43087.0</v>
      </c>
      <c r="L8278" s="3">
        <v>43093.0</v>
      </c>
      <c r="M8278" s="1">
        <v>3155.0</v>
      </c>
    </row>
    <row r="8279">
      <c r="A8279" s="1" t="s">
        <v>8484</v>
      </c>
      <c r="B8279" s="1" t="s">
        <v>57</v>
      </c>
      <c r="C8279" s="1" t="str">
        <f t="array" ref="C8279">_xlfn.XLOOKUP($B8279, sales_teams!$A$2:$A$36, sales_teams!$B$2:$B$36)</f>
        <v>Rocco Neubert</v>
      </c>
      <c r="D8279" s="1" t="str">
        <f t="array" ref="D8279">_xlfn.XLOOKUP($B8279, sales_teams!$A$2:$A$36, sales_teams!$C$2:$C$36)</f>
        <v>East</v>
      </c>
      <c r="E8279" s="1" t="s">
        <v>148</v>
      </c>
      <c r="G8279" s="1" t="str">
        <f t="array" ref="G8279">IF($F8279="", "", _xlfn.XLOOKUP($F8279,accounts!$A$2:$A$86,accounts!$B$2:$B$86, "Other"))</f>
        <v/>
      </c>
      <c r="H8279" s="1" t="str">
        <f t="array" ref="H8279">IF($F8279="", "", IFS(_xlfn.XLOOKUP($F8279, accounts!$A$2:$A$86, accounts!$E$2:$E$86, 0)&gt;=1000, "Enterprise", _xlfn.XLOOKUP($F8279, accounts!$A$2:$A$86, accounts!$E$2:$E$86, 0)&gt;=100, "Mid-Market", TRUE, "SMB"))</f>
        <v/>
      </c>
      <c r="I8279" s="1" t="str">
        <f t="array" ref="I8279">IF($F8279="", "", _xlfn.XLOOKUP($F8279,accounts!$A$2:$A$86,accounts!$F$2:$F$86, "Other"))</f>
        <v/>
      </c>
      <c r="J8279" s="1" t="s">
        <v>189</v>
      </c>
      <c r="K8279" s="3">
        <v>43088.0</v>
      </c>
    </row>
    <row r="8280">
      <c r="A8280" s="1" t="s">
        <v>8485</v>
      </c>
      <c r="B8280" s="1" t="s">
        <v>30</v>
      </c>
      <c r="C8280" s="1" t="str">
        <f t="array" ref="C8280">_xlfn.XLOOKUP($B8280, sales_teams!$A$2:$A$36, sales_teams!$B$2:$B$36)</f>
        <v>Melvin Marxen</v>
      </c>
      <c r="D8280" s="1" t="str">
        <f t="array" ref="D8280">_xlfn.XLOOKUP($B8280, sales_teams!$A$2:$A$36, sales_teams!$C$2:$C$36)</f>
        <v>Central</v>
      </c>
      <c r="E8280" s="1" t="s">
        <v>148</v>
      </c>
      <c r="F8280" s="1" t="s">
        <v>29</v>
      </c>
      <c r="G8280" s="1" t="str">
        <f t="array" ref="G8280">IF($F8280="", "", _xlfn.XLOOKUP($F8280,accounts!$A$2:$A$86,accounts!$B$2:$B$86, "Other"))</f>
        <v>medical</v>
      </c>
      <c r="H8280" s="1" t="str">
        <f t="array" ref="H8280">IF($F8280="", "", IFS(_xlfn.XLOOKUP($F8280, accounts!$A$2:$A$86, accounts!$E$2:$E$86, 0)&gt;=1000, "Enterprise", _xlfn.XLOOKUP($F8280, accounts!$A$2:$A$86, accounts!$E$2:$E$86, 0)&gt;=100, "Mid-Market", TRUE, "SMB"))</f>
        <v>Enterprise</v>
      </c>
      <c r="I8280" s="1" t="str">
        <f t="array" ref="I8280">IF($F8280="", "", _xlfn.XLOOKUP($F8280,accounts!$A$2:$A$86,accounts!$F$2:$F$86, "Other"))</f>
        <v>Philipines</v>
      </c>
      <c r="J8280" s="1" t="s">
        <v>192</v>
      </c>
      <c r="K8280" s="3">
        <v>43088.0</v>
      </c>
      <c r="L8280" s="3">
        <v>43099.0</v>
      </c>
      <c r="M8280" s="1">
        <v>0.0</v>
      </c>
    </row>
    <row r="8281">
      <c r="A8281" s="1" t="s">
        <v>8486</v>
      </c>
      <c r="B8281" s="1" t="s">
        <v>41</v>
      </c>
      <c r="C8281" s="1" t="str">
        <f t="array" ref="C8281">_xlfn.XLOOKUP($B8281, sales_teams!$A$2:$A$36, sales_teams!$B$2:$B$36)</f>
        <v>Cara Losch</v>
      </c>
      <c r="D8281" s="1" t="str">
        <f t="array" ref="D8281">_xlfn.XLOOKUP($B8281, sales_teams!$A$2:$A$36, sales_teams!$C$2:$C$36)</f>
        <v>East</v>
      </c>
      <c r="E8281" s="1" t="s">
        <v>148</v>
      </c>
      <c r="F8281" s="1" t="s">
        <v>144</v>
      </c>
      <c r="G8281" s="1" t="str">
        <f t="array" ref="G8281">IF($F8281="", "", _xlfn.XLOOKUP($F8281,accounts!$A$2:$A$86,accounts!$B$2:$B$86, "Other"))</f>
        <v>retail</v>
      </c>
      <c r="H8281" s="1" t="str">
        <f t="array" ref="H8281">IF($F8281="", "", IFS(_xlfn.XLOOKUP($F8281, accounts!$A$2:$A$86, accounts!$E$2:$E$86, 0)&gt;=1000, "Enterprise", _xlfn.XLOOKUP($F8281, accounts!$A$2:$A$86, accounts!$E$2:$E$86, 0)&gt;=100, "Mid-Market", TRUE, "SMB"))</f>
        <v>Enterprise</v>
      </c>
      <c r="I8281" s="1" t="str">
        <f t="array" ref="I8281">IF($F8281="", "", _xlfn.XLOOKUP($F8281,accounts!$A$2:$A$86,accounts!$F$2:$F$86, "Other"))</f>
        <v>United States</v>
      </c>
      <c r="J8281" s="1" t="s">
        <v>131</v>
      </c>
      <c r="K8281" s="3">
        <v>43088.0</v>
      </c>
      <c r="L8281" s="3">
        <v>43099.0</v>
      </c>
      <c r="M8281" s="1">
        <v>4566.0</v>
      </c>
    </row>
    <row r="8282">
      <c r="A8282" s="1" t="s">
        <v>8487</v>
      </c>
      <c r="B8282" s="1" t="s">
        <v>15</v>
      </c>
      <c r="C8282" s="1" t="str">
        <f t="array" ref="C8282">_xlfn.XLOOKUP($B8282, sales_teams!$A$2:$A$36, sales_teams!$B$2:$B$36)</f>
        <v>Dustin Brinkmann</v>
      </c>
      <c r="D8282" s="1" t="str">
        <f t="array" ref="D8282">_xlfn.XLOOKUP($B8282, sales_teams!$A$2:$A$36, sales_teams!$C$2:$C$36)</f>
        <v>Central</v>
      </c>
      <c r="E8282" s="1" t="s">
        <v>179</v>
      </c>
      <c r="F8282" s="1" t="s">
        <v>29</v>
      </c>
      <c r="G8282" s="1" t="str">
        <f t="array" ref="G8282">IF($F8282="", "", _xlfn.XLOOKUP($F8282,accounts!$A$2:$A$86,accounts!$B$2:$B$86, "Other"))</f>
        <v>medical</v>
      </c>
      <c r="H8282" s="1" t="str">
        <f t="array" ref="H8282">IF($F8282="", "", IFS(_xlfn.XLOOKUP($F8282, accounts!$A$2:$A$86, accounts!$E$2:$E$86, 0)&gt;=1000, "Enterprise", _xlfn.XLOOKUP($F8282, accounts!$A$2:$A$86, accounts!$E$2:$E$86, 0)&gt;=100, "Mid-Market", TRUE, "SMB"))</f>
        <v>Enterprise</v>
      </c>
      <c r="I8282" s="1" t="str">
        <f t="array" ref="I8282">IF($F8282="", "", _xlfn.XLOOKUP($F8282,accounts!$A$2:$A$86,accounts!$F$2:$F$86, "Other"))</f>
        <v>Philipines</v>
      </c>
      <c r="J8282" s="1" t="s">
        <v>131</v>
      </c>
      <c r="K8282" s="3">
        <v>43088.0</v>
      </c>
      <c r="L8282" s="3">
        <v>43097.0</v>
      </c>
      <c r="M8282" s="1">
        <v>58.0</v>
      </c>
    </row>
    <row r="8283">
      <c r="A8283" s="1" t="s">
        <v>8488</v>
      </c>
      <c r="B8283" s="1" t="s">
        <v>45</v>
      </c>
      <c r="C8283" s="1" t="str">
        <f t="array" ref="C8283">_xlfn.XLOOKUP($B8283, sales_teams!$A$2:$A$36, sales_teams!$B$2:$B$36)</f>
        <v>Cara Losch</v>
      </c>
      <c r="D8283" s="1" t="str">
        <f t="array" ref="D8283">_xlfn.XLOOKUP($B8283, sales_teams!$A$2:$A$36, sales_teams!$C$2:$C$36)</f>
        <v>East</v>
      </c>
      <c r="E8283" s="1" t="s">
        <v>148</v>
      </c>
      <c r="F8283" s="1" t="s">
        <v>166</v>
      </c>
      <c r="G8283" s="1" t="str">
        <f t="array" ref="G8283">IF($F8283="", "", _xlfn.XLOOKUP($F8283,accounts!$A$2:$A$86,accounts!$B$2:$B$86, "Other"))</f>
        <v>finance</v>
      </c>
      <c r="H8283" s="1" t="str">
        <f t="array" ref="H8283">IF($F8283="", "", IFS(_xlfn.XLOOKUP($F8283, accounts!$A$2:$A$86, accounts!$E$2:$E$86, 0)&gt;=1000, "Enterprise", _xlfn.XLOOKUP($F8283, accounts!$A$2:$A$86, accounts!$E$2:$E$86, 0)&gt;=100, "Mid-Market", TRUE, "SMB"))</f>
        <v>Enterprise</v>
      </c>
      <c r="I8283" s="1" t="str">
        <f t="array" ref="I8283">IF($F8283="", "", _xlfn.XLOOKUP($F8283,accounts!$A$2:$A$86,accounts!$F$2:$F$86, "Other"))</f>
        <v>United States</v>
      </c>
      <c r="J8283" s="1" t="s">
        <v>131</v>
      </c>
      <c r="K8283" s="3">
        <v>43088.0</v>
      </c>
      <c r="L8283" s="3">
        <v>43097.0</v>
      </c>
      <c r="M8283" s="1">
        <v>4315.0</v>
      </c>
    </row>
    <row r="8284">
      <c r="A8284" s="1" t="s">
        <v>8489</v>
      </c>
      <c r="B8284" s="1" t="s">
        <v>53</v>
      </c>
      <c r="C8284" s="1" t="str">
        <f t="array" ref="C8284">_xlfn.XLOOKUP($B8284, sales_teams!$A$2:$A$36, sales_teams!$B$2:$B$36)</f>
        <v>Rocco Neubert</v>
      </c>
      <c r="D8284" s="1" t="str">
        <f t="array" ref="D8284">_xlfn.XLOOKUP($B8284, sales_teams!$A$2:$A$36, sales_teams!$C$2:$C$36)</f>
        <v>East</v>
      </c>
      <c r="E8284" s="1" t="s">
        <v>188</v>
      </c>
      <c r="F8284" s="1" t="s">
        <v>169</v>
      </c>
      <c r="G8284" s="1" t="str">
        <f t="array" ref="G8284">IF($F8284="", "", _xlfn.XLOOKUP($F8284,accounts!$A$2:$A$86,accounts!$B$2:$B$86, "Other"))</f>
        <v>entertainment</v>
      </c>
      <c r="H8284" s="1" t="str">
        <f t="array" ref="H8284">IF($F8284="", "", IFS(_xlfn.XLOOKUP($F8284, accounts!$A$2:$A$86, accounts!$E$2:$E$86, 0)&gt;=1000, "Enterprise", _xlfn.XLOOKUP($F8284, accounts!$A$2:$A$86, accounts!$E$2:$E$86, 0)&gt;=100, "Mid-Market", TRUE, "SMB"))</f>
        <v>Enterprise</v>
      </c>
      <c r="I8284" s="1" t="str">
        <f t="array" ref="I8284">IF($F8284="", "", _xlfn.XLOOKUP($F8284,accounts!$A$2:$A$86,accounts!$F$2:$F$86, "Other"))</f>
        <v>United States</v>
      </c>
      <c r="J8284" s="1" t="s">
        <v>192</v>
      </c>
      <c r="K8284" s="3">
        <v>43089.0</v>
      </c>
      <c r="L8284" s="3">
        <v>43097.0</v>
      </c>
      <c r="M8284" s="1">
        <v>0.0</v>
      </c>
    </row>
    <row r="8285">
      <c r="A8285" s="1" t="s">
        <v>8490</v>
      </c>
      <c r="B8285" s="1" t="s">
        <v>88</v>
      </c>
      <c r="C8285" s="1" t="str">
        <f t="array" ref="C8285">_xlfn.XLOOKUP($B8285, sales_teams!$A$2:$A$36, sales_teams!$B$2:$B$36)</f>
        <v>Celia Rouche</v>
      </c>
      <c r="D8285" s="1" t="str">
        <f t="array" ref="D8285">_xlfn.XLOOKUP($B8285, sales_teams!$A$2:$A$36, sales_teams!$C$2:$C$36)</f>
        <v>West</v>
      </c>
      <c r="E8285" s="1" t="s">
        <v>179</v>
      </c>
      <c r="F8285" s="1" t="s">
        <v>153</v>
      </c>
      <c r="G8285" s="1" t="str">
        <f t="array" ref="G8285">IF($F8285="", "", _xlfn.XLOOKUP($F8285,accounts!$A$2:$A$86,accounts!$B$2:$B$86, "Other"))</f>
        <v>medical</v>
      </c>
      <c r="H8285" s="1" t="str">
        <f t="array" ref="H8285">IF($F8285="", "", IFS(_xlfn.XLOOKUP($F8285, accounts!$A$2:$A$86, accounts!$E$2:$E$86, 0)&gt;=1000, "Enterprise", _xlfn.XLOOKUP($F8285, accounts!$A$2:$A$86, accounts!$E$2:$E$86, 0)&gt;=100, "Mid-Market", TRUE, "SMB"))</f>
        <v>Enterprise</v>
      </c>
      <c r="I8285" s="1" t="str">
        <f t="array" ref="I8285">IF($F8285="", "", _xlfn.XLOOKUP($F8285,accounts!$A$2:$A$86,accounts!$F$2:$F$86, "Other"))</f>
        <v>United States</v>
      </c>
      <c r="J8285" s="1" t="s">
        <v>189</v>
      </c>
      <c r="K8285" s="3">
        <v>43089.0</v>
      </c>
    </row>
    <row r="8286">
      <c r="A8286" s="1" t="s">
        <v>8491</v>
      </c>
      <c r="B8286" s="1" t="s">
        <v>41</v>
      </c>
      <c r="C8286" s="1" t="str">
        <f t="array" ref="C8286">_xlfn.XLOOKUP($B8286, sales_teams!$A$2:$A$36, sales_teams!$B$2:$B$36)</f>
        <v>Cara Losch</v>
      </c>
      <c r="D8286" s="1" t="str">
        <f t="array" ref="D8286">_xlfn.XLOOKUP($B8286, sales_teams!$A$2:$A$36, sales_teams!$C$2:$C$36)</f>
        <v>East</v>
      </c>
      <c r="E8286" s="1" t="s">
        <v>148</v>
      </c>
      <c r="F8286" s="1" t="s">
        <v>167</v>
      </c>
      <c r="G8286" s="1" t="str">
        <f t="array" ref="G8286">IF($F8286="", "", _xlfn.XLOOKUP($F8286,accounts!$A$2:$A$86,accounts!$B$2:$B$86, "Other"))</f>
        <v>finance</v>
      </c>
      <c r="H8286" s="1" t="str">
        <f t="array" ref="H8286">IF($F8286="", "", IFS(_xlfn.XLOOKUP($F8286, accounts!$A$2:$A$86, accounts!$E$2:$E$86, 0)&gt;=1000, "Enterprise", _xlfn.XLOOKUP($F8286, accounts!$A$2:$A$86, accounts!$E$2:$E$86, 0)&gt;=100, "Mid-Market", TRUE, "SMB"))</f>
        <v>Mid-Market</v>
      </c>
      <c r="I8286" s="1" t="str">
        <f t="array" ref="I8286">IF($F8286="", "", _xlfn.XLOOKUP($F8286,accounts!$A$2:$A$86,accounts!$F$2:$F$86, "Other"))</f>
        <v>United States</v>
      </c>
      <c r="J8286" s="1" t="s">
        <v>131</v>
      </c>
      <c r="K8286" s="3">
        <v>43089.0</v>
      </c>
      <c r="L8286" s="3">
        <v>43098.0</v>
      </c>
      <c r="M8286" s="1">
        <v>5574.0</v>
      </c>
    </row>
    <row r="8287">
      <c r="A8287" s="1" t="s">
        <v>8492</v>
      </c>
      <c r="B8287" s="1" t="s">
        <v>45</v>
      </c>
      <c r="C8287" s="1" t="str">
        <f t="array" ref="C8287">_xlfn.XLOOKUP($B8287, sales_teams!$A$2:$A$36, sales_teams!$B$2:$B$36)</f>
        <v>Cara Losch</v>
      </c>
      <c r="D8287" s="1" t="str">
        <f t="array" ref="D8287">_xlfn.XLOOKUP($B8287, sales_teams!$A$2:$A$36, sales_teams!$C$2:$C$36)</f>
        <v>East</v>
      </c>
      <c r="E8287" s="1" t="s">
        <v>109</v>
      </c>
      <c r="G8287" s="1" t="str">
        <f t="array" ref="G8287">IF($F8287="", "", _xlfn.XLOOKUP($F8287,accounts!$A$2:$A$86,accounts!$B$2:$B$86, "Other"))</f>
        <v/>
      </c>
      <c r="H8287" s="1" t="str">
        <f t="array" ref="H8287">IF($F8287="", "", IFS(_xlfn.XLOOKUP($F8287, accounts!$A$2:$A$86, accounts!$E$2:$E$86, 0)&gt;=1000, "Enterprise", _xlfn.XLOOKUP($F8287, accounts!$A$2:$A$86, accounts!$E$2:$E$86, 0)&gt;=100, "Mid-Market", TRUE, "SMB"))</f>
        <v/>
      </c>
      <c r="I8287" s="1" t="str">
        <f t="array" ref="I8287">IF($F8287="", "", _xlfn.XLOOKUP($F8287,accounts!$A$2:$A$86,accounts!$F$2:$F$86, "Other"))</f>
        <v/>
      </c>
      <c r="J8287" s="1" t="s">
        <v>189</v>
      </c>
      <c r="K8287" s="3">
        <v>43089.0</v>
      </c>
    </row>
    <row r="8288">
      <c r="A8288" s="1" t="s">
        <v>8493</v>
      </c>
      <c r="B8288" s="1" t="s">
        <v>52</v>
      </c>
      <c r="C8288" s="1" t="str">
        <f t="array" ref="C8288">_xlfn.XLOOKUP($B8288, sales_teams!$A$2:$A$36, sales_teams!$B$2:$B$36)</f>
        <v>Rocco Neubert</v>
      </c>
      <c r="D8288" s="1" t="str">
        <f t="array" ref="D8288">_xlfn.XLOOKUP($B8288, sales_teams!$A$2:$A$36, sales_teams!$C$2:$C$36)</f>
        <v>East</v>
      </c>
      <c r="E8288" s="1" t="s">
        <v>194</v>
      </c>
      <c r="G8288" s="1" t="str">
        <f t="array" ref="G8288">IF($F8288="", "", _xlfn.XLOOKUP($F8288,accounts!$A$2:$A$86,accounts!$B$2:$B$86, "Other"))</f>
        <v/>
      </c>
      <c r="H8288" s="1" t="str">
        <f t="array" ref="H8288">IF($F8288="", "", IFS(_xlfn.XLOOKUP($F8288, accounts!$A$2:$A$86, accounts!$E$2:$E$86, 0)&gt;=1000, "Enterprise", _xlfn.XLOOKUP($F8288, accounts!$A$2:$A$86, accounts!$E$2:$E$86, 0)&gt;=100, "Mid-Market", TRUE, "SMB"))</f>
        <v/>
      </c>
      <c r="I8288" s="1" t="str">
        <f t="array" ref="I8288">IF($F8288="", "", _xlfn.XLOOKUP($F8288,accounts!$A$2:$A$86,accounts!$F$2:$F$86, "Other"))</f>
        <v/>
      </c>
      <c r="J8288" s="1" t="s">
        <v>189</v>
      </c>
      <c r="K8288" s="3">
        <v>43090.0</v>
      </c>
    </row>
    <row r="8289">
      <c r="A8289" s="1" t="s">
        <v>8494</v>
      </c>
      <c r="B8289" s="1" t="s">
        <v>26</v>
      </c>
      <c r="C8289" s="1" t="str">
        <f t="array" ref="C8289">_xlfn.XLOOKUP($B8289, sales_teams!$A$2:$A$36, sales_teams!$B$2:$B$36)</f>
        <v>Melvin Marxen</v>
      </c>
      <c r="D8289" s="1" t="str">
        <f t="array" ref="D8289">_xlfn.XLOOKUP($B8289, sales_teams!$A$2:$A$36, sales_teams!$C$2:$C$36)</f>
        <v>Central</v>
      </c>
      <c r="E8289" s="1" t="s">
        <v>188</v>
      </c>
      <c r="F8289" s="1" t="s">
        <v>106</v>
      </c>
      <c r="G8289" s="1" t="str">
        <f t="array" ref="G8289">IF($F8289="", "", _xlfn.XLOOKUP($F8289,accounts!$A$2:$A$86,accounts!$B$2:$B$86, "Other"))</f>
        <v>retail</v>
      </c>
      <c r="H8289" s="1" t="str">
        <f t="array" ref="H8289">IF($F8289="", "", IFS(_xlfn.XLOOKUP($F8289, accounts!$A$2:$A$86, accounts!$E$2:$E$86, 0)&gt;=1000, "Enterprise", _xlfn.XLOOKUP($F8289, accounts!$A$2:$A$86, accounts!$E$2:$E$86, 0)&gt;=100, "Mid-Market", TRUE, "SMB"))</f>
        <v>Enterprise</v>
      </c>
      <c r="I8289" s="1" t="str">
        <f t="array" ref="I8289">IF($F8289="", "", _xlfn.XLOOKUP($F8289,accounts!$A$2:$A$86,accounts!$F$2:$F$86, "Other"))</f>
        <v>Italy</v>
      </c>
      <c r="J8289" s="1" t="s">
        <v>131</v>
      </c>
      <c r="K8289" s="3">
        <v>43090.0</v>
      </c>
      <c r="L8289" s="3">
        <v>43099.0</v>
      </c>
      <c r="M8289" s="1">
        <v>3494.0</v>
      </c>
    </row>
    <row r="8290">
      <c r="A8290" s="1" t="s">
        <v>8495</v>
      </c>
      <c r="B8290" s="1" t="s">
        <v>104</v>
      </c>
      <c r="C8290" s="1" t="str">
        <f t="array" ref="C8290">_xlfn.XLOOKUP($B8290, sales_teams!$A$2:$A$36, sales_teams!$B$2:$B$36)</f>
        <v>Summer Sewald</v>
      </c>
      <c r="D8290" s="1" t="str">
        <f t="array" ref="D8290">_xlfn.XLOOKUP($B8290, sales_teams!$A$2:$A$36, sales_teams!$C$2:$C$36)</f>
        <v>West</v>
      </c>
      <c r="E8290" s="1" t="s">
        <v>179</v>
      </c>
      <c r="F8290" s="1" t="s">
        <v>80</v>
      </c>
      <c r="G8290" s="1" t="str">
        <f t="array" ref="G8290">IF($F8290="", "", _xlfn.XLOOKUP($F8290,accounts!$A$2:$A$86,accounts!$B$2:$B$86, "Other"))</f>
        <v>technology</v>
      </c>
      <c r="H8290" s="1" t="str">
        <f t="array" ref="H8290">IF($F8290="", "", IFS(_xlfn.XLOOKUP($F8290, accounts!$A$2:$A$86, accounts!$E$2:$E$86, 0)&gt;=1000, "Enterprise", _xlfn.XLOOKUP($F8290, accounts!$A$2:$A$86, accounts!$E$2:$E$86, 0)&gt;=100, "Mid-Market", TRUE, "SMB"))</f>
        <v>Enterprise</v>
      </c>
      <c r="I8290" s="1" t="str">
        <f t="array" ref="I8290">IF($F8290="", "", _xlfn.XLOOKUP($F8290,accounts!$A$2:$A$86,accounts!$F$2:$F$86, "Other"))</f>
        <v>United States</v>
      </c>
      <c r="J8290" s="1" t="s">
        <v>131</v>
      </c>
      <c r="K8290" s="3">
        <v>43090.0</v>
      </c>
      <c r="L8290" s="3">
        <v>43097.0</v>
      </c>
      <c r="M8290" s="1">
        <v>50.0</v>
      </c>
    </row>
    <row r="8291">
      <c r="A8291" s="1" t="s">
        <v>8496</v>
      </c>
      <c r="B8291" s="1" t="s">
        <v>60</v>
      </c>
      <c r="C8291" s="1" t="str">
        <f t="array" ref="C8291">_xlfn.XLOOKUP($B8291, sales_teams!$A$2:$A$36, sales_teams!$B$2:$B$36)</f>
        <v>Celia Rouche</v>
      </c>
      <c r="D8291" s="1" t="str">
        <f t="array" ref="D8291">_xlfn.XLOOKUP($B8291, sales_teams!$A$2:$A$36, sales_teams!$C$2:$C$36)</f>
        <v>West</v>
      </c>
      <c r="E8291" s="1" t="s">
        <v>179</v>
      </c>
      <c r="F8291" s="1" t="s">
        <v>119</v>
      </c>
      <c r="G8291" s="1" t="str">
        <f t="array" ref="G8291">IF($F8291="", "", _xlfn.XLOOKUP($F8291,accounts!$A$2:$A$86,accounts!$B$2:$B$86, "Other"))</f>
        <v>technology</v>
      </c>
      <c r="H8291" s="1" t="str">
        <f t="array" ref="H8291">IF($F8291="", "", IFS(_xlfn.XLOOKUP($F8291, accounts!$A$2:$A$86, accounts!$E$2:$E$86, 0)&gt;=1000, "Enterprise", _xlfn.XLOOKUP($F8291, accounts!$A$2:$A$86, accounts!$E$2:$E$86, 0)&gt;=100, "Mid-Market", TRUE, "SMB"))</f>
        <v>Enterprise</v>
      </c>
      <c r="I8291" s="1" t="str">
        <f t="array" ref="I8291">IF($F8291="", "", _xlfn.XLOOKUP($F8291,accounts!$A$2:$A$86,accounts!$F$2:$F$86, "Other"))</f>
        <v>Korea</v>
      </c>
      <c r="J8291" s="1" t="s">
        <v>131</v>
      </c>
      <c r="K8291" s="3">
        <v>43090.0</v>
      </c>
      <c r="L8291" s="3">
        <v>43097.0</v>
      </c>
      <c r="M8291" s="1">
        <v>61.0</v>
      </c>
    </row>
    <row r="8292">
      <c r="A8292" s="1" t="s">
        <v>8497</v>
      </c>
      <c r="B8292" s="1" t="s">
        <v>94</v>
      </c>
      <c r="C8292" s="1" t="str">
        <f t="array" ref="C8292">_xlfn.XLOOKUP($B8292, sales_teams!$A$2:$A$36, sales_teams!$B$2:$B$36)</f>
        <v>Celia Rouche</v>
      </c>
      <c r="D8292" s="1" t="str">
        <f t="array" ref="D8292">_xlfn.XLOOKUP($B8292, sales_teams!$A$2:$A$36, sales_teams!$C$2:$C$36)</f>
        <v>West</v>
      </c>
      <c r="E8292" s="1" t="s">
        <v>179</v>
      </c>
      <c r="G8292" s="1" t="str">
        <f t="array" ref="G8292">IF($F8292="", "", _xlfn.XLOOKUP($F8292,accounts!$A$2:$A$86,accounts!$B$2:$B$86, "Other"))</f>
        <v/>
      </c>
      <c r="H8292" s="1" t="str">
        <f t="array" ref="H8292">IF($F8292="", "", IFS(_xlfn.XLOOKUP($F8292, accounts!$A$2:$A$86, accounts!$E$2:$E$86, 0)&gt;=1000, "Enterprise", _xlfn.XLOOKUP($F8292, accounts!$A$2:$A$86, accounts!$E$2:$E$86, 0)&gt;=100, "Mid-Market", TRUE, "SMB"))</f>
        <v/>
      </c>
      <c r="I8292" s="1" t="str">
        <f t="array" ref="I8292">IF($F8292="", "", _xlfn.XLOOKUP($F8292,accounts!$A$2:$A$86,accounts!$F$2:$F$86, "Other"))</f>
        <v/>
      </c>
      <c r="J8292" s="1" t="s">
        <v>189</v>
      </c>
      <c r="K8292" s="3">
        <v>43091.0</v>
      </c>
    </row>
    <row r="8293">
      <c r="A8293" s="1" t="s">
        <v>8498</v>
      </c>
      <c r="B8293" s="1" t="s">
        <v>102</v>
      </c>
      <c r="C8293" s="1" t="str">
        <f t="array" ref="C8293">_xlfn.XLOOKUP($B8293, sales_teams!$A$2:$A$36, sales_teams!$B$2:$B$36)</f>
        <v>Summer Sewald</v>
      </c>
      <c r="D8293" s="1" t="str">
        <f t="array" ref="D8293">_xlfn.XLOOKUP($B8293, sales_teams!$A$2:$A$36, sales_teams!$C$2:$C$36)</f>
        <v>West</v>
      </c>
      <c r="E8293" s="1" t="s">
        <v>179</v>
      </c>
      <c r="F8293" s="1" t="s">
        <v>161</v>
      </c>
      <c r="G8293" s="1" t="str">
        <f t="array" ref="G8293">IF($F8293="", "", _xlfn.XLOOKUP($F8293,accounts!$A$2:$A$86,accounts!$B$2:$B$86, "Other"))</f>
        <v>marketing</v>
      </c>
      <c r="H8293" s="1" t="str">
        <f t="array" ref="H8293">IF($F8293="", "", IFS(_xlfn.XLOOKUP($F8293, accounts!$A$2:$A$86, accounts!$E$2:$E$86, 0)&gt;=1000, "Enterprise", _xlfn.XLOOKUP($F8293, accounts!$A$2:$A$86, accounts!$E$2:$E$86, 0)&gt;=100, "Mid-Market", TRUE, "SMB"))</f>
        <v>Enterprise</v>
      </c>
      <c r="I8293" s="1" t="str">
        <f t="array" ref="I8293">IF($F8293="", "", _xlfn.XLOOKUP($F8293,accounts!$A$2:$A$86,accounts!$F$2:$F$86, "Other"))</f>
        <v>Poland</v>
      </c>
      <c r="J8293" s="1" t="s">
        <v>192</v>
      </c>
      <c r="K8293" s="3">
        <v>43091.0</v>
      </c>
      <c r="L8293" s="3">
        <v>43100.0</v>
      </c>
      <c r="M8293" s="1">
        <v>0.0</v>
      </c>
    </row>
    <row r="8294">
      <c r="A8294" s="1" t="s">
        <v>8499</v>
      </c>
      <c r="B8294" s="1" t="s">
        <v>34</v>
      </c>
      <c r="C8294" s="1" t="str">
        <f t="array" ref="C8294">_xlfn.XLOOKUP($B8294, sales_teams!$A$2:$A$36, sales_teams!$B$2:$B$36)</f>
        <v>Cara Losch</v>
      </c>
      <c r="D8294" s="1" t="str">
        <f t="array" ref="D8294">_xlfn.XLOOKUP($B8294, sales_teams!$A$2:$A$36, sales_teams!$C$2:$C$36)</f>
        <v>East</v>
      </c>
      <c r="E8294" s="1" t="s">
        <v>188</v>
      </c>
      <c r="F8294" s="1" t="s">
        <v>22</v>
      </c>
      <c r="G8294" s="1" t="str">
        <f t="array" ref="G8294">IF($F8294="", "", _xlfn.XLOOKUP($F8294,accounts!$A$2:$A$86,accounts!$B$2:$B$86, "Other"))</f>
        <v>medical</v>
      </c>
      <c r="H8294" s="1" t="str">
        <f t="array" ref="H8294">IF($F8294="", "", IFS(_xlfn.XLOOKUP($F8294, accounts!$A$2:$A$86, accounts!$E$2:$E$86, 0)&gt;=1000, "Enterprise", _xlfn.XLOOKUP($F8294, accounts!$A$2:$A$86, accounts!$E$2:$E$86, 0)&gt;=100, "Mid-Market", TRUE, "SMB"))</f>
        <v>Mid-Market</v>
      </c>
      <c r="I8294" s="1" t="str">
        <f t="array" ref="I8294">IF($F8294="", "", _xlfn.XLOOKUP($F8294,accounts!$A$2:$A$86,accounts!$F$2:$F$86, "Other"))</f>
        <v>United States</v>
      </c>
      <c r="J8294" s="1" t="s">
        <v>131</v>
      </c>
      <c r="K8294" s="3">
        <v>43091.0</v>
      </c>
      <c r="L8294" s="3">
        <v>43097.0</v>
      </c>
      <c r="M8294" s="1">
        <v>3673.0</v>
      </c>
    </row>
    <row r="8295">
      <c r="A8295" s="1" t="s">
        <v>8500</v>
      </c>
      <c r="B8295" s="1" t="s">
        <v>52</v>
      </c>
      <c r="C8295" s="1" t="str">
        <f t="array" ref="C8295">_xlfn.XLOOKUP($B8295, sales_teams!$A$2:$A$36, sales_teams!$B$2:$B$36)</f>
        <v>Rocco Neubert</v>
      </c>
      <c r="D8295" s="1" t="str">
        <f t="array" ref="D8295">_xlfn.XLOOKUP($B8295, sales_teams!$A$2:$A$36, sales_teams!$C$2:$C$36)</f>
        <v>East</v>
      </c>
      <c r="E8295" s="1" t="s">
        <v>181</v>
      </c>
      <c r="F8295" s="1" t="s">
        <v>98</v>
      </c>
      <c r="G8295" s="1" t="str">
        <f t="array" ref="G8295">IF($F8295="", "", _xlfn.XLOOKUP($F8295,accounts!$A$2:$A$86,accounts!$B$2:$B$86, "Other"))</f>
        <v>retail</v>
      </c>
      <c r="H8295" s="1" t="str">
        <f t="array" ref="H8295">IF($F8295="", "", IFS(_xlfn.XLOOKUP($F8295, accounts!$A$2:$A$86, accounts!$E$2:$E$86, 0)&gt;=1000, "Enterprise", _xlfn.XLOOKUP($F8295, accounts!$A$2:$A$86, accounts!$E$2:$E$86, 0)&gt;=100, "Mid-Market", TRUE, "SMB"))</f>
        <v>Enterprise</v>
      </c>
      <c r="I8295" s="1" t="str">
        <f t="array" ref="I8295">IF($F8295="", "", _xlfn.XLOOKUP($F8295,accounts!$A$2:$A$86,accounts!$F$2:$F$86, "Other"))</f>
        <v>Japan</v>
      </c>
      <c r="J8295" s="1" t="s">
        <v>131</v>
      </c>
      <c r="K8295" s="3">
        <v>43092.0</v>
      </c>
      <c r="L8295" s="3">
        <v>43100.0</v>
      </c>
      <c r="M8295" s="1">
        <v>576.0</v>
      </c>
    </row>
    <row r="8296">
      <c r="A8296" s="1" t="s">
        <v>8501</v>
      </c>
      <c r="B8296" s="1" t="s">
        <v>99</v>
      </c>
      <c r="C8296" s="1" t="str">
        <f t="array" ref="C8296">_xlfn.XLOOKUP($B8296, sales_teams!$A$2:$A$36, sales_teams!$B$2:$B$36)</f>
        <v>Summer Sewald</v>
      </c>
      <c r="D8296" s="1" t="str">
        <f t="array" ref="D8296">_xlfn.XLOOKUP($B8296, sales_teams!$A$2:$A$36, sales_teams!$C$2:$C$36)</f>
        <v>West</v>
      </c>
      <c r="E8296" s="1" t="s">
        <v>181</v>
      </c>
      <c r="F8296" s="1" t="s">
        <v>154</v>
      </c>
      <c r="G8296" s="1" t="str">
        <f t="array" ref="G8296">IF($F8296="", "", _xlfn.XLOOKUP($F8296,accounts!$A$2:$A$86,accounts!$B$2:$B$86, "Other"))</f>
        <v>retail</v>
      </c>
      <c r="H8296" s="1" t="str">
        <f t="array" ref="H8296">IF($F8296="", "", IFS(_xlfn.XLOOKUP($F8296, accounts!$A$2:$A$86, accounts!$E$2:$E$86, 0)&gt;=1000, "Enterprise", _xlfn.XLOOKUP($F8296, accounts!$A$2:$A$86, accounts!$E$2:$E$86, 0)&gt;=100, "Mid-Market", TRUE, "SMB"))</f>
        <v>Enterprise</v>
      </c>
      <c r="I8296" s="1" t="str">
        <f t="array" ref="I8296">IF($F8296="", "", _xlfn.XLOOKUP($F8296,accounts!$A$2:$A$86,accounts!$F$2:$F$86, "Other"))</f>
        <v>United States</v>
      </c>
      <c r="J8296" s="1" t="s">
        <v>131</v>
      </c>
      <c r="K8296" s="3">
        <v>43093.0</v>
      </c>
      <c r="L8296" s="3">
        <v>43095.0</v>
      </c>
      <c r="M8296" s="1">
        <v>538.0</v>
      </c>
    </row>
    <row r="8297">
      <c r="A8297" s="1" t="s">
        <v>8502</v>
      </c>
      <c r="B8297" s="1" t="s">
        <v>17</v>
      </c>
      <c r="C8297" s="1" t="str">
        <f t="array" ref="C8297">_xlfn.XLOOKUP($B8297, sales_teams!$A$2:$A$36, sales_teams!$B$2:$B$36)</f>
        <v>Dustin Brinkmann</v>
      </c>
      <c r="D8297" s="1" t="str">
        <f t="array" ref="D8297">_xlfn.XLOOKUP($B8297, sales_teams!$A$2:$A$36, sales_teams!$C$2:$C$36)</f>
        <v>Central</v>
      </c>
      <c r="E8297" s="1" t="s">
        <v>181</v>
      </c>
      <c r="F8297" s="1" t="s">
        <v>64</v>
      </c>
      <c r="G8297" s="1" t="str">
        <f t="array" ref="G8297">IF($F8297="", "", _xlfn.XLOOKUP($F8297,accounts!$A$2:$A$86,accounts!$B$2:$B$86, "Other"))</f>
        <v>technology</v>
      </c>
      <c r="H8297" s="1" t="str">
        <f t="array" ref="H8297">IF($F8297="", "", IFS(_xlfn.XLOOKUP($F8297, accounts!$A$2:$A$86, accounts!$E$2:$E$86, 0)&gt;=1000, "Enterprise", _xlfn.XLOOKUP($F8297, accounts!$A$2:$A$86, accounts!$E$2:$E$86, 0)&gt;=100, "Mid-Market", TRUE, "SMB"))</f>
        <v>Enterprise</v>
      </c>
      <c r="I8297" s="1" t="str">
        <f t="array" ref="I8297">IF($F8297="", "", _xlfn.XLOOKUP($F8297,accounts!$A$2:$A$86,accounts!$F$2:$F$86, "Other"))</f>
        <v>United States</v>
      </c>
      <c r="J8297" s="1" t="s">
        <v>131</v>
      </c>
      <c r="K8297" s="3">
        <v>43093.0</v>
      </c>
      <c r="L8297" s="3">
        <v>43095.0</v>
      </c>
      <c r="M8297" s="1">
        <v>622.0</v>
      </c>
    </row>
    <row r="8298">
      <c r="A8298" s="1" t="s">
        <v>8503</v>
      </c>
      <c r="B8298" s="1" t="s">
        <v>34</v>
      </c>
      <c r="C8298" s="1" t="str">
        <f t="array" ref="C8298">_xlfn.XLOOKUP($B8298, sales_teams!$A$2:$A$36, sales_teams!$B$2:$B$36)</f>
        <v>Cara Losch</v>
      </c>
      <c r="D8298" s="1" t="str">
        <f t="array" ref="D8298">_xlfn.XLOOKUP($B8298, sales_teams!$A$2:$A$36, sales_teams!$C$2:$C$36)</f>
        <v>East</v>
      </c>
      <c r="E8298" s="1" t="s">
        <v>109</v>
      </c>
      <c r="F8298" s="1" t="s">
        <v>40</v>
      </c>
      <c r="G8298" s="1" t="str">
        <f t="array" ref="G8298">IF($F8298="", "", _xlfn.XLOOKUP($F8298,accounts!$A$2:$A$86,accounts!$B$2:$B$86, "Other"))</f>
        <v>technology</v>
      </c>
      <c r="H8298" s="1" t="str">
        <f t="array" ref="H8298">IF($F8298="", "", IFS(_xlfn.XLOOKUP($F8298, accounts!$A$2:$A$86, accounts!$E$2:$E$86, 0)&gt;=1000, "Enterprise", _xlfn.XLOOKUP($F8298, accounts!$A$2:$A$86, accounts!$E$2:$E$86, 0)&gt;=100, "Mid-Market", TRUE, "SMB"))</f>
        <v>Enterprise</v>
      </c>
      <c r="I8298" s="1" t="str">
        <f t="array" ref="I8298">IF($F8298="", "", _xlfn.XLOOKUP($F8298,accounts!$A$2:$A$86,accounts!$F$2:$F$86, "Other"))</f>
        <v>United States</v>
      </c>
      <c r="J8298" s="1" t="s">
        <v>131</v>
      </c>
      <c r="K8298" s="3">
        <v>43093.0</v>
      </c>
      <c r="L8298" s="3">
        <v>43099.0</v>
      </c>
      <c r="M8298" s="1">
        <v>1093.0</v>
      </c>
    </row>
    <row r="8299">
      <c r="A8299" s="1" t="s">
        <v>8504</v>
      </c>
      <c r="B8299" s="1" t="s">
        <v>107</v>
      </c>
      <c r="C8299" s="1" t="str">
        <f t="array" ref="C8299">_xlfn.XLOOKUP($B8299, sales_teams!$A$2:$A$36, sales_teams!$B$2:$B$36)</f>
        <v>Summer Sewald</v>
      </c>
      <c r="D8299" s="1" t="str">
        <f t="array" ref="D8299">_xlfn.XLOOKUP($B8299, sales_teams!$A$2:$A$36, sales_teams!$C$2:$C$36)</f>
        <v>West</v>
      </c>
      <c r="E8299" s="1" t="s">
        <v>148</v>
      </c>
      <c r="F8299" s="1" t="s">
        <v>119</v>
      </c>
      <c r="G8299" s="1" t="str">
        <f t="array" ref="G8299">IF($F8299="", "", _xlfn.XLOOKUP($F8299,accounts!$A$2:$A$86,accounts!$B$2:$B$86, "Other"))</f>
        <v>technology</v>
      </c>
      <c r="H8299" s="1" t="str">
        <f t="array" ref="H8299">IF($F8299="", "", IFS(_xlfn.XLOOKUP($F8299, accounts!$A$2:$A$86, accounts!$E$2:$E$86, 0)&gt;=1000, "Enterprise", _xlfn.XLOOKUP($F8299, accounts!$A$2:$A$86, accounts!$E$2:$E$86, 0)&gt;=100, "Mid-Market", TRUE, "SMB"))</f>
        <v>Enterprise</v>
      </c>
      <c r="I8299" s="1" t="str">
        <f t="array" ref="I8299">IF($F8299="", "", _xlfn.XLOOKUP($F8299,accounts!$A$2:$A$86,accounts!$F$2:$F$86, "Other"))</f>
        <v>Korea</v>
      </c>
      <c r="J8299" s="1" t="s">
        <v>131</v>
      </c>
      <c r="K8299" s="3">
        <v>43095.0</v>
      </c>
      <c r="L8299" s="3">
        <v>43098.0</v>
      </c>
      <c r="M8299" s="1">
        <v>4433.0</v>
      </c>
    </row>
    <row r="8300">
      <c r="A8300" s="1" t="s">
        <v>8505</v>
      </c>
      <c r="B8300" s="1" t="s">
        <v>26</v>
      </c>
      <c r="C8300" s="1" t="str">
        <f t="array" ref="C8300">_xlfn.XLOOKUP($B8300, sales_teams!$A$2:$A$36, sales_teams!$B$2:$B$36)</f>
        <v>Melvin Marxen</v>
      </c>
      <c r="D8300" s="1" t="str">
        <f t="array" ref="D8300">_xlfn.XLOOKUP($B8300, sales_teams!$A$2:$A$36, sales_teams!$C$2:$C$36)</f>
        <v>Central</v>
      </c>
      <c r="E8300" s="1" t="s">
        <v>109</v>
      </c>
      <c r="F8300" s="1" t="s">
        <v>78</v>
      </c>
      <c r="G8300" s="1" t="str">
        <f t="array" ref="G8300">IF($F8300="", "", _xlfn.XLOOKUP($F8300,accounts!$A$2:$A$86,accounts!$B$2:$B$86, "Other"))</f>
        <v>marketing</v>
      </c>
      <c r="H8300" s="1" t="str">
        <f t="array" ref="H8300">IF($F8300="", "", IFS(_xlfn.XLOOKUP($F8300, accounts!$A$2:$A$86, accounts!$E$2:$E$86, 0)&gt;=1000, "Enterprise", _xlfn.XLOOKUP($F8300, accounts!$A$2:$A$86, accounts!$E$2:$E$86, 0)&gt;=100, "Mid-Market", TRUE, "SMB"))</f>
        <v>Enterprise</v>
      </c>
      <c r="I8300" s="1" t="str">
        <f t="array" ref="I8300">IF($F8300="", "", _xlfn.XLOOKUP($F8300,accounts!$A$2:$A$86,accounts!$F$2:$F$86, "Other"))</f>
        <v>United States</v>
      </c>
      <c r="J8300" s="1" t="s">
        <v>131</v>
      </c>
      <c r="K8300" s="3">
        <v>43096.0</v>
      </c>
      <c r="L8300" s="3">
        <v>43099.0</v>
      </c>
      <c r="M8300" s="1">
        <v>1052.0</v>
      </c>
    </row>
    <row r="8301">
      <c r="A8301" s="1" t="s">
        <v>8506</v>
      </c>
      <c r="B8301" s="1" t="s">
        <v>26</v>
      </c>
      <c r="C8301" s="1" t="str">
        <f t="array" ref="C8301">_xlfn.XLOOKUP($B8301, sales_teams!$A$2:$A$36, sales_teams!$B$2:$B$36)</f>
        <v>Melvin Marxen</v>
      </c>
      <c r="D8301" s="1" t="str">
        <f t="array" ref="D8301">_xlfn.XLOOKUP($B8301, sales_teams!$A$2:$A$36, sales_teams!$C$2:$C$36)</f>
        <v>Central</v>
      </c>
      <c r="E8301" s="1" t="s">
        <v>179</v>
      </c>
      <c r="F8301" s="1" t="s">
        <v>25</v>
      </c>
      <c r="G8301" s="1" t="str">
        <f t="array" ref="G8301">IF($F8301="", "", _xlfn.XLOOKUP($F8301,accounts!$A$2:$A$86,accounts!$B$2:$B$86, "Other"))</f>
        <v>medical</v>
      </c>
      <c r="H8301" s="1" t="str">
        <f t="array" ref="H8301">IF($F8301="", "", IFS(_xlfn.XLOOKUP($F8301, accounts!$A$2:$A$86, accounts!$E$2:$E$86, 0)&gt;=1000, "Enterprise", _xlfn.XLOOKUP($F8301, accounts!$A$2:$A$86, accounts!$E$2:$E$86, 0)&gt;=100, "Mid-Market", TRUE, "SMB"))</f>
        <v>Enterprise</v>
      </c>
      <c r="I8301" s="1" t="str">
        <f t="array" ref="I8301">IF($F8301="", "", _xlfn.XLOOKUP($F8301,accounts!$A$2:$A$86,accounts!$F$2:$F$86, "Other"))</f>
        <v>Kenya</v>
      </c>
      <c r="J8301" s="1" t="s">
        <v>131</v>
      </c>
      <c r="K8301" s="3">
        <v>43096.0</v>
      </c>
      <c r="L8301" s="3">
        <v>43098.0</v>
      </c>
      <c r="M8301" s="1">
        <v>67.0</v>
      </c>
    </row>
    <row r="8302">
      <c r="A8302" s="1" t="s">
        <v>8507</v>
      </c>
      <c r="B8302" s="1" t="s">
        <v>7</v>
      </c>
      <c r="C8302" s="1" t="str">
        <f t="array" ref="C8302">_xlfn.XLOOKUP($B8302, sales_teams!$A$2:$A$36, sales_teams!$B$2:$B$36)</f>
        <v>Dustin Brinkmann</v>
      </c>
      <c r="D8302" s="1" t="str">
        <f t="array" ref="D8302">_xlfn.XLOOKUP($B8302, sales_teams!$A$2:$A$36, sales_teams!$C$2:$C$36)</f>
        <v>Central</v>
      </c>
      <c r="E8302" s="1" t="s">
        <v>181</v>
      </c>
      <c r="F8302" s="1" t="s">
        <v>115</v>
      </c>
      <c r="G8302" s="1" t="str">
        <f t="array" ref="G8302">IF($F8302="", "", _xlfn.XLOOKUP($F8302,accounts!$A$2:$A$86,accounts!$B$2:$B$86, "Other"))</f>
        <v>services</v>
      </c>
      <c r="H8302" s="1" t="str">
        <f t="array" ref="H8302">IF($F8302="", "", IFS(_xlfn.XLOOKUP($F8302, accounts!$A$2:$A$86, accounts!$E$2:$E$86, 0)&gt;=1000, "Enterprise", _xlfn.XLOOKUP($F8302, accounts!$A$2:$A$86, accounts!$E$2:$E$86, 0)&gt;=100, "Mid-Market", TRUE, "SMB"))</f>
        <v>Enterprise</v>
      </c>
      <c r="I8302" s="1" t="str">
        <f t="array" ref="I8302">IF($F8302="", "", _xlfn.XLOOKUP($F8302,accounts!$A$2:$A$86,accounts!$F$2:$F$86, "Other"))</f>
        <v>United States</v>
      </c>
      <c r="J8302" s="1" t="s">
        <v>324</v>
      </c>
    </row>
    <row r="8303">
      <c r="A8303" s="1" t="s">
        <v>8508</v>
      </c>
      <c r="B8303" s="1" t="s">
        <v>7</v>
      </c>
      <c r="C8303" s="1" t="str">
        <f t="array" ref="C8303">_xlfn.XLOOKUP($B8303, sales_teams!$A$2:$A$36, sales_teams!$B$2:$B$36)</f>
        <v>Dustin Brinkmann</v>
      </c>
      <c r="D8303" s="1" t="str">
        <f t="array" ref="D8303">_xlfn.XLOOKUP($B8303, sales_teams!$A$2:$A$36, sales_teams!$C$2:$C$36)</f>
        <v>Central</v>
      </c>
      <c r="E8303" s="1" t="s">
        <v>181</v>
      </c>
      <c r="G8303" s="1" t="str">
        <f t="array" ref="G8303">IF($F8303="", "", _xlfn.XLOOKUP($F8303,accounts!$A$2:$A$86,accounts!$B$2:$B$86, "Other"))</f>
        <v/>
      </c>
      <c r="H8303" s="1" t="str">
        <f t="array" ref="H8303">IF($F8303="", "", IFS(_xlfn.XLOOKUP($F8303, accounts!$A$2:$A$86, accounts!$E$2:$E$86, 0)&gt;=1000, "Enterprise", _xlfn.XLOOKUP($F8303, accounts!$A$2:$A$86, accounts!$E$2:$E$86, 0)&gt;=100, "Mid-Market", TRUE, "SMB"))</f>
        <v/>
      </c>
      <c r="I8303" s="1" t="str">
        <f t="array" ref="I8303">IF($F8303="", "", _xlfn.XLOOKUP($F8303,accounts!$A$2:$A$86,accounts!$F$2:$F$86, "Other"))</f>
        <v/>
      </c>
      <c r="J8303" s="1" t="s">
        <v>324</v>
      </c>
    </row>
    <row r="8304">
      <c r="A8304" s="1" t="s">
        <v>8509</v>
      </c>
      <c r="B8304" s="1" t="s">
        <v>7</v>
      </c>
      <c r="C8304" s="1" t="str">
        <f t="array" ref="C8304">_xlfn.XLOOKUP($B8304, sales_teams!$A$2:$A$36, sales_teams!$B$2:$B$36)</f>
        <v>Dustin Brinkmann</v>
      </c>
      <c r="D8304" s="1" t="str">
        <f t="array" ref="D8304">_xlfn.XLOOKUP($B8304, sales_teams!$A$2:$A$36, sales_teams!$C$2:$C$36)</f>
        <v>Central</v>
      </c>
      <c r="E8304" s="1" t="s">
        <v>181</v>
      </c>
      <c r="G8304" s="1" t="str">
        <f t="array" ref="G8304">IF($F8304="", "", _xlfn.XLOOKUP($F8304,accounts!$A$2:$A$86,accounts!$B$2:$B$86, "Other"))</f>
        <v/>
      </c>
      <c r="H8304" s="1" t="str">
        <f t="array" ref="H8304">IF($F8304="", "", IFS(_xlfn.XLOOKUP($F8304, accounts!$A$2:$A$86, accounts!$E$2:$E$86, 0)&gt;=1000, "Enterprise", _xlfn.XLOOKUP($F8304, accounts!$A$2:$A$86, accounts!$E$2:$E$86, 0)&gt;=100, "Mid-Market", TRUE, "SMB"))</f>
        <v/>
      </c>
      <c r="I8304" s="1" t="str">
        <f t="array" ref="I8304">IF($F8304="", "", _xlfn.XLOOKUP($F8304,accounts!$A$2:$A$86,accounts!$F$2:$F$86, "Other"))</f>
        <v/>
      </c>
      <c r="J8304" s="1" t="s">
        <v>324</v>
      </c>
    </row>
    <row r="8305">
      <c r="A8305" s="1" t="s">
        <v>8510</v>
      </c>
      <c r="B8305" s="1" t="s">
        <v>7</v>
      </c>
      <c r="C8305" s="1" t="str">
        <f t="array" ref="C8305">_xlfn.XLOOKUP($B8305, sales_teams!$A$2:$A$36, sales_teams!$B$2:$B$36)</f>
        <v>Dustin Brinkmann</v>
      </c>
      <c r="D8305" s="1" t="str">
        <f t="array" ref="D8305">_xlfn.XLOOKUP($B8305, sales_teams!$A$2:$A$36, sales_teams!$C$2:$C$36)</f>
        <v>Central</v>
      </c>
      <c r="E8305" s="1" t="s">
        <v>181</v>
      </c>
      <c r="G8305" s="1" t="str">
        <f t="array" ref="G8305">IF($F8305="", "", _xlfn.XLOOKUP($F8305,accounts!$A$2:$A$86,accounts!$B$2:$B$86, "Other"))</f>
        <v/>
      </c>
      <c r="H8305" s="1" t="str">
        <f t="array" ref="H8305">IF($F8305="", "", IFS(_xlfn.XLOOKUP($F8305, accounts!$A$2:$A$86, accounts!$E$2:$E$86, 0)&gt;=1000, "Enterprise", _xlfn.XLOOKUP($F8305, accounts!$A$2:$A$86, accounts!$E$2:$E$86, 0)&gt;=100, "Mid-Market", TRUE, "SMB"))</f>
        <v/>
      </c>
      <c r="I8305" s="1" t="str">
        <f t="array" ref="I8305">IF($F8305="", "", _xlfn.XLOOKUP($F8305,accounts!$A$2:$A$86,accounts!$F$2:$F$86, "Other"))</f>
        <v/>
      </c>
      <c r="J8305" s="1" t="s">
        <v>324</v>
      </c>
    </row>
    <row r="8306">
      <c r="A8306" s="1" t="s">
        <v>8511</v>
      </c>
      <c r="B8306" s="1" t="s">
        <v>7</v>
      </c>
      <c r="C8306" s="1" t="str">
        <f t="array" ref="C8306">_xlfn.XLOOKUP($B8306, sales_teams!$A$2:$A$36, sales_teams!$B$2:$B$36)</f>
        <v>Dustin Brinkmann</v>
      </c>
      <c r="D8306" s="1" t="str">
        <f t="array" ref="D8306">_xlfn.XLOOKUP($B8306, sales_teams!$A$2:$A$36, sales_teams!$C$2:$C$36)</f>
        <v>Central</v>
      </c>
      <c r="E8306" s="1" t="s">
        <v>181</v>
      </c>
      <c r="G8306" s="1" t="str">
        <f t="array" ref="G8306">IF($F8306="", "", _xlfn.XLOOKUP($F8306,accounts!$A$2:$A$86,accounts!$B$2:$B$86, "Other"))</f>
        <v/>
      </c>
      <c r="H8306" s="1" t="str">
        <f t="array" ref="H8306">IF($F8306="", "", IFS(_xlfn.XLOOKUP($F8306, accounts!$A$2:$A$86, accounts!$E$2:$E$86, 0)&gt;=1000, "Enterprise", _xlfn.XLOOKUP($F8306, accounts!$A$2:$A$86, accounts!$E$2:$E$86, 0)&gt;=100, "Mid-Market", TRUE, "SMB"))</f>
        <v/>
      </c>
      <c r="I8306" s="1" t="str">
        <f t="array" ref="I8306">IF($F8306="", "", _xlfn.XLOOKUP($F8306,accounts!$A$2:$A$86,accounts!$F$2:$F$86, "Other"))</f>
        <v/>
      </c>
      <c r="J8306" s="1" t="s">
        <v>324</v>
      </c>
    </row>
    <row r="8307">
      <c r="A8307" s="1" t="s">
        <v>8512</v>
      </c>
      <c r="B8307" s="1" t="s">
        <v>7</v>
      </c>
      <c r="C8307" s="1" t="str">
        <f t="array" ref="C8307">_xlfn.XLOOKUP($B8307, sales_teams!$A$2:$A$36, sales_teams!$B$2:$B$36)</f>
        <v>Dustin Brinkmann</v>
      </c>
      <c r="D8307" s="1" t="str">
        <f t="array" ref="D8307">_xlfn.XLOOKUP($B8307, sales_teams!$A$2:$A$36, sales_teams!$C$2:$C$36)</f>
        <v>Central</v>
      </c>
      <c r="E8307" s="1" t="s">
        <v>181</v>
      </c>
      <c r="G8307" s="1" t="str">
        <f t="array" ref="G8307">IF($F8307="", "", _xlfn.XLOOKUP($F8307,accounts!$A$2:$A$86,accounts!$B$2:$B$86, "Other"))</f>
        <v/>
      </c>
      <c r="H8307" s="1" t="str">
        <f t="array" ref="H8307">IF($F8307="", "", IFS(_xlfn.XLOOKUP($F8307, accounts!$A$2:$A$86, accounts!$E$2:$E$86, 0)&gt;=1000, "Enterprise", _xlfn.XLOOKUP($F8307, accounts!$A$2:$A$86, accounts!$E$2:$E$86, 0)&gt;=100, "Mid-Market", TRUE, "SMB"))</f>
        <v/>
      </c>
      <c r="I8307" s="1" t="str">
        <f t="array" ref="I8307">IF($F8307="", "", _xlfn.XLOOKUP($F8307,accounts!$A$2:$A$86,accounts!$F$2:$F$86, "Other"))</f>
        <v/>
      </c>
      <c r="J8307" s="1" t="s">
        <v>324</v>
      </c>
    </row>
    <row r="8308">
      <c r="A8308" s="1" t="s">
        <v>8513</v>
      </c>
      <c r="B8308" s="1" t="s">
        <v>7</v>
      </c>
      <c r="C8308" s="1" t="str">
        <f t="array" ref="C8308">_xlfn.XLOOKUP($B8308, sales_teams!$A$2:$A$36, sales_teams!$B$2:$B$36)</f>
        <v>Dustin Brinkmann</v>
      </c>
      <c r="D8308" s="1" t="str">
        <f t="array" ref="D8308">_xlfn.XLOOKUP($B8308, sales_teams!$A$2:$A$36, sales_teams!$C$2:$C$36)</f>
        <v>Central</v>
      </c>
      <c r="E8308" s="1" t="s">
        <v>181</v>
      </c>
      <c r="G8308" s="1" t="str">
        <f t="array" ref="G8308">IF($F8308="", "", _xlfn.XLOOKUP($F8308,accounts!$A$2:$A$86,accounts!$B$2:$B$86, "Other"))</f>
        <v/>
      </c>
      <c r="H8308" s="1" t="str">
        <f t="array" ref="H8308">IF($F8308="", "", IFS(_xlfn.XLOOKUP($F8308, accounts!$A$2:$A$86, accounts!$E$2:$E$86, 0)&gt;=1000, "Enterprise", _xlfn.XLOOKUP($F8308, accounts!$A$2:$A$86, accounts!$E$2:$E$86, 0)&gt;=100, "Mid-Market", TRUE, "SMB"))</f>
        <v/>
      </c>
      <c r="I8308" s="1" t="str">
        <f t="array" ref="I8308">IF($F8308="", "", _xlfn.XLOOKUP($F8308,accounts!$A$2:$A$86,accounts!$F$2:$F$86, "Other"))</f>
        <v/>
      </c>
      <c r="J8308" s="1" t="s">
        <v>324</v>
      </c>
    </row>
    <row r="8309">
      <c r="A8309" s="1" t="s">
        <v>8514</v>
      </c>
      <c r="B8309" s="1" t="s">
        <v>7</v>
      </c>
      <c r="C8309" s="1" t="str">
        <f t="array" ref="C8309">_xlfn.XLOOKUP($B8309, sales_teams!$A$2:$A$36, sales_teams!$B$2:$B$36)</f>
        <v>Dustin Brinkmann</v>
      </c>
      <c r="D8309" s="1" t="str">
        <f t="array" ref="D8309">_xlfn.XLOOKUP($B8309, sales_teams!$A$2:$A$36, sales_teams!$C$2:$C$36)</f>
        <v>Central</v>
      </c>
      <c r="E8309" s="1" t="s">
        <v>109</v>
      </c>
      <c r="F8309" s="1" t="s">
        <v>143</v>
      </c>
      <c r="G8309" s="1" t="str">
        <f t="array" ref="G8309">IF($F8309="", "", _xlfn.XLOOKUP($F8309,accounts!$A$2:$A$86,accounts!$B$2:$B$86, "Other"))</f>
        <v>entertainment</v>
      </c>
      <c r="H8309" s="1" t="str">
        <f t="array" ref="H8309">IF($F8309="", "", IFS(_xlfn.XLOOKUP($F8309, accounts!$A$2:$A$86, accounts!$E$2:$E$86, 0)&gt;=1000, "Enterprise", _xlfn.XLOOKUP($F8309, accounts!$A$2:$A$86, accounts!$E$2:$E$86, 0)&gt;=100, "Mid-Market", TRUE, "SMB"))</f>
        <v>Mid-Market</v>
      </c>
      <c r="I8309" s="1" t="str">
        <f t="array" ref="I8309">IF($F8309="", "", _xlfn.XLOOKUP($F8309,accounts!$A$2:$A$86,accounts!$F$2:$F$86, "Other"))</f>
        <v>United States</v>
      </c>
      <c r="J8309" s="1" t="s">
        <v>324</v>
      </c>
    </row>
    <row r="8310">
      <c r="A8310" s="1" t="s">
        <v>8515</v>
      </c>
      <c r="B8310" s="1" t="s">
        <v>7</v>
      </c>
      <c r="C8310" s="1" t="str">
        <f t="array" ref="C8310">_xlfn.XLOOKUP($B8310, sales_teams!$A$2:$A$36, sales_teams!$B$2:$B$36)</f>
        <v>Dustin Brinkmann</v>
      </c>
      <c r="D8310" s="1" t="str">
        <f t="array" ref="D8310">_xlfn.XLOOKUP($B8310, sales_teams!$A$2:$A$36, sales_teams!$C$2:$C$36)</f>
        <v>Central</v>
      </c>
      <c r="E8310" s="1" t="s">
        <v>109</v>
      </c>
      <c r="F8310" s="1" t="s">
        <v>178</v>
      </c>
      <c r="G8310" s="1" t="str">
        <f t="array" ref="G8310">IF($F8310="", "", _xlfn.XLOOKUP($F8310,accounts!$A$2:$A$86,accounts!$B$2:$B$86, "Other"))</f>
        <v>medical</v>
      </c>
      <c r="H8310" s="1" t="str">
        <f t="array" ref="H8310">IF($F8310="", "", IFS(_xlfn.XLOOKUP($F8310, accounts!$A$2:$A$86, accounts!$E$2:$E$86, 0)&gt;=1000, "Enterprise", _xlfn.XLOOKUP($F8310, accounts!$A$2:$A$86, accounts!$E$2:$E$86, 0)&gt;=100, "Mid-Market", TRUE, "SMB"))</f>
        <v>Enterprise</v>
      </c>
      <c r="I8310" s="1" t="str">
        <f t="array" ref="I8310">IF($F8310="", "", _xlfn.XLOOKUP($F8310,accounts!$A$2:$A$86,accounts!$F$2:$F$86, "Other"))</f>
        <v>United States</v>
      </c>
      <c r="J8310" s="1" t="s">
        <v>324</v>
      </c>
    </row>
    <row r="8311">
      <c r="A8311" s="1" t="s">
        <v>8516</v>
      </c>
      <c r="B8311" s="1" t="s">
        <v>7</v>
      </c>
      <c r="C8311" s="1" t="str">
        <f t="array" ref="C8311">_xlfn.XLOOKUP($B8311, sales_teams!$A$2:$A$36, sales_teams!$B$2:$B$36)</f>
        <v>Dustin Brinkmann</v>
      </c>
      <c r="D8311" s="1" t="str">
        <f t="array" ref="D8311">_xlfn.XLOOKUP($B8311, sales_teams!$A$2:$A$36, sales_teams!$C$2:$C$36)</f>
        <v>Central</v>
      </c>
      <c r="E8311" s="1" t="s">
        <v>109</v>
      </c>
      <c r="G8311" s="1" t="str">
        <f t="array" ref="G8311">IF($F8311="", "", _xlfn.XLOOKUP($F8311,accounts!$A$2:$A$86,accounts!$B$2:$B$86, "Other"))</f>
        <v/>
      </c>
      <c r="H8311" s="1" t="str">
        <f t="array" ref="H8311">IF($F8311="", "", IFS(_xlfn.XLOOKUP($F8311, accounts!$A$2:$A$86, accounts!$E$2:$E$86, 0)&gt;=1000, "Enterprise", _xlfn.XLOOKUP($F8311, accounts!$A$2:$A$86, accounts!$E$2:$E$86, 0)&gt;=100, "Mid-Market", TRUE, "SMB"))</f>
        <v/>
      </c>
      <c r="I8311" s="1" t="str">
        <f t="array" ref="I8311">IF($F8311="", "", _xlfn.XLOOKUP($F8311,accounts!$A$2:$A$86,accounts!$F$2:$F$86, "Other"))</f>
        <v/>
      </c>
      <c r="J8311" s="1" t="s">
        <v>324</v>
      </c>
    </row>
    <row r="8312">
      <c r="A8312" s="1" t="s">
        <v>8517</v>
      </c>
      <c r="B8312" s="1" t="s">
        <v>7</v>
      </c>
      <c r="C8312" s="1" t="str">
        <f t="array" ref="C8312">_xlfn.XLOOKUP($B8312, sales_teams!$A$2:$A$36, sales_teams!$B$2:$B$36)</f>
        <v>Dustin Brinkmann</v>
      </c>
      <c r="D8312" s="1" t="str">
        <f t="array" ref="D8312">_xlfn.XLOOKUP($B8312, sales_teams!$A$2:$A$36, sales_teams!$C$2:$C$36)</f>
        <v>Central</v>
      </c>
      <c r="E8312" s="1" t="s">
        <v>109</v>
      </c>
      <c r="G8312" s="1" t="str">
        <f t="array" ref="G8312">IF($F8312="", "", _xlfn.XLOOKUP($F8312,accounts!$A$2:$A$86,accounts!$B$2:$B$86, "Other"))</f>
        <v/>
      </c>
      <c r="H8312" s="1" t="str">
        <f t="array" ref="H8312">IF($F8312="", "", IFS(_xlfn.XLOOKUP($F8312, accounts!$A$2:$A$86, accounts!$E$2:$E$86, 0)&gt;=1000, "Enterprise", _xlfn.XLOOKUP($F8312, accounts!$A$2:$A$86, accounts!$E$2:$E$86, 0)&gt;=100, "Mid-Market", TRUE, "SMB"))</f>
        <v/>
      </c>
      <c r="I8312" s="1" t="str">
        <f t="array" ref="I8312">IF($F8312="", "", _xlfn.XLOOKUP($F8312,accounts!$A$2:$A$86,accounts!$F$2:$F$86, "Other"))</f>
        <v/>
      </c>
      <c r="J8312" s="1" t="s">
        <v>324</v>
      </c>
    </row>
    <row r="8313">
      <c r="A8313" s="1" t="s">
        <v>8518</v>
      </c>
      <c r="B8313" s="1" t="s">
        <v>7</v>
      </c>
      <c r="C8313" s="1" t="str">
        <f t="array" ref="C8313">_xlfn.XLOOKUP($B8313, sales_teams!$A$2:$A$36, sales_teams!$B$2:$B$36)</f>
        <v>Dustin Brinkmann</v>
      </c>
      <c r="D8313" s="1" t="str">
        <f t="array" ref="D8313">_xlfn.XLOOKUP($B8313, sales_teams!$A$2:$A$36, sales_teams!$C$2:$C$36)</f>
        <v>Central</v>
      </c>
      <c r="E8313" s="1" t="s">
        <v>194</v>
      </c>
      <c r="F8313" s="1" t="s">
        <v>118</v>
      </c>
      <c r="G8313" s="1" t="str">
        <f t="array" ref="G8313">IF($F8313="", "", _xlfn.XLOOKUP($F8313,accounts!$A$2:$A$86,accounts!$B$2:$B$86, "Other"))</f>
        <v>services</v>
      </c>
      <c r="H8313" s="1" t="str">
        <f t="array" ref="H8313">IF($F8313="", "", IFS(_xlfn.XLOOKUP($F8313, accounts!$A$2:$A$86, accounts!$E$2:$E$86, 0)&gt;=1000, "Enterprise", _xlfn.XLOOKUP($F8313, accounts!$A$2:$A$86, accounts!$E$2:$E$86, 0)&gt;=100, "Mid-Market", TRUE, "SMB"))</f>
        <v>Enterprise</v>
      </c>
      <c r="I8313" s="1" t="str">
        <f t="array" ref="I8313">IF($F8313="", "", _xlfn.XLOOKUP($F8313,accounts!$A$2:$A$86,accounts!$F$2:$F$86, "Other"))</f>
        <v>United States</v>
      </c>
      <c r="J8313" s="1" t="s">
        <v>324</v>
      </c>
    </row>
    <row r="8314">
      <c r="A8314" s="1" t="s">
        <v>8519</v>
      </c>
      <c r="B8314" s="1" t="s">
        <v>7</v>
      </c>
      <c r="C8314" s="1" t="str">
        <f t="array" ref="C8314">_xlfn.XLOOKUP($B8314, sales_teams!$A$2:$A$36, sales_teams!$B$2:$B$36)</f>
        <v>Dustin Brinkmann</v>
      </c>
      <c r="D8314" s="1" t="str">
        <f t="array" ref="D8314">_xlfn.XLOOKUP($B8314, sales_teams!$A$2:$A$36, sales_teams!$C$2:$C$36)</f>
        <v>Central</v>
      </c>
      <c r="E8314" s="1" t="s">
        <v>194</v>
      </c>
      <c r="F8314" s="1" t="s">
        <v>159</v>
      </c>
      <c r="G8314" s="1" t="str">
        <f t="array" ref="G8314">IF($F8314="", "", _xlfn.XLOOKUP($F8314,accounts!$A$2:$A$86,accounts!$B$2:$B$86, "Other"))</f>
        <v>retail</v>
      </c>
      <c r="H8314" s="1" t="str">
        <f t="array" ref="H8314">IF($F8314="", "", IFS(_xlfn.XLOOKUP($F8314, accounts!$A$2:$A$86, accounts!$E$2:$E$86, 0)&gt;=1000, "Enterprise", _xlfn.XLOOKUP($F8314, accounts!$A$2:$A$86, accounts!$E$2:$E$86, 0)&gt;=100, "Mid-Market", TRUE, "SMB"))</f>
        <v>Mid-Market</v>
      </c>
      <c r="I8314" s="1" t="str">
        <f t="array" ref="I8314">IF($F8314="", "", _xlfn.XLOOKUP($F8314,accounts!$A$2:$A$86,accounts!$F$2:$F$86, "Other"))</f>
        <v>Romania</v>
      </c>
      <c r="J8314" s="1" t="s">
        <v>324</v>
      </c>
    </row>
    <row r="8315">
      <c r="A8315" s="1" t="s">
        <v>8520</v>
      </c>
      <c r="B8315" s="1" t="s">
        <v>7</v>
      </c>
      <c r="C8315" s="1" t="str">
        <f t="array" ref="C8315">_xlfn.XLOOKUP($B8315, sales_teams!$A$2:$A$36, sales_teams!$B$2:$B$36)</f>
        <v>Dustin Brinkmann</v>
      </c>
      <c r="D8315" s="1" t="str">
        <f t="array" ref="D8315">_xlfn.XLOOKUP($B8315, sales_teams!$A$2:$A$36, sales_teams!$C$2:$C$36)</f>
        <v>Central</v>
      </c>
      <c r="E8315" s="1" t="s">
        <v>194</v>
      </c>
      <c r="G8315" s="1" t="str">
        <f t="array" ref="G8315">IF($F8315="", "", _xlfn.XLOOKUP($F8315,accounts!$A$2:$A$86,accounts!$B$2:$B$86, "Other"))</f>
        <v/>
      </c>
      <c r="H8315" s="1" t="str">
        <f t="array" ref="H8315">IF($F8315="", "", IFS(_xlfn.XLOOKUP($F8315, accounts!$A$2:$A$86, accounts!$E$2:$E$86, 0)&gt;=1000, "Enterprise", _xlfn.XLOOKUP($F8315, accounts!$A$2:$A$86, accounts!$E$2:$E$86, 0)&gt;=100, "Mid-Market", TRUE, "SMB"))</f>
        <v/>
      </c>
      <c r="I8315" s="1" t="str">
        <f t="array" ref="I8315">IF($F8315="", "", _xlfn.XLOOKUP($F8315,accounts!$A$2:$A$86,accounts!$F$2:$F$86, "Other"))</f>
        <v/>
      </c>
      <c r="J8315" s="1" t="s">
        <v>324</v>
      </c>
    </row>
    <row r="8316">
      <c r="A8316" s="1" t="s">
        <v>8521</v>
      </c>
      <c r="B8316" s="1" t="s">
        <v>7</v>
      </c>
      <c r="C8316" s="1" t="str">
        <f t="array" ref="C8316">_xlfn.XLOOKUP($B8316, sales_teams!$A$2:$A$36, sales_teams!$B$2:$B$36)</f>
        <v>Dustin Brinkmann</v>
      </c>
      <c r="D8316" s="1" t="str">
        <f t="array" ref="D8316">_xlfn.XLOOKUP($B8316, sales_teams!$A$2:$A$36, sales_teams!$C$2:$C$36)</f>
        <v>Central</v>
      </c>
      <c r="E8316" s="1" t="s">
        <v>194</v>
      </c>
      <c r="G8316" s="1" t="str">
        <f t="array" ref="G8316">IF($F8316="", "", _xlfn.XLOOKUP($F8316,accounts!$A$2:$A$86,accounts!$B$2:$B$86, "Other"))</f>
        <v/>
      </c>
      <c r="H8316" s="1" t="str">
        <f t="array" ref="H8316">IF($F8316="", "", IFS(_xlfn.XLOOKUP($F8316, accounts!$A$2:$A$86, accounts!$E$2:$E$86, 0)&gt;=1000, "Enterprise", _xlfn.XLOOKUP($F8316, accounts!$A$2:$A$86, accounts!$E$2:$E$86, 0)&gt;=100, "Mid-Market", TRUE, "SMB"))</f>
        <v/>
      </c>
      <c r="I8316" s="1" t="str">
        <f t="array" ref="I8316">IF($F8316="", "", _xlfn.XLOOKUP($F8316,accounts!$A$2:$A$86,accounts!$F$2:$F$86, "Other"))</f>
        <v/>
      </c>
      <c r="J8316" s="1" t="s">
        <v>324</v>
      </c>
    </row>
    <row r="8317">
      <c r="A8317" s="1" t="s">
        <v>8522</v>
      </c>
      <c r="B8317" s="1" t="s">
        <v>7</v>
      </c>
      <c r="C8317" s="1" t="str">
        <f t="array" ref="C8317">_xlfn.XLOOKUP($B8317, sales_teams!$A$2:$A$36, sales_teams!$B$2:$B$36)</f>
        <v>Dustin Brinkmann</v>
      </c>
      <c r="D8317" s="1" t="str">
        <f t="array" ref="D8317">_xlfn.XLOOKUP($B8317, sales_teams!$A$2:$A$36, sales_teams!$C$2:$C$36)</f>
        <v>Central</v>
      </c>
      <c r="E8317" s="1" t="s">
        <v>194</v>
      </c>
      <c r="G8317" s="1" t="str">
        <f t="array" ref="G8317">IF($F8317="", "", _xlfn.XLOOKUP($F8317,accounts!$A$2:$A$86,accounts!$B$2:$B$86, "Other"))</f>
        <v/>
      </c>
      <c r="H8317" s="1" t="str">
        <f t="array" ref="H8317">IF($F8317="", "", IFS(_xlfn.XLOOKUP($F8317, accounts!$A$2:$A$86, accounts!$E$2:$E$86, 0)&gt;=1000, "Enterprise", _xlfn.XLOOKUP($F8317, accounts!$A$2:$A$86, accounts!$E$2:$E$86, 0)&gt;=100, "Mid-Market", TRUE, "SMB"))</f>
        <v/>
      </c>
      <c r="I8317" s="1" t="str">
        <f t="array" ref="I8317">IF($F8317="", "", _xlfn.XLOOKUP($F8317,accounts!$A$2:$A$86,accounts!$F$2:$F$86, "Other"))</f>
        <v/>
      </c>
      <c r="J8317" s="1" t="s">
        <v>324</v>
      </c>
    </row>
    <row r="8318">
      <c r="A8318" s="1" t="s">
        <v>8523</v>
      </c>
      <c r="B8318" s="1" t="s">
        <v>7</v>
      </c>
      <c r="C8318" s="1" t="str">
        <f t="array" ref="C8318">_xlfn.XLOOKUP($B8318, sales_teams!$A$2:$A$36, sales_teams!$B$2:$B$36)</f>
        <v>Dustin Brinkmann</v>
      </c>
      <c r="D8318" s="1" t="str">
        <f t="array" ref="D8318">_xlfn.XLOOKUP($B8318, sales_teams!$A$2:$A$36, sales_teams!$C$2:$C$36)</f>
        <v>Central</v>
      </c>
      <c r="E8318" s="1" t="s">
        <v>179</v>
      </c>
      <c r="F8318" s="1" t="s">
        <v>64</v>
      </c>
      <c r="G8318" s="1" t="str">
        <f t="array" ref="G8318">IF($F8318="", "", _xlfn.XLOOKUP($F8318,accounts!$A$2:$A$86,accounts!$B$2:$B$86, "Other"))</f>
        <v>technology</v>
      </c>
      <c r="H8318" s="1" t="str">
        <f t="array" ref="H8318">IF($F8318="", "", IFS(_xlfn.XLOOKUP($F8318, accounts!$A$2:$A$86, accounts!$E$2:$E$86, 0)&gt;=1000, "Enterprise", _xlfn.XLOOKUP($F8318, accounts!$A$2:$A$86, accounts!$E$2:$E$86, 0)&gt;=100, "Mid-Market", TRUE, "SMB"))</f>
        <v>Enterprise</v>
      </c>
      <c r="I8318" s="1" t="str">
        <f t="array" ref="I8318">IF($F8318="", "", _xlfn.XLOOKUP($F8318,accounts!$A$2:$A$86,accounts!$F$2:$F$86, "Other"))</f>
        <v>United States</v>
      </c>
      <c r="J8318" s="1" t="s">
        <v>324</v>
      </c>
    </row>
    <row r="8319">
      <c r="A8319" s="1" t="s">
        <v>8524</v>
      </c>
      <c r="B8319" s="1" t="s">
        <v>7</v>
      </c>
      <c r="C8319" s="1" t="str">
        <f t="array" ref="C8319">_xlfn.XLOOKUP($B8319, sales_teams!$A$2:$A$36, sales_teams!$B$2:$B$36)</f>
        <v>Dustin Brinkmann</v>
      </c>
      <c r="D8319" s="1" t="str">
        <f t="array" ref="D8319">_xlfn.XLOOKUP($B8319, sales_teams!$A$2:$A$36, sales_teams!$C$2:$C$36)</f>
        <v>Central</v>
      </c>
      <c r="E8319" s="1" t="s">
        <v>179</v>
      </c>
      <c r="F8319" s="1" t="s">
        <v>82</v>
      </c>
      <c r="G8319" s="1" t="str">
        <f t="array" ref="G8319">IF($F8319="", "", _xlfn.XLOOKUP($F8319,accounts!$A$2:$A$86,accounts!$B$2:$B$86, "Other"))</f>
        <v>software</v>
      </c>
      <c r="H8319" s="1" t="str">
        <f t="array" ref="H8319">IF($F8319="", "", IFS(_xlfn.XLOOKUP($F8319, accounts!$A$2:$A$86, accounts!$E$2:$E$86, 0)&gt;=1000, "Enterprise", _xlfn.XLOOKUP($F8319, accounts!$A$2:$A$86, accounts!$E$2:$E$86, 0)&gt;=100, "Mid-Market", TRUE, "SMB"))</f>
        <v>Enterprise</v>
      </c>
      <c r="I8319" s="1" t="str">
        <f t="array" ref="I8319">IF($F8319="", "", _xlfn.XLOOKUP($F8319,accounts!$A$2:$A$86,accounts!$F$2:$F$86, "Other"))</f>
        <v>United States</v>
      </c>
      <c r="J8319" s="1" t="s">
        <v>324</v>
      </c>
    </row>
    <row r="8320">
      <c r="A8320" s="1" t="s">
        <v>8525</v>
      </c>
      <c r="B8320" s="1" t="s">
        <v>7</v>
      </c>
      <c r="C8320" s="1" t="str">
        <f t="array" ref="C8320">_xlfn.XLOOKUP($B8320, sales_teams!$A$2:$A$36, sales_teams!$B$2:$B$36)</f>
        <v>Dustin Brinkmann</v>
      </c>
      <c r="D8320" s="1" t="str">
        <f t="array" ref="D8320">_xlfn.XLOOKUP($B8320, sales_teams!$A$2:$A$36, sales_teams!$C$2:$C$36)</f>
        <v>Central</v>
      </c>
      <c r="E8320" s="1" t="s">
        <v>179</v>
      </c>
      <c r="F8320" s="1" t="s">
        <v>89</v>
      </c>
      <c r="G8320" s="1" t="str">
        <f t="array" ref="G8320">IF($F8320="", "", _xlfn.XLOOKUP($F8320,accounts!$A$2:$A$86,accounts!$B$2:$B$86, "Other"))</f>
        <v>finance</v>
      </c>
      <c r="H8320" s="1" t="str">
        <f t="array" ref="H8320">IF($F8320="", "", IFS(_xlfn.XLOOKUP($F8320, accounts!$A$2:$A$86, accounts!$E$2:$E$86, 0)&gt;=1000, "Enterprise", _xlfn.XLOOKUP($F8320, accounts!$A$2:$A$86, accounts!$E$2:$E$86, 0)&gt;=100, "Mid-Market", TRUE, "SMB"))</f>
        <v>Enterprise</v>
      </c>
      <c r="I8320" s="1" t="str">
        <f t="array" ref="I8320">IF($F8320="", "", _xlfn.XLOOKUP($F8320,accounts!$A$2:$A$86,accounts!$F$2:$F$86, "Other"))</f>
        <v>United States</v>
      </c>
      <c r="J8320" s="1" t="s">
        <v>324</v>
      </c>
    </row>
    <row r="8321">
      <c r="A8321" s="1" t="s">
        <v>8526</v>
      </c>
      <c r="B8321" s="1" t="s">
        <v>7</v>
      </c>
      <c r="C8321" s="1" t="str">
        <f t="array" ref="C8321">_xlfn.XLOOKUP($B8321, sales_teams!$A$2:$A$36, sales_teams!$B$2:$B$36)</f>
        <v>Dustin Brinkmann</v>
      </c>
      <c r="D8321" s="1" t="str">
        <f t="array" ref="D8321">_xlfn.XLOOKUP($B8321, sales_teams!$A$2:$A$36, sales_teams!$C$2:$C$36)</f>
        <v>Central</v>
      </c>
      <c r="E8321" s="1" t="s">
        <v>179</v>
      </c>
      <c r="F8321" s="1" t="s">
        <v>98</v>
      </c>
      <c r="G8321" s="1" t="str">
        <f t="array" ref="G8321">IF($F8321="", "", _xlfn.XLOOKUP($F8321,accounts!$A$2:$A$86,accounts!$B$2:$B$86, "Other"))</f>
        <v>retail</v>
      </c>
      <c r="H8321" s="1" t="str">
        <f t="array" ref="H8321">IF($F8321="", "", IFS(_xlfn.XLOOKUP($F8321, accounts!$A$2:$A$86, accounts!$E$2:$E$86, 0)&gt;=1000, "Enterprise", _xlfn.XLOOKUP($F8321, accounts!$A$2:$A$86, accounts!$E$2:$E$86, 0)&gt;=100, "Mid-Market", TRUE, "SMB"))</f>
        <v>Enterprise</v>
      </c>
      <c r="I8321" s="1" t="str">
        <f t="array" ref="I8321">IF($F8321="", "", _xlfn.XLOOKUP($F8321,accounts!$A$2:$A$86,accounts!$F$2:$F$86, "Other"))</f>
        <v>Japan</v>
      </c>
      <c r="J8321" s="1" t="s">
        <v>324</v>
      </c>
    </row>
    <row r="8322">
      <c r="A8322" s="1" t="s">
        <v>8527</v>
      </c>
      <c r="B8322" s="1" t="s">
        <v>7</v>
      </c>
      <c r="C8322" s="1" t="str">
        <f t="array" ref="C8322">_xlfn.XLOOKUP($B8322, sales_teams!$A$2:$A$36, sales_teams!$B$2:$B$36)</f>
        <v>Dustin Brinkmann</v>
      </c>
      <c r="D8322" s="1" t="str">
        <f t="array" ref="D8322">_xlfn.XLOOKUP($B8322, sales_teams!$A$2:$A$36, sales_teams!$C$2:$C$36)</f>
        <v>Central</v>
      </c>
      <c r="E8322" s="1" t="s">
        <v>179</v>
      </c>
      <c r="F8322" s="1" t="s">
        <v>115</v>
      </c>
      <c r="G8322" s="1" t="str">
        <f t="array" ref="G8322">IF($F8322="", "", _xlfn.XLOOKUP($F8322,accounts!$A$2:$A$86,accounts!$B$2:$B$86, "Other"))</f>
        <v>services</v>
      </c>
      <c r="H8322" s="1" t="str">
        <f t="array" ref="H8322">IF($F8322="", "", IFS(_xlfn.XLOOKUP($F8322, accounts!$A$2:$A$86, accounts!$E$2:$E$86, 0)&gt;=1000, "Enterprise", _xlfn.XLOOKUP($F8322, accounts!$A$2:$A$86, accounts!$E$2:$E$86, 0)&gt;=100, "Mid-Market", TRUE, "SMB"))</f>
        <v>Enterprise</v>
      </c>
      <c r="I8322" s="1" t="str">
        <f t="array" ref="I8322">IF($F8322="", "", _xlfn.XLOOKUP($F8322,accounts!$A$2:$A$86,accounts!$F$2:$F$86, "Other"))</f>
        <v>United States</v>
      </c>
      <c r="J8322" s="1" t="s">
        <v>324</v>
      </c>
    </row>
    <row r="8323">
      <c r="A8323" s="1" t="s">
        <v>8528</v>
      </c>
      <c r="B8323" s="1" t="s">
        <v>7</v>
      </c>
      <c r="C8323" s="1" t="str">
        <f t="array" ref="C8323">_xlfn.XLOOKUP($B8323, sales_teams!$A$2:$A$36, sales_teams!$B$2:$B$36)</f>
        <v>Dustin Brinkmann</v>
      </c>
      <c r="D8323" s="1" t="str">
        <f t="array" ref="D8323">_xlfn.XLOOKUP($B8323, sales_teams!$A$2:$A$36, sales_teams!$C$2:$C$36)</f>
        <v>Central</v>
      </c>
      <c r="E8323" s="1" t="s">
        <v>179</v>
      </c>
      <c r="F8323" s="1" t="s">
        <v>124</v>
      </c>
      <c r="G8323" s="1" t="str">
        <f t="array" ref="G8323">IF($F8323="", "", _xlfn.XLOOKUP($F8323,accounts!$A$2:$A$86,accounts!$B$2:$B$86, "Other"))</f>
        <v>retail</v>
      </c>
      <c r="H8323" s="1" t="str">
        <f t="array" ref="H8323">IF($F8323="", "", IFS(_xlfn.XLOOKUP($F8323, accounts!$A$2:$A$86, accounts!$E$2:$E$86, 0)&gt;=1000, "Enterprise", _xlfn.XLOOKUP($F8323, accounts!$A$2:$A$86, accounts!$E$2:$E$86, 0)&gt;=100, "Mid-Market", TRUE, "SMB"))</f>
        <v>Enterprise</v>
      </c>
      <c r="I8323" s="1" t="str">
        <f t="array" ref="I8323">IF($F8323="", "", _xlfn.XLOOKUP($F8323,accounts!$A$2:$A$86,accounts!$F$2:$F$86, "Other"))</f>
        <v>United States</v>
      </c>
      <c r="J8323" s="1" t="s">
        <v>324</v>
      </c>
    </row>
    <row r="8324">
      <c r="A8324" s="1" t="s">
        <v>8529</v>
      </c>
      <c r="B8324" s="1" t="s">
        <v>7</v>
      </c>
      <c r="C8324" s="1" t="str">
        <f t="array" ref="C8324">_xlfn.XLOOKUP($B8324, sales_teams!$A$2:$A$36, sales_teams!$B$2:$B$36)</f>
        <v>Dustin Brinkmann</v>
      </c>
      <c r="D8324" s="1" t="str">
        <f t="array" ref="D8324">_xlfn.XLOOKUP($B8324, sales_teams!$A$2:$A$36, sales_teams!$C$2:$C$36)</f>
        <v>Central</v>
      </c>
      <c r="E8324" s="1" t="s">
        <v>179</v>
      </c>
      <c r="F8324" s="1" t="s">
        <v>129</v>
      </c>
      <c r="G8324" s="1" t="str">
        <f t="array" ref="G8324">IF($F8324="", "", _xlfn.XLOOKUP($F8324,accounts!$A$2:$A$86,accounts!$B$2:$B$86, "Other"))</f>
        <v>medical</v>
      </c>
      <c r="H8324" s="1" t="str">
        <f t="array" ref="H8324">IF($F8324="", "", IFS(_xlfn.XLOOKUP($F8324, accounts!$A$2:$A$86, accounts!$E$2:$E$86, 0)&gt;=1000, "Enterprise", _xlfn.XLOOKUP($F8324, accounts!$A$2:$A$86, accounts!$E$2:$E$86, 0)&gt;=100, "Mid-Market", TRUE, "SMB"))</f>
        <v>Enterprise</v>
      </c>
      <c r="I8324" s="1" t="str">
        <f t="array" ref="I8324">IF($F8324="", "", _xlfn.XLOOKUP($F8324,accounts!$A$2:$A$86,accounts!$F$2:$F$86, "Other"))</f>
        <v>United States</v>
      </c>
      <c r="J8324" s="1" t="s">
        <v>324</v>
      </c>
    </row>
    <row r="8325">
      <c r="A8325" s="1" t="s">
        <v>8530</v>
      </c>
      <c r="B8325" s="1" t="s">
        <v>7</v>
      </c>
      <c r="C8325" s="1" t="str">
        <f t="array" ref="C8325">_xlfn.XLOOKUP($B8325, sales_teams!$A$2:$A$36, sales_teams!$B$2:$B$36)</f>
        <v>Dustin Brinkmann</v>
      </c>
      <c r="D8325" s="1" t="str">
        <f t="array" ref="D8325">_xlfn.XLOOKUP($B8325, sales_teams!$A$2:$A$36, sales_teams!$C$2:$C$36)</f>
        <v>Central</v>
      </c>
      <c r="E8325" s="1" t="s">
        <v>179</v>
      </c>
      <c r="F8325" s="1" t="s">
        <v>134</v>
      </c>
      <c r="G8325" s="1" t="str">
        <f t="array" ref="G8325">IF($F8325="", "", _xlfn.XLOOKUP($F8325,accounts!$A$2:$A$86,accounts!$B$2:$B$86, "Other"))</f>
        <v>services</v>
      </c>
      <c r="H8325" s="1" t="str">
        <f t="array" ref="H8325">IF($F8325="", "", IFS(_xlfn.XLOOKUP($F8325, accounts!$A$2:$A$86, accounts!$E$2:$E$86, 0)&gt;=1000, "Enterprise", _xlfn.XLOOKUP($F8325, accounts!$A$2:$A$86, accounts!$E$2:$E$86, 0)&gt;=100, "Mid-Market", TRUE, "SMB"))</f>
        <v>Enterprise</v>
      </c>
      <c r="I8325" s="1" t="str">
        <f t="array" ref="I8325">IF($F8325="", "", _xlfn.XLOOKUP($F8325,accounts!$A$2:$A$86,accounts!$F$2:$F$86, "Other"))</f>
        <v>Brazil</v>
      </c>
      <c r="J8325" s="1" t="s">
        <v>324</v>
      </c>
    </row>
    <row r="8326">
      <c r="A8326" s="1" t="s">
        <v>8531</v>
      </c>
      <c r="B8326" s="1" t="s">
        <v>7</v>
      </c>
      <c r="C8326" s="1" t="str">
        <f t="array" ref="C8326">_xlfn.XLOOKUP($B8326, sales_teams!$A$2:$A$36, sales_teams!$B$2:$B$36)</f>
        <v>Dustin Brinkmann</v>
      </c>
      <c r="D8326" s="1" t="str">
        <f t="array" ref="D8326">_xlfn.XLOOKUP($B8326, sales_teams!$A$2:$A$36, sales_teams!$C$2:$C$36)</f>
        <v>Central</v>
      </c>
      <c r="E8326" s="1" t="s">
        <v>179</v>
      </c>
      <c r="F8326" s="1" t="s">
        <v>144</v>
      </c>
      <c r="G8326" s="1" t="str">
        <f t="array" ref="G8326">IF($F8326="", "", _xlfn.XLOOKUP($F8326,accounts!$A$2:$A$86,accounts!$B$2:$B$86, "Other"))</f>
        <v>retail</v>
      </c>
      <c r="H8326" s="1" t="str">
        <f t="array" ref="H8326">IF($F8326="", "", IFS(_xlfn.XLOOKUP($F8326, accounts!$A$2:$A$86, accounts!$E$2:$E$86, 0)&gt;=1000, "Enterprise", _xlfn.XLOOKUP($F8326, accounts!$A$2:$A$86, accounts!$E$2:$E$86, 0)&gt;=100, "Mid-Market", TRUE, "SMB"))</f>
        <v>Enterprise</v>
      </c>
      <c r="I8326" s="1" t="str">
        <f t="array" ref="I8326">IF($F8326="", "", _xlfn.XLOOKUP($F8326,accounts!$A$2:$A$86,accounts!$F$2:$F$86, "Other"))</f>
        <v>United States</v>
      </c>
      <c r="J8326" s="1" t="s">
        <v>324</v>
      </c>
    </row>
    <row r="8327">
      <c r="A8327" s="1" t="s">
        <v>8532</v>
      </c>
      <c r="B8327" s="1" t="s">
        <v>7</v>
      </c>
      <c r="C8327" s="1" t="str">
        <f t="array" ref="C8327">_xlfn.XLOOKUP($B8327, sales_teams!$A$2:$A$36, sales_teams!$B$2:$B$36)</f>
        <v>Dustin Brinkmann</v>
      </c>
      <c r="D8327" s="1" t="str">
        <f t="array" ref="D8327">_xlfn.XLOOKUP($B8327, sales_teams!$A$2:$A$36, sales_teams!$C$2:$C$36)</f>
        <v>Central</v>
      </c>
      <c r="E8327" s="1" t="s">
        <v>179</v>
      </c>
      <c r="F8327" s="1" t="s">
        <v>144</v>
      </c>
      <c r="G8327" s="1" t="str">
        <f t="array" ref="G8327">IF($F8327="", "", _xlfn.XLOOKUP($F8327,accounts!$A$2:$A$86,accounts!$B$2:$B$86, "Other"))</f>
        <v>retail</v>
      </c>
      <c r="H8327" s="1" t="str">
        <f t="array" ref="H8327">IF($F8327="", "", IFS(_xlfn.XLOOKUP($F8327, accounts!$A$2:$A$86, accounts!$E$2:$E$86, 0)&gt;=1000, "Enterprise", _xlfn.XLOOKUP($F8327, accounts!$A$2:$A$86, accounts!$E$2:$E$86, 0)&gt;=100, "Mid-Market", TRUE, "SMB"))</f>
        <v>Enterprise</v>
      </c>
      <c r="I8327" s="1" t="str">
        <f t="array" ref="I8327">IF($F8327="", "", _xlfn.XLOOKUP($F8327,accounts!$A$2:$A$86,accounts!$F$2:$F$86, "Other"))</f>
        <v>United States</v>
      </c>
      <c r="J8327" s="1" t="s">
        <v>324</v>
      </c>
    </row>
    <row r="8328">
      <c r="A8328" s="1" t="s">
        <v>8533</v>
      </c>
      <c r="B8328" s="1" t="s">
        <v>7</v>
      </c>
      <c r="C8328" s="1" t="str">
        <f t="array" ref="C8328">_xlfn.XLOOKUP($B8328, sales_teams!$A$2:$A$36, sales_teams!$B$2:$B$36)</f>
        <v>Dustin Brinkmann</v>
      </c>
      <c r="D8328" s="1" t="str">
        <f t="array" ref="D8328">_xlfn.XLOOKUP($B8328, sales_teams!$A$2:$A$36, sales_teams!$C$2:$C$36)</f>
        <v>Central</v>
      </c>
      <c r="E8328" s="1" t="s">
        <v>179</v>
      </c>
      <c r="F8328" s="1" t="s">
        <v>151</v>
      </c>
      <c r="G8328" s="1" t="str">
        <f t="array" ref="G8328">IF($F8328="", "", _xlfn.XLOOKUP($F8328,accounts!$A$2:$A$86,accounts!$B$2:$B$86, "Other"))</f>
        <v>software</v>
      </c>
      <c r="H8328" s="1" t="str">
        <f t="array" ref="H8328">IF($F8328="", "", IFS(_xlfn.XLOOKUP($F8328, accounts!$A$2:$A$86, accounts!$E$2:$E$86, 0)&gt;=1000, "Enterprise", _xlfn.XLOOKUP($F8328, accounts!$A$2:$A$86, accounts!$E$2:$E$86, 0)&gt;=100, "Mid-Market", TRUE, "SMB"))</f>
        <v>Enterprise</v>
      </c>
      <c r="I8328" s="1" t="str">
        <f t="array" ref="I8328">IF($F8328="", "", _xlfn.XLOOKUP($F8328,accounts!$A$2:$A$86,accounts!$F$2:$F$86, "Other"))</f>
        <v>United States</v>
      </c>
      <c r="J8328" s="1" t="s">
        <v>324</v>
      </c>
    </row>
    <row r="8329">
      <c r="A8329" s="1" t="s">
        <v>8534</v>
      </c>
      <c r="B8329" s="1" t="s">
        <v>7</v>
      </c>
      <c r="C8329" s="1" t="str">
        <f t="array" ref="C8329">_xlfn.XLOOKUP($B8329, sales_teams!$A$2:$A$36, sales_teams!$B$2:$B$36)</f>
        <v>Dustin Brinkmann</v>
      </c>
      <c r="D8329" s="1" t="str">
        <f t="array" ref="D8329">_xlfn.XLOOKUP($B8329, sales_teams!$A$2:$A$36, sales_teams!$C$2:$C$36)</f>
        <v>Central</v>
      </c>
      <c r="E8329" s="1" t="s">
        <v>179</v>
      </c>
      <c r="F8329" s="1" t="s">
        <v>87</v>
      </c>
      <c r="G8329" s="1" t="str">
        <f t="array" ref="G8329">IF($F8329="", "", _xlfn.XLOOKUP($F8329,accounts!$A$2:$A$86,accounts!$B$2:$B$86, "Other"))</f>
        <v>telecommunications</v>
      </c>
      <c r="H8329" s="1" t="str">
        <f t="array" ref="H8329">IF($F8329="", "", IFS(_xlfn.XLOOKUP($F8329, accounts!$A$2:$A$86, accounts!$E$2:$E$86, 0)&gt;=1000, "Enterprise", _xlfn.XLOOKUP($F8329, accounts!$A$2:$A$86, accounts!$E$2:$E$86, 0)&gt;=100, "Mid-Market", TRUE, "SMB"))</f>
        <v>Enterprise</v>
      </c>
      <c r="I8329" s="1" t="str">
        <f t="array" ref="I8329">IF($F8329="", "", _xlfn.XLOOKUP($F8329,accounts!$A$2:$A$86,accounts!$F$2:$F$86, "Other"))</f>
        <v>United States</v>
      </c>
      <c r="J8329" s="1" t="s">
        <v>324</v>
      </c>
    </row>
    <row r="8330">
      <c r="A8330" s="1" t="s">
        <v>8535</v>
      </c>
      <c r="B8330" s="1" t="s">
        <v>7</v>
      </c>
      <c r="C8330" s="1" t="str">
        <f t="array" ref="C8330">_xlfn.XLOOKUP($B8330, sales_teams!$A$2:$A$36, sales_teams!$B$2:$B$36)</f>
        <v>Dustin Brinkmann</v>
      </c>
      <c r="D8330" s="1" t="str">
        <f t="array" ref="D8330">_xlfn.XLOOKUP($B8330, sales_teams!$A$2:$A$36, sales_teams!$C$2:$C$36)</f>
        <v>Central</v>
      </c>
      <c r="E8330" s="1" t="s">
        <v>179</v>
      </c>
      <c r="F8330" s="1" t="s">
        <v>167</v>
      </c>
      <c r="G8330" s="1" t="str">
        <f t="array" ref="G8330">IF($F8330="", "", _xlfn.XLOOKUP($F8330,accounts!$A$2:$A$86,accounts!$B$2:$B$86, "Other"))</f>
        <v>finance</v>
      </c>
      <c r="H8330" s="1" t="str">
        <f t="array" ref="H8330">IF($F8330="", "", IFS(_xlfn.XLOOKUP($F8330, accounts!$A$2:$A$86, accounts!$E$2:$E$86, 0)&gt;=1000, "Enterprise", _xlfn.XLOOKUP($F8330, accounts!$A$2:$A$86, accounts!$E$2:$E$86, 0)&gt;=100, "Mid-Market", TRUE, "SMB"))</f>
        <v>Mid-Market</v>
      </c>
      <c r="I8330" s="1" t="str">
        <f t="array" ref="I8330">IF($F8330="", "", _xlfn.XLOOKUP($F8330,accounts!$A$2:$A$86,accounts!$F$2:$F$86, "Other"))</f>
        <v>United States</v>
      </c>
      <c r="J8330" s="1" t="s">
        <v>324</v>
      </c>
    </row>
    <row r="8331">
      <c r="A8331" s="1" t="s">
        <v>8536</v>
      </c>
      <c r="B8331" s="1" t="s">
        <v>7</v>
      </c>
      <c r="C8331" s="1" t="str">
        <f t="array" ref="C8331">_xlfn.XLOOKUP($B8331, sales_teams!$A$2:$A$36, sales_teams!$B$2:$B$36)</f>
        <v>Dustin Brinkmann</v>
      </c>
      <c r="D8331" s="1" t="str">
        <f t="array" ref="D8331">_xlfn.XLOOKUP($B8331, sales_teams!$A$2:$A$36, sales_teams!$C$2:$C$36)</f>
        <v>Central</v>
      </c>
      <c r="E8331" s="1" t="s">
        <v>179</v>
      </c>
      <c r="F8331" s="1" t="s">
        <v>176</v>
      </c>
      <c r="G8331" s="1" t="str">
        <f t="array" ref="G8331">IF($F8331="", "", _xlfn.XLOOKUP($F8331,accounts!$A$2:$A$86,accounts!$B$2:$B$86, "Other"))</f>
        <v>entertainment</v>
      </c>
      <c r="H8331" s="1" t="str">
        <f t="array" ref="H8331">IF($F8331="", "", IFS(_xlfn.XLOOKUP($F8331, accounts!$A$2:$A$86, accounts!$E$2:$E$86, 0)&gt;=1000, "Enterprise", _xlfn.XLOOKUP($F8331, accounts!$A$2:$A$86, accounts!$E$2:$E$86, 0)&gt;=100, "Mid-Market", TRUE, "SMB"))</f>
        <v>Mid-Market</v>
      </c>
      <c r="I8331" s="1" t="str">
        <f t="array" ref="I8331">IF($F8331="", "", _xlfn.XLOOKUP($F8331,accounts!$A$2:$A$86,accounts!$F$2:$F$86, "Other"))</f>
        <v>United States</v>
      </c>
      <c r="J8331" s="1" t="s">
        <v>324</v>
      </c>
    </row>
    <row r="8332">
      <c r="A8332" s="1" t="s">
        <v>8537</v>
      </c>
      <c r="B8332" s="1" t="s">
        <v>7</v>
      </c>
      <c r="C8332" s="1" t="str">
        <f t="array" ref="C8332">_xlfn.XLOOKUP($B8332, sales_teams!$A$2:$A$36, sales_teams!$B$2:$B$36)</f>
        <v>Dustin Brinkmann</v>
      </c>
      <c r="D8332" s="1" t="str">
        <f t="array" ref="D8332">_xlfn.XLOOKUP($B8332, sales_teams!$A$2:$A$36, sales_teams!$C$2:$C$36)</f>
        <v>Central</v>
      </c>
      <c r="E8332" s="1" t="s">
        <v>179</v>
      </c>
      <c r="G8332" s="1" t="str">
        <f t="array" ref="G8332">IF($F8332="", "", _xlfn.XLOOKUP($F8332,accounts!$A$2:$A$86,accounts!$B$2:$B$86, "Other"))</f>
        <v/>
      </c>
      <c r="H8332" s="1" t="str">
        <f t="array" ref="H8332">IF($F8332="", "", IFS(_xlfn.XLOOKUP($F8332, accounts!$A$2:$A$86, accounts!$E$2:$E$86, 0)&gt;=1000, "Enterprise", _xlfn.XLOOKUP($F8332, accounts!$A$2:$A$86, accounts!$E$2:$E$86, 0)&gt;=100, "Mid-Market", TRUE, "SMB"))</f>
        <v/>
      </c>
      <c r="I8332" s="1" t="str">
        <f t="array" ref="I8332">IF($F8332="", "", _xlfn.XLOOKUP($F8332,accounts!$A$2:$A$86,accounts!$F$2:$F$86, "Other"))</f>
        <v/>
      </c>
      <c r="J8332" s="1" t="s">
        <v>324</v>
      </c>
    </row>
    <row r="8333">
      <c r="A8333" s="1" t="s">
        <v>8538</v>
      </c>
      <c r="B8333" s="1" t="s">
        <v>7</v>
      </c>
      <c r="C8333" s="1" t="str">
        <f t="array" ref="C8333">_xlfn.XLOOKUP($B8333, sales_teams!$A$2:$A$36, sales_teams!$B$2:$B$36)</f>
        <v>Dustin Brinkmann</v>
      </c>
      <c r="D8333" s="1" t="str">
        <f t="array" ref="D8333">_xlfn.XLOOKUP($B8333, sales_teams!$A$2:$A$36, sales_teams!$C$2:$C$36)</f>
        <v>Central</v>
      </c>
      <c r="E8333" s="1" t="s">
        <v>179</v>
      </c>
      <c r="G8333" s="1" t="str">
        <f t="array" ref="G8333">IF($F8333="", "", _xlfn.XLOOKUP($F8333,accounts!$A$2:$A$86,accounts!$B$2:$B$86, "Other"))</f>
        <v/>
      </c>
      <c r="H8333" s="1" t="str">
        <f t="array" ref="H8333">IF($F8333="", "", IFS(_xlfn.XLOOKUP($F8333, accounts!$A$2:$A$86, accounts!$E$2:$E$86, 0)&gt;=1000, "Enterprise", _xlfn.XLOOKUP($F8333, accounts!$A$2:$A$86, accounts!$E$2:$E$86, 0)&gt;=100, "Mid-Market", TRUE, "SMB"))</f>
        <v/>
      </c>
      <c r="I8333" s="1" t="str">
        <f t="array" ref="I8333">IF($F8333="", "", _xlfn.XLOOKUP($F8333,accounts!$A$2:$A$86,accounts!$F$2:$F$86, "Other"))</f>
        <v/>
      </c>
      <c r="J8333" s="1" t="s">
        <v>324</v>
      </c>
    </row>
    <row r="8334">
      <c r="A8334" s="1" t="s">
        <v>8539</v>
      </c>
      <c r="B8334" s="1" t="s">
        <v>7</v>
      </c>
      <c r="C8334" s="1" t="str">
        <f t="array" ref="C8334">_xlfn.XLOOKUP($B8334, sales_teams!$A$2:$A$36, sales_teams!$B$2:$B$36)</f>
        <v>Dustin Brinkmann</v>
      </c>
      <c r="D8334" s="1" t="str">
        <f t="array" ref="D8334">_xlfn.XLOOKUP($B8334, sales_teams!$A$2:$A$36, sales_teams!$C$2:$C$36)</f>
        <v>Central</v>
      </c>
      <c r="E8334" s="1" t="s">
        <v>179</v>
      </c>
      <c r="G8334" s="1" t="str">
        <f t="array" ref="G8334">IF($F8334="", "", _xlfn.XLOOKUP($F8334,accounts!$A$2:$A$86,accounts!$B$2:$B$86, "Other"))</f>
        <v/>
      </c>
      <c r="H8334" s="1" t="str">
        <f t="array" ref="H8334">IF($F8334="", "", IFS(_xlfn.XLOOKUP($F8334, accounts!$A$2:$A$86, accounts!$E$2:$E$86, 0)&gt;=1000, "Enterprise", _xlfn.XLOOKUP($F8334, accounts!$A$2:$A$86, accounts!$E$2:$E$86, 0)&gt;=100, "Mid-Market", TRUE, "SMB"))</f>
        <v/>
      </c>
      <c r="I8334" s="1" t="str">
        <f t="array" ref="I8334">IF($F8334="", "", _xlfn.XLOOKUP($F8334,accounts!$A$2:$A$86,accounts!$F$2:$F$86, "Other"))</f>
        <v/>
      </c>
      <c r="J8334" s="1" t="s">
        <v>324</v>
      </c>
    </row>
    <row r="8335">
      <c r="A8335" s="1" t="s">
        <v>8540</v>
      </c>
      <c r="B8335" s="1" t="s">
        <v>7</v>
      </c>
      <c r="C8335" s="1" t="str">
        <f t="array" ref="C8335">_xlfn.XLOOKUP($B8335, sales_teams!$A$2:$A$36, sales_teams!$B$2:$B$36)</f>
        <v>Dustin Brinkmann</v>
      </c>
      <c r="D8335" s="1" t="str">
        <f t="array" ref="D8335">_xlfn.XLOOKUP($B8335, sales_teams!$A$2:$A$36, sales_teams!$C$2:$C$36)</f>
        <v>Central</v>
      </c>
      <c r="E8335" s="1" t="s">
        <v>179</v>
      </c>
      <c r="G8335" s="1" t="str">
        <f t="array" ref="G8335">IF($F8335="", "", _xlfn.XLOOKUP($F8335,accounts!$A$2:$A$86,accounts!$B$2:$B$86, "Other"))</f>
        <v/>
      </c>
      <c r="H8335" s="1" t="str">
        <f t="array" ref="H8335">IF($F8335="", "", IFS(_xlfn.XLOOKUP($F8335, accounts!$A$2:$A$86, accounts!$E$2:$E$86, 0)&gt;=1000, "Enterprise", _xlfn.XLOOKUP($F8335, accounts!$A$2:$A$86, accounts!$E$2:$E$86, 0)&gt;=100, "Mid-Market", TRUE, "SMB"))</f>
        <v/>
      </c>
      <c r="I8335" s="1" t="str">
        <f t="array" ref="I8335">IF($F8335="", "", _xlfn.XLOOKUP($F8335,accounts!$A$2:$A$86,accounts!$F$2:$F$86, "Other"))</f>
        <v/>
      </c>
      <c r="J8335" s="1" t="s">
        <v>324</v>
      </c>
    </row>
    <row r="8336">
      <c r="A8336" s="1" t="s">
        <v>8541</v>
      </c>
      <c r="B8336" s="1" t="s">
        <v>7</v>
      </c>
      <c r="C8336" s="1" t="str">
        <f t="array" ref="C8336">_xlfn.XLOOKUP($B8336, sales_teams!$A$2:$A$36, sales_teams!$B$2:$B$36)</f>
        <v>Dustin Brinkmann</v>
      </c>
      <c r="D8336" s="1" t="str">
        <f t="array" ref="D8336">_xlfn.XLOOKUP($B8336, sales_teams!$A$2:$A$36, sales_teams!$C$2:$C$36)</f>
        <v>Central</v>
      </c>
      <c r="E8336" s="1" t="s">
        <v>179</v>
      </c>
      <c r="G8336" s="1" t="str">
        <f t="array" ref="G8336">IF($F8336="", "", _xlfn.XLOOKUP($F8336,accounts!$A$2:$A$86,accounts!$B$2:$B$86, "Other"))</f>
        <v/>
      </c>
      <c r="H8336" s="1" t="str">
        <f t="array" ref="H8336">IF($F8336="", "", IFS(_xlfn.XLOOKUP($F8336, accounts!$A$2:$A$86, accounts!$E$2:$E$86, 0)&gt;=1000, "Enterprise", _xlfn.XLOOKUP($F8336, accounts!$A$2:$A$86, accounts!$E$2:$E$86, 0)&gt;=100, "Mid-Market", TRUE, "SMB"))</f>
        <v/>
      </c>
      <c r="I8336" s="1" t="str">
        <f t="array" ref="I8336">IF($F8336="", "", _xlfn.XLOOKUP($F8336,accounts!$A$2:$A$86,accounts!$F$2:$F$86, "Other"))</f>
        <v/>
      </c>
      <c r="J8336" s="1" t="s">
        <v>324</v>
      </c>
    </row>
    <row r="8337">
      <c r="A8337" s="1" t="s">
        <v>8542</v>
      </c>
      <c r="B8337" s="1" t="s">
        <v>7</v>
      </c>
      <c r="C8337" s="1" t="str">
        <f t="array" ref="C8337">_xlfn.XLOOKUP($B8337, sales_teams!$A$2:$A$36, sales_teams!$B$2:$B$36)</f>
        <v>Dustin Brinkmann</v>
      </c>
      <c r="D8337" s="1" t="str">
        <f t="array" ref="D8337">_xlfn.XLOOKUP($B8337, sales_teams!$A$2:$A$36, sales_teams!$C$2:$C$36)</f>
        <v>Central</v>
      </c>
      <c r="E8337" s="1" t="s">
        <v>179</v>
      </c>
      <c r="G8337" s="1" t="str">
        <f t="array" ref="G8337">IF($F8337="", "", _xlfn.XLOOKUP($F8337,accounts!$A$2:$A$86,accounts!$B$2:$B$86, "Other"))</f>
        <v/>
      </c>
      <c r="H8337" s="1" t="str">
        <f t="array" ref="H8337">IF($F8337="", "", IFS(_xlfn.XLOOKUP($F8337, accounts!$A$2:$A$86, accounts!$E$2:$E$86, 0)&gt;=1000, "Enterprise", _xlfn.XLOOKUP($F8337, accounts!$A$2:$A$86, accounts!$E$2:$E$86, 0)&gt;=100, "Mid-Market", TRUE, "SMB"))</f>
        <v/>
      </c>
      <c r="I8337" s="1" t="str">
        <f t="array" ref="I8337">IF($F8337="", "", _xlfn.XLOOKUP($F8337,accounts!$A$2:$A$86,accounts!$F$2:$F$86, "Other"))</f>
        <v/>
      </c>
      <c r="J8337" s="1" t="s">
        <v>324</v>
      </c>
    </row>
    <row r="8338">
      <c r="A8338" s="1" t="s">
        <v>8543</v>
      </c>
      <c r="B8338" s="1" t="s">
        <v>7</v>
      </c>
      <c r="C8338" s="1" t="str">
        <f t="array" ref="C8338">_xlfn.XLOOKUP($B8338, sales_teams!$A$2:$A$36, sales_teams!$B$2:$B$36)</f>
        <v>Dustin Brinkmann</v>
      </c>
      <c r="D8338" s="1" t="str">
        <f t="array" ref="D8338">_xlfn.XLOOKUP($B8338, sales_teams!$A$2:$A$36, sales_teams!$C$2:$C$36)</f>
        <v>Central</v>
      </c>
      <c r="E8338" s="1" t="s">
        <v>179</v>
      </c>
      <c r="G8338" s="1" t="str">
        <f t="array" ref="G8338">IF($F8338="", "", _xlfn.XLOOKUP($F8338,accounts!$A$2:$A$86,accounts!$B$2:$B$86, "Other"))</f>
        <v/>
      </c>
      <c r="H8338" s="1" t="str">
        <f t="array" ref="H8338">IF($F8338="", "", IFS(_xlfn.XLOOKUP($F8338, accounts!$A$2:$A$86, accounts!$E$2:$E$86, 0)&gt;=1000, "Enterprise", _xlfn.XLOOKUP($F8338, accounts!$A$2:$A$86, accounts!$E$2:$E$86, 0)&gt;=100, "Mid-Market", TRUE, "SMB"))</f>
        <v/>
      </c>
      <c r="I8338" s="1" t="str">
        <f t="array" ref="I8338">IF($F8338="", "", _xlfn.XLOOKUP($F8338,accounts!$A$2:$A$86,accounts!$F$2:$F$86, "Other"))</f>
        <v/>
      </c>
      <c r="J8338" s="1" t="s">
        <v>324</v>
      </c>
    </row>
    <row r="8339">
      <c r="A8339" s="1" t="s">
        <v>8544</v>
      </c>
      <c r="B8339" s="1" t="s">
        <v>7</v>
      </c>
      <c r="C8339" s="1" t="str">
        <f t="array" ref="C8339">_xlfn.XLOOKUP($B8339, sales_teams!$A$2:$A$36, sales_teams!$B$2:$B$36)</f>
        <v>Dustin Brinkmann</v>
      </c>
      <c r="D8339" s="1" t="str">
        <f t="array" ref="D8339">_xlfn.XLOOKUP($B8339, sales_teams!$A$2:$A$36, sales_teams!$C$2:$C$36)</f>
        <v>Central</v>
      </c>
      <c r="E8339" s="1" t="s">
        <v>179</v>
      </c>
      <c r="G8339" s="1" t="str">
        <f t="array" ref="G8339">IF($F8339="", "", _xlfn.XLOOKUP($F8339,accounts!$A$2:$A$86,accounts!$B$2:$B$86, "Other"))</f>
        <v/>
      </c>
      <c r="H8339" s="1" t="str">
        <f t="array" ref="H8339">IF($F8339="", "", IFS(_xlfn.XLOOKUP($F8339, accounts!$A$2:$A$86, accounts!$E$2:$E$86, 0)&gt;=1000, "Enterprise", _xlfn.XLOOKUP($F8339, accounts!$A$2:$A$86, accounts!$E$2:$E$86, 0)&gt;=100, "Mid-Market", TRUE, "SMB"))</f>
        <v/>
      </c>
      <c r="I8339" s="1" t="str">
        <f t="array" ref="I8339">IF($F8339="", "", _xlfn.XLOOKUP($F8339,accounts!$A$2:$A$86,accounts!$F$2:$F$86, "Other"))</f>
        <v/>
      </c>
      <c r="J8339" s="1" t="s">
        <v>324</v>
      </c>
    </row>
    <row r="8340">
      <c r="A8340" s="1" t="s">
        <v>8545</v>
      </c>
      <c r="B8340" s="1" t="s">
        <v>7</v>
      </c>
      <c r="C8340" s="1" t="str">
        <f t="array" ref="C8340">_xlfn.XLOOKUP($B8340, sales_teams!$A$2:$A$36, sales_teams!$B$2:$B$36)</f>
        <v>Dustin Brinkmann</v>
      </c>
      <c r="D8340" s="1" t="str">
        <f t="array" ref="D8340">_xlfn.XLOOKUP($B8340, sales_teams!$A$2:$A$36, sales_teams!$C$2:$C$36)</f>
        <v>Central</v>
      </c>
      <c r="E8340" s="1" t="s">
        <v>179</v>
      </c>
      <c r="G8340" s="1" t="str">
        <f t="array" ref="G8340">IF($F8340="", "", _xlfn.XLOOKUP($F8340,accounts!$A$2:$A$86,accounts!$B$2:$B$86, "Other"))</f>
        <v/>
      </c>
      <c r="H8340" s="1" t="str">
        <f t="array" ref="H8340">IF($F8340="", "", IFS(_xlfn.XLOOKUP($F8340, accounts!$A$2:$A$86, accounts!$E$2:$E$86, 0)&gt;=1000, "Enterprise", _xlfn.XLOOKUP($F8340, accounts!$A$2:$A$86, accounts!$E$2:$E$86, 0)&gt;=100, "Mid-Market", TRUE, "SMB"))</f>
        <v/>
      </c>
      <c r="I8340" s="1" t="str">
        <f t="array" ref="I8340">IF($F8340="", "", _xlfn.XLOOKUP($F8340,accounts!$A$2:$A$86,accounts!$F$2:$F$86, "Other"))</f>
        <v/>
      </c>
      <c r="J8340" s="1" t="s">
        <v>324</v>
      </c>
    </row>
    <row r="8341">
      <c r="A8341" s="1" t="s">
        <v>8546</v>
      </c>
      <c r="B8341" s="1" t="s">
        <v>7</v>
      </c>
      <c r="C8341" s="1" t="str">
        <f t="array" ref="C8341">_xlfn.XLOOKUP($B8341, sales_teams!$A$2:$A$36, sales_teams!$B$2:$B$36)</f>
        <v>Dustin Brinkmann</v>
      </c>
      <c r="D8341" s="1" t="str">
        <f t="array" ref="D8341">_xlfn.XLOOKUP($B8341, sales_teams!$A$2:$A$36, sales_teams!$C$2:$C$36)</f>
        <v>Central</v>
      </c>
      <c r="E8341" s="1" t="s">
        <v>179</v>
      </c>
      <c r="G8341" s="1" t="str">
        <f t="array" ref="G8341">IF($F8341="", "", _xlfn.XLOOKUP($F8341,accounts!$A$2:$A$86,accounts!$B$2:$B$86, "Other"))</f>
        <v/>
      </c>
      <c r="H8341" s="1" t="str">
        <f t="array" ref="H8341">IF($F8341="", "", IFS(_xlfn.XLOOKUP($F8341, accounts!$A$2:$A$86, accounts!$E$2:$E$86, 0)&gt;=1000, "Enterprise", _xlfn.XLOOKUP($F8341, accounts!$A$2:$A$86, accounts!$E$2:$E$86, 0)&gt;=100, "Mid-Market", TRUE, "SMB"))</f>
        <v/>
      </c>
      <c r="I8341" s="1" t="str">
        <f t="array" ref="I8341">IF($F8341="", "", _xlfn.XLOOKUP($F8341,accounts!$A$2:$A$86,accounts!$F$2:$F$86, "Other"))</f>
        <v/>
      </c>
      <c r="J8341" s="1" t="s">
        <v>324</v>
      </c>
    </row>
    <row r="8342">
      <c r="A8342" s="1" t="s">
        <v>8547</v>
      </c>
      <c r="B8342" s="1" t="s">
        <v>7</v>
      </c>
      <c r="C8342" s="1" t="str">
        <f t="array" ref="C8342">_xlfn.XLOOKUP($B8342, sales_teams!$A$2:$A$36, sales_teams!$B$2:$B$36)</f>
        <v>Dustin Brinkmann</v>
      </c>
      <c r="D8342" s="1" t="str">
        <f t="array" ref="D8342">_xlfn.XLOOKUP($B8342, sales_teams!$A$2:$A$36, sales_teams!$C$2:$C$36)</f>
        <v>Central</v>
      </c>
      <c r="E8342" s="1" t="s">
        <v>179</v>
      </c>
      <c r="G8342" s="1" t="str">
        <f t="array" ref="G8342">IF($F8342="", "", _xlfn.XLOOKUP($F8342,accounts!$A$2:$A$86,accounts!$B$2:$B$86, "Other"))</f>
        <v/>
      </c>
      <c r="H8342" s="1" t="str">
        <f t="array" ref="H8342">IF($F8342="", "", IFS(_xlfn.XLOOKUP($F8342, accounts!$A$2:$A$86, accounts!$E$2:$E$86, 0)&gt;=1000, "Enterprise", _xlfn.XLOOKUP($F8342, accounts!$A$2:$A$86, accounts!$E$2:$E$86, 0)&gt;=100, "Mid-Market", TRUE, "SMB"))</f>
        <v/>
      </c>
      <c r="I8342" s="1" t="str">
        <f t="array" ref="I8342">IF($F8342="", "", _xlfn.XLOOKUP($F8342,accounts!$A$2:$A$86,accounts!$F$2:$F$86, "Other"))</f>
        <v/>
      </c>
      <c r="J8342" s="1" t="s">
        <v>324</v>
      </c>
    </row>
    <row r="8343">
      <c r="A8343" s="1" t="s">
        <v>8548</v>
      </c>
      <c r="B8343" s="1" t="s">
        <v>7</v>
      </c>
      <c r="C8343" s="1" t="str">
        <f t="array" ref="C8343">_xlfn.XLOOKUP($B8343, sales_teams!$A$2:$A$36, sales_teams!$B$2:$B$36)</f>
        <v>Dustin Brinkmann</v>
      </c>
      <c r="D8343" s="1" t="str">
        <f t="array" ref="D8343">_xlfn.XLOOKUP($B8343, sales_teams!$A$2:$A$36, sales_teams!$C$2:$C$36)</f>
        <v>Central</v>
      </c>
      <c r="E8343" s="1" t="s">
        <v>179</v>
      </c>
      <c r="G8343" s="1" t="str">
        <f t="array" ref="G8343">IF($F8343="", "", _xlfn.XLOOKUP($F8343,accounts!$A$2:$A$86,accounts!$B$2:$B$86, "Other"))</f>
        <v/>
      </c>
      <c r="H8343" s="1" t="str">
        <f t="array" ref="H8343">IF($F8343="", "", IFS(_xlfn.XLOOKUP($F8343, accounts!$A$2:$A$86, accounts!$E$2:$E$86, 0)&gt;=1000, "Enterprise", _xlfn.XLOOKUP($F8343, accounts!$A$2:$A$86, accounts!$E$2:$E$86, 0)&gt;=100, "Mid-Market", TRUE, "SMB"))</f>
        <v/>
      </c>
      <c r="I8343" s="1" t="str">
        <f t="array" ref="I8343">IF($F8343="", "", _xlfn.XLOOKUP($F8343,accounts!$A$2:$A$86,accounts!$F$2:$F$86, "Other"))</f>
        <v/>
      </c>
      <c r="J8343" s="1" t="s">
        <v>324</v>
      </c>
    </row>
    <row r="8344">
      <c r="A8344" s="1" t="s">
        <v>8549</v>
      </c>
      <c r="B8344" s="1" t="s">
        <v>7</v>
      </c>
      <c r="C8344" s="1" t="str">
        <f t="array" ref="C8344">_xlfn.XLOOKUP($B8344, sales_teams!$A$2:$A$36, sales_teams!$B$2:$B$36)</f>
        <v>Dustin Brinkmann</v>
      </c>
      <c r="D8344" s="1" t="str">
        <f t="array" ref="D8344">_xlfn.XLOOKUP($B8344, sales_teams!$A$2:$A$36, sales_teams!$C$2:$C$36)</f>
        <v>Central</v>
      </c>
      <c r="E8344" s="1" t="s">
        <v>179</v>
      </c>
      <c r="G8344" s="1" t="str">
        <f t="array" ref="G8344">IF($F8344="", "", _xlfn.XLOOKUP($F8344,accounts!$A$2:$A$86,accounts!$B$2:$B$86, "Other"))</f>
        <v/>
      </c>
      <c r="H8344" s="1" t="str">
        <f t="array" ref="H8344">IF($F8344="", "", IFS(_xlfn.XLOOKUP($F8344, accounts!$A$2:$A$86, accounts!$E$2:$E$86, 0)&gt;=1000, "Enterprise", _xlfn.XLOOKUP($F8344, accounts!$A$2:$A$86, accounts!$E$2:$E$86, 0)&gt;=100, "Mid-Market", TRUE, "SMB"))</f>
        <v/>
      </c>
      <c r="I8344" s="1" t="str">
        <f t="array" ref="I8344">IF($F8344="", "", _xlfn.XLOOKUP($F8344,accounts!$A$2:$A$86,accounts!$F$2:$F$86, "Other"))</f>
        <v/>
      </c>
      <c r="J8344" s="1" t="s">
        <v>324</v>
      </c>
    </row>
    <row r="8345">
      <c r="A8345" s="1" t="s">
        <v>8550</v>
      </c>
      <c r="B8345" s="1" t="s">
        <v>7</v>
      </c>
      <c r="C8345" s="1" t="str">
        <f t="array" ref="C8345">_xlfn.XLOOKUP($B8345, sales_teams!$A$2:$A$36, sales_teams!$B$2:$B$36)</f>
        <v>Dustin Brinkmann</v>
      </c>
      <c r="D8345" s="1" t="str">
        <f t="array" ref="D8345">_xlfn.XLOOKUP($B8345, sales_teams!$A$2:$A$36, sales_teams!$C$2:$C$36)</f>
        <v>Central</v>
      </c>
      <c r="E8345" s="1" t="s">
        <v>188</v>
      </c>
      <c r="F8345" s="1" t="s">
        <v>22</v>
      </c>
      <c r="G8345" s="1" t="str">
        <f t="array" ref="G8345">IF($F8345="", "", _xlfn.XLOOKUP($F8345,accounts!$A$2:$A$86,accounts!$B$2:$B$86, "Other"))</f>
        <v>medical</v>
      </c>
      <c r="H8345" s="1" t="str">
        <f t="array" ref="H8345">IF($F8345="", "", IFS(_xlfn.XLOOKUP($F8345, accounts!$A$2:$A$86, accounts!$E$2:$E$86, 0)&gt;=1000, "Enterprise", _xlfn.XLOOKUP($F8345, accounts!$A$2:$A$86, accounts!$E$2:$E$86, 0)&gt;=100, "Mid-Market", TRUE, "SMB"))</f>
        <v>Mid-Market</v>
      </c>
      <c r="I8345" s="1" t="str">
        <f t="array" ref="I8345">IF($F8345="", "", _xlfn.XLOOKUP($F8345,accounts!$A$2:$A$86,accounts!$F$2:$F$86, "Other"))</f>
        <v>United States</v>
      </c>
      <c r="J8345" s="1" t="s">
        <v>324</v>
      </c>
    </row>
    <row r="8346">
      <c r="A8346" s="1" t="s">
        <v>8551</v>
      </c>
      <c r="B8346" s="1" t="s">
        <v>7</v>
      </c>
      <c r="C8346" s="1" t="str">
        <f t="array" ref="C8346">_xlfn.XLOOKUP($B8346, sales_teams!$A$2:$A$36, sales_teams!$B$2:$B$36)</f>
        <v>Dustin Brinkmann</v>
      </c>
      <c r="D8346" s="1" t="str">
        <f t="array" ref="D8346">_xlfn.XLOOKUP($B8346, sales_teams!$A$2:$A$36, sales_teams!$C$2:$C$36)</f>
        <v>Central</v>
      </c>
      <c r="E8346" s="1" t="s">
        <v>188</v>
      </c>
      <c r="F8346" s="1" t="s">
        <v>32</v>
      </c>
      <c r="G8346" s="1" t="str">
        <f t="array" ref="G8346">IF($F8346="", "", _xlfn.XLOOKUP($F8346,accounts!$A$2:$A$86,accounts!$B$2:$B$86, "Other"))</f>
        <v>medical</v>
      </c>
      <c r="H8346" s="1" t="str">
        <f t="array" ref="H8346">IF($F8346="", "", IFS(_xlfn.XLOOKUP($F8346, accounts!$A$2:$A$86, accounts!$E$2:$E$86, 0)&gt;=1000, "Enterprise", _xlfn.XLOOKUP($F8346, accounts!$A$2:$A$86, accounts!$E$2:$E$86, 0)&gt;=100, "Mid-Market", TRUE, "SMB"))</f>
        <v>Enterprise</v>
      </c>
      <c r="I8346" s="1" t="str">
        <f t="array" ref="I8346">IF($F8346="", "", _xlfn.XLOOKUP($F8346,accounts!$A$2:$A$86,accounts!$F$2:$F$86, "Other"))</f>
        <v>United States</v>
      </c>
      <c r="J8346" s="1" t="s">
        <v>324</v>
      </c>
    </row>
    <row r="8347">
      <c r="A8347" s="1" t="s">
        <v>8552</v>
      </c>
      <c r="B8347" s="1" t="s">
        <v>7</v>
      </c>
      <c r="C8347" s="1" t="str">
        <f t="array" ref="C8347">_xlfn.XLOOKUP($B8347, sales_teams!$A$2:$A$36, sales_teams!$B$2:$B$36)</f>
        <v>Dustin Brinkmann</v>
      </c>
      <c r="D8347" s="1" t="str">
        <f t="array" ref="D8347">_xlfn.XLOOKUP($B8347, sales_teams!$A$2:$A$36, sales_teams!$C$2:$C$36)</f>
        <v>Central</v>
      </c>
      <c r="E8347" s="1" t="s">
        <v>188</v>
      </c>
      <c r="F8347" s="1" t="s">
        <v>84</v>
      </c>
      <c r="G8347" s="1" t="str">
        <f t="array" ref="G8347">IF($F8347="", "", _xlfn.XLOOKUP($F8347,accounts!$A$2:$A$86,accounts!$B$2:$B$86, "Other"))</f>
        <v>retail</v>
      </c>
      <c r="H8347" s="1" t="str">
        <f t="array" ref="H8347">IF($F8347="", "", IFS(_xlfn.XLOOKUP($F8347, accounts!$A$2:$A$86, accounts!$E$2:$E$86, 0)&gt;=1000, "Enterprise", _xlfn.XLOOKUP($F8347, accounts!$A$2:$A$86, accounts!$E$2:$E$86, 0)&gt;=100, "Mid-Market", TRUE, "SMB"))</f>
        <v>Enterprise</v>
      </c>
      <c r="I8347" s="1" t="str">
        <f t="array" ref="I8347">IF($F8347="", "", _xlfn.XLOOKUP($F8347,accounts!$A$2:$A$86,accounts!$F$2:$F$86, "Other"))</f>
        <v>United States</v>
      </c>
      <c r="J8347" s="1" t="s">
        <v>324</v>
      </c>
    </row>
    <row r="8348">
      <c r="A8348" s="1" t="s">
        <v>8553</v>
      </c>
      <c r="B8348" s="1" t="s">
        <v>7</v>
      </c>
      <c r="C8348" s="1" t="str">
        <f t="array" ref="C8348">_xlfn.XLOOKUP($B8348, sales_teams!$A$2:$A$36, sales_teams!$B$2:$B$36)</f>
        <v>Dustin Brinkmann</v>
      </c>
      <c r="D8348" s="1" t="str">
        <f t="array" ref="D8348">_xlfn.XLOOKUP($B8348, sales_teams!$A$2:$A$36, sales_teams!$C$2:$C$36)</f>
        <v>Central</v>
      </c>
      <c r="E8348" s="1" t="s">
        <v>188</v>
      </c>
      <c r="F8348" s="1" t="s">
        <v>78</v>
      </c>
      <c r="G8348" s="1" t="str">
        <f t="array" ref="G8348">IF($F8348="", "", _xlfn.XLOOKUP($F8348,accounts!$A$2:$A$86,accounts!$B$2:$B$86, "Other"))</f>
        <v>marketing</v>
      </c>
      <c r="H8348" s="1" t="str">
        <f t="array" ref="H8348">IF($F8348="", "", IFS(_xlfn.XLOOKUP($F8348, accounts!$A$2:$A$86, accounts!$E$2:$E$86, 0)&gt;=1000, "Enterprise", _xlfn.XLOOKUP($F8348, accounts!$A$2:$A$86, accounts!$E$2:$E$86, 0)&gt;=100, "Mid-Market", TRUE, "SMB"))</f>
        <v>Enterprise</v>
      </c>
      <c r="I8348" s="1" t="str">
        <f t="array" ref="I8348">IF($F8348="", "", _xlfn.XLOOKUP($F8348,accounts!$A$2:$A$86,accounts!$F$2:$F$86, "Other"))</f>
        <v>United States</v>
      </c>
      <c r="J8348" s="1" t="s">
        <v>324</v>
      </c>
    </row>
    <row r="8349">
      <c r="A8349" s="1" t="s">
        <v>8554</v>
      </c>
      <c r="B8349" s="1" t="s">
        <v>7</v>
      </c>
      <c r="C8349" s="1" t="str">
        <f t="array" ref="C8349">_xlfn.XLOOKUP($B8349, sales_teams!$A$2:$A$36, sales_teams!$B$2:$B$36)</f>
        <v>Dustin Brinkmann</v>
      </c>
      <c r="D8349" s="1" t="str">
        <f t="array" ref="D8349">_xlfn.XLOOKUP($B8349, sales_teams!$A$2:$A$36, sales_teams!$C$2:$C$36)</f>
        <v>Central</v>
      </c>
      <c r="E8349" s="1" t="s">
        <v>188</v>
      </c>
      <c r="F8349" s="1" t="s">
        <v>157</v>
      </c>
      <c r="G8349" s="1" t="str">
        <f t="array" ref="G8349">IF($F8349="", "", _xlfn.XLOOKUP($F8349,accounts!$A$2:$A$86,accounts!$B$2:$B$86, "Other"))</f>
        <v>retail</v>
      </c>
      <c r="H8349" s="1" t="str">
        <f t="array" ref="H8349">IF($F8349="", "", IFS(_xlfn.XLOOKUP($F8349, accounts!$A$2:$A$86, accounts!$E$2:$E$86, 0)&gt;=1000, "Enterprise", _xlfn.XLOOKUP($F8349, accounts!$A$2:$A$86, accounts!$E$2:$E$86, 0)&gt;=100, "Mid-Market", TRUE, "SMB"))</f>
        <v>Enterprise</v>
      </c>
      <c r="I8349" s="1" t="str">
        <f t="array" ref="I8349">IF($F8349="", "", _xlfn.XLOOKUP($F8349,accounts!$A$2:$A$86,accounts!$F$2:$F$86, "Other"))</f>
        <v>Belgium</v>
      </c>
      <c r="J8349" s="1" t="s">
        <v>324</v>
      </c>
    </row>
    <row r="8350">
      <c r="A8350" s="1" t="s">
        <v>8555</v>
      </c>
      <c r="B8350" s="1" t="s">
        <v>7</v>
      </c>
      <c r="C8350" s="1" t="str">
        <f t="array" ref="C8350">_xlfn.XLOOKUP($B8350, sales_teams!$A$2:$A$36, sales_teams!$B$2:$B$36)</f>
        <v>Dustin Brinkmann</v>
      </c>
      <c r="D8350" s="1" t="str">
        <f t="array" ref="D8350">_xlfn.XLOOKUP($B8350, sales_teams!$A$2:$A$36, sales_teams!$C$2:$C$36)</f>
        <v>Central</v>
      </c>
      <c r="E8350" s="1" t="s">
        <v>188</v>
      </c>
      <c r="G8350" s="1" t="str">
        <f t="array" ref="G8350">IF($F8350="", "", _xlfn.XLOOKUP($F8350,accounts!$A$2:$A$86,accounts!$B$2:$B$86, "Other"))</f>
        <v/>
      </c>
      <c r="H8350" s="1" t="str">
        <f t="array" ref="H8350">IF($F8350="", "", IFS(_xlfn.XLOOKUP($F8350, accounts!$A$2:$A$86, accounts!$E$2:$E$86, 0)&gt;=1000, "Enterprise", _xlfn.XLOOKUP($F8350, accounts!$A$2:$A$86, accounts!$E$2:$E$86, 0)&gt;=100, "Mid-Market", TRUE, "SMB"))</f>
        <v/>
      </c>
      <c r="I8350" s="1" t="str">
        <f t="array" ref="I8350">IF($F8350="", "", _xlfn.XLOOKUP($F8350,accounts!$A$2:$A$86,accounts!$F$2:$F$86, "Other"))</f>
        <v/>
      </c>
      <c r="J8350" s="1" t="s">
        <v>324</v>
      </c>
    </row>
    <row r="8351">
      <c r="A8351" s="1" t="s">
        <v>8556</v>
      </c>
      <c r="B8351" s="1" t="s">
        <v>7</v>
      </c>
      <c r="C8351" s="1" t="str">
        <f t="array" ref="C8351">_xlfn.XLOOKUP($B8351, sales_teams!$A$2:$A$36, sales_teams!$B$2:$B$36)</f>
        <v>Dustin Brinkmann</v>
      </c>
      <c r="D8351" s="1" t="str">
        <f t="array" ref="D8351">_xlfn.XLOOKUP($B8351, sales_teams!$A$2:$A$36, sales_teams!$C$2:$C$36)</f>
        <v>Central</v>
      </c>
      <c r="E8351" s="1" t="s">
        <v>188</v>
      </c>
      <c r="G8351" s="1" t="str">
        <f t="array" ref="G8351">IF($F8351="", "", _xlfn.XLOOKUP($F8351,accounts!$A$2:$A$86,accounts!$B$2:$B$86, "Other"))</f>
        <v/>
      </c>
      <c r="H8351" s="1" t="str">
        <f t="array" ref="H8351">IF($F8351="", "", IFS(_xlfn.XLOOKUP($F8351, accounts!$A$2:$A$86, accounts!$E$2:$E$86, 0)&gt;=1000, "Enterprise", _xlfn.XLOOKUP($F8351, accounts!$A$2:$A$86, accounts!$E$2:$E$86, 0)&gt;=100, "Mid-Market", TRUE, "SMB"))</f>
        <v/>
      </c>
      <c r="I8351" s="1" t="str">
        <f t="array" ref="I8351">IF($F8351="", "", _xlfn.XLOOKUP($F8351,accounts!$A$2:$A$86,accounts!$F$2:$F$86, "Other"))</f>
        <v/>
      </c>
      <c r="J8351" s="1" t="s">
        <v>324</v>
      </c>
    </row>
    <row r="8352">
      <c r="A8352" s="1" t="s">
        <v>8557</v>
      </c>
      <c r="B8352" s="1" t="s">
        <v>7</v>
      </c>
      <c r="C8352" s="1" t="str">
        <f t="array" ref="C8352">_xlfn.XLOOKUP($B8352, sales_teams!$A$2:$A$36, sales_teams!$B$2:$B$36)</f>
        <v>Dustin Brinkmann</v>
      </c>
      <c r="D8352" s="1" t="str">
        <f t="array" ref="D8352">_xlfn.XLOOKUP($B8352, sales_teams!$A$2:$A$36, sales_teams!$C$2:$C$36)</f>
        <v>Central</v>
      </c>
      <c r="E8352" s="1" t="s">
        <v>188</v>
      </c>
      <c r="G8352" s="1" t="str">
        <f t="array" ref="G8352">IF($F8352="", "", _xlfn.XLOOKUP($F8352,accounts!$A$2:$A$86,accounts!$B$2:$B$86, "Other"))</f>
        <v/>
      </c>
      <c r="H8352" s="1" t="str">
        <f t="array" ref="H8352">IF($F8352="", "", IFS(_xlfn.XLOOKUP($F8352, accounts!$A$2:$A$86, accounts!$E$2:$E$86, 0)&gt;=1000, "Enterprise", _xlfn.XLOOKUP($F8352, accounts!$A$2:$A$86, accounts!$E$2:$E$86, 0)&gt;=100, "Mid-Market", TRUE, "SMB"))</f>
        <v/>
      </c>
      <c r="I8352" s="1" t="str">
        <f t="array" ref="I8352">IF($F8352="", "", _xlfn.XLOOKUP($F8352,accounts!$A$2:$A$86,accounts!$F$2:$F$86, "Other"))</f>
        <v/>
      </c>
      <c r="J8352" s="1" t="s">
        <v>324</v>
      </c>
    </row>
    <row r="8353">
      <c r="A8353" s="1" t="s">
        <v>8558</v>
      </c>
      <c r="B8353" s="1" t="s">
        <v>7</v>
      </c>
      <c r="C8353" s="1" t="str">
        <f t="array" ref="C8353">_xlfn.XLOOKUP($B8353, sales_teams!$A$2:$A$36, sales_teams!$B$2:$B$36)</f>
        <v>Dustin Brinkmann</v>
      </c>
      <c r="D8353" s="1" t="str">
        <f t="array" ref="D8353">_xlfn.XLOOKUP($B8353, sales_teams!$A$2:$A$36, sales_teams!$C$2:$C$36)</f>
        <v>Central</v>
      </c>
      <c r="E8353" s="1" t="s">
        <v>188</v>
      </c>
      <c r="G8353" s="1" t="str">
        <f t="array" ref="G8353">IF($F8353="", "", _xlfn.XLOOKUP($F8353,accounts!$A$2:$A$86,accounts!$B$2:$B$86, "Other"))</f>
        <v/>
      </c>
      <c r="H8353" s="1" t="str">
        <f t="array" ref="H8353">IF($F8353="", "", IFS(_xlfn.XLOOKUP($F8353, accounts!$A$2:$A$86, accounts!$E$2:$E$86, 0)&gt;=1000, "Enterprise", _xlfn.XLOOKUP($F8353, accounts!$A$2:$A$86, accounts!$E$2:$E$86, 0)&gt;=100, "Mid-Market", TRUE, "SMB"))</f>
        <v/>
      </c>
      <c r="I8353" s="1" t="str">
        <f t="array" ref="I8353">IF($F8353="", "", _xlfn.XLOOKUP($F8353,accounts!$A$2:$A$86,accounts!$F$2:$F$86, "Other"))</f>
        <v/>
      </c>
      <c r="J8353" s="1" t="s">
        <v>324</v>
      </c>
    </row>
    <row r="8354">
      <c r="A8354" s="1" t="s">
        <v>8559</v>
      </c>
      <c r="B8354" s="1" t="s">
        <v>7</v>
      </c>
      <c r="C8354" s="1" t="str">
        <f t="array" ref="C8354">_xlfn.XLOOKUP($B8354, sales_teams!$A$2:$A$36, sales_teams!$B$2:$B$36)</f>
        <v>Dustin Brinkmann</v>
      </c>
      <c r="D8354" s="1" t="str">
        <f t="array" ref="D8354">_xlfn.XLOOKUP($B8354, sales_teams!$A$2:$A$36, sales_teams!$C$2:$C$36)</f>
        <v>Central</v>
      </c>
      <c r="E8354" s="1" t="s">
        <v>188</v>
      </c>
      <c r="G8354" s="1" t="str">
        <f t="array" ref="G8354">IF($F8354="", "", _xlfn.XLOOKUP($F8354,accounts!$A$2:$A$86,accounts!$B$2:$B$86, "Other"))</f>
        <v/>
      </c>
      <c r="H8354" s="1" t="str">
        <f t="array" ref="H8354">IF($F8354="", "", IFS(_xlfn.XLOOKUP($F8354, accounts!$A$2:$A$86, accounts!$E$2:$E$86, 0)&gt;=1000, "Enterprise", _xlfn.XLOOKUP($F8354, accounts!$A$2:$A$86, accounts!$E$2:$E$86, 0)&gt;=100, "Mid-Market", TRUE, "SMB"))</f>
        <v/>
      </c>
      <c r="I8354" s="1" t="str">
        <f t="array" ref="I8354">IF($F8354="", "", _xlfn.XLOOKUP($F8354,accounts!$A$2:$A$86,accounts!$F$2:$F$86, "Other"))</f>
        <v/>
      </c>
      <c r="J8354" s="1" t="s">
        <v>324</v>
      </c>
    </row>
    <row r="8355">
      <c r="A8355" s="1" t="s">
        <v>8560</v>
      </c>
      <c r="B8355" s="1" t="s">
        <v>7</v>
      </c>
      <c r="C8355" s="1" t="str">
        <f t="array" ref="C8355">_xlfn.XLOOKUP($B8355, sales_teams!$A$2:$A$36, sales_teams!$B$2:$B$36)</f>
        <v>Dustin Brinkmann</v>
      </c>
      <c r="D8355" s="1" t="str">
        <f t="array" ref="D8355">_xlfn.XLOOKUP($B8355, sales_teams!$A$2:$A$36, sales_teams!$C$2:$C$36)</f>
        <v>Central</v>
      </c>
      <c r="E8355" s="1" t="s">
        <v>188</v>
      </c>
      <c r="G8355" s="1" t="str">
        <f t="array" ref="G8355">IF($F8355="", "", _xlfn.XLOOKUP($F8355,accounts!$A$2:$A$86,accounts!$B$2:$B$86, "Other"))</f>
        <v/>
      </c>
      <c r="H8355" s="1" t="str">
        <f t="array" ref="H8355">IF($F8355="", "", IFS(_xlfn.XLOOKUP($F8355, accounts!$A$2:$A$86, accounts!$E$2:$E$86, 0)&gt;=1000, "Enterprise", _xlfn.XLOOKUP($F8355, accounts!$A$2:$A$86, accounts!$E$2:$E$86, 0)&gt;=100, "Mid-Market", TRUE, "SMB"))</f>
        <v/>
      </c>
      <c r="I8355" s="1" t="str">
        <f t="array" ref="I8355">IF($F8355="", "", _xlfn.XLOOKUP($F8355,accounts!$A$2:$A$86,accounts!$F$2:$F$86, "Other"))</f>
        <v/>
      </c>
      <c r="J8355" s="1" t="s">
        <v>324</v>
      </c>
    </row>
    <row r="8356">
      <c r="A8356" s="1" t="s">
        <v>8561</v>
      </c>
      <c r="B8356" s="1" t="s">
        <v>7</v>
      </c>
      <c r="C8356" s="1" t="str">
        <f t="array" ref="C8356">_xlfn.XLOOKUP($B8356, sales_teams!$A$2:$A$36, sales_teams!$B$2:$B$36)</f>
        <v>Dustin Brinkmann</v>
      </c>
      <c r="D8356" s="1" t="str">
        <f t="array" ref="D8356">_xlfn.XLOOKUP($B8356, sales_teams!$A$2:$A$36, sales_teams!$C$2:$C$36)</f>
        <v>Central</v>
      </c>
      <c r="E8356" s="1" t="s">
        <v>188</v>
      </c>
      <c r="G8356" s="1" t="str">
        <f t="array" ref="G8356">IF($F8356="", "", _xlfn.XLOOKUP($F8356,accounts!$A$2:$A$86,accounts!$B$2:$B$86, "Other"))</f>
        <v/>
      </c>
      <c r="H8356" s="1" t="str">
        <f t="array" ref="H8356">IF($F8356="", "", IFS(_xlfn.XLOOKUP($F8356, accounts!$A$2:$A$86, accounts!$E$2:$E$86, 0)&gt;=1000, "Enterprise", _xlfn.XLOOKUP($F8356, accounts!$A$2:$A$86, accounts!$E$2:$E$86, 0)&gt;=100, "Mid-Market", TRUE, "SMB"))</f>
        <v/>
      </c>
      <c r="I8356" s="1" t="str">
        <f t="array" ref="I8356">IF($F8356="", "", _xlfn.XLOOKUP($F8356,accounts!$A$2:$A$86,accounts!$F$2:$F$86, "Other"))</f>
        <v/>
      </c>
      <c r="J8356" s="1" t="s">
        <v>324</v>
      </c>
    </row>
    <row r="8357">
      <c r="A8357" s="1" t="s">
        <v>8562</v>
      </c>
      <c r="B8357" s="1" t="s">
        <v>12</v>
      </c>
      <c r="C8357" s="1" t="str">
        <f t="array" ref="C8357">_xlfn.XLOOKUP($B8357, sales_teams!$A$2:$A$36, sales_teams!$B$2:$B$36)</f>
        <v>Dustin Brinkmann</v>
      </c>
      <c r="D8357" s="1" t="str">
        <f t="array" ref="D8357">_xlfn.XLOOKUP($B8357, sales_teams!$A$2:$A$36, sales_teams!$C$2:$C$36)</f>
        <v>Central</v>
      </c>
      <c r="E8357" s="1" t="s">
        <v>181</v>
      </c>
      <c r="F8357" s="1" t="s">
        <v>84</v>
      </c>
      <c r="G8357" s="1" t="str">
        <f t="array" ref="G8357">IF($F8357="", "", _xlfn.XLOOKUP($F8357,accounts!$A$2:$A$86,accounts!$B$2:$B$86, "Other"))</f>
        <v>retail</v>
      </c>
      <c r="H8357" s="1" t="str">
        <f t="array" ref="H8357">IF($F8357="", "", IFS(_xlfn.XLOOKUP($F8357, accounts!$A$2:$A$86, accounts!$E$2:$E$86, 0)&gt;=1000, "Enterprise", _xlfn.XLOOKUP($F8357, accounts!$A$2:$A$86, accounts!$E$2:$E$86, 0)&gt;=100, "Mid-Market", TRUE, "SMB"))</f>
        <v>Enterprise</v>
      </c>
      <c r="I8357" s="1" t="str">
        <f t="array" ref="I8357">IF($F8357="", "", _xlfn.XLOOKUP($F8357,accounts!$A$2:$A$86,accounts!$F$2:$F$86, "Other"))</f>
        <v>United States</v>
      </c>
      <c r="J8357" s="1" t="s">
        <v>324</v>
      </c>
    </row>
    <row r="8358">
      <c r="A8358" s="1" t="s">
        <v>8563</v>
      </c>
      <c r="B8358" s="1" t="s">
        <v>12</v>
      </c>
      <c r="C8358" s="1" t="str">
        <f t="array" ref="C8358">_xlfn.XLOOKUP($B8358, sales_teams!$A$2:$A$36, sales_teams!$B$2:$B$36)</f>
        <v>Dustin Brinkmann</v>
      </c>
      <c r="D8358" s="1" t="str">
        <f t="array" ref="D8358">_xlfn.XLOOKUP($B8358, sales_teams!$A$2:$A$36, sales_teams!$C$2:$C$36)</f>
        <v>Central</v>
      </c>
      <c r="E8358" s="1" t="s">
        <v>181</v>
      </c>
      <c r="G8358" s="1" t="str">
        <f t="array" ref="G8358">IF($F8358="", "", _xlfn.XLOOKUP($F8358,accounts!$A$2:$A$86,accounts!$B$2:$B$86, "Other"))</f>
        <v/>
      </c>
      <c r="H8358" s="1" t="str">
        <f t="array" ref="H8358">IF($F8358="", "", IFS(_xlfn.XLOOKUP($F8358, accounts!$A$2:$A$86, accounts!$E$2:$E$86, 0)&gt;=1000, "Enterprise", _xlfn.XLOOKUP($F8358, accounts!$A$2:$A$86, accounts!$E$2:$E$86, 0)&gt;=100, "Mid-Market", TRUE, "SMB"))</f>
        <v/>
      </c>
      <c r="I8358" s="1" t="str">
        <f t="array" ref="I8358">IF($F8358="", "", _xlfn.XLOOKUP($F8358,accounts!$A$2:$A$86,accounts!$F$2:$F$86, "Other"))</f>
        <v/>
      </c>
      <c r="J8358" s="1" t="s">
        <v>324</v>
      </c>
    </row>
    <row r="8359">
      <c r="A8359" s="1" t="s">
        <v>8564</v>
      </c>
      <c r="B8359" s="1" t="s">
        <v>12</v>
      </c>
      <c r="C8359" s="1" t="str">
        <f t="array" ref="C8359">_xlfn.XLOOKUP($B8359, sales_teams!$A$2:$A$36, sales_teams!$B$2:$B$36)</f>
        <v>Dustin Brinkmann</v>
      </c>
      <c r="D8359" s="1" t="str">
        <f t="array" ref="D8359">_xlfn.XLOOKUP($B8359, sales_teams!$A$2:$A$36, sales_teams!$C$2:$C$36)</f>
        <v>Central</v>
      </c>
      <c r="E8359" s="1" t="s">
        <v>109</v>
      </c>
      <c r="G8359" s="1" t="str">
        <f t="array" ref="G8359">IF($F8359="", "", _xlfn.XLOOKUP($F8359,accounts!$A$2:$A$86,accounts!$B$2:$B$86, "Other"))</f>
        <v/>
      </c>
      <c r="H8359" s="1" t="str">
        <f t="array" ref="H8359">IF($F8359="", "", IFS(_xlfn.XLOOKUP($F8359, accounts!$A$2:$A$86, accounts!$E$2:$E$86, 0)&gt;=1000, "Enterprise", _xlfn.XLOOKUP($F8359, accounts!$A$2:$A$86, accounts!$E$2:$E$86, 0)&gt;=100, "Mid-Market", TRUE, "SMB"))</f>
        <v/>
      </c>
      <c r="I8359" s="1" t="str">
        <f t="array" ref="I8359">IF($F8359="", "", _xlfn.XLOOKUP($F8359,accounts!$A$2:$A$86,accounts!$F$2:$F$86, "Other"))</f>
        <v/>
      </c>
      <c r="J8359" s="1" t="s">
        <v>324</v>
      </c>
    </row>
    <row r="8360">
      <c r="A8360" s="1" t="s">
        <v>8565</v>
      </c>
      <c r="B8360" s="1" t="s">
        <v>12</v>
      </c>
      <c r="C8360" s="1" t="str">
        <f t="array" ref="C8360">_xlfn.XLOOKUP($B8360, sales_teams!$A$2:$A$36, sales_teams!$B$2:$B$36)</f>
        <v>Dustin Brinkmann</v>
      </c>
      <c r="D8360" s="1" t="str">
        <f t="array" ref="D8360">_xlfn.XLOOKUP($B8360, sales_teams!$A$2:$A$36, sales_teams!$C$2:$C$36)</f>
        <v>Central</v>
      </c>
      <c r="E8360" s="1" t="s">
        <v>109</v>
      </c>
      <c r="G8360" s="1" t="str">
        <f t="array" ref="G8360">IF($F8360="", "", _xlfn.XLOOKUP($F8360,accounts!$A$2:$A$86,accounts!$B$2:$B$86, "Other"))</f>
        <v/>
      </c>
      <c r="H8360" s="1" t="str">
        <f t="array" ref="H8360">IF($F8360="", "", IFS(_xlfn.XLOOKUP($F8360, accounts!$A$2:$A$86, accounts!$E$2:$E$86, 0)&gt;=1000, "Enterprise", _xlfn.XLOOKUP($F8360, accounts!$A$2:$A$86, accounts!$E$2:$E$86, 0)&gt;=100, "Mid-Market", TRUE, "SMB"))</f>
        <v/>
      </c>
      <c r="I8360" s="1" t="str">
        <f t="array" ref="I8360">IF($F8360="", "", _xlfn.XLOOKUP($F8360,accounts!$A$2:$A$86,accounts!$F$2:$F$86, "Other"))</f>
        <v/>
      </c>
      <c r="J8360" s="1" t="s">
        <v>324</v>
      </c>
    </row>
    <row r="8361">
      <c r="A8361" s="1" t="s">
        <v>8566</v>
      </c>
      <c r="B8361" s="1" t="s">
        <v>12</v>
      </c>
      <c r="C8361" s="1" t="str">
        <f t="array" ref="C8361">_xlfn.XLOOKUP($B8361, sales_teams!$A$2:$A$36, sales_teams!$B$2:$B$36)</f>
        <v>Dustin Brinkmann</v>
      </c>
      <c r="D8361" s="1" t="str">
        <f t="array" ref="D8361">_xlfn.XLOOKUP($B8361, sales_teams!$A$2:$A$36, sales_teams!$C$2:$C$36)</f>
        <v>Central</v>
      </c>
      <c r="E8361" s="1" t="s">
        <v>109</v>
      </c>
      <c r="G8361" s="1" t="str">
        <f t="array" ref="G8361">IF($F8361="", "", _xlfn.XLOOKUP($F8361,accounts!$A$2:$A$86,accounts!$B$2:$B$86, "Other"))</f>
        <v/>
      </c>
      <c r="H8361" s="1" t="str">
        <f t="array" ref="H8361">IF($F8361="", "", IFS(_xlfn.XLOOKUP($F8361, accounts!$A$2:$A$86, accounts!$E$2:$E$86, 0)&gt;=1000, "Enterprise", _xlfn.XLOOKUP($F8361, accounts!$A$2:$A$86, accounts!$E$2:$E$86, 0)&gt;=100, "Mid-Market", TRUE, "SMB"))</f>
        <v/>
      </c>
      <c r="I8361" s="1" t="str">
        <f t="array" ref="I8361">IF($F8361="", "", _xlfn.XLOOKUP($F8361,accounts!$A$2:$A$86,accounts!$F$2:$F$86, "Other"))</f>
        <v/>
      </c>
      <c r="J8361" s="1" t="s">
        <v>324</v>
      </c>
    </row>
    <row r="8362">
      <c r="A8362" s="1" t="s">
        <v>8567</v>
      </c>
      <c r="B8362" s="1" t="s">
        <v>12</v>
      </c>
      <c r="C8362" s="1" t="str">
        <f t="array" ref="C8362">_xlfn.XLOOKUP($B8362, sales_teams!$A$2:$A$36, sales_teams!$B$2:$B$36)</f>
        <v>Dustin Brinkmann</v>
      </c>
      <c r="D8362" s="1" t="str">
        <f t="array" ref="D8362">_xlfn.XLOOKUP($B8362, sales_teams!$A$2:$A$36, sales_teams!$C$2:$C$36)</f>
        <v>Central</v>
      </c>
      <c r="E8362" s="1" t="s">
        <v>194</v>
      </c>
      <c r="F8362" s="1" t="s">
        <v>161</v>
      </c>
      <c r="G8362" s="1" t="str">
        <f t="array" ref="G8362">IF($F8362="", "", _xlfn.XLOOKUP($F8362,accounts!$A$2:$A$86,accounts!$B$2:$B$86, "Other"))</f>
        <v>marketing</v>
      </c>
      <c r="H8362" s="1" t="str">
        <f t="array" ref="H8362">IF($F8362="", "", IFS(_xlfn.XLOOKUP($F8362, accounts!$A$2:$A$86, accounts!$E$2:$E$86, 0)&gt;=1000, "Enterprise", _xlfn.XLOOKUP($F8362, accounts!$A$2:$A$86, accounts!$E$2:$E$86, 0)&gt;=100, "Mid-Market", TRUE, "SMB"))</f>
        <v>Enterprise</v>
      </c>
      <c r="I8362" s="1" t="str">
        <f t="array" ref="I8362">IF($F8362="", "", _xlfn.XLOOKUP($F8362,accounts!$A$2:$A$86,accounts!$F$2:$F$86, "Other"))</f>
        <v>Poland</v>
      </c>
      <c r="J8362" s="1" t="s">
        <v>324</v>
      </c>
    </row>
    <row r="8363">
      <c r="A8363" s="1" t="s">
        <v>8568</v>
      </c>
      <c r="B8363" s="1" t="s">
        <v>12</v>
      </c>
      <c r="C8363" s="1" t="str">
        <f t="array" ref="C8363">_xlfn.XLOOKUP($B8363, sales_teams!$A$2:$A$36, sales_teams!$B$2:$B$36)</f>
        <v>Dustin Brinkmann</v>
      </c>
      <c r="D8363" s="1" t="str">
        <f t="array" ref="D8363">_xlfn.XLOOKUP($B8363, sales_teams!$A$2:$A$36, sales_teams!$C$2:$C$36)</f>
        <v>Central</v>
      </c>
      <c r="E8363" s="1" t="s">
        <v>194</v>
      </c>
      <c r="G8363" s="1" t="str">
        <f t="array" ref="G8363">IF($F8363="", "", _xlfn.XLOOKUP($F8363,accounts!$A$2:$A$86,accounts!$B$2:$B$86, "Other"))</f>
        <v/>
      </c>
      <c r="H8363" s="1" t="str">
        <f t="array" ref="H8363">IF($F8363="", "", IFS(_xlfn.XLOOKUP($F8363, accounts!$A$2:$A$86, accounts!$E$2:$E$86, 0)&gt;=1000, "Enterprise", _xlfn.XLOOKUP($F8363, accounts!$A$2:$A$86, accounts!$E$2:$E$86, 0)&gt;=100, "Mid-Market", TRUE, "SMB"))</f>
        <v/>
      </c>
      <c r="I8363" s="1" t="str">
        <f t="array" ref="I8363">IF($F8363="", "", _xlfn.XLOOKUP($F8363,accounts!$A$2:$A$86,accounts!$F$2:$F$86, "Other"))</f>
        <v/>
      </c>
      <c r="J8363" s="1" t="s">
        <v>324</v>
      </c>
    </row>
    <row r="8364">
      <c r="A8364" s="1" t="s">
        <v>8569</v>
      </c>
      <c r="B8364" s="1" t="s">
        <v>12</v>
      </c>
      <c r="C8364" s="1" t="str">
        <f t="array" ref="C8364">_xlfn.XLOOKUP($B8364, sales_teams!$A$2:$A$36, sales_teams!$B$2:$B$36)</f>
        <v>Dustin Brinkmann</v>
      </c>
      <c r="D8364" s="1" t="str">
        <f t="array" ref="D8364">_xlfn.XLOOKUP($B8364, sales_teams!$A$2:$A$36, sales_teams!$C$2:$C$36)</f>
        <v>Central</v>
      </c>
      <c r="E8364" s="1" t="s">
        <v>194</v>
      </c>
      <c r="G8364" s="1" t="str">
        <f t="array" ref="G8364">IF($F8364="", "", _xlfn.XLOOKUP($F8364,accounts!$A$2:$A$86,accounts!$B$2:$B$86, "Other"))</f>
        <v/>
      </c>
      <c r="H8364" s="1" t="str">
        <f t="array" ref="H8364">IF($F8364="", "", IFS(_xlfn.XLOOKUP($F8364, accounts!$A$2:$A$86, accounts!$E$2:$E$86, 0)&gt;=1000, "Enterprise", _xlfn.XLOOKUP($F8364, accounts!$A$2:$A$86, accounts!$E$2:$E$86, 0)&gt;=100, "Mid-Market", TRUE, "SMB"))</f>
        <v/>
      </c>
      <c r="I8364" s="1" t="str">
        <f t="array" ref="I8364">IF($F8364="", "", _xlfn.XLOOKUP($F8364,accounts!$A$2:$A$86,accounts!$F$2:$F$86, "Other"))</f>
        <v/>
      </c>
      <c r="J8364" s="1" t="s">
        <v>324</v>
      </c>
    </row>
    <row r="8365">
      <c r="A8365" s="1" t="s">
        <v>8570</v>
      </c>
      <c r="B8365" s="1" t="s">
        <v>12</v>
      </c>
      <c r="C8365" s="1" t="str">
        <f t="array" ref="C8365">_xlfn.XLOOKUP($B8365, sales_teams!$A$2:$A$36, sales_teams!$B$2:$B$36)</f>
        <v>Dustin Brinkmann</v>
      </c>
      <c r="D8365" s="1" t="str">
        <f t="array" ref="D8365">_xlfn.XLOOKUP($B8365, sales_teams!$A$2:$A$36, sales_teams!$C$2:$C$36)</f>
        <v>Central</v>
      </c>
      <c r="E8365" s="1" t="s">
        <v>194</v>
      </c>
      <c r="G8365" s="1" t="str">
        <f t="array" ref="G8365">IF($F8365="", "", _xlfn.XLOOKUP($F8365,accounts!$A$2:$A$86,accounts!$B$2:$B$86, "Other"))</f>
        <v/>
      </c>
      <c r="H8365" s="1" t="str">
        <f t="array" ref="H8365">IF($F8365="", "", IFS(_xlfn.XLOOKUP($F8365, accounts!$A$2:$A$86, accounts!$E$2:$E$86, 0)&gt;=1000, "Enterprise", _xlfn.XLOOKUP($F8365, accounts!$A$2:$A$86, accounts!$E$2:$E$86, 0)&gt;=100, "Mid-Market", TRUE, "SMB"))</f>
        <v/>
      </c>
      <c r="I8365" s="1" t="str">
        <f t="array" ref="I8365">IF($F8365="", "", _xlfn.XLOOKUP($F8365,accounts!$A$2:$A$86,accounts!$F$2:$F$86, "Other"))</f>
        <v/>
      </c>
      <c r="J8365" s="1" t="s">
        <v>324</v>
      </c>
    </row>
    <row r="8366">
      <c r="A8366" s="1" t="s">
        <v>8571</v>
      </c>
      <c r="B8366" s="1" t="s">
        <v>12</v>
      </c>
      <c r="C8366" s="1" t="str">
        <f t="array" ref="C8366">_xlfn.XLOOKUP($B8366, sales_teams!$A$2:$A$36, sales_teams!$B$2:$B$36)</f>
        <v>Dustin Brinkmann</v>
      </c>
      <c r="D8366" s="1" t="str">
        <f t="array" ref="D8366">_xlfn.XLOOKUP($B8366, sales_teams!$A$2:$A$36, sales_teams!$C$2:$C$36)</f>
        <v>Central</v>
      </c>
      <c r="E8366" s="1" t="s">
        <v>179</v>
      </c>
      <c r="F8366" s="1" t="s">
        <v>25</v>
      </c>
      <c r="G8366" s="1" t="str">
        <f t="array" ref="G8366">IF($F8366="", "", _xlfn.XLOOKUP($F8366,accounts!$A$2:$A$86,accounts!$B$2:$B$86, "Other"))</f>
        <v>medical</v>
      </c>
      <c r="H8366" s="1" t="str">
        <f t="array" ref="H8366">IF($F8366="", "", IFS(_xlfn.XLOOKUP($F8366, accounts!$A$2:$A$86, accounts!$E$2:$E$86, 0)&gt;=1000, "Enterprise", _xlfn.XLOOKUP($F8366, accounts!$A$2:$A$86, accounts!$E$2:$E$86, 0)&gt;=100, "Mid-Market", TRUE, "SMB"))</f>
        <v>Enterprise</v>
      </c>
      <c r="I8366" s="1" t="str">
        <f t="array" ref="I8366">IF($F8366="", "", _xlfn.XLOOKUP($F8366,accounts!$A$2:$A$86,accounts!$F$2:$F$86, "Other"))</f>
        <v>Kenya</v>
      </c>
      <c r="J8366" s="1" t="s">
        <v>324</v>
      </c>
    </row>
    <row r="8367">
      <c r="A8367" s="1" t="s">
        <v>8572</v>
      </c>
      <c r="B8367" s="1" t="s">
        <v>12</v>
      </c>
      <c r="C8367" s="1" t="str">
        <f t="array" ref="C8367">_xlfn.XLOOKUP($B8367, sales_teams!$A$2:$A$36, sales_teams!$B$2:$B$36)</f>
        <v>Dustin Brinkmann</v>
      </c>
      <c r="D8367" s="1" t="str">
        <f t="array" ref="D8367">_xlfn.XLOOKUP($B8367, sales_teams!$A$2:$A$36, sales_teams!$C$2:$C$36)</f>
        <v>Central</v>
      </c>
      <c r="E8367" s="1" t="s">
        <v>179</v>
      </c>
      <c r="F8367" s="1" t="s">
        <v>64</v>
      </c>
      <c r="G8367" s="1" t="str">
        <f t="array" ref="G8367">IF($F8367="", "", _xlfn.XLOOKUP($F8367,accounts!$A$2:$A$86,accounts!$B$2:$B$86, "Other"))</f>
        <v>technology</v>
      </c>
      <c r="H8367" s="1" t="str">
        <f t="array" ref="H8367">IF($F8367="", "", IFS(_xlfn.XLOOKUP($F8367, accounts!$A$2:$A$86, accounts!$E$2:$E$86, 0)&gt;=1000, "Enterprise", _xlfn.XLOOKUP($F8367, accounts!$A$2:$A$86, accounts!$E$2:$E$86, 0)&gt;=100, "Mid-Market", TRUE, "SMB"))</f>
        <v>Enterprise</v>
      </c>
      <c r="I8367" s="1" t="str">
        <f t="array" ref="I8367">IF($F8367="", "", _xlfn.XLOOKUP($F8367,accounts!$A$2:$A$86,accounts!$F$2:$F$86, "Other"))</f>
        <v>United States</v>
      </c>
      <c r="J8367" s="1" t="s">
        <v>324</v>
      </c>
    </row>
    <row r="8368">
      <c r="A8368" s="1" t="s">
        <v>8573</v>
      </c>
      <c r="B8368" s="1" t="s">
        <v>12</v>
      </c>
      <c r="C8368" s="1" t="str">
        <f t="array" ref="C8368">_xlfn.XLOOKUP($B8368, sales_teams!$A$2:$A$36, sales_teams!$B$2:$B$36)</f>
        <v>Dustin Brinkmann</v>
      </c>
      <c r="D8368" s="1" t="str">
        <f t="array" ref="D8368">_xlfn.XLOOKUP($B8368, sales_teams!$A$2:$A$36, sales_teams!$C$2:$C$36)</f>
        <v>Central</v>
      </c>
      <c r="E8368" s="1" t="s">
        <v>179</v>
      </c>
      <c r="F8368" s="1" t="s">
        <v>114</v>
      </c>
      <c r="G8368" s="1" t="str">
        <f t="array" ref="G8368">IF($F8368="", "", _xlfn.XLOOKUP($F8368,accounts!$A$2:$A$86,accounts!$B$2:$B$86, "Other"))</f>
        <v>marketing</v>
      </c>
      <c r="H8368" s="1" t="str">
        <f t="array" ref="H8368">IF($F8368="", "", IFS(_xlfn.XLOOKUP($F8368, accounts!$A$2:$A$86, accounts!$E$2:$E$86, 0)&gt;=1000, "Enterprise", _xlfn.XLOOKUP($F8368, accounts!$A$2:$A$86, accounts!$E$2:$E$86, 0)&gt;=100, "Mid-Market", TRUE, "SMB"))</f>
        <v>Enterprise</v>
      </c>
      <c r="I8368" s="1" t="str">
        <f t="array" ref="I8368">IF($F8368="", "", _xlfn.XLOOKUP($F8368,accounts!$A$2:$A$86,accounts!$F$2:$F$86, "Other"))</f>
        <v>United States</v>
      </c>
      <c r="J8368" s="1" t="s">
        <v>324</v>
      </c>
    </row>
    <row r="8369">
      <c r="A8369" s="1" t="s">
        <v>8574</v>
      </c>
      <c r="B8369" s="1" t="s">
        <v>12</v>
      </c>
      <c r="C8369" s="1" t="str">
        <f t="array" ref="C8369">_xlfn.XLOOKUP($B8369, sales_teams!$A$2:$A$36, sales_teams!$B$2:$B$36)</f>
        <v>Dustin Brinkmann</v>
      </c>
      <c r="D8369" s="1" t="str">
        <f t="array" ref="D8369">_xlfn.XLOOKUP($B8369, sales_teams!$A$2:$A$36, sales_teams!$C$2:$C$36)</f>
        <v>Central</v>
      </c>
      <c r="E8369" s="1" t="s">
        <v>179</v>
      </c>
      <c r="F8369" s="1" t="s">
        <v>159</v>
      </c>
      <c r="G8369" s="1" t="str">
        <f t="array" ref="G8369">IF($F8369="", "", _xlfn.XLOOKUP($F8369,accounts!$A$2:$A$86,accounts!$B$2:$B$86, "Other"))</f>
        <v>retail</v>
      </c>
      <c r="H8369" s="1" t="str">
        <f t="array" ref="H8369">IF($F8369="", "", IFS(_xlfn.XLOOKUP($F8369, accounts!$A$2:$A$86, accounts!$E$2:$E$86, 0)&gt;=1000, "Enterprise", _xlfn.XLOOKUP($F8369, accounts!$A$2:$A$86, accounts!$E$2:$E$86, 0)&gt;=100, "Mid-Market", TRUE, "SMB"))</f>
        <v>Mid-Market</v>
      </c>
      <c r="I8369" s="1" t="str">
        <f t="array" ref="I8369">IF($F8369="", "", _xlfn.XLOOKUP($F8369,accounts!$A$2:$A$86,accounts!$F$2:$F$86, "Other"))</f>
        <v>Romania</v>
      </c>
      <c r="J8369" s="1" t="s">
        <v>324</v>
      </c>
    </row>
    <row r="8370">
      <c r="A8370" s="1" t="s">
        <v>8575</v>
      </c>
      <c r="B8370" s="1" t="s">
        <v>12</v>
      </c>
      <c r="C8370" s="1" t="str">
        <f t="array" ref="C8370">_xlfn.XLOOKUP($B8370, sales_teams!$A$2:$A$36, sales_teams!$B$2:$B$36)</f>
        <v>Dustin Brinkmann</v>
      </c>
      <c r="D8370" s="1" t="str">
        <f t="array" ref="D8370">_xlfn.XLOOKUP($B8370, sales_teams!$A$2:$A$36, sales_teams!$C$2:$C$36)</f>
        <v>Central</v>
      </c>
      <c r="E8370" s="1" t="s">
        <v>179</v>
      </c>
      <c r="G8370" s="1" t="str">
        <f t="array" ref="G8370">IF($F8370="", "", _xlfn.XLOOKUP($F8370,accounts!$A$2:$A$86,accounts!$B$2:$B$86, "Other"))</f>
        <v/>
      </c>
      <c r="H8370" s="1" t="str">
        <f t="array" ref="H8370">IF($F8370="", "", IFS(_xlfn.XLOOKUP($F8370, accounts!$A$2:$A$86, accounts!$E$2:$E$86, 0)&gt;=1000, "Enterprise", _xlfn.XLOOKUP($F8370, accounts!$A$2:$A$86, accounts!$E$2:$E$86, 0)&gt;=100, "Mid-Market", TRUE, "SMB"))</f>
        <v/>
      </c>
      <c r="I8370" s="1" t="str">
        <f t="array" ref="I8370">IF($F8370="", "", _xlfn.XLOOKUP($F8370,accounts!$A$2:$A$86,accounts!$F$2:$F$86, "Other"))</f>
        <v/>
      </c>
      <c r="J8370" s="1" t="s">
        <v>324</v>
      </c>
    </row>
    <row r="8371">
      <c r="A8371" s="1" t="s">
        <v>8576</v>
      </c>
      <c r="B8371" s="1" t="s">
        <v>12</v>
      </c>
      <c r="C8371" s="1" t="str">
        <f t="array" ref="C8371">_xlfn.XLOOKUP($B8371, sales_teams!$A$2:$A$36, sales_teams!$B$2:$B$36)</f>
        <v>Dustin Brinkmann</v>
      </c>
      <c r="D8371" s="1" t="str">
        <f t="array" ref="D8371">_xlfn.XLOOKUP($B8371, sales_teams!$A$2:$A$36, sales_teams!$C$2:$C$36)</f>
        <v>Central</v>
      </c>
      <c r="E8371" s="1" t="s">
        <v>179</v>
      </c>
      <c r="G8371" s="1" t="str">
        <f t="array" ref="G8371">IF($F8371="", "", _xlfn.XLOOKUP($F8371,accounts!$A$2:$A$86,accounts!$B$2:$B$86, "Other"))</f>
        <v/>
      </c>
      <c r="H8371" s="1" t="str">
        <f t="array" ref="H8371">IF($F8371="", "", IFS(_xlfn.XLOOKUP($F8371, accounts!$A$2:$A$86, accounts!$E$2:$E$86, 0)&gt;=1000, "Enterprise", _xlfn.XLOOKUP($F8371, accounts!$A$2:$A$86, accounts!$E$2:$E$86, 0)&gt;=100, "Mid-Market", TRUE, "SMB"))</f>
        <v/>
      </c>
      <c r="I8371" s="1" t="str">
        <f t="array" ref="I8371">IF($F8371="", "", _xlfn.XLOOKUP($F8371,accounts!$A$2:$A$86,accounts!$F$2:$F$86, "Other"))</f>
        <v/>
      </c>
      <c r="J8371" s="1" t="s">
        <v>324</v>
      </c>
    </row>
    <row r="8372">
      <c r="A8372" s="1" t="s">
        <v>8577</v>
      </c>
      <c r="B8372" s="1" t="s">
        <v>12</v>
      </c>
      <c r="C8372" s="1" t="str">
        <f t="array" ref="C8372">_xlfn.XLOOKUP($B8372, sales_teams!$A$2:$A$36, sales_teams!$B$2:$B$36)</f>
        <v>Dustin Brinkmann</v>
      </c>
      <c r="D8372" s="1" t="str">
        <f t="array" ref="D8372">_xlfn.XLOOKUP($B8372, sales_teams!$A$2:$A$36, sales_teams!$C$2:$C$36)</f>
        <v>Central</v>
      </c>
      <c r="E8372" s="1" t="s">
        <v>188</v>
      </c>
      <c r="F8372" s="1" t="s">
        <v>154</v>
      </c>
      <c r="G8372" s="1" t="str">
        <f t="array" ref="G8372">IF($F8372="", "", _xlfn.XLOOKUP($F8372,accounts!$A$2:$A$86,accounts!$B$2:$B$86, "Other"))</f>
        <v>retail</v>
      </c>
      <c r="H8372" s="1" t="str">
        <f t="array" ref="H8372">IF($F8372="", "", IFS(_xlfn.XLOOKUP($F8372, accounts!$A$2:$A$86, accounts!$E$2:$E$86, 0)&gt;=1000, "Enterprise", _xlfn.XLOOKUP($F8372, accounts!$A$2:$A$86, accounts!$E$2:$E$86, 0)&gt;=100, "Mid-Market", TRUE, "SMB"))</f>
        <v>Enterprise</v>
      </c>
      <c r="I8372" s="1" t="str">
        <f t="array" ref="I8372">IF($F8372="", "", _xlfn.XLOOKUP($F8372,accounts!$A$2:$A$86,accounts!$F$2:$F$86, "Other"))</f>
        <v>United States</v>
      </c>
      <c r="J8372" s="1" t="s">
        <v>324</v>
      </c>
    </row>
    <row r="8373">
      <c r="A8373" s="1" t="s">
        <v>8578</v>
      </c>
      <c r="B8373" s="1" t="s">
        <v>12</v>
      </c>
      <c r="C8373" s="1" t="str">
        <f t="array" ref="C8373">_xlfn.XLOOKUP($B8373, sales_teams!$A$2:$A$36, sales_teams!$B$2:$B$36)</f>
        <v>Dustin Brinkmann</v>
      </c>
      <c r="D8373" s="1" t="str">
        <f t="array" ref="D8373">_xlfn.XLOOKUP($B8373, sales_teams!$A$2:$A$36, sales_teams!$C$2:$C$36)</f>
        <v>Central</v>
      </c>
      <c r="E8373" s="1" t="s">
        <v>188</v>
      </c>
      <c r="G8373" s="1" t="str">
        <f t="array" ref="G8373">IF($F8373="", "", _xlfn.XLOOKUP($F8373,accounts!$A$2:$A$86,accounts!$B$2:$B$86, "Other"))</f>
        <v/>
      </c>
      <c r="H8373" s="1" t="str">
        <f t="array" ref="H8373">IF($F8373="", "", IFS(_xlfn.XLOOKUP($F8373, accounts!$A$2:$A$86, accounts!$E$2:$E$86, 0)&gt;=1000, "Enterprise", _xlfn.XLOOKUP($F8373, accounts!$A$2:$A$86, accounts!$E$2:$E$86, 0)&gt;=100, "Mid-Market", TRUE, "SMB"))</f>
        <v/>
      </c>
      <c r="I8373" s="1" t="str">
        <f t="array" ref="I8373">IF($F8373="", "", _xlfn.XLOOKUP($F8373,accounts!$A$2:$A$86,accounts!$F$2:$F$86, "Other"))</f>
        <v/>
      </c>
      <c r="J8373" s="1" t="s">
        <v>324</v>
      </c>
    </row>
    <row r="8374">
      <c r="A8374" s="1" t="s">
        <v>8579</v>
      </c>
      <c r="B8374" s="1" t="s">
        <v>12</v>
      </c>
      <c r="C8374" s="1" t="str">
        <f t="array" ref="C8374">_xlfn.XLOOKUP($B8374, sales_teams!$A$2:$A$36, sales_teams!$B$2:$B$36)</f>
        <v>Dustin Brinkmann</v>
      </c>
      <c r="D8374" s="1" t="str">
        <f t="array" ref="D8374">_xlfn.XLOOKUP($B8374, sales_teams!$A$2:$A$36, sales_teams!$C$2:$C$36)</f>
        <v>Central</v>
      </c>
      <c r="E8374" s="1" t="s">
        <v>188</v>
      </c>
      <c r="G8374" s="1" t="str">
        <f t="array" ref="G8374">IF($F8374="", "", _xlfn.XLOOKUP($F8374,accounts!$A$2:$A$86,accounts!$B$2:$B$86, "Other"))</f>
        <v/>
      </c>
      <c r="H8374" s="1" t="str">
        <f t="array" ref="H8374">IF($F8374="", "", IFS(_xlfn.XLOOKUP($F8374, accounts!$A$2:$A$86, accounts!$E$2:$E$86, 0)&gt;=1000, "Enterprise", _xlfn.XLOOKUP($F8374, accounts!$A$2:$A$86, accounts!$E$2:$E$86, 0)&gt;=100, "Mid-Market", TRUE, "SMB"))</f>
        <v/>
      </c>
      <c r="I8374" s="1" t="str">
        <f t="array" ref="I8374">IF($F8374="", "", _xlfn.XLOOKUP($F8374,accounts!$A$2:$A$86,accounts!$F$2:$F$86, "Other"))</f>
        <v/>
      </c>
      <c r="J8374" s="1" t="s">
        <v>324</v>
      </c>
    </row>
    <row r="8375">
      <c r="A8375" s="1" t="s">
        <v>8580</v>
      </c>
      <c r="B8375" s="1" t="s">
        <v>12</v>
      </c>
      <c r="C8375" s="1" t="str">
        <f t="array" ref="C8375">_xlfn.XLOOKUP($B8375, sales_teams!$A$2:$A$36, sales_teams!$B$2:$B$36)</f>
        <v>Dustin Brinkmann</v>
      </c>
      <c r="D8375" s="1" t="str">
        <f t="array" ref="D8375">_xlfn.XLOOKUP($B8375, sales_teams!$A$2:$A$36, sales_teams!$C$2:$C$36)</f>
        <v>Central</v>
      </c>
      <c r="E8375" s="1" t="s">
        <v>188</v>
      </c>
      <c r="G8375" s="1" t="str">
        <f t="array" ref="G8375">IF($F8375="", "", _xlfn.XLOOKUP($F8375,accounts!$A$2:$A$86,accounts!$B$2:$B$86, "Other"))</f>
        <v/>
      </c>
      <c r="H8375" s="1" t="str">
        <f t="array" ref="H8375">IF($F8375="", "", IFS(_xlfn.XLOOKUP($F8375, accounts!$A$2:$A$86, accounts!$E$2:$E$86, 0)&gt;=1000, "Enterprise", _xlfn.XLOOKUP($F8375, accounts!$A$2:$A$86, accounts!$E$2:$E$86, 0)&gt;=100, "Mid-Market", TRUE, "SMB"))</f>
        <v/>
      </c>
      <c r="I8375" s="1" t="str">
        <f t="array" ref="I8375">IF($F8375="", "", _xlfn.XLOOKUP($F8375,accounts!$A$2:$A$86,accounts!$F$2:$F$86, "Other"))</f>
        <v/>
      </c>
      <c r="J8375" s="1" t="s">
        <v>324</v>
      </c>
    </row>
    <row r="8376">
      <c r="A8376" s="1" t="s">
        <v>8581</v>
      </c>
      <c r="B8376" s="1" t="s">
        <v>12</v>
      </c>
      <c r="C8376" s="1" t="str">
        <f t="array" ref="C8376">_xlfn.XLOOKUP($B8376, sales_teams!$A$2:$A$36, sales_teams!$B$2:$B$36)</f>
        <v>Dustin Brinkmann</v>
      </c>
      <c r="D8376" s="1" t="str">
        <f t="array" ref="D8376">_xlfn.XLOOKUP($B8376, sales_teams!$A$2:$A$36, sales_teams!$C$2:$C$36)</f>
        <v>Central</v>
      </c>
      <c r="E8376" s="1" t="s">
        <v>188</v>
      </c>
      <c r="G8376" s="1" t="str">
        <f t="array" ref="G8376">IF($F8376="", "", _xlfn.XLOOKUP($F8376,accounts!$A$2:$A$86,accounts!$B$2:$B$86, "Other"))</f>
        <v/>
      </c>
      <c r="H8376" s="1" t="str">
        <f t="array" ref="H8376">IF($F8376="", "", IFS(_xlfn.XLOOKUP($F8376, accounts!$A$2:$A$86, accounts!$E$2:$E$86, 0)&gt;=1000, "Enterprise", _xlfn.XLOOKUP($F8376, accounts!$A$2:$A$86, accounts!$E$2:$E$86, 0)&gt;=100, "Mid-Market", TRUE, "SMB"))</f>
        <v/>
      </c>
      <c r="I8376" s="1" t="str">
        <f t="array" ref="I8376">IF($F8376="", "", _xlfn.XLOOKUP($F8376,accounts!$A$2:$A$86,accounts!$F$2:$F$86, "Other"))</f>
        <v/>
      </c>
      <c r="J8376" s="1" t="s">
        <v>324</v>
      </c>
    </row>
    <row r="8377">
      <c r="A8377" s="1" t="s">
        <v>8582</v>
      </c>
      <c r="B8377" s="1" t="s">
        <v>12</v>
      </c>
      <c r="C8377" s="1" t="str">
        <f t="array" ref="C8377">_xlfn.XLOOKUP($B8377, sales_teams!$A$2:$A$36, sales_teams!$B$2:$B$36)</f>
        <v>Dustin Brinkmann</v>
      </c>
      <c r="D8377" s="1" t="str">
        <f t="array" ref="D8377">_xlfn.XLOOKUP($B8377, sales_teams!$A$2:$A$36, sales_teams!$C$2:$C$36)</f>
        <v>Central</v>
      </c>
      <c r="E8377" s="1" t="s">
        <v>188</v>
      </c>
      <c r="G8377" s="1" t="str">
        <f t="array" ref="G8377">IF($F8377="", "", _xlfn.XLOOKUP($F8377,accounts!$A$2:$A$86,accounts!$B$2:$B$86, "Other"))</f>
        <v/>
      </c>
      <c r="H8377" s="1" t="str">
        <f t="array" ref="H8377">IF($F8377="", "", IFS(_xlfn.XLOOKUP($F8377, accounts!$A$2:$A$86, accounts!$E$2:$E$86, 0)&gt;=1000, "Enterprise", _xlfn.XLOOKUP($F8377, accounts!$A$2:$A$86, accounts!$E$2:$E$86, 0)&gt;=100, "Mid-Market", TRUE, "SMB"))</f>
        <v/>
      </c>
      <c r="I8377" s="1" t="str">
        <f t="array" ref="I8377">IF($F8377="", "", _xlfn.XLOOKUP($F8377,accounts!$A$2:$A$86,accounts!$F$2:$F$86, "Other"))</f>
        <v/>
      </c>
      <c r="J8377" s="1" t="s">
        <v>324</v>
      </c>
    </row>
    <row r="8378">
      <c r="A8378" s="1" t="s">
        <v>8583</v>
      </c>
      <c r="B8378" s="1" t="s">
        <v>12</v>
      </c>
      <c r="C8378" s="1" t="str">
        <f t="array" ref="C8378">_xlfn.XLOOKUP($B8378, sales_teams!$A$2:$A$36, sales_teams!$B$2:$B$36)</f>
        <v>Dustin Brinkmann</v>
      </c>
      <c r="D8378" s="1" t="str">
        <f t="array" ref="D8378">_xlfn.XLOOKUP($B8378, sales_teams!$A$2:$A$36, sales_teams!$C$2:$C$36)</f>
        <v>Central</v>
      </c>
      <c r="E8378" s="1" t="s">
        <v>188</v>
      </c>
      <c r="G8378" s="1" t="str">
        <f t="array" ref="G8378">IF($F8378="", "", _xlfn.XLOOKUP($F8378,accounts!$A$2:$A$86,accounts!$B$2:$B$86, "Other"))</f>
        <v/>
      </c>
      <c r="H8378" s="1" t="str">
        <f t="array" ref="H8378">IF($F8378="", "", IFS(_xlfn.XLOOKUP($F8378, accounts!$A$2:$A$86, accounts!$E$2:$E$86, 0)&gt;=1000, "Enterprise", _xlfn.XLOOKUP($F8378, accounts!$A$2:$A$86, accounts!$E$2:$E$86, 0)&gt;=100, "Mid-Market", TRUE, "SMB"))</f>
        <v/>
      </c>
      <c r="I8378" s="1" t="str">
        <f t="array" ref="I8378">IF($F8378="", "", _xlfn.XLOOKUP($F8378,accounts!$A$2:$A$86,accounts!$F$2:$F$86, "Other"))</f>
        <v/>
      </c>
      <c r="J8378" s="1" t="s">
        <v>324</v>
      </c>
    </row>
    <row r="8379">
      <c r="A8379" s="1" t="s">
        <v>8584</v>
      </c>
      <c r="B8379" s="1" t="s">
        <v>12</v>
      </c>
      <c r="C8379" s="1" t="str">
        <f t="array" ref="C8379">_xlfn.XLOOKUP($B8379, sales_teams!$A$2:$A$36, sales_teams!$B$2:$B$36)</f>
        <v>Dustin Brinkmann</v>
      </c>
      <c r="D8379" s="1" t="str">
        <f t="array" ref="D8379">_xlfn.XLOOKUP($B8379, sales_teams!$A$2:$A$36, sales_teams!$C$2:$C$36)</f>
        <v>Central</v>
      </c>
      <c r="E8379" s="1" t="s">
        <v>188</v>
      </c>
      <c r="G8379" s="1" t="str">
        <f t="array" ref="G8379">IF($F8379="", "", _xlfn.XLOOKUP($F8379,accounts!$A$2:$A$86,accounts!$B$2:$B$86, "Other"))</f>
        <v/>
      </c>
      <c r="H8379" s="1" t="str">
        <f t="array" ref="H8379">IF($F8379="", "", IFS(_xlfn.XLOOKUP($F8379, accounts!$A$2:$A$86, accounts!$E$2:$E$86, 0)&gt;=1000, "Enterprise", _xlfn.XLOOKUP($F8379, accounts!$A$2:$A$86, accounts!$E$2:$E$86, 0)&gt;=100, "Mid-Market", TRUE, "SMB"))</f>
        <v/>
      </c>
      <c r="I8379" s="1" t="str">
        <f t="array" ref="I8379">IF($F8379="", "", _xlfn.XLOOKUP($F8379,accounts!$A$2:$A$86,accounts!$F$2:$F$86, "Other"))</f>
        <v/>
      </c>
      <c r="J8379" s="1" t="s">
        <v>324</v>
      </c>
    </row>
    <row r="8380">
      <c r="A8380" s="1" t="s">
        <v>8585</v>
      </c>
      <c r="B8380" s="1" t="s">
        <v>12</v>
      </c>
      <c r="C8380" s="1" t="str">
        <f t="array" ref="C8380">_xlfn.XLOOKUP($B8380, sales_teams!$A$2:$A$36, sales_teams!$B$2:$B$36)</f>
        <v>Dustin Brinkmann</v>
      </c>
      <c r="D8380" s="1" t="str">
        <f t="array" ref="D8380">_xlfn.XLOOKUP($B8380, sales_teams!$A$2:$A$36, sales_teams!$C$2:$C$36)</f>
        <v>Central</v>
      </c>
      <c r="E8380" s="1" t="s">
        <v>188</v>
      </c>
      <c r="G8380" s="1" t="str">
        <f t="array" ref="G8380">IF($F8380="", "", _xlfn.XLOOKUP($F8380,accounts!$A$2:$A$86,accounts!$B$2:$B$86, "Other"))</f>
        <v/>
      </c>
      <c r="H8380" s="1" t="str">
        <f t="array" ref="H8380">IF($F8380="", "", IFS(_xlfn.XLOOKUP($F8380, accounts!$A$2:$A$86, accounts!$E$2:$E$86, 0)&gt;=1000, "Enterprise", _xlfn.XLOOKUP($F8380, accounts!$A$2:$A$86, accounts!$E$2:$E$86, 0)&gt;=100, "Mid-Market", TRUE, "SMB"))</f>
        <v/>
      </c>
      <c r="I8380" s="1" t="str">
        <f t="array" ref="I8380">IF($F8380="", "", _xlfn.XLOOKUP($F8380,accounts!$A$2:$A$86,accounts!$F$2:$F$86, "Other"))</f>
        <v/>
      </c>
      <c r="J8380" s="1" t="s">
        <v>324</v>
      </c>
    </row>
    <row r="8381">
      <c r="A8381" s="1" t="s">
        <v>8586</v>
      </c>
      <c r="B8381" s="1" t="s">
        <v>30</v>
      </c>
      <c r="C8381" s="1" t="str">
        <f t="array" ref="C8381">_xlfn.XLOOKUP($B8381, sales_teams!$A$2:$A$36, sales_teams!$B$2:$B$36)</f>
        <v>Melvin Marxen</v>
      </c>
      <c r="D8381" s="1" t="str">
        <f t="array" ref="D8381">_xlfn.XLOOKUP($B8381, sales_teams!$A$2:$A$36, sales_teams!$C$2:$C$36)</f>
        <v>Central</v>
      </c>
      <c r="E8381" s="1" t="s">
        <v>181</v>
      </c>
      <c r="F8381" s="1" t="s">
        <v>81</v>
      </c>
      <c r="G8381" s="1" t="str">
        <f t="array" ref="G8381">IF($F8381="", "", _xlfn.XLOOKUP($F8381,accounts!$A$2:$A$86,accounts!$B$2:$B$86, "Other"))</f>
        <v>technology</v>
      </c>
      <c r="H8381" s="1" t="str">
        <f t="array" ref="H8381">IF($F8381="", "", IFS(_xlfn.XLOOKUP($F8381, accounts!$A$2:$A$86, accounts!$E$2:$E$86, 0)&gt;=1000, "Enterprise", _xlfn.XLOOKUP($F8381, accounts!$A$2:$A$86, accounts!$E$2:$E$86, 0)&gt;=100, "Mid-Market", TRUE, "SMB"))</f>
        <v>Enterprise</v>
      </c>
      <c r="I8381" s="1" t="str">
        <f t="array" ref="I8381">IF($F8381="", "", _xlfn.XLOOKUP($F8381,accounts!$A$2:$A$86,accounts!$F$2:$F$86, "Other"))</f>
        <v>United States</v>
      </c>
      <c r="J8381" s="1" t="s">
        <v>324</v>
      </c>
    </row>
    <row r="8382">
      <c r="A8382" s="1" t="s">
        <v>8587</v>
      </c>
      <c r="B8382" s="1" t="s">
        <v>30</v>
      </c>
      <c r="C8382" s="1" t="str">
        <f t="array" ref="C8382">_xlfn.XLOOKUP($B8382, sales_teams!$A$2:$A$36, sales_teams!$B$2:$B$36)</f>
        <v>Melvin Marxen</v>
      </c>
      <c r="D8382" s="1" t="str">
        <f t="array" ref="D8382">_xlfn.XLOOKUP($B8382, sales_teams!$A$2:$A$36, sales_teams!$C$2:$C$36)</f>
        <v>Central</v>
      </c>
      <c r="E8382" s="1" t="s">
        <v>181</v>
      </c>
      <c r="F8382" s="1" t="s">
        <v>126</v>
      </c>
      <c r="G8382" s="1" t="str">
        <f t="array" ref="G8382">IF($F8382="", "", _xlfn.XLOOKUP($F8382,accounts!$A$2:$A$86,accounts!$B$2:$B$86, "Other"))</f>
        <v>retail</v>
      </c>
      <c r="H8382" s="1" t="str">
        <f t="array" ref="H8382">IF($F8382="", "", IFS(_xlfn.XLOOKUP($F8382, accounts!$A$2:$A$86, accounts!$E$2:$E$86, 0)&gt;=1000, "Enterprise", _xlfn.XLOOKUP($F8382, accounts!$A$2:$A$86, accounts!$E$2:$E$86, 0)&gt;=100, "Mid-Market", TRUE, "SMB"))</f>
        <v>Enterprise</v>
      </c>
      <c r="I8382" s="1" t="str">
        <f t="array" ref="I8382">IF($F8382="", "", _xlfn.XLOOKUP($F8382,accounts!$A$2:$A$86,accounts!$F$2:$F$86, "Other"))</f>
        <v>United States</v>
      </c>
      <c r="J8382" s="1" t="s">
        <v>324</v>
      </c>
    </row>
    <row r="8383">
      <c r="A8383" s="1" t="s">
        <v>8588</v>
      </c>
      <c r="B8383" s="1" t="s">
        <v>30</v>
      </c>
      <c r="C8383" s="1" t="str">
        <f t="array" ref="C8383">_xlfn.XLOOKUP($B8383, sales_teams!$A$2:$A$36, sales_teams!$B$2:$B$36)</f>
        <v>Melvin Marxen</v>
      </c>
      <c r="D8383" s="1" t="str">
        <f t="array" ref="D8383">_xlfn.XLOOKUP($B8383, sales_teams!$A$2:$A$36, sales_teams!$C$2:$C$36)</f>
        <v>Central</v>
      </c>
      <c r="E8383" s="1" t="s">
        <v>181</v>
      </c>
      <c r="F8383" s="1" t="s">
        <v>128</v>
      </c>
      <c r="G8383" s="1" t="str">
        <f t="array" ref="G8383">IF($F8383="", "", _xlfn.XLOOKUP($F8383,accounts!$A$2:$A$86,accounts!$B$2:$B$86, "Other"))</f>
        <v>marketing</v>
      </c>
      <c r="H8383" s="1" t="str">
        <f t="array" ref="H8383">IF($F8383="", "", IFS(_xlfn.XLOOKUP($F8383, accounts!$A$2:$A$86, accounts!$E$2:$E$86, 0)&gt;=1000, "Enterprise", _xlfn.XLOOKUP($F8383, accounts!$A$2:$A$86, accounts!$E$2:$E$86, 0)&gt;=100, "Mid-Market", TRUE, "SMB"))</f>
        <v>Enterprise</v>
      </c>
      <c r="I8383" s="1" t="str">
        <f t="array" ref="I8383">IF($F8383="", "", _xlfn.XLOOKUP($F8383,accounts!$A$2:$A$86,accounts!$F$2:$F$86, "Other"))</f>
        <v>United States</v>
      </c>
      <c r="J8383" s="1" t="s">
        <v>324</v>
      </c>
    </row>
    <row r="8384">
      <c r="A8384" s="1" t="s">
        <v>8589</v>
      </c>
      <c r="B8384" s="1" t="s">
        <v>30</v>
      </c>
      <c r="C8384" s="1" t="str">
        <f t="array" ref="C8384">_xlfn.XLOOKUP($B8384, sales_teams!$A$2:$A$36, sales_teams!$B$2:$B$36)</f>
        <v>Melvin Marxen</v>
      </c>
      <c r="D8384" s="1" t="str">
        <f t="array" ref="D8384">_xlfn.XLOOKUP($B8384, sales_teams!$A$2:$A$36, sales_teams!$C$2:$C$36)</f>
        <v>Central</v>
      </c>
      <c r="E8384" s="1" t="s">
        <v>181</v>
      </c>
      <c r="G8384" s="1" t="str">
        <f t="array" ref="G8384">IF($F8384="", "", _xlfn.XLOOKUP($F8384,accounts!$A$2:$A$86,accounts!$B$2:$B$86, "Other"))</f>
        <v/>
      </c>
      <c r="H8384" s="1" t="str">
        <f t="array" ref="H8384">IF($F8384="", "", IFS(_xlfn.XLOOKUP($F8384, accounts!$A$2:$A$86, accounts!$E$2:$E$86, 0)&gt;=1000, "Enterprise", _xlfn.XLOOKUP($F8384, accounts!$A$2:$A$86, accounts!$E$2:$E$86, 0)&gt;=100, "Mid-Market", TRUE, "SMB"))</f>
        <v/>
      </c>
      <c r="I8384" s="1" t="str">
        <f t="array" ref="I8384">IF($F8384="", "", _xlfn.XLOOKUP($F8384,accounts!$A$2:$A$86,accounts!$F$2:$F$86, "Other"))</f>
        <v/>
      </c>
      <c r="J8384" s="1" t="s">
        <v>324</v>
      </c>
    </row>
    <row r="8385">
      <c r="A8385" s="1" t="s">
        <v>8590</v>
      </c>
      <c r="B8385" s="1" t="s">
        <v>30</v>
      </c>
      <c r="C8385" s="1" t="str">
        <f t="array" ref="C8385">_xlfn.XLOOKUP($B8385, sales_teams!$A$2:$A$36, sales_teams!$B$2:$B$36)</f>
        <v>Melvin Marxen</v>
      </c>
      <c r="D8385" s="1" t="str">
        <f t="array" ref="D8385">_xlfn.XLOOKUP($B8385, sales_teams!$A$2:$A$36, sales_teams!$C$2:$C$36)</f>
        <v>Central</v>
      </c>
      <c r="E8385" s="1" t="s">
        <v>181</v>
      </c>
      <c r="G8385" s="1" t="str">
        <f t="array" ref="G8385">IF($F8385="", "", _xlfn.XLOOKUP($F8385,accounts!$A$2:$A$86,accounts!$B$2:$B$86, "Other"))</f>
        <v/>
      </c>
      <c r="H8385" s="1" t="str">
        <f t="array" ref="H8385">IF($F8385="", "", IFS(_xlfn.XLOOKUP($F8385, accounts!$A$2:$A$86, accounts!$E$2:$E$86, 0)&gt;=1000, "Enterprise", _xlfn.XLOOKUP($F8385, accounts!$A$2:$A$86, accounts!$E$2:$E$86, 0)&gt;=100, "Mid-Market", TRUE, "SMB"))</f>
        <v/>
      </c>
      <c r="I8385" s="1" t="str">
        <f t="array" ref="I8385">IF($F8385="", "", _xlfn.XLOOKUP($F8385,accounts!$A$2:$A$86,accounts!$F$2:$F$86, "Other"))</f>
        <v/>
      </c>
      <c r="J8385" s="1" t="s">
        <v>324</v>
      </c>
    </row>
    <row r="8386">
      <c r="A8386" s="1" t="s">
        <v>8591</v>
      </c>
      <c r="B8386" s="1" t="s">
        <v>30</v>
      </c>
      <c r="C8386" s="1" t="str">
        <f t="array" ref="C8386">_xlfn.XLOOKUP($B8386, sales_teams!$A$2:$A$36, sales_teams!$B$2:$B$36)</f>
        <v>Melvin Marxen</v>
      </c>
      <c r="D8386" s="1" t="str">
        <f t="array" ref="D8386">_xlfn.XLOOKUP($B8386, sales_teams!$A$2:$A$36, sales_teams!$C$2:$C$36)</f>
        <v>Central</v>
      </c>
      <c r="E8386" s="1" t="s">
        <v>181</v>
      </c>
      <c r="G8386" s="1" t="str">
        <f t="array" ref="G8386">IF($F8386="", "", _xlfn.XLOOKUP($F8386,accounts!$A$2:$A$86,accounts!$B$2:$B$86, "Other"))</f>
        <v/>
      </c>
      <c r="H8386" s="1" t="str">
        <f t="array" ref="H8386">IF($F8386="", "", IFS(_xlfn.XLOOKUP($F8386, accounts!$A$2:$A$86, accounts!$E$2:$E$86, 0)&gt;=1000, "Enterprise", _xlfn.XLOOKUP($F8386, accounts!$A$2:$A$86, accounts!$E$2:$E$86, 0)&gt;=100, "Mid-Market", TRUE, "SMB"))</f>
        <v/>
      </c>
      <c r="I8386" s="1" t="str">
        <f t="array" ref="I8386">IF($F8386="", "", _xlfn.XLOOKUP($F8386,accounts!$A$2:$A$86,accounts!$F$2:$F$86, "Other"))</f>
        <v/>
      </c>
      <c r="J8386" s="1" t="s">
        <v>324</v>
      </c>
    </row>
    <row r="8387">
      <c r="A8387" s="1" t="s">
        <v>8592</v>
      </c>
      <c r="B8387" s="1" t="s">
        <v>30</v>
      </c>
      <c r="C8387" s="1" t="str">
        <f t="array" ref="C8387">_xlfn.XLOOKUP($B8387, sales_teams!$A$2:$A$36, sales_teams!$B$2:$B$36)</f>
        <v>Melvin Marxen</v>
      </c>
      <c r="D8387" s="1" t="str">
        <f t="array" ref="D8387">_xlfn.XLOOKUP($B8387, sales_teams!$A$2:$A$36, sales_teams!$C$2:$C$36)</f>
        <v>Central</v>
      </c>
      <c r="E8387" s="1" t="s">
        <v>181</v>
      </c>
      <c r="G8387" s="1" t="str">
        <f t="array" ref="G8387">IF($F8387="", "", _xlfn.XLOOKUP($F8387,accounts!$A$2:$A$86,accounts!$B$2:$B$86, "Other"))</f>
        <v/>
      </c>
      <c r="H8387" s="1" t="str">
        <f t="array" ref="H8387">IF($F8387="", "", IFS(_xlfn.XLOOKUP($F8387, accounts!$A$2:$A$86, accounts!$E$2:$E$86, 0)&gt;=1000, "Enterprise", _xlfn.XLOOKUP($F8387, accounts!$A$2:$A$86, accounts!$E$2:$E$86, 0)&gt;=100, "Mid-Market", TRUE, "SMB"))</f>
        <v/>
      </c>
      <c r="I8387" s="1" t="str">
        <f t="array" ref="I8387">IF($F8387="", "", _xlfn.XLOOKUP($F8387,accounts!$A$2:$A$86,accounts!$F$2:$F$86, "Other"))</f>
        <v/>
      </c>
      <c r="J8387" s="1" t="s">
        <v>324</v>
      </c>
    </row>
    <row r="8388">
      <c r="A8388" s="1" t="s">
        <v>8593</v>
      </c>
      <c r="B8388" s="1" t="s">
        <v>30</v>
      </c>
      <c r="C8388" s="1" t="str">
        <f t="array" ref="C8388">_xlfn.XLOOKUP($B8388, sales_teams!$A$2:$A$36, sales_teams!$B$2:$B$36)</f>
        <v>Melvin Marxen</v>
      </c>
      <c r="D8388" s="1" t="str">
        <f t="array" ref="D8388">_xlfn.XLOOKUP($B8388, sales_teams!$A$2:$A$36, sales_teams!$C$2:$C$36)</f>
        <v>Central</v>
      </c>
      <c r="E8388" s="1" t="s">
        <v>181</v>
      </c>
      <c r="G8388" s="1" t="str">
        <f t="array" ref="G8388">IF($F8388="", "", _xlfn.XLOOKUP($F8388,accounts!$A$2:$A$86,accounts!$B$2:$B$86, "Other"))</f>
        <v/>
      </c>
      <c r="H8388" s="1" t="str">
        <f t="array" ref="H8388">IF($F8388="", "", IFS(_xlfn.XLOOKUP($F8388, accounts!$A$2:$A$86, accounts!$E$2:$E$86, 0)&gt;=1000, "Enterprise", _xlfn.XLOOKUP($F8388, accounts!$A$2:$A$86, accounts!$E$2:$E$86, 0)&gt;=100, "Mid-Market", TRUE, "SMB"))</f>
        <v/>
      </c>
      <c r="I8388" s="1" t="str">
        <f t="array" ref="I8388">IF($F8388="", "", _xlfn.XLOOKUP($F8388,accounts!$A$2:$A$86,accounts!$F$2:$F$86, "Other"))</f>
        <v/>
      </c>
      <c r="J8388" s="1" t="s">
        <v>324</v>
      </c>
    </row>
    <row r="8389">
      <c r="A8389" s="1" t="s">
        <v>8594</v>
      </c>
      <c r="B8389" s="1" t="s">
        <v>30</v>
      </c>
      <c r="C8389" s="1" t="str">
        <f t="array" ref="C8389">_xlfn.XLOOKUP($B8389, sales_teams!$A$2:$A$36, sales_teams!$B$2:$B$36)</f>
        <v>Melvin Marxen</v>
      </c>
      <c r="D8389" s="1" t="str">
        <f t="array" ref="D8389">_xlfn.XLOOKUP($B8389, sales_teams!$A$2:$A$36, sales_teams!$C$2:$C$36)</f>
        <v>Central</v>
      </c>
      <c r="E8389" s="1" t="s">
        <v>181</v>
      </c>
      <c r="G8389" s="1" t="str">
        <f t="array" ref="G8389">IF($F8389="", "", _xlfn.XLOOKUP($F8389,accounts!$A$2:$A$86,accounts!$B$2:$B$86, "Other"))</f>
        <v/>
      </c>
      <c r="H8389" s="1" t="str">
        <f t="array" ref="H8389">IF($F8389="", "", IFS(_xlfn.XLOOKUP($F8389, accounts!$A$2:$A$86, accounts!$E$2:$E$86, 0)&gt;=1000, "Enterprise", _xlfn.XLOOKUP($F8389, accounts!$A$2:$A$86, accounts!$E$2:$E$86, 0)&gt;=100, "Mid-Market", TRUE, "SMB"))</f>
        <v/>
      </c>
      <c r="I8389" s="1" t="str">
        <f t="array" ref="I8389">IF($F8389="", "", _xlfn.XLOOKUP($F8389,accounts!$A$2:$A$86,accounts!$F$2:$F$86, "Other"))</f>
        <v/>
      </c>
      <c r="J8389" s="1" t="s">
        <v>324</v>
      </c>
    </row>
    <row r="8390">
      <c r="A8390" s="1" t="s">
        <v>8595</v>
      </c>
      <c r="B8390" s="1" t="s">
        <v>30</v>
      </c>
      <c r="C8390" s="1" t="str">
        <f t="array" ref="C8390">_xlfn.XLOOKUP($B8390, sales_teams!$A$2:$A$36, sales_teams!$B$2:$B$36)</f>
        <v>Melvin Marxen</v>
      </c>
      <c r="D8390" s="1" t="str">
        <f t="array" ref="D8390">_xlfn.XLOOKUP($B8390, sales_teams!$A$2:$A$36, sales_teams!$C$2:$C$36)</f>
        <v>Central</v>
      </c>
      <c r="E8390" s="1" t="s">
        <v>109</v>
      </c>
      <c r="F8390" s="1" t="s">
        <v>14</v>
      </c>
      <c r="G8390" s="1" t="str">
        <f t="array" ref="G8390">IF($F8390="", "", _xlfn.XLOOKUP($F8390,accounts!$A$2:$A$86,accounts!$B$2:$B$86, "Other"))</f>
        <v>technology</v>
      </c>
      <c r="H8390" s="1" t="str">
        <f t="array" ref="H8390">IF($F8390="", "", IFS(_xlfn.XLOOKUP($F8390, accounts!$A$2:$A$86, accounts!$E$2:$E$86, 0)&gt;=1000, "Enterprise", _xlfn.XLOOKUP($F8390, accounts!$A$2:$A$86, accounts!$E$2:$E$86, 0)&gt;=100, "Mid-Market", TRUE, "SMB"))</f>
        <v>Enterprise</v>
      </c>
      <c r="I8390" s="1" t="str">
        <f t="array" ref="I8390">IF($F8390="", "", _xlfn.XLOOKUP($F8390,accounts!$A$2:$A$86,accounts!$F$2:$F$86, "Other"))</f>
        <v>United States</v>
      </c>
      <c r="J8390" s="1" t="s">
        <v>324</v>
      </c>
    </row>
    <row r="8391">
      <c r="A8391" s="1" t="s">
        <v>8596</v>
      </c>
      <c r="B8391" s="1" t="s">
        <v>30</v>
      </c>
      <c r="C8391" s="1" t="str">
        <f t="array" ref="C8391">_xlfn.XLOOKUP($B8391, sales_teams!$A$2:$A$36, sales_teams!$B$2:$B$36)</f>
        <v>Melvin Marxen</v>
      </c>
      <c r="D8391" s="1" t="str">
        <f t="array" ref="D8391">_xlfn.XLOOKUP($B8391, sales_teams!$A$2:$A$36, sales_teams!$C$2:$C$36)</f>
        <v>Central</v>
      </c>
      <c r="E8391" s="1" t="s">
        <v>109</v>
      </c>
      <c r="F8391" s="1" t="s">
        <v>85</v>
      </c>
      <c r="G8391" s="1" t="str">
        <f t="array" ref="G8391">IF($F8391="", "", _xlfn.XLOOKUP($F8391,accounts!$A$2:$A$86,accounts!$B$2:$B$86, "Other"))</f>
        <v>telecommunications</v>
      </c>
      <c r="H8391" s="1" t="str">
        <f t="array" ref="H8391">IF($F8391="", "", IFS(_xlfn.XLOOKUP($F8391, accounts!$A$2:$A$86, accounts!$E$2:$E$86, 0)&gt;=1000, "Enterprise", _xlfn.XLOOKUP($F8391, accounts!$A$2:$A$86, accounts!$E$2:$E$86, 0)&gt;=100, "Mid-Market", TRUE, "SMB"))</f>
        <v>Enterprise</v>
      </c>
      <c r="I8391" s="1" t="str">
        <f t="array" ref="I8391">IF($F8391="", "", _xlfn.XLOOKUP($F8391,accounts!$A$2:$A$86,accounts!$F$2:$F$86, "Other"))</f>
        <v>United States</v>
      </c>
      <c r="J8391" s="1" t="s">
        <v>324</v>
      </c>
    </row>
    <row r="8392">
      <c r="A8392" s="1" t="s">
        <v>8597</v>
      </c>
      <c r="B8392" s="1" t="s">
        <v>30</v>
      </c>
      <c r="C8392" s="1" t="str">
        <f t="array" ref="C8392">_xlfn.XLOOKUP($B8392, sales_teams!$A$2:$A$36, sales_teams!$B$2:$B$36)</f>
        <v>Melvin Marxen</v>
      </c>
      <c r="D8392" s="1" t="str">
        <f t="array" ref="D8392">_xlfn.XLOOKUP($B8392, sales_teams!$A$2:$A$36, sales_teams!$C$2:$C$36)</f>
        <v>Central</v>
      </c>
      <c r="E8392" s="1" t="s">
        <v>109</v>
      </c>
      <c r="F8392" s="1" t="s">
        <v>171</v>
      </c>
      <c r="G8392" s="1" t="str">
        <f t="array" ref="G8392">IF($F8392="", "", _xlfn.XLOOKUP($F8392,accounts!$A$2:$A$86,accounts!$B$2:$B$86, "Other"))</f>
        <v>retail</v>
      </c>
      <c r="H8392" s="1" t="str">
        <f t="array" ref="H8392">IF($F8392="", "", IFS(_xlfn.XLOOKUP($F8392, accounts!$A$2:$A$86, accounts!$E$2:$E$86, 0)&gt;=1000, "Enterprise", _xlfn.XLOOKUP($F8392, accounts!$A$2:$A$86, accounts!$E$2:$E$86, 0)&gt;=100, "Mid-Market", TRUE, "SMB"))</f>
        <v>Enterprise</v>
      </c>
      <c r="I8392" s="1" t="str">
        <f t="array" ref="I8392">IF($F8392="", "", _xlfn.XLOOKUP($F8392,accounts!$A$2:$A$86,accounts!$F$2:$F$86, "Other"))</f>
        <v>United States</v>
      </c>
      <c r="J8392" s="1" t="s">
        <v>324</v>
      </c>
    </row>
    <row r="8393">
      <c r="A8393" s="1" t="s">
        <v>8598</v>
      </c>
      <c r="B8393" s="1" t="s">
        <v>30</v>
      </c>
      <c r="C8393" s="1" t="str">
        <f t="array" ref="C8393">_xlfn.XLOOKUP($B8393, sales_teams!$A$2:$A$36, sales_teams!$B$2:$B$36)</f>
        <v>Melvin Marxen</v>
      </c>
      <c r="D8393" s="1" t="str">
        <f t="array" ref="D8393">_xlfn.XLOOKUP($B8393, sales_teams!$A$2:$A$36, sales_teams!$C$2:$C$36)</f>
        <v>Central</v>
      </c>
      <c r="E8393" s="1" t="s">
        <v>109</v>
      </c>
      <c r="G8393" s="1" t="str">
        <f t="array" ref="G8393">IF($F8393="", "", _xlfn.XLOOKUP($F8393,accounts!$A$2:$A$86,accounts!$B$2:$B$86, "Other"))</f>
        <v/>
      </c>
      <c r="H8393" s="1" t="str">
        <f t="array" ref="H8393">IF($F8393="", "", IFS(_xlfn.XLOOKUP($F8393, accounts!$A$2:$A$86, accounts!$E$2:$E$86, 0)&gt;=1000, "Enterprise", _xlfn.XLOOKUP($F8393, accounts!$A$2:$A$86, accounts!$E$2:$E$86, 0)&gt;=100, "Mid-Market", TRUE, "SMB"))</f>
        <v/>
      </c>
      <c r="I8393" s="1" t="str">
        <f t="array" ref="I8393">IF($F8393="", "", _xlfn.XLOOKUP($F8393,accounts!$A$2:$A$86,accounts!$F$2:$F$86, "Other"))</f>
        <v/>
      </c>
      <c r="J8393" s="1" t="s">
        <v>324</v>
      </c>
    </row>
    <row r="8394">
      <c r="A8394" s="1" t="s">
        <v>8599</v>
      </c>
      <c r="B8394" s="1" t="s">
        <v>30</v>
      </c>
      <c r="C8394" s="1" t="str">
        <f t="array" ref="C8394">_xlfn.XLOOKUP($B8394, sales_teams!$A$2:$A$36, sales_teams!$B$2:$B$36)</f>
        <v>Melvin Marxen</v>
      </c>
      <c r="D8394" s="1" t="str">
        <f t="array" ref="D8394">_xlfn.XLOOKUP($B8394, sales_teams!$A$2:$A$36, sales_teams!$C$2:$C$36)</f>
        <v>Central</v>
      </c>
      <c r="E8394" s="1" t="s">
        <v>109</v>
      </c>
      <c r="G8394" s="1" t="str">
        <f t="array" ref="G8394">IF($F8394="", "", _xlfn.XLOOKUP($F8394,accounts!$A$2:$A$86,accounts!$B$2:$B$86, "Other"))</f>
        <v/>
      </c>
      <c r="H8394" s="1" t="str">
        <f t="array" ref="H8394">IF($F8394="", "", IFS(_xlfn.XLOOKUP($F8394, accounts!$A$2:$A$86, accounts!$E$2:$E$86, 0)&gt;=1000, "Enterprise", _xlfn.XLOOKUP($F8394, accounts!$A$2:$A$86, accounts!$E$2:$E$86, 0)&gt;=100, "Mid-Market", TRUE, "SMB"))</f>
        <v/>
      </c>
      <c r="I8394" s="1" t="str">
        <f t="array" ref="I8394">IF($F8394="", "", _xlfn.XLOOKUP($F8394,accounts!$A$2:$A$86,accounts!$F$2:$F$86, "Other"))</f>
        <v/>
      </c>
      <c r="J8394" s="1" t="s">
        <v>324</v>
      </c>
    </row>
    <row r="8395">
      <c r="A8395" s="1" t="s">
        <v>8600</v>
      </c>
      <c r="B8395" s="1" t="s">
        <v>30</v>
      </c>
      <c r="C8395" s="1" t="str">
        <f t="array" ref="C8395">_xlfn.XLOOKUP($B8395, sales_teams!$A$2:$A$36, sales_teams!$B$2:$B$36)</f>
        <v>Melvin Marxen</v>
      </c>
      <c r="D8395" s="1" t="str">
        <f t="array" ref="D8395">_xlfn.XLOOKUP($B8395, sales_teams!$A$2:$A$36, sales_teams!$C$2:$C$36)</f>
        <v>Central</v>
      </c>
      <c r="E8395" s="1" t="s">
        <v>109</v>
      </c>
      <c r="G8395" s="1" t="str">
        <f t="array" ref="G8395">IF($F8395="", "", _xlfn.XLOOKUP($F8395,accounts!$A$2:$A$86,accounts!$B$2:$B$86, "Other"))</f>
        <v/>
      </c>
      <c r="H8395" s="1" t="str">
        <f t="array" ref="H8395">IF($F8395="", "", IFS(_xlfn.XLOOKUP($F8395, accounts!$A$2:$A$86, accounts!$E$2:$E$86, 0)&gt;=1000, "Enterprise", _xlfn.XLOOKUP($F8395, accounts!$A$2:$A$86, accounts!$E$2:$E$86, 0)&gt;=100, "Mid-Market", TRUE, "SMB"))</f>
        <v/>
      </c>
      <c r="I8395" s="1" t="str">
        <f t="array" ref="I8395">IF($F8395="", "", _xlfn.XLOOKUP($F8395,accounts!$A$2:$A$86,accounts!$F$2:$F$86, "Other"))</f>
        <v/>
      </c>
      <c r="J8395" s="1" t="s">
        <v>324</v>
      </c>
    </row>
    <row r="8396">
      <c r="A8396" s="1" t="s">
        <v>8601</v>
      </c>
      <c r="B8396" s="1" t="s">
        <v>30</v>
      </c>
      <c r="C8396" s="1" t="str">
        <f t="array" ref="C8396">_xlfn.XLOOKUP($B8396, sales_teams!$A$2:$A$36, sales_teams!$B$2:$B$36)</f>
        <v>Melvin Marxen</v>
      </c>
      <c r="D8396" s="1" t="str">
        <f t="array" ref="D8396">_xlfn.XLOOKUP($B8396, sales_teams!$A$2:$A$36, sales_teams!$C$2:$C$36)</f>
        <v>Central</v>
      </c>
      <c r="E8396" s="1" t="s">
        <v>109</v>
      </c>
      <c r="G8396" s="1" t="str">
        <f t="array" ref="G8396">IF($F8396="", "", _xlfn.XLOOKUP($F8396,accounts!$A$2:$A$86,accounts!$B$2:$B$86, "Other"))</f>
        <v/>
      </c>
      <c r="H8396" s="1" t="str">
        <f t="array" ref="H8396">IF($F8396="", "", IFS(_xlfn.XLOOKUP($F8396, accounts!$A$2:$A$86, accounts!$E$2:$E$86, 0)&gt;=1000, "Enterprise", _xlfn.XLOOKUP($F8396, accounts!$A$2:$A$86, accounts!$E$2:$E$86, 0)&gt;=100, "Mid-Market", TRUE, "SMB"))</f>
        <v/>
      </c>
      <c r="I8396" s="1" t="str">
        <f t="array" ref="I8396">IF($F8396="", "", _xlfn.XLOOKUP($F8396,accounts!$A$2:$A$86,accounts!$F$2:$F$86, "Other"))</f>
        <v/>
      </c>
      <c r="J8396" s="1" t="s">
        <v>324</v>
      </c>
    </row>
    <row r="8397">
      <c r="A8397" s="1" t="s">
        <v>8602</v>
      </c>
      <c r="B8397" s="1" t="s">
        <v>30</v>
      </c>
      <c r="C8397" s="1" t="str">
        <f t="array" ref="C8397">_xlfn.XLOOKUP($B8397, sales_teams!$A$2:$A$36, sales_teams!$B$2:$B$36)</f>
        <v>Melvin Marxen</v>
      </c>
      <c r="D8397" s="1" t="str">
        <f t="array" ref="D8397">_xlfn.XLOOKUP($B8397, sales_teams!$A$2:$A$36, sales_teams!$C$2:$C$36)</f>
        <v>Central</v>
      </c>
      <c r="E8397" s="1" t="s">
        <v>109</v>
      </c>
      <c r="G8397" s="1" t="str">
        <f t="array" ref="G8397">IF($F8397="", "", _xlfn.XLOOKUP($F8397,accounts!$A$2:$A$86,accounts!$B$2:$B$86, "Other"))</f>
        <v/>
      </c>
      <c r="H8397" s="1" t="str">
        <f t="array" ref="H8397">IF($F8397="", "", IFS(_xlfn.XLOOKUP($F8397, accounts!$A$2:$A$86, accounts!$E$2:$E$86, 0)&gt;=1000, "Enterprise", _xlfn.XLOOKUP($F8397, accounts!$A$2:$A$86, accounts!$E$2:$E$86, 0)&gt;=100, "Mid-Market", TRUE, "SMB"))</f>
        <v/>
      </c>
      <c r="I8397" s="1" t="str">
        <f t="array" ref="I8397">IF($F8397="", "", _xlfn.XLOOKUP($F8397,accounts!$A$2:$A$86,accounts!$F$2:$F$86, "Other"))</f>
        <v/>
      </c>
      <c r="J8397" s="1" t="s">
        <v>324</v>
      </c>
    </row>
    <row r="8398">
      <c r="A8398" s="1" t="s">
        <v>8603</v>
      </c>
      <c r="B8398" s="1" t="s">
        <v>30</v>
      </c>
      <c r="C8398" s="1" t="str">
        <f t="array" ref="C8398">_xlfn.XLOOKUP($B8398, sales_teams!$A$2:$A$36, sales_teams!$B$2:$B$36)</f>
        <v>Melvin Marxen</v>
      </c>
      <c r="D8398" s="1" t="str">
        <f t="array" ref="D8398">_xlfn.XLOOKUP($B8398, sales_teams!$A$2:$A$36, sales_teams!$C$2:$C$36)</f>
        <v>Central</v>
      </c>
      <c r="E8398" s="1" t="s">
        <v>109</v>
      </c>
      <c r="G8398" s="1" t="str">
        <f t="array" ref="G8398">IF($F8398="", "", _xlfn.XLOOKUP($F8398,accounts!$A$2:$A$86,accounts!$B$2:$B$86, "Other"))</f>
        <v/>
      </c>
      <c r="H8398" s="1" t="str">
        <f t="array" ref="H8398">IF($F8398="", "", IFS(_xlfn.XLOOKUP($F8398, accounts!$A$2:$A$86, accounts!$E$2:$E$86, 0)&gt;=1000, "Enterprise", _xlfn.XLOOKUP($F8398, accounts!$A$2:$A$86, accounts!$E$2:$E$86, 0)&gt;=100, "Mid-Market", TRUE, "SMB"))</f>
        <v/>
      </c>
      <c r="I8398" s="1" t="str">
        <f t="array" ref="I8398">IF($F8398="", "", _xlfn.XLOOKUP($F8398,accounts!$A$2:$A$86,accounts!$F$2:$F$86, "Other"))</f>
        <v/>
      </c>
      <c r="J8398" s="1" t="s">
        <v>324</v>
      </c>
    </row>
    <row r="8399">
      <c r="A8399" s="1" t="s">
        <v>8604</v>
      </c>
      <c r="B8399" s="1" t="s">
        <v>30</v>
      </c>
      <c r="C8399" s="1" t="str">
        <f t="array" ref="C8399">_xlfn.XLOOKUP($B8399, sales_teams!$A$2:$A$36, sales_teams!$B$2:$B$36)</f>
        <v>Melvin Marxen</v>
      </c>
      <c r="D8399" s="1" t="str">
        <f t="array" ref="D8399">_xlfn.XLOOKUP($B8399, sales_teams!$A$2:$A$36, sales_teams!$C$2:$C$36)</f>
        <v>Central</v>
      </c>
      <c r="E8399" s="1" t="s">
        <v>109</v>
      </c>
      <c r="G8399" s="1" t="str">
        <f t="array" ref="G8399">IF($F8399="", "", _xlfn.XLOOKUP($F8399,accounts!$A$2:$A$86,accounts!$B$2:$B$86, "Other"))</f>
        <v/>
      </c>
      <c r="H8399" s="1" t="str">
        <f t="array" ref="H8399">IF($F8399="", "", IFS(_xlfn.XLOOKUP($F8399, accounts!$A$2:$A$86, accounts!$E$2:$E$86, 0)&gt;=1000, "Enterprise", _xlfn.XLOOKUP($F8399, accounts!$A$2:$A$86, accounts!$E$2:$E$86, 0)&gt;=100, "Mid-Market", TRUE, "SMB"))</f>
        <v/>
      </c>
      <c r="I8399" s="1" t="str">
        <f t="array" ref="I8399">IF($F8399="", "", _xlfn.XLOOKUP($F8399,accounts!$A$2:$A$86,accounts!$F$2:$F$86, "Other"))</f>
        <v/>
      </c>
      <c r="J8399" s="1" t="s">
        <v>324</v>
      </c>
    </row>
    <row r="8400">
      <c r="A8400" s="1" t="s">
        <v>8605</v>
      </c>
      <c r="B8400" s="1" t="s">
        <v>30</v>
      </c>
      <c r="C8400" s="1" t="str">
        <f t="array" ref="C8400">_xlfn.XLOOKUP($B8400, sales_teams!$A$2:$A$36, sales_teams!$B$2:$B$36)</f>
        <v>Melvin Marxen</v>
      </c>
      <c r="D8400" s="1" t="str">
        <f t="array" ref="D8400">_xlfn.XLOOKUP($B8400, sales_teams!$A$2:$A$36, sales_teams!$C$2:$C$36)</f>
        <v>Central</v>
      </c>
      <c r="E8400" s="1" t="s">
        <v>109</v>
      </c>
      <c r="G8400" s="1" t="str">
        <f t="array" ref="G8400">IF($F8400="", "", _xlfn.XLOOKUP($F8400,accounts!$A$2:$A$86,accounts!$B$2:$B$86, "Other"))</f>
        <v/>
      </c>
      <c r="H8400" s="1" t="str">
        <f t="array" ref="H8400">IF($F8400="", "", IFS(_xlfn.XLOOKUP($F8400, accounts!$A$2:$A$86, accounts!$E$2:$E$86, 0)&gt;=1000, "Enterprise", _xlfn.XLOOKUP($F8400, accounts!$A$2:$A$86, accounts!$E$2:$E$86, 0)&gt;=100, "Mid-Market", TRUE, "SMB"))</f>
        <v/>
      </c>
      <c r="I8400" s="1" t="str">
        <f t="array" ref="I8400">IF($F8400="", "", _xlfn.XLOOKUP($F8400,accounts!$A$2:$A$86,accounts!$F$2:$F$86, "Other"))</f>
        <v/>
      </c>
      <c r="J8400" s="1" t="s">
        <v>324</v>
      </c>
    </row>
    <row r="8401">
      <c r="A8401" s="1" t="s">
        <v>8606</v>
      </c>
      <c r="B8401" s="1" t="s">
        <v>30</v>
      </c>
      <c r="C8401" s="1" t="str">
        <f t="array" ref="C8401">_xlfn.XLOOKUP($B8401, sales_teams!$A$2:$A$36, sales_teams!$B$2:$B$36)</f>
        <v>Melvin Marxen</v>
      </c>
      <c r="D8401" s="1" t="str">
        <f t="array" ref="D8401">_xlfn.XLOOKUP($B8401, sales_teams!$A$2:$A$36, sales_teams!$C$2:$C$36)</f>
        <v>Central</v>
      </c>
      <c r="E8401" s="1" t="s">
        <v>109</v>
      </c>
      <c r="G8401" s="1" t="str">
        <f t="array" ref="G8401">IF($F8401="", "", _xlfn.XLOOKUP($F8401,accounts!$A$2:$A$86,accounts!$B$2:$B$86, "Other"))</f>
        <v/>
      </c>
      <c r="H8401" s="1" t="str">
        <f t="array" ref="H8401">IF($F8401="", "", IFS(_xlfn.XLOOKUP($F8401, accounts!$A$2:$A$86, accounts!$E$2:$E$86, 0)&gt;=1000, "Enterprise", _xlfn.XLOOKUP($F8401, accounts!$A$2:$A$86, accounts!$E$2:$E$86, 0)&gt;=100, "Mid-Market", TRUE, "SMB"))</f>
        <v/>
      </c>
      <c r="I8401" s="1" t="str">
        <f t="array" ref="I8401">IF($F8401="", "", _xlfn.XLOOKUP($F8401,accounts!$A$2:$A$86,accounts!$F$2:$F$86, "Other"))</f>
        <v/>
      </c>
      <c r="J8401" s="1" t="s">
        <v>324</v>
      </c>
    </row>
    <row r="8402">
      <c r="A8402" s="1" t="s">
        <v>8607</v>
      </c>
      <c r="B8402" s="1" t="s">
        <v>30</v>
      </c>
      <c r="C8402" s="1" t="str">
        <f t="array" ref="C8402">_xlfn.XLOOKUP($B8402, sales_teams!$A$2:$A$36, sales_teams!$B$2:$B$36)</f>
        <v>Melvin Marxen</v>
      </c>
      <c r="D8402" s="1" t="str">
        <f t="array" ref="D8402">_xlfn.XLOOKUP($B8402, sales_teams!$A$2:$A$36, sales_teams!$C$2:$C$36)</f>
        <v>Central</v>
      </c>
      <c r="E8402" s="1" t="s">
        <v>109</v>
      </c>
      <c r="G8402" s="1" t="str">
        <f t="array" ref="G8402">IF($F8402="", "", _xlfn.XLOOKUP($F8402,accounts!$A$2:$A$86,accounts!$B$2:$B$86, "Other"))</f>
        <v/>
      </c>
      <c r="H8402" s="1" t="str">
        <f t="array" ref="H8402">IF($F8402="", "", IFS(_xlfn.XLOOKUP($F8402, accounts!$A$2:$A$86, accounts!$E$2:$E$86, 0)&gt;=1000, "Enterprise", _xlfn.XLOOKUP($F8402, accounts!$A$2:$A$86, accounts!$E$2:$E$86, 0)&gt;=100, "Mid-Market", TRUE, "SMB"))</f>
        <v/>
      </c>
      <c r="I8402" s="1" t="str">
        <f t="array" ref="I8402">IF($F8402="", "", _xlfn.XLOOKUP($F8402,accounts!$A$2:$A$86,accounts!$F$2:$F$86, "Other"))</f>
        <v/>
      </c>
      <c r="J8402" s="1" t="s">
        <v>324</v>
      </c>
    </row>
    <row r="8403">
      <c r="A8403" s="1" t="s">
        <v>8608</v>
      </c>
      <c r="B8403" s="1" t="s">
        <v>30</v>
      </c>
      <c r="C8403" s="1" t="str">
        <f t="array" ref="C8403">_xlfn.XLOOKUP($B8403, sales_teams!$A$2:$A$36, sales_teams!$B$2:$B$36)</f>
        <v>Melvin Marxen</v>
      </c>
      <c r="D8403" s="1" t="str">
        <f t="array" ref="D8403">_xlfn.XLOOKUP($B8403, sales_teams!$A$2:$A$36, sales_teams!$C$2:$C$36)</f>
        <v>Central</v>
      </c>
      <c r="E8403" s="1" t="s">
        <v>109</v>
      </c>
      <c r="G8403" s="1" t="str">
        <f t="array" ref="G8403">IF($F8403="", "", _xlfn.XLOOKUP($F8403,accounts!$A$2:$A$86,accounts!$B$2:$B$86, "Other"))</f>
        <v/>
      </c>
      <c r="H8403" s="1" t="str">
        <f t="array" ref="H8403">IF($F8403="", "", IFS(_xlfn.XLOOKUP($F8403, accounts!$A$2:$A$86, accounts!$E$2:$E$86, 0)&gt;=1000, "Enterprise", _xlfn.XLOOKUP($F8403, accounts!$A$2:$A$86, accounts!$E$2:$E$86, 0)&gt;=100, "Mid-Market", TRUE, "SMB"))</f>
        <v/>
      </c>
      <c r="I8403" s="1" t="str">
        <f t="array" ref="I8403">IF($F8403="", "", _xlfn.XLOOKUP($F8403,accounts!$A$2:$A$86,accounts!$F$2:$F$86, "Other"))</f>
        <v/>
      </c>
      <c r="J8403" s="1" t="s">
        <v>324</v>
      </c>
    </row>
    <row r="8404">
      <c r="A8404" s="1" t="s">
        <v>8609</v>
      </c>
      <c r="B8404" s="1" t="s">
        <v>30</v>
      </c>
      <c r="C8404" s="1" t="str">
        <f t="array" ref="C8404">_xlfn.XLOOKUP($B8404, sales_teams!$A$2:$A$36, sales_teams!$B$2:$B$36)</f>
        <v>Melvin Marxen</v>
      </c>
      <c r="D8404" s="1" t="str">
        <f t="array" ref="D8404">_xlfn.XLOOKUP($B8404, sales_teams!$A$2:$A$36, sales_teams!$C$2:$C$36)</f>
        <v>Central</v>
      </c>
      <c r="E8404" s="1" t="s">
        <v>109</v>
      </c>
      <c r="G8404" s="1" t="str">
        <f t="array" ref="G8404">IF($F8404="", "", _xlfn.XLOOKUP($F8404,accounts!$A$2:$A$86,accounts!$B$2:$B$86, "Other"))</f>
        <v/>
      </c>
      <c r="H8404" s="1" t="str">
        <f t="array" ref="H8404">IF($F8404="", "", IFS(_xlfn.XLOOKUP($F8404, accounts!$A$2:$A$86, accounts!$E$2:$E$86, 0)&gt;=1000, "Enterprise", _xlfn.XLOOKUP($F8404, accounts!$A$2:$A$86, accounts!$E$2:$E$86, 0)&gt;=100, "Mid-Market", TRUE, "SMB"))</f>
        <v/>
      </c>
      <c r="I8404" s="1" t="str">
        <f t="array" ref="I8404">IF($F8404="", "", _xlfn.XLOOKUP($F8404,accounts!$A$2:$A$86,accounts!$F$2:$F$86, "Other"))</f>
        <v/>
      </c>
      <c r="J8404" s="1" t="s">
        <v>324</v>
      </c>
    </row>
    <row r="8405">
      <c r="A8405" s="1" t="s">
        <v>8610</v>
      </c>
      <c r="B8405" s="1" t="s">
        <v>30</v>
      </c>
      <c r="C8405" s="1" t="str">
        <f t="array" ref="C8405">_xlfn.XLOOKUP($B8405, sales_teams!$A$2:$A$36, sales_teams!$B$2:$B$36)</f>
        <v>Melvin Marxen</v>
      </c>
      <c r="D8405" s="1" t="str">
        <f t="array" ref="D8405">_xlfn.XLOOKUP($B8405, sales_teams!$A$2:$A$36, sales_teams!$C$2:$C$36)</f>
        <v>Central</v>
      </c>
      <c r="E8405" s="1" t="s">
        <v>109</v>
      </c>
      <c r="G8405" s="1" t="str">
        <f t="array" ref="G8405">IF($F8405="", "", _xlfn.XLOOKUP($F8405,accounts!$A$2:$A$86,accounts!$B$2:$B$86, "Other"))</f>
        <v/>
      </c>
      <c r="H8405" s="1" t="str">
        <f t="array" ref="H8405">IF($F8405="", "", IFS(_xlfn.XLOOKUP($F8405, accounts!$A$2:$A$86, accounts!$E$2:$E$86, 0)&gt;=1000, "Enterprise", _xlfn.XLOOKUP($F8405, accounts!$A$2:$A$86, accounts!$E$2:$E$86, 0)&gt;=100, "Mid-Market", TRUE, "SMB"))</f>
        <v/>
      </c>
      <c r="I8405" s="1" t="str">
        <f t="array" ref="I8405">IF($F8405="", "", _xlfn.XLOOKUP($F8405,accounts!$A$2:$A$86,accounts!$F$2:$F$86, "Other"))</f>
        <v/>
      </c>
      <c r="J8405" s="1" t="s">
        <v>324</v>
      </c>
    </row>
    <row r="8406">
      <c r="A8406" s="1" t="s">
        <v>8611</v>
      </c>
      <c r="B8406" s="1" t="s">
        <v>30</v>
      </c>
      <c r="C8406" s="1" t="str">
        <f t="array" ref="C8406">_xlfn.XLOOKUP($B8406, sales_teams!$A$2:$A$36, sales_teams!$B$2:$B$36)</f>
        <v>Melvin Marxen</v>
      </c>
      <c r="D8406" s="1" t="str">
        <f t="array" ref="D8406">_xlfn.XLOOKUP($B8406, sales_teams!$A$2:$A$36, sales_teams!$C$2:$C$36)</f>
        <v>Central</v>
      </c>
      <c r="E8406" s="1" t="s">
        <v>109</v>
      </c>
      <c r="G8406" s="1" t="str">
        <f t="array" ref="G8406">IF($F8406="", "", _xlfn.XLOOKUP($F8406,accounts!$A$2:$A$86,accounts!$B$2:$B$86, "Other"))</f>
        <v/>
      </c>
      <c r="H8406" s="1" t="str">
        <f t="array" ref="H8406">IF($F8406="", "", IFS(_xlfn.XLOOKUP($F8406, accounts!$A$2:$A$86, accounts!$E$2:$E$86, 0)&gt;=1000, "Enterprise", _xlfn.XLOOKUP($F8406, accounts!$A$2:$A$86, accounts!$E$2:$E$86, 0)&gt;=100, "Mid-Market", TRUE, "SMB"))</f>
        <v/>
      </c>
      <c r="I8406" s="1" t="str">
        <f t="array" ref="I8406">IF($F8406="", "", _xlfn.XLOOKUP($F8406,accounts!$A$2:$A$86,accounts!$F$2:$F$86, "Other"))</f>
        <v/>
      </c>
      <c r="J8406" s="1" t="s">
        <v>324</v>
      </c>
    </row>
    <row r="8407">
      <c r="A8407" s="1" t="s">
        <v>8612</v>
      </c>
      <c r="B8407" s="1" t="s">
        <v>30</v>
      </c>
      <c r="C8407" s="1" t="str">
        <f t="array" ref="C8407">_xlfn.XLOOKUP($B8407, sales_teams!$A$2:$A$36, sales_teams!$B$2:$B$36)</f>
        <v>Melvin Marxen</v>
      </c>
      <c r="D8407" s="1" t="str">
        <f t="array" ref="D8407">_xlfn.XLOOKUP($B8407, sales_teams!$A$2:$A$36, sales_teams!$C$2:$C$36)</f>
        <v>Central</v>
      </c>
      <c r="E8407" s="1" t="s">
        <v>109</v>
      </c>
      <c r="G8407" s="1" t="str">
        <f t="array" ref="G8407">IF($F8407="", "", _xlfn.XLOOKUP($F8407,accounts!$A$2:$A$86,accounts!$B$2:$B$86, "Other"))</f>
        <v/>
      </c>
      <c r="H8407" s="1" t="str">
        <f t="array" ref="H8407">IF($F8407="", "", IFS(_xlfn.XLOOKUP($F8407, accounts!$A$2:$A$86, accounts!$E$2:$E$86, 0)&gt;=1000, "Enterprise", _xlfn.XLOOKUP($F8407, accounts!$A$2:$A$86, accounts!$E$2:$E$86, 0)&gt;=100, "Mid-Market", TRUE, "SMB"))</f>
        <v/>
      </c>
      <c r="I8407" s="1" t="str">
        <f t="array" ref="I8407">IF($F8407="", "", _xlfn.XLOOKUP($F8407,accounts!$A$2:$A$86,accounts!$F$2:$F$86, "Other"))</f>
        <v/>
      </c>
      <c r="J8407" s="1" t="s">
        <v>324</v>
      </c>
    </row>
    <row r="8408">
      <c r="A8408" s="1" t="s">
        <v>8613</v>
      </c>
      <c r="B8408" s="1" t="s">
        <v>30</v>
      </c>
      <c r="C8408" s="1" t="str">
        <f t="array" ref="C8408">_xlfn.XLOOKUP($B8408, sales_teams!$A$2:$A$36, sales_teams!$B$2:$B$36)</f>
        <v>Melvin Marxen</v>
      </c>
      <c r="D8408" s="1" t="str">
        <f t="array" ref="D8408">_xlfn.XLOOKUP($B8408, sales_teams!$A$2:$A$36, sales_teams!$C$2:$C$36)</f>
        <v>Central</v>
      </c>
      <c r="E8408" s="1" t="s">
        <v>109</v>
      </c>
      <c r="G8408" s="1" t="str">
        <f t="array" ref="G8408">IF($F8408="", "", _xlfn.XLOOKUP($F8408,accounts!$A$2:$A$86,accounts!$B$2:$B$86, "Other"))</f>
        <v/>
      </c>
      <c r="H8408" s="1" t="str">
        <f t="array" ref="H8408">IF($F8408="", "", IFS(_xlfn.XLOOKUP($F8408, accounts!$A$2:$A$86, accounts!$E$2:$E$86, 0)&gt;=1000, "Enterprise", _xlfn.XLOOKUP($F8408, accounts!$A$2:$A$86, accounts!$E$2:$E$86, 0)&gt;=100, "Mid-Market", TRUE, "SMB"))</f>
        <v/>
      </c>
      <c r="I8408" s="1" t="str">
        <f t="array" ref="I8408">IF($F8408="", "", _xlfn.XLOOKUP($F8408,accounts!$A$2:$A$86,accounts!$F$2:$F$86, "Other"))</f>
        <v/>
      </c>
      <c r="J8408" s="1" t="s">
        <v>324</v>
      </c>
    </row>
    <row r="8409">
      <c r="A8409" s="1" t="s">
        <v>8614</v>
      </c>
      <c r="B8409" s="1" t="s">
        <v>30</v>
      </c>
      <c r="C8409" s="1" t="str">
        <f t="array" ref="C8409">_xlfn.XLOOKUP($B8409, sales_teams!$A$2:$A$36, sales_teams!$B$2:$B$36)</f>
        <v>Melvin Marxen</v>
      </c>
      <c r="D8409" s="1" t="str">
        <f t="array" ref="D8409">_xlfn.XLOOKUP($B8409, sales_teams!$A$2:$A$36, sales_teams!$C$2:$C$36)</f>
        <v>Central</v>
      </c>
      <c r="E8409" s="1" t="s">
        <v>109</v>
      </c>
      <c r="G8409" s="1" t="str">
        <f t="array" ref="G8409">IF($F8409="", "", _xlfn.XLOOKUP($F8409,accounts!$A$2:$A$86,accounts!$B$2:$B$86, "Other"))</f>
        <v/>
      </c>
      <c r="H8409" s="1" t="str">
        <f t="array" ref="H8409">IF($F8409="", "", IFS(_xlfn.XLOOKUP($F8409, accounts!$A$2:$A$86, accounts!$E$2:$E$86, 0)&gt;=1000, "Enterprise", _xlfn.XLOOKUP($F8409, accounts!$A$2:$A$86, accounts!$E$2:$E$86, 0)&gt;=100, "Mid-Market", TRUE, "SMB"))</f>
        <v/>
      </c>
      <c r="I8409" s="1" t="str">
        <f t="array" ref="I8409">IF($F8409="", "", _xlfn.XLOOKUP($F8409,accounts!$A$2:$A$86,accounts!$F$2:$F$86, "Other"))</f>
        <v/>
      </c>
      <c r="J8409" s="1" t="s">
        <v>324</v>
      </c>
    </row>
    <row r="8410">
      <c r="A8410" s="1" t="s">
        <v>8615</v>
      </c>
      <c r="B8410" s="1" t="s">
        <v>30</v>
      </c>
      <c r="C8410" s="1" t="str">
        <f t="array" ref="C8410">_xlfn.XLOOKUP($B8410, sales_teams!$A$2:$A$36, sales_teams!$B$2:$B$36)</f>
        <v>Melvin Marxen</v>
      </c>
      <c r="D8410" s="1" t="str">
        <f t="array" ref="D8410">_xlfn.XLOOKUP($B8410, sales_teams!$A$2:$A$36, sales_teams!$C$2:$C$36)</f>
        <v>Central</v>
      </c>
      <c r="E8410" s="1" t="s">
        <v>109</v>
      </c>
      <c r="G8410" s="1" t="str">
        <f t="array" ref="G8410">IF($F8410="", "", _xlfn.XLOOKUP($F8410,accounts!$A$2:$A$86,accounts!$B$2:$B$86, "Other"))</f>
        <v/>
      </c>
      <c r="H8410" s="1" t="str">
        <f t="array" ref="H8410">IF($F8410="", "", IFS(_xlfn.XLOOKUP($F8410, accounts!$A$2:$A$86, accounts!$E$2:$E$86, 0)&gt;=1000, "Enterprise", _xlfn.XLOOKUP($F8410, accounts!$A$2:$A$86, accounts!$E$2:$E$86, 0)&gt;=100, "Mid-Market", TRUE, "SMB"))</f>
        <v/>
      </c>
      <c r="I8410" s="1" t="str">
        <f t="array" ref="I8410">IF($F8410="", "", _xlfn.XLOOKUP($F8410,accounts!$A$2:$A$86,accounts!$F$2:$F$86, "Other"))</f>
        <v/>
      </c>
      <c r="J8410" s="1" t="s">
        <v>324</v>
      </c>
    </row>
    <row r="8411">
      <c r="A8411" s="1" t="s">
        <v>8616</v>
      </c>
      <c r="B8411" s="1" t="s">
        <v>30</v>
      </c>
      <c r="C8411" s="1" t="str">
        <f t="array" ref="C8411">_xlfn.XLOOKUP($B8411, sales_teams!$A$2:$A$36, sales_teams!$B$2:$B$36)</f>
        <v>Melvin Marxen</v>
      </c>
      <c r="D8411" s="1" t="str">
        <f t="array" ref="D8411">_xlfn.XLOOKUP($B8411, sales_teams!$A$2:$A$36, sales_teams!$C$2:$C$36)</f>
        <v>Central</v>
      </c>
      <c r="E8411" s="1" t="s">
        <v>194</v>
      </c>
      <c r="F8411" s="1" t="s">
        <v>91</v>
      </c>
      <c r="G8411" s="1" t="str">
        <f t="array" ref="G8411">IF($F8411="", "", _xlfn.XLOOKUP($F8411,accounts!$A$2:$A$86,accounts!$B$2:$B$86, "Other"))</f>
        <v>employment</v>
      </c>
      <c r="H8411" s="1" t="str">
        <f t="array" ref="H8411">IF($F8411="", "", IFS(_xlfn.XLOOKUP($F8411, accounts!$A$2:$A$86, accounts!$E$2:$E$86, 0)&gt;=1000, "Enterprise", _xlfn.XLOOKUP($F8411, accounts!$A$2:$A$86, accounts!$E$2:$E$86, 0)&gt;=100, "Mid-Market", TRUE, "SMB"))</f>
        <v>Enterprise</v>
      </c>
      <c r="I8411" s="1" t="str">
        <f t="array" ref="I8411">IF($F8411="", "", _xlfn.XLOOKUP($F8411,accounts!$A$2:$A$86,accounts!$F$2:$F$86, "Other"))</f>
        <v>United States</v>
      </c>
      <c r="J8411" s="1" t="s">
        <v>324</v>
      </c>
    </row>
    <row r="8412">
      <c r="A8412" s="1" t="s">
        <v>8617</v>
      </c>
      <c r="B8412" s="1" t="s">
        <v>30</v>
      </c>
      <c r="C8412" s="1" t="str">
        <f t="array" ref="C8412">_xlfn.XLOOKUP($B8412, sales_teams!$A$2:$A$36, sales_teams!$B$2:$B$36)</f>
        <v>Melvin Marxen</v>
      </c>
      <c r="D8412" s="1" t="str">
        <f t="array" ref="D8412">_xlfn.XLOOKUP($B8412, sales_teams!$A$2:$A$36, sales_teams!$C$2:$C$36)</f>
        <v>Central</v>
      </c>
      <c r="E8412" s="1" t="s">
        <v>194</v>
      </c>
      <c r="F8412" s="1" t="s">
        <v>115</v>
      </c>
      <c r="G8412" s="1" t="str">
        <f t="array" ref="G8412">IF($F8412="", "", _xlfn.XLOOKUP($F8412,accounts!$A$2:$A$86,accounts!$B$2:$B$86, "Other"))</f>
        <v>services</v>
      </c>
      <c r="H8412" s="1" t="str">
        <f t="array" ref="H8412">IF($F8412="", "", IFS(_xlfn.XLOOKUP($F8412, accounts!$A$2:$A$86, accounts!$E$2:$E$86, 0)&gt;=1000, "Enterprise", _xlfn.XLOOKUP($F8412, accounts!$A$2:$A$86, accounts!$E$2:$E$86, 0)&gt;=100, "Mid-Market", TRUE, "SMB"))</f>
        <v>Enterprise</v>
      </c>
      <c r="I8412" s="1" t="str">
        <f t="array" ref="I8412">IF($F8412="", "", _xlfn.XLOOKUP($F8412,accounts!$A$2:$A$86,accounts!$F$2:$F$86, "Other"))</f>
        <v>United States</v>
      </c>
      <c r="J8412" s="1" t="s">
        <v>324</v>
      </c>
    </row>
    <row r="8413">
      <c r="A8413" s="1" t="s">
        <v>8618</v>
      </c>
      <c r="B8413" s="1" t="s">
        <v>30</v>
      </c>
      <c r="C8413" s="1" t="str">
        <f t="array" ref="C8413">_xlfn.XLOOKUP($B8413, sales_teams!$A$2:$A$36, sales_teams!$B$2:$B$36)</f>
        <v>Melvin Marxen</v>
      </c>
      <c r="D8413" s="1" t="str">
        <f t="array" ref="D8413">_xlfn.XLOOKUP($B8413, sales_teams!$A$2:$A$36, sales_teams!$C$2:$C$36)</f>
        <v>Central</v>
      </c>
      <c r="E8413" s="1" t="s">
        <v>194</v>
      </c>
      <c r="F8413" s="1" t="s">
        <v>118</v>
      </c>
      <c r="G8413" s="1" t="str">
        <f t="array" ref="G8413">IF($F8413="", "", _xlfn.XLOOKUP($F8413,accounts!$A$2:$A$86,accounts!$B$2:$B$86, "Other"))</f>
        <v>services</v>
      </c>
      <c r="H8413" s="1" t="str">
        <f t="array" ref="H8413">IF($F8413="", "", IFS(_xlfn.XLOOKUP($F8413, accounts!$A$2:$A$86, accounts!$E$2:$E$86, 0)&gt;=1000, "Enterprise", _xlfn.XLOOKUP($F8413, accounts!$A$2:$A$86, accounts!$E$2:$E$86, 0)&gt;=100, "Mid-Market", TRUE, "SMB"))</f>
        <v>Enterprise</v>
      </c>
      <c r="I8413" s="1" t="str">
        <f t="array" ref="I8413">IF($F8413="", "", _xlfn.XLOOKUP($F8413,accounts!$A$2:$A$86,accounts!$F$2:$F$86, "Other"))</f>
        <v>United States</v>
      </c>
      <c r="J8413" s="1" t="s">
        <v>324</v>
      </c>
    </row>
    <row r="8414">
      <c r="A8414" s="1" t="s">
        <v>8619</v>
      </c>
      <c r="B8414" s="1" t="s">
        <v>30</v>
      </c>
      <c r="C8414" s="1" t="str">
        <f t="array" ref="C8414">_xlfn.XLOOKUP($B8414, sales_teams!$A$2:$A$36, sales_teams!$B$2:$B$36)</f>
        <v>Melvin Marxen</v>
      </c>
      <c r="D8414" s="1" t="str">
        <f t="array" ref="D8414">_xlfn.XLOOKUP($B8414, sales_teams!$A$2:$A$36, sales_teams!$C$2:$C$36)</f>
        <v>Central</v>
      </c>
      <c r="E8414" s="1" t="s">
        <v>194</v>
      </c>
      <c r="F8414" s="1" t="s">
        <v>172</v>
      </c>
      <c r="G8414" s="1" t="str">
        <f t="array" ref="G8414">IF($F8414="", "", _xlfn.XLOOKUP($F8414,accounts!$A$2:$A$86,accounts!$B$2:$B$86, "Other"))</f>
        <v>retail</v>
      </c>
      <c r="H8414" s="1" t="str">
        <f t="array" ref="H8414">IF($F8414="", "", IFS(_xlfn.XLOOKUP($F8414, accounts!$A$2:$A$86, accounts!$E$2:$E$86, 0)&gt;=1000, "Enterprise", _xlfn.XLOOKUP($F8414, accounts!$A$2:$A$86, accounts!$E$2:$E$86, 0)&gt;=100, "Mid-Market", TRUE, "SMB"))</f>
        <v>Mid-Market</v>
      </c>
      <c r="I8414" s="1" t="str">
        <f t="array" ref="I8414">IF($F8414="", "", _xlfn.XLOOKUP($F8414,accounts!$A$2:$A$86,accounts!$F$2:$F$86, "Other"))</f>
        <v>United States</v>
      </c>
      <c r="J8414" s="1" t="s">
        <v>324</v>
      </c>
    </row>
    <row r="8415">
      <c r="A8415" s="1" t="s">
        <v>8620</v>
      </c>
      <c r="B8415" s="1" t="s">
        <v>30</v>
      </c>
      <c r="C8415" s="1" t="str">
        <f t="array" ref="C8415">_xlfn.XLOOKUP($B8415, sales_teams!$A$2:$A$36, sales_teams!$B$2:$B$36)</f>
        <v>Melvin Marxen</v>
      </c>
      <c r="D8415" s="1" t="str">
        <f t="array" ref="D8415">_xlfn.XLOOKUP($B8415, sales_teams!$A$2:$A$36, sales_teams!$C$2:$C$36)</f>
        <v>Central</v>
      </c>
      <c r="E8415" s="1" t="s">
        <v>194</v>
      </c>
      <c r="G8415" s="1" t="str">
        <f t="array" ref="G8415">IF($F8415="", "", _xlfn.XLOOKUP($F8415,accounts!$A$2:$A$86,accounts!$B$2:$B$86, "Other"))</f>
        <v/>
      </c>
      <c r="H8415" s="1" t="str">
        <f t="array" ref="H8415">IF($F8415="", "", IFS(_xlfn.XLOOKUP($F8415, accounts!$A$2:$A$86, accounts!$E$2:$E$86, 0)&gt;=1000, "Enterprise", _xlfn.XLOOKUP($F8415, accounts!$A$2:$A$86, accounts!$E$2:$E$86, 0)&gt;=100, "Mid-Market", TRUE, "SMB"))</f>
        <v/>
      </c>
      <c r="I8415" s="1" t="str">
        <f t="array" ref="I8415">IF($F8415="", "", _xlfn.XLOOKUP($F8415,accounts!$A$2:$A$86,accounts!$F$2:$F$86, "Other"))</f>
        <v/>
      </c>
      <c r="J8415" s="1" t="s">
        <v>324</v>
      </c>
    </row>
    <row r="8416">
      <c r="A8416" s="1" t="s">
        <v>8621</v>
      </c>
      <c r="B8416" s="1" t="s">
        <v>30</v>
      </c>
      <c r="C8416" s="1" t="str">
        <f t="array" ref="C8416">_xlfn.XLOOKUP($B8416, sales_teams!$A$2:$A$36, sales_teams!$B$2:$B$36)</f>
        <v>Melvin Marxen</v>
      </c>
      <c r="D8416" s="1" t="str">
        <f t="array" ref="D8416">_xlfn.XLOOKUP($B8416, sales_teams!$A$2:$A$36, sales_teams!$C$2:$C$36)</f>
        <v>Central</v>
      </c>
      <c r="E8416" s="1" t="s">
        <v>194</v>
      </c>
      <c r="G8416" s="1" t="str">
        <f t="array" ref="G8416">IF($F8416="", "", _xlfn.XLOOKUP($F8416,accounts!$A$2:$A$86,accounts!$B$2:$B$86, "Other"))</f>
        <v/>
      </c>
      <c r="H8416" s="1" t="str">
        <f t="array" ref="H8416">IF($F8416="", "", IFS(_xlfn.XLOOKUP($F8416, accounts!$A$2:$A$86, accounts!$E$2:$E$86, 0)&gt;=1000, "Enterprise", _xlfn.XLOOKUP($F8416, accounts!$A$2:$A$86, accounts!$E$2:$E$86, 0)&gt;=100, "Mid-Market", TRUE, "SMB"))</f>
        <v/>
      </c>
      <c r="I8416" s="1" t="str">
        <f t="array" ref="I8416">IF($F8416="", "", _xlfn.XLOOKUP($F8416,accounts!$A$2:$A$86,accounts!$F$2:$F$86, "Other"))</f>
        <v/>
      </c>
      <c r="J8416" s="1" t="s">
        <v>324</v>
      </c>
    </row>
    <row r="8417">
      <c r="A8417" s="1" t="s">
        <v>8622</v>
      </c>
      <c r="B8417" s="1" t="s">
        <v>30</v>
      </c>
      <c r="C8417" s="1" t="str">
        <f t="array" ref="C8417">_xlfn.XLOOKUP($B8417, sales_teams!$A$2:$A$36, sales_teams!$B$2:$B$36)</f>
        <v>Melvin Marxen</v>
      </c>
      <c r="D8417" s="1" t="str">
        <f t="array" ref="D8417">_xlfn.XLOOKUP($B8417, sales_teams!$A$2:$A$36, sales_teams!$C$2:$C$36)</f>
        <v>Central</v>
      </c>
      <c r="E8417" s="1" t="s">
        <v>194</v>
      </c>
      <c r="G8417" s="1" t="str">
        <f t="array" ref="G8417">IF($F8417="", "", _xlfn.XLOOKUP($F8417,accounts!$A$2:$A$86,accounts!$B$2:$B$86, "Other"))</f>
        <v/>
      </c>
      <c r="H8417" s="1" t="str">
        <f t="array" ref="H8417">IF($F8417="", "", IFS(_xlfn.XLOOKUP($F8417, accounts!$A$2:$A$86, accounts!$E$2:$E$86, 0)&gt;=1000, "Enterprise", _xlfn.XLOOKUP($F8417, accounts!$A$2:$A$86, accounts!$E$2:$E$86, 0)&gt;=100, "Mid-Market", TRUE, "SMB"))</f>
        <v/>
      </c>
      <c r="I8417" s="1" t="str">
        <f t="array" ref="I8417">IF($F8417="", "", _xlfn.XLOOKUP($F8417,accounts!$A$2:$A$86,accounts!$F$2:$F$86, "Other"))</f>
        <v/>
      </c>
      <c r="J8417" s="1" t="s">
        <v>324</v>
      </c>
    </row>
    <row r="8418">
      <c r="A8418" s="1" t="s">
        <v>8623</v>
      </c>
      <c r="B8418" s="1" t="s">
        <v>30</v>
      </c>
      <c r="C8418" s="1" t="str">
        <f t="array" ref="C8418">_xlfn.XLOOKUP($B8418, sales_teams!$A$2:$A$36, sales_teams!$B$2:$B$36)</f>
        <v>Melvin Marxen</v>
      </c>
      <c r="D8418" s="1" t="str">
        <f t="array" ref="D8418">_xlfn.XLOOKUP($B8418, sales_teams!$A$2:$A$36, sales_teams!$C$2:$C$36)</f>
        <v>Central</v>
      </c>
      <c r="E8418" s="1" t="s">
        <v>194</v>
      </c>
      <c r="G8418" s="1" t="str">
        <f t="array" ref="G8418">IF($F8418="", "", _xlfn.XLOOKUP($F8418,accounts!$A$2:$A$86,accounts!$B$2:$B$86, "Other"))</f>
        <v/>
      </c>
      <c r="H8418" s="1" t="str">
        <f t="array" ref="H8418">IF($F8418="", "", IFS(_xlfn.XLOOKUP($F8418, accounts!$A$2:$A$86, accounts!$E$2:$E$86, 0)&gt;=1000, "Enterprise", _xlfn.XLOOKUP($F8418, accounts!$A$2:$A$86, accounts!$E$2:$E$86, 0)&gt;=100, "Mid-Market", TRUE, "SMB"))</f>
        <v/>
      </c>
      <c r="I8418" s="1" t="str">
        <f t="array" ref="I8418">IF($F8418="", "", _xlfn.XLOOKUP($F8418,accounts!$A$2:$A$86,accounts!$F$2:$F$86, "Other"))</f>
        <v/>
      </c>
      <c r="J8418" s="1" t="s">
        <v>324</v>
      </c>
    </row>
    <row r="8419">
      <c r="A8419" s="1" t="s">
        <v>8624</v>
      </c>
      <c r="B8419" s="1" t="s">
        <v>30</v>
      </c>
      <c r="C8419" s="1" t="str">
        <f t="array" ref="C8419">_xlfn.XLOOKUP($B8419, sales_teams!$A$2:$A$36, sales_teams!$B$2:$B$36)</f>
        <v>Melvin Marxen</v>
      </c>
      <c r="D8419" s="1" t="str">
        <f t="array" ref="D8419">_xlfn.XLOOKUP($B8419, sales_teams!$A$2:$A$36, sales_teams!$C$2:$C$36)</f>
        <v>Central</v>
      </c>
      <c r="E8419" s="1" t="s">
        <v>194</v>
      </c>
      <c r="G8419" s="1" t="str">
        <f t="array" ref="G8419">IF($F8419="", "", _xlfn.XLOOKUP($F8419,accounts!$A$2:$A$86,accounts!$B$2:$B$86, "Other"))</f>
        <v/>
      </c>
      <c r="H8419" s="1" t="str">
        <f t="array" ref="H8419">IF($F8419="", "", IFS(_xlfn.XLOOKUP($F8419, accounts!$A$2:$A$86, accounts!$E$2:$E$86, 0)&gt;=1000, "Enterprise", _xlfn.XLOOKUP($F8419, accounts!$A$2:$A$86, accounts!$E$2:$E$86, 0)&gt;=100, "Mid-Market", TRUE, "SMB"))</f>
        <v/>
      </c>
      <c r="I8419" s="1" t="str">
        <f t="array" ref="I8419">IF($F8419="", "", _xlfn.XLOOKUP($F8419,accounts!$A$2:$A$86,accounts!$F$2:$F$86, "Other"))</f>
        <v/>
      </c>
      <c r="J8419" s="1" t="s">
        <v>324</v>
      </c>
    </row>
    <row r="8420">
      <c r="A8420" s="1" t="s">
        <v>8625</v>
      </c>
      <c r="B8420" s="1" t="s">
        <v>30</v>
      </c>
      <c r="C8420" s="1" t="str">
        <f t="array" ref="C8420">_xlfn.XLOOKUP($B8420, sales_teams!$A$2:$A$36, sales_teams!$B$2:$B$36)</f>
        <v>Melvin Marxen</v>
      </c>
      <c r="D8420" s="1" t="str">
        <f t="array" ref="D8420">_xlfn.XLOOKUP($B8420, sales_teams!$A$2:$A$36, sales_teams!$C$2:$C$36)</f>
        <v>Central</v>
      </c>
      <c r="E8420" s="1" t="s">
        <v>194</v>
      </c>
      <c r="G8420" s="1" t="str">
        <f t="array" ref="G8420">IF($F8420="", "", _xlfn.XLOOKUP($F8420,accounts!$A$2:$A$86,accounts!$B$2:$B$86, "Other"))</f>
        <v/>
      </c>
      <c r="H8420" s="1" t="str">
        <f t="array" ref="H8420">IF($F8420="", "", IFS(_xlfn.XLOOKUP($F8420, accounts!$A$2:$A$86, accounts!$E$2:$E$86, 0)&gt;=1000, "Enterprise", _xlfn.XLOOKUP($F8420, accounts!$A$2:$A$86, accounts!$E$2:$E$86, 0)&gt;=100, "Mid-Market", TRUE, "SMB"))</f>
        <v/>
      </c>
      <c r="I8420" s="1" t="str">
        <f t="array" ref="I8420">IF($F8420="", "", _xlfn.XLOOKUP($F8420,accounts!$A$2:$A$86,accounts!$F$2:$F$86, "Other"))</f>
        <v/>
      </c>
      <c r="J8420" s="1" t="s">
        <v>324</v>
      </c>
    </row>
    <row r="8421">
      <c r="A8421" s="1" t="s">
        <v>8626</v>
      </c>
      <c r="B8421" s="1" t="s">
        <v>30</v>
      </c>
      <c r="C8421" s="1" t="str">
        <f t="array" ref="C8421">_xlfn.XLOOKUP($B8421, sales_teams!$A$2:$A$36, sales_teams!$B$2:$B$36)</f>
        <v>Melvin Marxen</v>
      </c>
      <c r="D8421" s="1" t="str">
        <f t="array" ref="D8421">_xlfn.XLOOKUP($B8421, sales_teams!$A$2:$A$36, sales_teams!$C$2:$C$36)</f>
        <v>Central</v>
      </c>
      <c r="E8421" s="1" t="s">
        <v>194</v>
      </c>
      <c r="G8421" s="1" t="str">
        <f t="array" ref="G8421">IF($F8421="", "", _xlfn.XLOOKUP($F8421,accounts!$A$2:$A$86,accounts!$B$2:$B$86, "Other"))</f>
        <v/>
      </c>
      <c r="H8421" s="1" t="str">
        <f t="array" ref="H8421">IF($F8421="", "", IFS(_xlfn.XLOOKUP($F8421, accounts!$A$2:$A$86, accounts!$E$2:$E$86, 0)&gt;=1000, "Enterprise", _xlfn.XLOOKUP($F8421, accounts!$A$2:$A$86, accounts!$E$2:$E$86, 0)&gt;=100, "Mid-Market", TRUE, "SMB"))</f>
        <v/>
      </c>
      <c r="I8421" s="1" t="str">
        <f t="array" ref="I8421">IF($F8421="", "", _xlfn.XLOOKUP($F8421,accounts!$A$2:$A$86,accounts!$F$2:$F$86, "Other"))</f>
        <v/>
      </c>
      <c r="J8421" s="1" t="s">
        <v>324</v>
      </c>
    </row>
    <row r="8422">
      <c r="A8422" s="1" t="s">
        <v>8627</v>
      </c>
      <c r="B8422" s="1" t="s">
        <v>30</v>
      </c>
      <c r="C8422" s="1" t="str">
        <f t="array" ref="C8422">_xlfn.XLOOKUP($B8422, sales_teams!$A$2:$A$36, sales_teams!$B$2:$B$36)</f>
        <v>Melvin Marxen</v>
      </c>
      <c r="D8422" s="1" t="str">
        <f t="array" ref="D8422">_xlfn.XLOOKUP($B8422, sales_teams!$A$2:$A$36, sales_teams!$C$2:$C$36)</f>
        <v>Central</v>
      </c>
      <c r="E8422" s="1" t="s">
        <v>194</v>
      </c>
      <c r="G8422" s="1" t="str">
        <f t="array" ref="G8422">IF($F8422="", "", _xlfn.XLOOKUP($F8422,accounts!$A$2:$A$86,accounts!$B$2:$B$86, "Other"))</f>
        <v/>
      </c>
      <c r="H8422" s="1" t="str">
        <f t="array" ref="H8422">IF($F8422="", "", IFS(_xlfn.XLOOKUP($F8422, accounts!$A$2:$A$86, accounts!$E$2:$E$86, 0)&gt;=1000, "Enterprise", _xlfn.XLOOKUP($F8422, accounts!$A$2:$A$86, accounts!$E$2:$E$86, 0)&gt;=100, "Mid-Market", TRUE, "SMB"))</f>
        <v/>
      </c>
      <c r="I8422" s="1" t="str">
        <f t="array" ref="I8422">IF($F8422="", "", _xlfn.XLOOKUP($F8422,accounts!$A$2:$A$86,accounts!$F$2:$F$86, "Other"))</f>
        <v/>
      </c>
      <c r="J8422" s="1" t="s">
        <v>324</v>
      </c>
    </row>
    <row r="8423">
      <c r="A8423" s="1" t="s">
        <v>8628</v>
      </c>
      <c r="B8423" s="1" t="s">
        <v>30</v>
      </c>
      <c r="C8423" s="1" t="str">
        <f t="array" ref="C8423">_xlfn.XLOOKUP($B8423, sales_teams!$A$2:$A$36, sales_teams!$B$2:$B$36)</f>
        <v>Melvin Marxen</v>
      </c>
      <c r="D8423" s="1" t="str">
        <f t="array" ref="D8423">_xlfn.XLOOKUP($B8423, sales_teams!$A$2:$A$36, sales_teams!$C$2:$C$36)</f>
        <v>Central</v>
      </c>
      <c r="E8423" s="1" t="s">
        <v>194</v>
      </c>
      <c r="G8423" s="1" t="str">
        <f t="array" ref="G8423">IF($F8423="", "", _xlfn.XLOOKUP($F8423,accounts!$A$2:$A$86,accounts!$B$2:$B$86, "Other"))</f>
        <v/>
      </c>
      <c r="H8423" s="1" t="str">
        <f t="array" ref="H8423">IF($F8423="", "", IFS(_xlfn.XLOOKUP($F8423, accounts!$A$2:$A$86, accounts!$E$2:$E$86, 0)&gt;=1000, "Enterprise", _xlfn.XLOOKUP($F8423, accounts!$A$2:$A$86, accounts!$E$2:$E$86, 0)&gt;=100, "Mid-Market", TRUE, "SMB"))</f>
        <v/>
      </c>
      <c r="I8423" s="1" t="str">
        <f t="array" ref="I8423">IF($F8423="", "", _xlfn.XLOOKUP($F8423,accounts!$A$2:$A$86,accounts!$F$2:$F$86, "Other"))</f>
        <v/>
      </c>
      <c r="J8423" s="1" t="s">
        <v>324</v>
      </c>
    </row>
    <row r="8424">
      <c r="A8424" s="1" t="s">
        <v>8629</v>
      </c>
      <c r="B8424" s="1" t="s">
        <v>30</v>
      </c>
      <c r="C8424" s="1" t="str">
        <f t="array" ref="C8424">_xlfn.XLOOKUP($B8424, sales_teams!$A$2:$A$36, sales_teams!$B$2:$B$36)</f>
        <v>Melvin Marxen</v>
      </c>
      <c r="D8424" s="1" t="str">
        <f t="array" ref="D8424">_xlfn.XLOOKUP($B8424, sales_teams!$A$2:$A$36, sales_teams!$C$2:$C$36)</f>
        <v>Central</v>
      </c>
      <c r="E8424" s="1" t="s">
        <v>148</v>
      </c>
      <c r="F8424" s="1" t="s">
        <v>29</v>
      </c>
      <c r="G8424" s="1" t="str">
        <f t="array" ref="G8424">IF($F8424="", "", _xlfn.XLOOKUP($F8424,accounts!$A$2:$A$86,accounts!$B$2:$B$86, "Other"))</f>
        <v>medical</v>
      </c>
      <c r="H8424" s="1" t="str">
        <f t="array" ref="H8424">IF($F8424="", "", IFS(_xlfn.XLOOKUP($F8424, accounts!$A$2:$A$86, accounts!$E$2:$E$86, 0)&gt;=1000, "Enterprise", _xlfn.XLOOKUP($F8424, accounts!$A$2:$A$86, accounts!$E$2:$E$86, 0)&gt;=100, "Mid-Market", TRUE, "SMB"))</f>
        <v>Enterprise</v>
      </c>
      <c r="I8424" s="1" t="str">
        <f t="array" ref="I8424">IF($F8424="", "", _xlfn.XLOOKUP($F8424,accounts!$A$2:$A$86,accounts!$F$2:$F$86, "Other"))</f>
        <v>Philipines</v>
      </c>
      <c r="J8424" s="1" t="s">
        <v>324</v>
      </c>
    </row>
    <row r="8425">
      <c r="A8425" s="1" t="s">
        <v>8630</v>
      </c>
      <c r="B8425" s="1" t="s">
        <v>30</v>
      </c>
      <c r="C8425" s="1" t="str">
        <f t="array" ref="C8425">_xlfn.XLOOKUP($B8425, sales_teams!$A$2:$A$36, sales_teams!$B$2:$B$36)</f>
        <v>Melvin Marxen</v>
      </c>
      <c r="D8425" s="1" t="str">
        <f t="array" ref="D8425">_xlfn.XLOOKUP($B8425, sales_teams!$A$2:$A$36, sales_teams!$C$2:$C$36)</f>
        <v>Central</v>
      </c>
      <c r="E8425" s="1" t="s">
        <v>148</v>
      </c>
      <c r="F8425" s="1" t="s">
        <v>36</v>
      </c>
      <c r="G8425" s="1" t="str">
        <f t="array" ref="G8425">IF($F8425="", "", _xlfn.XLOOKUP($F8425,accounts!$A$2:$A$86,accounts!$B$2:$B$86, "Other"))</f>
        <v>retail</v>
      </c>
      <c r="H8425" s="1" t="str">
        <f t="array" ref="H8425">IF($F8425="", "", IFS(_xlfn.XLOOKUP($F8425, accounts!$A$2:$A$86, accounts!$E$2:$E$86, 0)&gt;=1000, "Enterprise", _xlfn.XLOOKUP($F8425, accounts!$A$2:$A$86, accounts!$E$2:$E$86, 0)&gt;=100, "Mid-Market", TRUE, "SMB"))</f>
        <v>Enterprise</v>
      </c>
      <c r="I8425" s="1" t="str">
        <f t="array" ref="I8425">IF($F8425="", "", _xlfn.XLOOKUP($F8425,accounts!$A$2:$A$86,accounts!$F$2:$F$86, "Other"))</f>
        <v>United States</v>
      </c>
      <c r="J8425" s="1" t="s">
        <v>324</v>
      </c>
    </row>
    <row r="8426">
      <c r="A8426" s="1" t="s">
        <v>8631</v>
      </c>
      <c r="B8426" s="1" t="s">
        <v>30</v>
      </c>
      <c r="C8426" s="1" t="str">
        <f t="array" ref="C8426">_xlfn.XLOOKUP($B8426, sales_teams!$A$2:$A$36, sales_teams!$B$2:$B$36)</f>
        <v>Melvin Marxen</v>
      </c>
      <c r="D8426" s="1" t="str">
        <f t="array" ref="D8426">_xlfn.XLOOKUP($B8426, sales_teams!$A$2:$A$36, sales_teams!$C$2:$C$36)</f>
        <v>Central</v>
      </c>
      <c r="E8426" s="1" t="s">
        <v>148</v>
      </c>
      <c r="F8426" s="1" t="s">
        <v>40</v>
      </c>
      <c r="G8426" s="1" t="str">
        <f t="array" ref="G8426">IF($F8426="", "", _xlfn.XLOOKUP($F8426,accounts!$A$2:$A$86,accounts!$B$2:$B$86, "Other"))</f>
        <v>technology</v>
      </c>
      <c r="H8426" s="1" t="str">
        <f t="array" ref="H8426">IF($F8426="", "", IFS(_xlfn.XLOOKUP($F8426, accounts!$A$2:$A$86, accounts!$E$2:$E$86, 0)&gt;=1000, "Enterprise", _xlfn.XLOOKUP($F8426, accounts!$A$2:$A$86, accounts!$E$2:$E$86, 0)&gt;=100, "Mid-Market", TRUE, "SMB"))</f>
        <v>Enterprise</v>
      </c>
      <c r="I8426" s="1" t="str">
        <f t="array" ref="I8426">IF($F8426="", "", _xlfn.XLOOKUP($F8426,accounts!$A$2:$A$86,accounts!$F$2:$F$86, "Other"))</f>
        <v>United States</v>
      </c>
      <c r="J8426" s="1" t="s">
        <v>324</v>
      </c>
    </row>
    <row r="8427">
      <c r="A8427" s="1" t="s">
        <v>8632</v>
      </c>
      <c r="B8427" s="1" t="s">
        <v>30</v>
      </c>
      <c r="C8427" s="1" t="str">
        <f t="array" ref="C8427">_xlfn.XLOOKUP($B8427, sales_teams!$A$2:$A$36, sales_teams!$B$2:$B$36)</f>
        <v>Melvin Marxen</v>
      </c>
      <c r="D8427" s="1" t="str">
        <f t="array" ref="D8427">_xlfn.XLOOKUP($B8427, sales_teams!$A$2:$A$36, sales_teams!$C$2:$C$36)</f>
        <v>Central</v>
      </c>
      <c r="E8427" s="1" t="s">
        <v>148</v>
      </c>
      <c r="F8427" s="1" t="s">
        <v>59</v>
      </c>
      <c r="G8427" s="1" t="str">
        <f t="array" ref="G8427">IF($F8427="", "", _xlfn.XLOOKUP($F8427,accounts!$A$2:$A$86,accounts!$B$2:$B$86, "Other"))</f>
        <v>medical</v>
      </c>
      <c r="H8427" s="1" t="str">
        <f t="array" ref="H8427">IF($F8427="", "", IFS(_xlfn.XLOOKUP($F8427, accounts!$A$2:$A$86, accounts!$E$2:$E$86, 0)&gt;=1000, "Enterprise", _xlfn.XLOOKUP($F8427, accounts!$A$2:$A$86, accounts!$E$2:$E$86, 0)&gt;=100, "Mid-Market", TRUE, "SMB"))</f>
        <v>SMB</v>
      </c>
      <c r="I8427" s="1" t="str">
        <f t="array" ref="I8427">IF($F8427="", "", _xlfn.XLOOKUP($F8427,accounts!$A$2:$A$86,accounts!$F$2:$F$86, "Other"))</f>
        <v>United States</v>
      </c>
      <c r="J8427" s="1" t="s">
        <v>324</v>
      </c>
    </row>
    <row r="8428">
      <c r="A8428" s="1" t="s">
        <v>8633</v>
      </c>
      <c r="B8428" s="1" t="s">
        <v>30</v>
      </c>
      <c r="C8428" s="1" t="str">
        <f t="array" ref="C8428">_xlfn.XLOOKUP($B8428, sales_teams!$A$2:$A$36, sales_teams!$B$2:$B$36)</f>
        <v>Melvin Marxen</v>
      </c>
      <c r="D8428" s="1" t="str">
        <f t="array" ref="D8428">_xlfn.XLOOKUP($B8428, sales_teams!$A$2:$A$36, sales_teams!$C$2:$C$36)</f>
        <v>Central</v>
      </c>
      <c r="E8428" s="1" t="s">
        <v>148</v>
      </c>
      <c r="F8428" s="1" t="s">
        <v>59</v>
      </c>
      <c r="G8428" s="1" t="str">
        <f t="array" ref="G8428">IF($F8428="", "", _xlfn.XLOOKUP($F8428,accounts!$A$2:$A$86,accounts!$B$2:$B$86, "Other"))</f>
        <v>medical</v>
      </c>
      <c r="H8428" s="1" t="str">
        <f t="array" ref="H8428">IF($F8428="", "", IFS(_xlfn.XLOOKUP($F8428, accounts!$A$2:$A$86, accounts!$E$2:$E$86, 0)&gt;=1000, "Enterprise", _xlfn.XLOOKUP($F8428, accounts!$A$2:$A$86, accounts!$E$2:$E$86, 0)&gt;=100, "Mid-Market", TRUE, "SMB"))</f>
        <v>SMB</v>
      </c>
      <c r="I8428" s="1" t="str">
        <f t="array" ref="I8428">IF($F8428="", "", _xlfn.XLOOKUP($F8428,accounts!$A$2:$A$86,accounts!$F$2:$F$86, "Other"))</f>
        <v>United States</v>
      </c>
      <c r="J8428" s="1" t="s">
        <v>324</v>
      </c>
    </row>
    <row r="8429">
      <c r="A8429" s="1" t="s">
        <v>8634</v>
      </c>
      <c r="B8429" s="1" t="s">
        <v>30</v>
      </c>
      <c r="C8429" s="1" t="str">
        <f t="array" ref="C8429">_xlfn.XLOOKUP($B8429, sales_teams!$A$2:$A$36, sales_teams!$B$2:$B$36)</f>
        <v>Melvin Marxen</v>
      </c>
      <c r="D8429" s="1" t="str">
        <f t="array" ref="D8429">_xlfn.XLOOKUP($B8429, sales_teams!$A$2:$A$36, sales_teams!$C$2:$C$36)</f>
        <v>Central</v>
      </c>
      <c r="E8429" s="1" t="s">
        <v>148</v>
      </c>
      <c r="F8429" s="1" t="s">
        <v>81</v>
      </c>
      <c r="G8429" s="1" t="str">
        <f t="array" ref="G8429">IF($F8429="", "", _xlfn.XLOOKUP($F8429,accounts!$A$2:$A$86,accounts!$B$2:$B$86, "Other"))</f>
        <v>technology</v>
      </c>
      <c r="H8429" s="1" t="str">
        <f t="array" ref="H8429">IF($F8429="", "", IFS(_xlfn.XLOOKUP($F8429, accounts!$A$2:$A$86, accounts!$E$2:$E$86, 0)&gt;=1000, "Enterprise", _xlfn.XLOOKUP($F8429, accounts!$A$2:$A$86, accounts!$E$2:$E$86, 0)&gt;=100, "Mid-Market", TRUE, "SMB"))</f>
        <v>Enterprise</v>
      </c>
      <c r="I8429" s="1" t="str">
        <f t="array" ref="I8429">IF($F8429="", "", _xlfn.XLOOKUP($F8429,accounts!$A$2:$A$86,accounts!$F$2:$F$86, "Other"))</f>
        <v>United States</v>
      </c>
      <c r="J8429" s="1" t="s">
        <v>324</v>
      </c>
    </row>
    <row r="8430">
      <c r="A8430" s="1" t="s">
        <v>8635</v>
      </c>
      <c r="B8430" s="1" t="s">
        <v>30</v>
      </c>
      <c r="C8430" s="1" t="str">
        <f t="array" ref="C8430">_xlfn.XLOOKUP($B8430, sales_teams!$A$2:$A$36, sales_teams!$B$2:$B$36)</f>
        <v>Melvin Marxen</v>
      </c>
      <c r="D8430" s="1" t="str">
        <f t="array" ref="D8430">_xlfn.XLOOKUP($B8430, sales_teams!$A$2:$A$36, sales_teams!$C$2:$C$36)</f>
        <v>Central</v>
      </c>
      <c r="E8430" s="1" t="s">
        <v>148</v>
      </c>
      <c r="F8430" s="1" t="s">
        <v>82</v>
      </c>
      <c r="G8430" s="1" t="str">
        <f t="array" ref="G8430">IF($F8430="", "", _xlfn.XLOOKUP($F8430,accounts!$A$2:$A$86,accounts!$B$2:$B$86, "Other"))</f>
        <v>software</v>
      </c>
      <c r="H8430" s="1" t="str">
        <f t="array" ref="H8430">IF($F8430="", "", IFS(_xlfn.XLOOKUP($F8430, accounts!$A$2:$A$86, accounts!$E$2:$E$86, 0)&gt;=1000, "Enterprise", _xlfn.XLOOKUP($F8430, accounts!$A$2:$A$86, accounts!$E$2:$E$86, 0)&gt;=100, "Mid-Market", TRUE, "SMB"))</f>
        <v>Enterprise</v>
      </c>
      <c r="I8430" s="1" t="str">
        <f t="array" ref="I8430">IF($F8430="", "", _xlfn.XLOOKUP($F8430,accounts!$A$2:$A$86,accounts!$F$2:$F$86, "Other"))</f>
        <v>United States</v>
      </c>
      <c r="J8430" s="1" t="s">
        <v>324</v>
      </c>
    </row>
    <row r="8431">
      <c r="A8431" s="1" t="s">
        <v>8636</v>
      </c>
      <c r="B8431" s="1" t="s">
        <v>30</v>
      </c>
      <c r="C8431" s="1" t="str">
        <f t="array" ref="C8431">_xlfn.XLOOKUP($B8431, sales_teams!$A$2:$A$36, sales_teams!$B$2:$B$36)</f>
        <v>Melvin Marxen</v>
      </c>
      <c r="D8431" s="1" t="str">
        <f t="array" ref="D8431">_xlfn.XLOOKUP($B8431, sales_teams!$A$2:$A$36, sales_teams!$C$2:$C$36)</f>
        <v>Central</v>
      </c>
      <c r="E8431" s="1" t="s">
        <v>148</v>
      </c>
      <c r="F8431" s="1" t="s">
        <v>85</v>
      </c>
      <c r="G8431" s="1" t="str">
        <f t="array" ref="G8431">IF($F8431="", "", _xlfn.XLOOKUP($F8431,accounts!$A$2:$A$86,accounts!$B$2:$B$86, "Other"))</f>
        <v>telecommunications</v>
      </c>
      <c r="H8431" s="1" t="str">
        <f t="array" ref="H8431">IF($F8431="", "", IFS(_xlfn.XLOOKUP($F8431, accounts!$A$2:$A$86, accounts!$E$2:$E$86, 0)&gt;=1000, "Enterprise", _xlfn.XLOOKUP($F8431, accounts!$A$2:$A$86, accounts!$E$2:$E$86, 0)&gt;=100, "Mid-Market", TRUE, "SMB"))</f>
        <v>Enterprise</v>
      </c>
      <c r="I8431" s="1" t="str">
        <f t="array" ref="I8431">IF($F8431="", "", _xlfn.XLOOKUP($F8431,accounts!$A$2:$A$86,accounts!$F$2:$F$86, "Other"))</f>
        <v>United States</v>
      </c>
      <c r="J8431" s="1" t="s">
        <v>324</v>
      </c>
    </row>
    <row r="8432">
      <c r="A8432" s="1" t="s">
        <v>8637</v>
      </c>
      <c r="B8432" s="1" t="s">
        <v>30</v>
      </c>
      <c r="C8432" s="1" t="str">
        <f t="array" ref="C8432">_xlfn.XLOOKUP($B8432, sales_teams!$A$2:$A$36, sales_teams!$B$2:$B$36)</f>
        <v>Melvin Marxen</v>
      </c>
      <c r="D8432" s="1" t="str">
        <f t="array" ref="D8432">_xlfn.XLOOKUP($B8432, sales_teams!$A$2:$A$36, sales_teams!$C$2:$C$36)</f>
        <v>Central</v>
      </c>
      <c r="E8432" s="1" t="s">
        <v>148</v>
      </c>
      <c r="F8432" s="1" t="s">
        <v>85</v>
      </c>
      <c r="G8432" s="1" t="str">
        <f t="array" ref="G8432">IF($F8432="", "", _xlfn.XLOOKUP($F8432,accounts!$A$2:$A$86,accounts!$B$2:$B$86, "Other"))</f>
        <v>telecommunications</v>
      </c>
      <c r="H8432" s="1" t="str">
        <f t="array" ref="H8432">IF($F8432="", "", IFS(_xlfn.XLOOKUP($F8432, accounts!$A$2:$A$86, accounts!$E$2:$E$86, 0)&gt;=1000, "Enterprise", _xlfn.XLOOKUP($F8432, accounts!$A$2:$A$86, accounts!$E$2:$E$86, 0)&gt;=100, "Mid-Market", TRUE, "SMB"))</f>
        <v>Enterprise</v>
      </c>
      <c r="I8432" s="1" t="str">
        <f t="array" ref="I8432">IF($F8432="", "", _xlfn.XLOOKUP($F8432,accounts!$A$2:$A$86,accounts!$F$2:$F$86, "Other"))</f>
        <v>United States</v>
      </c>
      <c r="J8432" s="1" t="s">
        <v>324</v>
      </c>
    </row>
    <row r="8433">
      <c r="A8433" s="1" t="s">
        <v>8638</v>
      </c>
      <c r="B8433" s="1" t="s">
        <v>30</v>
      </c>
      <c r="C8433" s="1" t="str">
        <f t="array" ref="C8433">_xlfn.XLOOKUP($B8433, sales_teams!$A$2:$A$36, sales_teams!$B$2:$B$36)</f>
        <v>Melvin Marxen</v>
      </c>
      <c r="D8433" s="1" t="str">
        <f t="array" ref="D8433">_xlfn.XLOOKUP($B8433, sales_teams!$A$2:$A$36, sales_teams!$C$2:$C$36)</f>
        <v>Central</v>
      </c>
      <c r="E8433" s="1" t="s">
        <v>148</v>
      </c>
      <c r="F8433" s="1" t="s">
        <v>91</v>
      </c>
      <c r="G8433" s="1" t="str">
        <f t="array" ref="G8433">IF($F8433="", "", _xlfn.XLOOKUP($F8433,accounts!$A$2:$A$86,accounts!$B$2:$B$86, "Other"))</f>
        <v>employment</v>
      </c>
      <c r="H8433" s="1" t="str">
        <f t="array" ref="H8433">IF($F8433="", "", IFS(_xlfn.XLOOKUP($F8433, accounts!$A$2:$A$86, accounts!$E$2:$E$86, 0)&gt;=1000, "Enterprise", _xlfn.XLOOKUP($F8433, accounts!$A$2:$A$86, accounts!$E$2:$E$86, 0)&gt;=100, "Mid-Market", TRUE, "SMB"))</f>
        <v>Enterprise</v>
      </c>
      <c r="I8433" s="1" t="str">
        <f t="array" ref="I8433">IF($F8433="", "", _xlfn.XLOOKUP($F8433,accounts!$A$2:$A$86,accounts!$F$2:$F$86, "Other"))</f>
        <v>United States</v>
      </c>
      <c r="J8433" s="1" t="s">
        <v>324</v>
      </c>
    </row>
    <row r="8434">
      <c r="A8434" s="1" t="s">
        <v>8639</v>
      </c>
      <c r="B8434" s="1" t="s">
        <v>30</v>
      </c>
      <c r="C8434" s="1" t="str">
        <f t="array" ref="C8434">_xlfn.XLOOKUP($B8434, sales_teams!$A$2:$A$36, sales_teams!$B$2:$B$36)</f>
        <v>Melvin Marxen</v>
      </c>
      <c r="D8434" s="1" t="str">
        <f t="array" ref="D8434">_xlfn.XLOOKUP($B8434, sales_teams!$A$2:$A$36, sales_teams!$C$2:$C$36)</f>
        <v>Central</v>
      </c>
      <c r="E8434" s="1" t="s">
        <v>148</v>
      </c>
      <c r="F8434" s="1" t="s">
        <v>121</v>
      </c>
      <c r="G8434" s="1" t="str">
        <f t="array" ref="G8434">IF($F8434="", "", _xlfn.XLOOKUP($F8434,accounts!$A$2:$A$86,accounts!$B$2:$B$86, "Other"))</f>
        <v>telecommunications</v>
      </c>
      <c r="H8434" s="1" t="str">
        <f t="array" ref="H8434">IF($F8434="", "", IFS(_xlfn.XLOOKUP($F8434, accounts!$A$2:$A$86, accounts!$E$2:$E$86, 0)&gt;=1000, "Enterprise", _xlfn.XLOOKUP($F8434, accounts!$A$2:$A$86, accounts!$E$2:$E$86, 0)&gt;=100, "Mid-Market", TRUE, "SMB"))</f>
        <v>Enterprise</v>
      </c>
      <c r="I8434" s="1" t="str">
        <f t="array" ref="I8434">IF($F8434="", "", _xlfn.XLOOKUP($F8434,accounts!$A$2:$A$86,accounts!$F$2:$F$86, "Other"))</f>
        <v>United States</v>
      </c>
      <c r="J8434" s="1" t="s">
        <v>324</v>
      </c>
    </row>
    <row r="8435">
      <c r="A8435" s="1" t="s">
        <v>8640</v>
      </c>
      <c r="B8435" s="1" t="s">
        <v>30</v>
      </c>
      <c r="C8435" s="1" t="str">
        <f t="array" ref="C8435">_xlfn.XLOOKUP($B8435, sales_teams!$A$2:$A$36, sales_teams!$B$2:$B$36)</f>
        <v>Melvin Marxen</v>
      </c>
      <c r="D8435" s="1" t="str">
        <f t="array" ref="D8435">_xlfn.XLOOKUP($B8435, sales_teams!$A$2:$A$36, sales_teams!$C$2:$C$36)</f>
        <v>Central</v>
      </c>
      <c r="E8435" s="1" t="s">
        <v>148</v>
      </c>
      <c r="F8435" s="1" t="s">
        <v>78</v>
      </c>
      <c r="G8435" s="1" t="str">
        <f t="array" ref="G8435">IF($F8435="", "", _xlfn.XLOOKUP($F8435,accounts!$A$2:$A$86,accounts!$B$2:$B$86, "Other"))</f>
        <v>marketing</v>
      </c>
      <c r="H8435" s="1" t="str">
        <f t="array" ref="H8435">IF($F8435="", "", IFS(_xlfn.XLOOKUP($F8435, accounts!$A$2:$A$86, accounts!$E$2:$E$86, 0)&gt;=1000, "Enterprise", _xlfn.XLOOKUP($F8435, accounts!$A$2:$A$86, accounts!$E$2:$E$86, 0)&gt;=100, "Mid-Market", TRUE, "SMB"))</f>
        <v>Enterprise</v>
      </c>
      <c r="I8435" s="1" t="str">
        <f t="array" ref="I8435">IF($F8435="", "", _xlfn.XLOOKUP($F8435,accounts!$A$2:$A$86,accounts!$F$2:$F$86, "Other"))</f>
        <v>United States</v>
      </c>
      <c r="J8435" s="1" t="s">
        <v>324</v>
      </c>
    </row>
    <row r="8436">
      <c r="A8436" s="1" t="s">
        <v>8641</v>
      </c>
      <c r="B8436" s="1" t="s">
        <v>30</v>
      </c>
      <c r="C8436" s="1" t="str">
        <f t="array" ref="C8436">_xlfn.XLOOKUP($B8436, sales_teams!$A$2:$A$36, sales_teams!$B$2:$B$36)</f>
        <v>Melvin Marxen</v>
      </c>
      <c r="D8436" s="1" t="str">
        <f t="array" ref="D8436">_xlfn.XLOOKUP($B8436, sales_teams!$A$2:$A$36, sales_teams!$C$2:$C$36)</f>
        <v>Central</v>
      </c>
      <c r="E8436" s="1" t="s">
        <v>148</v>
      </c>
      <c r="F8436" s="1" t="s">
        <v>123</v>
      </c>
      <c r="G8436" s="1" t="str">
        <f t="array" ref="G8436">IF($F8436="", "", _xlfn.XLOOKUP($F8436,accounts!$A$2:$A$86,accounts!$B$2:$B$86, "Other"))</f>
        <v>technology</v>
      </c>
      <c r="H8436" s="1" t="str">
        <f t="array" ref="H8436">IF($F8436="", "", IFS(_xlfn.XLOOKUP($F8436, accounts!$A$2:$A$86, accounts!$E$2:$E$86, 0)&gt;=1000, "Enterprise", _xlfn.XLOOKUP($F8436, accounts!$A$2:$A$86, accounts!$E$2:$E$86, 0)&gt;=100, "Mid-Market", TRUE, "SMB"))</f>
        <v>Enterprise</v>
      </c>
      <c r="I8436" s="1" t="str">
        <f t="array" ref="I8436">IF($F8436="", "", _xlfn.XLOOKUP($F8436,accounts!$A$2:$A$86,accounts!$F$2:$F$86, "Other"))</f>
        <v>United States</v>
      </c>
      <c r="J8436" s="1" t="s">
        <v>324</v>
      </c>
    </row>
    <row r="8437">
      <c r="A8437" s="1" t="s">
        <v>8642</v>
      </c>
      <c r="B8437" s="1" t="s">
        <v>30</v>
      </c>
      <c r="C8437" s="1" t="str">
        <f t="array" ref="C8437">_xlfn.XLOOKUP($B8437, sales_teams!$A$2:$A$36, sales_teams!$B$2:$B$36)</f>
        <v>Melvin Marxen</v>
      </c>
      <c r="D8437" s="1" t="str">
        <f t="array" ref="D8437">_xlfn.XLOOKUP($B8437, sales_teams!$A$2:$A$36, sales_teams!$C$2:$C$36)</f>
        <v>Central</v>
      </c>
      <c r="E8437" s="1" t="s">
        <v>148</v>
      </c>
      <c r="F8437" s="1" t="s">
        <v>141</v>
      </c>
      <c r="G8437" s="1" t="str">
        <f t="array" ref="G8437">IF($F8437="", "", _xlfn.XLOOKUP($F8437,accounts!$A$2:$A$86,accounts!$B$2:$B$86, "Other"))</f>
        <v>finance</v>
      </c>
      <c r="H8437" s="1" t="str">
        <f t="array" ref="H8437">IF($F8437="", "", IFS(_xlfn.XLOOKUP($F8437, accounts!$A$2:$A$86, accounts!$E$2:$E$86, 0)&gt;=1000, "Enterprise", _xlfn.XLOOKUP($F8437, accounts!$A$2:$A$86, accounts!$E$2:$E$86, 0)&gt;=100, "Mid-Market", TRUE, "SMB"))</f>
        <v>Mid-Market</v>
      </c>
      <c r="I8437" s="1" t="str">
        <f t="array" ref="I8437">IF($F8437="", "", _xlfn.XLOOKUP($F8437,accounts!$A$2:$A$86,accounts!$F$2:$F$86, "Other"))</f>
        <v>United States</v>
      </c>
      <c r="J8437" s="1" t="s">
        <v>324</v>
      </c>
    </row>
    <row r="8438">
      <c r="A8438" s="1" t="s">
        <v>8643</v>
      </c>
      <c r="B8438" s="1" t="s">
        <v>30</v>
      </c>
      <c r="C8438" s="1" t="str">
        <f t="array" ref="C8438">_xlfn.XLOOKUP($B8438, sales_teams!$A$2:$A$36, sales_teams!$B$2:$B$36)</f>
        <v>Melvin Marxen</v>
      </c>
      <c r="D8438" s="1" t="str">
        <f t="array" ref="D8438">_xlfn.XLOOKUP($B8438, sales_teams!$A$2:$A$36, sales_teams!$C$2:$C$36)</f>
        <v>Central</v>
      </c>
      <c r="E8438" s="1" t="s">
        <v>148</v>
      </c>
      <c r="F8438" s="1" t="s">
        <v>143</v>
      </c>
      <c r="G8438" s="1" t="str">
        <f t="array" ref="G8438">IF($F8438="", "", _xlfn.XLOOKUP($F8438,accounts!$A$2:$A$86,accounts!$B$2:$B$86, "Other"))</f>
        <v>entertainment</v>
      </c>
      <c r="H8438" s="1" t="str">
        <f t="array" ref="H8438">IF($F8438="", "", IFS(_xlfn.XLOOKUP($F8438, accounts!$A$2:$A$86, accounts!$E$2:$E$86, 0)&gt;=1000, "Enterprise", _xlfn.XLOOKUP($F8438, accounts!$A$2:$A$86, accounts!$E$2:$E$86, 0)&gt;=100, "Mid-Market", TRUE, "SMB"))</f>
        <v>Mid-Market</v>
      </c>
      <c r="I8438" s="1" t="str">
        <f t="array" ref="I8438">IF($F8438="", "", _xlfn.XLOOKUP($F8438,accounts!$A$2:$A$86,accounts!$F$2:$F$86, "Other"))</f>
        <v>United States</v>
      </c>
      <c r="J8438" s="1" t="s">
        <v>324</v>
      </c>
    </row>
    <row r="8439">
      <c r="A8439" s="1" t="s">
        <v>8644</v>
      </c>
      <c r="B8439" s="1" t="s">
        <v>30</v>
      </c>
      <c r="C8439" s="1" t="str">
        <f t="array" ref="C8439">_xlfn.XLOOKUP($B8439, sales_teams!$A$2:$A$36, sales_teams!$B$2:$B$36)</f>
        <v>Melvin Marxen</v>
      </c>
      <c r="D8439" s="1" t="str">
        <f t="array" ref="D8439">_xlfn.XLOOKUP($B8439, sales_teams!$A$2:$A$36, sales_teams!$C$2:$C$36)</f>
        <v>Central</v>
      </c>
      <c r="E8439" s="1" t="s">
        <v>148</v>
      </c>
      <c r="F8439" s="1" t="s">
        <v>149</v>
      </c>
      <c r="G8439" s="1" t="str">
        <f t="array" ref="G8439">IF($F8439="", "", _xlfn.XLOOKUP($F8439,accounts!$A$2:$A$86,accounts!$B$2:$B$86, "Other"))</f>
        <v>medical</v>
      </c>
      <c r="H8439" s="1" t="str">
        <f t="array" ref="H8439">IF($F8439="", "", IFS(_xlfn.XLOOKUP($F8439, accounts!$A$2:$A$86, accounts!$E$2:$E$86, 0)&gt;=1000, "Enterprise", _xlfn.XLOOKUP($F8439, accounts!$A$2:$A$86, accounts!$E$2:$E$86, 0)&gt;=100, "Mid-Market", TRUE, "SMB"))</f>
        <v>Enterprise</v>
      </c>
      <c r="I8439" s="1" t="str">
        <f t="array" ref="I8439">IF($F8439="", "", _xlfn.XLOOKUP($F8439,accounts!$A$2:$A$86,accounts!$F$2:$F$86, "Other"))</f>
        <v>United States</v>
      </c>
      <c r="J8439" s="1" t="s">
        <v>324</v>
      </c>
    </row>
    <row r="8440">
      <c r="A8440" s="1" t="s">
        <v>8645</v>
      </c>
      <c r="B8440" s="1" t="s">
        <v>30</v>
      </c>
      <c r="C8440" s="1" t="str">
        <f t="array" ref="C8440">_xlfn.XLOOKUP($B8440, sales_teams!$A$2:$A$36, sales_teams!$B$2:$B$36)</f>
        <v>Melvin Marxen</v>
      </c>
      <c r="D8440" s="1" t="str">
        <f t="array" ref="D8440">_xlfn.XLOOKUP($B8440, sales_teams!$A$2:$A$36, sales_teams!$C$2:$C$36)</f>
        <v>Central</v>
      </c>
      <c r="E8440" s="1" t="s">
        <v>148</v>
      </c>
      <c r="F8440" s="1" t="s">
        <v>149</v>
      </c>
      <c r="G8440" s="1" t="str">
        <f t="array" ref="G8440">IF($F8440="", "", _xlfn.XLOOKUP($F8440,accounts!$A$2:$A$86,accounts!$B$2:$B$86, "Other"))</f>
        <v>medical</v>
      </c>
      <c r="H8440" s="1" t="str">
        <f t="array" ref="H8440">IF($F8440="", "", IFS(_xlfn.XLOOKUP($F8440, accounts!$A$2:$A$86, accounts!$E$2:$E$86, 0)&gt;=1000, "Enterprise", _xlfn.XLOOKUP($F8440, accounts!$A$2:$A$86, accounts!$E$2:$E$86, 0)&gt;=100, "Mid-Market", TRUE, "SMB"))</f>
        <v>Enterprise</v>
      </c>
      <c r="I8440" s="1" t="str">
        <f t="array" ref="I8440">IF($F8440="", "", _xlfn.XLOOKUP($F8440,accounts!$A$2:$A$86,accounts!$F$2:$F$86, "Other"))</f>
        <v>United States</v>
      </c>
      <c r="J8440" s="1" t="s">
        <v>324</v>
      </c>
    </row>
    <row r="8441">
      <c r="A8441" s="1" t="s">
        <v>8646</v>
      </c>
      <c r="B8441" s="1" t="s">
        <v>30</v>
      </c>
      <c r="C8441" s="1" t="str">
        <f t="array" ref="C8441">_xlfn.XLOOKUP($B8441, sales_teams!$A$2:$A$36, sales_teams!$B$2:$B$36)</f>
        <v>Melvin Marxen</v>
      </c>
      <c r="D8441" s="1" t="str">
        <f t="array" ref="D8441">_xlfn.XLOOKUP($B8441, sales_teams!$A$2:$A$36, sales_teams!$C$2:$C$36)</f>
        <v>Central</v>
      </c>
      <c r="E8441" s="1" t="s">
        <v>148</v>
      </c>
      <c r="F8441" s="1" t="s">
        <v>150</v>
      </c>
      <c r="G8441" s="1" t="str">
        <f t="array" ref="G8441">IF($F8441="", "", _xlfn.XLOOKUP($F8441,accounts!$A$2:$A$86,accounts!$B$2:$B$86, "Other"))</f>
        <v>technology</v>
      </c>
      <c r="H8441" s="1" t="str">
        <f t="array" ref="H8441">IF($F8441="", "", IFS(_xlfn.XLOOKUP($F8441, accounts!$A$2:$A$86, accounts!$E$2:$E$86, 0)&gt;=1000, "Enterprise", _xlfn.XLOOKUP($F8441, accounts!$A$2:$A$86, accounts!$E$2:$E$86, 0)&gt;=100, "Mid-Market", TRUE, "SMB"))</f>
        <v>Enterprise</v>
      </c>
      <c r="I8441" s="1" t="str">
        <f t="array" ref="I8441">IF($F8441="", "", _xlfn.XLOOKUP($F8441,accounts!$A$2:$A$86,accounts!$F$2:$F$86, "Other"))</f>
        <v>United States</v>
      </c>
      <c r="J8441" s="1" t="s">
        <v>324</v>
      </c>
    </row>
    <row r="8442">
      <c r="A8442" s="1" t="s">
        <v>8647</v>
      </c>
      <c r="B8442" s="1" t="s">
        <v>30</v>
      </c>
      <c r="C8442" s="1" t="str">
        <f t="array" ref="C8442">_xlfn.XLOOKUP($B8442, sales_teams!$A$2:$A$36, sales_teams!$B$2:$B$36)</f>
        <v>Melvin Marxen</v>
      </c>
      <c r="D8442" s="1" t="str">
        <f t="array" ref="D8442">_xlfn.XLOOKUP($B8442, sales_teams!$A$2:$A$36, sales_teams!$C$2:$C$36)</f>
        <v>Central</v>
      </c>
      <c r="E8442" s="1" t="s">
        <v>148</v>
      </c>
      <c r="F8442" s="1" t="s">
        <v>150</v>
      </c>
      <c r="G8442" s="1" t="str">
        <f t="array" ref="G8442">IF($F8442="", "", _xlfn.XLOOKUP($F8442,accounts!$A$2:$A$86,accounts!$B$2:$B$86, "Other"))</f>
        <v>technology</v>
      </c>
      <c r="H8442" s="1" t="str">
        <f t="array" ref="H8442">IF($F8442="", "", IFS(_xlfn.XLOOKUP($F8442, accounts!$A$2:$A$86, accounts!$E$2:$E$86, 0)&gt;=1000, "Enterprise", _xlfn.XLOOKUP($F8442, accounts!$A$2:$A$86, accounts!$E$2:$E$86, 0)&gt;=100, "Mid-Market", TRUE, "SMB"))</f>
        <v>Enterprise</v>
      </c>
      <c r="I8442" s="1" t="str">
        <f t="array" ref="I8442">IF($F8442="", "", _xlfn.XLOOKUP($F8442,accounts!$A$2:$A$86,accounts!$F$2:$F$86, "Other"))</f>
        <v>United States</v>
      </c>
      <c r="J8442" s="1" t="s">
        <v>324</v>
      </c>
    </row>
    <row r="8443">
      <c r="A8443" s="1" t="s">
        <v>8648</v>
      </c>
      <c r="B8443" s="1" t="s">
        <v>30</v>
      </c>
      <c r="C8443" s="1" t="str">
        <f t="array" ref="C8443">_xlfn.XLOOKUP($B8443, sales_teams!$A$2:$A$36, sales_teams!$B$2:$B$36)</f>
        <v>Melvin Marxen</v>
      </c>
      <c r="D8443" s="1" t="str">
        <f t="array" ref="D8443">_xlfn.XLOOKUP($B8443, sales_teams!$A$2:$A$36, sales_teams!$C$2:$C$36)</f>
        <v>Central</v>
      </c>
      <c r="E8443" s="1" t="s">
        <v>148</v>
      </c>
      <c r="F8443" s="1" t="s">
        <v>136</v>
      </c>
      <c r="G8443" s="1" t="str">
        <f t="array" ref="G8443">IF($F8443="", "", _xlfn.XLOOKUP($F8443,accounts!$A$2:$A$86,accounts!$B$2:$B$86, "Other"))</f>
        <v>services</v>
      </c>
      <c r="H8443" s="1" t="str">
        <f t="array" ref="H8443">IF($F8443="", "", IFS(_xlfn.XLOOKUP($F8443, accounts!$A$2:$A$86, accounts!$E$2:$E$86, 0)&gt;=1000, "Enterprise", _xlfn.XLOOKUP($F8443, accounts!$A$2:$A$86, accounts!$E$2:$E$86, 0)&gt;=100, "Mid-Market", TRUE, "SMB"))</f>
        <v>Enterprise</v>
      </c>
      <c r="I8443" s="1" t="str">
        <f t="array" ref="I8443">IF($F8443="", "", _xlfn.XLOOKUP($F8443,accounts!$A$2:$A$86,accounts!$F$2:$F$86, "Other"))</f>
        <v>United States</v>
      </c>
      <c r="J8443" s="1" t="s">
        <v>324</v>
      </c>
    </row>
    <row r="8444">
      <c r="A8444" s="1" t="s">
        <v>8649</v>
      </c>
      <c r="B8444" s="1" t="s">
        <v>30</v>
      </c>
      <c r="C8444" s="1" t="str">
        <f t="array" ref="C8444">_xlfn.XLOOKUP($B8444, sales_teams!$A$2:$A$36, sales_teams!$B$2:$B$36)</f>
        <v>Melvin Marxen</v>
      </c>
      <c r="D8444" s="1" t="str">
        <f t="array" ref="D8444">_xlfn.XLOOKUP($B8444, sales_teams!$A$2:$A$36, sales_teams!$C$2:$C$36)</f>
        <v>Central</v>
      </c>
      <c r="E8444" s="1" t="s">
        <v>148</v>
      </c>
      <c r="F8444" s="1" t="s">
        <v>169</v>
      </c>
      <c r="G8444" s="1" t="str">
        <f t="array" ref="G8444">IF($F8444="", "", _xlfn.XLOOKUP($F8444,accounts!$A$2:$A$86,accounts!$B$2:$B$86, "Other"))</f>
        <v>entertainment</v>
      </c>
      <c r="H8444" s="1" t="str">
        <f t="array" ref="H8444">IF($F8444="", "", IFS(_xlfn.XLOOKUP($F8444, accounts!$A$2:$A$86, accounts!$E$2:$E$86, 0)&gt;=1000, "Enterprise", _xlfn.XLOOKUP($F8444, accounts!$A$2:$A$86, accounts!$E$2:$E$86, 0)&gt;=100, "Mid-Market", TRUE, "SMB"))</f>
        <v>Enterprise</v>
      </c>
      <c r="I8444" s="1" t="str">
        <f t="array" ref="I8444">IF($F8444="", "", _xlfn.XLOOKUP($F8444,accounts!$A$2:$A$86,accounts!$F$2:$F$86, "Other"))</f>
        <v>United States</v>
      </c>
      <c r="J8444" s="1" t="s">
        <v>324</v>
      </c>
    </row>
    <row r="8445">
      <c r="A8445" s="1" t="s">
        <v>8650</v>
      </c>
      <c r="B8445" s="1" t="s">
        <v>30</v>
      </c>
      <c r="C8445" s="1" t="str">
        <f t="array" ref="C8445">_xlfn.XLOOKUP($B8445, sales_teams!$A$2:$A$36, sales_teams!$B$2:$B$36)</f>
        <v>Melvin Marxen</v>
      </c>
      <c r="D8445" s="1" t="str">
        <f t="array" ref="D8445">_xlfn.XLOOKUP($B8445, sales_teams!$A$2:$A$36, sales_teams!$C$2:$C$36)</f>
        <v>Central</v>
      </c>
      <c r="E8445" s="1" t="s">
        <v>148</v>
      </c>
      <c r="F8445" s="1" t="s">
        <v>171</v>
      </c>
      <c r="G8445" s="1" t="str">
        <f t="array" ref="G8445">IF($F8445="", "", _xlfn.XLOOKUP($F8445,accounts!$A$2:$A$86,accounts!$B$2:$B$86, "Other"))</f>
        <v>retail</v>
      </c>
      <c r="H8445" s="1" t="str">
        <f t="array" ref="H8445">IF($F8445="", "", IFS(_xlfn.XLOOKUP($F8445, accounts!$A$2:$A$86, accounts!$E$2:$E$86, 0)&gt;=1000, "Enterprise", _xlfn.XLOOKUP($F8445, accounts!$A$2:$A$86, accounts!$E$2:$E$86, 0)&gt;=100, "Mid-Market", TRUE, "SMB"))</f>
        <v>Enterprise</v>
      </c>
      <c r="I8445" s="1" t="str">
        <f t="array" ref="I8445">IF($F8445="", "", _xlfn.XLOOKUP($F8445,accounts!$A$2:$A$86,accounts!$F$2:$F$86, "Other"))</f>
        <v>United States</v>
      </c>
      <c r="J8445" s="1" t="s">
        <v>324</v>
      </c>
    </row>
    <row r="8446">
      <c r="A8446" s="1" t="s">
        <v>8651</v>
      </c>
      <c r="B8446" s="1" t="s">
        <v>30</v>
      </c>
      <c r="C8446" s="1" t="str">
        <f t="array" ref="C8446">_xlfn.XLOOKUP($B8446, sales_teams!$A$2:$A$36, sales_teams!$B$2:$B$36)</f>
        <v>Melvin Marxen</v>
      </c>
      <c r="D8446" s="1" t="str">
        <f t="array" ref="D8446">_xlfn.XLOOKUP($B8446, sales_teams!$A$2:$A$36, sales_teams!$C$2:$C$36)</f>
        <v>Central</v>
      </c>
      <c r="E8446" s="1" t="s">
        <v>148</v>
      </c>
      <c r="F8446" s="1" t="s">
        <v>172</v>
      </c>
      <c r="G8446" s="1" t="str">
        <f t="array" ref="G8446">IF($F8446="", "", _xlfn.XLOOKUP($F8446,accounts!$A$2:$A$86,accounts!$B$2:$B$86, "Other"))</f>
        <v>retail</v>
      </c>
      <c r="H8446" s="1" t="str">
        <f t="array" ref="H8446">IF($F8446="", "", IFS(_xlfn.XLOOKUP($F8446, accounts!$A$2:$A$86, accounts!$E$2:$E$86, 0)&gt;=1000, "Enterprise", _xlfn.XLOOKUP($F8446, accounts!$A$2:$A$86, accounts!$E$2:$E$86, 0)&gt;=100, "Mid-Market", TRUE, "SMB"))</f>
        <v>Mid-Market</v>
      </c>
      <c r="I8446" s="1" t="str">
        <f t="array" ref="I8446">IF($F8446="", "", _xlfn.XLOOKUP($F8446,accounts!$A$2:$A$86,accounts!$F$2:$F$86, "Other"))</f>
        <v>United States</v>
      </c>
      <c r="J8446" s="1" t="s">
        <v>324</v>
      </c>
    </row>
    <row r="8447">
      <c r="A8447" s="1" t="s">
        <v>8652</v>
      </c>
      <c r="B8447" s="1" t="s">
        <v>30</v>
      </c>
      <c r="C8447" s="1" t="str">
        <f t="array" ref="C8447">_xlfn.XLOOKUP($B8447, sales_teams!$A$2:$A$36, sales_teams!$B$2:$B$36)</f>
        <v>Melvin Marxen</v>
      </c>
      <c r="D8447" s="1" t="str">
        <f t="array" ref="D8447">_xlfn.XLOOKUP($B8447, sales_teams!$A$2:$A$36, sales_teams!$C$2:$C$36)</f>
        <v>Central</v>
      </c>
      <c r="E8447" s="1" t="s">
        <v>148</v>
      </c>
      <c r="F8447" s="1" t="s">
        <v>173</v>
      </c>
      <c r="G8447" s="1" t="str">
        <f t="array" ref="G8447">IF($F8447="", "", _xlfn.XLOOKUP($F8447,accounts!$A$2:$A$86,accounts!$B$2:$B$86, "Other"))</f>
        <v>technology</v>
      </c>
      <c r="H8447" s="1" t="str">
        <f t="array" ref="H8447">IF($F8447="", "", IFS(_xlfn.XLOOKUP($F8447, accounts!$A$2:$A$86, accounts!$E$2:$E$86, 0)&gt;=1000, "Enterprise", _xlfn.XLOOKUP($F8447, accounts!$A$2:$A$86, accounts!$E$2:$E$86, 0)&gt;=100, "Mid-Market", TRUE, "SMB"))</f>
        <v>Mid-Market</v>
      </c>
      <c r="I8447" s="1" t="str">
        <f t="array" ref="I8447">IF($F8447="", "", _xlfn.XLOOKUP($F8447,accounts!$A$2:$A$86,accounts!$F$2:$F$86, "Other"))</f>
        <v>China</v>
      </c>
      <c r="J8447" s="1" t="s">
        <v>324</v>
      </c>
    </row>
    <row r="8448">
      <c r="A8448" s="1" t="s">
        <v>8653</v>
      </c>
      <c r="B8448" s="1" t="s">
        <v>30</v>
      </c>
      <c r="C8448" s="1" t="str">
        <f t="array" ref="C8448">_xlfn.XLOOKUP($B8448, sales_teams!$A$2:$A$36, sales_teams!$B$2:$B$36)</f>
        <v>Melvin Marxen</v>
      </c>
      <c r="D8448" s="1" t="str">
        <f t="array" ref="D8448">_xlfn.XLOOKUP($B8448, sales_teams!$A$2:$A$36, sales_teams!$C$2:$C$36)</f>
        <v>Central</v>
      </c>
      <c r="E8448" s="1" t="s">
        <v>148</v>
      </c>
      <c r="F8448" s="1" t="s">
        <v>178</v>
      </c>
      <c r="G8448" s="1" t="str">
        <f t="array" ref="G8448">IF($F8448="", "", _xlfn.XLOOKUP($F8448,accounts!$A$2:$A$86,accounts!$B$2:$B$86, "Other"))</f>
        <v>medical</v>
      </c>
      <c r="H8448" s="1" t="str">
        <f t="array" ref="H8448">IF($F8448="", "", IFS(_xlfn.XLOOKUP($F8448, accounts!$A$2:$A$86, accounts!$E$2:$E$86, 0)&gt;=1000, "Enterprise", _xlfn.XLOOKUP($F8448, accounts!$A$2:$A$86, accounts!$E$2:$E$86, 0)&gt;=100, "Mid-Market", TRUE, "SMB"))</f>
        <v>Enterprise</v>
      </c>
      <c r="I8448" s="1" t="str">
        <f t="array" ref="I8448">IF($F8448="", "", _xlfn.XLOOKUP($F8448,accounts!$A$2:$A$86,accounts!$F$2:$F$86, "Other"))</f>
        <v>United States</v>
      </c>
      <c r="J8448" s="1" t="s">
        <v>324</v>
      </c>
    </row>
    <row r="8449">
      <c r="A8449" s="1" t="s">
        <v>8654</v>
      </c>
      <c r="B8449" s="1" t="s">
        <v>30</v>
      </c>
      <c r="C8449" s="1" t="str">
        <f t="array" ref="C8449">_xlfn.XLOOKUP($B8449, sales_teams!$A$2:$A$36, sales_teams!$B$2:$B$36)</f>
        <v>Melvin Marxen</v>
      </c>
      <c r="D8449" s="1" t="str">
        <f t="array" ref="D8449">_xlfn.XLOOKUP($B8449, sales_teams!$A$2:$A$36, sales_teams!$C$2:$C$36)</f>
        <v>Central</v>
      </c>
      <c r="E8449" s="1" t="s">
        <v>148</v>
      </c>
      <c r="G8449" s="1" t="str">
        <f t="array" ref="G8449">IF($F8449="", "", _xlfn.XLOOKUP($F8449,accounts!$A$2:$A$86,accounts!$B$2:$B$86, "Other"))</f>
        <v/>
      </c>
      <c r="H8449" s="1" t="str">
        <f t="array" ref="H8449">IF($F8449="", "", IFS(_xlfn.XLOOKUP($F8449, accounts!$A$2:$A$86, accounts!$E$2:$E$86, 0)&gt;=1000, "Enterprise", _xlfn.XLOOKUP($F8449, accounts!$A$2:$A$86, accounts!$E$2:$E$86, 0)&gt;=100, "Mid-Market", TRUE, "SMB"))</f>
        <v/>
      </c>
      <c r="I8449" s="1" t="str">
        <f t="array" ref="I8449">IF($F8449="", "", _xlfn.XLOOKUP($F8449,accounts!$A$2:$A$86,accounts!$F$2:$F$86, "Other"))</f>
        <v/>
      </c>
      <c r="J8449" s="1" t="s">
        <v>324</v>
      </c>
    </row>
    <row r="8450">
      <c r="A8450" s="1" t="s">
        <v>8655</v>
      </c>
      <c r="B8450" s="1" t="s">
        <v>30</v>
      </c>
      <c r="C8450" s="1" t="str">
        <f t="array" ref="C8450">_xlfn.XLOOKUP($B8450, sales_teams!$A$2:$A$36, sales_teams!$B$2:$B$36)</f>
        <v>Melvin Marxen</v>
      </c>
      <c r="D8450" s="1" t="str">
        <f t="array" ref="D8450">_xlfn.XLOOKUP($B8450, sales_teams!$A$2:$A$36, sales_teams!$C$2:$C$36)</f>
        <v>Central</v>
      </c>
      <c r="E8450" s="1" t="s">
        <v>148</v>
      </c>
      <c r="G8450" s="1" t="str">
        <f t="array" ref="G8450">IF($F8450="", "", _xlfn.XLOOKUP($F8450,accounts!$A$2:$A$86,accounts!$B$2:$B$86, "Other"))</f>
        <v/>
      </c>
      <c r="H8450" s="1" t="str">
        <f t="array" ref="H8450">IF($F8450="", "", IFS(_xlfn.XLOOKUP($F8450, accounts!$A$2:$A$86, accounts!$E$2:$E$86, 0)&gt;=1000, "Enterprise", _xlfn.XLOOKUP($F8450, accounts!$A$2:$A$86, accounts!$E$2:$E$86, 0)&gt;=100, "Mid-Market", TRUE, "SMB"))</f>
        <v/>
      </c>
      <c r="I8450" s="1" t="str">
        <f t="array" ref="I8450">IF($F8450="", "", _xlfn.XLOOKUP($F8450,accounts!$A$2:$A$86,accounts!$F$2:$F$86, "Other"))</f>
        <v/>
      </c>
      <c r="J8450" s="1" t="s">
        <v>324</v>
      </c>
    </row>
    <row r="8451">
      <c r="A8451" s="1" t="s">
        <v>8656</v>
      </c>
      <c r="B8451" s="1" t="s">
        <v>30</v>
      </c>
      <c r="C8451" s="1" t="str">
        <f t="array" ref="C8451">_xlfn.XLOOKUP($B8451, sales_teams!$A$2:$A$36, sales_teams!$B$2:$B$36)</f>
        <v>Melvin Marxen</v>
      </c>
      <c r="D8451" s="1" t="str">
        <f t="array" ref="D8451">_xlfn.XLOOKUP($B8451, sales_teams!$A$2:$A$36, sales_teams!$C$2:$C$36)</f>
        <v>Central</v>
      </c>
      <c r="E8451" s="1" t="s">
        <v>148</v>
      </c>
      <c r="G8451" s="1" t="str">
        <f t="array" ref="G8451">IF($F8451="", "", _xlfn.XLOOKUP($F8451,accounts!$A$2:$A$86,accounts!$B$2:$B$86, "Other"))</f>
        <v/>
      </c>
      <c r="H8451" s="1" t="str">
        <f t="array" ref="H8451">IF($F8451="", "", IFS(_xlfn.XLOOKUP($F8451, accounts!$A$2:$A$86, accounts!$E$2:$E$86, 0)&gt;=1000, "Enterprise", _xlfn.XLOOKUP($F8451, accounts!$A$2:$A$86, accounts!$E$2:$E$86, 0)&gt;=100, "Mid-Market", TRUE, "SMB"))</f>
        <v/>
      </c>
      <c r="I8451" s="1" t="str">
        <f t="array" ref="I8451">IF($F8451="", "", _xlfn.XLOOKUP($F8451,accounts!$A$2:$A$86,accounts!$F$2:$F$86, "Other"))</f>
        <v/>
      </c>
      <c r="J8451" s="1" t="s">
        <v>324</v>
      </c>
    </row>
    <row r="8452">
      <c r="A8452" s="1" t="s">
        <v>8657</v>
      </c>
      <c r="B8452" s="1" t="s">
        <v>30</v>
      </c>
      <c r="C8452" s="1" t="str">
        <f t="array" ref="C8452">_xlfn.XLOOKUP($B8452, sales_teams!$A$2:$A$36, sales_teams!$B$2:$B$36)</f>
        <v>Melvin Marxen</v>
      </c>
      <c r="D8452" s="1" t="str">
        <f t="array" ref="D8452">_xlfn.XLOOKUP($B8452, sales_teams!$A$2:$A$36, sales_teams!$C$2:$C$36)</f>
        <v>Central</v>
      </c>
      <c r="E8452" s="1" t="s">
        <v>148</v>
      </c>
      <c r="G8452" s="1" t="str">
        <f t="array" ref="G8452">IF($F8452="", "", _xlfn.XLOOKUP($F8452,accounts!$A$2:$A$86,accounts!$B$2:$B$86, "Other"))</f>
        <v/>
      </c>
      <c r="H8452" s="1" t="str">
        <f t="array" ref="H8452">IF($F8452="", "", IFS(_xlfn.XLOOKUP($F8452, accounts!$A$2:$A$86, accounts!$E$2:$E$86, 0)&gt;=1000, "Enterprise", _xlfn.XLOOKUP($F8452, accounts!$A$2:$A$86, accounts!$E$2:$E$86, 0)&gt;=100, "Mid-Market", TRUE, "SMB"))</f>
        <v/>
      </c>
      <c r="I8452" s="1" t="str">
        <f t="array" ref="I8452">IF($F8452="", "", _xlfn.XLOOKUP($F8452,accounts!$A$2:$A$86,accounts!$F$2:$F$86, "Other"))</f>
        <v/>
      </c>
      <c r="J8452" s="1" t="s">
        <v>324</v>
      </c>
    </row>
    <row r="8453">
      <c r="A8453" s="1" t="s">
        <v>8658</v>
      </c>
      <c r="B8453" s="1" t="s">
        <v>30</v>
      </c>
      <c r="C8453" s="1" t="str">
        <f t="array" ref="C8453">_xlfn.XLOOKUP($B8453, sales_teams!$A$2:$A$36, sales_teams!$B$2:$B$36)</f>
        <v>Melvin Marxen</v>
      </c>
      <c r="D8453" s="1" t="str">
        <f t="array" ref="D8453">_xlfn.XLOOKUP($B8453, sales_teams!$A$2:$A$36, sales_teams!$C$2:$C$36)</f>
        <v>Central</v>
      </c>
      <c r="E8453" s="1" t="s">
        <v>148</v>
      </c>
      <c r="G8453" s="1" t="str">
        <f t="array" ref="G8453">IF($F8453="", "", _xlfn.XLOOKUP($F8453,accounts!$A$2:$A$86,accounts!$B$2:$B$86, "Other"))</f>
        <v/>
      </c>
      <c r="H8453" s="1" t="str">
        <f t="array" ref="H8453">IF($F8453="", "", IFS(_xlfn.XLOOKUP($F8453, accounts!$A$2:$A$86, accounts!$E$2:$E$86, 0)&gt;=1000, "Enterprise", _xlfn.XLOOKUP($F8453, accounts!$A$2:$A$86, accounts!$E$2:$E$86, 0)&gt;=100, "Mid-Market", TRUE, "SMB"))</f>
        <v/>
      </c>
      <c r="I8453" s="1" t="str">
        <f t="array" ref="I8453">IF($F8453="", "", _xlfn.XLOOKUP($F8453,accounts!$A$2:$A$86,accounts!$F$2:$F$86, "Other"))</f>
        <v/>
      </c>
      <c r="J8453" s="1" t="s">
        <v>324</v>
      </c>
    </row>
    <row r="8454">
      <c r="A8454" s="1" t="s">
        <v>8659</v>
      </c>
      <c r="B8454" s="1" t="s">
        <v>30</v>
      </c>
      <c r="C8454" s="1" t="str">
        <f t="array" ref="C8454">_xlfn.XLOOKUP($B8454, sales_teams!$A$2:$A$36, sales_teams!$B$2:$B$36)</f>
        <v>Melvin Marxen</v>
      </c>
      <c r="D8454" s="1" t="str">
        <f t="array" ref="D8454">_xlfn.XLOOKUP($B8454, sales_teams!$A$2:$A$36, sales_teams!$C$2:$C$36)</f>
        <v>Central</v>
      </c>
      <c r="E8454" s="1" t="s">
        <v>148</v>
      </c>
      <c r="G8454" s="1" t="str">
        <f t="array" ref="G8454">IF($F8454="", "", _xlfn.XLOOKUP($F8454,accounts!$A$2:$A$86,accounts!$B$2:$B$86, "Other"))</f>
        <v/>
      </c>
      <c r="H8454" s="1" t="str">
        <f t="array" ref="H8454">IF($F8454="", "", IFS(_xlfn.XLOOKUP($F8454, accounts!$A$2:$A$86, accounts!$E$2:$E$86, 0)&gt;=1000, "Enterprise", _xlfn.XLOOKUP($F8454, accounts!$A$2:$A$86, accounts!$E$2:$E$86, 0)&gt;=100, "Mid-Market", TRUE, "SMB"))</f>
        <v/>
      </c>
      <c r="I8454" s="1" t="str">
        <f t="array" ref="I8454">IF($F8454="", "", _xlfn.XLOOKUP($F8454,accounts!$A$2:$A$86,accounts!$F$2:$F$86, "Other"))</f>
        <v/>
      </c>
      <c r="J8454" s="1" t="s">
        <v>324</v>
      </c>
    </row>
    <row r="8455">
      <c r="A8455" s="1" t="s">
        <v>8660</v>
      </c>
      <c r="B8455" s="1" t="s">
        <v>30</v>
      </c>
      <c r="C8455" s="1" t="str">
        <f t="array" ref="C8455">_xlfn.XLOOKUP($B8455, sales_teams!$A$2:$A$36, sales_teams!$B$2:$B$36)</f>
        <v>Melvin Marxen</v>
      </c>
      <c r="D8455" s="1" t="str">
        <f t="array" ref="D8455">_xlfn.XLOOKUP($B8455, sales_teams!$A$2:$A$36, sales_teams!$C$2:$C$36)</f>
        <v>Central</v>
      </c>
      <c r="E8455" s="1" t="s">
        <v>148</v>
      </c>
      <c r="G8455" s="1" t="str">
        <f t="array" ref="G8455">IF($F8455="", "", _xlfn.XLOOKUP($F8455,accounts!$A$2:$A$86,accounts!$B$2:$B$86, "Other"))</f>
        <v/>
      </c>
      <c r="H8455" s="1" t="str">
        <f t="array" ref="H8455">IF($F8455="", "", IFS(_xlfn.XLOOKUP($F8455, accounts!$A$2:$A$86, accounts!$E$2:$E$86, 0)&gt;=1000, "Enterprise", _xlfn.XLOOKUP($F8455, accounts!$A$2:$A$86, accounts!$E$2:$E$86, 0)&gt;=100, "Mid-Market", TRUE, "SMB"))</f>
        <v/>
      </c>
      <c r="I8455" s="1" t="str">
        <f t="array" ref="I8455">IF($F8455="", "", _xlfn.XLOOKUP($F8455,accounts!$A$2:$A$86,accounts!$F$2:$F$86, "Other"))</f>
        <v/>
      </c>
      <c r="J8455" s="1" t="s">
        <v>324</v>
      </c>
    </row>
    <row r="8456">
      <c r="A8456" s="1" t="s">
        <v>8661</v>
      </c>
      <c r="B8456" s="1" t="s">
        <v>30</v>
      </c>
      <c r="C8456" s="1" t="str">
        <f t="array" ref="C8456">_xlfn.XLOOKUP($B8456, sales_teams!$A$2:$A$36, sales_teams!$B$2:$B$36)</f>
        <v>Melvin Marxen</v>
      </c>
      <c r="D8456" s="1" t="str">
        <f t="array" ref="D8456">_xlfn.XLOOKUP($B8456, sales_teams!$A$2:$A$36, sales_teams!$C$2:$C$36)</f>
        <v>Central</v>
      </c>
      <c r="E8456" s="1" t="s">
        <v>148</v>
      </c>
      <c r="G8456" s="1" t="str">
        <f t="array" ref="G8456">IF($F8456="", "", _xlfn.XLOOKUP($F8456,accounts!$A$2:$A$86,accounts!$B$2:$B$86, "Other"))</f>
        <v/>
      </c>
      <c r="H8456" s="1" t="str">
        <f t="array" ref="H8456">IF($F8456="", "", IFS(_xlfn.XLOOKUP($F8456, accounts!$A$2:$A$86, accounts!$E$2:$E$86, 0)&gt;=1000, "Enterprise", _xlfn.XLOOKUP($F8456, accounts!$A$2:$A$86, accounts!$E$2:$E$86, 0)&gt;=100, "Mid-Market", TRUE, "SMB"))</f>
        <v/>
      </c>
      <c r="I8456" s="1" t="str">
        <f t="array" ref="I8456">IF($F8456="", "", _xlfn.XLOOKUP($F8456,accounts!$A$2:$A$86,accounts!$F$2:$F$86, "Other"))</f>
        <v/>
      </c>
      <c r="J8456" s="1" t="s">
        <v>324</v>
      </c>
    </row>
    <row r="8457">
      <c r="A8457" s="1" t="s">
        <v>8662</v>
      </c>
      <c r="B8457" s="1" t="s">
        <v>30</v>
      </c>
      <c r="C8457" s="1" t="str">
        <f t="array" ref="C8457">_xlfn.XLOOKUP($B8457, sales_teams!$A$2:$A$36, sales_teams!$B$2:$B$36)</f>
        <v>Melvin Marxen</v>
      </c>
      <c r="D8457" s="1" t="str">
        <f t="array" ref="D8457">_xlfn.XLOOKUP($B8457, sales_teams!$A$2:$A$36, sales_teams!$C$2:$C$36)</f>
        <v>Central</v>
      </c>
      <c r="E8457" s="1" t="s">
        <v>148</v>
      </c>
      <c r="G8457" s="1" t="str">
        <f t="array" ref="G8457">IF($F8457="", "", _xlfn.XLOOKUP($F8457,accounts!$A$2:$A$86,accounts!$B$2:$B$86, "Other"))</f>
        <v/>
      </c>
      <c r="H8457" s="1" t="str">
        <f t="array" ref="H8457">IF($F8457="", "", IFS(_xlfn.XLOOKUP($F8457, accounts!$A$2:$A$86, accounts!$E$2:$E$86, 0)&gt;=1000, "Enterprise", _xlfn.XLOOKUP($F8457, accounts!$A$2:$A$86, accounts!$E$2:$E$86, 0)&gt;=100, "Mid-Market", TRUE, "SMB"))</f>
        <v/>
      </c>
      <c r="I8457" s="1" t="str">
        <f t="array" ref="I8457">IF($F8457="", "", _xlfn.XLOOKUP($F8457,accounts!$A$2:$A$86,accounts!$F$2:$F$86, "Other"))</f>
        <v/>
      </c>
      <c r="J8457" s="1" t="s">
        <v>324</v>
      </c>
    </row>
    <row r="8458">
      <c r="A8458" s="1" t="s">
        <v>8663</v>
      </c>
      <c r="B8458" s="1" t="s">
        <v>30</v>
      </c>
      <c r="C8458" s="1" t="str">
        <f t="array" ref="C8458">_xlfn.XLOOKUP($B8458, sales_teams!$A$2:$A$36, sales_teams!$B$2:$B$36)</f>
        <v>Melvin Marxen</v>
      </c>
      <c r="D8458" s="1" t="str">
        <f t="array" ref="D8458">_xlfn.XLOOKUP($B8458, sales_teams!$A$2:$A$36, sales_teams!$C$2:$C$36)</f>
        <v>Central</v>
      </c>
      <c r="E8458" s="1" t="s">
        <v>148</v>
      </c>
      <c r="G8458" s="1" t="str">
        <f t="array" ref="G8458">IF($F8458="", "", _xlfn.XLOOKUP($F8458,accounts!$A$2:$A$86,accounts!$B$2:$B$86, "Other"))</f>
        <v/>
      </c>
      <c r="H8458" s="1" t="str">
        <f t="array" ref="H8458">IF($F8458="", "", IFS(_xlfn.XLOOKUP($F8458, accounts!$A$2:$A$86, accounts!$E$2:$E$86, 0)&gt;=1000, "Enterprise", _xlfn.XLOOKUP($F8458, accounts!$A$2:$A$86, accounts!$E$2:$E$86, 0)&gt;=100, "Mid-Market", TRUE, "SMB"))</f>
        <v/>
      </c>
      <c r="I8458" s="1" t="str">
        <f t="array" ref="I8458">IF($F8458="", "", _xlfn.XLOOKUP($F8458,accounts!$A$2:$A$86,accounts!$F$2:$F$86, "Other"))</f>
        <v/>
      </c>
      <c r="J8458" s="1" t="s">
        <v>324</v>
      </c>
    </row>
    <row r="8459">
      <c r="A8459" s="1" t="s">
        <v>8664</v>
      </c>
      <c r="B8459" s="1" t="s">
        <v>30</v>
      </c>
      <c r="C8459" s="1" t="str">
        <f t="array" ref="C8459">_xlfn.XLOOKUP($B8459, sales_teams!$A$2:$A$36, sales_teams!$B$2:$B$36)</f>
        <v>Melvin Marxen</v>
      </c>
      <c r="D8459" s="1" t="str">
        <f t="array" ref="D8459">_xlfn.XLOOKUP($B8459, sales_teams!$A$2:$A$36, sales_teams!$C$2:$C$36)</f>
        <v>Central</v>
      </c>
      <c r="E8459" s="1" t="s">
        <v>148</v>
      </c>
      <c r="G8459" s="1" t="str">
        <f t="array" ref="G8459">IF($F8459="", "", _xlfn.XLOOKUP($F8459,accounts!$A$2:$A$86,accounts!$B$2:$B$86, "Other"))</f>
        <v/>
      </c>
      <c r="H8459" s="1" t="str">
        <f t="array" ref="H8459">IF($F8459="", "", IFS(_xlfn.XLOOKUP($F8459, accounts!$A$2:$A$86, accounts!$E$2:$E$86, 0)&gt;=1000, "Enterprise", _xlfn.XLOOKUP($F8459, accounts!$A$2:$A$86, accounts!$E$2:$E$86, 0)&gt;=100, "Mid-Market", TRUE, "SMB"))</f>
        <v/>
      </c>
      <c r="I8459" s="1" t="str">
        <f t="array" ref="I8459">IF($F8459="", "", _xlfn.XLOOKUP($F8459,accounts!$A$2:$A$86,accounts!$F$2:$F$86, "Other"))</f>
        <v/>
      </c>
      <c r="J8459" s="1" t="s">
        <v>324</v>
      </c>
    </row>
    <row r="8460">
      <c r="A8460" s="1" t="s">
        <v>8665</v>
      </c>
      <c r="B8460" s="1" t="s">
        <v>30</v>
      </c>
      <c r="C8460" s="1" t="str">
        <f t="array" ref="C8460">_xlfn.XLOOKUP($B8460, sales_teams!$A$2:$A$36, sales_teams!$B$2:$B$36)</f>
        <v>Melvin Marxen</v>
      </c>
      <c r="D8460" s="1" t="str">
        <f t="array" ref="D8460">_xlfn.XLOOKUP($B8460, sales_teams!$A$2:$A$36, sales_teams!$C$2:$C$36)</f>
        <v>Central</v>
      </c>
      <c r="E8460" s="1" t="s">
        <v>148</v>
      </c>
      <c r="G8460" s="1" t="str">
        <f t="array" ref="G8460">IF($F8460="", "", _xlfn.XLOOKUP($F8460,accounts!$A$2:$A$86,accounts!$B$2:$B$86, "Other"))</f>
        <v/>
      </c>
      <c r="H8460" s="1" t="str">
        <f t="array" ref="H8460">IF($F8460="", "", IFS(_xlfn.XLOOKUP($F8460, accounts!$A$2:$A$86, accounts!$E$2:$E$86, 0)&gt;=1000, "Enterprise", _xlfn.XLOOKUP($F8460, accounts!$A$2:$A$86, accounts!$E$2:$E$86, 0)&gt;=100, "Mid-Market", TRUE, "SMB"))</f>
        <v/>
      </c>
      <c r="I8460" s="1" t="str">
        <f t="array" ref="I8460">IF($F8460="", "", _xlfn.XLOOKUP($F8460,accounts!$A$2:$A$86,accounts!$F$2:$F$86, "Other"))</f>
        <v/>
      </c>
      <c r="J8460" s="1" t="s">
        <v>324</v>
      </c>
    </row>
    <row r="8461">
      <c r="A8461" s="1" t="s">
        <v>8666</v>
      </c>
      <c r="B8461" s="1" t="s">
        <v>30</v>
      </c>
      <c r="C8461" s="1" t="str">
        <f t="array" ref="C8461">_xlfn.XLOOKUP($B8461, sales_teams!$A$2:$A$36, sales_teams!$B$2:$B$36)</f>
        <v>Melvin Marxen</v>
      </c>
      <c r="D8461" s="1" t="str">
        <f t="array" ref="D8461">_xlfn.XLOOKUP($B8461, sales_teams!$A$2:$A$36, sales_teams!$C$2:$C$36)</f>
        <v>Central</v>
      </c>
      <c r="E8461" s="1" t="s">
        <v>148</v>
      </c>
      <c r="G8461" s="1" t="str">
        <f t="array" ref="G8461">IF($F8461="", "", _xlfn.XLOOKUP($F8461,accounts!$A$2:$A$86,accounts!$B$2:$B$86, "Other"))</f>
        <v/>
      </c>
      <c r="H8461" s="1" t="str">
        <f t="array" ref="H8461">IF($F8461="", "", IFS(_xlfn.XLOOKUP($F8461, accounts!$A$2:$A$86, accounts!$E$2:$E$86, 0)&gt;=1000, "Enterprise", _xlfn.XLOOKUP($F8461, accounts!$A$2:$A$86, accounts!$E$2:$E$86, 0)&gt;=100, "Mid-Market", TRUE, "SMB"))</f>
        <v/>
      </c>
      <c r="I8461" s="1" t="str">
        <f t="array" ref="I8461">IF($F8461="", "", _xlfn.XLOOKUP($F8461,accounts!$A$2:$A$86,accounts!$F$2:$F$86, "Other"))</f>
        <v/>
      </c>
      <c r="J8461" s="1" t="s">
        <v>324</v>
      </c>
    </row>
    <row r="8462">
      <c r="A8462" s="1" t="s">
        <v>8667</v>
      </c>
      <c r="B8462" s="1" t="s">
        <v>30</v>
      </c>
      <c r="C8462" s="1" t="str">
        <f t="array" ref="C8462">_xlfn.XLOOKUP($B8462, sales_teams!$A$2:$A$36, sales_teams!$B$2:$B$36)</f>
        <v>Melvin Marxen</v>
      </c>
      <c r="D8462" s="1" t="str">
        <f t="array" ref="D8462">_xlfn.XLOOKUP($B8462, sales_teams!$A$2:$A$36, sales_teams!$C$2:$C$36)</f>
        <v>Central</v>
      </c>
      <c r="E8462" s="1" t="s">
        <v>148</v>
      </c>
      <c r="G8462" s="1" t="str">
        <f t="array" ref="G8462">IF($F8462="", "", _xlfn.XLOOKUP($F8462,accounts!$A$2:$A$86,accounts!$B$2:$B$86, "Other"))</f>
        <v/>
      </c>
      <c r="H8462" s="1" t="str">
        <f t="array" ref="H8462">IF($F8462="", "", IFS(_xlfn.XLOOKUP($F8462, accounts!$A$2:$A$86, accounts!$E$2:$E$86, 0)&gt;=1000, "Enterprise", _xlfn.XLOOKUP($F8462, accounts!$A$2:$A$86, accounts!$E$2:$E$86, 0)&gt;=100, "Mid-Market", TRUE, "SMB"))</f>
        <v/>
      </c>
      <c r="I8462" s="1" t="str">
        <f t="array" ref="I8462">IF($F8462="", "", _xlfn.XLOOKUP($F8462,accounts!$A$2:$A$86,accounts!$F$2:$F$86, "Other"))</f>
        <v/>
      </c>
      <c r="J8462" s="1" t="s">
        <v>324</v>
      </c>
    </row>
    <row r="8463">
      <c r="A8463" s="1" t="s">
        <v>8668</v>
      </c>
      <c r="B8463" s="1" t="s">
        <v>30</v>
      </c>
      <c r="C8463" s="1" t="str">
        <f t="array" ref="C8463">_xlfn.XLOOKUP($B8463, sales_teams!$A$2:$A$36, sales_teams!$B$2:$B$36)</f>
        <v>Melvin Marxen</v>
      </c>
      <c r="D8463" s="1" t="str">
        <f t="array" ref="D8463">_xlfn.XLOOKUP($B8463, sales_teams!$A$2:$A$36, sales_teams!$C$2:$C$36)</f>
        <v>Central</v>
      </c>
      <c r="E8463" s="1" t="s">
        <v>148</v>
      </c>
      <c r="G8463" s="1" t="str">
        <f t="array" ref="G8463">IF($F8463="", "", _xlfn.XLOOKUP($F8463,accounts!$A$2:$A$86,accounts!$B$2:$B$86, "Other"))</f>
        <v/>
      </c>
      <c r="H8463" s="1" t="str">
        <f t="array" ref="H8463">IF($F8463="", "", IFS(_xlfn.XLOOKUP($F8463, accounts!$A$2:$A$86, accounts!$E$2:$E$86, 0)&gt;=1000, "Enterprise", _xlfn.XLOOKUP($F8463, accounts!$A$2:$A$86, accounts!$E$2:$E$86, 0)&gt;=100, "Mid-Market", TRUE, "SMB"))</f>
        <v/>
      </c>
      <c r="I8463" s="1" t="str">
        <f t="array" ref="I8463">IF($F8463="", "", _xlfn.XLOOKUP($F8463,accounts!$A$2:$A$86,accounts!$F$2:$F$86, "Other"))</f>
        <v/>
      </c>
      <c r="J8463" s="1" t="s">
        <v>324</v>
      </c>
    </row>
    <row r="8464">
      <c r="A8464" s="1" t="s">
        <v>8669</v>
      </c>
      <c r="B8464" s="1" t="s">
        <v>30</v>
      </c>
      <c r="C8464" s="1" t="str">
        <f t="array" ref="C8464">_xlfn.XLOOKUP($B8464, sales_teams!$A$2:$A$36, sales_teams!$B$2:$B$36)</f>
        <v>Melvin Marxen</v>
      </c>
      <c r="D8464" s="1" t="str">
        <f t="array" ref="D8464">_xlfn.XLOOKUP($B8464, sales_teams!$A$2:$A$36, sales_teams!$C$2:$C$36)</f>
        <v>Central</v>
      </c>
      <c r="E8464" s="1" t="s">
        <v>148</v>
      </c>
      <c r="G8464" s="1" t="str">
        <f t="array" ref="G8464">IF($F8464="", "", _xlfn.XLOOKUP($F8464,accounts!$A$2:$A$86,accounts!$B$2:$B$86, "Other"))</f>
        <v/>
      </c>
      <c r="H8464" s="1" t="str">
        <f t="array" ref="H8464">IF($F8464="", "", IFS(_xlfn.XLOOKUP($F8464, accounts!$A$2:$A$86, accounts!$E$2:$E$86, 0)&gt;=1000, "Enterprise", _xlfn.XLOOKUP($F8464, accounts!$A$2:$A$86, accounts!$E$2:$E$86, 0)&gt;=100, "Mid-Market", TRUE, "SMB"))</f>
        <v/>
      </c>
      <c r="I8464" s="1" t="str">
        <f t="array" ref="I8464">IF($F8464="", "", _xlfn.XLOOKUP($F8464,accounts!$A$2:$A$86,accounts!$F$2:$F$86, "Other"))</f>
        <v/>
      </c>
      <c r="J8464" s="1" t="s">
        <v>324</v>
      </c>
    </row>
    <row r="8465">
      <c r="A8465" s="1" t="s">
        <v>8670</v>
      </c>
      <c r="B8465" s="1" t="s">
        <v>30</v>
      </c>
      <c r="C8465" s="1" t="str">
        <f t="array" ref="C8465">_xlfn.XLOOKUP($B8465, sales_teams!$A$2:$A$36, sales_teams!$B$2:$B$36)</f>
        <v>Melvin Marxen</v>
      </c>
      <c r="D8465" s="1" t="str">
        <f t="array" ref="D8465">_xlfn.XLOOKUP($B8465, sales_teams!$A$2:$A$36, sales_teams!$C$2:$C$36)</f>
        <v>Central</v>
      </c>
      <c r="E8465" s="1" t="s">
        <v>148</v>
      </c>
      <c r="G8465" s="1" t="str">
        <f t="array" ref="G8465">IF($F8465="", "", _xlfn.XLOOKUP($F8465,accounts!$A$2:$A$86,accounts!$B$2:$B$86, "Other"))</f>
        <v/>
      </c>
      <c r="H8465" s="1" t="str">
        <f t="array" ref="H8465">IF($F8465="", "", IFS(_xlfn.XLOOKUP($F8465, accounts!$A$2:$A$86, accounts!$E$2:$E$86, 0)&gt;=1000, "Enterprise", _xlfn.XLOOKUP($F8465, accounts!$A$2:$A$86, accounts!$E$2:$E$86, 0)&gt;=100, "Mid-Market", TRUE, "SMB"))</f>
        <v/>
      </c>
      <c r="I8465" s="1" t="str">
        <f t="array" ref="I8465">IF($F8465="", "", _xlfn.XLOOKUP($F8465,accounts!$A$2:$A$86,accounts!$F$2:$F$86, "Other"))</f>
        <v/>
      </c>
      <c r="J8465" s="1" t="s">
        <v>324</v>
      </c>
    </row>
    <row r="8466">
      <c r="A8466" s="1" t="s">
        <v>8671</v>
      </c>
      <c r="B8466" s="1" t="s">
        <v>30</v>
      </c>
      <c r="C8466" s="1" t="str">
        <f t="array" ref="C8466">_xlfn.XLOOKUP($B8466, sales_teams!$A$2:$A$36, sales_teams!$B$2:$B$36)</f>
        <v>Melvin Marxen</v>
      </c>
      <c r="D8466" s="1" t="str">
        <f t="array" ref="D8466">_xlfn.XLOOKUP($B8466, sales_teams!$A$2:$A$36, sales_teams!$C$2:$C$36)</f>
        <v>Central</v>
      </c>
      <c r="E8466" s="1" t="s">
        <v>148</v>
      </c>
      <c r="G8466" s="1" t="str">
        <f t="array" ref="G8466">IF($F8466="", "", _xlfn.XLOOKUP($F8466,accounts!$A$2:$A$86,accounts!$B$2:$B$86, "Other"))</f>
        <v/>
      </c>
      <c r="H8466" s="1" t="str">
        <f t="array" ref="H8466">IF($F8466="", "", IFS(_xlfn.XLOOKUP($F8466, accounts!$A$2:$A$86, accounts!$E$2:$E$86, 0)&gt;=1000, "Enterprise", _xlfn.XLOOKUP($F8466, accounts!$A$2:$A$86, accounts!$E$2:$E$86, 0)&gt;=100, "Mid-Market", TRUE, "SMB"))</f>
        <v/>
      </c>
      <c r="I8466" s="1" t="str">
        <f t="array" ref="I8466">IF($F8466="", "", _xlfn.XLOOKUP($F8466,accounts!$A$2:$A$86,accounts!$F$2:$F$86, "Other"))</f>
        <v/>
      </c>
      <c r="J8466" s="1" t="s">
        <v>324</v>
      </c>
    </row>
    <row r="8467">
      <c r="A8467" s="1" t="s">
        <v>8672</v>
      </c>
      <c r="B8467" s="1" t="s">
        <v>30</v>
      </c>
      <c r="C8467" s="1" t="str">
        <f t="array" ref="C8467">_xlfn.XLOOKUP($B8467, sales_teams!$A$2:$A$36, sales_teams!$B$2:$B$36)</f>
        <v>Melvin Marxen</v>
      </c>
      <c r="D8467" s="1" t="str">
        <f t="array" ref="D8467">_xlfn.XLOOKUP($B8467, sales_teams!$A$2:$A$36, sales_teams!$C$2:$C$36)</f>
        <v>Central</v>
      </c>
      <c r="E8467" s="1" t="s">
        <v>148</v>
      </c>
      <c r="G8467" s="1" t="str">
        <f t="array" ref="G8467">IF($F8467="", "", _xlfn.XLOOKUP($F8467,accounts!$A$2:$A$86,accounts!$B$2:$B$86, "Other"))</f>
        <v/>
      </c>
      <c r="H8467" s="1" t="str">
        <f t="array" ref="H8467">IF($F8467="", "", IFS(_xlfn.XLOOKUP($F8467, accounts!$A$2:$A$86, accounts!$E$2:$E$86, 0)&gt;=1000, "Enterprise", _xlfn.XLOOKUP($F8467, accounts!$A$2:$A$86, accounts!$E$2:$E$86, 0)&gt;=100, "Mid-Market", TRUE, "SMB"))</f>
        <v/>
      </c>
      <c r="I8467" s="1" t="str">
        <f t="array" ref="I8467">IF($F8467="", "", _xlfn.XLOOKUP($F8467,accounts!$A$2:$A$86,accounts!$F$2:$F$86, "Other"))</f>
        <v/>
      </c>
      <c r="J8467" s="1" t="s">
        <v>324</v>
      </c>
    </row>
    <row r="8468">
      <c r="A8468" s="1" t="s">
        <v>8673</v>
      </c>
      <c r="B8468" s="1" t="s">
        <v>30</v>
      </c>
      <c r="C8468" s="1" t="str">
        <f t="array" ref="C8468">_xlfn.XLOOKUP($B8468, sales_teams!$A$2:$A$36, sales_teams!$B$2:$B$36)</f>
        <v>Melvin Marxen</v>
      </c>
      <c r="D8468" s="1" t="str">
        <f t="array" ref="D8468">_xlfn.XLOOKUP($B8468, sales_teams!$A$2:$A$36, sales_teams!$C$2:$C$36)</f>
        <v>Central</v>
      </c>
      <c r="E8468" s="1" t="s">
        <v>148</v>
      </c>
      <c r="G8468" s="1" t="str">
        <f t="array" ref="G8468">IF($F8468="", "", _xlfn.XLOOKUP($F8468,accounts!$A$2:$A$86,accounts!$B$2:$B$86, "Other"))</f>
        <v/>
      </c>
      <c r="H8468" s="1" t="str">
        <f t="array" ref="H8468">IF($F8468="", "", IFS(_xlfn.XLOOKUP($F8468, accounts!$A$2:$A$86, accounts!$E$2:$E$86, 0)&gt;=1000, "Enterprise", _xlfn.XLOOKUP($F8468, accounts!$A$2:$A$86, accounts!$E$2:$E$86, 0)&gt;=100, "Mid-Market", TRUE, "SMB"))</f>
        <v/>
      </c>
      <c r="I8468" s="1" t="str">
        <f t="array" ref="I8468">IF($F8468="", "", _xlfn.XLOOKUP($F8468,accounts!$A$2:$A$86,accounts!$F$2:$F$86, "Other"))</f>
        <v/>
      </c>
      <c r="J8468" s="1" t="s">
        <v>324</v>
      </c>
    </row>
    <row r="8469">
      <c r="A8469" s="1" t="s">
        <v>8674</v>
      </c>
      <c r="B8469" s="1" t="s">
        <v>30</v>
      </c>
      <c r="C8469" s="1" t="str">
        <f t="array" ref="C8469">_xlfn.XLOOKUP($B8469, sales_teams!$A$2:$A$36, sales_teams!$B$2:$B$36)</f>
        <v>Melvin Marxen</v>
      </c>
      <c r="D8469" s="1" t="str">
        <f t="array" ref="D8469">_xlfn.XLOOKUP($B8469, sales_teams!$A$2:$A$36, sales_teams!$C$2:$C$36)</f>
        <v>Central</v>
      </c>
      <c r="E8469" s="1" t="s">
        <v>148</v>
      </c>
      <c r="G8469" s="1" t="str">
        <f t="array" ref="G8469">IF($F8469="", "", _xlfn.XLOOKUP($F8469,accounts!$A$2:$A$86,accounts!$B$2:$B$86, "Other"))</f>
        <v/>
      </c>
      <c r="H8469" s="1" t="str">
        <f t="array" ref="H8469">IF($F8469="", "", IFS(_xlfn.XLOOKUP($F8469, accounts!$A$2:$A$86, accounts!$E$2:$E$86, 0)&gt;=1000, "Enterprise", _xlfn.XLOOKUP($F8469, accounts!$A$2:$A$86, accounts!$E$2:$E$86, 0)&gt;=100, "Mid-Market", TRUE, "SMB"))</f>
        <v/>
      </c>
      <c r="I8469" s="1" t="str">
        <f t="array" ref="I8469">IF($F8469="", "", _xlfn.XLOOKUP($F8469,accounts!$A$2:$A$86,accounts!$F$2:$F$86, "Other"))</f>
        <v/>
      </c>
      <c r="J8469" s="1" t="s">
        <v>324</v>
      </c>
    </row>
    <row r="8470">
      <c r="A8470" s="1" t="s">
        <v>8675</v>
      </c>
      <c r="B8470" s="1" t="s">
        <v>30</v>
      </c>
      <c r="C8470" s="1" t="str">
        <f t="array" ref="C8470">_xlfn.XLOOKUP($B8470, sales_teams!$A$2:$A$36, sales_teams!$B$2:$B$36)</f>
        <v>Melvin Marxen</v>
      </c>
      <c r="D8470" s="1" t="str">
        <f t="array" ref="D8470">_xlfn.XLOOKUP($B8470, sales_teams!$A$2:$A$36, sales_teams!$C$2:$C$36)</f>
        <v>Central</v>
      </c>
      <c r="E8470" s="1" t="s">
        <v>148</v>
      </c>
      <c r="G8470" s="1" t="str">
        <f t="array" ref="G8470">IF($F8470="", "", _xlfn.XLOOKUP($F8470,accounts!$A$2:$A$86,accounts!$B$2:$B$86, "Other"))</f>
        <v/>
      </c>
      <c r="H8470" s="1" t="str">
        <f t="array" ref="H8470">IF($F8470="", "", IFS(_xlfn.XLOOKUP($F8470, accounts!$A$2:$A$86, accounts!$E$2:$E$86, 0)&gt;=1000, "Enterprise", _xlfn.XLOOKUP($F8470, accounts!$A$2:$A$86, accounts!$E$2:$E$86, 0)&gt;=100, "Mid-Market", TRUE, "SMB"))</f>
        <v/>
      </c>
      <c r="I8470" s="1" t="str">
        <f t="array" ref="I8470">IF($F8470="", "", _xlfn.XLOOKUP($F8470,accounts!$A$2:$A$86,accounts!$F$2:$F$86, "Other"))</f>
        <v/>
      </c>
      <c r="J8470" s="1" t="s">
        <v>324</v>
      </c>
    </row>
    <row r="8471">
      <c r="A8471" s="1" t="s">
        <v>8676</v>
      </c>
      <c r="B8471" s="1" t="s">
        <v>30</v>
      </c>
      <c r="C8471" s="1" t="str">
        <f t="array" ref="C8471">_xlfn.XLOOKUP($B8471, sales_teams!$A$2:$A$36, sales_teams!$B$2:$B$36)</f>
        <v>Melvin Marxen</v>
      </c>
      <c r="D8471" s="1" t="str">
        <f t="array" ref="D8471">_xlfn.XLOOKUP($B8471, sales_teams!$A$2:$A$36, sales_teams!$C$2:$C$36)</f>
        <v>Central</v>
      </c>
      <c r="E8471" s="1" t="s">
        <v>148</v>
      </c>
      <c r="G8471" s="1" t="str">
        <f t="array" ref="G8471">IF($F8471="", "", _xlfn.XLOOKUP($F8471,accounts!$A$2:$A$86,accounts!$B$2:$B$86, "Other"))</f>
        <v/>
      </c>
      <c r="H8471" s="1" t="str">
        <f t="array" ref="H8471">IF($F8471="", "", IFS(_xlfn.XLOOKUP($F8471, accounts!$A$2:$A$86, accounts!$E$2:$E$86, 0)&gt;=1000, "Enterprise", _xlfn.XLOOKUP($F8471, accounts!$A$2:$A$86, accounts!$E$2:$E$86, 0)&gt;=100, "Mid-Market", TRUE, "SMB"))</f>
        <v/>
      </c>
      <c r="I8471" s="1" t="str">
        <f t="array" ref="I8471">IF($F8471="", "", _xlfn.XLOOKUP($F8471,accounts!$A$2:$A$86,accounts!$F$2:$F$86, "Other"))</f>
        <v/>
      </c>
      <c r="J8471" s="1" t="s">
        <v>324</v>
      </c>
    </row>
    <row r="8472">
      <c r="A8472" s="1" t="s">
        <v>8677</v>
      </c>
      <c r="B8472" s="1" t="s">
        <v>30</v>
      </c>
      <c r="C8472" s="1" t="str">
        <f t="array" ref="C8472">_xlfn.XLOOKUP($B8472, sales_teams!$A$2:$A$36, sales_teams!$B$2:$B$36)</f>
        <v>Melvin Marxen</v>
      </c>
      <c r="D8472" s="1" t="str">
        <f t="array" ref="D8472">_xlfn.XLOOKUP($B8472, sales_teams!$A$2:$A$36, sales_teams!$C$2:$C$36)</f>
        <v>Central</v>
      </c>
      <c r="E8472" s="1" t="s">
        <v>148</v>
      </c>
      <c r="G8472" s="1" t="str">
        <f t="array" ref="G8472">IF($F8472="", "", _xlfn.XLOOKUP($F8472,accounts!$A$2:$A$86,accounts!$B$2:$B$86, "Other"))</f>
        <v/>
      </c>
      <c r="H8472" s="1" t="str">
        <f t="array" ref="H8472">IF($F8472="", "", IFS(_xlfn.XLOOKUP($F8472, accounts!$A$2:$A$86, accounts!$E$2:$E$86, 0)&gt;=1000, "Enterprise", _xlfn.XLOOKUP($F8472, accounts!$A$2:$A$86, accounts!$E$2:$E$86, 0)&gt;=100, "Mid-Market", TRUE, "SMB"))</f>
        <v/>
      </c>
      <c r="I8472" s="1" t="str">
        <f t="array" ref="I8472">IF($F8472="", "", _xlfn.XLOOKUP($F8472,accounts!$A$2:$A$86,accounts!$F$2:$F$86, "Other"))</f>
        <v/>
      </c>
      <c r="J8472" s="1" t="s">
        <v>324</v>
      </c>
    </row>
    <row r="8473">
      <c r="A8473" s="1" t="s">
        <v>8678</v>
      </c>
      <c r="B8473" s="1" t="s">
        <v>30</v>
      </c>
      <c r="C8473" s="1" t="str">
        <f t="array" ref="C8473">_xlfn.XLOOKUP($B8473, sales_teams!$A$2:$A$36, sales_teams!$B$2:$B$36)</f>
        <v>Melvin Marxen</v>
      </c>
      <c r="D8473" s="1" t="str">
        <f t="array" ref="D8473">_xlfn.XLOOKUP($B8473, sales_teams!$A$2:$A$36, sales_teams!$C$2:$C$36)</f>
        <v>Central</v>
      </c>
      <c r="E8473" s="1" t="s">
        <v>148</v>
      </c>
      <c r="G8473" s="1" t="str">
        <f t="array" ref="G8473">IF($F8473="", "", _xlfn.XLOOKUP($F8473,accounts!$A$2:$A$86,accounts!$B$2:$B$86, "Other"))</f>
        <v/>
      </c>
      <c r="H8473" s="1" t="str">
        <f t="array" ref="H8473">IF($F8473="", "", IFS(_xlfn.XLOOKUP($F8473, accounts!$A$2:$A$86, accounts!$E$2:$E$86, 0)&gt;=1000, "Enterprise", _xlfn.XLOOKUP($F8473, accounts!$A$2:$A$86, accounts!$E$2:$E$86, 0)&gt;=100, "Mid-Market", TRUE, "SMB"))</f>
        <v/>
      </c>
      <c r="I8473" s="1" t="str">
        <f t="array" ref="I8473">IF($F8473="", "", _xlfn.XLOOKUP($F8473,accounts!$A$2:$A$86,accounts!$F$2:$F$86, "Other"))</f>
        <v/>
      </c>
      <c r="J8473" s="1" t="s">
        <v>324</v>
      </c>
    </row>
    <row r="8474">
      <c r="A8474" s="1" t="s">
        <v>8679</v>
      </c>
      <c r="B8474" s="1" t="s">
        <v>30</v>
      </c>
      <c r="C8474" s="1" t="str">
        <f t="array" ref="C8474">_xlfn.XLOOKUP($B8474, sales_teams!$A$2:$A$36, sales_teams!$B$2:$B$36)</f>
        <v>Melvin Marxen</v>
      </c>
      <c r="D8474" s="1" t="str">
        <f t="array" ref="D8474">_xlfn.XLOOKUP($B8474, sales_teams!$A$2:$A$36, sales_teams!$C$2:$C$36)</f>
        <v>Central</v>
      </c>
      <c r="E8474" s="1" t="s">
        <v>148</v>
      </c>
      <c r="G8474" s="1" t="str">
        <f t="array" ref="G8474">IF($F8474="", "", _xlfn.XLOOKUP($F8474,accounts!$A$2:$A$86,accounts!$B$2:$B$86, "Other"))</f>
        <v/>
      </c>
      <c r="H8474" s="1" t="str">
        <f t="array" ref="H8474">IF($F8474="", "", IFS(_xlfn.XLOOKUP($F8474, accounts!$A$2:$A$86, accounts!$E$2:$E$86, 0)&gt;=1000, "Enterprise", _xlfn.XLOOKUP($F8474, accounts!$A$2:$A$86, accounts!$E$2:$E$86, 0)&gt;=100, "Mid-Market", TRUE, "SMB"))</f>
        <v/>
      </c>
      <c r="I8474" s="1" t="str">
        <f t="array" ref="I8474">IF($F8474="", "", _xlfn.XLOOKUP($F8474,accounts!$A$2:$A$86,accounts!$F$2:$F$86, "Other"))</f>
        <v/>
      </c>
      <c r="J8474" s="1" t="s">
        <v>324</v>
      </c>
    </row>
    <row r="8475">
      <c r="A8475" s="1" t="s">
        <v>8680</v>
      </c>
      <c r="B8475" s="1" t="s">
        <v>30</v>
      </c>
      <c r="C8475" s="1" t="str">
        <f t="array" ref="C8475">_xlfn.XLOOKUP($B8475, sales_teams!$A$2:$A$36, sales_teams!$B$2:$B$36)</f>
        <v>Melvin Marxen</v>
      </c>
      <c r="D8475" s="1" t="str">
        <f t="array" ref="D8475">_xlfn.XLOOKUP($B8475, sales_teams!$A$2:$A$36, sales_teams!$C$2:$C$36)</f>
        <v>Central</v>
      </c>
      <c r="E8475" s="1" t="s">
        <v>148</v>
      </c>
      <c r="G8475" s="1" t="str">
        <f t="array" ref="G8475">IF($F8475="", "", _xlfn.XLOOKUP($F8475,accounts!$A$2:$A$86,accounts!$B$2:$B$86, "Other"))</f>
        <v/>
      </c>
      <c r="H8475" s="1" t="str">
        <f t="array" ref="H8475">IF($F8475="", "", IFS(_xlfn.XLOOKUP($F8475, accounts!$A$2:$A$86, accounts!$E$2:$E$86, 0)&gt;=1000, "Enterprise", _xlfn.XLOOKUP($F8475, accounts!$A$2:$A$86, accounts!$E$2:$E$86, 0)&gt;=100, "Mid-Market", TRUE, "SMB"))</f>
        <v/>
      </c>
      <c r="I8475" s="1" t="str">
        <f t="array" ref="I8475">IF($F8475="", "", _xlfn.XLOOKUP($F8475,accounts!$A$2:$A$86,accounts!$F$2:$F$86, "Other"))</f>
        <v/>
      </c>
      <c r="J8475" s="1" t="s">
        <v>324</v>
      </c>
    </row>
    <row r="8476">
      <c r="A8476" s="1" t="s">
        <v>8681</v>
      </c>
      <c r="B8476" s="1" t="s">
        <v>30</v>
      </c>
      <c r="C8476" s="1" t="str">
        <f t="array" ref="C8476">_xlfn.XLOOKUP($B8476, sales_teams!$A$2:$A$36, sales_teams!$B$2:$B$36)</f>
        <v>Melvin Marxen</v>
      </c>
      <c r="D8476" s="1" t="str">
        <f t="array" ref="D8476">_xlfn.XLOOKUP($B8476, sales_teams!$A$2:$A$36, sales_teams!$C$2:$C$36)</f>
        <v>Central</v>
      </c>
      <c r="E8476" s="1" t="s">
        <v>148</v>
      </c>
      <c r="G8476" s="1" t="str">
        <f t="array" ref="G8476">IF($F8476="", "", _xlfn.XLOOKUP($F8476,accounts!$A$2:$A$86,accounts!$B$2:$B$86, "Other"))</f>
        <v/>
      </c>
      <c r="H8476" s="1" t="str">
        <f t="array" ref="H8476">IF($F8476="", "", IFS(_xlfn.XLOOKUP($F8476, accounts!$A$2:$A$86, accounts!$E$2:$E$86, 0)&gt;=1000, "Enterprise", _xlfn.XLOOKUP($F8476, accounts!$A$2:$A$86, accounts!$E$2:$E$86, 0)&gt;=100, "Mid-Market", TRUE, "SMB"))</f>
        <v/>
      </c>
      <c r="I8476" s="1" t="str">
        <f t="array" ref="I8476">IF($F8476="", "", _xlfn.XLOOKUP($F8476,accounts!$A$2:$A$86,accounts!$F$2:$F$86, "Other"))</f>
        <v/>
      </c>
      <c r="J8476" s="1" t="s">
        <v>324</v>
      </c>
    </row>
    <row r="8477">
      <c r="A8477" s="1" t="s">
        <v>8682</v>
      </c>
      <c r="B8477" s="1" t="s">
        <v>30</v>
      </c>
      <c r="C8477" s="1" t="str">
        <f t="array" ref="C8477">_xlfn.XLOOKUP($B8477, sales_teams!$A$2:$A$36, sales_teams!$B$2:$B$36)</f>
        <v>Melvin Marxen</v>
      </c>
      <c r="D8477" s="1" t="str">
        <f t="array" ref="D8477">_xlfn.XLOOKUP($B8477, sales_teams!$A$2:$A$36, sales_teams!$C$2:$C$36)</f>
        <v>Central</v>
      </c>
      <c r="E8477" s="1" t="s">
        <v>179</v>
      </c>
      <c r="G8477" s="1" t="str">
        <f t="array" ref="G8477">IF($F8477="", "", _xlfn.XLOOKUP($F8477,accounts!$A$2:$A$86,accounts!$B$2:$B$86, "Other"))</f>
        <v/>
      </c>
      <c r="H8477" s="1" t="str">
        <f t="array" ref="H8477">IF($F8477="", "", IFS(_xlfn.XLOOKUP($F8477, accounts!$A$2:$A$86, accounts!$E$2:$E$86, 0)&gt;=1000, "Enterprise", _xlfn.XLOOKUP($F8477, accounts!$A$2:$A$86, accounts!$E$2:$E$86, 0)&gt;=100, "Mid-Market", TRUE, "SMB"))</f>
        <v/>
      </c>
      <c r="I8477" s="1" t="str">
        <f t="array" ref="I8477">IF($F8477="", "", _xlfn.XLOOKUP($F8477,accounts!$A$2:$A$86,accounts!$F$2:$F$86, "Other"))</f>
        <v/>
      </c>
      <c r="J8477" s="1" t="s">
        <v>324</v>
      </c>
    </row>
    <row r="8478">
      <c r="A8478" s="1" t="s">
        <v>8683</v>
      </c>
      <c r="B8478" s="1" t="s">
        <v>30</v>
      </c>
      <c r="C8478" s="1" t="str">
        <f t="array" ref="C8478">_xlfn.XLOOKUP($B8478, sales_teams!$A$2:$A$36, sales_teams!$B$2:$B$36)</f>
        <v>Melvin Marxen</v>
      </c>
      <c r="D8478" s="1" t="str">
        <f t="array" ref="D8478">_xlfn.XLOOKUP($B8478, sales_teams!$A$2:$A$36, sales_teams!$C$2:$C$36)</f>
        <v>Central</v>
      </c>
      <c r="E8478" s="1" t="s">
        <v>179</v>
      </c>
      <c r="G8478" s="1" t="str">
        <f t="array" ref="G8478">IF($F8478="", "", _xlfn.XLOOKUP($F8478,accounts!$A$2:$A$86,accounts!$B$2:$B$86, "Other"))</f>
        <v/>
      </c>
      <c r="H8478" s="1" t="str">
        <f t="array" ref="H8478">IF($F8478="", "", IFS(_xlfn.XLOOKUP($F8478, accounts!$A$2:$A$86, accounts!$E$2:$E$86, 0)&gt;=1000, "Enterprise", _xlfn.XLOOKUP($F8478, accounts!$A$2:$A$86, accounts!$E$2:$E$86, 0)&gt;=100, "Mid-Market", TRUE, "SMB"))</f>
        <v/>
      </c>
      <c r="I8478" s="1" t="str">
        <f t="array" ref="I8478">IF($F8478="", "", _xlfn.XLOOKUP($F8478,accounts!$A$2:$A$86,accounts!$F$2:$F$86, "Other"))</f>
        <v/>
      </c>
      <c r="J8478" s="1" t="s">
        <v>324</v>
      </c>
    </row>
    <row r="8479">
      <c r="A8479" s="1" t="s">
        <v>8684</v>
      </c>
      <c r="B8479" s="1" t="s">
        <v>30</v>
      </c>
      <c r="C8479" s="1" t="str">
        <f t="array" ref="C8479">_xlfn.XLOOKUP($B8479, sales_teams!$A$2:$A$36, sales_teams!$B$2:$B$36)</f>
        <v>Melvin Marxen</v>
      </c>
      <c r="D8479" s="1" t="str">
        <f t="array" ref="D8479">_xlfn.XLOOKUP($B8479, sales_teams!$A$2:$A$36, sales_teams!$C$2:$C$36)</f>
        <v>Central</v>
      </c>
      <c r="E8479" s="1" t="s">
        <v>179</v>
      </c>
      <c r="G8479" s="1" t="str">
        <f t="array" ref="G8479">IF($F8479="", "", _xlfn.XLOOKUP($F8479,accounts!$A$2:$A$86,accounts!$B$2:$B$86, "Other"))</f>
        <v/>
      </c>
      <c r="H8479" s="1" t="str">
        <f t="array" ref="H8479">IF($F8479="", "", IFS(_xlfn.XLOOKUP($F8479, accounts!$A$2:$A$86, accounts!$E$2:$E$86, 0)&gt;=1000, "Enterprise", _xlfn.XLOOKUP($F8479, accounts!$A$2:$A$86, accounts!$E$2:$E$86, 0)&gt;=100, "Mid-Market", TRUE, "SMB"))</f>
        <v/>
      </c>
      <c r="I8479" s="1" t="str">
        <f t="array" ref="I8479">IF($F8479="", "", _xlfn.XLOOKUP($F8479,accounts!$A$2:$A$86,accounts!$F$2:$F$86, "Other"))</f>
        <v/>
      </c>
      <c r="J8479" s="1" t="s">
        <v>324</v>
      </c>
    </row>
    <row r="8480">
      <c r="A8480" s="1" t="s">
        <v>8685</v>
      </c>
      <c r="B8480" s="1" t="s">
        <v>30</v>
      </c>
      <c r="C8480" s="1" t="str">
        <f t="array" ref="C8480">_xlfn.XLOOKUP($B8480, sales_teams!$A$2:$A$36, sales_teams!$B$2:$B$36)</f>
        <v>Melvin Marxen</v>
      </c>
      <c r="D8480" s="1" t="str">
        <f t="array" ref="D8480">_xlfn.XLOOKUP($B8480, sales_teams!$A$2:$A$36, sales_teams!$C$2:$C$36)</f>
        <v>Central</v>
      </c>
      <c r="E8480" s="1" t="s">
        <v>179</v>
      </c>
      <c r="G8480" s="1" t="str">
        <f t="array" ref="G8480">IF($F8480="", "", _xlfn.XLOOKUP($F8480,accounts!$A$2:$A$86,accounts!$B$2:$B$86, "Other"))</f>
        <v/>
      </c>
      <c r="H8480" s="1" t="str">
        <f t="array" ref="H8480">IF($F8480="", "", IFS(_xlfn.XLOOKUP($F8480, accounts!$A$2:$A$86, accounts!$E$2:$E$86, 0)&gt;=1000, "Enterprise", _xlfn.XLOOKUP($F8480, accounts!$A$2:$A$86, accounts!$E$2:$E$86, 0)&gt;=100, "Mid-Market", TRUE, "SMB"))</f>
        <v/>
      </c>
      <c r="I8480" s="1" t="str">
        <f t="array" ref="I8480">IF($F8480="", "", _xlfn.XLOOKUP($F8480,accounts!$A$2:$A$86,accounts!$F$2:$F$86, "Other"))</f>
        <v/>
      </c>
      <c r="J8480" s="1" t="s">
        <v>324</v>
      </c>
    </row>
    <row r="8481">
      <c r="A8481" s="1" t="s">
        <v>8686</v>
      </c>
      <c r="B8481" s="1" t="s">
        <v>30</v>
      </c>
      <c r="C8481" s="1" t="str">
        <f t="array" ref="C8481">_xlfn.XLOOKUP($B8481, sales_teams!$A$2:$A$36, sales_teams!$B$2:$B$36)</f>
        <v>Melvin Marxen</v>
      </c>
      <c r="D8481" s="1" t="str">
        <f t="array" ref="D8481">_xlfn.XLOOKUP($B8481, sales_teams!$A$2:$A$36, sales_teams!$C$2:$C$36)</f>
        <v>Central</v>
      </c>
      <c r="E8481" s="1" t="s">
        <v>179</v>
      </c>
      <c r="G8481" s="1" t="str">
        <f t="array" ref="G8481">IF($F8481="", "", _xlfn.XLOOKUP($F8481,accounts!$A$2:$A$86,accounts!$B$2:$B$86, "Other"))</f>
        <v/>
      </c>
      <c r="H8481" s="1" t="str">
        <f t="array" ref="H8481">IF($F8481="", "", IFS(_xlfn.XLOOKUP($F8481, accounts!$A$2:$A$86, accounts!$E$2:$E$86, 0)&gt;=1000, "Enterprise", _xlfn.XLOOKUP($F8481, accounts!$A$2:$A$86, accounts!$E$2:$E$86, 0)&gt;=100, "Mid-Market", TRUE, "SMB"))</f>
        <v/>
      </c>
      <c r="I8481" s="1" t="str">
        <f t="array" ref="I8481">IF($F8481="", "", _xlfn.XLOOKUP($F8481,accounts!$A$2:$A$86,accounts!$F$2:$F$86, "Other"))</f>
        <v/>
      </c>
      <c r="J8481" s="1" t="s">
        <v>324</v>
      </c>
    </row>
    <row r="8482">
      <c r="A8482" s="1" t="s">
        <v>8687</v>
      </c>
      <c r="B8482" s="1" t="s">
        <v>30</v>
      </c>
      <c r="C8482" s="1" t="str">
        <f t="array" ref="C8482">_xlfn.XLOOKUP($B8482, sales_teams!$A$2:$A$36, sales_teams!$B$2:$B$36)</f>
        <v>Melvin Marxen</v>
      </c>
      <c r="D8482" s="1" t="str">
        <f t="array" ref="D8482">_xlfn.XLOOKUP($B8482, sales_teams!$A$2:$A$36, sales_teams!$C$2:$C$36)</f>
        <v>Central</v>
      </c>
      <c r="E8482" s="1" t="s">
        <v>179</v>
      </c>
      <c r="G8482" s="1" t="str">
        <f t="array" ref="G8482">IF($F8482="", "", _xlfn.XLOOKUP($F8482,accounts!$A$2:$A$86,accounts!$B$2:$B$86, "Other"))</f>
        <v/>
      </c>
      <c r="H8482" s="1" t="str">
        <f t="array" ref="H8482">IF($F8482="", "", IFS(_xlfn.XLOOKUP($F8482, accounts!$A$2:$A$86, accounts!$E$2:$E$86, 0)&gt;=1000, "Enterprise", _xlfn.XLOOKUP($F8482, accounts!$A$2:$A$86, accounts!$E$2:$E$86, 0)&gt;=100, "Mid-Market", TRUE, "SMB"))</f>
        <v/>
      </c>
      <c r="I8482" s="1" t="str">
        <f t="array" ref="I8482">IF($F8482="", "", _xlfn.XLOOKUP($F8482,accounts!$A$2:$A$86,accounts!$F$2:$F$86, "Other"))</f>
        <v/>
      </c>
      <c r="J8482" s="1" t="s">
        <v>324</v>
      </c>
    </row>
    <row r="8483">
      <c r="A8483" s="1" t="s">
        <v>8688</v>
      </c>
      <c r="B8483" s="1" t="s">
        <v>30</v>
      </c>
      <c r="C8483" s="1" t="str">
        <f t="array" ref="C8483">_xlfn.XLOOKUP($B8483, sales_teams!$A$2:$A$36, sales_teams!$B$2:$B$36)</f>
        <v>Melvin Marxen</v>
      </c>
      <c r="D8483" s="1" t="str">
        <f t="array" ref="D8483">_xlfn.XLOOKUP($B8483, sales_teams!$A$2:$A$36, sales_teams!$C$2:$C$36)</f>
        <v>Central</v>
      </c>
      <c r="E8483" s="1" t="s">
        <v>179</v>
      </c>
      <c r="G8483" s="1" t="str">
        <f t="array" ref="G8483">IF($F8483="", "", _xlfn.XLOOKUP($F8483,accounts!$A$2:$A$86,accounts!$B$2:$B$86, "Other"))</f>
        <v/>
      </c>
      <c r="H8483" s="1" t="str">
        <f t="array" ref="H8483">IF($F8483="", "", IFS(_xlfn.XLOOKUP($F8483, accounts!$A$2:$A$86, accounts!$E$2:$E$86, 0)&gt;=1000, "Enterprise", _xlfn.XLOOKUP($F8483, accounts!$A$2:$A$86, accounts!$E$2:$E$86, 0)&gt;=100, "Mid-Market", TRUE, "SMB"))</f>
        <v/>
      </c>
      <c r="I8483" s="1" t="str">
        <f t="array" ref="I8483">IF($F8483="", "", _xlfn.XLOOKUP($F8483,accounts!$A$2:$A$86,accounts!$F$2:$F$86, "Other"))</f>
        <v/>
      </c>
      <c r="J8483" s="1" t="s">
        <v>324</v>
      </c>
    </row>
    <row r="8484">
      <c r="A8484" s="1" t="s">
        <v>8689</v>
      </c>
      <c r="B8484" s="1" t="s">
        <v>30</v>
      </c>
      <c r="C8484" s="1" t="str">
        <f t="array" ref="C8484">_xlfn.XLOOKUP($B8484, sales_teams!$A$2:$A$36, sales_teams!$B$2:$B$36)</f>
        <v>Melvin Marxen</v>
      </c>
      <c r="D8484" s="1" t="str">
        <f t="array" ref="D8484">_xlfn.XLOOKUP($B8484, sales_teams!$A$2:$A$36, sales_teams!$C$2:$C$36)</f>
        <v>Central</v>
      </c>
      <c r="E8484" s="1" t="s">
        <v>188</v>
      </c>
      <c r="F8484" s="1" t="s">
        <v>43</v>
      </c>
      <c r="G8484" s="1" t="str">
        <f t="array" ref="G8484">IF($F8484="", "", _xlfn.XLOOKUP($F8484,accounts!$A$2:$A$86,accounts!$B$2:$B$86, "Other"))</f>
        <v>software</v>
      </c>
      <c r="H8484" s="1" t="str">
        <f t="array" ref="H8484">IF($F8484="", "", IFS(_xlfn.XLOOKUP($F8484, accounts!$A$2:$A$86, accounts!$E$2:$E$86, 0)&gt;=1000, "Enterprise", _xlfn.XLOOKUP($F8484, accounts!$A$2:$A$86, accounts!$E$2:$E$86, 0)&gt;=100, "Mid-Market", TRUE, "SMB"))</f>
        <v>Enterprise</v>
      </c>
      <c r="I8484" s="1" t="str">
        <f t="array" ref="I8484">IF($F8484="", "", _xlfn.XLOOKUP($F8484,accounts!$A$2:$A$86,accounts!$F$2:$F$86, "Other"))</f>
        <v>United States</v>
      </c>
      <c r="J8484" s="1" t="s">
        <v>324</v>
      </c>
    </row>
    <row r="8485">
      <c r="A8485" s="1" t="s">
        <v>8690</v>
      </c>
      <c r="B8485" s="1" t="s">
        <v>30</v>
      </c>
      <c r="C8485" s="1" t="str">
        <f t="array" ref="C8485">_xlfn.XLOOKUP($B8485, sales_teams!$A$2:$A$36, sales_teams!$B$2:$B$36)</f>
        <v>Melvin Marxen</v>
      </c>
      <c r="D8485" s="1" t="str">
        <f t="array" ref="D8485">_xlfn.XLOOKUP($B8485, sales_teams!$A$2:$A$36, sales_teams!$C$2:$C$36)</f>
        <v>Central</v>
      </c>
      <c r="E8485" s="1" t="s">
        <v>188</v>
      </c>
      <c r="F8485" s="1" t="s">
        <v>81</v>
      </c>
      <c r="G8485" s="1" t="str">
        <f t="array" ref="G8485">IF($F8485="", "", _xlfn.XLOOKUP($F8485,accounts!$A$2:$A$86,accounts!$B$2:$B$86, "Other"))</f>
        <v>technology</v>
      </c>
      <c r="H8485" s="1" t="str">
        <f t="array" ref="H8485">IF($F8485="", "", IFS(_xlfn.XLOOKUP($F8485, accounts!$A$2:$A$86, accounts!$E$2:$E$86, 0)&gt;=1000, "Enterprise", _xlfn.XLOOKUP($F8485, accounts!$A$2:$A$86, accounts!$E$2:$E$86, 0)&gt;=100, "Mid-Market", TRUE, "SMB"))</f>
        <v>Enterprise</v>
      </c>
      <c r="I8485" s="1" t="str">
        <f t="array" ref="I8485">IF($F8485="", "", _xlfn.XLOOKUP($F8485,accounts!$A$2:$A$86,accounts!$F$2:$F$86, "Other"))</f>
        <v>United States</v>
      </c>
      <c r="J8485" s="1" t="s">
        <v>324</v>
      </c>
    </row>
    <row r="8486">
      <c r="A8486" s="1" t="s">
        <v>8691</v>
      </c>
      <c r="B8486" s="1" t="s">
        <v>30</v>
      </c>
      <c r="C8486" s="1" t="str">
        <f t="array" ref="C8486">_xlfn.XLOOKUP($B8486, sales_teams!$A$2:$A$36, sales_teams!$B$2:$B$36)</f>
        <v>Melvin Marxen</v>
      </c>
      <c r="D8486" s="1" t="str">
        <f t="array" ref="D8486">_xlfn.XLOOKUP($B8486, sales_teams!$A$2:$A$36, sales_teams!$C$2:$C$36)</f>
        <v>Central</v>
      </c>
      <c r="E8486" s="1" t="s">
        <v>188</v>
      </c>
      <c r="G8486" s="1" t="str">
        <f t="array" ref="G8486">IF($F8486="", "", _xlfn.XLOOKUP($F8486,accounts!$A$2:$A$86,accounts!$B$2:$B$86, "Other"))</f>
        <v/>
      </c>
      <c r="H8486" s="1" t="str">
        <f t="array" ref="H8486">IF($F8486="", "", IFS(_xlfn.XLOOKUP($F8486, accounts!$A$2:$A$86, accounts!$E$2:$E$86, 0)&gt;=1000, "Enterprise", _xlfn.XLOOKUP($F8486, accounts!$A$2:$A$86, accounts!$E$2:$E$86, 0)&gt;=100, "Mid-Market", TRUE, "SMB"))</f>
        <v/>
      </c>
      <c r="I8486" s="1" t="str">
        <f t="array" ref="I8486">IF($F8486="", "", _xlfn.XLOOKUP($F8486,accounts!$A$2:$A$86,accounts!$F$2:$F$86, "Other"))</f>
        <v/>
      </c>
      <c r="J8486" s="1" t="s">
        <v>324</v>
      </c>
    </row>
    <row r="8487">
      <c r="A8487" s="1" t="s">
        <v>8692</v>
      </c>
      <c r="B8487" s="1" t="s">
        <v>30</v>
      </c>
      <c r="C8487" s="1" t="str">
        <f t="array" ref="C8487">_xlfn.XLOOKUP($B8487, sales_teams!$A$2:$A$36, sales_teams!$B$2:$B$36)</f>
        <v>Melvin Marxen</v>
      </c>
      <c r="D8487" s="1" t="str">
        <f t="array" ref="D8487">_xlfn.XLOOKUP($B8487, sales_teams!$A$2:$A$36, sales_teams!$C$2:$C$36)</f>
        <v>Central</v>
      </c>
      <c r="E8487" s="1" t="s">
        <v>188</v>
      </c>
      <c r="G8487" s="1" t="str">
        <f t="array" ref="G8487">IF($F8487="", "", _xlfn.XLOOKUP($F8487,accounts!$A$2:$A$86,accounts!$B$2:$B$86, "Other"))</f>
        <v/>
      </c>
      <c r="H8487" s="1" t="str">
        <f t="array" ref="H8487">IF($F8487="", "", IFS(_xlfn.XLOOKUP($F8487, accounts!$A$2:$A$86, accounts!$E$2:$E$86, 0)&gt;=1000, "Enterprise", _xlfn.XLOOKUP($F8487, accounts!$A$2:$A$86, accounts!$E$2:$E$86, 0)&gt;=100, "Mid-Market", TRUE, "SMB"))</f>
        <v/>
      </c>
      <c r="I8487" s="1" t="str">
        <f t="array" ref="I8487">IF($F8487="", "", _xlfn.XLOOKUP($F8487,accounts!$A$2:$A$86,accounts!$F$2:$F$86, "Other"))</f>
        <v/>
      </c>
      <c r="J8487" s="1" t="s">
        <v>324</v>
      </c>
    </row>
    <row r="8488">
      <c r="A8488" s="1" t="s">
        <v>8693</v>
      </c>
      <c r="B8488" s="1" t="s">
        <v>30</v>
      </c>
      <c r="C8488" s="1" t="str">
        <f t="array" ref="C8488">_xlfn.XLOOKUP($B8488, sales_teams!$A$2:$A$36, sales_teams!$B$2:$B$36)</f>
        <v>Melvin Marxen</v>
      </c>
      <c r="D8488" s="1" t="str">
        <f t="array" ref="D8488">_xlfn.XLOOKUP($B8488, sales_teams!$A$2:$A$36, sales_teams!$C$2:$C$36)</f>
        <v>Central</v>
      </c>
      <c r="E8488" s="1" t="s">
        <v>188</v>
      </c>
      <c r="G8488" s="1" t="str">
        <f t="array" ref="G8488">IF($F8488="", "", _xlfn.XLOOKUP($F8488,accounts!$A$2:$A$86,accounts!$B$2:$B$86, "Other"))</f>
        <v/>
      </c>
      <c r="H8488" s="1" t="str">
        <f t="array" ref="H8488">IF($F8488="", "", IFS(_xlfn.XLOOKUP($F8488, accounts!$A$2:$A$86, accounts!$E$2:$E$86, 0)&gt;=1000, "Enterprise", _xlfn.XLOOKUP($F8488, accounts!$A$2:$A$86, accounts!$E$2:$E$86, 0)&gt;=100, "Mid-Market", TRUE, "SMB"))</f>
        <v/>
      </c>
      <c r="I8488" s="1" t="str">
        <f t="array" ref="I8488">IF($F8488="", "", _xlfn.XLOOKUP($F8488,accounts!$A$2:$A$86,accounts!$F$2:$F$86, "Other"))</f>
        <v/>
      </c>
      <c r="J8488" s="1" t="s">
        <v>324</v>
      </c>
    </row>
    <row r="8489">
      <c r="A8489" s="1" t="s">
        <v>8694</v>
      </c>
      <c r="B8489" s="1" t="s">
        <v>30</v>
      </c>
      <c r="C8489" s="1" t="str">
        <f t="array" ref="C8489">_xlfn.XLOOKUP($B8489, sales_teams!$A$2:$A$36, sales_teams!$B$2:$B$36)</f>
        <v>Melvin Marxen</v>
      </c>
      <c r="D8489" s="1" t="str">
        <f t="array" ref="D8489">_xlfn.XLOOKUP($B8489, sales_teams!$A$2:$A$36, sales_teams!$C$2:$C$36)</f>
        <v>Central</v>
      </c>
      <c r="E8489" s="1" t="s">
        <v>188</v>
      </c>
      <c r="G8489" s="1" t="str">
        <f t="array" ref="G8489">IF($F8489="", "", _xlfn.XLOOKUP($F8489,accounts!$A$2:$A$86,accounts!$B$2:$B$86, "Other"))</f>
        <v/>
      </c>
      <c r="H8489" s="1" t="str">
        <f t="array" ref="H8489">IF($F8489="", "", IFS(_xlfn.XLOOKUP($F8489, accounts!$A$2:$A$86, accounts!$E$2:$E$86, 0)&gt;=1000, "Enterprise", _xlfn.XLOOKUP($F8489, accounts!$A$2:$A$86, accounts!$E$2:$E$86, 0)&gt;=100, "Mid-Market", TRUE, "SMB"))</f>
        <v/>
      </c>
      <c r="I8489" s="1" t="str">
        <f t="array" ref="I8489">IF($F8489="", "", _xlfn.XLOOKUP($F8489,accounts!$A$2:$A$86,accounts!$F$2:$F$86, "Other"))</f>
        <v/>
      </c>
      <c r="J8489" s="1" t="s">
        <v>324</v>
      </c>
    </row>
    <row r="8490">
      <c r="A8490" s="1" t="s">
        <v>8695</v>
      </c>
      <c r="B8490" s="1" t="s">
        <v>30</v>
      </c>
      <c r="C8490" s="1" t="str">
        <f t="array" ref="C8490">_xlfn.XLOOKUP($B8490, sales_teams!$A$2:$A$36, sales_teams!$B$2:$B$36)</f>
        <v>Melvin Marxen</v>
      </c>
      <c r="D8490" s="1" t="str">
        <f t="array" ref="D8490">_xlfn.XLOOKUP($B8490, sales_teams!$A$2:$A$36, sales_teams!$C$2:$C$36)</f>
        <v>Central</v>
      </c>
      <c r="E8490" s="1" t="s">
        <v>188</v>
      </c>
      <c r="G8490" s="1" t="str">
        <f t="array" ref="G8490">IF($F8490="", "", _xlfn.XLOOKUP($F8490,accounts!$A$2:$A$86,accounts!$B$2:$B$86, "Other"))</f>
        <v/>
      </c>
      <c r="H8490" s="1" t="str">
        <f t="array" ref="H8490">IF($F8490="", "", IFS(_xlfn.XLOOKUP($F8490, accounts!$A$2:$A$86, accounts!$E$2:$E$86, 0)&gt;=1000, "Enterprise", _xlfn.XLOOKUP($F8490, accounts!$A$2:$A$86, accounts!$E$2:$E$86, 0)&gt;=100, "Mid-Market", TRUE, "SMB"))</f>
        <v/>
      </c>
      <c r="I8490" s="1" t="str">
        <f t="array" ref="I8490">IF($F8490="", "", _xlfn.XLOOKUP($F8490,accounts!$A$2:$A$86,accounts!$F$2:$F$86, "Other"))</f>
        <v/>
      </c>
      <c r="J8490" s="1" t="s">
        <v>324</v>
      </c>
    </row>
    <row r="8491">
      <c r="A8491" s="1" t="s">
        <v>8696</v>
      </c>
      <c r="B8491" s="1" t="s">
        <v>30</v>
      </c>
      <c r="C8491" s="1" t="str">
        <f t="array" ref="C8491">_xlfn.XLOOKUP($B8491, sales_teams!$A$2:$A$36, sales_teams!$B$2:$B$36)</f>
        <v>Melvin Marxen</v>
      </c>
      <c r="D8491" s="1" t="str">
        <f t="array" ref="D8491">_xlfn.XLOOKUP($B8491, sales_teams!$A$2:$A$36, sales_teams!$C$2:$C$36)</f>
        <v>Central</v>
      </c>
      <c r="E8491" s="1" t="s">
        <v>188</v>
      </c>
      <c r="G8491" s="1" t="str">
        <f t="array" ref="G8491">IF($F8491="", "", _xlfn.XLOOKUP($F8491,accounts!$A$2:$A$86,accounts!$B$2:$B$86, "Other"))</f>
        <v/>
      </c>
      <c r="H8491" s="1" t="str">
        <f t="array" ref="H8491">IF($F8491="", "", IFS(_xlfn.XLOOKUP($F8491, accounts!$A$2:$A$86, accounts!$E$2:$E$86, 0)&gt;=1000, "Enterprise", _xlfn.XLOOKUP($F8491, accounts!$A$2:$A$86, accounts!$E$2:$E$86, 0)&gt;=100, "Mid-Market", TRUE, "SMB"))</f>
        <v/>
      </c>
      <c r="I8491" s="1" t="str">
        <f t="array" ref="I8491">IF($F8491="", "", _xlfn.XLOOKUP($F8491,accounts!$A$2:$A$86,accounts!$F$2:$F$86, "Other"))</f>
        <v/>
      </c>
      <c r="J8491" s="1" t="s">
        <v>324</v>
      </c>
    </row>
    <row r="8492">
      <c r="A8492" s="1" t="s">
        <v>8697</v>
      </c>
      <c r="B8492" s="1" t="s">
        <v>26</v>
      </c>
      <c r="C8492" s="1" t="str">
        <f t="array" ref="C8492">_xlfn.XLOOKUP($B8492, sales_teams!$A$2:$A$36, sales_teams!$B$2:$B$36)</f>
        <v>Melvin Marxen</v>
      </c>
      <c r="D8492" s="1" t="str">
        <f t="array" ref="D8492">_xlfn.XLOOKUP($B8492, sales_teams!$A$2:$A$36, sales_teams!$C$2:$C$36)</f>
        <v>Central</v>
      </c>
      <c r="E8492" s="1" t="s">
        <v>181</v>
      </c>
      <c r="F8492" s="1" t="s">
        <v>119</v>
      </c>
      <c r="G8492" s="1" t="str">
        <f t="array" ref="G8492">IF($F8492="", "", _xlfn.XLOOKUP($F8492,accounts!$A$2:$A$86,accounts!$B$2:$B$86, "Other"))</f>
        <v>technology</v>
      </c>
      <c r="H8492" s="1" t="str">
        <f t="array" ref="H8492">IF($F8492="", "", IFS(_xlfn.XLOOKUP($F8492, accounts!$A$2:$A$86, accounts!$E$2:$E$86, 0)&gt;=1000, "Enterprise", _xlfn.XLOOKUP($F8492, accounts!$A$2:$A$86, accounts!$E$2:$E$86, 0)&gt;=100, "Mid-Market", TRUE, "SMB"))</f>
        <v>Enterprise</v>
      </c>
      <c r="I8492" s="1" t="str">
        <f t="array" ref="I8492">IF($F8492="", "", _xlfn.XLOOKUP($F8492,accounts!$A$2:$A$86,accounts!$F$2:$F$86, "Other"))</f>
        <v>Korea</v>
      </c>
      <c r="J8492" s="1" t="s">
        <v>324</v>
      </c>
    </row>
    <row r="8493">
      <c r="A8493" s="1" t="s">
        <v>8698</v>
      </c>
      <c r="B8493" s="1" t="s">
        <v>26</v>
      </c>
      <c r="C8493" s="1" t="str">
        <f t="array" ref="C8493">_xlfn.XLOOKUP($B8493, sales_teams!$A$2:$A$36, sales_teams!$B$2:$B$36)</f>
        <v>Melvin Marxen</v>
      </c>
      <c r="D8493" s="1" t="str">
        <f t="array" ref="D8493">_xlfn.XLOOKUP($B8493, sales_teams!$A$2:$A$36, sales_teams!$C$2:$C$36)</f>
        <v>Central</v>
      </c>
      <c r="E8493" s="1" t="s">
        <v>181</v>
      </c>
      <c r="G8493" s="1" t="str">
        <f t="array" ref="G8493">IF($F8493="", "", _xlfn.XLOOKUP($F8493,accounts!$A$2:$A$86,accounts!$B$2:$B$86, "Other"))</f>
        <v/>
      </c>
      <c r="H8493" s="1" t="str">
        <f t="array" ref="H8493">IF($F8493="", "", IFS(_xlfn.XLOOKUP($F8493, accounts!$A$2:$A$86, accounts!$E$2:$E$86, 0)&gt;=1000, "Enterprise", _xlfn.XLOOKUP($F8493, accounts!$A$2:$A$86, accounts!$E$2:$E$86, 0)&gt;=100, "Mid-Market", TRUE, "SMB"))</f>
        <v/>
      </c>
      <c r="I8493" s="1" t="str">
        <f t="array" ref="I8493">IF($F8493="", "", _xlfn.XLOOKUP($F8493,accounts!$A$2:$A$86,accounts!$F$2:$F$86, "Other"))</f>
        <v/>
      </c>
      <c r="J8493" s="1" t="s">
        <v>324</v>
      </c>
    </row>
    <row r="8494">
      <c r="A8494" s="1" t="s">
        <v>8699</v>
      </c>
      <c r="B8494" s="1" t="s">
        <v>26</v>
      </c>
      <c r="C8494" s="1" t="str">
        <f t="array" ref="C8494">_xlfn.XLOOKUP($B8494, sales_teams!$A$2:$A$36, sales_teams!$B$2:$B$36)</f>
        <v>Melvin Marxen</v>
      </c>
      <c r="D8494" s="1" t="str">
        <f t="array" ref="D8494">_xlfn.XLOOKUP($B8494, sales_teams!$A$2:$A$36, sales_teams!$C$2:$C$36)</f>
        <v>Central</v>
      </c>
      <c r="E8494" s="1" t="s">
        <v>181</v>
      </c>
      <c r="G8494" s="1" t="str">
        <f t="array" ref="G8494">IF($F8494="", "", _xlfn.XLOOKUP($F8494,accounts!$A$2:$A$86,accounts!$B$2:$B$86, "Other"))</f>
        <v/>
      </c>
      <c r="H8494" s="1" t="str">
        <f t="array" ref="H8494">IF($F8494="", "", IFS(_xlfn.XLOOKUP($F8494, accounts!$A$2:$A$86, accounts!$E$2:$E$86, 0)&gt;=1000, "Enterprise", _xlfn.XLOOKUP($F8494, accounts!$A$2:$A$86, accounts!$E$2:$E$86, 0)&gt;=100, "Mid-Market", TRUE, "SMB"))</f>
        <v/>
      </c>
      <c r="I8494" s="1" t="str">
        <f t="array" ref="I8494">IF($F8494="", "", _xlfn.XLOOKUP($F8494,accounts!$A$2:$A$86,accounts!$F$2:$F$86, "Other"))</f>
        <v/>
      </c>
      <c r="J8494" s="1" t="s">
        <v>324</v>
      </c>
    </row>
    <row r="8495">
      <c r="A8495" s="1" t="s">
        <v>8700</v>
      </c>
      <c r="B8495" s="1" t="s">
        <v>26</v>
      </c>
      <c r="C8495" s="1" t="str">
        <f t="array" ref="C8495">_xlfn.XLOOKUP($B8495, sales_teams!$A$2:$A$36, sales_teams!$B$2:$B$36)</f>
        <v>Melvin Marxen</v>
      </c>
      <c r="D8495" s="1" t="str">
        <f t="array" ref="D8495">_xlfn.XLOOKUP($B8495, sales_teams!$A$2:$A$36, sales_teams!$C$2:$C$36)</f>
        <v>Central</v>
      </c>
      <c r="E8495" s="1" t="s">
        <v>181</v>
      </c>
      <c r="G8495" s="1" t="str">
        <f t="array" ref="G8495">IF($F8495="", "", _xlfn.XLOOKUP($F8495,accounts!$A$2:$A$86,accounts!$B$2:$B$86, "Other"))</f>
        <v/>
      </c>
      <c r="H8495" s="1" t="str">
        <f t="array" ref="H8495">IF($F8495="", "", IFS(_xlfn.XLOOKUP($F8495, accounts!$A$2:$A$86, accounts!$E$2:$E$86, 0)&gt;=1000, "Enterprise", _xlfn.XLOOKUP($F8495, accounts!$A$2:$A$86, accounts!$E$2:$E$86, 0)&gt;=100, "Mid-Market", TRUE, "SMB"))</f>
        <v/>
      </c>
      <c r="I8495" s="1" t="str">
        <f t="array" ref="I8495">IF($F8495="", "", _xlfn.XLOOKUP($F8495,accounts!$A$2:$A$86,accounts!$F$2:$F$86, "Other"))</f>
        <v/>
      </c>
      <c r="J8495" s="1" t="s">
        <v>324</v>
      </c>
    </row>
    <row r="8496">
      <c r="A8496" s="1" t="s">
        <v>8701</v>
      </c>
      <c r="B8496" s="1" t="s">
        <v>26</v>
      </c>
      <c r="C8496" s="1" t="str">
        <f t="array" ref="C8496">_xlfn.XLOOKUP($B8496, sales_teams!$A$2:$A$36, sales_teams!$B$2:$B$36)</f>
        <v>Melvin Marxen</v>
      </c>
      <c r="D8496" s="1" t="str">
        <f t="array" ref="D8496">_xlfn.XLOOKUP($B8496, sales_teams!$A$2:$A$36, sales_teams!$C$2:$C$36)</f>
        <v>Central</v>
      </c>
      <c r="E8496" s="1" t="s">
        <v>109</v>
      </c>
      <c r="F8496" s="1" t="s">
        <v>123</v>
      </c>
      <c r="G8496" s="1" t="str">
        <f t="array" ref="G8496">IF($F8496="", "", _xlfn.XLOOKUP($F8496,accounts!$A$2:$A$86,accounts!$B$2:$B$86, "Other"))</f>
        <v>technology</v>
      </c>
      <c r="H8496" s="1" t="str">
        <f t="array" ref="H8496">IF($F8496="", "", IFS(_xlfn.XLOOKUP($F8496, accounts!$A$2:$A$86, accounts!$E$2:$E$86, 0)&gt;=1000, "Enterprise", _xlfn.XLOOKUP($F8496, accounts!$A$2:$A$86, accounts!$E$2:$E$86, 0)&gt;=100, "Mid-Market", TRUE, "SMB"))</f>
        <v>Enterprise</v>
      </c>
      <c r="I8496" s="1" t="str">
        <f t="array" ref="I8496">IF($F8496="", "", _xlfn.XLOOKUP($F8496,accounts!$A$2:$A$86,accounts!$F$2:$F$86, "Other"))</f>
        <v>United States</v>
      </c>
      <c r="J8496" s="1" t="s">
        <v>324</v>
      </c>
    </row>
    <row r="8497">
      <c r="A8497" s="1" t="s">
        <v>8702</v>
      </c>
      <c r="B8497" s="1" t="s">
        <v>26</v>
      </c>
      <c r="C8497" s="1" t="str">
        <f t="array" ref="C8497">_xlfn.XLOOKUP($B8497, sales_teams!$A$2:$A$36, sales_teams!$B$2:$B$36)</f>
        <v>Melvin Marxen</v>
      </c>
      <c r="D8497" s="1" t="str">
        <f t="array" ref="D8497">_xlfn.XLOOKUP($B8497, sales_teams!$A$2:$A$36, sales_teams!$C$2:$C$36)</f>
        <v>Central</v>
      </c>
      <c r="E8497" s="1" t="s">
        <v>109</v>
      </c>
      <c r="F8497" s="1" t="s">
        <v>142</v>
      </c>
      <c r="G8497" s="1" t="str">
        <f t="array" ref="G8497">IF($F8497="", "", _xlfn.XLOOKUP($F8497,accounts!$A$2:$A$86,accounts!$B$2:$B$86, "Other"))</f>
        <v>retail</v>
      </c>
      <c r="H8497" s="1" t="str">
        <f t="array" ref="H8497">IF($F8497="", "", IFS(_xlfn.XLOOKUP($F8497, accounts!$A$2:$A$86, accounts!$E$2:$E$86, 0)&gt;=1000, "Enterprise", _xlfn.XLOOKUP($F8497, accounts!$A$2:$A$86, accounts!$E$2:$E$86, 0)&gt;=100, "Mid-Market", TRUE, "SMB"))</f>
        <v>Enterprise</v>
      </c>
      <c r="I8497" s="1" t="str">
        <f t="array" ref="I8497">IF($F8497="", "", _xlfn.XLOOKUP($F8497,accounts!$A$2:$A$86,accounts!$F$2:$F$86, "Other"))</f>
        <v>United States</v>
      </c>
      <c r="J8497" s="1" t="s">
        <v>324</v>
      </c>
    </row>
    <row r="8498">
      <c r="A8498" s="1" t="s">
        <v>8703</v>
      </c>
      <c r="B8498" s="1" t="s">
        <v>26</v>
      </c>
      <c r="C8498" s="1" t="str">
        <f t="array" ref="C8498">_xlfn.XLOOKUP($B8498, sales_teams!$A$2:$A$36, sales_teams!$B$2:$B$36)</f>
        <v>Melvin Marxen</v>
      </c>
      <c r="D8498" s="1" t="str">
        <f t="array" ref="D8498">_xlfn.XLOOKUP($B8498, sales_teams!$A$2:$A$36, sales_teams!$C$2:$C$36)</f>
        <v>Central</v>
      </c>
      <c r="E8498" s="1" t="s">
        <v>109</v>
      </c>
      <c r="G8498" s="1" t="str">
        <f t="array" ref="G8498">IF($F8498="", "", _xlfn.XLOOKUP($F8498,accounts!$A$2:$A$86,accounts!$B$2:$B$86, "Other"))</f>
        <v/>
      </c>
      <c r="H8498" s="1" t="str">
        <f t="array" ref="H8498">IF($F8498="", "", IFS(_xlfn.XLOOKUP($F8498, accounts!$A$2:$A$86, accounts!$E$2:$E$86, 0)&gt;=1000, "Enterprise", _xlfn.XLOOKUP($F8498, accounts!$A$2:$A$86, accounts!$E$2:$E$86, 0)&gt;=100, "Mid-Market", TRUE, "SMB"))</f>
        <v/>
      </c>
      <c r="I8498" s="1" t="str">
        <f t="array" ref="I8498">IF($F8498="", "", _xlfn.XLOOKUP($F8498,accounts!$A$2:$A$86,accounts!$F$2:$F$86, "Other"))</f>
        <v/>
      </c>
      <c r="J8498" s="1" t="s">
        <v>324</v>
      </c>
    </row>
    <row r="8499">
      <c r="A8499" s="1" t="s">
        <v>8704</v>
      </c>
      <c r="B8499" s="1" t="s">
        <v>26</v>
      </c>
      <c r="C8499" s="1" t="str">
        <f t="array" ref="C8499">_xlfn.XLOOKUP($B8499, sales_teams!$A$2:$A$36, sales_teams!$B$2:$B$36)</f>
        <v>Melvin Marxen</v>
      </c>
      <c r="D8499" s="1" t="str">
        <f t="array" ref="D8499">_xlfn.XLOOKUP($B8499, sales_teams!$A$2:$A$36, sales_teams!$C$2:$C$36)</f>
        <v>Central</v>
      </c>
      <c r="E8499" s="1" t="s">
        <v>109</v>
      </c>
      <c r="G8499" s="1" t="str">
        <f t="array" ref="G8499">IF($F8499="", "", _xlfn.XLOOKUP($F8499,accounts!$A$2:$A$86,accounts!$B$2:$B$86, "Other"))</f>
        <v/>
      </c>
      <c r="H8499" s="1" t="str">
        <f t="array" ref="H8499">IF($F8499="", "", IFS(_xlfn.XLOOKUP($F8499, accounts!$A$2:$A$86, accounts!$E$2:$E$86, 0)&gt;=1000, "Enterprise", _xlfn.XLOOKUP($F8499, accounts!$A$2:$A$86, accounts!$E$2:$E$86, 0)&gt;=100, "Mid-Market", TRUE, "SMB"))</f>
        <v/>
      </c>
      <c r="I8499" s="1" t="str">
        <f t="array" ref="I8499">IF($F8499="", "", _xlfn.XLOOKUP($F8499,accounts!$A$2:$A$86,accounts!$F$2:$F$86, "Other"))</f>
        <v/>
      </c>
      <c r="J8499" s="1" t="s">
        <v>324</v>
      </c>
    </row>
    <row r="8500">
      <c r="A8500" s="1" t="s">
        <v>8705</v>
      </c>
      <c r="B8500" s="1" t="s">
        <v>26</v>
      </c>
      <c r="C8500" s="1" t="str">
        <f t="array" ref="C8500">_xlfn.XLOOKUP($B8500, sales_teams!$A$2:$A$36, sales_teams!$B$2:$B$36)</f>
        <v>Melvin Marxen</v>
      </c>
      <c r="D8500" s="1" t="str">
        <f t="array" ref="D8500">_xlfn.XLOOKUP($B8500, sales_teams!$A$2:$A$36, sales_teams!$C$2:$C$36)</f>
        <v>Central</v>
      </c>
      <c r="E8500" s="1" t="s">
        <v>109</v>
      </c>
      <c r="G8500" s="1" t="str">
        <f t="array" ref="G8500">IF($F8500="", "", _xlfn.XLOOKUP($F8500,accounts!$A$2:$A$86,accounts!$B$2:$B$86, "Other"))</f>
        <v/>
      </c>
      <c r="H8500" s="1" t="str">
        <f t="array" ref="H8500">IF($F8500="", "", IFS(_xlfn.XLOOKUP($F8500, accounts!$A$2:$A$86, accounts!$E$2:$E$86, 0)&gt;=1000, "Enterprise", _xlfn.XLOOKUP($F8500, accounts!$A$2:$A$86, accounts!$E$2:$E$86, 0)&gt;=100, "Mid-Market", TRUE, "SMB"))</f>
        <v/>
      </c>
      <c r="I8500" s="1" t="str">
        <f t="array" ref="I8500">IF($F8500="", "", _xlfn.XLOOKUP($F8500,accounts!$A$2:$A$86,accounts!$F$2:$F$86, "Other"))</f>
        <v/>
      </c>
      <c r="J8500" s="1" t="s">
        <v>324</v>
      </c>
    </row>
    <row r="8501">
      <c r="A8501" s="1" t="s">
        <v>8706</v>
      </c>
      <c r="B8501" s="1" t="s">
        <v>26</v>
      </c>
      <c r="C8501" s="1" t="str">
        <f t="array" ref="C8501">_xlfn.XLOOKUP($B8501, sales_teams!$A$2:$A$36, sales_teams!$B$2:$B$36)</f>
        <v>Melvin Marxen</v>
      </c>
      <c r="D8501" s="1" t="str">
        <f t="array" ref="D8501">_xlfn.XLOOKUP($B8501, sales_teams!$A$2:$A$36, sales_teams!$C$2:$C$36)</f>
        <v>Central</v>
      </c>
      <c r="E8501" s="1" t="s">
        <v>109</v>
      </c>
      <c r="G8501" s="1" t="str">
        <f t="array" ref="G8501">IF($F8501="", "", _xlfn.XLOOKUP($F8501,accounts!$A$2:$A$86,accounts!$B$2:$B$86, "Other"))</f>
        <v/>
      </c>
      <c r="H8501" s="1" t="str">
        <f t="array" ref="H8501">IF($F8501="", "", IFS(_xlfn.XLOOKUP($F8501, accounts!$A$2:$A$86, accounts!$E$2:$E$86, 0)&gt;=1000, "Enterprise", _xlfn.XLOOKUP($F8501, accounts!$A$2:$A$86, accounts!$E$2:$E$86, 0)&gt;=100, "Mid-Market", TRUE, "SMB"))</f>
        <v/>
      </c>
      <c r="I8501" s="1" t="str">
        <f t="array" ref="I8501">IF($F8501="", "", _xlfn.XLOOKUP($F8501,accounts!$A$2:$A$86,accounts!$F$2:$F$86, "Other"))</f>
        <v/>
      </c>
      <c r="J8501" s="1" t="s">
        <v>324</v>
      </c>
    </row>
    <row r="8502">
      <c r="A8502" s="1" t="s">
        <v>8707</v>
      </c>
      <c r="B8502" s="1" t="s">
        <v>26</v>
      </c>
      <c r="C8502" s="1" t="str">
        <f t="array" ref="C8502">_xlfn.XLOOKUP($B8502, sales_teams!$A$2:$A$36, sales_teams!$B$2:$B$36)</f>
        <v>Melvin Marxen</v>
      </c>
      <c r="D8502" s="1" t="str">
        <f t="array" ref="D8502">_xlfn.XLOOKUP($B8502, sales_teams!$A$2:$A$36, sales_teams!$C$2:$C$36)</f>
        <v>Central</v>
      </c>
      <c r="E8502" s="1" t="s">
        <v>109</v>
      </c>
      <c r="G8502" s="1" t="str">
        <f t="array" ref="G8502">IF($F8502="", "", _xlfn.XLOOKUP($F8502,accounts!$A$2:$A$86,accounts!$B$2:$B$86, "Other"))</f>
        <v/>
      </c>
      <c r="H8502" s="1" t="str">
        <f t="array" ref="H8502">IF($F8502="", "", IFS(_xlfn.XLOOKUP($F8502, accounts!$A$2:$A$86, accounts!$E$2:$E$86, 0)&gt;=1000, "Enterprise", _xlfn.XLOOKUP($F8502, accounts!$A$2:$A$86, accounts!$E$2:$E$86, 0)&gt;=100, "Mid-Market", TRUE, "SMB"))</f>
        <v/>
      </c>
      <c r="I8502" s="1" t="str">
        <f t="array" ref="I8502">IF($F8502="", "", _xlfn.XLOOKUP($F8502,accounts!$A$2:$A$86,accounts!$F$2:$F$86, "Other"))</f>
        <v/>
      </c>
      <c r="J8502" s="1" t="s">
        <v>324</v>
      </c>
    </row>
    <row r="8503">
      <c r="A8503" s="1" t="s">
        <v>8708</v>
      </c>
      <c r="B8503" s="1" t="s">
        <v>26</v>
      </c>
      <c r="C8503" s="1" t="str">
        <f t="array" ref="C8503">_xlfn.XLOOKUP($B8503, sales_teams!$A$2:$A$36, sales_teams!$B$2:$B$36)</f>
        <v>Melvin Marxen</v>
      </c>
      <c r="D8503" s="1" t="str">
        <f t="array" ref="D8503">_xlfn.XLOOKUP($B8503, sales_teams!$A$2:$A$36, sales_teams!$C$2:$C$36)</f>
        <v>Central</v>
      </c>
      <c r="E8503" s="1" t="s">
        <v>109</v>
      </c>
      <c r="G8503" s="1" t="str">
        <f t="array" ref="G8503">IF($F8503="", "", _xlfn.XLOOKUP($F8503,accounts!$A$2:$A$86,accounts!$B$2:$B$86, "Other"))</f>
        <v/>
      </c>
      <c r="H8503" s="1" t="str">
        <f t="array" ref="H8503">IF($F8503="", "", IFS(_xlfn.XLOOKUP($F8503, accounts!$A$2:$A$86, accounts!$E$2:$E$86, 0)&gt;=1000, "Enterprise", _xlfn.XLOOKUP($F8503, accounts!$A$2:$A$86, accounts!$E$2:$E$86, 0)&gt;=100, "Mid-Market", TRUE, "SMB"))</f>
        <v/>
      </c>
      <c r="I8503" s="1" t="str">
        <f t="array" ref="I8503">IF($F8503="", "", _xlfn.XLOOKUP($F8503,accounts!$A$2:$A$86,accounts!$F$2:$F$86, "Other"))</f>
        <v/>
      </c>
      <c r="J8503" s="1" t="s">
        <v>324</v>
      </c>
    </row>
    <row r="8504">
      <c r="A8504" s="1" t="s">
        <v>8709</v>
      </c>
      <c r="B8504" s="1" t="s">
        <v>26</v>
      </c>
      <c r="C8504" s="1" t="str">
        <f t="array" ref="C8504">_xlfn.XLOOKUP($B8504, sales_teams!$A$2:$A$36, sales_teams!$B$2:$B$36)</f>
        <v>Melvin Marxen</v>
      </c>
      <c r="D8504" s="1" t="str">
        <f t="array" ref="D8504">_xlfn.XLOOKUP($B8504, sales_teams!$A$2:$A$36, sales_teams!$C$2:$C$36)</f>
        <v>Central</v>
      </c>
      <c r="E8504" s="1" t="s">
        <v>109</v>
      </c>
      <c r="G8504" s="1" t="str">
        <f t="array" ref="G8504">IF($F8504="", "", _xlfn.XLOOKUP($F8504,accounts!$A$2:$A$86,accounts!$B$2:$B$86, "Other"))</f>
        <v/>
      </c>
      <c r="H8504" s="1" t="str">
        <f t="array" ref="H8504">IF($F8504="", "", IFS(_xlfn.XLOOKUP($F8504, accounts!$A$2:$A$86, accounts!$E$2:$E$86, 0)&gt;=1000, "Enterprise", _xlfn.XLOOKUP($F8504, accounts!$A$2:$A$86, accounts!$E$2:$E$86, 0)&gt;=100, "Mid-Market", TRUE, "SMB"))</f>
        <v/>
      </c>
      <c r="I8504" s="1" t="str">
        <f t="array" ref="I8504">IF($F8504="", "", _xlfn.XLOOKUP($F8504,accounts!$A$2:$A$86,accounts!$F$2:$F$86, "Other"))</f>
        <v/>
      </c>
      <c r="J8504" s="1" t="s">
        <v>324</v>
      </c>
    </row>
    <row r="8505">
      <c r="A8505" s="1" t="s">
        <v>8710</v>
      </c>
      <c r="B8505" s="1" t="s">
        <v>26</v>
      </c>
      <c r="C8505" s="1" t="str">
        <f t="array" ref="C8505">_xlfn.XLOOKUP($B8505, sales_teams!$A$2:$A$36, sales_teams!$B$2:$B$36)</f>
        <v>Melvin Marxen</v>
      </c>
      <c r="D8505" s="1" t="str">
        <f t="array" ref="D8505">_xlfn.XLOOKUP($B8505, sales_teams!$A$2:$A$36, sales_teams!$C$2:$C$36)</f>
        <v>Central</v>
      </c>
      <c r="E8505" s="1" t="s">
        <v>194</v>
      </c>
      <c r="F8505" s="1" t="s">
        <v>125</v>
      </c>
      <c r="G8505" s="1" t="str">
        <f t="array" ref="G8505">IF($F8505="", "", _xlfn.XLOOKUP($F8505,accounts!$A$2:$A$86,accounts!$B$2:$B$86, "Other"))</f>
        <v>software</v>
      </c>
      <c r="H8505" s="1" t="str">
        <f t="array" ref="H8505">IF($F8505="", "", IFS(_xlfn.XLOOKUP($F8505, accounts!$A$2:$A$86, accounts!$E$2:$E$86, 0)&gt;=1000, "Enterprise", _xlfn.XLOOKUP($F8505, accounts!$A$2:$A$86, accounts!$E$2:$E$86, 0)&gt;=100, "Mid-Market", TRUE, "SMB"))</f>
        <v>Enterprise</v>
      </c>
      <c r="I8505" s="1" t="str">
        <f t="array" ref="I8505">IF($F8505="", "", _xlfn.XLOOKUP($F8505,accounts!$A$2:$A$86,accounts!$F$2:$F$86, "Other"))</f>
        <v>United States</v>
      </c>
      <c r="J8505" s="1" t="s">
        <v>324</v>
      </c>
    </row>
    <row r="8506">
      <c r="A8506" s="1" t="s">
        <v>8711</v>
      </c>
      <c r="B8506" s="1" t="s">
        <v>26</v>
      </c>
      <c r="C8506" s="1" t="str">
        <f t="array" ref="C8506">_xlfn.XLOOKUP($B8506, sales_teams!$A$2:$A$36, sales_teams!$B$2:$B$36)</f>
        <v>Melvin Marxen</v>
      </c>
      <c r="D8506" s="1" t="str">
        <f t="array" ref="D8506">_xlfn.XLOOKUP($B8506, sales_teams!$A$2:$A$36, sales_teams!$C$2:$C$36)</f>
        <v>Central</v>
      </c>
      <c r="E8506" s="1" t="s">
        <v>194</v>
      </c>
      <c r="F8506" s="1" t="s">
        <v>144</v>
      </c>
      <c r="G8506" s="1" t="str">
        <f t="array" ref="G8506">IF($F8506="", "", _xlfn.XLOOKUP($F8506,accounts!$A$2:$A$86,accounts!$B$2:$B$86, "Other"))</f>
        <v>retail</v>
      </c>
      <c r="H8506" s="1" t="str">
        <f t="array" ref="H8506">IF($F8506="", "", IFS(_xlfn.XLOOKUP($F8506, accounts!$A$2:$A$86, accounts!$E$2:$E$86, 0)&gt;=1000, "Enterprise", _xlfn.XLOOKUP($F8506, accounts!$A$2:$A$86, accounts!$E$2:$E$86, 0)&gt;=100, "Mid-Market", TRUE, "SMB"))</f>
        <v>Enterprise</v>
      </c>
      <c r="I8506" s="1" t="str">
        <f t="array" ref="I8506">IF($F8506="", "", _xlfn.XLOOKUP($F8506,accounts!$A$2:$A$86,accounts!$F$2:$F$86, "Other"))</f>
        <v>United States</v>
      </c>
      <c r="J8506" s="1" t="s">
        <v>324</v>
      </c>
    </row>
    <row r="8507">
      <c r="A8507" s="1" t="s">
        <v>8712</v>
      </c>
      <c r="B8507" s="1" t="s">
        <v>26</v>
      </c>
      <c r="C8507" s="1" t="str">
        <f t="array" ref="C8507">_xlfn.XLOOKUP($B8507, sales_teams!$A$2:$A$36, sales_teams!$B$2:$B$36)</f>
        <v>Melvin Marxen</v>
      </c>
      <c r="D8507" s="1" t="str">
        <f t="array" ref="D8507">_xlfn.XLOOKUP($B8507, sales_teams!$A$2:$A$36, sales_teams!$C$2:$C$36)</f>
        <v>Central</v>
      </c>
      <c r="E8507" s="1" t="s">
        <v>194</v>
      </c>
      <c r="F8507" s="1" t="s">
        <v>167</v>
      </c>
      <c r="G8507" s="1" t="str">
        <f t="array" ref="G8507">IF($F8507="", "", _xlfn.XLOOKUP($F8507,accounts!$A$2:$A$86,accounts!$B$2:$B$86, "Other"))</f>
        <v>finance</v>
      </c>
      <c r="H8507" s="1" t="str">
        <f t="array" ref="H8507">IF($F8507="", "", IFS(_xlfn.XLOOKUP($F8507, accounts!$A$2:$A$86, accounts!$E$2:$E$86, 0)&gt;=1000, "Enterprise", _xlfn.XLOOKUP($F8507, accounts!$A$2:$A$86, accounts!$E$2:$E$86, 0)&gt;=100, "Mid-Market", TRUE, "SMB"))</f>
        <v>Mid-Market</v>
      </c>
      <c r="I8507" s="1" t="str">
        <f t="array" ref="I8507">IF($F8507="", "", _xlfn.XLOOKUP($F8507,accounts!$A$2:$A$86,accounts!$F$2:$F$86, "Other"))</f>
        <v>United States</v>
      </c>
      <c r="J8507" s="1" t="s">
        <v>324</v>
      </c>
    </row>
    <row r="8508">
      <c r="A8508" s="1" t="s">
        <v>8713</v>
      </c>
      <c r="B8508" s="1" t="s">
        <v>26</v>
      </c>
      <c r="C8508" s="1" t="str">
        <f t="array" ref="C8508">_xlfn.XLOOKUP($B8508, sales_teams!$A$2:$A$36, sales_teams!$B$2:$B$36)</f>
        <v>Melvin Marxen</v>
      </c>
      <c r="D8508" s="1" t="str">
        <f t="array" ref="D8508">_xlfn.XLOOKUP($B8508, sales_teams!$A$2:$A$36, sales_teams!$C$2:$C$36)</f>
        <v>Central</v>
      </c>
      <c r="E8508" s="1" t="s">
        <v>194</v>
      </c>
      <c r="G8508" s="1" t="str">
        <f t="array" ref="G8508">IF($F8508="", "", _xlfn.XLOOKUP($F8508,accounts!$A$2:$A$86,accounts!$B$2:$B$86, "Other"))</f>
        <v/>
      </c>
      <c r="H8508" s="1" t="str">
        <f t="array" ref="H8508">IF($F8508="", "", IFS(_xlfn.XLOOKUP($F8508, accounts!$A$2:$A$86, accounts!$E$2:$E$86, 0)&gt;=1000, "Enterprise", _xlfn.XLOOKUP($F8508, accounts!$A$2:$A$86, accounts!$E$2:$E$86, 0)&gt;=100, "Mid-Market", TRUE, "SMB"))</f>
        <v/>
      </c>
      <c r="I8508" s="1" t="str">
        <f t="array" ref="I8508">IF($F8508="", "", _xlfn.XLOOKUP($F8508,accounts!$A$2:$A$86,accounts!$F$2:$F$86, "Other"))</f>
        <v/>
      </c>
      <c r="J8508" s="1" t="s">
        <v>324</v>
      </c>
    </row>
    <row r="8509">
      <c r="A8509" s="1" t="s">
        <v>8714</v>
      </c>
      <c r="B8509" s="1" t="s">
        <v>26</v>
      </c>
      <c r="C8509" s="1" t="str">
        <f t="array" ref="C8509">_xlfn.XLOOKUP($B8509, sales_teams!$A$2:$A$36, sales_teams!$B$2:$B$36)</f>
        <v>Melvin Marxen</v>
      </c>
      <c r="D8509" s="1" t="str">
        <f t="array" ref="D8509">_xlfn.XLOOKUP($B8509, sales_teams!$A$2:$A$36, sales_teams!$C$2:$C$36)</f>
        <v>Central</v>
      </c>
      <c r="E8509" s="1" t="s">
        <v>194</v>
      </c>
      <c r="G8509" s="1" t="str">
        <f t="array" ref="G8509">IF($F8509="", "", _xlfn.XLOOKUP($F8509,accounts!$A$2:$A$86,accounts!$B$2:$B$86, "Other"))</f>
        <v/>
      </c>
      <c r="H8509" s="1" t="str">
        <f t="array" ref="H8509">IF($F8509="", "", IFS(_xlfn.XLOOKUP($F8509, accounts!$A$2:$A$86, accounts!$E$2:$E$86, 0)&gt;=1000, "Enterprise", _xlfn.XLOOKUP($F8509, accounts!$A$2:$A$86, accounts!$E$2:$E$86, 0)&gt;=100, "Mid-Market", TRUE, "SMB"))</f>
        <v/>
      </c>
      <c r="I8509" s="1" t="str">
        <f t="array" ref="I8509">IF($F8509="", "", _xlfn.XLOOKUP($F8509,accounts!$A$2:$A$86,accounts!$F$2:$F$86, "Other"))</f>
        <v/>
      </c>
      <c r="J8509" s="1" t="s">
        <v>324</v>
      </c>
    </row>
    <row r="8510">
      <c r="A8510" s="1" t="s">
        <v>8715</v>
      </c>
      <c r="B8510" s="1" t="s">
        <v>26</v>
      </c>
      <c r="C8510" s="1" t="str">
        <f t="array" ref="C8510">_xlfn.XLOOKUP($B8510, sales_teams!$A$2:$A$36, sales_teams!$B$2:$B$36)</f>
        <v>Melvin Marxen</v>
      </c>
      <c r="D8510" s="1" t="str">
        <f t="array" ref="D8510">_xlfn.XLOOKUP($B8510, sales_teams!$A$2:$A$36, sales_teams!$C$2:$C$36)</f>
        <v>Central</v>
      </c>
      <c r="E8510" s="1" t="s">
        <v>194</v>
      </c>
      <c r="G8510" s="1" t="str">
        <f t="array" ref="G8510">IF($F8510="", "", _xlfn.XLOOKUP($F8510,accounts!$A$2:$A$86,accounts!$B$2:$B$86, "Other"))</f>
        <v/>
      </c>
      <c r="H8510" s="1" t="str">
        <f t="array" ref="H8510">IF($F8510="", "", IFS(_xlfn.XLOOKUP($F8510, accounts!$A$2:$A$86, accounts!$E$2:$E$86, 0)&gt;=1000, "Enterprise", _xlfn.XLOOKUP($F8510, accounts!$A$2:$A$86, accounts!$E$2:$E$86, 0)&gt;=100, "Mid-Market", TRUE, "SMB"))</f>
        <v/>
      </c>
      <c r="I8510" s="1" t="str">
        <f t="array" ref="I8510">IF($F8510="", "", _xlfn.XLOOKUP($F8510,accounts!$A$2:$A$86,accounts!$F$2:$F$86, "Other"))</f>
        <v/>
      </c>
      <c r="J8510" s="1" t="s">
        <v>324</v>
      </c>
    </row>
    <row r="8511">
      <c r="A8511" s="1" t="s">
        <v>8716</v>
      </c>
      <c r="B8511" s="1" t="s">
        <v>26</v>
      </c>
      <c r="C8511" s="1" t="str">
        <f t="array" ref="C8511">_xlfn.XLOOKUP($B8511, sales_teams!$A$2:$A$36, sales_teams!$B$2:$B$36)</f>
        <v>Melvin Marxen</v>
      </c>
      <c r="D8511" s="1" t="str">
        <f t="array" ref="D8511">_xlfn.XLOOKUP($B8511, sales_teams!$A$2:$A$36, sales_teams!$C$2:$C$36)</f>
        <v>Central</v>
      </c>
      <c r="E8511" s="1" t="s">
        <v>194</v>
      </c>
      <c r="G8511" s="1" t="str">
        <f t="array" ref="G8511">IF($F8511="", "", _xlfn.XLOOKUP($F8511,accounts!$A$2:$A$86,accounts!$B$2:$B$86, "Other"))</f>
        <v/>
      </c>
      <c r="H8511" s="1" t="str">
        <f t="array" ref="H8511">IF($F8511="", "", IFS(_xlfn.XLOOKUP($F8511, accounts!$A$2:$A$86, accounts!$E$2:$E$86, 0)&gt;=1000, "Enterprise", _xlfn.XLOOKUP($F8511, accounts!$A$2:$A$86, accounts!$E$2:$E$86, 0)&gt;=100, "Mid-Market", TRUE, "SMB"))</f>
        <v/>
      </c>
      <c r="I8511" s="1" t="str">
        <f t="array" ref="I8511">IF($F8511="", "", _xlfn.XLOOKUP($F8511,accounts!$A$2:$A$86,accounts!$F$2:$F$86, "Other"))</f>
        <v/>
      </c>
      <c r="J8511" s="1" t="s">
        <v>324</v>
      </c>
    </row>
    <row r="8512">
      <c r="A8512" s="1" t="s">
        <v>8717</v>
      </c>
      <c r="B8512" s="1" t="s">
        <v>26</v>
      </c>
      <c r="C8512" s="1" t="str">
        <f t="array" ref="C8512">_xlfn.XLOOKUP($B8512, sales_teams!$A$2:$A$36, sales_teams!$B$2:$B$36)</f>
        <v>Melvin Marxen</v>
      </c>
      <c r="D8512" s="1" t="str">
        <f t="array" ref="D8512">_xlfn.XLOOKUP($B8512, sales_teams!$A$2:$A$36, sales_teams!$C$2:$C$36)</f>
        <v>Central</v>
      </c>
      <c r="E8512" s="1" t="s">
        <v>194</v>
      </c>
      <c r="G8512" s="1" t="str">
        <f t="array" ref="G8512">IF($F8512="", "", _xlfn.XLOOKUP($F8512,accounts!$A$2:$A$86,accounts!$B$2:$B$86, "Other"))</f>
        <v/>
      </c>
      <c r="H8512" s="1" t="str">
        <f t="array" ref="H8512">IF($F8512="", "", IFS(_xlfn.XLOOKUP($F8512, accounts!$A$2:$A$86, accounts!$E$2:$E$86, 0)&gt;=1000, "Enterprise", _xlfn.XLOOKUP($F8512, accounts!$A$2:$A$86, accounts!$E$2:$E$86, 0)&gt;=100, "Mid-Market", TRUE, "SMB"))</f>
        <v/>
      </c>
      <c r="I8512" s="1" t="str">
        <f t="array" ref="I8512">IF($F8512="", "", _xlfn.XLOOKUP($F8512,accounts!$A$2:$A$86,accounts!$F$2:$F$86, "Other"))</f>
        <v/>
      </c>
      <c r="J8512" s="1" t="s">
        <v>324</v>
      </c>
    </row>
    <row r="8513">
      <c r="A8513" s="1" t="s">
        <v>8718</v>
      </c>
      <c r="B8513" s="1" t="s">
        <v>26</v>
      </c>
      <c r="C8513" s="1" t="str">
        <f t="array" ref="C8513">_xlfn.XLOOKUP($B8513, sales_teams!$A$2:$A$36, sales_teams!$B$2:$B$36)</f>
        <v>Melvin Marxen</v>
      </c>
      <c r="D8513" s="1" t="str">
        <f t="array" ref="D8513">_xlfn.XLOOKUP($B8513, sales_teams!$A$2:$A$36, sales_teams!$C$2:$C$36)</f>
        <v>Central</v>
      </c>
      <c r="E8513" s="1" t="s">
        <v>194</v>
      </c>
      <c r="G8513" s="1" t="str">
        <f t="array" ref="G8513">IF($F8513="", "", _xlfn.XLOOKUP($F8513,accounts!$A$2:$A$86,accounts!$B$2:$B$86, "Other"))</f>
        <v/>
      </c>
      <c r="H8513" s="1" t="str">
        <f t="array" ref="H8513">IF($F8513="", "", IFS(_xlfn.XLOOKUP($F8513, accounts!$A$2:$A$86, accounts!$E$2:$E$86, 0)&gt;=1000, "Enterprise", _xlfn.XLOOKUP($F8513, accounts!$A$2:$A$86, accounts!$E$2:$E$86, 0)&gt;=100, "Mid-Market", TRUE, "SMB"))</f>
        <v/>
      </c>
      <c r="I8513" s="1" t="str">
        <f t="array" ref="I8513">IF($F8513="", "", _xlfn.XLOOKUP($F8513,accounts!$A$2:$A$86,accounts!$F$2:$F$86, "Other"))</f>
        <v/>
      </c>
      <c r="J8513" s="1" t="s">
        <v>324</v>
      </c>
    </row>
    <row r="8514">
      <c r="A8514" s="1" t="s">
        <v>8719</v>
      </c>
      <c r="B8514" s="1" t="s">
        <v>26</v>
      </c>
      <c r="C8514" s="1" t="str">
        <f t="array" ref="C8514">_xlfn.XLOOKUP($B8514, sales_teams!$A$2:$A$36, sales_teams!$B$2:$B$36)</f>
        <v>Melvin Marxen</v>
      </c>
      <c r="D8514" s="1" t="str">
        <f t="array" ref="D8514">_xlfn.XLOOKUP($B8514, sales_teams!$A$2:$A$36, sales_teams!$C$2:$C$36)</f>
        <v>Central</v>
      </c>
      <c r="E8514" s="1" t="s">
        <v>148</v>
      </c>
      <c r="F8514" s="1" t="s">
        <v>29</v>
      </c>
      <c r="G8514" s="1" t="str">
        <f t="array" ref="G8514">IF($F8514="", "", _xlfn.XLOOKUP($F8514,accounts!$A$2:$A$86,accounts!$B$2:$B$86, "Other"))</f>
        <v>medical</v>
      </c>
      <c r="H8514" s="1" t="str">
        <f t="array" ref="H8514">IF($F8514="", "", IFS(_xlfn.XLOOKUP($F8514, accounts!$A$2:$A$86, accounts!$E$2:$E$86, 0)&gt;=1000, "Enterprise", _xlfn.XLOOKUP($F8514, accounts!$A$2:$A$86, accounts!$E$2:$E$86, 0)&gt;=100, "Mid-Market", TRUE, "SMB"))</f>
        <v>Enterprise</v>
      </c>
      <c r="I8514" s="1" t="str">
        <f t="array" ref="I8514">IF($F8514="", "", _xlfn.XLOOKUP($F8514,accounts!$A$2:$A$86,accounts!$F$2:$F$86, "Other"))</f>
        <v>Philipines</v>
      </c>
      <c r="J8514" s="1" t="s">
        <v>324</v>
      </c>
    </row>
    <row r="8515">
      <c r="A8515" s="1" t="s">
        <v>8720</v>
      </c>
      <c r="B8515" s="1" t="s">
        <v>26</v>
      </c>
      <c r="C8515" s="1" t="str">
        <f t="array" ref="C8515">_xlfn.XLOOKUP($B8515, sales_teams!$A$2:$A$36, sales_teams!$B$2:$B$36)</f>
        <v>Melvin Marxen</v>
      </c>
      <c r="D8515" s="1" t="str">
        <f t="array" ref="D8515">_xlfn.XLOOKUP($B8515, sales_teams!$A$2:$A$36, sales_teams!$C$2:$C$36)</f>
        <v>Central</v>
      </c>
      <c r="E8515" s="1" t="s">
        <v>148</v>
      </c>
      <c r="F8515" s="1" t="s">
        <v>106</v>
      </c>
      <c r="G8515" s="1" t="str">
        <f t="array" ref="G8515">IF($F8515="", "", _xlfn.XLOOKUP($F8515,accounts!$A$2:$A$86,accounts!$B$2:$B$86, "Other"))</f>
        <v>retail</v>
      </c>
      <c r="H8515" s="1" t="str">
        <f t="array" ref="H8515">IF($F8515="", "", IFS(_xlfn.XLOOKUP($F8515, accounts!$A$2:$A$86, accounts!$E$2:$E$86, 0)&gt;=1000, "Enterprise", _xlfn.XLOOKUP($F8515, accounts!$A$2:$A$86, accounts!$E$2:$E$86, 0)&gt;=100, "Mid-Market", TRUE, "SMB"))</f>
        <v>Enterprise</v>
      </c>
      <c r="I8515" s="1" t="str">
        <f t="array" ref="I8515">IF($F8515="", "", _xlfn.XLOOKUP($F8515,accounts!$A$2:$A$86,accounts!$F$2:$F$86, "Other"))</f>
        <v>Italy</v>
      </c>
      <c r="J8515" s="1" t="s">
        <v>324</v>
      </c>
    </row>
    <row r="8516">
      <c r="A8516" s="1" t="s">
        <v>8721</v>
      </c>
      <c r="B8516" s="1" t="s">
        <v>26</v>
      </c>
      <c r="C8516" s="1" t="str">
        <f t="array" ref="C8516">_xlfn.XLOOKUP($B8516, sales_teams!$A$2:$A$36, sales_teams!$B$2:$B$36)</f>
        <v>Melvin Marxen</v>
      </c>
      <c r="D8516" s="1" t="str">
        <f t="array" ref="D8516">_xlfn.XLOOKUP($B8516, sales_teams!$A$2:$A$36, sales_teams!$C$2:$C$36)</f>
        <v>Central</v>
      </c>
      <c r="E8516" s="1" t="s">
        <v>148</v>
      </c>
      <c r="F8516" s="1" t="s">
        <v>165</v>
      </c>
      <c r="G8516" s="1" t="str">
        <f t="array" ref="G8516">IF($F8516="", "", _xlfn.XLOOKUP($F8516,accounts!$A$2:$A$86,accounts!$B$2:$B$86, "Other"))</f>
        <v>telecommunications</v>
      </c>
      <c r="H8516" s="1" t="str">
        <f t="array" ref="H8516">IF($F8516="", "", IFS(_xlfn.XLOOKUP($F8516, accounts!$A$2:$A$86, accounts!$E$2:$E$86, 0)&gt;=1000, "Enterprise", _xlfn.XLOOKUP($F8516, accounts!$A$2:$A$86, accounts!$E$2:$E$86, 0)&gt;=100, "Mid-Market", TRUE, "SMB"))</f>
        <v>Enterprise</v>
      </c>
      <c r="I8516" s="1" t="str">
        <f t="array" ref="I8516">IF($F8516="", "", _xlfn.XLOOKUP($F8516,accounts!$A$2:$A$86,accounts!$F$2:$F$86, "Other"))</f>
        <v>United States</v>
      </c>
      <c r="J8516" s="1" t="s">
        <v>324</v>
      </c>
    </row>
    <row r="8517">
      <c r="A8517" s="1" t="s">
        <v>8722</v>
      </c>
      <c r="B8517" s="1" t="s">
        <v>26</v>
      </c>
      <c r="C8517" s="1" t="str">
        <f t="array" ref="C8517">_xlfn.XLOOKUP($B8517, sales_teams!$A$2:$A$36, sales_teams!$B$2:$B$36)</f>
        <v>Melvin Marxen</v>
      </c>
      <c r="D8517" s="1" t="str">
        <f t="array" ref="D8517">_xlfn.XLOOKUP($B8517, sales_teams!$A$2:$A$36, sales_teams!$C$2:$C$36)</f>
        <v>Central</v>
      </c>
      <c r="E8517" s="1" t="s">
        <v>148</v>
      </c>
      <c r="G8517" s="1" t="str">
        <f t="array" ref="G8517">IF($F8517="", "", _xlfn.XLOOKUP($F8517,accounts!$A$2:$A$86,accounts!$B$2:$B$86, "Other"))</f>
        <v/>
      </c>
      <c r="H8517" s="1" t="str">
        <f t="array" ref="H8517">IF($F8517="", "", IFS(_xlfn.XLOOKUP($F8517, accounts!$A$2:$A$86, accounts!$E$2:$E$86, 0)&gt;=1000, "Enterprise", _xlfn.XLOOKUP($F8517, accounts!$A$2:$A$86, accounts!$E$2:$E$86, 0)&gt;=100, "Mid-Market", TRUE, "SMB"))</f>
        <v/>
      </c>
      <c r="I8517" s="1" t="str">
        <f t="array" ref="I8517">IF($F8517="", "", _xlfn.XLOOKUP($F8517,accounts!$A$2:$A$86,accounts!$F$2:$F$86, "Other"))</f>
        <v/>
      </c>
      <c r="J8517" s="1" t="s">
        <v>324</v>
      </c>
    </row>
    <row r="8518">
      <c r="A8518" s="1" t="s">
        <v>8723</v>
      </c>
      <c r="B8518" s="1" t="s">
        <v>26</v>
      </c>
      <c r="C8518" s="1" t="str">
        <f t="array" ref="C8518">_xlfn.XLOOKUP($B8518, sales_teams!$A$2:$A$36, sales_teams!$B$2:$B$36)</f>
        <v>Melvin Marxen</v>
      </c>
      <c r="D8518" s="1" t="str">
        <f t="array" ref="D8518">_xlfn.XLOOKUP($B8518, sales_teams!$A$2:$A$36, sales_teams!$C$2:$C$36)</f>
        <v>Central</v>
      </c>
      <c r="E8518" s="1" t="s">
        <v>148</v>
      </c>
      <c r="G8518" s="1" t="str">
        <f t="array" ref="G8518">IF($F8518="", "", _xlfn.XLOOKUP($F8518,accounts!$A$2:$A$86,accounts!$B$2:$B$86, "Other"))</f>
        <v/>
      </c>
      <c r="H8518" s="1" t="str">
        <f t="array" ref="H8518">IF($F8518="", "", IFS(_xlfn.XLOOKUP($F8518, accounts!$A$2:$A$86, accounts!$E$2:$E$86, 0)&gt;=1000, "Enterprise", _xlfn.XLOOKUP($F8518, accounts!$A$2:$A$86, accounts!$E$2:$E$86, 0)&gt;=100, "Mid-Market", TRUE, "SMB"))</f>
        <v/>
      </c>
      <c r="I8518" s="1" t="str">
        <f t="array" ref="I8518">IF($F8518="", "", _xlfn.XLOOKUP($F8518,accounts!$A$2:$A$86,accounts!$F$2:$F$86, "Other"))</f>
        <v/>
      </c>
      <c r="J8518" s="1" t="s">
        <v>324</v>
      </c>
    </row>
    <row r="8519">
      <c r="A8519" s="1" t="s">
        <v>8724</v>
      </c>
      <c r="B8519" s="1" t="s">
        <v>26</v>
      </c>
      <c r="C8519" s="1" t="str">
        <f t="array" ref="C8519">_xlfn.XLOOKUP($B8519, sales_teams!$A$2:$A$36, sales_teams!$B$2:$B$36)</f>
        <v>Melvin Marxen</v>
      </c>
      <c r="D8519" s="1" t="str">
        <f t="array" ref="D8519">_xlfn.XLOOKUP($B8519, sales_teams!$A$2:$A$36, sales_teams!$C$2:$C$36)</f>
        <v>Central</v>
      </c>
      <c r="E8519" s="1" t="s">
        <v>148</v>
      </c>
      <c r="G8519" s="1" t="str">
        <f t="array" ref="G8519">IF($F8519="", "", _xlfn.XLOOKUP($F8519,accounts!$A$2:$A$86,accounts!$B$2:$B$86, "Other"))</f>
        <v/>
      </c>
      <c r="H8519" s="1" t="str">
        <f t="array" ref="H8519">IF($F8519="", "", IFS(_xlfn.XLOOKUP($F8519, accounts!$A$2:$A$86, accounts!$E$2:$E$86, 0)&gt;=1000, "Enterprise", _xlfn.XLOOKUP($F8519, accounts!$A$2:$A$86, accounts!$E$2:$E$86, 0)&gt;=100, "Mid-Market", TRUE, "SMB"))</f>
        <v/>
      </c>
      <c r="I8519" s="1" t="str">
        <f t="array" ref="I8519">IF($F8519="", "", _xlfn.XLOOKUP($F8519,accounts!$A$2:$A$86,accounts!$F$2:$F$86, "Other"))</f>
        <v/>
      </c>
      <c r="J8519" s="1" t="s">
        <v>324</v>
      </c>
    </row>
    <row r="8520">
      <c r="A8520" s="1" t="s">
        <v>8725</v>
      </c>
      <c r="B8520" s="1" t="s">
        <v>26</v>
      </c>
      <c r="C8520" s="1" t="str">
        <f t="array" ref="C8520">_xlfn.XLOOKUP($B8520, sales_teams!$A$2:$A$36, sales_teams!$B$2:$B$36)</f>
        <v>Melvin Marxen</v>
      </c>
      <c r="D8520" s="1" t="str">
        <f t="array" ref="D8520">_xlfn.XLOOKUP($B8520, sales_teams!$A$2:$A$36, sales_teams!$C$2:$C$36)</f>
        <v>Central</v>
      </c>
      <c r="E8520" s="1" t="s">
        <v>148</v>
      </c>
      <c r="G8520" s="1" t="str">
        <f t="array" ref="G8520">IF($F8520="", "", _xlfn.XLOOKUP($F8520,accounts!$A$2:$A$86,accounts!$B$2:$B$86, "Other"))</f>
        <v/>
      </c>
      <c r="H8520" s="1" t="str">
        <f t="array" ref="H8520">IF($F8520="", "", IFS(_xlfn.XLOOKUP($F8520, accounts!$A$2:$A$86, accounts!$E$2:$E$86, 0)&gt;=1000, "Enterprise", _xlfn.XLOOKUP($F8520, accounts!$A$2:$A$86, accounts!$E$2:$E$86, 0)&gt;=100, "Mid-Market", TRUE, "SMB"))</f>
        <v/>
      </c>
      <c r="I8520" s="1" t="str">
        <f t="array" ref="I8520">IF($F8520="", "", _xlfn.XLOOKUP($F8520,accounts!$A$2:$A$86,accounts!$F$2:$F$86, "Other"))</f>
        <v/>
      </c>
      <c r="J8520" s="1" t="s">
        <v>324</v>
      </c>
    </row>
    <row r="8521">
      <c r="A8521" s="1" t="s">
        <v>8726</v>
      </c>
      <c r="B8521" s="1" t="s">
        <v>26</v>
      </c>
      <c r="C8521" s="1" t="str">
        <f t="array" ref="C8521">_xlfn.XLOOKUP($B8521, sales_teams!$A$2:$A$36, sales_teams!$B$2:$B$36)</f>
        <v>Melvin Marxen</v>
      </c>
      <c r="D8521" s="1" t="str">
        <f t="array" ref="D8521">_xlfn.XLOOKUP($B8521, sales_teams!$A$2:$A$36, sales_teams!$C$2:$C$36)</f>
        <v>Central</v>
      </c>
      <c r="E8521" s="1" t="s">
        <v>179</v>
      </c>
      <c r="F8521" s="1" t="s">
        <v>56</v>
      </c>
      <c r="G8521" s="1" t="str">
        <f t="array" ref="G8521">IF($F8521="", "", _xlfn.XLOOKUP($F8521,accounts!$A$2:$A$86,accounts!$B$2:$B$86, "Other"))</f>
        <v>software</v>
      </c>
      <c r="H8521" s="1" t="str">
        <f t="array" ref="H8521">IF($F8521="", "", IFS(_xlfn.XLOOKUP($F8521, accounts!$A$2:$A$86, accounts!$E$2:$E$86, 0)&gt;=1000, "Enterprise", _xlfn.XLOOKUP($F8521, accounts!$A$2:$A$86, accounts!$E$2:$E$86, 0)&gt;=100, "Mid-Market", TRUE, "SMB"))</f>
        <v>Enterprise</v>
      </c>
      <c r="I8521" s="1" t="str">
        <f t="array" ref="I8521">IF($F8521="", "", _xlfn.XLOOKUP($F8521,accounts!$A$2:$A$86,accounts!$F$2:$F$86, "Other"))</f>
        <v>United States</v>
      </c>
      <c r="J8521" s="1" t="s">
        <v>324</v>
      </c>
    </row>
    <row r="8522">
      <c r="A8522" s="1" t="s">
        <v>8727</v>
      </c>
      <c r="B8522" s="1" t="s">
        <v>26</v>
      </c>
      <c r="C8522" s="1" t="str">
        <f t="array" ref="C8522">_xlfn.XLOOKUP($B8522, sales_teams!$A$2:$A$36, sales_teams!$B$2:$B$36)</f>
        <v>Melvin Marxen</v>
      </c>
      <c r="D8522" s="1" t="str">
        <f t="array" ref="D8522">_xlfn.XLOOKUP($B8522, sales_teams!$A$2:$A$36, sales_teams!$C$2:$C$36)</f>
        <v>Central</v>
      </c>
      <c r="E8522" s="1" t="s">
        <v>179</v>
      </c>
      <c r="F8522" s="1" t="s">
        <v>142</v>
      </c>
      <c r="G8522" s="1" t="str">
        <f t="array" ref="G8522">IF($F8522="", "", _xlfn.XLOOKUP($F8522,accounts!$A$2:$A$86,accounts!$B$2:$B$86, "Other"))</f>
        <v>retail</v>
      </c>
      <c r="H8522" s="1" t="str">
        <f t="array" ref="H8522">IF($F8522="", "", IFS(_xlfn.XLOOKUP($F8522, accounts!$A$2:$A$86, accounts!$E$2:$E$86, 0)&gt;=1000, "Enterprise", _xlfn.XLOOKUP($F8522, accounts!$A$2:$A$86, accounts!$E$2:$E$86, 0)&gt;=100, "Mid-Market", TRUE, "SMB"))</f>
        <v>Enterprise</v>
      </c>
      <c r="I8522" s="1" t="str">
        <f t="array" ref="I8522">IF($F8522="", "", _xlfn.XLOOKUP($F8522,accounts!$A$2:$A$86,accounts!$F$2:$F$86, "Other"))</f>
        <v>United States</v>
      </c>
      <c r="J8522" s="1" t="s">
        <v>324</v>
      </c>
    </row>
    <row r="8523">
      <c r="A8523" s="1" t="s">
        <v>8728</v>
      </c>
      <c r="B8523" s="1" t="s">
        <v>26</v>
      </c>
      <c r="C8523" s="1" t="str">
        <f t="array" ref="C8523">_xlfn.XLOOKUP($B8523, sales_teams!$A$2:$A$36, sales_teams!$B$2:$B$36)</f>
        <v>Melvin Marxen</v>
      </c>
      <c r="D8523" s="1" t="str">
        <f t="array" ref="D8523">_xlfn.XLOOKUP($B8523, sales_teams!$A$2:$A$36, sales_teams!$C$2:$C$36)</f>
        <v>Central</v>
      </c>
      <c r="E8523" s="1" t="s">
        <v>179</v>
      </c>
      <c r="F8523" s="1" t="s">
        <v>150</v>
      </c>
      <c r="G8523" s="1" t="str">
        <f t="array" ref="G8523">IF($F8523="", "", _xlfn.XLOOKUP($F8523,accounts!$A$2:$A$86,accounts!$B$2:$B$86, "Other"))</f>
        <v>technology</v>
      </c>
      <c r="H8523" s="1" t="str">
        <f t="array" ref="H8523">IF($F8523="", "", IFS(_xlfn.XLOOKUP($F8523, accounts!$A$2:$A$86, accounts!$E$2:$E$86, 0)&gt;=1000, "Enterprise", _xlfn.XLOOKUP($F8523, accounts!$A$2:$A$86, accounts!$E$2:$E$86, 0)&gt;=100, "Mid-Market", TRUE, "SMB"))</f>
        <v>Enterprise</v>
      </c>
      <c r="I8523" s="1" t="str">
        <f t="array" ref="I8523">IF($F8523="", "", _xlfn.XLOOKUP($F8523,accounts!$A$2:$A$86,accounts!$F$2:$F$86, "Other"))</f>
        <v>United States</v>
      </c>
      <c r="J8523" s="1" t="s">
        <v>324</v>
      </c>
    </row>
    <row r="8524">
      <c r="A8524" s="1" t="s">
        <v>8729</v>
      </c>
      <c r="B8524" s="1" t="s">
        <v>26</v>
      </c>
      <c r="C8524" s="1" t="str">
        <f t="array" ref="C8524">_xlfn.XLOOKUP($B8524, sales_teams!$A$2:$A$36, sales_teams!$B$2:$B$36)</f>
        <v>Melvin Marxen</v>
      </c>
      <c r="D8524" s="1" t="str">
        <f t="array" ref="D8524">_xlfn.XLOOKUP($B8524, sales_teams!$A$2:$A$36, sales_teams!$C$2:$C$36)</f>
        <v>Central</v>
      </c>
      <c r="E8524" s="1" t="s">
        <v>179</v>
      </c>
      <c r="F8524" s="1" t="s">
        <v>163</v>
      </c>
      <c r="G8524" s="1" t="str">
        <f t="array" ref="G8524">IF($F8524="", "", _xlfn.XLOOKUP($F8524,accounts!$A$2:$A$86,accounts!$B$2:$B$86, "Other"))</f>
        <v>medical</v>
      </c>
      <c r="H8524" s="1" t="str">
        <f t="array" ref="H8524">IF($F8524="", "", IFS(_xlfn.XLOOKUP($F8524, accounts!$A$2:$A$86, accounts!$E$2:$E$86, 0)&gt;=1000, "Enterprise", _xlfn.XLOOKUP($F8524, accounts!$A$2:$A$86, accounts!$E$2:$E$86, 0)&gt;=100, "Mid-Market", TRUE, "SMB"))</f>
        <v>Mid-Market</v>
      </c>
      <c r="I8524" s="1" t="str">
        <f t="array" ref="I8524">IF($F8524="", "", _xlfn.XLOOKUP($F8524,accounts!$A$2:$A$86,accounts!$F$2:$F$86, "Other"))</f>
        <v>United States</v>
      </c>
      <c r="J8524" s="1" t="s">
        <v>324</v>
      </c>
    </row>
    <row r="8525">
      <c r="A8525" s="1" t="s">
        <v>8730</v>
      </c>
      <c r="B8525" s="1" t="s">
        <v>26</v>
      </c>
      <c r="C8525" s="1" t="str">
        <f t="array" ref="C8525">_xlfn.XLOOKUP($B8525, sales_teams!$A$2:$A$36, sales_teams!$B$2:$B$36)</f>
        <v>Melvin Marxen</v>
      </c>
      <c r="D8525" s="1" t="str">
        <f t="array" ref="D8525">_xlfn.XLOOKUP($B8525, sales_teams!$A$2:$A$36, sales_teams!$C$2:$C$36)</f>
        <v>Central</v>
      </c>
      <c r="E8525" s="1" t="s">
        <v>179</v>
      </c>
      <c r="F8525" s="1" t="s">
        <v>171</v>
      </c>
      <c r="G8525" s="1" t="str">
        <f t="array" ref="G8525">IF($F8525="", "", _xlfn.XLOOKUP($F8525,accounts!$A$2:$A$86,accounts!$B$2:$B$86, "Other"))</f>
        <v>retail</v>
      </c>
      <c r="H8525" s="1" t="str">
        <f t="array" ref="H8525">IF($F8525="", "", IFS(_xlfn.XLOOKUP($F8525, accounts!$A$2:$A$86, accounts!$E$2:$E$86, 0)&gt;=1000, "Enterprise", _xlfn.XLOOKUP($F8525, accounts!$A$2:$A$86, accounts!$E$2:$E$86, 0)&gt;=100, "Mid-Market", TRUE, "SMB"))</f>
        <v>Enterprise</v>
      </c>
      <c r="I8525" s="1" t="str">
        <f t="array" ref="I8525">IF($F8525="", "", _xlfn.XLOOKUP($F8525,accounts!$A$2:$A$86,accounts!$F$2:$F$86, "Other"))</f>
        <v>United States</v>
      </c>
      <c r="J8525" s="1" t="s">
        <v>324</v>
      </c>
    </row>
    <row r="8526">
      <c r="A8526" s="1" t="s">
        <v>8731</v>
      </c>
      <c r="B8526" s="1" t="s">
        <v>26</v>
      </c>
      <c r="C8526" s="1" t="str">
        <f t="array" ref="C8526">_xlfn.XLOOKUP($B8526, sales_teams!$A$2:$A$36, sales_teams!$B$2:$B$36)</f>
        <v>Melvin Marxen</v>
      </c>
      <c r="D8526" s="1" t="str">
        <f t="array" ref="D8526">_xlfn.XLOOKUP($B8526, sales_teams!$A$2:$A$36, sales_teams!$C$2:$C$36)</f>
        <v>Central</v>
      </c>
      <c r="E8526" s="1" t="s">
        <v>179</v>
      </c>
      <c r="G8526" s="1" t="str">
        <f t="array" ref="G8526">IF($F8526="", "", _xlfn.XLOOKUP($F8526,accounts!$A$2:$A$86,accounts!$B$2:$B$86, "Other"))</f>
        <v/>
      </c>
      <c r="H8526" s="1" t="str">
        <f t="array" ref="H8526">IF($F8526="", "", IFS(_xlfn.XLOOKUP($F8526, accounts!$A$2:$A$86, accounts!$E$2:$E$86, 0)&gt;=1000, "Enterprise", _xlfn.XLOOKUP($F8526, accounts!$A$2:$A$86, accounts!$E$2:$E$86, 0)&gt;=100, "Mid-Market", TRUE, "SMB"))</f>
        <v/>
      </c>
      <c r="I8526" s="1" t="str">
        <f t="array" ref="I8526">IF($F8526="", "", _xlfn.XLOOKUP($F8526,accounts!$A$2:$A$86,accounts!$F$2:$F$86, "Other"))</f>
        <v/>
      </c>
      <c r="J8526" s="1" t="s">
        <v>324</v>
      </c>
    </row>
    <row r="8527">
      <c r="A8527" s="1" t="s">
        <v>8732</v>
      </c>
      <c r="B8527" s="1" t="s">
        <v>26</v>
      </c>
      <c r="C8527" s="1" t="str">
        <f t="array" ref="C8527">_xlfn.XLOOKUP($B8527, sales_teams!$A$2:$A$36, sales_teams!$B$2:$B$36)</f>
        <v>Melvin Marxen</v>
      </c>
      <c r="D8527" s="1" t="str">
        <f t="array" ref="D8527">_xlfn.XLOOKUP($B8527, sales_teams!$A$2:$A$36, sales_teams!$C$2:$C$36)</f>
        <v>Central</v>
      </c>
      <c r="E8527" s="1" t="s">
        <v>179</v>
      </c>
      <c r="G8527" s="1" t="str">
        <f t="array" ref="G8527">IF($F8527="", "", _xlfn.XLOOKUP($F8527,accounts!$A$2:$A$86,accounts!$B$2:$B$86, "Other"))</f>
        <v/>
      </c>
      <c r="H8527" s="1" t="str">
        <f t="array" ref="H8527">IF($F8527="", "", IFS(_xlfn.XLOOKUP($F8527, accounts!$A$2:$A$86, accounts!$E$2:$E$86, 0)&gt;=1000, "Enterprise", _xlfn.XLOOKUP($F8527, accounts!$A$2:$A$86, accounts!$E$2:$E$86, 0)&gt;=100, "Mid-Market", TRUE, "SMB"))</f>
        <v/>
      </c>
      <c r="I8527" s="1" t="str">
        <f t="array" ref="I8527">IF($F8527="", "", _xlfn.XLOOKUP($F8527,accounts!$A$2:$A$86,accounts!$F$2:$F$86, "Other"))</f>
        <v/>
      </c>
      <c r="J8527" s="1" t="s">
        <v>324</v>
      </c>
    </row>
    <row r="8528">
      <c r="A8528" s="1" t="s">
        <v>8733</v>
      </c>
      <c r="B8528" s="1" t="s">
        <v>26</v>
      </c>
      <c r="C8528" s="1" t="str">
        <f t="array" ref="C8528">_xlfn.XLOOKUP($B8528, sales_teams!$A$2:$A$36, sales_teams!$B$2:$B$36)</f>
        <v>Melvin Marxen</v>
      </c>
      <c r="D8528" s="1" t="str">
        <f t="array" ref="D8528">_xlfn.XLOOKUP($B8528, sales_teams!$A$2:$A$36, sales_teams!$C$2:$C$36)</f>
        <v>Central</v>
      </c>
      <c r="E8528" s="1" t="s">
        <v>179</v>
      </c>
      <c r="G8528" s="1" t="str">
        <f t="array" ref="G8528">IF($F8528="", "", _xlfn.XLOOKUP($F8528,accounts!$A$2:$A$86,accounts!$B$2:$B$86, "Other"))</f>
        <v/>
      </c>
      <c r="H8528" s="1" t="str">
        <f t="array" ref="H8528">IF($F8528="", "", IFS(_xlfn.XLOOKUP($F8528, accounts!$A$2:$A$86, accounts!$E$2:$E$86, 0)&gt;=1000, "Enterprise", _xlfn.XLOOKUP($F8528, accounts!$A$2:$A$86, accounts!$E$2:$E$86, 0)&gt;=100, "Mid-Market", TRUE, "SMB"))</f>
        <v/>
      </c>
      <c r="I8528" s="1" t="str">
        <f t="array" ref="I8528">IF($F8528="", "", _xlfn.XLOOKUP($F8528,accounts!$A$2:$A$86,accounts!$F$2:$F$86, "Other"))</f>
        <v/>
      </c>
      <c r="J8528" s="1" t="s">
        <v>324</v>
      </c>
    </row>
    <row r="8529">
      <c r="A8529" s="1" t="s">
        <v>8734</v>
      </c>
      <c r="B8529" s="1" t="s">
        <v>26</v>
      </c>
      <c r="C8529" s="1" t="str">
        <f t="array" ref="C8529">_xlfn.XLOOKUP($B8529, sales_teams!$A$2:$A$36, sales_teams!$B$2:$B$36)</f>
        <v>Melvin Marxen</v>
      </c>
      <c r="D8529" s="1" t="str">
        <f t="array" ref="D8529">_xlfn.XLOOKUP($B8529, sales_teams!$A$2:$A$36, sales_teams!$C$2:$C$36)</f>
        <v>Central</v>
      </c>
      <c r="E8529" s="1" t="s">
        <v>179</v>
      </c>
      <c r="G8529" s="1" t="str">
        <f t="array" ref="G8529">IF($F8529="", "", _xlfn.XLOOKUP($F8529,accounts!$A$2:$A$86,accounts!$B$2:$B$86, "Other"))</f>
        <v/>
      </c>
      <c r="H8529" s="1" t="str">
        <f t="array" ref="H8529">IF($F8529="", "", IFS(_xlfn.XLOOKUP($F8529, accounts!$A$2:$A$86, accounts!$E$2:$E$86, 0)&gt;=1000, "Enterprise", _xlfn.XLOOKUP($F8529, accounts!$A$2:$A$86, accounts!$E$2:$E$86, 0)&gt;=100, "Mid-Market", TRUE, "SMB"))</f>
        <v/>
      </c>
      <c r="I8529" s="1" t="str">
        <f t="array" ref="I8529">IF($F8529="", "", _xlfn.XLOOKUP($F8529,accounts!$A$2:$A$86,accounts!$F$2:$F$86, "Other"))</f>
        <v/>
      </c>
      <c r="J8529" s="1" t="s">
        <v>324</v>
      </c>
    </row>
    <row r="8530">
      <c r="A8530" s="1" t="s">
        <v>8735</v>
      </c>
      <c r="B8530" s="1" t="s">
        <v>26</v>
      </c>
      <c r="C8530" s="1" t="str">
        <f t="array" ref="C8530">_xlfn.XLOOKUP($B8530, sales_teams!$A$2:$A$36, sales_teams!$B$2:$B$36)</f>
        <v>Melvin Marxen</v>
      </c>
      <c r="D8530" s="1" t="str">
        <f t="array" ref="D8530">_xlfn.XLOOKUP($B8530, sales_teams!$A$2:$A$36, sales_teams!$C$2:$C$36)</f>
        <v>Central</v>
      </c>
      <c r="E8530" s="1" t="s">
        <v>179</v>
      </c>
      <c r="G8530" s="1" t="str">
        <f t="array" ref="G8530">IF($F8530="", "", _xlfn.XLOOKUP($F8530,accounts!$A$2:$A$86,accounts!$B$2:$B$86, "Other"))</f>
        <v/>
      </c>
      <c r="H8530" s="1" t="str">
        <f t="array" ref="H8530">IF($F8530="", "", IFS(_xlfn.XLOOKUP($F8530, accounts!$A$2:$A$86, accounts!$E$2:$E$86, 0)&gt;=1000, "Enterprise", _xlfn.XLOOKUP($F8530, accounts!$A$2:$A$86, accounts!$E$2:$E$86, 0)&gt;=100, "Mid-Market", TRUE, "SMB"))</f>
        <v/>
      </c>
      <c r="I8530" s="1" t="str">
        <f t="array" ref="I8530">IF($F8530="", "", _xlfn.XLOOKUP($F8530,accounts!$A$2:$A$86,accounts!$F$2:$F$86, "Other"))</f>
        <v/>
      </c>
      <c r="J8530" s="1" t="s">
        <v>324</v>
      </c>
    </row>
    <row r="8531">
      <c r="A8531" s="1" t="s">
        <v>8736</v>
      </c>
      <c r="B8531" s="1" t="s">
        <v>26</v>
      </c>
      <c r="C8531" s="1" t="str">
        <f t="array" ref="C8531">_xlfn.XLOOKUP($B8531, sales_teams!$A$2:$A$36, sales_teams!$B$2:$B$36)</f>
        <v>Melvin Marxen</v>
      </c>
      <c r="D8531" s="1" t="str">
        <f t="array" ref="D8531">_xlfn.XLOOKUP($B8531, sales_teams!$A$2:$A$36, sales_teams!$C$2:$C$36)</f>
        <v>Central</v>
      </c>
      <c r="E8531" s="1" t="s">
        <v>188</v>
      </c>
      <c r="F8531" s="1" t="s">
        <v>47</v>
      </c>
      <c r="G8531" s="1" t="str">
        <f t="array" ref="G8531">IF($F8531="", "", _xlfn.XLOOKUP($F8531,accounts!$A$2:$A$86,accounts!$B$2:$B$86, "Other"))</f>
        <v>retail</v>
      </c>
      <c r="H8531" s="1" t="str">
        <f t="array" ref="H8531">IF($F8531="", "", IFS(_xlfn.XLOOKUP($F8531, accounts!$A$2:$A$86, accounts!$E$2:$E$86, 0)&gt;=1000, "Enterprise", _xlfn.XLOOKUP($F8531, accounts!$A$2:$A$86, accounts!$E$2:$E$86, 0)&gt;=100, "Mid-Market", TRUE, "SMB"))</f>
        <v>Enterprise</v>
      </c>
      <c r="I8531" s="1" t="str">
        <f t="array" ref="I8531">IF($F8531="", "", _xlfn.XLOOKUP($F8531,accounts!$A$2:$A$86,accounts!$F$2:$F$86, "Other"))</f>
        <v>United States</v>
      </c>
      <c r="J8531" s="1" t="s">
        <v>324</v>
      </c>
    </row>
    <row r="8532">
      <c r="A8532" s="1" t="s">
        <v>8737</v>
      </c>
      <c r="B8532" s="1" t="s">
        <v>26</v>
      </c>
      <c r="C8532" s="1" t="str">
        <f t="array" ref="C8532">_xlfn.XLOOKUP($B8532, sales_teams!$A$2:$A$36, sales_teams!$B$2:$B$36)</f>
        <v>Melvin Marxen</v>
      </c>
      <c r="D8532" s="1" t="str">
        <f t="array" ref="D8532">_xlfn.XLOOKUP($B8532, sales_teams!$A$2:$A$36, sales_teams!$C$2:$C$36)</f>
        <v>Central</v>
      </c>
      <c r="E8532" s="1" t="s">
        <v>188</v>
      </c>
      <c r="F8532" s="1" t="s">
        <v>143</v>
      </c>
      <c r="G8532" s="1" t="str">
        <f t="array" ref="G8532">IF($F8532="", "", _xlfn.XLOOKUP($F8532,accounts!$A$2:$A$86,accounts!$B$2:$B$86, "Other"))</f>
        <v>entertainment</v>
      </c>
      <c r="H8532" s="1" t="str">
        <f t="array" ref="H8532">IF($F8532="", "", IFS(_xlfn.XLOOKUP($F8532, accounts!$A$2:$A$86, accounts!$E$2:$E$86, 0)&gt;=1000, "Enterprise", _xlfn.XLOOKUP($F8532, accounts!$A$2:$A$86, accounts!$E$2:$E$86, 0)&gt;=100, "Mid-Market", TRUE, "SMB"))</f>
        <v>Mid-Market</v>
      </c>
      <c r="I8532" s="1" t="str">
        <f t="array" ref="I8532">IF($F8532="", "", _xlfn.XLOOKUP($F8532,accounts!$A$2:$A$86,accounts!$F$2:$F$86, "Other"))</f>
        <v>United States</v>
      </c>
      <c r="J8532" s="1" t="s">
        <v>324</v>
      </c>
    </row>
    <row r="8533">
      <c r="A8533" s="1" t="s">
        <v>8738</v>
      </c>
      <c r="B8533" s="1" t="s">
        <v>26</v>
      </c>
      <c r="C8533" s="1" t="str">
        <f t="array" ref="C8533">_xlfn.XLOOKUP($B8533, sales_teams!$A$2:$A$36, sales_teams!$B$2:$B$36)</f>
        <v>Melvin Marxen</v>
      </c>
      <c r="D8533" s="1" t="str">
        <f t="array" ref="D8533">_xlfn.XLOOKUP($B8533, sales_teams!$A$2:$A$36, sales_teams!$C$2:$C$36)</f>
        <v>Central</v>
      </c>
      <c r="E8533" s="1" t="s">
        <v>188</v>
      </c>
      <c r="F8533" s="1" t="s">
        <v>149</v>
      </c>
      <c r="G8533" s="1" t="str">
        <f t="array" ref="G8533">IF($F8533="", "", _xlfn.XLOOKUP($F8533,accounts!$A$2:$A$86,accounts!$B$2:$B$86, "Other"))</f>
        <v>medical</v>
      </c>
      <c r="H8533" s="1" t="str">
        <f t="array" ref="H8533">IF($F8533="", "", IFS(_xlfn.XLOOKUP($F8533, accounts!$A$2:$A$86, accounts!$E$2:$E$86, 0)&gt;=1000, "Enterprise", _xlfn.XLOOKUP($F8533, accounts!$A$2:$A$86, accounts!$E$2:$E$86, 0)&gt;=100, "Mid-Market", TRUE, "SMB"))</f>
        <v>Enterprise</v>
      </c>
      <c r="I8533" s="1" t="str">
        <f t="array" ref="I8533">IF($F8533="", "", _xlfn.XLOOKUP($F8533,accounts!$A$2:$A$86,accounts!$F$2:$F$86, "Other"))</f>
        <v>United States</v>
      </c>
      <c r="J8533" s="1" t="s">
        <v>324</v>
      </c>
    </row>
    <row r="8534">
      <c r="A8534" s="1" t="s">
        <v>8739</v>
      </c>
      <c r="B8534" s="1" t="s">
        <v>26</v>
      </c>
      <c r="C8534" s="1" t="str">
        <f t="array" ref="C8534">_xlfn.XLOOKUP($B8534, sales_teams!$A$2:$A$36, sales_teams!$B$2:$B$36)</f>
        <v>Melvin Marxen</v>
      </c>
      <c r="D8534" s="1" t="str">
        <f t="array" ref="D8534">_xlfn.XLOOKUP($B8534, sales_teams!$A$2:$A$36, sales_teams!$C$2:$C$36)</f>
        <v>Central</v>
      </c>
      <c r="E8534" s="1" t="s">
        <v>188</v>
      </c>
      <c r="F8534" s="1" t="s">
        <v>169</v>
      </c>
      <c r="G8534" s="1" t="str">
        <f t="array" ref="G8534">IF($F8534="", "", _xlfn.XLOOKUP($F8534,accounts!$A$2:$A$86,accounts!$B$2:$B$86, "Other"))</f>
        <v>entertainment</v>
      </c>
      <c r="H8534" s="1" t="str">
        <f t="array" ref="H8534">IF($F8534="", "", IFS(_xlfn.XLOOKUP($F8534, accounts!$A$2:$A$86, accounts!$E$2:$E$86, 0)&gt;=1000, "Enterprise", _xlfn.XLOOKUP($F8534, accounts!$A$2:$A$86, accounts!$E$2:$E$86, 0)&gt;=100, "Mid-Market", TRUE, "SMB"))</f>
        <v>Enterprise</v>
      </c>
      <c r="I8534" s="1" t="str">
        <f t="array" ref="I8534">IF($F8534="", "", _xlfn.XLOOKUP($F8534,accounts!$A$2:$A$86,accounts!$F$2:$F$86, "Other"))</f>
        <v>United States</v>
      </c>
      <c r="J8534" s="1" t="s">
        <v>324</v>
      </c>
    </row>
    <row r="8535">
      <c r="A8535" s="1" t="s">
        <v>8740</v>
      </c>
      <c r="B8535" s="1" t="s">
        <v>26</v>
      </c>
      <c r="C8535" s="1" t="str">
        <f t="array" ref="C8535">_xlfn.XLOOKUP($B8535, sales_teams!$A$2:$A$36, sales_teams!$B$2:$B$36)</f>
        <v>Melvin Marxen</v>
      </c>
      <c r="D8535" s="1" t="str">
        <f t="array" ref="D8535">_xlfn.XLOOKUP($B8535, sales_teams!$A$2:$A$36, sales_teams!$C$2:$C$36)</f>
        <v>Central</v>
      </c>
      <c r="E8535" s="1" t="s">
        <v>188</v>
      </c>
      <c r="G8535" s="1" t="str">
        <f t="array" ref="G8535">IF($F8535="", "", _xlfn.XLOOKUP($F8535,accounts!$A$2:$A$86,accounts!$B$2:$B$86, "Other"))</f>
        <v/>
      </c>
      <c r="H8535" s="1" t="str">
        <f t="array" ref="H8535">IF($F8535="", "", IFS(_xlfn.XLOOKUP($F8535, accounts!$A$2:$A$86, accounts!$E$2:$E$86, 0)&gt;=1000, "Enterprise", _xlfn.XLOOKUP($F8535, accounts!$A$2:$A$86, accounts!$E$2:$E$86, 0)&gt;=100, "Mid-Market", TRUE, "SMB"))</f>
        <v/>
      </c>
      <c r="I8535" s="1" t="str">
        <f t="array" ref="I8535">IF($F8535="", "", _xlfn.XLOOKUP($F8535,accounts!$A$2:$A$86,accounts!$F$2:$F$86, "Other"))</f>
        <v/>
      </c>
      <c r="J8535" s="1" t="s">
        <v>324</v>
      </c>
    </row>
    <row r="8536">
      <c r="A8536" s="1" t="s">
        <v>8741</v>
      </c>
      <c r="B8536" s="1" t="s">
        <v>26</v>
      </c>
      <c r="C8536" s="1" t="str">
        <f t="array" ref="C8536">_xlfn.XLOOKUP($B8536, sales_teams!$A$2:$A$36, sales_teams!$B$2:$B$36)</f>
        <v>Melvin Marxen</v>
      </c>
      <c r="D8536" s="1" t="str">
        <f t="array" ref="D8536">_xlfn.XLOOKUP($B8536, sales_teams!$A$2:$A$36, sales_teams!$C$2:$C$36)</f>
        <v>Central</v>
      </c>
      <c r="E8536" s="1" t="s">
        <v>188</v>
      </c>
      <c r="G8536" s="1" t="str">
        <f t="array" ref="G8536">IF($F8536="", "", _xlfn.XLOOKUP($F8536,accounts!$A$2:$A$86,accounts!$B$2:$B$86, "Other"))</f>
        <v/>
      </c>
      <c r="H8536" s="1" t="str">
        <f t="array" ref="H8536">IF($F8536="", "", IFS(_xlfn.XLOOKUP($F8536, accounts!$A$2:$A$86, accounts!$E$2:$E$86, 0)&gt;=1000, "Enterprise", _xlfn.XLOOKUP($F8536, accounts!$A$2:$A$86, accounts!$E$2:$E$86, 0)&gt;=100, "Mid-Market", TRUE, "SMB"))</f>
        <v/>
      </c>
      <c r="I8536" s="1" t="str">
        <f t="array" ref="I8536">IF($F8536="", "", _xlfn.XLOOKUP($F8536,accounts!$A$2:$A$86,accounts!$F$2:$F$86, "Other"))</f>
        <v/>
      </c>
      <c r="J8536" s="1" t="s">
        <v>324</v>
      </c>
    </row>
    <row r="8537">
      <c r="A8537" s="1" t="s">
        <v>8742</v>
      </c>
      <c r="B8537" s="1" t="s">
        <v>26</v>
      </c>
      <c r="C8537" s="1" t="str">
        <f t="array" ref="C8537">_xlfn.XLOOKUP($B8537, sales_teams!$A$2:$A$36, sales_teams!$B$2:$B$36)</f>
        <v>Melvin Marxen</v>
      </c>
      <c r="D8537" s="1" t="str">
        <f t="array" ref="D8537">_xlfn.XLOOKUP($B8537, sales_teams!$A$2:$A$36, sales_teams!$C$2:$C$36)</f>
        <v>Central</v>
      </c>
      <c r="E8537" s="1" t="s">
        <v>188</v>
      </c>
      <c r="G8537" s="1" t="str">
        <f t="array" ref="G8537">IF($F8537="", "", _xlfn.XLOOKUP($F8537,accounts!$A$2:$A$86,accounts!$B$2:$B$86, "Other"))</f>
        <v/>
      </c>
      <c r="H8537" s="1" t="str">
        <f t="array" ref="H8537">IF($F8537="", "", IFS(_xlfn.XLOOKUP($F8537, accounts!$A$2:$A$86, accounts!$E$2:$E$86, 0)&gt;=1000, "Enterprise", _xlfn.XLOOKUP($F8537, accounts!$A$2:$A$86, accounts!$E$2:$E$86, 0)&gt;=100, "Mid-Market", TRUE, "SMB"))</f>
        <v/>
      </c>
      <c r="I8537" s="1" t="str">
        <f t="array" ref="I8537">IF($F8537="", "", _xlfn.XLOOKUP($F8537,accounts!$A$2:$A$86,accounts!$F$2:$F$86, "Other"))</f>
        <v/>
      </c>
      <c r="J8537" s="1" t="s">
        <v>324</v>
      </c>
    </row>
    <row r="8538">
      <c r="A8538" s="1" t="s">
        <v>8743</v>
      </c>
      <c r="B8538" s="1" t="s">
        <v>26</v>
      </c>
      <c r="C8538" s="1" t="str">
        <f t="array" ref="C8538">_xlfn.XLOOKUP($B8538, sales_teams!$A$2:$A$36, sales_teams!$B$2:$B$36)</f>
        <v>Melvin Marxen</v>
      </c>
      <c r="D8538" s="1" t="str">
        <f t="array" ref="D8538">_xlfn.XLOOKUP($B8538, sales_teams!$A$2:$A$36, sales_teams!$C$2:$C$36)</f>
        <v>Central</v>
      </c>
      <c r="E8538" s="1" t="s">
        <v>188</v>
      </c>
      <c r="G8538" s="1" t="str">
        <f t="array" ref="G8538">IF($F8538="", "", _xlfn.XLOOKUP($F8538,accounts!$A$2:$A$86,accounts!$B$2:$B$86, "Other"))</f>
        <v/>
      </c>
      <c r="H8538" s="1" t="str">
        <f t="array" ref="H8538">IF($F8538="", "", IFS(_xlfn.XLOOKUP($F8538, accounts!$A$2:$A$86, accounts!$E$2:$E$86, 0)&gt;=1000, "Enterprise", _xlfn.XLOOKUP($F8538, accounts!$A$2:$A$86, accounts!$E$2:$E$86, 0)&gt;=100, "Mid-Market", TRUE, "SMB"))</f>
        <v/>
      </c>
      <c r="I8538" s="1" t="str">
        <f t="array" ref="I8538">IF($F8538="", "", _xlfn.XLOOKUP($F8538,accounts!$A$2:$A$86,accounts!$F$2:$F$86, "Other"))</f>
        <v/>
      </c>
      <c r="J8538" s="1" t="s">
        <v>324</v>
      </c>
    </row>
    <row r="8539">
      <c r="A8539" s="1" t="s">
        <v>8744</v>
      </c>
      <c r="B8539" s="1" t="s">
        <v>26</v>
      </c>
      <c r="C8539" s="1" t="str">
        <f t="array" ref="C8539">_xlfn.XLOOKUP($B8539, sales_teams!$A$2:$A$36, sales_teams!$B$2:$B$36)</f>
        <v>Melvin Marxen</v>
      </c>
      <c r="D8539" s="1" t="str">
        <f t="array" ref="D8539">_xlfn.XLOOKUP($B8539, sales_teams!$A$2:$A$36, sales_teams!$C$2:$C$36)</f>
        <v>Central</v>
      </c>
      <c r="E8539" s="1" t="s">
        <v>188</v>
      </c>
      <c r="G8539" s="1" t="str">
        <f t="array" ref="G8539">IF($F8539="", "", _xlfn.XLOOKUP($F8539,accounts!$A$2:$A$86,accounts!$B$2:$B$86, "Other"))</f>
        <v/>
      </c>
      <c r="H8539" s="1" t="str">
        <f t="array" ref="H8539">IF($F8539="", "", IFS(_xlfn.XLOOKUP($F8539, accounts!$A$2:$A$86, accounts!$E$2:$E$86, 0)&gt;=1000, "Enterprise", _xlfn.XLOOKUP($F8539, accounts!$A$2:$A$86, accounts!$E$2:$E$86, 0)&gt;=100, "Mid-Market", TRUE, "SMB"))</f>
        <v/>
      </c>
      <c r="I8539" s="1" t="str">
        <f t="array" ref="I8539">IF($F8539="", "", _xlfn.XLOOKUP($F8539,accounts!$A$2:$A$86,accounts!$F$2:$F$86, "Other"))</f>
        <v/>
      </c>
      <c r="J8539" s="1" t="s">
        <v>324</v>
      </c>
    </row>
    <row r="8540">
      <c r="A8540" s="1" t="s">
        <v>8745</v>
      </c>
      <c r="B8540" s="1" t="s">
        <v>26</v>
      </c>
      <c r="C8540" s="1" t="str">
        <f t="array" ref="C8540">_xlfn.XLOOKUP($B8540, sales_teams!$A$2:$A$36, sales_teams!$B$2:$B$36)</f>
        <v>Melvin Marxen</v>
      </c>
      <c r="D8540" s="1" t="str">
        <f t="array" ref="D8540">_xlfn.XLOOKUP($B8540, sales_teams!$A$2:$A$36, sales_teams!$C$2:$C$36)</f>
        <v>Central</v>
      </c>
      <c r="E8540" s="1" t="s">
        <v>188</v>
      </c>
      <c r="G8540" s="1" t="str">
        <f t="array" ref="G8540">IF($F8540="", "", _xlfn.XLOOKUP($F8540,accounts!$A$2:$A$86,accounts!$B$2:$B$86, "Other"))</f>
        <v/>
      </c>
      <c r="H8540" s="1" t="str">
        <f t="array" ref="H8540">IF($F8540="", "", IFS(_xlfn.XLOOKUP($F8540, accounts!$A$2:$A$86, accounts!$E$2:$E$86, 0)&gt;=1000, "Enterprise", _xlfn.XLOOKUP($F8540, accounts!$A$2:$A$86, accounts!$E$2:$E$86, 0)&gt;=100, "Mid-Market", TRUE, "SMB"))</f>
        <v/>
      </c>
      <c r="I8540" s="1" t="str">
        <f t="array" ref="I8540">IF($F8540="", "", _xlfn.XLOOKUP($F8540,accounts!$A$2:$A$86,accounts!$F$2:$F$86, "Other"))</f>
        <v/>
      </c>
      <c r="J8540" s="1" t="s">
        <v>324</v>
      </c>
    </row>
    <row r="8541">
      <c r="A8541" s="1" t="s">
        <v>8746</v>
      </c>
      <c r="B8541" s="1" t="s">
        <v>19</v>
      </c>
      <c r="C8541" s="1" t="str">
        <f t="array" ref="C8541">_xlfn.XLOOKUP($B8541, sales_teams!$A$2:$A$36, sales_teams!$B$2:$B$36)</f>
        <v>Melvin Marxen</v>
      </c>
      <c r="D8541" s="1" t="str">
        <f t="array" ref="D8541">_xlfn.XLOOKUP($B8541, sales_teams!$A$2:$A$36, sales_teams!$C$2:$C$36)</f>
        <v>Central</v>
      </c>
      <c r="E8541" s="1" t="s">
        <v>181</v>
      </c>
      <c r="F8541" s="1" t="s">
        <v>40</v>
      </c>
      <c r="G8541" s="1" t="str">
        <f t="array" ref="G8541">IF($F8541="", "", _xlfn.XLOOKUP($F8541,accounts!$A$2:$A$86,accounts!$B$2:$B$86, "Other"))</f>
        <v>technology</v>
      </c>
      <c r="H8541" s="1" t="str">
        <f t="array" ref="H8541">IF($F8541="", "", IFS(_xlfn.XLOOKUP($F8541, accounts!$A$2:$A$86, accounts!$E$2:$E$86, 0)&gt;=1000, "Enterprise", _xlfn.XLOOKUP($F8541, accounts!$A$2:$A$86, accounts!$E$2:$E$86, 0)&gt;=100, "Mid-Market", TRUE, "SMB"))</f>
        <v>Enterprise</v>
      </c>
      <c r="I8541" s="1" t="str">
        <f t="array" ref="I8541">IF($F8541="", "", _xlfn.XLOOKUP($F8541,accounts!$A$2:$A$86,accounts!$F$2:$F$86, "Other"))</f>
        <v>United States</v>
      </c>
      <c r="J8541" s="1" t="s">
        <v>324</v>
      </c>
    </row>
    <row r="8542">
      <c r="A8542" s="1" t="s">
        <v>8747</v>
      </c>
      <c r="B8542" s="1" t="s">
        <v>19</v>
      </c>
      <c r="C8542" s="1" t="str">
        <f t="array" ref="C8542">_xlfn.XLOOKUP($B8542, sales_teams!$A$2:$A$36, sales_teams!$B$2:$B$36)</f>
        <v>Melvin Marxen</v>
      </c>
      <c r="D8542" s="1" t="str">
        <f t="array" ref="D8542">_xlfn.XLOOKUP($B8542, sales_teams!$A$2:$A$36, sales_teams!$C$2:$C$36)</f>
        <v>Central</v>
      </c>
      <c r="E8542" s="1" t="s">
        <v>181</v>
      </c>
      <c r="F8542" s="1" t="s">
        <v>64</v>
      </c>
      <c r="G8542" s="1" t="str">
        <f t="array" ref="G8542">IF($F8542="", "", _xlfn.XLOOKUP($F8542,accounts!$A$2:$A$86,accounts!$B$2:$B$86, "Other"))</f>
        <v>technology</v>
      </c>
      <c r="H8542" s="1" t="str">
        <f t="array" ref="H8542">IF($F8542="", "", IFS(_xlfn.XLOOKUP($F8542, accounts!$A$2:$A$86, accounts!$E$2:$E$86, 0)&gt;=1000, "Enterprise", _xlfn.XLOOKUP($F8542, accounts!$A$2:$A$86, accounts!$E$2:$E$86, 0)&gt;=100, "Mid-Market", TRUE, "SMB"))</f>
        <v>Enterprise</v>
      </c>
      <c r="I8542" s="1" t="str">
        <f t="array" ref="I8542">IF($F8542="", "", _xlfn.XLOOKUP($F8542,accounts!$A$2:$A$86,accounts!$F$2:$F$86, "Other"))</f>
        <v>United States</v>
      </c>
      <c r="J8542" s="1" t="s">
        <v>324</v>
      </c>
    </row>
    <row r="8543">
      <c r="A8543" s="1" t="s">
        <v>8748</v>
      </c>
      <c r="B8543" s="1" t="s">
        <v>19</v>
      </c>
      <c r="C8543" s="1" t="str">
        <f t="array" ref="C8543">_xlfn.XLOOKUP($B8543, sales_teams!$A$2:$A$36, sales_teams!$B$2:$B$36)</f>
        <v>Melvin Marxen</v>
      </c>
      <c r="D8543" s="1" t="str">
        <f t="array" ref="D8543">_xlfn.XLOOKUP($B8543, sales_teams!$A$2:$A$36, sales_teams!$C$2:$C$36)</f>
        <v>Central</v>
      </c>
      <c r="E8543" s="1" t="s">
        <v>181</v>
      </c>
      <c r="F8543" s="1" t="s">
        <v>82</v>
      </c>
      <c r="G8543" s="1" t="str">
        <f t="array" ref="G8543">IF($F8543="", "", _xlfn.XLOOKUP($F8543,accounts!$A$2:$A$86,accounts!$B$2:$B$86, "Other"))</f>
        <v>software</v>
      </c>
      <c r="H8543" s="1" t="str">
        <f t="array" ref="H8543">IF($F8543="", "", IFS(_xlfn.XLOOKUP($F8543, accounts!$A$2:$A$86, accounts!$E$2:$E$86, 0)&gt;=1000, "Enterprise", _xlfn.XLOOKUP($F8543, accounts!$A$2:$A$86, accounts!$E$2:$E$86, 0)&gt;=100, "Mid-Market", TRUE, "SMB"))</f>
        <v>Enterprise</v>
      </c>
      <c r="I8543" s="1" t="str">
        <f t="array" ref="I8543">IF($F8543="", "", _xlfn.XLOOKUP($F8543,accounts!$A$2:$A$86,accounts!$F$2:$F$86, "Other"))</f>
        <v>United States</v>
      </c>
      <c r="J8543" s="1" t="s">
        <v>324</v>
      </c>
    </row>
    <row r="8544">
      <c r="A8544" s="1" t="s">
        <v>8749</v>
      </c>
      <c r="B8544" s="1" t="s">
        <v>19</v>
      </c>
      <c r="C8544" s="1" t="str">
        <f t="array" ref="C8544">_xlfn.XLOOKUP($B8544, sales_teams!$A$2:$A$36, sales_teams!$B$2:$B$36)</f>
        <v>Melvin Marxen</v>
      </c>
      <c r="D8544" s="1" t="str">
        <f t="array" ref="D8544">_xlfn.XLOOKUP($B8544, sales_teams!$A$2:$A$36, sales_teams!$C$2:$C$36)</f>
        <v>Central</v>
      </c>
      <c r="E8544" s="1" t="s">
        <v>181</v>
      </c>
      <c r="F8544" s="1" t="s">
        <v>113</v>
      </c>
      <c r="G8544" s="1" t="str">
        <f t="array" ref="G8544">IF($F8544="", "", _xlfn.XLOOKUP($F8544,accounts!$A$2:$A$86,accounts!$B$2:$B$86, "Other"))</f>
        <v>telecommunications</v>
      </c>
      <c r="H8544" s="1" t="str">
        <f t="array" ref="H8544">IF($F8544="", "", IFS(_xlfn.XLOOKUP($F8544, accounts!$A$2:$A$86, accounts!$E$2:$E$86, 0)&gt;=1000, "Enterprise", _xlfn.XLOOKUP($F8544, accounts!$A$2:$A$86, accounts!$E$2:$E$86, 0)&gt;=100, "Mid-Market", TRUE, "SMB"))</f>
        <v>Mid-Market</v>
      </c>
      <c r="I8544" s="1" t="str">
        <f t="array" ref="I8544">IF($F8544="", "", _xlfn.XLOOKUP($F8544,accounts!$A$2:$A$86,accounts!$F$2:$F$86, "Other"))</f>
        <v>United States</v>
      </c>
      <c r="J8544" s="1" t="s">
        <v>324</v>
      </c>
    </row>
    <row r="8545">
      <c r="A8545" s="1" t="s">
        <v>8750</v>
      </c>
      <c r="B8545" s="1" t="s">
        <v>19</v>
      </c>
      <c r="C8545" s="1" t="str">
        <f t="array" ref="C8545">_xlfn.XLOOKUP($B8545, sales_teams!$A$2:$A$36, sales_teams!$B$2:$B$36)</f>
        <v>Melvin Marxen</v>
      </c>
      <c r="D8545" s="1" t="str">
        <f t="array" ref="D8545">_xlfn.XLOOKUP($B8545, sales_teams!$A$2:$A$36, sales_teams!$C$2:$C$36)</f>
        <v>Central</v>
      </c>
      <c r="E8545" s="1" t="s">
        <v>181</v>
      </c>
      <c r="F8545" s="1" t="s">
        <v>117</v>
      </c>
      <c r="G8545" s="1" t="str">
        <f t="array" ref="G8545">IF($F8545="", "", _xlfn.XLOOKUP($F8545,accounts!$A$2:$A$86,accounts!$B$2:$B$86, "Other"))</f>
        <v>retail</v>
      </c>
      <c r="H8545" s="1" t="str">
        <f t="array" ref="H8545">IF($F8545="", "", IFS(_xlfn.XLOOKUP($F8545, accounts!$A$2:$A$86, accounts!$E$2:$E$86, 0)&gt;=1000, "Enterprise", _xlfn.XLOOKUP($F8545, accounts!$A$2:$A$86, accounts!$E$2:$E$86, 0)&gt;=100, "Mid-Market", TRUE, "SMB"))</f>
        <v>Mid-Market</v>
      </c>
      <c r="I8545" s="1" t="str">
        <f t="array" ref="I8545">IF($F8545="", "", _xlfn.XLOOKUP($F8545,accounts!$A$2:$A$86,accounts!$F$2:$F$86, "Other"))</f>
        <v>United States</v>
      </c>
      <c r="J8545" s="1" t="s">
        <v>324</v>
      </c>
    </row>
    <row r="8546">
      <c r="A8546" s="1" t="s">
        <v>8751</v>
      </c>
      <c r="B8546" s="1" t="s">
        <v>19</v>
      </c>
      <c r="C8546" s="1" t="str">
        <f t="array" ref="C8546">_xlfn.XLOOKUP($B8546, sales_teams!$A$2:$A$36, sales_teams!$B$2:$B$36)</f>
        <v>Melvin Marxen</v>
      </c>
      <c r="D8546" s="1" t="str">
        <f t="array" ref="D8546">_xlfn.XLOOKUP($B8546, sales_teams!$A$2:$A$36, sales_teams!$C$2:$C$36)</f>
        <v>Central</v>
      </c>
      <c r="E8546" s="1" t="s">
        <v>181</v>
      </c>
      <c r="F8546" s="1" t="s">
        <v>130</v>
      </c>
      <c r="G8546" s="1" t="str">
        <f t="array" ref="G8546">IF($F8546="", "", _xlfn.XLOOKUP($F8546,accounts!$A$2:$A$86,accounts!$B$2:$B$86, "Other"))</f>
        <v>medical</v>
      </c>
      <c r="H8546" s="1" t="str">
        <f t="array" ref="H8546">IF($F8546="", "", IFS(_xlfn.XLOOKUP($F8546, accounts!$A$2:$A$86, accounts!$E$2:$E$86, 0)&gt;=1000, "Enterprise", _xlfn.XLOOKUP($F8546, accounts!$A$2:$A$86, accounts!$E$2:$E$86, 0)&gt;=100, "Mid-Market", TRUE, "SMB"))</f>
        <v>Enterprise</v>
      </c>
      <c r="I8546" s="1" t="str">
        <f t="array" ref="I8546">IF($F8546="", "", _xlfn.XLOOKUP($F8546,accounts!$A$2:$A$86,accounts!$F$2:$F$86, "Other"))</f>
        <v>United States</v>
      </c>
      <c r="J8546" s="1" t="s">
        <v>324</v>
      </c>
    </row>
    <row r="8547">
      <c r="A8547" s="1" t="s">
        <v>8752</v>
      </c>
      <c r="B8547" s="1" t="s">
        <v>19</v>
      </c>
      <c r="C8547" s="1" t="str">
        <f t="array" ref="C8547">_xlfn.XLOOKUP($B8547, sales_teams!$A$2:$A$36, sales_teams!$B$2:$B$36)</f>
        <v>Melvin Marxen</v>
      </c>
      <c r="D8547" s="1" t="str">
        <f t="array" ref="D8547">_xlfn.XLOOKUP($B8547, sales_teams!$A$2:$A$36, sales_teams!$C$2:$C$36)</f>
        <v>Central</v>
      </c>
      <c r="E8547" s="1" t="s">
        <v>181</v>
      </c>
      <c r="F8547" s="1" t="s">
        <v>167</v>
      </c>
      <c r="G8547" s="1" t="str">
        <f t="array" ref="G8547">IF($F8547="", "", _xlfn.XLOOKUP($F8547,accounts!$A$2:$A$86,accounts!$B$2:$B$86, "Other"))</f>
        <v>finance</v>
      </c>
      <c r="H8547" s="1" t="str">
        <f t="array" ref="H8547">IF($F8547="", "", IFS(_xlfn.XLOOKUP($F8547, accounts!$A$2:$A$86, accounts!$E$2:$E$86, 0)&gt;=1000, "Enterprise", _xlfn.XLOOKUP($F8547, accounts!$A$2:$A$86, accounts!$E$2:$E$86, 0)&gt;=100, "Mid-Market", TRUE, "SMB"))</f>
        <v>Mid-Market</v>
      </c>
      <c r="I8547" s="1" t="str">
        <f t="array" ref="I8547">IF($F8547="", "", _xlfn.XLOOKUP($F8547,accounts!$A$2:$A$86,accounts!$F$2:$F$86, "Other"))</f>
        <v>United States</v>
      </c>
      <c r="J8547" s="1" t="s">
        <v>324</v>
      </c>
    </row>
    <row r="8548">
      <c r="A8548" s="1" t="s">
        <v>8753</v>
      </c>
      <c r="B8548" s="1" t="s">
        <v>19</v>
      </c>
      <c r="C8548" s="1" t="str">
        <f t="array" ref="C8548">_xlfn.XLOOKUP($B8548, sales_teams!$A$2:$A$36, sales_teams!$B$2:$B$36)</f>
        <v>Melvin Marxen</v>
      </c>
      <c r="D8548" s="1" t="str">
        <f t="array" ref="D8548">_xlfn.XLOOKUP($B8548, sales_teams!$A$2:$A$36, sales_teams!$C$2:$C$36)</f>
        <v>Central</v>
      </c>
      <c r="E8548" s="1" t="s">
        <v>181</v>
      </c>
      <c r="F8548" s="1" t="s">
        <v>169</v>
      </c>
      <c r="G8548" s="1" t="str">
        <f t="array" ref="G8548">IF($F8548="", "", _xlfn.XLOOKUP($F8548,accounts!$A$2:$A$86,accounts!$B$2:$B$86, "Other"))</f>
        <v>entertainment</v>
      </c>
      <c r="H8548" s="1" t="str">
        <f t="array" ref="H8548">IF($F8548="", "", IFS(_xlfn.XLOOKUP($F8548, accounts!$A$2:$A$86, accounts!$E$2:$E$86, 0)&gt;=1000, "Enterprise", _xlfn.XLOOKUP($F8548, accounts!$A$2:$A$86, accounts!$E$2:$E$86, 0)&gt;=100, "Mid-Market", TRUE, "SMB"))</f>
        <v>Enterprise</v>
      </c>
      <c r="I8548" s="1" t="str">
        <f t="array" ref="I8548">IF($F8548="", "", _xlfn.XLOOKUP($F8548,accounts!$A$2:$A$86,accounts!$F$2:$F$86, "Other"))</f>
        <v>United States</v>
      </c>
      <c r="J8548" s="1" t="s">
        <v>324</v>
      </c>
    </row>
    <row r="8549">
      <c r="A8549" s="1" t="s">
        <v>8754</v>
      </c>
      <c r="B8549" s="1" t="s">
        <v>19</v>
      </c>
      <c r="C8549" s="1" t="str">
        <f t="array" ref="C8549">_xlfn.XLOOKUP($B8549, sales_teams!$A$2:$A$36, sales_teams!$B$2:$B$36)</f>
        <v>Melvin Marxen</v>
      </c>
      <c r="D8549" s="1" t="str">
        <f t="array" ref="D8549">_xlfn.XLOOKUP($B8549, sales_teams!$A$2:$A$36, sales_teams!$C$2:$C$36)</f>
        <v>Central</v>
      </c>
      <c r="E8549" s="1" t="s">
        <v>181</v>
      </c>
      <c r="F8549" s="1" t="s">
        <v>173</v>
      </c>
      <c r="G8549" s="1" t="str">
        <f t="array" ref="G8549">IF($F8549="", "", _xlfn.XLOOKUP($F8549,accounts!$A$2:$A$86,accounts!$B$2:$B$86, "Other"))</f>
        <v>technology</v>
      </c>
      <c r="H8549" s="1" t="str">
        <f t="array" ref="H8549">IF($F8549="", "", IFS(_xlfn.XLOOKUP($F8549, accounts!$A$2:$A$86, accounts!$E$2:$E$86, 0)&gt;=1000, "Enterprise", _xlfn.XLOOKUP($F8549, accounts!$A$2:$A$86, accounts!$E$2:$E$86, 0)&gt;=100, "Mid-Market", TRUE, "SMB"))</f>
        <v>Mid-Market</v>
      </c>
      <c r="I8549" s="1" t="str">
        <f t="array" ref="I8549">IF($F8549="", "", _xlfn.XLOOKUP($F8549,accounts!$A$2:$A$86,accounts!$F$2:$F$86, "Other"))</f>
        <v>China</v>
      </c>
      <c r="J8549" s="1" t="s">
        <v>324</v>
      </c>
    </row>
    <row r="8550">
      <c r="A8550" s="1" t="s">
        <v>8755</v>
      </c>
      <c r="B8550" s="1" t="s">
        <v>19</v>
      </c>
      <c r="C8550" s="1" t="str">
        <f t="array" ref="C8550">_xlfn.XLOOKUP($B8550, sales_teams!$A$2:$A$36, sales_teams!$B$2:$B$36)</f>
        <v>Melvin Marxen</v>
      </c>
      <c r="D8550" s="1" t="str">
        <f t="array" ref="D8550">_xlfn.XLOOKUP($B8550, sales_teams!$A$2:$A$36, sales_teams!$C$2:$C$36)</f>
        <v>Central</v>
      </c>
      <c r="E8550" s="1" t="s">
        <v>181</v>
      </c>
      <c r="G8550" s="1" t="str">
        <f t="array" ref="G8550">IF($F8550="", "", _xlfn.XLOOKUP($F8550,accounts!$A$2:$A$86,accounts!$B$2:$B$86, "Other"))</f>
        <v/>
      </c>
      <c r="H8550" s="1" t="str">
        <f t="array" ref="H8550">IF($F8550="", "", IFS(_xlfn.XLOOKUP($F8550, accounts!$A$2:$A$86, accounts!$E$2:$E$86, 0)&gt;=1000, "Enterprise", _xlfn.XLOOKUP($F8550, accounts!$A$2:$A$86, accounts!$E$2:$E$86, 0)&gt;=100, "Mid-Market", TRUE, "SMB"))</f>
        <v/>
      </c>
      <c r="I8550" s="1" t="str">
        <f t="array" ref="I8550">IF($F8550="", "", _xlfn.XLOOKUP($F8550,accounts!$A$2:$A$86,accounts!$F$2:$F$86, "Other"))</f>
        <v/>
      </c>
      <c r="J8550" s="1" t="s">
        <v>324</v>
      </c>
    </row>
    <row r="8551">
      <c r="A8551" s="1" t="s">
        <v>8756</v>
      </c>
      <c r="B8551" s="1" t="s">
        <v>19</v>
      </c>
      <c r="C8551" s="1" t="str">
        <f t="array" ref="C8551">_xlfn.XLOOKUP($B8551, sales_teams!$A$2:$A$36, sales_teams!$B$2:$B$36)</f>
        <v>Melvin Marxen</v>
      </c>
      <c r="D8551" s="1" t="str">
        <f t="array" ref="D8551">_xlfn.XLOOKUP($B8551, sales_teams!$A$2:$A$36, sales_teams!$C$2:$C$36)</f>
        <v>Central</v>
      </c>
      <c r="E8551" s="1" t="s">
        <v>181</v>
      </c>
      <c r="G8551" s="1" t="str">
        <f t="array" ref="G8551">IF($F8551="", "", _xlfn.XLOOKUP($F8551,accounts!$A$2:$A$86,accounts!$B$2:$B$86, "Other"))</f>
        <v/>
      </c>
      <c r="H8551" s="1" t="str">
        <f t="array" ref="H8551">IF($F8551="", "", IFS(_xlfn.XLOOKUP($F8551, accounts!$A$2:$A$86, accounts!$E$2:$E$86, 0)&gt;=1000, "Enterprise", _xlfn.XLOOKUP($F8551, accounts!$A$2:$A$86, accounts!$E$2:$E$86, 0)&gt;=100, "Mid-Market", TRUE, "SMB"))</f>
        <v/>
      </c>
      <c r="I8551" s="1" t="str">
        <f t="array" ref="I8551">IF($F8551="", "", _xlfn.XLOOKUP($F8551,accounts!$A$2:$A$86,accounts!$F$2:$F$86, "Other"))</f>
        <v/>
      </c>
      <c r="J8551" s="1" t="s">
        <v>324</v>
      </c>
    </row>
    <row r="8552">
      <c r="A8552" s="1" t="s">
        <v>8757</v>
      </c>
      <c r="B8552" s="1" t="s">
        <v>19</v>
      </c>
      <c r="C8552" s="1" t="str">
        <f t="array" ref="C8552">_xlfn.XLOOKUP($B8552, sales_teams!$A$2:$A$36, sales_teams!$B$2:$B$36)</f>
        <v>Melvin Marxen</v>
      </c>
      <c r="D8552" s="1" t="str">
        <f t="array" ref="D8552">_xlfn.XLOOKUP($B8552, sales_teams!$A$2:$A$36, sales_teams!$C$2:$C$36)</f>
        <v>Central</v>
      </c>
      <c r="E8552" s="1" t="s">
        <v>181</v>
      </c>
      <c r="G8552" s="1" t="str">
        <f t="array" ref="G8552">IF($F8552="", "", _xlfn.XLOOKUP($F8552,accounts!$A$2:$A$86,accounts!$B$2:$B$86, "Other"))</f>
        <v/>
      </c>
      <c r="H8552" s="1" t="str">
        <f t="array" ref="H8552">IF($F8552="", "", IFS(_xlfn.XLOOKUP($F8552, accounts!$A$2:$A$86, accounts!$E$2:$E$86, 0)&gt;=1000, "Enterprise", _xlfn.XLOOKUP($F8552, accounts!$A$2:$A$86, accounts!$E$2:$E$86, 0)&gt;=100, "Mid-Market", TRUE, "SMB"))</f>
        <v/>
      </c>
      <c r="I8552" s="1" t="str">
        <f t="array" ref="I8552">IF($F8552="", "", _xlfn.XLOOKUP($F8552,accounts!$A$2:$A$86,accounts!$F$2:$F$86, "Other"))</f>
        <v/>
      </c>
      <c r="J8552" s="1" t="s">
        <v>324</v>
      </c>
    </row>
    <row r="8553">
      <c r="A8553" s="1" t="s">
        <v>8758</v>
      </c>
      <c r="B8553" s="1" t="s">
        <v>19</v>
      </c>
      <c r="C8553" s="1" t="str">
        <f t="array" ref="C8553">_xlfn.XLOOKUP($B8553, sales_teams!$A$2:$A$36, sales_teams!$B$2:$B$36)</f>
        <v>Melvin Marxen</v>
      </c>
      <c r="D8553" s="1" t="str">
        <f t="array" ref="D8553">_xlfn.XLOOKUP($B8553, sales_teams!$A$2:$A$36, sales_teams!$C$2:$C$36)</f>
        <v>Central</v>
      </c>
      <c r="E8553" s="1" t="s">
        <v>181</v>
      </c>
      <c r="G8553" s="1" t="str">
        <f t="array" ref="G8553">IF($F8553="", "", _xlfn.XLOOKUP($F8553,accounts!$A$2:$A$86,accounts!$B$2:$B$86, "Other"))</f>
        <v/>
      </c>
      <c r="H8553" s="1" t="str">
        <f t="array" ref="H8553">IF($F8553="", "", IFS(_xlfn.XLOOKUP($F8553, accounts!$A$2:$A$86, accounts!$E$2:$E$86, 0)&gt;=1000, "Enterprise", _xlfn.XLOOKUP($F8553, accounts!$A$2:$A$86, accounts!$E$2:$E$86, 0)&gt;=100, "Mid-Market", TRUE, "SMB"))</f>
        <v/>
      </c>
      <c r="I8553" s="1" t="str">
        <f t="array" ref="I8553">IF($F8553="", "", _xlfn.XLOOKUP($F8553,accounts!$A$2:$A$86,accounts!$F$2:$F$86, "Other"))</f>
        <v/>
      </c>
      <c r="J8553" s="1" t="s">
        <v>324</v>
      </c>
    </row>
    <row r="8554">
      <c r="A8554" s="1" t="s">
        <v>8759</v>
      </c>
      <c r="B8554" s="1" t="s">
        <v>19</v>
      </c>
      <c r="C8554" s="1" t="str">
        <f t="array" ref="C8554">_xlfn.XLOOKUP($B8554, sales_teams!$A$2:$A$36, sales_teams!$B$2:$B$36)</f>
        <v>Melvin Marxen</v>
      </c>
      <c r="D8554" s="1" t="str">
        <f t="array" ref="D8554">_xlfn.XLOOKUP($B8554, sales_teams!$A$2:$A$36, sales_teams!$C$2:$C$36)</f>
        <v>Central</v>
      </c>
      <c r="E8554" s="1" t="s">
        <v>181</v>
      </c>
      <c r="G8554" s="1" t="str">
        <f t="array" ref="G8554">IF($F8554="", "", _xlfn.XLOOKUP($F8554,accounts!$A$2:$A$86,accounts!$B$2:$B$86, "Other"))</f>
        <v/>
      </c>
      <c r="H8554" s="1" t="str">
        <f t="array" ref="H8554">IF($F8554="", "", IFS(_xlfn.XLOOKUP($F8554, accounts!$A$2:$A$86, accounts!$E$2:$E$86, 0)&gt;=1000, "Enterprise", _xlfn.XLOOKUP($F8554, accounts!$A$2:$A$86, accounts!$E$2:$E$86, 0)&gt;=100, "Mid-Market", TRUE, "SMB"))</f>
        <v/>
      </c>
      <c r="I8554" s="1" t="str">
        <f t="array" ref="I8554">IF($F8554="", "", _xlfn.XLOOKUP($F8554,accounts!$A$2:$A$86,accounts!$F$2:$F$86, "Other"))</f>
        <v/>
      </c>
      <c r="J8554" s="1" t="s">
        <v>324</v>
      </c>
    </row>
    <row r="8555">
      <c r="A8555" s="1" t="s">
        <v>8760</v>
      </c>
      <c r="B8555" s="1" t="s">
        <v>19</v>
      </c>
      <c r="C8555" s="1" t="str">
        <f t="array" ref="C8555">_xlfn.XLOOKUP($B8555, sales_teams!$A$2:$A$36, sales_teams!$B$2:$B$36)</f>
        <v>Melvin Marxen</v>
      </c>
      <c r="D8555" s="1" t="str">
        <f t="array" ref="D8555">_xlfn.XLOOKUP($B8555, sales_teams!$A$2:$A$36, sales_teams!$C$2:$C$36)</f>
        <v>Central</v>
      </c>
      <c r="E8555" s="1" t="s">
        <v>181</v>
      </c>
      <c r="G8555" s="1" t="str">
        <f t="array" ref="G8555">IF($F8555="", "", _xlfn.XLOOKUP($F8555,accounts!$A$2:$A$86,accounts!$B$2:$B$86, "Other"))</f>
        <v/>
      </c>
      <c r="H8555" s="1" t="str">
        <f t="array" ref="H8555">IF($F8555="", "", IFS(_xlfn.XLOOKUP($F8555, accounts!$A$2:$A$86, accounts!$E$2:$E$86, 0)&gt;=1000, "Enterprise", _xlfn.XLOOKUP($F8555, accounts!$A$2:$A$86, accounts!$E$2:$E$86, 0)&gt;=100, "Mid-Market", TRUE, "SMB"))</f>
        <v/>
      </c>
      <c r="I8555" s="1" t="str">
        <f t="array" ref="I8555">IF($F8555="", "", _xlfn.XLOOKUP($F8555,accounts!$A$2:$A$86,accounts!$F$2:$F$86, "Other"))</f>
        <v/>
      </c>
      <c r="J8555" s="1" t="s">
        <v>324</v>
      </c>
    </row>
    <row r="8556">
      <c r="A8556" s="1" t="s">
        <v>8761</v>
      </c>
      <c r="B8556" s="1" t="s">
        <v>19</v>
      </c>
      <c r="C8556" s="1" t="str">
        <f t="array" ref="C8556">_xlfn.XLOOKUP($B8556, sales_teams!$A$2:$A$36, sales_teams!$B$2:$B$36)</f>
        <v>Melvin Marxen</v>
      </c>
      <c r="D8556" s="1" t="str">
        <f t="array" ref="D8556">_xlfn.XLOOKUP($B8556, sales_teams!$A$2:$A$36, sales_teams!$C$2:$C$36)</f>
        <v>Central</v>
      </c>
      <c r="E8556" s="1" t="s">
        <v>181</v>
      </c>
      <c r="G8556" s="1" t="str">
        <f t="array" ref="G8556">IF($F8556="", "", _xlfn.XLOOKUP($F8556,accounts!$A$2:$A$86,accounts!$B$2:$B$86, "Other"))</f>
        <v/>
      </c>
      <c r="H8556" s="1" t="str">
        <f t="array" ref="H8556">IF($F8556="", "", IFS(_xlfn.XLOOKUP($F8556, accounts!$A$2:$A$86, accounts!$E$2:$E$86, 0)&gt;=1000, "Enterprise", _xlfn.XLOOKUP($F8556, accounts!$A$2:$A$86, accounts!$E$2:$E$86, 0)&gt;=100, "Mid-Market", TRUE, "SMB"))</f>
        <v/>
      </c>
      <c r="I8556" s="1" t="str">
        <f t="array" ref="I8556">IF($F8556="", "", _xlfn.XLOOKUP($F8556,accounts!$A$2:$A$86,accounts!$F$2:$F$86, "Other"))</f>
        <v/>
      </c>
      <c r="J8556" s="1" t="s">
        <v>324</v>
      </c>
    </row>
    <row r="8557">
      <c r="A8557" s="1" t="s">
        <v>8762</v>
      </c>
      <c r="B8557" s="1" t="s">
        <v>19</v>
      </c>
      <c r="C8557" s="1" t="str">
        <f t="array" ref="C8557">_xlfn.XLOOKUP($B8557, sales_teams!$A$2:$A$36, sales_teams!$B$2:$B$36)</f>
        <v>Melvin Marxen</v>
      </c>
      <c r="D8557" s="1" t="str">
        <f t="array" ref="D8557">_xlfn.XLOOKUP($B8557, sales_teams!$A$2:$A$36, sales_teams!$C$2:$C$36)</f>
        <v>Central</v>
      </c>
      <c r="E8557" s="1" t="s">
        <v>181</v>
      </c>
      <c r="G8557" s="1" t="str">
        <f t="array" ref="G8557">IF($F8557="", "", _xlfn.XLOOKUP($F8557,accounts!$A$2:$A$86,accounts!$B$2:$B$86, "Other"))</f>
        <v/>
      </c>
      <c r="H8557" s="1" t="str">
        <f t="array" ref="H8557">IF($F8557="", "", IFS(_xlfn.XLOOKUP($F8557, accounts!$A$2:$A$86, accounts!$E$2:$E$86, 0)&gt;=1000, "Enterprise", _xlfn.XLOOKUP($F8557, accounts!$A$2:$A$86, accounts!$E$2:$E$86, 0)&gt;=100, "Mid-Market", TRUE, "SMB"))</f>
        <v/>
      </c>
      <c r="I8557" s="1" t="str">
        <f t="array" ref="I8557">IF($F8557="", "", _xlfn.XLOOKUP($F8557,accounts!$A$2:$A$86,accounts!$F$2:$F$86, "Other"))</f>
        <v/>
      </c>
      <c r="J8557" s="1" t="s">
        <v>324</v>
      </c>
    </row>
    <row r="8558">
      <c r="A8558" s="1" t="s">
        <v>8763</v>
      </c>
      <c r="B8558" s="1" t="s">
        <v>19</v>
      </c>
      <c r="C8558" s="1" t="str">
        <f t="array" ref="C8558">_xlfn.XLOOKUP($B8558, sales_teams!$A$2:$A$36, sales_teams!$B$2:$B$36)</f>
        <v>Melvin Marxen</v>
      </c>
      <c r="D8558" s="1" t="str">
        <f t="array" ref="D8558">_xlfn.XLOOKUP($B8558, sales_teams!$A$2:$A$36, sales_teams!$C$2:$C$36)</f>
        <v>Central</v>
      </c>
      <c r="E8558" s="1" t="s">
        <v>181</v>
      </c>
      <c r="G8558" s="1" t="str">
        <f t="array" ref="G8558">IF($F8558="", "", _xlfn.XLOOKUP($F8558,accounts!$A$2:$A$86,accounts!$B$2:$B$86, "Other"))</f>
        <v/>
      </c>
      <c r="H8558" s="1" t="str">
        <f t="array" ref="H8558">IF($F8558="", "", IFS(_xlfn.XLOOKUP($F8558, accounts!$A$2:$A$86, accounts!$E$2:$E$86, 0)&gt;=1000, "Enterprise", _xlfn.XLOOKUP($F8558, accounts!$A$2:$A$86, accounts!$E$2:$E$86, 0)&gt;=100, "Mid-Market", TRUE, "SMB"))</f>
        <v/>
      </c>
      <c r="I8558" s="1" t="str">
        <f t="array" ref="I8558">IF($F8558="", "", _xlfn.XLOOKUP($F8558,accounts!$A$2:$A$86,accounts!$F$2:$F$86, "Other"))</f>
        <v/>
      </c>
      <c r="J8558" s="1" t="s">
        <v>324</v>
      </c>
    </row>
    <row r="8559">
      <c r="A8559" s="1" t="s">
        <v>8764</v>
      </c>
      <c r="B8559" s="1" t="s">
        <v>19</v>
      </c>
      <c r="C8559" s="1" t="str">
        <f t="array" ref="C8559">_xlfn.XLOOKUP($B8559, sales_teams!$A$2:$A$36, sales_teams!$B$2:$B$36)</f>
        <v>Melvin Marxen</v>
      </c>
      <c r="D8559" s="1" t="str">
        <f t="array" ref="D8559">_xlfn.XLOOKUP($B8559, sales_teams!$A$2:$A$36, sales_teams!$C$2:$C$36)</f>
        <v>Central</v>
      </c>
      <c r="E8559" s="1" t="s">
        <v>181</v>
      </c>
      <c r="G8559" s="1" t="str">
        <f t="array" ref="G8559">IF($F8559="", "", _xlfn.XLOOKUP($F8559,accounts!$A$2:$A$86,accounts!$B$2:$B$86, "Other"))</f>
        <v/>
      </c>
      <c r="H8559" s="1" t="str">
        <f t="array" ref="H8559">IF($F8559="", "", IFS(_xlfn.XLOOKUP($F8559, accounts!$A$2:$A$86, accounts!$E$2:$E$86, 0)&gt;=1000, "Enterprise", _xlfn.XLOOKUP($F8559, accounts!$A$2:$A$86, accounts!$E$2:$E$86, 0)&gt;=100, "Mid-Market", TRUE, "SMB"))</f>
        <v/>
      </c>
      <c r="I8559" s="1" t="str">
        <f t="array" ref="I8559">IF($F8559="", "", _xlfn.XLOOKUP($F8559,accounts!$A$2:$A$86,accounts!$F$2:$F$86, "Other"))</f>
        <v/>
      </c>
      <c r="J8559" s="1" t="s">
        <v>324</v>
      </c>
    </row>
    <row r="8560">
      <c r="A8560" s="1" t="s">
        <v>8765</v>
      </c>
      <c r="B8560" s="1" t="s">
        <v>19</v>
      </c>
      <c r="C8560" s="1" t="str">
        <f t="array" ref="C8560">_xlfn.XLOOKUP($B8560, sales_teams!$A$2:$A$36, sales_teams!$B$2:$B$36)</f>
        <v>Melvin Marxen</v>
      </c>
      <c r="D8560" s="1" t="str">
        <f t="array" ref="D8560">_xlfn.XLOOKUP($B8560, sales_teams!$A$2:$A$36, sales_teams!$C$2:$C$36)</f>
        <v>Central</v>
      </c>
      <c r="E8560" s="1" t="s">
        <v>181</v>
      </c>
      <c r="G8560" s="1" t="str">
        <f t="array" ref="G8560">IF($F8560="", "", _xlfn.XLOOKUP($F8560,accounts!$A$2:$A$86,accounts!$B$2:$B$86, "Other"))</f>
        <v/>
      </c>
      <c r="H8560" s="1" t="str">
        <f t="array" ref="H8560">IF($F8560="", "", IFS(_xlfn.XLOOKUP($F8560, accounts!$A$2:$A$86, accounts!$E$2:$E$86, 0)&gt;=1000, "Enterprise", _xlfn.XLOOKUP($F8560, accounts!$A$2:$A$86, accounts!$E$2:$E$86, 0)&gt;=100, "Mid-Market", TRUE, "SMB"))</f>
        <v/>
      </c>
      <c r="I8560" s="1" t="str">
        <f t="array" ref="I8560">IF($F8560="", "", _xlfn.XLOOKUP($F8560,accounts!$A$2:$A$86,accounts!$F$2:$F$86, "Other"))</f>
        <v/>
      </c>
      <c r="J8560" s="1" t="s">
        <v>324</v>
      </c>
    </row>
    <row r="8561">
      <c r="A8561" s="1" t="s">
        <v>8766</v>
      </c>
      <c r="B8561" s="1" t="s">
        <v>19</v>
      </c>
      <c r="C8561" s="1" t="str">
        <f t="array" ref="C8561">_xlfn.XLOOKUP($B8561, sales_teams!$A$2:$A$36, sales_teams!$B$2:$B$36)</f>
        <v>Melvin Marxen</v>
      </c>
      <c r="D8561" s="1" t="str">
        <f t="array" ref="D8561">_xlfn.XLOOKUP($B8561, sales_teams!$A$2:$A$36, sales_teams!$C$2:$C$36)</f>
        <v>Central</v>
      </c>
      <c r="E8561" s="1" t="s">
        <v>181</v>
      </c>
      <c r="G8561" s="1" t="str">
        <f t="array" ref="G8561">IF($F8561="", "", _xlfn.XLOOKUP($F8561,accounts!$A$2:$A$86,accounts!$B$2:$B$86, "Other"))</f>
        <v/>
      </c>
      <c r="H8561" s="1" t="str">
        <f t="array" ref="H8561">IF($F8561="", "", IFS(_xlfn.XLOOKUP($F8561, accounts!$A$2:$A$86, accounts!$E$2:$E$86, 0)&gt;=1000, "Enterprise", _xlfn.XLOOKUP($F8561, accounts!$A$2:$A$86, accounts!$E$2:$E$86, 0)&gt;=100, "Mid-Market", TRUE, "SMB"))</f>
        <v/>
      </c>
      <c r="I8561" s="1" t="str">
        <f t="array" ref="I8561">IF($F8561="", "", _xlfn.XLOOKUP($F8561,accounts!$A$2:$A$86,accounts!$F$2:$F$86, "Other"))</f>
        <v/>
      </c>
      <c r="J8561" s="1" t="s">
        <v>324</v>
      </c>
    </row>
    <row r="8562">
      <c r="A8562" s="1" t="s">
        <v>8767</v>
      </c>
      <c r="B8562" s="1" t="s">
        <v>19</v>
      </c>
      <c r="C8562" s="1" t="str">
        <f t="array" ref="C8562">_xlfn.XLOOKUP($B8562, sales_teams!$A$2:$A$36, sales_teams!$B$2:$B$36)</f>
        <v>Melvin Marxen</v>
      </c>
      <c r="D8562" s="1" t="str">
        <f t="array" ref="D8562">_xlfn.XLOOKUP($B8562, sales_teams!$A$2:$A$36, sales_teams!$C$2:$C$36)</f>
        <v>Central</v>
      </c>
      <c r="E8562" s="1" t="s">
        <v>181</v>
      </c>
      <c r="G8562" s="1" t="str">
        <f t="array" ref="G8562">IF($F8562="", "", _xlfn.XLOOKUP($F8562,accounts!$A$2:$A$86,accounts!$B$2:$B$86, "Other"))</f>
        <v/>
      </c>
      <c r="H8562" s="1" t="str">
        <f t="array" ref="H8562">IF($F8562="", "", IFS(_xlfn.XLOOKUP($F8562, accounts!$A$2:$A$86, accounts!$E$2:$E$86, 0)&gt;=1000, "Enterprise", _xlfn.XLOOKUP($F8562, accounts!$A$2:$A$86, accounts!$E$2:$E$86, 0)&gt;=100, "Mid-Market", TRUE, "SMB"))</f>
        <v/>
      </c>
      <c r="I8562" s="1" t="str">
        <f t="array" ref="I8562">IF($F8562="", "", _xlfn.XLOOKUP($F8562,accounts!$A$2:$A$86,accounts!$F$2:$F$86, "Other"))</f>
        <v/>
      </c>
      <c r="J8562" s="1" t="s">
        <v>324</v>
      </c>
    </row>
    <row r="8563">
      <c r="A8563" s="1" t="s">
        <v>8768</v>
      </c>
      <c r="B8563" s="1" t="s">
        <v>19</v>
      </c>
      <c r="C8563" s="1" t="str">
        <f t="array" ref="C8563">_xlfn.XLOOKUP($B8563, sales_teams!$A$2:$A$36, sales_teams!$B$2:$B$36)</f>
        <v>Melvin Marxen</v>
      </c>
      <c r="D8563" s="1" t="str">
        <f t="array" ref="D8563">_xlfn.XLOOKUP($B8563, sales_teams!$A$2:$A$36, sales_teams!$C$2:$C$36)</f>
        <v>Central</v>
      </c>
      <c r="E8563" s="1" t="s">
        <v>109</v>
      </c>
      <c r="F8563" s="1" t="s">
        <v>110</v>
      </c>
      <c r="G8563" s="1" t="str">
        <f t="array" ref="G8563">IF($F8563="", "", _xlfn.XLOOKUP($F8563,accounts!$A$2:$A$86,accounts!$B$2:$B$86, "Other"))</f>
        <v>technology</v>
      </c>
      <c r="H8563" s="1" t="str">
        <f t="array" ref="H8563">IF($F8563="", "", IFS(_xlfn.XLOOKUP($F8563, accounts!$A$2:$A$86, accounts!$E$2:$E$86, 0)&gt;=1000, "Enterprise", _xlfn.XLOOKUP($F8563, accounts!$A$2:$A$86, accounts!$E$2:$E$86, 0)&gt;=100, "Mid-Market", TRUE, "SMB"))</f>
        <v>Enterprise</v>
      </c>
      <c r="I8563" s="1" t="str">
        <f t="array" ref="I8563">IF($F8563="", "", _xlfn.XLOOKUP($F8563,accounts!$A$2:$A$86,accounts!$F$2:$F$86, "Other"))</f>
        <v>Norway</v>
      </c>
      <c r="J8563" s="1" t="s">
        <v>324</v>
      </c>
    </row>
    <row r="8564">
      <c r="A8564" s="1" t="s">
        <v>8769</v>
      </c>
      <c r="B8564" s="1" t="s">
        <v>19</v>
      </c>
      <c r="C8564" s="1" t="str">
        <f t="array" ref="C8564">_xlfn.XLOOKUP($B8564, sales_teams!$A$2:$A$36, sales_teams!$B$2:$B$36)</f>
        <v>Melvin Marxen</v>
      </c>
      <c r="D8564" s="1" t="str">
        <f t="array" ref="D8564">_xlfn.XLOOKUP($B8564, sales_teams!$A$2:$A$36, sales_teams!$C$2:$C$36)</f>
        <v>Central</v>
      </c>
      <c r="E8564" s="1" t="s">
        <v>109</v>
      </c>
      <c r="F8564" s="1" t="s">
        <v>122</v>
      </c>
      <c r="G8564" s="1" t="str">
        <f t="array" ref="G8564">IF($F8564="", "", _xlfn.XLOOKUP($F8564,accounts!$A$2:$A$86,accounts!$B$2:$B$86, "Other"))</f>
        <v>medical</v>
      </c>
      <c r="H8564" s="1" t="str">
        <f t="array" ref="H8564">IF($F8564="", "", IFS(_xlfn.XLOOKUP($F8564, accounts!$A$2:$A$86, accounts!$E$2:$E$86, 0)&gt;=1000, "Enterprise", _xlfn.XLOOKUP($F8564, accounts!$A$2:$A$86, accounts!$E$2:$E$86, 0)&gt;=100, "Mid-Market", TRUE, "SMB"))</f>
        <v>Enterprise</v>
      </c>
      <c r="I8564" s="1" t="str">
        <f t="array" ref="I8564">IF($F8564="", "", _xlfn.XLOOKUP($F8564,accounts!$A$2:$A$86,accounts!$F$2:$F$86, "Other"))</f>
        <v>United States</v>
      </c>
      <c r="J8564" s="1" t="s">
        <v>324</v>
      </c>
    </row>
    <row r="8565">
      <c r="A8565" s="1" t="s">
        <v>8770</v>
      </c>
      <c r="B8565" s="1" t="s">
        <v>19</v>
      </c>
      <c r="C8565" s="1" t="str">
        <f t="array" ref="C8565">_xlfn.XLOOKUP($B8565, sales_teams!$A$2:$A$36, sales_teams!$B$2:$B$36)</f>
        <v>Melvin Marxen</v>
      </c>
      <c r="D8565" s="1" t="str">
        <f t="array" ref="D8565">_xlfn.XLOOKUP($B8565, sales_teams!$A$2:$A$36, sales_teams!$C$2:$C$36)</f>
        <v>Central</v>
      </c>
      <c r="E8565" s="1" t="s">
        <v>109</v>
      </c>
      <c r="G8565" s="1" t="str">
        <f t="array" ref="G8565">IF($F8565="", "", _xlfn.XLOOKUP($F8565,accounts!$A$2:$A$86,accounts!$B$2:$B$86, "Other"))</f>
        <v/>
      </c>
      <c r="H8565" s="1" t="str">
        <f t="array" ref="H8565">IF($F8565="", "", IFS(_xlfn.XLOOKUP($F8565, accounts!$A$2:$A$86, accounts!$E$2:$E$86, 0)&gt;=1000, "Enterprise", _xlfn.XLOOKUP($F8565, accounts!$A$2:$A$86, accounts!$E$2:$E$86, 0)&gt;=100, "Mid-Market", TRUE, "SMB"))</f>
        <v/>
      </c>
      <c r="I8565" s="1" t="str">
        <f t="array" ref="I8565">IF($F8565="", "", _xlfn.XLOOKUP($F8565,accounts!$A$2:$A$86,accounts!$F$2:$F$86, "Other"))</f>
        <v/>
      </c>
      <c r="J8565" s="1" t="s">
        <v>324</v>
      </c>
    </row>
    <row r="8566">
      <c r="A8566" s="1" t="s">
        <v>8771</v>
      </c>
      <c r="B8566" s="1" t="s">
        <v>19</v>
      </c>
      <c r="C8566" s="1" t="str">
        <f t="array" ref="C8566">_xlfn.XLOOKUP($B8566, sales_teams!$A$2:$A$36, sales_teams!$B$2:$B$36)</f>
        <v>Melvin Marxen</v>
      </c>
      <c r="D8566" s="1" t="str">
        <f t="array" ref="D8566">_xlfn.XLOOKUP($B8566, sales_teams!$A$2:$A$36, sales_teams!$C$2:$C$36)</f>
        <v>Central</v>
      </c>
      <c r="E8566" s="1" t="s">
        <v>109</v>
      </c>
      <c r="G8566" s="1" t="str">
        <f t="array" ref="G8566">IF($F8566="", "", _xlfn.XLOOKUP($F8566,accounts!$A$2:$A$86,accounts!$B$2:$B$86, "Other"))</f>
        <v/>
      </c>
      <c r="H8566" s="1" t="str">
        <f t="array" ref="H8566">IF($F8566="", "", IFS(_xlfn.XLOOKUP($F8566, accounts!$A$2:$A$86, accounts!$E$2:$E$86, 0)&gt;=1000, "Enterprise", _xlfn.XLOOKUP($F8566, accounts!$A$2:$A$86, accounts!$E$2:$E$86, 0)&gt;=100, "Mid-Market", TRUE, "SMB"))</f>
        <v/>
      </c>
      <c r="I8566" s="1" t="str">
        <f t="array" ref="I8566">IF($F8566="", "", _xlfn.XLOOKUP($F8566,accounts!$A$2:$A$86,accounts!$F$2:$F$86, "Other"))</f>
        <v/>
      </c>
      <c r="J8566" s="1" t="s">
        <v>324</v>
      </c>
    </row>
    <row r="8567">
      <c r="A8567" s="1" t="s">
        <v>8772</v>
      </c>
      <c r="B8567" s="1" t="s">
        <v>19</v>
      </c>
      <c r="C8567" s="1" t="str">
        <f t="array" ref="C8567">_xlfn.XLOOKUP($B8567, sales_teams!$A$2:$A$36, sales_teams!$B$2:$B$36)</f>
        <v>Melvin Marxen</v>
      </c>
      <c r="D8567" s="1" t="str">
        <f t="array" ref="D8567">_xlfn.XLOOKUP($B8567, sales_teams!$A$2:$A$36, sales_teams!$C$2:$C$36)</f>
        <v>Central</v>
      </c>
      <c r="E8567" s="1" t="s">
        <v>109</v>
      </c>
      <c r="G8567" s="1" t="str">
        <f t="array" ref="G8567">IF($F8567="", "", _xlfn.XLOOKUP($F8567,accounts!$A$2:$A$86,accounts!$B$2:$B$86, "Other"))</f>
        <v/>
      </c>
      <c r="H8567" s="1" t="str">
        <f t="array" ref="H8567">IF($F8567="", "", IFS(_xlfn.XLOOKUP($F8567, accounts!$A$2:$A$86, accounts!$E$2:$E$86, 0)&gt;=1000, "Enterprise", _xlfn.XLOOKUP($F8567, accounts!$A$2:$A$86, accounts!$E$2:$E$86, 0)&gt;=100, "Mid-Market", TRUE, "SMB"))</f>
        <v/>
      </c>
      <c r="I8567" s="1" t="str">
        <f t="array" ref="I8567">IF($F8567="", "", _xlfn.XLOOKUP($F8567,accounts!$A$2:$A$86,accounts!$F$2:$F$86, "Other"))</f>
        <v/>
      </c>
      <c r="J8567" s="1" t="s">
        <v>324</v>
      </c>
    </row>
    <row r="8568">
      <c r="A8568" s="1" t="s">
        <v>8773</v>
      </c>
      <c r="B8568" s="1" t="s">
        <v>19</v>
      </c>
      <c r="C8568" s="1" t="str">
        <f t="array" ref="C8568">_xlfn.XLOOKUP($B8568, sales_teams!$A$2:$A$36, sales_teams!$B$2:$B$36)</f>
        <v>Melvin Marxen</v>
      </c>
      <c r="D8568" s="1" t="str">
        <f t="array" ref="D8568">_xlfn.XLOOKUP($B8568, sales_teams!$A$2:$A$36, sales_teams!$C$2:$C$36)</f>
        <v>Central</v>
      </c>
      <c r="E8568" s="1" t="s">
        <v>109</v>
      </c>
      <c r="G8568" s="1" t="str">
        <f t="array" ref="G8568">IF($F8568="", "", _xlfn.XLOOKUP($F8568,accounts!$A$2:$A$86,accounts!$B$2:$B$86, "Other"))</f>
        <v/>
      </c>
      <c r="H8568" s="1" t="str">
        <f t="array" ref="H8568">IF($F8568="", "", IFS(_xlfn.XLOOKUP($F8568, accounts!$A$2:$A$86, accounts!$E$2:$E$86, 0)&gt;=1000, "Enterprise", _xlfn.XLOOKUP($F8568, accounts!$A$2:$A$86, accounts!$E$2:$E$86, 0)&gt;=100, "Mid-Market", TRUE, "SMB"))</f>
        <v/>
      </c>
      <c r="I8568" s="1" t="str">
        <f t="array" ref="I8568">IF($F8568="", "", _xlfn.XLOOKUP($F8568,accounts!$A$2:$A$86,accounts!$F$2:$F$86, "Other"))</f>
        <v/>
      </c>
      <c r="J8568" s="1" t="s">
        <v>324</v>
      </c>
    </row>
    <row r="8569">
      <c r="A8569" s="1" t="s">
        <v>8774</v>
      </c>
      <c r="B8569" s="1" t="s">
        <v>19</v>
      </c>
      <c r="C8569" s="1" t="str">
        <f t="array" ref="C8569">_xlfn.XLOOKUP($B8569, sales_teams!$A$2:$A$36, sales_teams!$B$2:$B$36)</f>
        <v>Melvin Marxen</v>
      </c>
      <c r="D8569" s="1" t="str">
        <f t="array" ref="D8569">_xlfn.XLOOKUP($B8569, sales_teams!$A$2:$A$36, sales_teams!$C$2:$C$36)</f>
        <v>Central</v>
      </c>
      <c r="E8569" s="1" t="s">
        <v>194</v>
      </c>
      <c r="F8569" s="1" t="s">
        <v>50</v>
      </c>
      <c r="G8569" s="1" t="str">
        <f t="array" ref="G8569">IF($F8569="", "", _xlfn.XLOOKUP($F8569,accounts!$A$2:$A$86,accounts!$B$2:$B$86, "Other"))</f>
        <v>entertainment</v>
      </c>
      <c r="H8569" s="1" t="str">
        <f t="array" ref="H8569">IF($F8569="", "", IFS(_xlfn.XLOOKUP($F8569, accounts!$A$2:$A$86, accounts!$E$2:$E$86, 0)&gt;=1000, "Enterprise", _xlfn.XLOOKUP($F8569, accounts!$A$2:$A$86, accounts!$E$2:$E$86, 0)&gt;=100, "Mid-Market", TRUE, "SMB"))</f>
        <v>Enterprise</v>
      </c>
      <c r="I8569" s="1" t="str">
        <f t="array" ref="I8569">IF($F8569="", "", _xlfn.XLOOKUP($F8569,accounts!$A$2:$A$86,accounts!$F$2:$F$86, "Other"))</f>
        <v>United States</v>
      </c>
      <c r="J8569" s="1" t="s">
        <v>324</v>
      </c>
    </row>
    <row r="8570">
      <c r="A8570" s="1" t="s">
        <v>8775</v>
      </c>
      <c r="B8570" s="1" t="s">
        <v>19</v>
      </c>
      <c r="C8570" s="1" t="str">
        <f t="array" ref="C8570">_xlfn.XLOOKUP($B8570, sales_teams!$A$2:$A$36, sales_teams!$B$2:$B$36)</f>
        <v>Melvin Marxen</v>
      </c>
      <c r="D8570" s="1" t="str">
        <f t="array" ref="D8570">_xlfn.XLOOKUP($B8570, sales_teams!$A$2:$A$36, sales_teams!$C$2:$C$36)</f>
        <v>Central</v>
      </c>
      <c r="E8570" s="1" t="s">
        <v>194</v>
      </c>
      <c r="F8570" s="1" t="s">
        <v>153</v>
      </c>
      <c r="G8570" s="1" t="str">
        <f t="array" ref="G8570">IF($F8570="", "", _xlfn.XLOOKUP($F8570,accounts!$A$2:$A$86,accounts!$B$2:$B$86, "Other"))</f>
        <v>medical</v>
      </c>
      <c r="H8570" s="1" t="str">
        <f t="array" ref="H8570">IF($F8570="", "", IFS(_xlfn.XLOOKUP($F8570, accounts!$A$2:$A$86, accounts!$E$2:$E$86, 0)&gt;=1000, "Enterprise", _xlfn.XLOOKUP($F8570, accounts!$A$2:$A$86, accounts!$E$2:$E$86, 0)&gt;=100, "Mid-Market", TRUE, "SMB"))</f>
        <v>Enterprise</v>
      </c>
      <c r="I8570" s="1" t="str">
        <f t="array" ref="I8570">IF($F8570="", "", _xlfn.XLOOKUP($F8570,accounts!$A$2:$A$86,accounts!$F$2:$F$86, "Other"))</f>
        <v>United States</v>
      </c>
      <c r="J8570" s="1" t="s">
        <v>324</v>
      </c>
    </row>
    <row r="8571">
      <c r="A8571" s="1" t="s">
        <v>8776</v>
      </c>
      <c r="B8571" s="1" t="s">
        <v>19</v>
      </c>
      <c r="C8571" s="1" t="str">
        <f t="array" ref="C8571">_xlfn.XLOOKUP($B8571, sales_teams!$A$2:$A$36, sales_teams!$B$2:$B$36)</f>
        <v>Melvin Marxen</v>
      </c>
      <c r="D8571" s="1" t="str">
        <f t="array" ref="D8571">_xlfn.XLOOKUP($B8571, sales_teams!$A$2:$A$36, sales_teams!$C$2:$C$36)</f>
        <v>Central</v>
      </c>
      <c r="E8571" s="1" t="s">
        <v>194</v>
      </c>
      <c r="G8571" s="1" t="str">
        <f t="array" ref="G8571">IF($F8571="", "", _xlfn.XLOOKUP($F8571,accounts!$A$2:$A$86,accounts!$B$2:$B$86, "Other"))</f>
        <v/>
      </c>
      <c r="H8571" s="1" t="str">
        <f t="array" ref="H8571">IF($F8571="", "", IFS(_xlfn.XLOOKUP($F8571, accounts!$A$2:$A$86, accounts!$E$2:$E$86, 0)&gt;=1000, "Enterprise", _xlfn.XLOOKUP($F8571, accounts!$A$2:$A$86, accounts!$E$2:$E$86, 0)&gt;=100, "Mid-Market", TRUE, "SMB"))</f>
        <v/>
      </c>
      <c r="I8571" s="1" t="str">
        <f t="array" ref="I8571">IF($F8571="", "", _xlfn.XLOOKUP($F8571,accounts!$A$2:$A$86,accounts!$F$2:$F$86, "Other"))</f>
        <v/>
      </c>
      <c r="J8571" s="1" t="s">
        <v>324</v>
      </c>
    </row>
    <row r="8572">
      <c r="A8572" s="1" t="s">
        <v>8777</v>
      </c>
      <c r="B8572" s="1" t="s">
        <v>19</v>
      </c>
      <c r="C8572" s="1" t="str">
        <f t="array" ref="C8572">_xlfn.XLOOKUP($B8572, sales_teams!$A$2:$A$36, sales_teams!$B$2:$B$36)</f>
        <v>Melvin Marxen</v>
      </c>
      <c r="D8572" s="1" t="str">
        <f t="array" ref="D8572">_xlfn.XLOOKUP($B8572, sales_teams!$A$2:$A$36, sales_teams!$C$2:$C$36)</f>
        <v>Central</v>
      </c>
      <c r="E8572" s="1" t="s">
        <v>194</v>
      </c>
      <c r="G8572" s="1" t="str">
        <f t="array" ref="G8572">IF($F8572="", "", _xlfn.XLOOKUP($F8572,accounts!$A$2:$A$86,accounts!$B$2:$B$86, "Other"))</f>
        <v/>
      </c>
      <c r="H8572" s="1" t="str">
        <f t="array" ref="H8572">IF($F8572="", "", IFS(_xlfn.XLOOKUP($F8572, accounts!$A$2:$A$86, accounts!$E$2:$E$86, 0)&gt;=1000, "Enterprise", _xlfn.XLOOKUP($F8572, accounts!$A$2:$A$86, accounts!$E$2:$E$86, 0)&gt;=100, "Mid-Market", TRUE, "SMB"))</f>
        <v/>
      </c>
      <c r="I8572" s="1" t="str">
        <f t="array" ref="I8572">IF($F8572="", "", _xlfn.XLOOKUP($F8572,accounts!$A$2:$A$86,accounts!$F$2:$F$86, "Other"))</f>
        <v/>
      </c>
      <c r="J8572" s="1" t="s">
        <v>324</v>
      </c>
    </row>
    <row r="8573">
      <c r="A8573" s="1" t="s">
        <v>8778</v>
      </c>
      <c r="B8573" s="1" t="s">
        <v>19</v>
      </c>
      <c r="C8573" s="1" t="str">
        <f t="array" ref="C8573">_xlfn.XLOOKUP($B8573, sales_teams!$A$2:$A$36, sales_teams!$B$2:$B$36)</f>
        <v>Melvin Marxen</v>
      </c>
      <c r="D8573" s="1" t="str">
        <f t="array" ref="D8573">_xlfn.XLOOKUP($B8573, sales_teams!$A$2:$A$36, sales_teams!$C$2:$C$36)</f>
        <v>Central</v>
      </c>
      <c r="E8573" s="1" t="s">
        <v>148</v>
      </c>
      <c r="F8573" s="1" t="s">
        <v>121</v>
      </c>
      <c r="G8573" s="1" t="str">
        <f t="array" ref="G8573">IF($F8573="", "", _xlfn.XLOOKUP($F8573,accounts!$A$2:$A$86,accounts!$B$2:$B$86, "Other"))</f>
        <v>telecommunications</v>
      </c>
      <c r="H8573" s="1" t="str">
        <f t="array" ref="H8573">IF($F8573="", "", IFS(_xlfn.XLOOKUP($F8573, accounts!$A$2:$A$86, accounts!$E$2:$E$86, 0)&gt;=1000, "Enterprise", _xlfn.XLOOKUP($F8573, accounts!$A$2:$A$86, accounts!$E$2:$E$86, 0)&gt;=100, "Mid-Market", TRUE, "SMB"))</f>
        <v>Enterprise</v>
      </c>
      <c r="I8573" s="1" t="str">
        <f t="array" ref="I8573">IF($F8573="", "", _xlfn.XLOOKUP($F8573,accounts!$A$2:$A$86,accounts!$F$2:$F$86, "Other"))</f>
        <v>United States</v>
      </c>
      <c r="J8573" s="1" t="s">
        <v>324</v>
      </c>
    </row>
    <row r="8574">
      <c r="A8574" s="1" t="s">
        <v>8779</v>
      </c>
      <c r="B8574" s="1" t="s">
        <v>19</v>
      </c>
      <c r="C8574" s="1" t="str">
        <f t="array" ref="C8574">_xlfn.XLOOKUP($B8574, sales_teams!$A$2:$A$36, sales_teams!$B$2:$B$36)</f>
        <v>Melvin Marxen</v>
      </c>
      <c r="D8574" s="1" t="str">
        <f t="array" ref="D8574">_xlfn.XLOOKUP($B8574, sales_teams!$A$2:$A$36, sales_teams!$C$2:$C$36)</f>
        <v>Central</v>
      </c>
      <c r="E8574" s="1" t="s">
        <v>148</v>
      </c>
      <c r="F8574" s="1" t="s">
        <v>142</v>
      </c>
      <c r="G8574" s="1" t="str">
        <f t="array" ref="G8574">IF($F8574="", "", _xlfn.XLOOKUP($F8574,accounts!$A$2:$A$86,accounts!$B$2:$B$86, "Other"))</f>
        <v>retail</v>
      </c>
      <c r="H8574" s="1" t="str">
        <f t="array" ref="H8574">IF($F8574="", "", IFS(_xlfn.XLOOKUP($F8574, accounts!$A$2:$A$86, accounts!$E$2:$E$86, 0)&gt;=1000, "Enterprise", _xlfn.XLOOKUP($F8574, accounts!$A$2:$A$86, accounts!$E$2:$E$86, 0)&gt;=100, "Mid-Market", TRUE, "SMB"))</f>
        <v>Enterprise</v>
      </c>
      <c r="I8574" s="1" t="str">
        <f t="array" ref="I8574">IF($F8574="", "", _xlfn.XLOOKUP($F8574,accounts!$A$2:$A$86,accounts!$F$2:$F$86, "Other"))</f>
        <v>United States</v>
      </c>
      <c r="J8574" s="1" t="s">
        <v>324</v>
      </c>
    </row>
    <row r="8575">
      <c r="A8575" s="1" t="s">
        <v>8780</v>
      </c>
      <c r="B8575" s="1" t="s">
        <v>19</v>
      </c>
      <c r="C8575" s="1" t="str">
        <f t="array" ref="C8575">_xlfn.XLOOKUP($B8575, sales_teams!$A$2:$A$36, sales_teams!$B$2:$B$36)</f>
        <v>Melvin Marxen</v>
      </c>
      <c r="D8575" s="1" t="str">
        <f t="array" ref="D8575">_xlfn.XLOOKUP($B8575, sales_teams!$A$2:$A$36, sales_teams!$C$2:$C$36)</f>
        <v>Central</v>
      </c>
      <c r="E8575" s="1" t="s">
        <v>148</v>
      </c>
      <c r="G8575" s="1" t="str">
        <f t="array" ref="G8575">IF($F8575="", "", _xlfn.XLOOKUP($F8575,accounts!$A$2:$A$86,accounts!$B$2:$B$86, "Other"))</f>
        <v/>
      </c>
      <c r="H8575" s="1" t="str">
        <f t="array" ref="H8575">IF($F8575="", "", IFS(_xlfn.XLOOKUP($F8575, accounts!$A$2:$A$86, accounts!$E$2:$E$86, 0)&gt;=1000, "Enterprise", _xlfn.XLOOKUP($F8575, accounts!$A$2:$A$86, accounts!$E$2:$E$86, 0)&gt;=100, "Mid-Market", TRUE, "SMB"))</f>
        <v/>
      </c>
      <c r="I8575" s="1" t="str">
        <f t="array" ref="I8575">IF($F8575="", "", _xlfn.XLOOKUP($F8575,accounts!$A$2:$A$86,accounts!$F$2:$F$86, "Other"))</f>
        <v/>
      </c>
      <c r="J8575" s="1" t="s">
        <v>324</v>
      </c>
    </row>
    <row r="8576">
      <c r="A8576" s="1" t="s">
        <v>8781</v>
      </c>
      <c r="B8576" s="1" t="s">
        <v>19</v>
      </c>
      <c r="C8576" s="1" t="str">
        <f t="array" ref="C8576">_xlfn.XLOOKUP($B8576, sales_teams!$A$2:$A$36, sales_teams!$B$2:$B$36)</f>
        <v>Melvin Marxen</v>
      </c>
      <c r="D8576" s="1" t="str">
        <f t="array" ref="D8576">_xlfn.XLOOKUP($B8576, sales_teams!$A$2:$A$36, sales_teams!$C$2:$C$36)</f>
        <v>Central</v>
      </c>
      <c r="E8576" s="1" t="s">
        <v>148</v>
      </c>
      <c r="G8576" s="1" t="str">
        <f t="array" ref="G8576">IF($F8576="", "", _xlfn.XLOOKUP($F8576,accounts!$A$2:$A$86,accounts!$B$2:$B$86, "Other"))</f>
        <v/>
      </c>
      <c r="H8576" s="1" t="str">
        <f t="array" ref="H8576">IF($F8576="", "", IFS(_xlfn.XLOOKUP($F8576, accounts!$A$2:$A$86, accounts!$E$2:$E$86, 0)&gt;=1000, "Enterprise", _xlfn.XLOOKUP($F8576, accounts!$A$2:$A$86, accounts!$E$2:$E$86, 0)&gt;=100, "Mid-Market", TRUE, "SMB"))</f>
        <v/>
      </c>
      <c r="I8576" s="1" t="str">
        <f t="array" ref="I8576">IF($F8576="", "", _xlfn.XLOOKUP($F8576,accounts!$A$2:$A$86,accounts!$F$2:$F$86, "Other"))</f>
        <v/>
      </c>
      <c r="J8576" s="1" t="s">
        <v>324</v>
      </c>
    </row>
    <row r="8577">
      <c r="A8577" s="1" t="s">
        <v>8782</v>
      </c>
      <c r="B8577" s="1" t="s">
        <v>19</v>
      </c>
      <c r="C8577" s="1" t="str">
        <f t="array" ref="C8577">_xlfn.XLOOKUP($B8577, sales_teams!$A$2:$A$36, sales_teams!$B$2:$B$36)</f>
        <v>Melvin Marxen</v>
      </c>
      <c r="D8577" s="1" t="str">
        <f t="array" ref="D8577">_xlfn.XLOOKUP($B8577, sales_teams!$A$2:$A$36, sales_teams!$C$2:$C$36)</f>
        <v>Central</v>
      </c>
      <c r="E8577" s="1" t="s">
        <v>148</v>
      </c>
      <c r="G8577" s="1" t="str">
        <f t="array" ref="G8577">IF($F8577="", "", _xlfn.XLOOKUP($F8577,accounts!$A$2:$A$86,accounts!$B$2:$B$86, "Other"))</f>
        <v/>
      </c>
      <c r="H8577" s="1" t="str">
        <f t="array" ref="H8577">IF($F8577="", "", IFS(_xlfn.XLOOKUP($F8577, accounts!$A$2:$A$86, accounts!$E$2:$E$86, 0)&gt;=1000, "Enterprise", _xlfn.XLOOKUP($F8577, accounts!$A$2:$A$86, accounts!$E$2:$E$86, 0)&gt;=100, "Mid-Market", TRUE, "SMB"))</f>
        <v/>
      </c>
      <c r="I8577" s="1" t="str">
        <f t="array" ref="I8577">IF($F8577="", "", _xlfn.XLOOKUP($F8577,accounts!$A$2:$A$86,accounts!$F$2:$F$86, "Other"))</f>
        <v/>
      </c>
      <c r="J8577" s="1" t="s">
        <v>324</v>
      </c>
    </row>
    <row r="8578">
      <c r="A8578" s="1" t="s">
        <v>8783</v>
      </c>
      <c r="B8578" s="1" t="s">
        <v>19</v>
      </c>
      <c r="C8578" s="1" t="str">
        <f t="array" ref="C8578">_xlfn.XLOOKUP($B8578, sales_teams!$A$2:$A$36, sales_teams!$B$2:$B$36)</f>
        <v>Melvin Marxen</v>
      </c>
      <c r="D8578" s="1" t="str">
        <f t="array" ref="D8578">_xlfn.XLOOKUP($B8578, sales_teams!$A$2:$A$36, sales_teams!$C$2:$C$36)</f>
        <v>Central</v>
      </c>
      <c r="E8578" s="1" t="s">
        <v>148</v>
      </c>
      <c r="G8578" s="1" t="str">
        <f t="array" ref="G8578">IF($F8578="", "", _xlfn.XLOOKUP($F8578,accounts!$A$2:$A$86,accounts!$B$2:$B$86, "Other"))</f>
        <v/>
      </c>
      <c r="H8578" s="1" t="str">
        <f t="array" ref="H8578">IF($F8578="", "", IFS(_xlfn.XLOOKUP($F8578, accounts!$A$2:$A$86, accounts!$E$2:$E$86, 0)&gt;=1000, "Enterprise", _xlfn.XLOOKUP($F8578, accounts!$A$2:$A$86, accounts!$E$2:$E$86, 0)&gt;=100, "Mid-Market", TRUE, "SMB"))</f>
        <v/>
      </c>
      <c r="I8578" s="1" t="str">
        <f t="array" ref="I8578">IF($F8578="", "", _xlfn.XLOOKUP($F8578,accounts!$A$2:$A$86,accounts!$F$2:$F$86, "Other"))</f>
        <v/>
      </c>
      <c r="J8578" s="1" t="s">
        <v>324</v>
      </c>
    </row>
    <row r="8579">
      <c r="A8579" s="1" t="s">
        <v>8784</v>
      </c>
      <c r="B8579" s="1" t="s">
        <v>19</v>
      </c>
      <c r="C8579" s="1" t="str">
        <f t="array" ref="C8579">_xlfn.XLOOKUP($B8579, sales_teams!$A$2:$A$36, sales_teams!$B$2:$B$36)</f>
        <v>Melvin Marxen</v>
      </c>
      <c r="D8579" s="1" t="str">
        <f t="array" ref="D8579">_xlfn.XLOOKUP($B8579, sales_teams!$A$2:$A$36, sales_teams!$C$2:$C$36)</f>
        <v>Central</v>
      </c>
      <c r="E8579" s="1" t="s">
        <v>148</v>
      </c>
      <c r="G8579" s="1" t="str">
        <f t="array" ref="G8579">IF($F8579="", "", _xlfn.XLOOKUP($F8579,accounts!$A$2:$A$86,accounts!$B$2:$B$86, "Other"))</f>
        <v/>
      </c>
      <c r="H8579" s="1" t="str">
        <f t="array" ref="H8579">IF($F8579="", "", IFS(_xlfn.XLOOKUP($F8579, accounts!$A$2:$A$86, accounts!$E$2:$E$86, 0)&gt;=1000, "Enterprise", _xlfn.XLOOKUP($F8579, accounts!$A$2:$A$86, accounts!$E$2:$E$86, 0)&gt;=100, "Mid-Market", TRUE, "SMB"))</f>
        <v/>
      </c>
      <c r="I8579" s="1" t="str">
        <f t="array" ref="I8579">IF($F8579="", "", _xlfn.XLOOKUP($F8579,accounts!$A$2:$A$86,accounts!$F$2:$F$86, "Other"))</f>
        <v/>
      </c>
      <c r="J8579" s="1" t="s">
        <v>324</v>
      </c>
    </row>
    <row r="8580">
      <c r="A8580" s="1" t="s">
        <v>8785</v>
      </c>
      <c r="B8580" s="1" t="s">
        <v>19</v>
      </c>
      <c r="C8580" s="1" t="str">
        <f t="array" ref="C8580">_xlfn.XLOOKUP($B8580, sales_teams!$A$2:$A$36, sales_teams!$B$2:$B$36)</f>
        <v>Melvin Marxen</v>
      </c>
      <c r="D8580" s="1" t="str">
        <f t="array" ref="D8580">_xlfn.XLOOKUP($B8580, sales_teams!$A$2:$A$36, sales_teams!$C$2:$C$36)</f>
        <v>Central</v>
      </c>
      <c r="E8580" s="1" t="s">
        <v>148</v>
      </c>
      <c r="G8580" s="1" t="str">
        <f t="array" ref="G8580">IF($F8580="", "", _xlfn.XLOOKUP($F8580,accounts!$A$2:$A$86,accounts!$B$2:$B$86, "Other"))</f>
        <v/>
      </c>
      <c r="H8580" s="1" t="str">
        <f t="array" ref="H8580">IF($F8580="", "", IFS(_xlfn.XLOOKUP($F8580, accounts!$A$2:$A$86, accounts!$E$2:$E$86, 0)&gt;=1000, "Enterprise", _xlfn.XLOOKUP($F8580, accounts!$A$2:$A$86, accounts!$E$2:$E$86, 0)&gt;=100, "Mid-Market", TRUE, "SMB"))</f>
        <v/>
      </c>
      <c r="I8580" s="1" t="str">
        <f t="array" ref="I8580">IF($F8580="", "", _xlfn.XLOOKUP($F8580,accounts!$A$2:$A$86,accounts!$F$2:$F$86, "Other"))</f>
        <v/>
      </c>
      <c r="J8580" s="1" t="s">
        <v>324</v>
      </c>
    </row>
    <row r="8581">
      <c r="A8581" s="1" t="s">
        <v>8786</v>
      </c>
      <c r="B8581" s="1" t="s">
        <v>19</v>
      </c>
      <c r="C8581" s="1" t="str">
        <f t="array" ref="C8581">_xlfn.XLOOKUP($B8581, sales_teams!$A$2:$A$36, sales_teams!$B$2:$B$36)</f>
        <v>Melvin Marxen</v>
      </c>
      <c r="D8581" s="1" t="str">
        <f t="array" ref="D8581">_xlfn.XLOOKUP($B8581, sales_teams!$A$2:$A$36, sales_teams!$C$2:$C$36)</f>
        <v>Central</v>
      </c>
      <c r="E8581" s="1" t="s">
        <v>148</v>
      </c>
      <c r="G8581" s="1" t="str">
        <f t="array" ref="G8581">IF($F8581="", "", _xlfn.XLOOKUP($F8581,accounts!$A$2:$A$86,accounts!$B$2:$B$86, "Other"))</f>
        <v/>
      </c>
      <c r="H8581" s="1" t="str">
        <f t="array" ref="H8581">IF($F8581="", "", IFS(_xlfn.XLOOKUP($F8581, accounts!$A$2:$A$86, accounts!$E$2:$E$86, 0)&gt;=1000, "Enterprise", _xlfn.XLOOKUP($F8581, accounts!$A$2:$A$86, accounts!$E$2:$E$86, 0)&gt;=100, "Mid-Market", TRUE, "SMB"))</f>
        <v/>
      </c>
      <c r="I8581" s="1" t="str">
        <f t="array" ref="I8581">IF($F8581="", "", _xlfn.XLOOKUP($F8581,accounts!$A$2:$A$86,accounts!$F$2:$F$86, "Other"))</f>
        <v/>
      </c>
      <c r="J8581" s="1" t="s">
        <v>324</v>
      </c>
    </row>
    <row r="8582">
      <c r="A8582" s="1" t="s">
        <v>8787</v>
      </c>
      <c r="B8582" s="1" t="s">
        <v>19</v>
      </c>
      <c r="C8582" s="1" t="str">
        <f t="array" ref="C8582">_xlfn.XLOOKUP($B8582, sales_teams!$A$2:$A$36, sales_teams!$B$2:$B$36)</f>
        <v>Melvin Marxen</v>
      </c>
      <c r="D8582" s="1" t="str">
        <f t="array" ref="D8582">_xlfn.XLOOKUP($B8582, sales_teams!$A$2:$A$36, sales_teams!$C$2:$C$36)</f>
        <v>Central</v>
      </c>
      <c r="E8582" s="1" t="s">
        <v>179</v>
      </c>
      <c r="F8582" s="1" t="s">
        <v>36</v>
      </c>
      <c r="G8582" s="1" t="str">
        <f t="array" ref="G8582">IF($F8582="", "", _xlfn.XLOOKUP($F8582,accounts!$A$2:$A$86,accounts!$B$2:$B$86, "Other"))</f>
        <v>retail</v>
      </c>
      <c r="H8582" s="1" t="str">
        <f t="array" ref="H8582">IF($F8582="", "", IFS(_xlfn.XLOOKUP($F8582, accounts!$A$2:$A$86, accounts!$E$2:$E$86, 0)&gt;=1000, "Enterprise", _xlfn.XLOOKUP($F8582, accounts!$A$2:$A$86, accounts!$E$2:$E$86, 0)&gt;=100, "Mid-Market", TRUE, "SMB"))</f>
        <v>Enterprise</v>
      </c>
      <c r="I8582" s="1" t="str">
        <f t="array" ref="I8582">IF($F8582="", "", _xlfn.XLOOKUP($F8582,accounts!$A$2:$A$86,accounts!$F$2:$F$86, "Other"))</f>
        <v>United States</v>
      </c>
      <c r="J8582" s="1" t="s">
        <v>324</v>
      </c>
    </row>
    <row r="8583">
      <c r="A8583" s="1" t="s">
        <v>8788</v>
      </c>
      <c r="B8583" s="1" t="s">
        <v>19</v>
      </c>
      <c r="C8583" s="1" t="str">
        <f t="array" ref="C8583">_xlfn.XLOOKUP($B8583, sales_teams!$A$2:$A$36, sales_teams!$B$2:$B$36)</f>
        <v>Melvin Marxen</v>
      </c>
      <c r="D8583" s="1" t="str">
        <f t="array" ref="D8583">_xlfn.XLOOKUP($B8583, sales_teams!$A$2:$A$36, sales_teams!$C$2:$C$36)</f>
        <v>Central</v>
      </c>
      <c r="E8583" s="1" t="s">
        <v>179</v>
      </c>
      <c r="F8583" s="1" t="s">
        <v>40</v>
      </c>
      <c r="G8583" s="1" t="str">
        <f t="array" ref="G8583">IF($F8583="", "", _xlfn.XLOOKUP($F8583,accounts!$A$2:$A$86,accounts!$B$2:$B$86, "Other"))</f>
        <v>technology</v>
      </c>
      <c r="H8583" s="1" t="str">
        <f t="array" ref="H8583">IF($F8583="", "", IFS(_xlfn.XLOOKUP($F8583, accounts!$A$2:$A$86, accounts!$E$2:$E$86, 0)&gt;=1000, "Enterprise", _xlfn.XLOOKUP($F8583, accounts!$A$2:$A$86, accounts!$E$2:$E$86, 0)&gt;=100, "Mid-Market", TRUE, "SMB"))</f>
        <v>Enterprise</v>
      </c>
      <c r="I8583" s="1" t="str">
        <f t="array" ref="I8583">IF($F8583="", "", _xlfn.XLOOKUP($F8583,accounts!$A$2:$A$86,accounts!$F$2:$F$86, "Other"))</f>
        <v>United States</v>
      </c>
      <c r="J8583" s="1" t="s">
        <v>324</v>
      </c>
    </row>
    <row r="8584">
      <c r="A8584" s="1" t="s">
        <v>8789</v>
      </c>
      <c r="B8584" s="1" t="s">
        <v>19</v>
      </c>
      <c r="C8584" s="1" t="str">
        <f t="array" ref="C8584">_xlfn.XLOOKUP($B8584, sales_teams!$A$2:$A$36, sales_teams!$B$2:$B$36)</f>
        <v>Melvin Marxen</v>
      </c>
      <c r="D8584" s="1" t="str">
        <f t="array" ref="D8584">_xlfn.XLOOKUP($B8584, sales_teams!$A$2:$A$36, sales_teams!$C$2:$C$36)</f>
        <v>Central</v>
      </c>
      <c r="E8584" s="1" t="s">
        <v>179</v>
      </c>
      <c r="G8584" s="1" t="str">
        <f t="array" ref="G8584">IF($F8584="", "", _xlfn.XLOOKUP($F8584,accounts!$A$2:$A$86,accounts!$B$2:$B$86, "Other"))</f>
        <v/>
      </c>
      <c r="H8584" s="1" t="str">
        <f t="array" ref="H8584">IF($F8584="", "", IFS(_xlfn.XLOOKUP($F8584, accounts!$A$2:$A$86, accounts!$E$2:$E$86, 0)&gt;=1000, "Enterprise", _xlfn.XLOOKUP($F8584, accounts!$A$2:$A$86, accounts!$E$2:$E$86, 0)&gt;=100, "Mid-Market", TRUE, "SMB"))</f>
        <v/>
      </c>
      <c r="I8584" s="1" t="str">
        <f t="array" ref="I8584">IF($F8584="", "", _xlfn.XLOOKUP($F8584,accounts!$A$2:$A$86,accounts!$F$2:$F$86, "Other"))</f>
        <v/>
      </c>
      <c r="J8584" s="1" t="s">
        <v>324</v>
      </c>
    </row>
    <row r="8585">
      <c r="A8585" s="1" t="s">
        <v>8790</v>
      </c>
      <c r="B8585" s="1" t="s">
        <v>19</v>
      </c>
      <c r="C8585" s="1" t="str">
        <f t="array" ref="C8585">_xlfn.XLOOKUP($B8585, sales_teams!$A$2:$A$36, sales_teams!$B$2:$B$36)</f>
        <v>Melvin Marxen</v>
      </c>
      <c r="D8585" s="1" t="str">
        <f t="array" ref="D8585">_xlfn.XLOOKUP($B8585, sales_teams!$A$2:$A$36, sales_teams!$C$2:$C$36)</f>
        <v>Central</v>
      </c>
      <c r="E8585" s="1" t="s">
        <v>179</v>
      </c>
      <c r="G8585" s="1" t="str">
        <f t="array" ref="G8585">IF($F8585="", "", _xlfn.XLOOKUP($F8585,accounts!$A$2:$A$86,accounts!$B$2:$B$86, "Other"))</f>
        <v/>
      </c>
      <c r="H8585" s="1" t="str">
        <f t="array" ref="H8585">IF($F8585="", "", IFS(_xlfn.XLOOKUP($F8585, accounts!$A$2:$A$86, accounts!$E$2:$E$86, 0)&gt;=1000, "Enterprise", _xlfn.XLOOKUP($F8585, accounts!$A$2:$A$86, accounts!$E$2:$E$86, 0)&gt;=100, "Mid-Market", TRUE, "SMB"))</f>
        <v/>
      </c>
      <c r="I8585" s="1" t="str">
        <f t="array" ref="I8585">IF($F8585="", "", _xlfn.XLOOKUP($F8585,accounts!$A$2:$A$86,accounts!$F$2:$F$86, "Other"))</f>
        <v/>
      </c>
      <c r="J8585" s="1" t="s">
        <v>324</v>
      </c>
    </row>
    <row r="8586">
      <c r="A8586" s="1" t="s">
        <v>8791</v>
      </c>
      <c r="B8586" s="1" t="s">
        <v>19</v>
      </c>
      <c r="C8586" s="1" t="str">
        <f t="array" ref="C8586">_xlfn.XLOOKUP($B8586, sales_teams!$A$2:$A$36, sales_teams!$B$2:$B$36)</f>
        <v>Melvin Marxen</v>
      </c>
      <c r="D8586" s="1" t="str">
        <f t="array" ref="D8586">_xlfn.XLOOKUP($B8586, sales_teams!$A$2:$A$36, sales_teams!$C$2:$C$36)</f>
        <v>Central</v>
      </c>
      <c r="E8586" s="1" t="s">
        <v>179</v>
      </c>
      <c r="G8586" s="1" t="str">
        <f t="array" ref="G8586">IF($F8586="", "", _xlfn.XLOOKUP($F8586,accounts!$A$2:$A$86,accounts!$B$2:$B$86, "Other"))</f>
        <v/>
      </c>
      <c r="H8586" s="1" t="str">
        <f t="array" ref="H8586">IF($F8586="", "", IFS(_xlfn.XLOOKUP($F8586, accounts!$A$2:$A$86, accounts!$E$2:$E$86, 0)&gt;=1000, "Enterprise", _xlfn.XLOOKUP($F8586, accounts!$A$2:$A$86, accounts!$E$2:$E$86, 0)&gt;=100, "Mid-Market", TRUE, "SMB"))</f>
        <v/>
      </c>
      <c r="I8586" s="1" t="str">
        <f t="array" ref="I8586">IF($F8586="", "", _xlfn.XLOOKUP($F8586,accounts!$A$2:$A$86,accounts!$F$2:$F$86, "Other"))</f>
        <v/>
      </c>
      <c r="J8586" s="1" t="s">
        <v>324</v>
      </c>
    </row>
    <row r="8587">
      <c r="A8587" s="1" t="s">
        <v>8792</v>
      </c>
      <c r="B8587" s="1" t="s">
        <v>19</v>
      </c>
      <c r="C8587" s="1" t="str">
        <f t="array" ref="C8587">_xlfn.XLOOKUP($B8587, sales_teams!$A$2:$A$36, sales_teams!$B$2:$B$36)</f>
        <v>Melvin Marxen</v>
      </c>
      <c r="D8587" s="1" t="str">
        <f t="array" ref="D8587">_xlfn.XLOOKUP($B8587, sales_teams!$A$2:$A$36, sales_teams!$C$2:$C$36)</f>
        <v>Central</v>
      </c>
      <c r="E8587" s="1" t="s">
        <v>179</v>
      </c>
      <c r="G8587" s="1" t="str">
        <f t="array" ref="G8587">IF($F8587="", "", _xlfn.XLOOKUP($F8587,accounts!$A$2:$A$86,accounts!$B$2:$B$86, "Other"))</f>
        <v/>
      </c>
      <c r="H8587" s="1" t="str">
        <f t="array" ref="H8587">IF($F8587="", "", IFS(_xlfn.XLOOKUP($F8587, accounts!$A$2:$A$86, accounts!$E$2:$E$86, 0)&gt;=1000, "Enterprise", _xlfn.XLOOKUP($F8587, accounts!$A$2:$A$86, accounts!$E$2:$E$86, 0)&gt;=100, "Mid-Market", TRUE, "SMB"))</f>
        <v/>
      </c>
      <c r="I8587" s="1" t="str">
        <f t="array" ref="I8587">IF($F8587="", "", _xlfn.XLOOKUP($F8587,accounts!$A$2:$A$86,accounts!$F$2:$F$86, "Other"))</f>
        <v/>
      </c>
      <c r="J8587" s="1" t="s">
        <v>324</v>
      </c>
    </row>
    <row r="8588">
      <c r="A8588" s="1" t="s">
        <v>8793</v>
      </c>
      <c r="B8588" s="1" t="s">
        <v>19</v>
      </c>
      <c r="C8588" s="1" t="str">
        <f t="array" ref="C8588">_xlfn.XLOOKUP($B8588, sales_teams!$A$2:$A$36, sales_teams!$B$2:$B$36)</f>
        <v>Melvin Marxen</v>
      </c>
      <c r="D8588" s="1" t="str">
        <f t="array" ref="D8588">_xlfn.XLOOKUP($B8588, sales_teams!$A$2:$A$36, sales_teams!$C$2:$C$36)</f>
        <v>Central</v>
      </c>
      <c r="E8588" s="1" t="s">
        <v>188</v>
      </c>
      <c r="G8588" s="1" t="str">
        <f t="array" ref="G8588">IF($F8588="", "", _xlfn.XLOOKUP($F8588,accounts!$A$2:$A$86,accounts!$B$2:$B$86, "Other"))</f>
        <v/>
      </c>
      <c r="H8588" s="1" t="str">
        <f t="array" ref="H8588">IF($F8588="", "", IFS(_xlfn.XLOOKUP($F8588, accounts!$A$2:$A$86, accounts!$E$2:$E$86, 0)&gt;=1000, "Enterprise", _xlfn.XLOOKUP($F8588, accounts!$A$2:$A$86, accounts!$E$2:$E$86, 0)&gt;=100, "Mid-Market", TRUE, "SMB"))</f>
        <v/>
      </c>
      <c r="I8588" s="1" t="str">
        <f t="array" ref="I8588">IF($F8588="", "", _xlfn.XLOOKUP($F8588,accounts!$A$2:$A$86,accounts!$F$2:$F$86, "Other"))</f>
        <v/>
      </c>
      <c r="J8588" s="1" t="s">
        <v>324</v>
      </c>
    </row>
    <row r="8589">
      <c r="A8589" s="1" t="s">
        <v>8794</v>
      </c>
      <c r="B8589" s="1" t="s">
        <v>17</v>
      </c>
      <c r="C8589" s="1" t="str">
        <f t="array" ref="C8589">_xlfn.XLOOKUP($B8589, sales_teams!$A$2:$A$36, sales_teams!$B$2:$B$36)</f>
        <v>Dustin Brinkmann</v>
      </c>
      <c r="D8589" s="1" t="str">
        <f t="array" ref="D8589">_xlfn.XLOOKUP($B8589, sales_teams!$A$2:$A$36, sales_teams!$C$2:$C$36)</f>
        <v>Central</v>
      </c>
      <c r="E8589" s="1" t="s">
        <v>181</v>
      </c>
      <c r="F8589" s="1" t="s">
        <v>40</v>
      </c>
      <c r="G8589" s="1" t="str">
        <f t="array" ref="G8589">IF($F8589="", "", _xlfn.XLOOKUP($F8589,accounts!$A$2:$A$86,accounts!$B$2:$B$86, "Other"))</f>
        <v>technology</v>
      </c>
      <c r="H8589" s="1" t="str">
        <f t="array" ref="H8589">IF($F8589="", "", IFS(_xlfn.XLOOKUP($F8589, accounts!$A$2:$A$86, accounts!$E$2:$E$86, 0)&gt;=1000, "Enterprise", _xlfn.XLOOKUP($F8589, accounts!$A$2:$A$86, accounts!$E$2:$E$86, 0)&gt;=100, "Mid-Market", TRUE, "SMB"))</f>
        <v>Enterprise</v>
      </c>
      <c r="I8589" s="1" t="str">
        <f t="array" ref="I8589">IF($F8589="", "", _xlfn.XLOOKUP($F8589,accounts!$A$2:$A$86,accounts!$F$2:$F$86, "Other"))</f>
        <v>United States</v>
      </c>
      <c r="J8589" s="1" t="s">
        <v>324</v>
      </c>
    </row>
    <row r="8590">
      <c r="A8590" s="1" t="s">
        <v>8795</v>
      </c>
      <c r="B8590" s="1" t="s">
        <v>17</v>
      </c>
      <c r="C8590" s="1" t="str">
        <f t="array" ref="C8590">_xlfn.XLOOKUP($B8590, sales_teams!$A$2:$A$36, sales_teams!$B$2:$B$36)</f>
        <v>Dustin Brinkmann</v>
      </c>
      <c r="D8590" s="1" t="str">
        <f t="array" ref="D8590">_xlfn.XLOOKUP($B8590, sales_teams!$A$2:$A$36, sales_teams!$C$2:$C$36)</f>
        <v>Central</v>
      </c>
      <c r="E8590" s="1" t="s">
        <v>181</v>
      </c>
      <c r="F8590" s="1" t="s">
        <v>127</v>
      </c>
      <c r="G8590" s="1" t="str">
        <f t="array" ref="G8590">IF($F8590="", "", _xlfn.XLOOKUP($F8590,accounts!$A$2:$A$86,accounts!$B$2:$B$86, "Other"))</f>
        <v>technology</v>
      </c>
      <c r="H8590" s="1" t="str">
        <f t="array" ref="H8590">IF($F8590="", "", IFS(_xlfn.XLOOKUP($F8590, accounts!$A$2:$A$86, accounts!$E$2:$E$86, 0)&gt;=1000, "Enterprise", _xlfn.XLOOKUP($F8590, accounts!$A$2:$A$86, accounts!$E$2:$E$86, 0)&gt;=100, "Mid-Market", TRUE, "SMB"))</f>
        <v>Enterprise</v>
      </c>
      <c r="I8590" s="1" t="str">
        <f t="array" ref="I8590">IF($F8590="", "", _xlfn.XLOOKUP($F8590,accounts!$A$2:$A$86,accounts!$F$2:$F$86, "Other"))</f>
        <v>United States</v>
      </c>
      <c r="J8590" s="1" t="s">
        <v>324</v>
      </c>
    </row>
    <row r="8591">
      <c r="A8591" s="1" t="s">
        <v>8796</v>
      </c>
      <c r="B8591" s="1" t="s">
        <v>17</v>
      </c>
      <c r="C8591" s="1" t="str">
        <f t="array" ref="C8591">_xlfn.XLOOKUP($B8591, sales_teams!$A$2:$A$36, sales_teams!$B$2:$B$36)</f>
        <v>Dustin Brinkmann</v>
      </c>
      <c r="D8591" s="1" t="str">
        <f t="array" ref="D8591">_xlfn.XLOOKUP($B8591, sales_teams!$A$2:$A$36, sales_teams!$C$2:$C$36)</f>
        <v>Central</v>
      </c>
      <c r="E8591" s="1" t="s">
        <v>181</v>
      </c>
      <c r="F8591" s="1" t="s">
        <v>156</v>
      </c>
      <c r="G8591" s="1" t="str">
        <f t="array" ref="G8591">IF($F8591="", "", _xlfn.XLOOKUP($F8591,accounts!$A$2:$A$86,accounts!$B$2:$B$86, "Other"))</f>
        <v>employment</v>
      </c>
      <c r="H8591" s="1" t="str">
        <f t="array" ref="H8591">IF($F8591="", "", IFS(_xlfn.XLOOKUP($F8591, accounts!$A$2:$A$86, accounts!$E$2:$E$86, 0)&gt;=1000, "Enterprise", _xlfn.XLOOKUP($F8591, accounts!$A$2:$A$86, accounts!$E$2:$E$86, 0)&gt;=100, "Mid-Market", TRUE, "SMB"))</f>
        <v>Mid-Market</v>
      </c>
      <c r="I8591" s="1" t="str">
        <f t="array" ref="I8591">IF($F8591="", "", _xlfn.XLOOKUP($F8591,accounts!$A$2:$A$86,accounts!$F$2:$F$86, "Other"))</f>
        <v>United States</v>
      </c>
      <c r="J8591" s="1" t="s">
        <v>324</v>
      </c>
    </row>
    <row r="8592">
      <c r="A8592" s="1" t="s">
        <v>8797</v>
      </c>
      <c r="B8592" s="1" t="s">
        <v>17</v>
      </c>
      <c r="C8592" s="1" t="str">
        <f t="array" ref="C8592">_xlfn.XLOOKUP($B8592, sales_teams!$A$2:$A$36, sales_teams!$B$2:$B$36)</f>
        <v>Dustin Brinkmann</v>
      </c>
      <c r="D8592" s="1" t="str">
        <f t="array" ref="D8592">_xlfn.XLOOKUP($B8592, sales_teams!$A$2:$A$36, sales_teams!$C$2:$C$36)</f>
        <v>Central</v>
      </c>
      <c r="E8592" s="1" t="s">
        <v>181</v>
      </c>
      <c r="G8592" s="1" t="str">
        <f t="array" ref="G8592">IF($F8592="", "", _xlfn.XLOOKUP($F8592,accounts!$A$2:$A$86,accounts!$B$2:$B$86, "Other"))</f>
        <v/>
      </c>
      <c r="H8592" s="1" t="str">
        <f t="array" ref="H8592">IF($F8592="", "", IFS(_xlfn.XLOOKUP($F8592, accounts!$A$2:$A$86, accounts!$E$2:$E$86, 0)&gt;=1000, "Enterprise", _xlfn.XLOOKUP($F8592, accounts!$A$2:$A$86, accounts!$E$2:$E$86, 0)&gt;=100, "Mid-Market", TRUE, "SMB"))</f>
        <v/>
      </c>
      <c r="I8592" s="1" t="str">
        <f t="array" ref="I8592">IF($F8592="", "", _xlfn.XLOOKUP($F8592,accounts!$A$2:$A$86,accounts!$F$2:$F$86, "Other"))</f>
        <v/>
      </c>
      <c r="J8592" s="1" t="s">
        <v>324</v>
      </c>
    </row>
    <row r="8593">
      <c r="A8593" s="1" t="s">
        <v>8798</v>
      </c>
      <c r="B8593" s="1" t="s">
        <v>17</v>
      </c>
      <c r="C8593" s="1" t="str">
        <f t="array" ref="C8593">_xlfn.XLOOKUP($B8593, sales_teams!$A$2:$A$36, sales_teams!$B$2:$B$36)</f>
        <v>Dustin Brinkmann</v>
      </c>
      <c r="D8593" s="1" t="str">
        <f t="array" ref="D8593">_xlfn.XLOOKUP($B8593, sales_teams!$A$2:$A$36, sales_teams!$C$2:$C$36)</f>
        <v>Central</v>
      </c>
      <c r="E8593" s="1" t="s">
        <v>181</v>
      </c>
      <c r="G8593" s="1" t="str">
        <f t="array" ref="G8593">IF($F8593="", "", _xlfn.XLOOKUP($F8593,accounts!$A$2:$A$86,accounts!$B$2:$B$86, "Other"))</f>
        <v/>
      </c>
      <c r="H8593" s="1" t="str">
        <f t="array" ref="H8593">IF($F8593="", "", IFS(_xlfn.XLOOKUP($F8593, accounts!$A$2:$A$86, accounts!$E$2:$E$86, 0)&gt;=1000, "Enterprise", _xlfn.XLOOKUP($F8593, accounts!$A$2:$A$86, accounts!$E$2:$E$86, 0)&gt;=100, "Mid-Market", TRUE, "SMB"))</f>
        <v/>
      </c>
      <c r="I8593" s="1" t="str">
        <f t="array" ref="I8593">IF($F8593="", "", _xlfn.XLOOKUP($F8593,accounts!$A$2:$A$86,accounts!$F$2:$F$86, "Other"))</f>
        <v/>
      </c>
      <c r="J8593" s="1" t="s">
        <v>324</v>
      </c>
    </row>
    <row r="8594">
      <c r="A8594" s="1" t="s">
        <v>8799</v>
      </c>
      <c r="B8594" s="1" t="s">
        <v>17</v>
      </c>
      <c r="C8594" s="1" t="str">
        <f t="array" ref="C8594">_xlfn.XLOOKUP($B8594, sales_teams!$A$2:$A$36, sales_teams!$B$2:$B$36)</f>
        <v>Dustin Brinkmann</v>
      </c>
      <c r="D8594" s="1" t="str">
        <f t="array" ref="D8594">_xlfn.XLOOKUP($B8594, sales_teams!$A$2:$A$36, sales_teams!$C$2:$C$36)</f>
        <v>Central</v>
      </c>
      <c r="E8594" s="1" t="s">
        <v>181</v>
      </c>
      <c r="G8594" s="1" t="str">
        <f t="array" ref="G8594">IF($F8594="", "", _xlfn.XLOOKUP($F8594,accounts!$A$2:$A$86,accounts!$B$2:$B$86, "Other"))</f>
        <v/>
      </c>
      <c r="H8594" s="1" t="str">
        <f t="array" ref="H8594">IF($F8594="", "", IFS(_xlfn.XLOOKUP($F8594, accounts!$A$2:$A$86, accounts!$E$2:$E$86, 0)&gt;=1000, "Enterprise", _xlfn.XLOOKUP($F8594, accounts!$A$2:$A$86, accounts!$E$2:$E$86, 0)&gt;=100, "Mid-Market", TRUE, "SMB"))</f>
        <v/>
      </c>
      <c r="I8594" s="1" t="str">
        <f t="array" ref="I8594">IF($F8594="", "", _xlfn.XLOOKUP($F8594,accounts!$A$2:$A$86,accounts!$F$2:$F$86, "Other"))</f>
        <v/>
      </c>
      <c r="J8594" s="1" t="s">
        <v>324</v>
      </c>
    </row>
    <row r="8595">
      <c r="A8595" s="1" t="s">
        <v>8800</v>
      </c>
      <c r="B8595" s="1" t="s">
        <v>17</v>
      </c>
      <c r="C8595" s="1" t="str">
        <f t="array" ref="C8595">_xlfn.XLOOKUP($B8595, sales_teams!$A$2:$A$36, sales_teams!$B$2:$B$36)</f>
        <v>Dustin Brinkmann</v>
      </c>
      <c r="D8595" s="1" t="str">
        <f t="array" ref="D8595">_xlfn.XLOOKUP($B8595, sales_teams!$A$2:$A$36, sales_teams!$C$2:$C$36)</f>
        <v>Central</v>
      </c>
      <c r="E8595" s="1" t="s">
        <v>181</v>
      </c>
      <c r="G8595" s="1" t="str">
        <f t="array" ref="G8595">IF($F8595="", "", _xlfn.XLOOKUP($F8595,accounts!$A$2:$A$86,accounts!$B$2:$B$86, "Other"))</f>
        <v/>
      </c>
      <c r="H8595" s="1" t="str">
        <f t="array" ref="H8595">IF($F8595="", "", IFS(_xlfn.XLOOKUP($F8595, accounts!$A$2:$A$86, accounts!$E$2:$E$86, 0)&gt;=1000, "Enterprise", _xlfn.XLOOKUP($F8595, accounts!$A$2:$A$86, accounts!$E$2:$E$86, 0)&gt;=100, "Mid-Market", TRUE, "SMB"))</f>
        <v/>
      </c>
      <c r="I8595" s="1" t="str">
        <f t="array" ref="I8595">IF($F8595="", "", _xlfn.XLOOKUP($F8595,accounts!$A$2:$A$86,accounts!$F$2:$F$86, "Other"))</f>
        <v/>
      </c>
      <c r="J8595" s="1" t="s">
        <v>324</v>
      </c>
    </row>
    <row r="8596">
      <c r="A8596" s="1" t="s">
        <v>8801</v>
      </c>
      <c r="B8596" s="1" t="s">
        <v>17</v>
      </c>
      <c r="C8596" s="1" t="str">
        <f t="array" ref="C8596">_xlfn.XLOOKUP($B8596, sales_teams!$A$2:$A$36, sales_teams!$B$2:$B$36)</f>
        <v>Dustin Brinkmann</v>
      </c>
      <c r="D8596" s="1" t="str">
        <f t="array" ref="D8596">_xlfn.XLOOKUP($B8596, sales_teams!$A$2:$A$36, sales_teams!$C$2:$C$36)</f>
        <v>Central</v>
      </c>
      <c r="E8596" s="1" t="s">
        <v>181</v>
      </c>
      <c r="G8596" s="1" t="str">
        <f t="array" ref="G8596">IF($F8596="", "", _xlfn.XLOOKUP($F8596,accounts!$A$2:$A$86,accounts!$B$2:$B$86, "Other"))</f>
        <v/>
      </c>
      <c r="H8596" s="1" t="str">
        <f t="array" ref="H8596">IF($F8596="", "", IFS(_xlfn.XLOOKUP($F8596, accounts!$A$2:$A$86, accounts!$E$2:$E$86, 0)&gt;=1000, "Enterprise", _xlfn.XLOOKUP($F8596, accounts!$A$2:$A$86, accounts!$E$2:$E$86, 0)&gt;=100, "Mid-Market", TRUE, "SMB"))</f>
        <v/>
      </c>
      <c r="I8596" s="1" t="str">
        <f t="array" ref="I8596">IF($F8596="", "", _xlfn.XLOOKUP($F8596,accounts!$A$2:$A$86,accounts!$F$2:$F$86, "Other"))</f>
        <v/>
      </c>
      <c r="J8596" s="1" t="s">
        <v>324</v>
      </c>
    </row>
    <row r="8597">
      <c r="A8597" s="1" t="s">
        <v>8802</v>
      </c>
      <c r="B8597" s="1" t="s">
        <v>17</v>
      </c>
      <c r="C8597" s="1" t="str">
        <f t="array" ref="C8597">_xlfn.XLOOKUP($B8597, sales_teams!$A$2:$A$36, sales_teams!$B$2:$B$36)</f>
        <v>Dustin Brinkmann</v>
      </c>
      <c r="D8597" s="1" t="str">
        <f t="array" ref="D8597">_xlfn.XLOOKUP($B8597, sales_teams!$A$2:$A$36, sales_teams!$C$2:$C$36)</f>
        <v>Central</v>
      </c>
      <c r="E8597" s="1" t="s">
        <v>181</v>
      </c>
      <c r="G8597" s="1" t="str">
        <f t="array" ref="G8597">IF($F8597="", "", _xlfn.XLOOKUP($F8597,accounts!$A$2:$A$86,accounts!$B$2:$B$86, "Other"))</f>
        <v/>
      </c>
      <c r="H8597" s="1" t="str">
        <f t="array" ref="H8597">IF($F8597="", "", IFS(_xlfn.XLOOKUP($F8597, accounts!$A$2:$A$86, accounts!$E$2:$E$86, 0)&gt;=1000, "Enterprise", _xlfn.XLOOKUP($F8597, accounts!$A$2:$A$86, accounts!$E$2:$E$86, 0)&gt;=100, "Mid-Market", TRUE, "SMB"))</f>
        <v/>
      </c>
      <c r="I8597" s="1" t="str">
        <f t="array" ref="I8597">IF($F8597="", "", _xlfn.XLOOKUP($F8597,accounts!$A$2:$A$86,accounts!$F$2:$F$86, "Other"))</f>
        <v/>
      </c>
      <c r="J8597" s="1" t="s">
        <v>324</v>
      </c>
    </row>
    <row r="8598">
      <c r="A8598" s="1" t="s">
        <v>8803</v>
      </c>
      <c r="B8598" s="1" t="s">
        <v>17</v>
      </c>
      <c r="C8598" s="1" t="str">
        <f t="array" ref="C8598">_xlfn.XLOOKUP($B8598, sales_teams!$A$2:$A$36, sales_teams!$B$2:$B$36)</f>
        <v>Dustin Brinkmann</v>
      </c>
      <c r="D8598" s="1" t="str">
        <f t="array" ref="D8598">_xlfn.XLOOKUP($B8598, sales_teams!$A$2:$A$36, sales_teams!$C$2:$C$36)</f>
        <v>Central</v>
      </c>
      <c r="E8598" s="1" t="s">
        <v>181</v>
      </c>
      <c r="G8598" s="1" t="str">
        <f t="array" ref="G8598">IF($F8598="", "", _xlfn.XLOOKUP($F8598,accounts!$A$2:$A$86,accounts!$B$2:$B$86, "Other"))</f>
        <v/>
      </c>
      <c r="H8598" s="1" t="str">
        <f t="array" ref="H8598">IF($F8598="", "", IFS(_xlfn.XLOOKUP($F8598, accounts!$A$2:$A$86, accounts!$E$2:$E$86, 0)&gt;=1000, "Enterprise", _xlfn.XLOOKUP($F8598, accounts!$A$2:$A$86, accounts!$E$2:$E$86, 0)&gt;=100, "Mid-Market", TRUE, "SMB"))</f>
        <v/>
      </c>
      <c r="I8598" s="1" t="str">
        <f t="array" ref="I8598">IF($F8598="", "", _xlfn.XLOOKUP($F8598,accounts!$A$2:$A$86,accounts!$F$2:$F$86, "Other"))</f>
        <v/>
      </c>
      <c r="J8598" s="1" t="s">
        <v>324</v>
      </c>
    </row>
    <row r="8599">
      <c r="A8599" s="1" t="s">
        <v>8804</v>
      </c>
      <c r="B8599" s="1" t="s">
        <v>17</v>
      </c>
      <c r="C8599" s="1" t="str">
        <f t="array" ref="C8599">_xlfn.XLOOKUP($B8599, sales_teams!$A$2:$A$36, sales_teams!$B$2:$B$36)</f>
        <v>Dustin Brinkmann</v>
      </c>
      <c r="D8599" s="1" t="str">
        <f t="array" ref="D8599">_xlfn.XLOOKUP($B8599, sales_teams!$A$2:$A$36, sales_teams!$C$2:$C$36)</f>
        <v>Central</v>
      </c>
      <c r="E8599" s="1" t="s">
        <v>181</v>
      </c>
      <c r="G8599" s="1" t="str">
        <f t="array" ref="G8599">IF($F8599="", "", _xlfn.XLOOKUP($F8599,accounts!$A$2:$A$86,accounts!$B$2:$B$86, "Other"))</f>
        <v/>
      </c>
      <c r="H8599" s="1" t="str">
        <f t="array" ref="H8599">IF($F8599="", "", IFS(_xlfn.XLOOKUP($F8599, accounts!$A$2:$A$86, accounts!$E$2:$E$86, 0)&gt;=1000, "Enterprise", _xlfn.XLOOKUP($F8599, accounts!$A$2:$A$86, accounts!$E$2:$E$86, 0)&gt;=100, "Mid-Market", TRUE, "SMB"))</f>
        <v/>
      </c>
      <c r="I8599" s="1" t="str">
        <f t="array" ref="I8599">IF($F8599="", "", _xlfn.XLOOKUP($F8599,accounts!$A$2:$A$86,accounts!$F$2:$F$86, "Other"))</f>
        <v/>
      </c>
      <c r="J8599" s="1" t="s">
        <v>324</v>
      </c>
    </row>
    <row r="8600">
      <c r="A8600" s="1" t="s">
        <v>8805</v>
      </c>
      <c r="B8600" s="1" t="s">
        <v>17</v>
      </c>
      <c r="C8600" s="1" t="str">
        <f t="array" ref="C8600">_xlfn.XLOOKUP($B8600, sales_teams!$A$2:$A$36, sales_teams!$B$2:$B$36)</f>
        <v>Dustin Brinkmann</v>
      </c>
      <c r="D8600" s="1" t="str">
        <f t="array" ref="D8600">_xlfn.XLOOKUP($B8600, sales_teams!$A$2:$A$36, sales_teams!$C$2:$C$36)</f>
        <v>Central</v>
      </c>
      <c r="E8600" s="1" t="s">
        <v>181</v>
      </c>
      <c r="G8600" s="1" t="str">
        <f t="array" ref="G8600">IF($F8600="", "", _xlfn.XLOOKUP($F8600,accounts!$A$2:$A$86,accounts!$B$2:$B$86, "Other"))</f>
        <v/>
      </c>
      <c r="H8600" s="1" t="str">
        <f t="array" ref="H8600">IF($F8600="", "", IFS(_xlfn.XLOOKUP($F8600, accounts!$A$2:$A$86, accounts!$E$2:$E$86, 0)&gt;=1000, "Enterprise", _xlfn.XLOOKUP($F8600, accounts!$A$2:$A$86, accounts!$E$2:$E$86, 0)&gt;=100, "Mid-Market", TRUE, "SMB"))</f>
        <v/>
      </c>
      <c r="I8600" s="1" t="str">
        <f t="array" ref="I8600">IF($F8600="", "", _xlfn.XLOOKUP($F8600,accounts!$A$2:$A$86,accounts!$F$2:$F$86, "Other"))</f>
        <v/>
      </c>
      <c r="J8600" s="1" t="s">
        <v>324</v>
      </c>
    </row>
    <row r="8601">
      <c r="A8601" s="1" t="s">
        <v>8806</v>
      </c>
      <c r="B8601" s="1" t="s">
        <v>17</v>
      </c>
      <c r="C8601" s="1" t="str">
        <f t="array" ref="C8601">_xlfn.XLOOKUP($B8601, sales_teams!$A$2:$A$36, sales_teams!$B$2:$B$36)</f>
        <v>Dustin Brinkmann</v>
      </c>
      <c r="D8601" s="1" t="str">
        <f t="array" ref="D8601">_xlfn.XLOOKUP($B8601, sales_teams!$A$2:$A$36, sales_teams!$C$2:$C$36)</f>
        <v>Central</v>
      </c>
      <c r="E8601" s="1" t="s">
        <v>181</v>
      </c>
      <c r="G8601" s="1" t="str">
        <f t="array" ref="G8601">IF($F8601="", "", _xlfn.XLOOKUP($F8601,accounts!$A$2:$A$86,accounts!$B$2:$B$86, "Other"))</f>
        <v/>
      </c>
      <c r="H8601" s="1" t="str">
        <f t="array" ref="H8601">IF($F8601="", "", IFS(_xlfn.XLOOKUP($F8601, accounts!$A$2:$A$86, accounts!$E$2:$E$86, 0)&gt;=1000, "Enterprise", _xlfn.XLOOKUP($F8601, accounts!$A$2:$A$86, accounts!$E$2:$E$86, 0)&gt;=100, "Mid-Market", TRUE, "SMB"))</f>
        <v/>
      </c>
      <c r="I8601" s="1" t="str">
        <f t="array" ref="I8601">IF($F8601="", "", _xlfn.XLOOKUP($F8601,accounts!$A$2:$A$86,accounts!$F$2:$F$86, "Other"))</f>
        <v/>
      </c>
      <c r="J8601" s="1" t="s">
        <v>324</v>
      </c>
    </row>
    <row r="8602">
      <c r="A8602" s="1" t="s">
        <v>8807</v>
      </c>
      <c r="B8602" s="1" t="s">
        <v>17</v>
      </c>
      <c r="C8602" s="1" t="str">
        <f t="array" ref="C8602">_xlfn.XLOOKUP($B8602, sales_teams!$A$2:$A$36, sales_teams!$B$2:$B$36)</f>
        <v>Dustin Brinkmann</v>
      </c>
      <c r="D8602" s="1" t="str">
        <f t="array" ref="D8602">_xlfn.XLOOKUP($B8602, sales_teams!$A$2:$A$36, sales_teams!$C$2:$C$36)</f>
        <v>Central</v>
      </c>
      <c r="E8602" s="1" t="s">
        <v>181</v>
      </c>
      <c r="G8602" s="1" t="str">
        <f t="array" ref="G8602">IF($F8602="", "", _xlfn.XLOOKUP($F8602,accounts!$A$2:$A$86,accounts!$B$2:$B$86, "Other"))</f>
        <v/>
      </c>
      <c r="H8602" s="1" t="str">
        <f t="array" ref="H8602">IF($F8602="", "", IFS(_xlfn.XLOOKUP($F8602, accounts!$A$2:$A$86, accounts!$E$2:$E$86, 0)&gt;=1000, "Enterprise", _xlfn.XLOOKUP($F8602, accounts!$A$2:$A$86, accounts!$E$2:$E$86, 0)&gt;=100, "Mid-Market", TRUE, "SMB"))</f>
        <v/>
      </c>
      <c r="I8602" s="1" t="str">
        <f t="array" ref="I8602">IF($F8602="", "", _xlfn.XLOOKUP($F8602,accounts!$A$2:$A$86,accounts!$F$2:$F$86, "Other"))</f>
        <v/>
      </c>
      <c r="J8602" s="1" t="s">
        <v>324</v>
      </c>
    </row>
    <row r="8603">
      <c r="A8603" s="1" t="s">
        <v>8808</v>
      </c>
      <c r="B8603" s="1" t="s">
        <v>17</v>
      </c>
      <c r="C8603" s="1" t="str">
        <f t="array" ref="C8603">_xlfn.XLOOKUP($B8603, sales_teams!$A$2:$A$36, sales_teams!$B$2:$B$36)</f>
        <v>Dustin Brinkmann</v>
      </c>
      <c r="D8603" s="1" t="str">
        <f t="array" ref="D8603">_xlfn.XLOOKUP($B8603, sales_teams!$A$2:$A$36, sales_teams!$C$2:$C$36)</f>
        <v>Central</v>
      </c>
      <c r="E8603" s="1" t="s">
        <v>109</v>
      </c>
      <c r="F8603" s="1" t="s">
        <v>75</v>
      </c>
      <c r="G8603" s="1" t="str">
        <f t="array" ref="G8603">IF($F8603="", "", _xlfn.XLOOKUP($F8603,accounts!$A$2:$A$86,accounts!$B$2:$B$86, "Other"))</f>
        <v>software</v>
      </c>
      <c r="H8603" s="1" t="str">
        <f t="array" ref="H8603">IF($F8603="", "", IFS(_xlfn.XLOOKUP($F8603, accounts!$A$2:$A$86, accounts!$E$2:$E$86, 0)&gt;=1000, "Enterprise", _xlfn.XLOOKUP($F8603, accounts!$A$2:$A$86, accounts!$E$2:$E$86, 0)&gt;=100, "Mid-Market", TRUE, "SMB"))</f>
        <v>SMB</v>
      </c>
      <c r="I8603" s="1" t="str">
        <f t="array" ref="I8603">IF($F8603="", "", _xlfn.XLOOKUP($F8603,accounts!$A$2:$A$86,accounts!$F$2:$F$86, "Other"))</f>
        <v>United States</v>
      </c>
      <c r="J8603" s="1" t="s">
        <v>324</v>
      </c>
    </row>
    <row r="8604">
      <c r="A8604" s="1" t="s">
        <v>8809</v>
      </c>
      <c r="B8604" s="1" t="s">
        <v>17</v>
      </c>
      <c r="C8604" s="1" t="str">
        <f t="array" ref="C8604">_xlfn.XLOOKUP($B8604, sales_teams!$A$2:$A$36, sales_teams!$B$2:$B$36)</f>
        <v>Dustin Brinkmann</v>
      </c>
      <c r="D8604" s="1" t="str">
        <f t="array" ref="D8604">_xlfn.XLOOKUP($B8604, sales_teams!$A$2:$A$36, sales_teams!$C$2:$C$36)</f>
        <v>Central</v>
      </c>
      <c r="E8604" s="1" t="s">
        <v>109</v>
      </c>
      <c r="G8604" s="1" t="str">
        <f t="array" ref="G8604">IF($F8604="", "", _xlfn.XLOOKUP($F8604,accounts!$A$2:$A$86,accounts!$B$2:$B$86, "Other"))</f>
        <v/>
      </c>
      <c r="H8604" s="1" t="str">
        <f t="array" ref="H8604">IF($F8604="", "", IFS(_xlfn.XLOOKUP($F8604, accounts!$A$2:$A$86, accounts!$E$2:$E$86, 0)&gt;=1000, "Enterprise", _xlfn.XLOOKUP($F8604, accounts!$A$2:$A$86, accounts!$E$2:$E$86, 0)&gt;=100, "Mid-Market", TRUE, "SMB"))</f>
        <v/>
      </c>
      <c r="I8604" s="1" t="str">
        <f t="array" ref="I8604">IF($F8604="", "", _xlfn.XLOOKUP($F8604,accounts!$A$2:$A$86,accounts!$F$2:$F$86, "Other"))</f>
        <v/>
      </c>
      <c r="J8604" s="1" t="s">
        <v>324</v>
      </c>
    </row>
    <row r="8605">
      <c r="A8605" s="1" t="s">
        <v>8810</v>
      </c>
      <c r="B8605" s="1" t="s">
        <v>17</v>
      </c>
      <c r="C8605" s="1" t="str">
        <f t="array" ref="C8605">_xlfn.XLOOKUP($B8605, sales_teams!$A$2:$A$36, sales_teams!$B$2:$B$36)</f>
        <v>Dustin Brinkmann</v>
      </c>
      <c r="D8605" s="1" t="str">
        <f t="array" ref="D8605">_xlfn.XLOOKUP($B8605, sales_teams!$A$2:$A$36, sales_teams!$C$2:$C$36)</f>
        <v>Central</v>
      </c>
      <c r="E8605" s="1" t="s">
        <v>109</v>
      </c>
      <c r="G8605" s="1" t="str">
        <f t="array" ref="G8605">IF($F8605="", "", _xlfn.XLOOKUP($F8605,accounts!$A$2:$A$86,accounts!$B$2:$B$86, "Other"))</f>
        <v/>
      </c>
      <c r="H8605" s="1" t="str">
        <f t="array" ref="H8605">IF($F8605="", "", IFS(_xlfn.XLOOKUP($F8605, accounts!$A$2:$A$86, accounts!$E$2:$E$86, 0)&gt;=1000, "Enterprise", _xlfn.XLOOKUP($F8605, accounts!$A$2:$A$86, accounts!$E$2:$E$86, 0)&gt;=100, "Mid-Market", TRUE, "SMB"))</f>
        <v/>
      </c>
      <c r="I8605" s="1" t="str">
        <f t="array" ref="I8605">IF($F8605="", "", _xlfn.XLOOKUP($F8605,accounts!$A$2:$A$86,accounts!$F$2:$F$86, "Other"))</f>
        <v/>
      </c>
      <c r="J8605" s="1" t="s">
        <v>324</v>
      </c>
    </row>
    <row r="8606">
      <c r="A8606" s="1" t="s">
        <v>8811</v>
      </c>
      <c r="B8606" s="1" t="s">
        <v>17</v>
      </c>
      <c r="C8606" s="1" t="str">
        <f t="array" ref="C8606">_xlfn.XLOOKUP($B8606, sales_teams!$A$2:$A$36, sales_teams!$B$2:$B$36)</f>
        <v>Dustin Brinkmann</v>
      </c>
      <c r="D8606" s="1" t="str">
        <f t="array" ref="D8606">_xlfn.XLOOKUP($B8606, sales_teams!$A$2:$A$36, sales_teams!$C$2:$C$36)</f>
        <v>Central</v>
      </c>
      <c r="E8606" s="1" t="s">
        <v>109</v>
      </c>
      <c r="G8606" s="1" t="str">
        <f t="array" ref="G8606">IF($F8606="", "", _xlfn.XLOOKUP($F8606,accounts!$A$2:$A$86,accounts!$B$2:$B$86, "Other"))</f>
        <v/>
      </c>
      <c r="H8606" s="1" t="str">
        <f t="array" ref="H8606">IF($F8606="", "", IFS(_xlfn.XLOOKUP($F8606, accounts!$A$2:$A$86, accounts!$E$2:$E$86, 0)&gt;=1000, "Enterprise", _xlfn.XLOOKUP($F8606, accounts!$A$2:$A$86, accounts!$E$2:$E$86, 0)&gt;=100, "Mid-Market", TRUE, "SMB"))</f>
        <v/>
      </c>
      <c r="I8606" s="1" t="str">
        <f t="array" ref="I8606">IF($F8606="", "", _xlfn.XLOOKUP($F8606,accounts!$A$2:$A$86,accounts!$F$2:$F$86, "Other"))</f>
        <v/>
      </c>
      <c r="J8606" s="1" t="s">
        <v>324</v>
      </c>
    </row>
    <row r="8607">
      <c r="A8607" s="1" t="s">
        <v>8812</v>
      </c>
      <c r="B8607" s="1" t="s">
        <v>17</v>
      </c>
      <c r="C8607" s="1" t="str">
        <f t="array" ref="C8607">_xlfn.XLOOKUP($B8607, sales_teams!$A$2:$A$36, sales_teams!$B$2:$B$36)</f>
        <v>Dustin Brinkmann</v>
      </c>
      <c r="D8607" s="1" t="str">
        <f t="array" ref="D8607">_xlfn.XLOOKUP($B8607, sales_teams!$A$2:$A$36, sales_teams!$C$2:$C$36)</f>
        <v>Central</v>
      </c>
      <c r="E8607" s="1" t="s">
        <v>109</v>
      </c>
      <c r="G8607" s="1" t="str">
        <f t="array" ref="G8607">IF($F8607="", "", _xlfn.XLOOKUP($F8607,accounts!$A$2:$A$86,accounts!$B$2:$B$86, "Other"))</f>
        <v/>
      </c>
      <c r="H8607" s="1" t="str">
        <f t="array" ref="H8607">IF($F8607="", "", IFS(_xlfn.XLOOKUP($F8607, accounts!$A$2:$A$86, accounts!$E$2:$E$86, 0)&gt;=1000, "Enterprise", _xlfn.XLOOKUP($F8607, accounts!$A$2:$A$86, accounts!$E$2:$E$86, 0)&gt;=100, "Mid-Market", TRUE, "SMB"))</f>
        <v/>
      </c>
      <c r="I8607" s="1" t="str">
        <f t="array" ref="I8607">IF($F8607="", "", _xlfn.XLOOKUP($F8607,accounts!$A$2:$A$86,accounts!$F$2:$F$86, "Other"))</f>
        <v/>
      </c>
      <c r="J8607" s="1" t="s">
        <v>324</v>
      </c>
    </row>
    <row r="8608">
      <c r="A8608" s="1" t="s">
        <v>8813</v>
      </c>
      <c r="B8608" s="1" t="s">
        <v>17</v>
      </c>
      <c r="C8608" s="1" t="str">
        <f t="array" ref="C8608">_xlfn.XLOOKUP($B8608, sales_teams!$A$2:$A$36, sales_teams!$B$2:$B$36)</f>
        <v>Dustin Brinkmann</v>
      </c>
      <c r="D8608" s="1" t="str">
        <f t="array" ref="D8608">_xlfn.XLOOKUP($B8608, sales_teams!$A$2:$A$36, sales_teams!$C$2:$C$36)</f>
        <v>Central</v>
      </c>
      <c r="E8608" s="1" t="s">
        <v>109</v>
      </c>
      <c r="G8608" s="1" t="str">
        <f t="array" ref="G8608">IF($F8608="", "", _xlfn.XLOOKUP($F8608,accounts!$A$2:$A$86,accounts!$B$2:$B$86, "Other"))</f>
        <v/>
      </c>
      <c r="H8608" s="1" t="str">
        <f t="array" ref="H8608">IF($F8608="", "", IFS(_xlfn.XLOOKUP($F8608, accounts!$A$2:$A$86, accounts!$E$2:$E$86, 0)&gt;=1000, "Enterprise", _xlfn.XLOOKUP($F8608, accounts!$A$2:$A$86, accounts!$E$2:$E$86, 0)&gt;=100, "Mid-Market", TRUE, "SMB"))</f>
        <v/>
      </c>
      <c r="I8608" s="1" t="str">
        <f t="array" ref="I8608">IF($F8608="", "", _xlfn.XLOOKUP($F8608,accounts!$A$2:$A$86,accounts!$F$2:$F$86, "Other"))</f>
        <v/>
      </c>
      <c r="J8608" s="1" t="s">
        <v>324</v>
      </c>
    </row>
    <row r="8609">
      <c r="A8609" s="1" t="s">
        <v>8814</v>
      </c>
      <c r="B8609" s="1" t="s">
        <v>17</v>
      </c>
      <c r="C8609" s="1" t="str">
        <f t="array" ref="C8609">_xlfn.XLOOKUP($B8609, sales_teams!$A$2:$A$36, sales_teams!$B$2:$B$36)</f>
        <v>Dustin Brinkmann</v>
      </c>
      <c r="D8609" s="1" t="str">
        <f t="array" ref="D8609">_xlfn.XLOOKUP($B8609, sales_teams!$A$2:$A$36, sales_teams!$C$2:$C$36)</f>
        <v>Central</v>
      </c>
      <c r="E8609" s="1" t="s">
        <v>194</v>
      </c>
      <c r="G8609" s="1" t="str">
        <f t="array" ref="G8609">IF($F8609="", "", _xlfn.XLOOKUP($F8609,accounts!$A$2:$A$86,accounts!$B$2:$B$86, "Other"))</f>
        <v/>
      </c>
      <c r="H8609" s="1" t="str">
        <f t="array" ref="H8609">IF($F8609="", "", IFS(_xlfn.XLOOKUP($F8609, accounts!$A$2:$A$86, accounts!$E$2:$E$86, 0)&gt;=1000, "Enterprise", _xlfn.XLOOKUP($F8609, accounts!$A$2:$A$86, accounts!$E$2:$E$86, 0)&gt;=100, "Mid-Market", TRUE, "SMB"))</f>
        <v/>
      </c>
      <c r="I8609" s="1" t="str">
        <f t="array" ref="I8609">IF($F8609="", "", _xlfn.XLOOKUP($F8609,accounts!$A$2:$A$86,accounts!$F$2:$F$86, "Other"))</f>
        <v/>
      </c>
      <c r="J8609" s="1" t="s">
        <v>324</v>
      </c>
    </row>
    <row r="8610">
      <c r="A8610" s="1" t="s">
        <v>8815</v>
      </c>
      <c r="B8610" s="1" t="s">
        <v>17</v>
      </c>
      <c r="C8610" s="1" t="str">
        <f t="array" ref="C8610">_xlfn.XLOOKUP($B8610, sales_teams!$A$2:$A$36, sales_teams!$B$2:$B$36)</f>
        <v>Dustin Brinkmann</v>
      </c>
      <c r="D8610" s="1" t="str">
        <f t="array" ref="D8610">_xlfn.XLOOKUP($B8610, sales_teams!$A$2:$A$36, sales_teams!$C$2:$C$36)</f>
        <v>Central</v>
      </c>
      <c r="E8610" s="1" t="s">
        <v>179</v>
      </c>
      <c r="F8610" s="1" t="s">
        <v>32</v>
      </c>
      <c r="G8610" s="1" t="str">
        <f t="array" ref="G8610">IF($F8610="", "", _xlfn.XLOOKUP($F8610,accounts!$A$2:$A$86,accounts!$B$2:$B$86, "Other"))</f>
        <v>medical</v>
      </c>
      <c r="H8610" s="1" t="str">
        <f t="array" ref="H8610">IF($F8610="", "", IFS(_xlfn.XLOOKUP($F8610, accounts!$A$2:$A$86, accounts!$E$2:$E$86, 0)&gt;=1000, "Enterprise", _xlfn.XLOOKUP($F8610, accounts!$A$2:$A$86, accounts!$E$2:$E$86, 0)&gt;=100, "Mid-Market", TRUE, "SMB"))</f>
        <v>Enterprise</v>
      </c>
      <c r="I8610" s="1" t="str">
        <f t="array" ref="I8610">IF($F8610="", "", _xlfn.XLOOKUP($F8610,accounts!$A$2:$A$86,accounts!$F$2:$F$86, "Other"))</f>
        <v>United States</v>
      </c>
      <c r="J8610" s="1" t="s">
        <v>324</v>
      </c>
    </row>
    <row r="8611">
      <c r="A8611" s="1" t="s">
        <v>8816</v>
      </c>
      <c r="B8611" s="1" t="s">
        <v>17</v>
      </c>
      <c r="C8611" s="1" t="str">
        <f t="array" ref="C8611">_xlfn.XLOOKUP($B8611, sales_teams!$A$2:$A$36, sales_teams!$B$2:$B$36)</f>
        <v>Dustin Brinkmann</v>
      </c>
      <c r="D8611" s="1" t="str">
        <f t="array" ref="D8611">_xlfn.XLOOKUP($B8611, sales_teams!$A$2:$A$36, sales_teams!$C$2:$C$36)</f>
        <v>Central</v>
      </c>
      <c r="E8611" s="1" t="s">
        <v>179</v>
      </c>
      <c r="F8611" s="1" t="s">
        <v>56</v>
      </c>
      <c r="G8611" s="1" t="str">
        <f t="array" ref="G8611">IF($F8611="", "", _xlfn.XLOOKUP($F8611,accounts!$A$2:$A$86,accounts!$B$2:$B$86, "Other"))</f>
        <v>software</v>
      </c>
      <c r="H8611" s="1" t="str">
        <f t="array" ref="H8611">IF($F8611="", "", IFS(_xlfn.XLOOKUP($F8611, accounts!$A$2:$A$86, accounts!$E$2:$E$86, 0)&gt;=1000, "Enterprise", _xlfn.XLOOKUP($F8611, accounts!$A$2:$A$86, accounts!$E$2:$E$86, 0)&gt;=100, "Mid-Market", TRUE, "SMB"))</f>
        <v>Enterprise</v>
      </c>
      <c r="I8611" s="1" t="str">
        <f t="array" ref="I8611">IF($F8611="", "", _xlfn.XLOOKUP($F8611,accounts!$A$2:$A$86,accounts!$F$2:$F$86, "Other"))</f>
        <v>United States</v>
      </c>
      <c r="J8611" s="1" t="s">
        <v>324</v>
      </c>
    </row>
    <row r="8612">
      <c r="A8612" s="1" t="s">
        <v>8817</v>
      </c>
      <c r="B8612" s="1" t="s">
        <v>17</v>
      </c>
      <c r="C8612" s="1" t="str">
        <f t="array" ref="C8612">_xlfn.XLOOKUP($B8612, sales_teams!$A$2:$A$36, sales_teams!$B$2:$B$36)</f>
        <v>Dustin Brinkmann</v>
      </c>
      <c r="D8612" s="1" t="str">
        <f t="array" ref="D8612">_xlfn.XLOOKUP($B8612, sales_teams!$A$2:$A$36, sales_teams!$C$2:$C$36)</f>
        <v>Central</v>
      </c>
      <c r="E8612" s="1" t="s">
        <v>179</v>
      </c>
      <c r="G8612" s="1" t="str">
        <f t="array" ref="G8612">IF($F8612="", "", _xlfn.XLOOKUP($F8612,accounts!$A$2:$A$86,accounts!$B$2:$B$86, "Other"))</f>
        <v/>
      </c>
      <c r="H8612" s="1" t="str">
        <f t="array" ref="H8612">IF($F8612="", "", IFS(_xlfn.XLOOKUP($F8612, accounts!$A$2:$A$86, accounts!$E$2:$E$86, 0)&gt;=1000, "Enterprise", _xlfn.XLOOKUP($F8612, accounts!$A$2:$A$86, accounts!$E$2:$E$86, 0)&gt;=100, "Mid-Market", TRUE, "SMB"))</f>
        <v/>
      </c>
      <c r="I8612" s="1" t="str">
        <f t="array" ref="I8612">IF($F8612="", "", _xlfn.XLOOKUP($F8612,accounts!$A$2:$A$86,accounts!$F$2:$F$86, "Other"))</f>
        <v/>
      </c>
      <c r="J8612" s="1" t="s">
        <v>324</v>
      </c>
    </row>
    <row r="8613">
      <c r="A8613" s="1" t="s">
        <v>8818</v>
      </c>
      <c r="B8613" s="1" t="s">
        <v>17</v>
      </c>
      <c r="C8613" s="1" t="str">
        <f t="array" ref="C8613">_xlfn.XLOOKUP($B8613, sales_teams!$A$2:$A$36, sales_teams!$B$2:$B$36)</f>
        <v>Dustin Brinkmann</v>
      </c>
      <c r="D8613" s="1" t="str">
        <f t="array" ref="D8613">_xlfn.XLOOKUP($B8613, sales_teams!$A$2:$A$36, sales_teams!$C$2:$C$36)</f>
        <v>Central</v>
      </c>
      <c r="E8613" s="1" t="s">
        <v>179</v>
      </c>
      <c r="G8613" s="1" t="str">
        <f t="array" ref="G8613">IF($F8613="", "", _xlfn.XLOOKUP($F8613,accounts!$A$2:$A$86,accounts!$B$2:$B$86, "Other"))</f>
        <v/>
      </c>
      <c r="H8613" s="1" t="str">
        <f t="array" ref="H8613">IF($F8613="", "", IFS(_xlfn.XLOOKUP($F8613, accounts!$A$2:$A$86, accounts!$E$2:$E$86, 0)&gt;=1000, "Enterprise", _xlfn.XLOOKUP($F8613, accounts!$A$2:$A$86, accounts!$E$2:$E$86, 0)&gt;=100, "Mid-Market", TRUE, "SMB"))</f>
        <v/>
      </c>
      <c r="I8613" s="1" t="str">
        <f t="array" ref="I8613">IF($F8613="", "", _xlfn.XLOOKUP($F8613,accounts!$A$2:$A$86,accounts!$F$2:$F$86, "Other"))</f>
        <v/>
      </c>
      <c r="J8613" s="1" t="s">
        <v>324</v>
      </c>
    </row>
    <row r="8614">
      <c r="A8614" s="1" t="s">
        <v>8819</v>
      </c>
      <c r="B8614" s="1" t="s">
        <v>17</v>
      </c>
      <c r="C8614" s="1" t="str">
        <f t="array" ref="C8614">_xlfn.XLOOKUP($B8614, sales_teams!$A$2:$A$36, sales_teams!$B$2:$B$36)</f>
        <v>Dustin Brinkmann</v>
      </c>
      <c r="D8614" s="1" t="str">
        <f t="array" ref="D8614">_xlfn.XLOOKUP($B8614, sales_teams!$A$2:$A$36, sales_teams!$C$2:$C$36)</f>
        <v>Central</v>
      </c>
      <c r="E8614" s="1" t="s">
        <v>179</v>
      </c>
      <c r="G8614" s="1" t="str">
        <f t="array" ref="G8614">IF($F8614="", "", _xlfn.XLOOKUP($F8614,accounts!$A$2:$A$86,accounts!$B$2:$B$86, "Other"))</f>
        <v/>
      </c>
      <c r="H8614" s="1" t="str">
        <f t="array" ref="H8614">IF($F8614="", "", IFS(_xlfn.XLOOKUP($F8614, accounts!$A$2:$A$86, accounts!$E$2:$E$86, 0)&gt;=1000, "Enterprise", _xlfn.XLOOKUP($F8614, accounts!$A$2:$A$86, accounts!$E$2:$E$86, 0)&gt;=100, "Mid-Market", TRUE, "SMB"))</f>
        <v/>
      </c>
      <c r="I8614" s="1" t="str">
        <f t="array" ref="I8614">IF($F8614="", "", _xlfn.XLOOKUP($F8614,accounts!$A$2:$A$86,accounts!$F$2:$F$86, "Other"))</f>
        <v/>
      </c>
      <c r="J8614" s="1" t="s">
        <v>324</v>
      </c>
    </row>
    <row r="8615">
      <c r="A8615" s="1" t="s">
        <v>8820</v>
      </c>
      <c r="B8615" s="1" t="s">
        <v>17</v>
      </c>
      <c r="C8615" s="1" t="str">
        <f t="array" ref="C8615">_xlfn.XLOOKUP($B8615, sales_teams!$A$2:$A$36, sales_teams!$B$2:$B$36)</f>
        <v>Dustin Brinkmann</v>
      </c>
      <c r="D8615" s="1" t="str">
        <f t="array" ref="D8615">_xlfn.XLOOKUP($B8615, sales_teams!$A$2:$A$36, sales_teams!$C$2:$C$36)</f>
        <v>Central</v>
      </c>
      <c r="E8615" s="1" t="s">
        <v>179</v>
      </c>
      <c r="G8615" s="1" t="str">
        <f t="array" ref="G8615">IF($F8615="", "", _xlfn.XLOOKUP($F8615,accounts!$A$2:$A$86,accounts!$B$2:$B$86, "Other"))</f>
        <v/>
      </c>
      <c r="H8615" s="1" t="str">
        <f t="array" ref="H8615">IF($F8615="", "", IFS(_xlfn.XLOOKUP($F8615, accounts!$A$2:$A$86, accounts!$E$2:$E$86, 0)&gt;=1000, "Enterprise", _xlfn.XLOOKUP($F8615, accounts!$A$2:$A$86, accounts!$E$2:$E$86, 0)&gt;=100, "Mid-Market", TRUE, "SMB"))</f>
        <v/>
      </c>
      <c r="I8615" s="1" t="str">
        <f t="array" ref="I8615">IF($F8615="", "", _xlfn.XLOOKUP($F8615,accounts!$A$2:$A$86,accounts!$F$2:$F$86, "Other"))</f>
        <v/>
      </c>
      <c r="J8615" s="1" t="s">
        <v>324</v>
      </c>
    </row>
    <row r="8616">
      <c r="A8616" s="1" t="s">
        <v>8821</v>
      </c>
      <c r="B8616" s="1" t="s">
        <v>17</v>
      </c>
      <c r="C8616" s="1" t="str">
        <f t="array" ref="C8616">_xlfn.XLOOKUP($B8616, sales_teams!$A$2:$A$36, sales_teams!$B$2:$B$36)</f>
        <v>Dustin Brinkmann</v>
      </c>
      <c r="D8616" s="1" t="str">
        <f t="array" ref="D8616">_xlfn.XLOOKUP($B8616, sales_teams!$A$2:$A$36, sales_teams!$C$2:$C$36)</f>
        <v>Central</v>
      </c>
      <c r="E8616" s="1" t="s">
        <v>179</v>
      </c>
      <c r="G8616" s="1" t="str">
        <f t="array" ref="G8616">IF($F8616="", "", _xlfn.XLOOKUP($F8616,accounts!$A$2:$A$86,accounts!$B$2:$B$86, "Other"))</f>
        <v/>
      </c>
      <c r="H8616" s="1" t="str">
        <f t="array" ref="H8616">IF($F8616="", "", IFS(_xlfn.XLOOKUP($F8616, accounts!$A$2:$A$86, accounts!$E$2:$E$86, 0)&gt;=1000, "Enterprise", _xlfn.XLOOKUP($F8616, accounts!$A$2:$A$86, accounts!$E$2:$E$86, 0)&gt;=100, "Mid-Market", TRUE, "SMB"))</f>
        <v/>
      </c>
      <c r="I8616" s="1" t="str">
        <f t="array" ref="I8616">IF($F8616="", "", _xlfn.XLOOKUP($F8616,accounts!$A$2:$A$86,accounts!$F$2:$F$86, "Other"))</f>
        <v/>
      </c>
      <c r="J8616" s="1" t="s">
        <v>324</v>
      </c>
    </row>
    <row r="8617">
      <c r="A8617" s="1" t="s">
        <v>8822</v>
      </c>
      <c r="B8617" s="1" t="s">
        <v>17</v>
      </c>
      <c r="C8617" s="1" t="str">
        <f t="array" ref="C8617">_xlfn.XLOOKUP($B8617, sales_teams!$A$2:$A$36, sales_teams!$B$2:$B$36)</f>
        <v>Dustin Brinkmann</v>
      </c>
      <c r="D8617" s="1" t="str">
        <f t="array" ref="D8617">_xlfn.XLOOKUP($B8617, sales_teams!$A$2:$A$36, sales_teams!$C$2:$C$36)</f>
        <v>Central</v>
      </c>
      <c r="E8617" s="1" t="s">
        <v>179</v>
      </c>
      <c r="G8617" s="1" t="str">
        <f t="array" ref="G8617">IF($F8617="", "", _xlfn.XLOOKUP($F8617,accounts!$A$2:$A$86,accounts!$B$2:$B$86, "Other"))</f>
        <v/>
      </c>
      <c r="H8617" s="1" t="str">
        <f t="array" ref="H8617">IF($F8617="", "", IFS(_xlfn.XLOOKUP($F8617, accounts!$A$2:$A$86, accounts!$E$2:$E$86, 0)&gt;=1000, "Enterprise", _xlfn.XLOOKUP($F8617, accounts!$A$2:$A$86, accounts!$E$2:$E$86, 0)&gt;=100, "Mid-Market", TRUE, "SMB"))</f>
        <v/>
      </c>
      <c r="I8617" s="1" t="str">
        <f t="array" ref="I8617">IF($F8617="", "", _xlfn.XLOOKUP($F8617,accounts!$A$2:$A$86,accounts!$F$2:$F$86, "Other"))</f>
        <v/>
      </c>
      <c r="J8617" s="1" t="s">
        <v>324</v>
      </c>
    </row>
    <row r="8618">
      <c r="A8618" s="1" t="s">
        <v>8823</v>
      </c>
      <c r="B8618" s="1" t="s">
        <v>17</v>
      </c>
      <c r="C8618" s="1" t="str">
        <f t="array" ref="C8618">_xlfn.XLOOKUP($B8618, sales_teams!$A$2:$A$36, sales_teams!$B$2:$B$36)</f>
        <v>Dustin Brinkmann</v>
      </c>
      <c r="D8618" s="1" t="str">
        <f t="array" ref="D8618">_xlfn.XLOOKUP($B8618, sales_teams!$A$2:$A$36, sales_teams!$C$2:$C$36)</f>
        <v>Central</v>
      </c>
      <c r="E8618" s="1" t="s">
        <v>188</v>
      </c>
      <c r="F8618" s="1" t="s">
        <v>91</v>
      </c>
      <c r="G8618" s="1" t="str">
        <f t="array" ref="G8618">IF($F8618="", "", _xlfn.XLOOKUP($F8618,accounts!$A$2:$A$86,accounts!$B$2:$B$86, "Other"))</f>
        <v>employment</v>
      </c>
      <c r="H8618" s="1" t="str">
        <f t="array" ref="H8618">IF($F8618="", "", IFS(_xlfn.XLOOKUP($F8618, accounts!$A$2:$A$86, accounts!$E$2:$E$86, 0)&gt;=1000, "Enterprise", _xlfn.XLOOKUP($F8618, accounts!$A$2:$A$86, accounts!$E$2:$E$86, 0)&gt;=100, "Mid-Market", TRUE, "SMB"))</f>
        <v>Enterprise</v>
      </c>
      <c r="I8618" s="1" t="str">
        <f t="array" ref="I8618">IF($F8618="", "", _xlfn.XLOOKUP($F8618,accounts!$A$2:$A$86,accounts!$F$2:$F$86, "Other"))</f>
        <v>United States</v>
      </c>
      <c r="J8618" s="1" t="s">
        <v>324</v>
      </c>
    </row>
    <row r="8619">
      <c r="A8619" s="1" t="s">
        <v>8824</v>
      </c>
      <c r="B8619" s="1" t="s">
        <v>17</v>
      </c>
      <c r="C8619" s="1" t="str">
        <f t="array" ref="C8619">_xlfn.XLOOKUP($B8619, sales_teams!$A$2:$A$36, sales_teams!$B$2:$B$36)</f>
        <v>Dustin Brinkmann</v>
      </c>
      <c r="D8619" s="1" t="str">
        <f t="array" ref="D8619">_xlfn.XLOOKUP($B8619, sales_teams!$A$2:$A$36, sales_teams!$C$2:$C$36)</f>
        <v>Central</v>
      </c>
      <c r="E8619" s="1" t="s">
        <v>188</v>
      </c>
      <c r="F8619" s="1" t="s">
        <v>126</v>
      </c>
      <c r="G8619" s="1" t="str">
        <f t="array" ref="G8619">IF($F8619="", "", _xlfn.XLOOKUP($F8619,accounts!$A$2:$A$86,accounts!$B$2:$B$86, "Other"))</f>
        <v>retail</v>
      </c>
      <c r="H8619" s="1" t="str">
        <f t="array" ref="H8619">IF($F8619="", "", IFS(_xlfn.XLOOKUP($F8619, accounts!$A$2:$A$86, accounts!$E$2:$E$86, 0)&gt;=1000, "Enterprise", _xlfn.XLOOKUP($F8619, accounts!$A$2:$A$86, accounts!$E$2:$E$86, 0)&gt;=100, "Mid-Market", TRUE, "SMB"))</f>
        <v>Enterprise</v>
      </c>
      <c r="I8619" s="1" t="str">
        <f t="array" ref="I8619">IF($F8619="", "", _xlfn.XLOOKUP($F8619,accounts!$A$2:$A$86,accounts!$F$2:$F$86, "Other"))</f>
        <v>United States</v>
      </c>
      <c r="J8619" s="1" t="s">
        <v>324</v>
      </c>
    </row>
    <row r="8620">
      <c r="A8620" s="1" t="s">
        <v>8825</v>
      </c>
      <c r="B8620" s="1" t="s">
        <v>17</v>
      </c>
      <c r="C8620" s="1" t="str">
        <f t="array" ref="C8620">_xlfn.XLOOKUP($B8620, sales_teams!$A$2:$A$36, sales_teams!$B$2:$B$36)</f>
        <v>Dustin Brinkmann</v>
      </c>
      <c r="D8620" s="1" t="str">
        <f t="array" ref="D8620">_xlfn.XLOOKUP($B8620, sales_teams!$A$2:$A$36, sales_teams!$C$2:$C$36)</f>
        <v>Central</v>
      </c>
      <c r="E8620" s="1" t="s">
        <v>188</v>
      </c>
      <c r="F8620" s="1" t="s">
        <v>145</v>
      </c>
      <c r="G8620" s="1" t="str">
        <f t="array" ref="G8620">IF($F8620="", "", _xlfn.XLOOKUP($F8620,accounts!$A$2:$A$86,accounts!$B$2:$B$86, "Other"))</f>
        <v>technology</v>
      </c>
      <c r="H8620" s="1" t="str">
        <f t="array" ref="H8620">IF($F8620="", "", IFS(_xlfn.XLOOKUP($F8620, accounts!$A$2:$A$86, accounts!$E$2:$E$86, 0)&gt;=1000, "Enterprise", _xlfn.XLOOKUP($F8620, accounts!$A$2:$A$86, accounts!$E$2:$E$86, 0)&gt;=100, "Mid-Market", TRUE, "SMB"))</f>
        <v>Enterprise</v>
      </c>
      <c r="I8620" s="1" t="str">
        <f t="array" ref="I8620">IF($F8620="", "", _xlfn.XLOOKUP($F8620,accounts!$A$2:$A$86,accounts!$F$2:$F$86, "Other"))</f>
        <v>Panama</v>
      </c>
      <c r="J8620" s="1" t="s">
        <v>324</v>
      </c>
    </row>
    <row r="8621">
      <c r="A8621" s="1" t="s">
        <v>8826</v>
      </c>
      <c r="B8621" s="1" t="s">
        <v>17</v>
      </c>
      <c r="C8621" s="1" t="str">
        <f t="array" ref="C8621">_xlfn.XLOOKUP($B8621, sales_teams!$A$2:$A$36, sales_teams!$B$2:$B$36)</f>
        <v>Dustin Brinkmann</v>
      </c>
      <c r="D8621" s="1" t="str">
        <f t="array" ref="D8621">_xlfn.XLOOKUP($B8621, sales_teams!$A$2:$A$36, sales_teams!$C$2:$C$36)</f>
        <v>Central</v>
      </c>
      <c r="E8621" s="1" t="s">
        <v>188</v>
      </c>
      <c r="G8621" s="1" t="str">
        <f t="array" ref="G8621">IF($F8621="", "", _xlfn.XLOOKUP($F8621,accounts!$A$2:$A$86,accounts!$B$2:$B$86, "Other"))</f>
        <v/>
      </c>
      <c r="H8621" s="1" t="str">
        <f t="array" ref="H8621">IF($F8621="", "", IFS(_xlfn.XLOOKUP($F8621, accounts!$A$2:$A$86, accounts!$E$2:$E$86, 0)&gt;=1000, "Enterprise", _xlfn.XLOOKUP($F8621, accounts!$A$2:$A$86, accounts!$E$2:$E$86, 0)&gt;=100, "Mid-Market", TRUE, "SMB"))</f>
        <v/>
      </c>
      <c r="I8621" s="1" t="str">
        <f t="array" ref="I8621">IF($F8621="", "", _xlfn.XLOOKUP($F8621,accounts!$A$2:$A$86,accounts!$F$2:$F$86, "Other"))</f>
        <v/>
      </c>
      <c r="J8621" s="1" t="s">
        <v>324</v>
      </c>
    </row>
    <row r="8622">
      <c r="A8622" s="1" t="s">
        <v>8827</v>
      </c>
      <c r="B8622" s="1" t="s">
        <v>17</v>
      </c>
      <c r="C8622" s="1" t="str">
        <f t="array" ref="C8622">_xlfn.XLOOKUP($B8622, sales_teams!$A$2:$A$36, sales_teams!$B$2:$B$36)</f>
        <v>Dustin Brinkmann</v>
      </c>
      <c r="D8622" s="1" t="str">
        <f t="array" ref="D8622">_xlfn.XLOOKUP($B8622, sales_teams!$A$2:$A$36, sales_teams!$C$2:$C$36)</f>
        <v>Central</v>
      </c>
      <c r="E8622" s="1" t="s">
        <v>188</v>
      </c>
      <c r="G8622" s="1" t="str">
        <f t="array" ref="G8622">IF($F8622="", "", _xlfn.XLOOKUP($F8622,accounts!$A$2:$A$86,accounts!$B$2:$B$86, "Other"))</f>
        <v/>
      </c>
      <c r="H8622" s="1" t="str">
        <f t="array" ref="H8622">IF($F8622="", "", IFS(_xlfn.XLOOKUP($F8622, accounts!$A$2:$A$86, accounts!$E$2:$E$86, 0)&gt;=1000, "Enterprise", _xlfn.XLOOKUP($F8622, accounts!$A$2:$A$86, accounts!$E$2:$E$86, 0)&gt;=100, "Mid-Market", TRUE, "SMB"))</f>
        <v/>
      </c>
      <c r="I8622" s="1" t="str">
        <f t="array" ref="I8622">IF($F8622="", "", _xlfn.XLOOKUP($F8622,accounts!$A$2:$A$86,accounts!$F$2:$F$86, "Other"))</f>
        <v/>
      </c>
      <c r="J8622" s="1" t="s">
        <v>324</v>
      </c>
    </row>
    <row r="8623">
      <c r="A8623" s="1" t="s">
        <v>8828</v>
      </c>
      <c r="B8623" s="1" t="s">
        <v>17</v>
      </c>
      <c r="C8623" s="1" t="str">
        <f t="array" ref="C8623">_xlfn.XLOOKUP($B8623, sales_teams!$A$2:$A$36, sales_teams!$B$2:$B$36)</f>
        <v>Dustin Brinkmann</v>
      </c>
      <c r="D8623" s="1" t="str">
        <f t="array" ref="D8623">_xlfn.XLOOKUP($B8623, sales_teams!$A$2:$A$36, sales_teams!$C$2:$C$36)</f>
        <v>Central</v>
      </c>
      <c r="E8623" s="1" t="s">
        <v>188</v>
      </c>
      <c r="G8623" s="1" t="str">
        <f t="array" ref="G8623">IF($F8623="", "", _xlfn.XLOOKUP($F8623,accounts!$A$2:$A$86,accounts!$B$2:$B$86, "Other"))</f>
        <v/>
      </c>
      <c r="H8623" s="1" t="str">
        <f t="array" ref="H8623">IF($F8623="", "", IFS(_xlfn.XLOOKUP($F8623, accounts!$A$2:$A$86, accounts!$E$2:$E$86, 0)&gt;=1000, "Enterprise", _xlfn.XLOOKUP($F8623, accounts!$A$2:$A$86, accounts!$E$2:$E$86, 0)&gt;=100, "Mid-Market", TRUE, "SMB"))</f>
        <v/>
      </c>
      <c r="I8623" s="1" t="str">
        <f t="array" ref="I8623">IF($F8623="", "", _xlfn.XLOOKUP($F8623,accounts!$A$2:$A$86,accounts!$F$2:$F$86, "Other"))</f>
        <v/>
      </c>
      <c r="J8623" s="1" t="s">
        <v>324</v>
      </c>
    </row>
    <row r="8624">
      <c r="A8624" s="1" t="s">
        <v>8829</v>
      </c>
      <c r="B8624" s="1" t="s">
        <v>17</v>
      </c>
      <c r="C8624" s="1" t="str">
        <f t="array" ref="C8624">_xlfn.XLOOKUP($B8624, sales_teams!$A$2:$A$36, sales_teams!$B$2:$B$36)</f>
        <v>Dustin Brinkmann</v>
      </c>
      <c r="D8624" s="1" t="str">
        <f t="array" ref="D8624">_xlfn.XLOOKUP($B8624, sales_teams!$A$2:$A$36, sales_teams!$C$2:$C$36)</f>
        <v>Central</v>
      </c>
      <c r="E8624" s="1" t="s">
        <v>188</v>
      </c>
      <c r="G8624" s="1" t="str">
        <f t="array" ref="G8624">IF($F8624="", "", _xlfn.XLOOKUP($F8624,accounts!$A$2:$A$86,accounts!$B$2:$B$86, "Other"))</f>
        <v/>
      </c>
      <c r="H8624" s="1" t="str">
        <f t="array" ref="H8624">IF($F8624="", "", IFS(_xlfn.XLOOKUP($F8624, accounts!$A$2:$A$86, accounts!$E$2:$E$86, 0)&gt;=1000, "Enterprise", _xlfn.XLOOKUP($F8624, accounts!$A$2:$A$86, accounts!$E$2:$E$86, 0)&gt;=100, "Mid-Market", TRUE, "SMB"))</f>
        <v/>
      </c>
      <c r="I8624" s="1" t="str">
        <f t="array" ref="I8624">IF($F8624="", "", _xlfn.XLOOKUP($F8624,accounts!$A$2:$A$86,accounts!$F$2:$F$86, "Other"))</f>
        <v/>
      </c>
      <c r="J8624" s="1" t="s">
        <v>324</v>
      </c>
    </row>
    <row r="8625">
      <c r="A8625" s="1" t="s">
        <v>8830</v>
      </c>
      <c r="B8625" s="1" t="s">
        <v>17</v>
      </c>
      <c r="C8625" s="1" t="str">
        <f t="array" ref="C8625">_xlfn.XLOOKUP($B8625, sales_teams!$A$2:$A$36, sales_teams!$B$2:$B$36)</f>
        <v>Dustin Brinkmann</v>
      </c>
      <c r="D8625" s="1" t="str">
        <f t="array" ref="D8625">_xlfn.XLOOKUP($B8625, sales_teams!$A$2:$A$36, sales_teams!$C$2:$C$36)</f>
        <v>Central</v>
      </c>
      <c r="E8625" s="1" t="s">
        <v>188</v>
      </c>
      <c r="G8625" s="1" t="str">
        <f t="array" ref="G8625">IF($F8625="", "", _xlfn.XLOOKUP($F8625,accounts!$A$2:$A$86,accounts!$B$2:$B$86, "Other"))</f>
        <v/>
      </c>
      <c r="H8625" s="1" t="str">
        <f t="array" ref="H8625">IF($F8625="", "", IFS(_xlfn.XLOOKUP($F8625, accounts!$A$2:$A$86, accounts!$E$2:$E$86, 0)&gt;=1000, "Enterprise", _xlfn.XLOOKUP($F8625, accounts!$A$2:$A$86, accounts!$E$2:$E$86, 0)&gt;=100, "Mid-Market", TRUE, "SMB"))</f>
        <v/>
      </c>
      <c r="I8625" s="1" t="str">
        <f t="array" ref="I8625">IF($F8625="", "", _xlfn.XLOOKUP($F8625,accounts!$A$2:$A$86,accounts!$F$2:$F$86, "Other"))</f>
        <v/>
      </c>
      <c r="J8625" s="1" t="s">
        <v>324</v>
      </c>
    </row>
    <row r="8626">
      <c r="A8626" s="1" t="s">
        <v>8831</v>
      </c>
      <c r="B8626" s="1" t="s">
        <v>17</v>
      </c>
      <c r="C8626" s="1" t="str">
        <f t="array" ref="C8626">_xlfn.XLOOKUP($B8626, sales_teams!$A$2:$A$36, sales_teams!$B$2:$B$36)</f>
        <v>Dustin Brinkmann</v>
      </c>
      <c r="D8626" s="1" t="str">
        <f t="array" ref="D8626">_xlfn.XLOOKUP($B8626, sales_teams!$A$2:$A$36, sales_teams!$C$2:$C$36)</f>
        <v>Central</v>
      </c>
      <c r="E8626" s="1" t="s">
        <v>188</v>
      </c>
      <c r="G8626" s="1" t="str">
        <f t="array" ref="G8626">IF($F8626="", "", _xlfn.XLOOKUP($F8626,accounts!$A$2:$A$86,accounts!$B$2:$B$86, "Other"))</f>
        <v/>
      </c>
      <c r="H8626" s="1" t="str">
        <f t="array" ref="H8626">IF($F8626="", "", IFS(_xlfn.XLOOKUP($F8626, accounts!$A$2:$A$86, accounts!$E$2:$E$86, 0)&gt;=1000, "Enterprise", _xlfn.XLOOKUP($F8626, accounts!$A$2:$A$86, accounts!$E$2:$E$86, 0)&gt;=100, "Mid-Market", TRUE, "SMB"))</f>
        <v/>
      </c>
      <c r="I8626" s="1" t="str">
        <f t="array" ref="I8626">IF($F8626="", "", _xlfn.XLOOKUP($F8626,accounts!$A$2:$A$86,accounts!$F$2:$F$86, "Other"))</f>
        <v/>
      </c>
      <c r="J8626" s="1" t="s">
        <v>324</v>
      </c>
    </row>
    <row r="8627">
      <c r="A8627" s="1" t="s">
        <v>8832</v>
      </c>
      <c r="B8627" s="1" t="s">
        <v>17</v>
      </c>
      <c r="C8627" s="1" t="str">
        <f t="array" ref="C8627">_xlfn.XLOOKUP($B8627, sales_teams!$A$2:$A$36, sales_teams!$B$2:$B$36)</f>
        <v>Dustin Brinkmann</v>
      </c>
      <c r="D8627" s="1" t="str">
        <f t="array" ref="D8627">_xlfn.XLOOKUP($B8627, sales_teams!$A$2:$A$36, sales_teams!$C$2:$C$36)</f>
        <v>Central</v>
      </c>
      <c r="E8627" s="1" t="s">
        <v>188</v>
      </c>
      <c r="G8627" s="1" t="str">
        <f t="array" ref="G8627">IF($F8627="", "", _xlfn.XLOOKUP($F8627,accounts!$A$2:$A$86,accounts!$B$2:$B$86, "Other"))</f>
        <v/>
      </c>
      <c r="H8627" s="1" t="str">
        <f t="array" ref="H8627">IF($F8627="", "", IFS(_xlfn.XLOOKUP($F8627, accounts!$A$2:$A$86, accounts!$E$2:$E$86, 0)&gt;=1000, "Enterprise", _xlfn.XLOOKUP($F8627, accounts!$A$2:$A$86, accounts!$E$2:$E$86, 0)&gt;=100, "Mid-Market", TRUE, "SMB"))</f>
        <v/>
      </c>
      <c r="I8627" s="1" t="str">
        <f t="array" ref="I8627">IF($F8627="", "", _xlfn.XLOOKUP($F8627,accounts!$A$2:$A$86,accounts!$F$2:$F$86, "Other"))</f>
        <v/>
      </c>
      <c r="J8627" s="1" t="s">
        <v>324</v>
      </c>
    </row>
    <row r="8628">
      <c r="A8628" s="1" t="s">
        <v>8833</v>
      </c>
      <c r="B8628" s="1" t="s">
        <v>17</v>
      </c>
      <c r="C8628" s="1" t="str">
        <f t="array" ref="C8628">_xlfn.XLOOKUP($B8628, sales_teams!$A$2:$A$36, sales_teams!$B$2:$B$36)</f>
        <v>Dustin Brinkmann</v>
      </c>
      <c r="D8628" s="1" t="str">
        <f t="array" ref="D8628">_xlfn.XLOOKUP($B8628, sales_teams!$A$2:$A$36, sales_teams!$C$2:$C$36)</f>
        <v>Central</v>
      </c>
      <c r="E8628" s="1" t="s">
        <v>188</v>
      </c>
      <c r="G8628" s="1" t="str">
        <f t="array" ref="G8628">IF($F8628="", "", _xlfn.XLOOKUP($F8628,accounts!$A$2:$A$86,accounts!$B$2:$B$86, "Other"))</f>
        <v/>
      </c>
      <c r="H8628" s="1" t="str">
        <f t="array" ref="H8628">IF($F8628="", "", IFS(_xlfn.XLOOKUP($F8628, accounts!$A$2:$A$86, accounts!$E$2:$E$86, 0)&gt;=1000, "Enterprise", _xlfn.XLOOKUP($F8628, accounts!$A$2:$A$86, accounts!$E$2:$E$86, 0)&gt;=100, "Mid-Market", TRUE, "SMB"))</f>
        <v/>
      </c>
      <c r="I8628" s="1" t="str">
        <f t="array" ref="I8628">IF($F8628="", "", _xlfn.XLOOKUP($F8628,accounts!$A$2:$A$86,accounts!$F$2:$F$86, "Other"))</f>
        <v/>
      </c>
      <c r="J8628" s="1" t="s">
        <v>324</v>
      </c>
    </row>
    <row r="8629">
      <c r="A8629" s="1" t="s">
        <v>8834</v>
      </c>
      <c r="B8629" s="1" t="s">
        <v>24</v>
      </c>
      <c r="C8629" s="1" t="str">
        <f t="array" ref="C8629">_xlfn.XLOOKUP($B8629, sales_teams!$A$2:$A$36, sales_teams!$B$2:$B$36)</f>
        <v>Melvin Marxen</v>
      </c>
      <c r="D8629" s="1" t="str">
        <f t="array" ref="D8629">_xlfn.XLOOKUP($B8629, sales_teams!$A$2:$A$36, sales_teams!$C$2:$C$36)</f>
        <v>Central</v>
      </c>
      <c r="E8629" s="1" t="s">
        <v>181</v>
      </c>
      <c r="F8629" s="1" t="s">
        <v>142</v>
      </c>
      <c r="G8629" s="1" t="str">
        <f t="array" ref="G8629">IF($F8629="", "", _xlfn.XLOOKUP($F8629,accounts!$A$2:$A$86,accounts!$B$2:$B$86, "Other"))</f>
        <v>retail</v>
      </c>
      <c r="H8629" s="1" t="str">
        <f t="array" ref="H8629">IF($F8629="", "", IFS(_xlfn.XLOOKUP($F8629, accounts!$A$2:$A$86, accounts!$E$2:$E$86, 0)&gt;=1000, "Enterprise", _xlfn.XLOOKUP($F8629, accounts!$A$2:$A$86, accounts!$E$2:$E$86, 0)&gt;=100, "Mid-Market", TRUE, "SMB"))</f>
        <v>Enterprise</v>
      </c>
      <c r="I8629" s="1" t="str">
        <f t="array" ref="I8629">IF($F8629="", "", _xlfn.XLOOKUP($F8629,accounts!$A$2:$A$86,accounts!$F$2:$F$86, "Other"))</f>
        <v>United States</v>
      </c>
      <c r="J8629" s="1" t="s">
        <v>324</v>
      </c>
    </row>
    <row r="8630">
      <c r="A8630" s="1" t="s">
        <v>8835</v>
      </c>
      <c r="B8630" s="1" t="s">
        <v>24</v>
      </c>
      <c r="C8630" s="1" t="str">
        <f t="array" ref="C8630">_xlfn.XLOOKUP($B8630, sales_teams!$A$2:$A$36, sales_teams!$B$2:$B$36)</f>
        <v>Melvin Marxen</v>
      </c>
      <c r="D8630" s="1" t="str">
        <f t="array" ref="D8630">_xlfn.XLOOKUP($B8630, sales_teams!$A$2:$A$36, sales_teams!$C$2:$C$36)</f>
        <v>Central</v>
      </c>
      <c r="E8630" s="1" t="s">
        <v>181</v>
      </c>
      <c r="F8630" s="1" t="s">
        <v>155</v>
      </c>
      <c r="G8630" s="1" t="str">
        <f t="array" ref="G8630">IF($F8630="", "", _xlfn.XLOOKUP($F8630,accounts!$A$2:$A$86,accounts!$B$2:$B$86, "Other"))</f>
        <v>finance</v>
      </c>
      <c r="H8630" s="1" t="str">
        <f t="array" ref="H8630">IF($F8630="", "", IFS(_xlfn.XLOOKUP($F8630, accounts!$A$2:$A$86, accounts!$E$2:$E$86, 0)&gt;=1000, "Enterprise", _xlfn.XLOOKUP($F8630, accounts!$A$2:$A$86, accounts!$E$2:$E$86, 0)&gt;=100, "Mid-Market", TRUE, "SMB"))</f>
        <v>Enterprise</v>
      </c>
      <c r="I8630" s="1" t="str">
        <f t="array" ref="I8630">IF($F8630="", "", _xlfn.XLOOKUP($F8630,accounts!$A$2:$A$86,accounts!$F$2:$F$86, "Other"))</f>
        <v>United States</v>
      </c>
      <c r="J8630" s="1" t="s">
        <v>324</v>
      </c>
    </row>
    <row r="8631">
      <c r="A8631" s="1" t="s">
        <v>8836</v>
      </c>
      <c r="B8631" s="1" t="s">
        <v>24</v>
      </c>
      <c r="C8631" s="1" t="str">
        <f t="array" ref="C8631">_xlfn.XLOOKUP($B8631, sales_teams!$A$2:$A$36, sales_teams!$B$2:$B$36)</f>
        <v>Melvin Marxen</v>
      </c>
      <c r="D8631" s="1" t="str">
        <f t="array" ref="D8631">_xlfn.XLOOKUP($B8631, sales_teams!$A$2:$A$36, sales_teams!$C$2:$C$36)</f>
        <v>Central</v>
      </c>
      <c r="E8631" s="1" t="s">
        <v>181</v>
      </c>
      <c r="F8631" s="1" t="s">
        <v>169</v>
      </c>
      <c r="G8631" s="1" t="str">
        <f t="array" ref="G8631">IF($F8631="", "", _xlfn.XLOOKUP($F8631,accounts!$A$2:$A$86,accounts!$B$2:$B$86, "Other"))</f>
        <v>entertainment</v>
      </c>
      <c r="H8631" s="1" t="str">
        <f t="array" ref="H8631">IF($F8631="", "", IFS(_xlfn.XLOOKUP($F8631, accounts!$A$2:$A$86, accounts!$E$2:$E$86, 0)&gt;=1000, "Enterprise", _xlfn.XLOOKUP($F8631, accounts!$A$2:$A$86, accounts!$E$2:$E$86, 0)&gt;=100, "Mid-Market", TRUE, "SMB"))</f>
        <v>Enterprise</v>
      </c>
      <c r="I8631" s="1" t="str">
        <f t="array" ref="I8631">IF($F8631="", "", _xlfn.XLOOKUP($F8631,accounts!$A$2:$A$86,accounts!$F$2:$F$86, "Other"))</f>
        <v>United States</v>
      </c>
      <c r="J8631" s="1" t="s">
        <v>324</v>
      </c>
    </row>
    <row r="8632">
      <c r="A8632" s="1" t="s">
        <v>8837</v>
      </c>
      <c r="B8632" s="1" t="s">
        <v>24</v>
      </c>
      <c r="C8632" s="1" t="str">
        <f t="array" ref="C8632">_xlfn.XLOOKUP($B8632, sales_teams!$A$2:$A$36, sales_teams!$B$2:$B$36)</f>
        <v>Melvin Marxen</v>
      </c>
      <c r="D8632" s="1" t="str">
        <f t="array" ref="D8632">_xlfn.XLOOKUP($B8632, sales_teams!$A$2:$A$36, sales_teams!$C$2:$C$36)</f>
        <v>Central</v>
      </c>
      <c r="E8632" s="1" t="s">
        <v>181</v>
      </c>
      <c r="G8632" s="1" t="str">
        <f t="array" ref="G8632">IF($F8632="", "", _xlfn.XLOOKUP($F8632,accounts!$A$2:$A$86,accounts!$B$2:$B$86, "Other"))</f>
        <v/>
      </c>
      <c r="H8632" s="1" t="str">
        <f t="array" ref="H8632">IF($F8632="", "", IFS(_xlfn.XLOOKUP($F8632, accounts!$A$2:$A$86, accounts!$E$2:$E$86, 0)&gt;=1000, "Enterprise", _xlfn.XLOOKUP($F8632, accounts!$A$2:$A$86, accounts!$E$2:$E$86, 0)&gt;=100, "Mid-Market", TRUE, "SMB"))</f>
        <v/>
      </c>
      <c r="I8632" s="1" t="str">
        <f t="array" ref="I8632">IF($F8632="", "", _xlfn.XLOOKUP($F8632,accounts!$A$2:$A$86,accounts!$F$2:$F$86, "Other"))</f>
        <v/>
      </c>
      <c r="J8632" s="1" t="s">
        <v>324</v>
      </c>
    </row>
    <row r="8633">
      <c r="A8633" s="1" t="s">
        <v>8838</v>
      </c>
      <c r="B8633" s="1" t="s">
        <v>24</v>
      </c>
      <c r="C8633" s="1" t="str">
        <f t="array" ref="C8633">_xlfn.XLOOKUP($B8633, sales_teams!$A$2:$A$36, sales_teams!$B$2:$B$36)</f>
        <v>Melvin Marxen</v>
      </c>
      <c r="D8633" s="1" t="str">
        <f t="array" ref="D8633">_xlfn.XLOOKUP($B8633, sales_teams!$A$2:$A$36, sales_teams!$C$2:$C$36)</f>
        <v>Central</v>
      </c>
      <c r="E8633" s="1" t="s">
        <v>181</v>
      </c>
      <c r="G8633" s="1" t="str">
        <f t="array" ref="G8633">IF($F8633="", "", _xlfn.XLOOKUP($F8633,accounts!$A$2:$A$86,accounts!$B$2:$B$86, "Other"))</f>
        <v/>
      </c>
      <c r="H8633" s="1" t="str">
        <f t="array" ref="H8633">IF($F8633="", "", IFS(_xlfn.XLOOKUP($F8633, accounts!$A$2:$A$86, accounts!$E$2:$E$86, 0)&gt;=1000, "Enterprise", _xlfn.XLOOKUP($F8633, accounts!$A$2:$A$86, accounts!$E$2:$E$86, 0)&gt;=100, "Mid-Market", TRUE, "SMB"))</f>
        <v/>
      </c>
      <c r="I8633" s="1" t="str">
        <f t="array" ref="I8633">IF($F8633="", "", _xlfn.XLOOKUP($F8633,accounts!$A$2:$A$86,accounts!$F$2:$F$86, "Other"))</f>
        <v/>
      </c>
      <c r="J8633" s="1" t="s">
        <v>324</v>
      </c>
    </row>
    <row r="8634">
      <c r="A8634" s="1" t="s">
        <v>8839</v>
      </c>
      <c r="B8634" s="1" t="s">
        <v>24</v>
      </c>
      <c r="C8634" s="1" t="str">
        <f t="array" ref="C8634">_xlfn.XLOOKUP($B8634, sales_teams!$A$2:$A$36, sales_teams!$B$2:$B$36)</f>
        <v>Melvin Marxen</v>
      </c>
      <c r="D8634" s="1" t="str">
        <f t="array" ref="D8634">_xlfn.XLOOKUP($B8634, sales_teams!$A$2:$A$36, sales_teams!$C$2:$C$36)</f>
        <v>Central</v>
      </c>
      <c r="E8634" s="1" t="s">
        <v>181</v>
      </c>
      <c r="G8634" s="1" t="str">
        <f t="array" ref="G8634">IF($F8634="", "", _xlfn.XLOOKUP($F8634,accounts!$A$2:$A$86,accounts!$B$2:$B$86, "Other"))</f>
        <v/>
      </c>
      <c r="H8634" s="1" t="str">
        <f t="array" ref="H8634">IF($F8634="", "", IFS(_xlfn.XLOOKUP($F8634, accounts!$A$2:$A$86, accounts!$E$2:$E$86, 0)&gt;=1000, "Enterprise", _xlfn.XLOOKUP($F8634, accounts!$A$2:$A$86, accounts!$E$2:$E$86, 0)&gt;=100, "Mid-Market", TRUE, "SMB"))</f>
        <v/>
      </c>
      <c r="I8634" s="1" t="str">
        <f t="array" ref="I8634">IF($F8634="", "", _xlfn.XLOOKUP($F8634,accounts!$A$2:$A$86,accounts!$F$2:$F$86, "Other"))</f>
        <v/>
      </c>
      <c r="J8634" s="1" t="s">
        <v>324</v>
      </c>
    </row>
    <row r="8635">
      <c r="A8635" s="1" t="s">
        <v>8840</v>
      </c>
      <c r="B8635" s="1" t="s">
        <v>24</v>
      </c>
      <c r="C8635" s="1" t="str">
        <f t="array" ref="C8635">_xlfn.XLOOKUP($B8635, sales_teams!$A$2:$A$36, sales_teams!$B$2:$B$36)</f>
        <v>Melvin Marxen</v>
      </c>
      <c r="D8635" s="1" t="str">
        <f t="array" ref="D8635">_xlfn.XLOOKUP($B8635, sales_teams!$A$2:$A$36, sales_teams!$C$2:$C$36)</f>
        <v>Central</v>
      </c>
      <c r="E8635" s="1" t="s">
        <v>181</v>
      </c>
      <c r="G8635" s="1" t="str">
        <f t="array" ref="G8635">IF($F8635="", "", _xlfn.XLOOKUP($F8635,accounts!$A$2:$A$86,accounts!$B$2:$B$86, "Other"))</f>
        <v/>
      </c>
      <c r="H8635" s="1" t="str">
        <f t="array" ref="H8635">IF($F8635="", "", IFS(_xlfn.XLOOKUP($F8635, accounts!$A$2:$A$86, accounts!$E$2:$E$86, 0)&gt;=1000, "Enterprise", _xlfn.XLOOKUP($F8635, accounts!$A$2:$A$86, accounts!$E$2:$E$86, 0)&gt;=100, "Mid-Market", TRUE, "SMB"))</f>
        <v/>
      </c>
      <c r="I8635" s="1" t="str">
        <f t="array" ref="I8635">IF($F8635="", "", _xlfn.XLOOKUP($F8635,accounts!$A$2:$A$86,accounts!$F$2:$F$86, "Other"))</f>
        <v/>
      </c>
      <c r="J8635" s="1" t="s">
        <v>324</v>
      </c>
    </row>
    <row r="8636">
      <c r="A8636" s="1" t="s">
        <v>8841</v>
      </c>
      <c r="B8636" s="1" t="s">
        <v>24</v>
      </c>
      <c r="C8636" s="1" t="str">
        <f t="array" ref="C8636">_xlfn.XLOOKUP($B8636, sales_teams!$A$2:$A$36, sales_teams!$B$2:$B$36)</f>
        <v>Melvin Marxen</v>
      </c>
      <c r="D8636" s="1" t="str">
        <f t="array" ref="D8636">_xlfn.XLOOKUP($B8636, sales_teams!$A$2:$A$36, sales_teams!$C$2:$C$36)</f>
        <v>Central</v>
      </c>
      <c r="E8636" s="1" t="s">
        <v>181</v>
      </c>
      <c r="G8636" s="1" t="str">
        <f t="array" ref="G8636">IF($F8636="", "", _xlfn.XLOOKUP($F8636,accounts!$A$2:$A$86,accounts!$B$2:$B$86, "Other"))</f>
        <v/>
      </c>
      <c r="H8636" s="1" t="str">
        <f t="array" ref="H8636">IF($F8636="", "", IFS(_xlfn.XLOOKUP($F8636, accounts!$A$2:$A$86, accounts!$E$2:$E$86, 0)&gt;=1000, "Enterprise", _xlfn.XLOOKUP($F8636, accounts!$A$2:$A$86, accounts!$E$2:$E$86, 0)&gt;=100, "Mid-Market", TRUE, "SMB"))</f>
        <v/>
      </c>
      <c r="I8636" s="1" t="str">
        <f t="array" ref="I8636">IF($F8636="", "", _xlfn.XLOOKUP($F8636,accounts!$A$2:$A$86,accounts!$F$2:$F$86, "Other"))</f>
        <v/>
      </c>
      <c r="J8636" s="1" t="s">
        <v>324</v>
      </c>
    </row>
    <row r="8637">
      <c r="A8637" s="1" t="s">
        <v>8842</v>
      </c>
      <c r="B8637" s="1" t="s">
        <v>24</v>
      </c>
      <c r="C8637" s="1" t="str">
        <f t="array" ref="C8637">_xlfn.XLOOKUP($B8637, sales_teams!$A$2:$A$36, sales_teams!$B$2:$B$36)</f>
        <v>Melvin Marxen</v>
      </c>
      <c r="D8637" s="1" t="str">
        <f t="array" ref="D8637">_xlfn.XLOOKUP($B8637, sales_teams!$A$2:$A$36, sales_teams!$C$2:$C$36)</f>
        <v>Central</v>
      </c>
      <c r="E8637" s="1" t="s">
        <v>181</v>
      </c>
      <c r="G8637" s="1" t="str">
        <f t="array" ref="G8637">IF($F8637="", "", _xlfn.XLOOKUP($F8637,accounts!$A$2:$A$86,accounts!$B$2:$B$86, "Other"))</f>
        <v/>
      </c>
      <c r="H8637" s="1" t="str">
        <f t="array" ref="H8637">IF($F8637="", "", IFS(_xlfn.XLOOKUP($F8637, accounts!$A$2:$A$86, accounts!$E$2:$E$86, 0)&gt;=1000, "Enterprise", _xlfn.XLOOKUP($F8637, accounts!$A$2:$A$86, accounts!$E$2:$E$86, 0)&gt;=100, "Mid-Market", TRUE, "SMB"))</f>
        <v/>
      </c>
      <c r="I8637" s="1" t="str">
        <f t="array" ref="I8637">IF($F8637="", "", _xlfn.XLOOKUP($F8637,accounts!$A$2:$A$86,accounts!$F$2:$F$86, "Other"))</f>
        <v/>
      </c>
      <c r="J8637" s="1" t="s">
        <v>324</v>
      </c>
    </row>
    <row r="8638">
      <c r="A8638" s="1" t="s">
        <v>8843</v>
      </c>
      <c r="B8638" s="1" t="s">
        <v>24</v>
      </c>
      <c r="C8638" s="1" t="str">
        <f t="array" ref="C8638">_xlfn.XLOOKUP($B8638, sales_teams!$A$2:$A$36, sales_teams!$B$2:$B$36)</f>
        <v>Melvin Marxen</v>
      </c>
      <c r="D8638" s="1" t="str">
        <f t="array" ref="D8638">_xlfn.XLOOKUP($B8638, sales_teams!$A$2:$A$36, sales_teams!$C$2:$C$36)</f>
        <v>Central</v>
      </c>
      <c r="E8638" s="1" t="s">
        <v>109</v>
      </c>
      <c r="F8638" s="1" t="s">
        <v>22</v>
      </c>
      <c r="G8638" s="1" t="str">
        <f t="array" ref="G8638">IF($F8638="", "", _xlfn.XLOOKUP($F8638,accounts!$A$2:$A$86,accounts!$B$2:$B$86, "Other"))</f>
        <v>medical</v>
      </c>
      <c r="H8638" s="1" t="str">
        <f t="array" ref="H8638">IF($F8638="", "", IFS(_xlfn.XLOOKUP($F8638, accounts!$A$2:$A$86, accounts!$E$2:$E$86, 0)&gt;=1000, "Enterprise", _xlfn.XLOOKUP($F8638, accounts!$A$2:$A$86, accounts!$E$2:$E$86, 0)&gt;=100, "Mid-Market", TRUE, "SMB"))</f>
        <v>Mid-Market</v>
      </c>
      <c r="I8638" s="1" t="str">
        <f t="array" ref="I8638">IF($F8638="", "", _xlfn.XLOOKUP($F8638,accounts!$A$2:$A$86,accounts!$F$2:$F$86, "Other"))</f>
        <v>United States</v>
      </c>
      <c r="J8638" s="1" t="s">
        <v>324</v>
      </c>
    </row>
    <row r="8639">
      <c r="A8639" s="1" t="s">
        <v>8844</v>
      </c>
      <c r="B8639" s="1" t="s">
        <v>24</v>
      </c>
      <c r="C8639" s="1" t="str">
        <f t="array" ref="C8639">_xlfn.XLOOKUP($B8639, sales_teams!$A$2:$A$36, sales_teams!$B$2:$B$36)</f>
        <v>Melvin Marxen</v>
      </c>
      <c r="D8639" s="1" t="str">
        <f t="array" ref="D8639">_xlfn.XLOOKUP($B8639, sales_teams!$A$2:$A$36, sales_teams!$C$2:$C$36)</f>
        <v>Central</v>
      </c>
      <c r="E8639" s="1" t="s">
        <v>109</v>
      </c>
      <c r="F8639" s="1" t="s">
        <v>81</v>
      </c>
      <c r="G8639" s="1" t="str">
        <f t="array" ref="G8639">IF($F8639="", "", _xlfn.XLOOKUP($F8639,accounts!$A$2:$A$86,accounts!$B$2:$B$86, "Other"))</f>
        <v>technology</v>
      </c>
      <c r="H8639" s="1" t="str">
        <f t="array" ref="H8639">IF($F8639="", "", IFS(_xlfn.XLOOKUP($F8639, accounts!$A$2:$A$86, accounts!$E$2:$E$86, 0)&gt;=1000, "Enterprise", _xlfn.XLOOKUP($F8639, accounts!$A$2:$A$86, accounts!$E$2:$E$86, 0)&gt;=100, "Mid-Market", TRUE, "SMB"))</f>
        <v>Enterprise</v>
      </c>
      <c r="I8639" s="1" t="str">
        <f t="array" ref="I8639">IF($F8639="", "", _xlfn.XLOOKUP($F8639,accounts!$A$2:$A$86,accounts!$F$2:$F$86, "Other"))</f>
        <v>United States</v>
      </c>
      <c r="J8639" s="1" t="s">
        <v>324</v>
      </c>
    </row>
    <row r="8640">
      <c r="A8640" s="1" t="s">
        <v>8845</v>
      </c>
      <c r="B8640" s="1" t="s">
        <v>24</v>
      </c>
      <c r="C8640" s="1" t="str">
        <f t="array" ref="C8640">_xlfn.XLOOKUP($B8640, sales_teams!$A$2:$A$36, sales_teams!$B$2:$B$36)</f>
        <v>Melvin Marxen</v>
      </c>
      <c r="D8640" s="1" t="str">
        <f t="array" ref="D8640">_xlfn.XLOOKUP($B8640, sales_teams!$A$2:$A$36, sales_teams!$C$2:$C$36)</f>
        <v>Central</v>
      </c>
      <c r="E8640" s="1" t="s">
        <v>109</v>
      </c>
      <c r="F8640" s="1" t="s">
        <v>144</v>
      </c>
      <c r="G8640" s="1" t="str">
        <f t="array" ref="G8640">IF($F8640="", "", _xlfn.XLOOKUP($F8640,accounts!$A$2:$A$86,accounts!$B$2:$B$86, "Other"))</f>
        <v>retail</v>
      </c>
      <c r="H8640" s="1" t="str">
        <f t="array" ref="H8640">IF($F8640="", "", IFS(_xlfn.XLOOKUP($F8640, accounts!$A$2:$A$86, accounts!$E$2:$E$86, 0)&gt;=1000, "Enterprise", _xlfn.XLOOKUP($F8640, accounts!$A$2:$A$86, accounts!$E$2:$E$86, 0)&gt;=100, "Mid-Market", TRUE, "SMB"))</f>
        <v>Enterprise</v>
      </c>
      <c r="I8640" s="1" t="str">
        <f t="array" ref="I8640">IF($F8640="", "", _xlfn.XLOOKUP($F8640,accounts!$A$2:$A$86,accounts!$F$2:$F$86, "Other"))</f>
        <v>United States</v>
      </c>
      <c r="J8640" s="1" t="s">
        <v>324</v>
      </c>
    </row>
    <row r="8641">
      <c r="A8641" s="1" t="s">
        <v>8846</v>
      </c>
      <c r="B8641" s="1" t="s">
        <v>24</v>
      </c>
      <c r="C8641" s="1" t="str">
        <f t="array" ref="C8641">_xlfn.XLOOKUP($B8641, sales_teams!$A$2:$A$36, sales_teams!$B$2:$B$36)</f>
        <v>Melvin Marxen</v>
      </c>
      <c r="D8641" s="1" t="str">
        <f t="array" ref="D8641">_xlfn.XLOOKUP($B8641, sales_teams!$A$2:$A$36, sales_teams!$C$2:$C$36)</f>
        <v>Central</v>
      </c>
      <c r="E8641" s="1" t="s">
        <v>109</v>
      </c>
      <c r="F8641" s="1" t="s">
        <v>153</v>
      </c>
      <c r="G8641" s="1" t="str">
        <f t="array" ref="G8641">IF($F8641="", "", _xlfn.XLOOKUP($F8641,accounts!$A$2:$A$86,accounts!$B$2:$B$86, "Other"))</f>
        <v>medical</v>
      </c>
      <c r="H8641" s="1" t="str">
        <f t="array" ref="H8641">IF($F8641="", "", IFS(_xlfn.XLOOKUP($F8641, accounts!$A$2:$A$86, accounts!$E$2:$E$86, 0)&gt;=1000, "Enterprise", _xlfn.XLOOKUP($F8641, accounts!$A$2:$A$86, accounts!$E$2:$E$86, 0)&gt;=100, "Mid-Market", TRUE, "SMB"))</f>
        <v>Enterprise</v>
      </c>
      <c r="I8641" s="1" t="str">
        <f t="array" ref="I8641">IF($F8641="", "", _xlfn.XLOOKUP($F8641,accounts!$A$2:$A$86,accounts!$F$2:$F$86, "Other"))</f>
        <v>United States</v>
      </c>
      <c r="J8641" s="1" t="s">
        <v>324</v>
      </c>
    </row>
    <row r="8642">
      <c r="A8642" s="1" t="s">
        <v>8847</v>
      </c>
      <c r="B8642" s="1" t="s">
        <v>24</v>
      </c>
      <c r="C8642" s="1" t="str">
        <f t="array" ref="C8642">_xlfn.XLOOKUP($B8642, sales_teams!$A$2:$A$36, sales_teams!$B$2:$B$36)</f>
        <v>Melvin Marxen</v>
      </c>
      <c r="D8642" s="1" t="str">
        <f t="array" ref="D8642">_xlfn.XLOOKUP($B8642, sales_teams!$A$2:$A$36, sales_teams!$C$2:$C$36)</f>
        <v>Central</v>
      </c>
      <c r="E8642" s="1" t="s">
        <v>109</v>
      </c>
      <c r="F8642" s="1" t="s">
        <v>164</v>
      </c>
      <c r="G8642" s="1" t="str">
        <f t="array" ref="G8642">IF($F8642="", "", _xlfn.XLOOKUP($F8642,accounts!$A$2:$A$86,accounts!$B$2:$B$86, "Other"))</f>
        <v>retail</v>
      </c>
      <c r="H8642" s="1" t="str">
        <f t="array" ref="H8642">IF($F8642="", "", IFS(_xlfn.XLOOKUP($F8642, accounts!$A$2:$A$86, accounts!$E$2:$E$86, 0)&gt;=1000, "Enterprise", _xlfn.XLOOKUP($F8642, accounts!$A$2:$A$86, accounts!$E$2:$E$86, 0)&gt;=100, "Mid-Market", TRUE, "SMB"))</f>
        <v>Mid-Market</v>
      </c>
      <c r="I8642" s="1" t="str">
        <f t="array" ref="I8642">IF($F8642="", "", _xlfn.XLOOKUP($F8642,accounts!$A$2:$A$86,accounts!$F$2:$F$86, "Other"))</f>
        <v>United States</v>
      </c>
      <c r="J8642" s="1" t="s">
        <v>324</v>
      </c>
    </row>
    <row r="8643">
      <c r="A8643" s="1" t="s">
        <v>8848</v>
      </c>
      <c r="B8643" s="1" t="s">
        <v>24</v>
      </c>
      <c r="C8643" s="1" t="str">
        <f t="array" ref="C8643">_xlfn.XLOOKUP($B8643, sales_teams!$A$2:$A$36, sales_teams!$B$2:$B$36)</f>
        <v>Melvin Marxen</v>
      </c>
      <c r="D8643" s="1" t="str">
        <f t="array" ref="D8643">_xlfn.XLOOKUP($B8643, sales_teams!$A$2:$A$36, sales_teams!$C$2:$C$36)</f>
        <v>Central</v>
      </c>
      <c r="E8643" s="1" t="s">
        <v>109</v>
      </c>
      <c r="F8643" s="1" t="s">
        <v>178</v>
      </c>
      <c r="G8643" s="1" t="str">
        <f t="array" ref="G8643">IF($F8643="", "", _xlfn.XLOOKUP($F8643,accounts!$A$2:$A$86,accounts!$B$2:$B$86, "Other"))</f>
        <v>medical</v>
      </c>
      <c r="H8643" s="1" t="str">
        <f t="array" ref="H8643">IF($F8643="", "", IFS(_xlfn.XLOOKUP($F8643, accounts!$A$2:$A$86, accounts!$E$2:$E$86, 0)&gt;=1000, "Enterprise", _xlfn.XLOOKUP($F8643, accounts!$A$2:$A$86, accounts!$E$2:$E$86, 0)&gt;=100, "Mid-Market", TRUE, "SMB"))</f>
        <v>Enterprise</v>
      </c>
      <c r="I8643" s="1" t="str">
        <f t="array" ref="I8643">IF($F8643="", "", _xlfn.XLOOKUP($F8643,accounts!$A$2:$A$86,accounts!$F$2:$F$86, "Other"))</f>
        <v>United States</v>
      </c>
      <c r="J8643" s="1" t="s">
        <v>324</v>
      </c>
    </row>
    <row r="8644">
      <c r="A8644" s="1" t="s">
        <v>8849</v>
      </c>
      <c r="B8644" s="1" t="s">
        <v>24</v>
      </c>
      <c r="C8644" s="1" t="str">
        <f t="array" ref="C8644">_xlfn.XLOOKUP($B8644, sales_teams!$A$2:$A$36, sales_teams!$B$2:$B$36)</f>
        <v>Melvin Marxen</v>
      </c>
      <c r="D8644" s="1" t="str">
        <f t="array" ref="D8644">_xlfn.XLOOKUP($B8644, sales_teams!$A$2:$A$36, sales_teams!$C$2:$C$36)</f>
        <v>Central</v>
      </c>
      <c r="E8644" s="1" t="s">
        <v>109</v>
      </c>
      <c r="G8644" s="1" t="str">
        <f t="array" ref="G8644">IF($F8644="", "", _xlfn.XLOOKUP($F8644,accounts!$A$2:$A$86,accounts!$B$2:$B$86, "Other"))</f>
        <v/>
      </c>
      <c r="H8644" s="1" t="str">
        <f t="array" ref="H8644">IF($F8644="", "", IFS(_xlfn.XLOOKUP($F8644, accounts!$A$2:$A$86, accounts!$E$2:$E$86, 0)&gt;=1000, "Enterprise", _xlfn.XLOOKUP($F8644, accounts!$A$2:$A$86, accounts!$E$2:$E$86, 0)&gt;=100, "Mid-Market", TRUE, "SMB"))</f>
        <v/>
      </c>
      <c r="I8644" s="1" t="str">
        <f t="array" ref="I8644">IF($F8644="", "", _xlfn.XLOOKUP($F8644,accounts!$A$2:$A$86,accounts!$F$2:$F$86, "Other"))</f>
        <v/>
      </c>
      <c r="J8644" s="1" t="s">
        <v>324</v>
      </c>
    </row>
    <row r="8645">
      <c r="A8645" s="1" t="s">
        <v>8850</v>
      </c>
      <c r="B8645" s="1" t="s">
        <v>24</v>
      </c>
      <c r="C8645" s="1" t="str">
        <f t="array" ref="C8645">_xlfn.XLOOKUP($B8645, sales_teams!$A$2:$A$36, sales_teams!$B$2:$B$36)</f>
        <v>Melvin Marxen</v>
      </c>
      <c r="D8645" s="1" t="str">
        <f t="array" ref="D8645">_xlfn.XLOOKUP($B8645, sales_teams!$A$2:$A$36, sales_teams!$C$2:$C$36)</f>
        <v>Central</v>
      </c>
      <c r="E8645" s="1" t="s">
        <v>109</v>
      </c>
      <c r="G8645" s="1" t="str">
        <f t="array" ref="G8645">IF($F8645="", "", _xlfn.XLOOKUP($F8645,accounts!$A$2:$A$86,accounts!$B$2:$B$86, "Other"))</f>
        <v/>
      </c>
      <c r="H8645" s="1" t="str">
        <f t="array" ref="H8645">IF($F8645="", "", IFS(_xlfn.XLOOKUP($F8645, accounts!$A$2:$A$86, accounts!$E$2:$E$86, 0)&gt;=1000, "Enterprise", _xlfn.XLOOKUP($F8645, accounts!$A$2:$A$86, accounts!$E$2:$E$86, 0)&gt;=100, "Mid-Market", TRUE, "SMB"))</f>
        <v/>
      </c>
      <c r="I8645" s="1" t="str">
        <f t="array" ref="I8645">IF($F8645="", "", _xlfn.XLOOKUP($F8645,accounts!$A$2:$A$86,accounts!$F$2:$F$86, "Other"))</f>
        <v/>
      </c>
      <c r="J8645" s="1" t="s">
        <v>324</v>
      </c>
    </row>
    <row r="8646">
      <c r="A8646" s="1" t="s">
        <v>8851</v>
      </c>
      <c r="B8646" s="1" t="s">
        <v>24</v>
      </c>
      <c r="C8646" s="1" t="str">
        <f t="array" ref="C8646">_xlfn.XLOOKUP($B8646, sales_teams!$A$2:$A$36, sales_teams!$B$2:$B$36)</f>
        <v>Melvin Marxen</v>
      </c>
      <c r="D8646" s="1" t="str">
        <f t="array" ref="D8646">_xlfn.XLOOKUP($B8646, sales_teams!$A$2:$A$36, sales_teams!$C$2:$C$36)</f>
        <v>Central</v>
      </c>
      <c r="E8646" s="1" t="s">
        <v>109</v>
      </c>
      <c r="G8646" s="1" t="str">
        <f t="array" ref="G8646">IF($F8646="", "", _xlfn.XLOOKUP($F8646,accounts!$A$2:$A$86,accounts!$B$2:$B$86, "Other"))</f>
        <v/>
      </c>
      <c r="H8646" s="1" t="str">
        <f t="array" ref="H8646">IF($F8646="", "", IFS(_xlfn.XLOOKUP($F8646, accounts!$A$2:$A$86, accounts!$E$2:$E$86, 0)&gt;=1000, "Enterprise", _xlfn.XLOOKUP($F8646, accounts!$A$2:$A$86, accounts!$E$2:$E$86, 0)&gt;=100, "Mid-Market", TRUE, "SMB"))</f>
        <v/>
      </c>
      <c r="I8646" s="1" t="str">
        <f t="array" ref="I8646">IF($F8646="", "", _xlfn.XLOOKUP($F8646,accounts!$A$2:$A$86,accounts!$F$2:$F$86, "Other"))</f>
        <v/>
      </c>
      <c r="J8646" s="1" t="s">
        <v>324</v>
      </c>
    </row>
    <row r="8647">
      <c r="A8647" s="1" t="s">
        <v>8852</v>
      </c>
      <c r="B8647" s="1" t="s">
        <v>24</v>
      </c>
      <c r="C8647" s="1" t="str">
        <f t="array" ref="C8647">_xlfn.XLOOKUP($B8647, sales_teams!$A$2:$A$36, sales_teams!$B$2:$B$36)</f>
        <v>Melvin Marxen</v>
      </c>
      <c r="D8647" s="1" t="str">
        <f t="array" ref="D8647">_xlfn.XLOOKUP($B8647, sales_teams!$A$2:$A$36, sales_teams!$C$2:$C$36)</f>
        <v>Central</v>
      </c>
      <c r="E8647" s="1" t="s">
        <v>109</v>
      </c>
      <c r="G8647" s="1" t="str">
        <f t="array" ref="G8647">IF($F8647="", "", _xlfn.XLOOKUP($F8647,accounts!$A$2:$A$86,accounts!$B$2:$B$86, "Other"))</f>
        <v/>
      </c>
      <c r="H8647" s="1" t="str">
        <f t="array" ref="H8647">IF($F8647="", "", IFS(_xlfn.XLOOKUP($F8647, accounts!$A$2:$A$86, accounts!$E$2:$E$86, 0)&gt;=1000, "Enterprise", _xlfn.XLOOKUP($F8647, accounts!$A$2:$A$86, accounts!$E$2:$E$86, 0)&gt;=100, "Mid-Market", TRUE, "SMB"))</f>
        <v/>
      </c>
      <c r="I8647" s="1" t="str">
        <f t="array" ref="I8647">IF($F8647="", "", _xlfn.XLOOKUP($F8647,accounts!$A$2:$A$86,accounts!$F$2:$F$86, "Other"))</f>
        <v/>
      </c>
      <c r="J8647" s="1" t="s">
        <v>324</v>
      </c>
    </row>
    <row r="8648">
      <c r="A8648" s="1" t="s">
        <v>8853</v>
      </c>
      <c r="B8648" s="1" t="s">
        <v>24</v>
      </c>
      <c r="C8648" s="1" t="str">
        <f t="array" ref="C8648">_xlfn.XLOOKUP($B8648, sales_teams!$A$2:$A$36, sales_teams!$B$2:$B$36)</f>
        <v>Melvin Marxen</v>
      </c>
      <c r="D8648" s="1" t="str">
        <f t="array" ref="D8648">_xlfn.XLOOKUP($B8648, sales_teams!$A$2:$A$36, sales_teams!$C$2:$C$36)</f>
        <v>Central</v>
      </c>
      <c r="E8648" s="1" t="s">
        <v>109</v>
      </c>
      <c r="G8648" s="1" t="str">
        <f t="array" ref="G8648">IF($F8648="", "", _xlfn.XLOOKUP($F8648,accounts!$A$2:$A$86,accounts!$B$2:$B$86, "Other"))</f>
        <v/>
      </c>
      <c r="H8648" s="1" t="str">
        <f t="array" ref="H8648">IF($F8648="", "", IFS(_xlfn.XLOOKUP($F8648, accounts!$A$2:$A$86, accounts!$E$2:$E$86, 0)&gt;=1000, "Enterprise", _xlfn.XLOOKUP($F8648, accounts!$A$2:$A$86, accounts!$E$2:$E$86, 0)&gt;=100, "Mid-Market", TRUE, "SMB"))</f>
        <v/>
      </c>
      <c r="I8648" s="1" t="str">
        <f t="array" ref="I8648">IF($F8648="", "", _xlfn.XLOOKUP($F8648,accounts!$A$2:$A$86,accounts!$F$2:$F$86, "Other"))</f>
        <v/>
      </c>
      <c r="J8648" s="1" t="s">
        <v>324</v>
      </c>
    </row>
    <row r="8649">
      <c r="A8649" s="1" t="s">
        <v>8854</v>
      </c>
      <c r="B8649" s="1" t="s">
        <v>24</v>
      </c>
      <c r="C8649" s="1" t="str">
        <f t="array" ref="C8649">_xlfn.XLOOKUP($B8649, sales_teams!$A$2:$A$36, sales_teams!$B$2:$B$36)</f>
        <v>Melvin Marxen</v>
      </c>
      <c r="D8649" s="1" t="str">
        <f t="array" ref="D8649">_xlfn.XLOOKUP($B8649, sales_teams!$A$2:$A$36, sales_teams!$C$2:$C$36)</f>
        <v>Central</v>
      </c>
      <c r="E8649" s="1" t="s">
        <v>109</v>
      </c>
      <c r="G8649" s="1" t="str">
        <f t="array" ref="G8649">IF($F8649="", "", _xlfn.XLOOKUP($F8649,accounts!$A$2:$A$86,accounts!$B$2:$B$86, "Other"))</f>
        <v/>
      </c>
      <c r="H8649" s="1" t="str">
        <f t="array" ref="H8649">IF($F8649="", "", IFS(_xlfn.XLOOKUP($F8649, accounts!$A$2:$A$86, accounts!$E$2:$E$86, 0)&gt;=1000, "Enterprise", _xlfn.XLOOKUP($F8649, accounts!$A$2:$A$86, accounts!$E$2:$E$86, 0)&gt;=100, "Mid-Market", TRUE, "SMB"))</f>
        <v/>
      </c>
      <c r="I8649" s="1" t="str">
        <f t="array" ref="I8649">IF($F8649="", "", _xlfn.XLOOKUP($F8649,accounts!$A$2:$A$86,accounts!$F$2:$F$86, "Other"))</f>
        <v/>
      </c>
      <c r="J8649" s="1" t="s">
        <v>324</v>
      </c>
    </row>
    <row r="8650">
      <c r="A8650" s="1" t="s">
        <v>8855</v>
      </c>
      <c r="B8650" s="1" t="s">
        <v>24</v>
      </c>
      <c r="C8650" s="1" t="str">
        <f t="array" ref="C8650">_xlfn.XLOOKUP($B8650, sales_teams!$A$2:$A$36, sales_teams!$B$2:$B$36)</f>
        <v>Melvin Marxen</v>
      </c>
      <c r="D8650" s="1" t="str">
        <f t="array" ref="D8650">_xlfn.XLOOKUP($B8650, sales_teams!$A$2:$A$36, sales_teams!$C$2:$C$36)</f>
        <v>Central</v>
      </c>
      <c r="E8650" s="1" t="s">
        <v>109</v>
      </c>
      <c r="G8650" s="1" t="str">
        <f t="array" ref="G8650">IF($F8650="", "", _xlfn.XLOOKUP($F8650,accounts!$A$2:$A$86,accounts!$B$2:$B$86, "Other"))</f>
        <v/>
      </c>
      <c r="H8650" s="1" t="str">
        <f t="array" ref="H8650">IF($F8650="", "", IFS(_xlfn.XLOOKUP($F8650, accounts!$A$2:$A$86, accounts!$E$2:$E$86, 0)&gt;=1000, "Enterprise", _xlfn.XLOOKUP($F8650, accounts!$A$2:$A$86, accounts!$E$2:$E$86, 0)&gt;=100, "Mid-Market", TRUE, "SMB"))</f>
        <v/>
      </c>
      <c r="I8650" s="1" t="str">
        <f t="array" ref="I8650">IF($F8650="", "", _xlfn.XLOOKUP($F8650,accounts!$A$2:$A$86,accounts!$F$2:$F$86, "Other"))</f>
        <v/>
      </c>
      <c r="J8650" s="1" t="s">
        <v>324</v>
      </c>
    </row>
    <row r="8651">
      <c r="A8651" s="1" t="s">
        <v>8856</v>
      </c>
      <c r="B8651" s="1" t="s">
        <v>24</v>
      </c>
      <c r="C8651" s="1" t="str">
        <f t="array" ref="C8651">_xlfn.XLOOKUP($B8651, sales_teams!$A$2:$A$36, sales_teams!$B$2:$B$36)</f>
        <v>Melvin Marxen</v>
      </c>
      <c r="D8651" s="1" t="str">
        <f t="array" ref="D8651">_xlfn.XLOOKUP($B8651, sales_teams!$A$2:$A$36, sales_teams!$C$2:$C$36)</f>
        <v>Central</v>
      </c>
      <c r="E8651" s="1" t="s">
        <v>109</v>
      </c>
      <c r="G8651" s="1" t="str">
        <f t="array" ref="G8651">IF($F8651="", "", _xlfn.XLOOKUP($F8651,accounts!$A$2:$A$86,accounts!$B$2:$B$86, "Other"))</f>
        <v/>
      </c>
      <c r="H8651" s="1" t="str">
        <f t="array" ref="H8651">IF($F8651="", "", IFS(_xlfn.XLOOKUP($F8651, accounts!$A$2:$A$86, accounts!$E$2:$E$86, 0)&gt;=1000, "Enterprise", _xlfn.XLOOKUP($F8651, accounts!$A$2:$A$86, accounts!$E$2:$E$86, 0)&gt;=100, "Mid-Market", TRUE, "SMB"))</f>
        <v/>
      </c>
      <c r="I8651" s="1" t="str">
        <f t="array" ref="I8651">IF($F8651="", "", _xlfn.XLOOKUP($F8651,accounts!$A$2:$A$86,accounts!$F$2:$F$86, "Other"))</f>
        <v/>
      </c>
      <c r="J8651" s="1" t="s">
        <v>324</v>
      </c>
    </row>
    <row r="8652">
      <c r="A8652" s="1" t="s">
        <v>8857</v>
      </c>
      <c r="B8652" s="1" t="s">
        <v>24</v>
      </c>
      <c r="C8652" s="1" t="str">
        <f t="array" ref="C8652">_xlfn.XLOOKUP($B8652, sales_teams!$A$2:$A$36, sales_teams!$B$2:$B$36)</f>
        <v>Melvin Marxen</v>
      </c>
      <c r="D8652" s="1" t="str">
        <f t="array" ref="D8652">_xlfn.XLOOKUP($B8652, sales_teams!$A$2:$A$36, sales_teams!$C$2:$C$36)</f>
        <v>Central</v>
      </c>
      <c r="E8652" s="1" t="s">
        <v>194</v>
      </c>
      <c r="G8652" s="1" t="str">
        <f t="array" ref="G8652">IF($F8652="", "", _xlfn.XLOOKUP($F8652,accounts!$A$2:$A$86,accounts!$B$2:$B$86, "Other"))</f>
        <v/>
      </c>
      <c r="H8652" s="1" t="str">
        <f t="array" ref="H8652">IF($F8652="", "", IFS(_xlfn.XLOOKUP($F8652, accounts!$A$2:$A$86, accounts!$E$2:$E$86, 0)&gt;=1000, "Enterprise", _xlfn.XLOOKUP($F8652, accounts!$A$2:$A$86, accounts!$E$2:$E$86, 0)&gt;=100, "Mid-Market", TRUE, "SMB"))</f>
        <v/>
      </c>
      <c r="I8652" s="1" t="str">
        <f t="array" ref="I8652">IF($F8652="", "", _xlfn.XLOOKUP($F8652,accounts!$A$2:$A$86,accounts!$F$2:$F$86, "Other"))</f>
        <v/>
      </c>
      <c r="J8652" s="1" t="s">
        <v>324</v>
      </c>
    </row>
    <row r="8653">
      <c r="A8653" s="1" t="s">
        <v>8858</v>
      </c>
      <c r="B8653" s="1" t="s">
        <v>24</v>
      </c>
      <c r="C8653" s="1" t="str">
        <f t="array" ref="C8653">_xlfn.XLOOKUP($B8653, sales_teams!$A$2:$A$36, sales_teams!$B$2:$B$36)</f>
        <v>Melvin Marxen</v>
      </c>
      <c r="D8653" s="1" t="str">
        <f t="array" ref="D8653">_xlfn.XLOOKUP($B8653, sales_teams!$A$2:$A$36, sales_teams!$C$2:$C$36)</f>
        <v>Central</v>
      </c>
      <c r="E8653" s="1" t="s">
        <v>194</v>
      </c>
      <c r="G8653" s="1" t="str">
        <f t="array" ref="G8653">IF($F8653="", "", _xlfn.XLOOKUP($F8653,accounts!$A$2:$A$86,accounts!$B$2:$B$86, "Other"))</f>
        <v/>
      </c>
      <c r="H8653" s="1" t="str">
        <f t="array" ref="H8653">IF($F8653="", "", IFS(_xlfn.XLOOKUP($F8653, accounts!$A$2:$A$86, accounts!$E$2:$E$86, 0)&gt;=1000, "Enterprise", _xlfn.XLOOKUP($F8653, accounts!$A$2:$A$86, accounts!$E$2:$E$86, 0)&gt;=100, "Mid-Market", TRUE, "SMB"))</f>
        <v/>
      </c>
      <c r="I8653" s="1" t="str">
        <f t="array" ref="I8653">IF($F8653="", "", _xlfn.XLOOKUP($F8653,accounts!$A$2:$A$86,accounts!$F$2:$F$86, "Other"))</f>
        <v/>
      </c>
      <c r="J8653" s="1" t="s">
        <v>324</v>
      </c>
    </row>
    <row r="8654">
      <c r="A8654" s="1" t="s">
        <v>8859</v>
      </c>
      <c r="B8654" s="1" t="s">
        <v>24</v>
      </c>
      <c r="C8654" s="1" t="str">
        <f t="array" ref="C8654">_xlfn.XLOOKUP($B8654, sales_teams!$A$2:$A$36, sales_teams!$B$2:$B$36)</f>
        <v>Melvin Marxen</v>
      </c>
      <c r="D8654" s="1" t="str">
        <f t="array" ref="D8654">_xlfn.XLOOKUP($B8654, sales_teams!$A$2:$A$36, sales_teams!$C$2:$C$36)</f>
        <v>Central</v>
      </c>
      <c r="E8654" s="1" t="s">
        <v>194</v>
      </c>
      <c r="G8654" s="1" t="str">
        <f t="array" ref="G8654">IF($F8654="", "", _xlfn.XLOOKUP($F8654,accounts!$A$2:$A$86,accounts!$B$2:$B$86, "Other"))</f>
        <v/>
      </c>
      <c r="H8654" s="1" t="str">
        <f t="array" ref="H8654">IF($F8654="", "", IFS(_xlfn.XLOOKUP($F8654, accounts!$A$2:$A$86, accounts!$E$2:$E$86, 0)&gt;=1000, "Enterprise", _xlfn.XLOOKUP($F8654, accounts!$A$2:$A$86, accounts!$E$2:$E$86, 0)&gt;=100, "Mid-Market", TRUE, "SMB"))</f>
        <v/>
      </c>
      <c r="I8654" s="1" t="str">
        <f t="array" ref="I8654">IF($F8654="", "", _xlfn.XLOOKUP($F8654,accounts!$A$2:$A$86,accounts!$F$2:$F$86, "Other"))</f>
        <v/>
      </c>
      <c r="J8654" s="1" t="s">
        <v>324</v>
      </c>
    </row>
    <row r="8655">
      <c r="A8655" s="1" t="s">
        <v>8860</v>
      </c>
      <c r="B8655" s="1" t="s">
        <v>24</v>
      </c>
      <c r="C8655" s="1" t="str">
        <f t="array" ref="C8655">_xlfn.XLOOKUP($B8655, sales_teams!$A$2:$A$36, sales_teams!$B$2:$B$36)</f>
        <v>Melvin Marxen</v>
      </c>
      <c r="D8655" s="1" t="str">
        <f t="array" ref="D8655">_xlfn.XLOOKUP($B8655, sales_teams!$A$2:$A$36, sales_teams!$C$2:$C$36)</f>
        <v>Central</v>
      </c>
      <c r="E8655" s="1" t="s">
        <v>194</v>
      </c>
      <c r="G8655" s="1" t="str">
        <f t="array" ref="G8655">IF($F8655="", "", _xlfn.XLOOKUP($F8655,accounts!$A$2:$A$86,accounts!$B$2:$B$86, "Other"))</f>
        <v/>
      </c>
      <c r="H8655" s="1" t="str">
        <f t="array" ref="H8655">IF($F8655="", "", IFS(_xlfn.XLOOKUP($F8655, accounts!$A$2:$A$86, accounts!$E$2:$E$86, 0)&gt;=1000, "Enterprise", _xlfn.XLOOKUP($F8655, accounts!$A$2:$A$86, accounts!$E$2:$E$86, 0)&gt;=100, "Mid-Market", TRUE, "SMB"))</f>
        <v/>
      </c>
      <c r="I8655" s="1" t="str">
        <f t="array" ref="I8655">IF($F8655="", "", _xlfn.XLOOKUP($F8655,accounts!$A$2:$A$86,accounts!$F$2:$F$86, "Other"))</f>
        <v/>
      </c>
      <c r="J8655" s="1" t="s">
        <v>324</v>
      </c>
    </row>
    <row r="8656">
      <c r="A8656" s="1" t="s">
        <v>8861</v>
      </c>
      <c r="B8656" s="1" t="s">
        <v>24</v>
      </c>
      <c r="C8656" s="1" t="str">
        <f t="array" ref="C8656">_xlfn.XLOOKUP($B8656, sales_teams!$A$2:$A$36, sales_teams!$B$2:$B$36)</f>
        <v>Melvin Marxen</v>
      </c>
      <c r="D8656" s="1" t="str">
        <f t="array" ref="D8656">_xlfn.XLOOKUP($B8656, sales_teams!$A$2:$A$36, sales_teams!$C$2:$C$36)</f>
        <v>Central</v>
      </c>
      <c r="E8656" s="1" t="s">
        <v>194</v>
      </c>
      <c r="G8656" s="1" t="str">
        <f t="array" ref="G8656">IF($F8656="", "", _xlfn.XLOOKUP($F8656,accounts!$A$2:$A$86,accounts!$B$2:$B$86, "Other"))</f>
        <v/>
      </c>
      <c r="H8656" s="1" t="str">
        <f t="array" ref="H8656">IF($F8656="", "", IFS(_xlfn.XLOOKUP($F8656, accounts!$A$2:$A$86, accounts!$E$2:$E$86, 0)&gt;=1000, "Enterprise", _xlfn.XLOOKUP($F8656, accounts!$A$2:$A$86, accounts!$E$2:$E$86, 0)&gt;=100, "Mid-Market", TRUE, "SMB"))</f>
        <v/>
      </c>
      <c r="I8656" s="1" t="str">
        <f t="array" ref="I8656">IF($F8656="", "", _xlfn.XLOOKUP($F8656,accounts!$A$2:$A$86,accounts!$F$2:$F$86, "Other"))</f>
        <v/>
      </c>
      <c r="J8656" s="1" t="s">
        <v>324</v>
      </c>
    </row>
    <row r="8657">
      <c r="A8657" s="1" t="s">
        <v>8862</v>
      </c>
      <c r="B8657" s="1" t="s">
        <v>24</v>
      </c>
      <c r="C8657" s="1" t="str">
        <f t="array" ref="C8657">_xlfn.XLOOKUP($B8657, sales_teams!$A$2:$A$36, sales_teams!$B$2:$B$36)</f>
        <v>Melvin Marxen</v>
      </c>
      <c r="D8657" s="1" t="str">
        <f t="array" ref="D8657">_xlfn.XLOOKUP($B8657, sales_teams!$A$2:$A$36, sales_teams!$C$2:$C$36)</f>
        <v>Central</v>
      </c>
      <c r="E8657" s="1" t="s">
        <v>148</v>
      </c>
      <c r="F8657" s="1" t="s">
        <v>83</v>
      </c>
      <c r="G8657" s="1" t="str">
        <f t="array" ref="G8657">IF($F8657="", "", _xlfn.XLOOKUP($F8657,accounts!$A$2:$A$86,accounts!$B$2:$B$86, "Other"))</f>
        <v>marketing</v>
      </c>
      <c r="H8657" s="1" t="str">
        <f t="array" ref="H8657">IF($F8657="", "", IFS(_xlfn.XLOOKUP($F8657, accounts!$A$2:$A$86, accounts!$E$2:$E$86, 0)&gt;=1000, "Enterprise", _xlfn.XLOOKUP($F8657, accounts!$A$2:$A$86, accounts!$E$2:$E$86, 0)&gt;=100, "Mid-Market", TRUE, "SMB"))</f>
        <v>Enterprise</v>
      </c>
      <c r="I8657" s="1" t="str">
        <f t="array" ref="I8657">IF($F8657="", "", _xlfn.XLOOKUP($F8657,accounts!$A$2:$A$86,accounts!$F$2:$F$86, "Other"))</f>
        <v>United States</v>
      </c>
      <c r="J8657" s="1" t="s">
        <v>324</v>
      </c>
    </row>
    <row r="8658">
      <c r="A8658" s="1" t="s">
        <v>8863</v>
      </c>
      <c r="B8658" s="1" t="s">
        <v>24</v>
      </c>
      <c r="C8658" s="1" t="str">
        <f t="array" ref="C8658">_xlfn.XLOOKUP($B8658, sales_teams!$A$2:$A$36, sales_teams!$B$2:$B$36)</f>
        <v>Melvin Marxen</v>
      </c>
      <c r="D8658" s="1" t="str">
        <f t="array" ref="D8658">_xlfn.XLOOKUP($B8658, sales_teams!$A$2:$A$36, sales_teams!$C$2:$C$36)</f>
        <v>Central</v>
      </c>
      <c r="E8658" s="1" t="s">
        <v>148</v>
      </c>
      <c r="F8658" s="1" t="s">
        <v>89</v>
      </c>
      <c r="G8658" s="1" t="str">
        <f t="array" ref="G8658">IF($F8658="", "", _xlfn.XLOOKUP($F8658,accounts!$A$2:$A$86,accounts!$B$2:$B$86, "Other"))</f>
        <v>finance</v>
      </c>
      <c r="H8658" s="1" t="str">
        <f t="array" ref="H8658">IF($F8658="", "", IFS(_xlfn.XLOOKUP($F8658, accounts!$A$2:$A$86, accounts!$E$2:$E$86, 0)&gt;=1000, "Enterprise", _xlfn.XLOOKUP($F8658, accounts!$A$2:$A$86, accounts!$E$2:$E$86, 0)&gt;=100, "Mid-Market", TRUE, "SMB"))</f>
        <v>Enterprise</v>
      </c>
      <c r="I8658" s="1" t="str">
        <f t="array" ref="I8658">IF($F8658="", "", _xlfn.XLOOKUP($F8658,accounts!$A$2:$A$86,accounts!$F$2:$F$86, "Other"))</f>
        <v>United States</v>
      </c>
      <c r="J8658" s="1" t="s">
        <v>324</v>
      </c>
    </row>
    <row r="8659">
      <c r="A8659" s="1" t="s">
        <v>8864</v>
      </c>
      <c r="B8659" s="1" t="s">
        <v>24</v>
      </c>
      <c r="C8659" s="1" t="str">
        <f t="array" ref="C8659">_xlfn.XLOOKUP($B8659, sales_teams!$A$2:$A$36, sales_teams!$B$2:$B$36)</f>
        <v>Melvin Marxen</v>
      </c>
      <c r="D8659" s="1" t="str">
        <f t="array" ref="D8659">_xlfn.XLOOKUP($B8659, sales_teams!$A$2:$A$36, sales_teams!$C$2:$C$36)</f>
        <v>Central</v>
      </c>
      <c r="E8659" s="1" t="s">
        <v>148</v>
      </c>
      <c r="F8659" s="1" t="s">
        <v>128</v>
      </c>
      <c r="G8659" s="1" t="str">
        <f t="array" ref="G8659">IF($F8659="", "", _xlfn.XLOOKUP($F8659,accounts!$A$2:$A$86,accounts!$B$2:$B$86, "Other"))</f>
        <v>marketing</v>
      </c>
      <c r="H8659" s="1" t="str">
        <f t="array" ref="H8659">IF($F8659="", "", IFS(_xlfn.XLOOKUP($F8659, accounts!$A$2:$A$86, accounts!$E$2:$E$86, 0)&gt;=1000, "Enterprise", _xlfn.XLOOKUP($F8659, accounts!$A$2:$A$86, accounts!$E$2:$E$86, 0)&gt;=100, "Mid-Market", TRUE, "SMB"))</f>
        <v>Enterprise</v>
      </c>
      <c r="I8659" s="1" t="str">
        <f t="array" ref="I8659">IF($F8659="", "", _xlfn.XLOOKUP($F8659,accounts!$A$2:$A$86,accounts!$F$2:$F$86, "Other"))</f>
        <v>United States</v>
      </c>
      <c r="J8659" s="1" t="s">
        <v>324</v>
      </c>
    </row>
    <row r="8660">
      <c r="A8660" s="1" t="s">
        <v>8865</v>
      </c>
      <c r="B8660" s="1" t="s">
        <v>24</v>
      </c>
      <c r="C8660" s="1" t="str">
        <f t="array" ref="C8660">_xlfn.XLOOKUP($B8660, sales_teams!$A$2:$A$36, sales_teams!$B$2:$B$36)</f>
        <v>Melvin Marxen</v>
      </c>
      <c r="D8660" s="1" t="str">
        <f t="array" ref="D8660">_xlfn.XLOOKUP($B8660, sales_teams!$A$2:$A$36, sales_teams!$C$2:$C$36)</f>
        <v>Central</v>
      </c>
      <c r="E8660" s="1" t="s">
        <v>148</v>
      </c>
      <c r="F8660" s="1" t="s">
        <v>143</v>
      </c>
      <c r="G8660" s="1" t="str">
        <f t="array" ref="G8660">IF($F8660="", "", _xlfn.XLOOKUP($F8660,accounts!$A$2:$A$86,accounts!$B$2:$B$86, "Other"))</f>
        <v>entertainment</v>
      </c>
      <c r="H8660" s="1" t="str">
        <f t="array" ref="H8660">IF($F8660="", "", IFS(_xlfn.XLOOKUP($F8660, accounts!$A$2:$A$86, accounts!$E$2:$E$86, 0)&gt;=1000, "Enterprise", _xlfn.XLOOKUP($F8660, accounts!$A$2:$A$86, accounts!$E$2:$E$86, 0)&gt;=100, "Mid-Market", TRUE, "SMB"))</f>
        <v>Mid-Market</v>
      </c>
      <c r="I8660" s="1" t="str">
        <f t="array" ref="I8660">IF($F8660="", "", _xlfn.XLOOKUP($F8660,accounts!$A$2:$A$86,accounts!$F$2:$F$86, "Other"))</f>
        <v>United States</v>
      </c>
      <c r="J8660" s="1" t="s">
        <v>324</v>
      </c>
    </row>
    <row r="8661">
      <c r="A8661" s="1" t="s">
        <v>8866</v>
      </c>
      <c r="B8661" s="1" t="s">
        <v>24</v>
      </c>
      <c r="C8661" s="1" t="str">
        <f t="array" ref="C8661">_xlfn.XLOOKUP($B8661, sales_teams!$A$2:$A$36, sales_teams!$B$2:$B$36)</f>
        <v>Melvin Marxen</v>
      </c>
      <c r="D8661" s="1" t="str">
        <f t="array" ref="D8661">_xlfn.XLOOKUP($B8661, sales_teams!$A$2:$A$36, sales_teams!$C$2:$C$36)</f>
        <v>Central</v>
      </c>
      <c r="E8661" s="1" t="s">
        <v>148</v>
      </c>
      <c r="G8661" s="1" t="str">
        <f t="array" ref="G8661">IF($F8661="", "", _xlfn.XLOOKUP($F8661,accounts!$A$2:$A$86,accounts!$B$2:$B$86, "Other"))</f>
        <v/>
      </c>
      <c r="H8661" s="1" t="str">
        <f t="array" ref="H8661">IF($F8661="", "", IFS(_xlfn.XLOOKUP($F8661, accounts!$A$2:$A$86, accounts!$E$2:$E$86, 0)&gt;=1000, "Enterprise", _xlfn.XLOOKUP($F8661, accounts!$A$2:$A$86, accounts!$E$2:$E$86, 0)&gt;=100, "Mid-Market", TRUE, "SMB"))</f>
        <v/>
      </c>
      <c r="I8661" s="1" t="str">
        <f t="array" ref="I8661">IF($F8661="", "", _xlfn.XLOOKUP($F8661,accounts!$A$2:$A$86,accounts!$F$2:$F$86, "Other"))</f>
        <v/>
      </c>
      <c r="J8661" s="1" t="s">
        <v>324</v>
      </c>
    </row>
    <row r="8662">
      <c r="A8662" s="1" t="s">
        <v>8867</v>
      </c>
      <c r="B8662" s="1" t="s">
        <v>24</v>
      </c>
      <c r="C8662" s="1" t="str">
        <f t="array" ref="C8662">_xlfn.XLOOKUP($B8662, sales_teams!$A$2:$A$36, sales_teams!$B$2:$B$36)</f>
        <v>Melvin Marxen</v>
      </c>
      <c r="D8662" s="1" t="str">
        <f t="array" ref="D8662">_xlfn.XLOOKUP($B8662, sales_teams!$A$2:$A$36, sales_teams!$C$2:$C$36)</f>
        <v>Central</v>
      </c>
      <c r="E8662" s="1" t="s">
        <v>148</v>
      </c>
      <c r="G8662" s="1" t="str">
        <f t="array" ref="G8662">IF($F8662="", "", _xlfn.XLOOKUP($F8662,accounts!$A$2:$A$86,accounts!$B$2:$B$86, "Other"))</f>
        <v/>
      </c>
      <c r="H8662" s="1" t="str">
        <f t="array" ref="H8662">IF($F8662="", "", IFS(_xlfn.XLOOKUP($F8662, accounts!$A$2:$A$86, accounts!$E$2:$E$86, 0)&gt;=1000, "Enterprise", _xlfn.XLOOKUP($F8662, accounts!$A$2:$A$86, accounts!$E$2:$E$86, 0)&gt;=100, "Mid-Market", TRUE, "SMB"))</f>
        <v/>
      </c>
      <c r="I8662" s="1" t="str">
        <f t="array" ref="I8662">IF($F8662="", "", _xlfn.XLOOKUP($F8662,accounts!$A$2:$A$86,accounts!$F$2:$F$86, "Other"))</f>
        <v/>
      </c>
      <c r="J8662" s="1" t="s">
        <v>324</v>
      </c>
    </row>
    <row r="8663">
      <c r="A8663" s="1" t="s">
        <v>8868</v>
      </c>
      <c r="B8663" s="1" t="s">
        <v>24</v>
      </c>
      <c r="C8663" s="1" t="str">
        <f t="array" ref="C8663">_xlfn.XLOOKUP($B8663, sales_teams!$A$2:$A$36, sales_teams!$B$2:$B$36)</f>
        <v>Melvin Marxen</v>
      </c>
      <c r="D8663" s="1" t="str">
        <f t="array" ref="D8663">_xlfn.XLOOKUP($B8663, sales_teams!$A$2:$A$36, sales_teams!$C$2:$C$36)</f>
        <v>Central</v>
      </c>
      <c r="E8663" s="1" t="s">
        <v>148</v>
      </c>
      <c r="G8663" s="1" t="str">
        <f t="array" ref="G8663">IF($F8663="", "", _xlfn.XLOOKUP($F8663,accounts!$A$2:$A$86,accounts!$B$2:$B$86, "Other"))</f>
        <v/>
      </c>
      <c r="H8663" s="1" t="str">
        <f t="array" ref="H8663">IF($F8663="", "", IFS(_xlfn.XLOOKUP($F8663, accounts!$A$2:$A$86, accounts!$E$2:$E$86, 0)&gt;=1000, "Enterprise", _xlfn.XLOOKUP($F8663, accounts!$A$2:$A$86, accounts!$E$2:$E$86, 0)&gt;=100, "Mid-Market", TRUE, "SMB"))</f>
        <v/>
      </c>
      <c r="I8663" s="1" t="str">
        <f t="array" ref="I8663">IF($F8663="", "", _xlfn.XLOOKUP($F8663,accounts!$A$2:$A$86,accounts!$F$2:$F$86, "Other"))</f>
        <v/>
      </c>
      <c r="J8663" s="1" t="s">
        <v>324</v>
      </c>
    </row>
    <row r="8664">
      <c r="A8664" s="1" t="s">
        <v>8869</v>
      </c>
      <c r="B8664" s="1" t="s">
        <v>24</v>
      </c>
      <c r="C8664" s="1" t="str">
        <f t="array" ref="C8664">_xlfn.XLOOKUP($B8664, sales_teams!$A$2:$A$36, sales_teams!$B$2:$B$36)</f>
        <v>Melvin Marxen</v>
      </c>
      <c r="D8664" s="1" t="str">
        <f t="array" ref="D8664">_xlfn.XLOOKUP($B8664, sales_teams!$A$2:$A$36, sales_teams!$C$2:$C$36)</f>
        <v>Central</v>
      </c>
      <c r="E8664" s="1" t="s">
        <v>148</v>
      </c>
      <c r="G8664" s="1" t="str">
        <f t="array" ref="G8664">IF($F8664="", "", _xlfn.XLOOKUP($F8664,accounts!$A$2:$A$86,accounts!$B$2:$B$86, "Other"))</f>
        <v/>
      </c>
      <c r="H8664" s="1" t="str">
        <f t="array" ref="H8664">IF($F8664="", "", IFS(_xlfn.XLOOKUP($F8664, accounts!$A$2:$A$86, accounts!$E$2:$E$86, 0)&gt;=1000, "Enterprise", _xlfn.XLOOKUP($F8664, accounts!$A$2:$A$86, accounts!$E$2:$E$86, 0)&gt;=100, "Mid-Market", TRUE, "SMB"))</f>
        <v/>
      </c>
      <c r="I8664" s="1" t="str">
        <f t="array" ref="I8664">IF($F8664="", "", _xlfn.XLOOKUP($F8664,accounts!$A$2:$A$86,accounts!$F$2:$F$86, "Other"))</f>
        <v/>
      </c>
      <c r="J8664" s="1" t="s">
        <v>324</v>
      </c>
    </row>
    <row r="8665">
      <c r="A8665" s="1" t="s">
        <v>8870</v>
      </c>
      <c r="B8665" s="1" t="s">
        <v>24</v>
      </c>
      <c r="C8665" s="1" t="str">
        <f t="array" ref="C8665">_xlfn.XLOOKUP($B8665, sales_teams!$A$2:$A$36, sales_teams!$B$2:$B$36)</f>
        <v>Melvin Marxen</v>
      </c>
      <c r="D8665" s="1" t="str">
        <f t="array" ref="D8665">_xlfn.XLOOKUP($B8665, sales_teams!$A$2:$A$36, sales_teams!$C$2:$C$36)</f>
        <v>Central</v>
      </c>
      <c r="E8665" s="1" t="s">
        <v>179</v>
      </c>
      <c r="F8665" s="1" t="s">
        <v>80</v>
      </c>
      <c r="G8665" s="1" t="str">
        <f t="array" ref="G8665">IF($F8665="", "", _xlfn.XLOOKUP($F8665,accounts!$A$2:$A$86,accounts!$B$2:$B$86, "Other"))</f>
        <v>technology</v>
      </c>
      <c r="H8665" s="1" t="str">
        <f t="array" ref="H8665">IF($F8665="", "", IFS(_xlfn.XLOOKUP($F8665, accounts!$A$2:$A$86, accounts!$E$2:$E$86, 0)&gt;=1000, "Enterprise", _xlfn.XLOOKUP($F8665, accounts!$A$2:$A$86, accounts!$E$2:$E$86, 0)&gt;=100, "Mid-Market", TRUE, "SMB"))</f>
        <v>Enterprise</v>
      </c>
      <c r="I8665" s="1" t="str">
        <f t="array" ref="I8665">IF($F8665="", "", _xlfn.XLOOKUP($F8665,accounts!$A$2:$A$86,accounts!$F$2:$F$86, "Other"))</f>
        <v>United States</v>
      </c>
      <c r="J8665" s="1" t="s">
        <v>324</v>
      </c>
    </row>
    <row r="8666">
      <c r="A8666" s="1" t="s">
        <v>8871</v>
      </c>
      <c r="B8666" s="1" t="s">
        <v>24</v>
      </c>
      <c r="C8666" s="1" t="str">
        <f t="array" ref="C8666">_xlfn.XLOOKUP($B8666, sales_teams!$A$2:$A$36, sales_teams!$B$2:$B$36)</f>
        <v>Melvin Marxen</v>
      </c>
      <c r="D8666" s="1" t="str">
        <f t="array" ref="D8666">_xlfn.XLOOKUP($B8666, sales_teams!$A$2:$A$36, sales_teams!$C$2:$C$36)</f>
        <v>Central</v>
      </c>
      <c r="E8666" s="1" t="s">
        <v>179</v>
      </c>
      <c r="F8666" s="1" t="s">
        <v>85</v>
      </c>
      <c r="G8666" s="1" t="str">
        <f t="array" ref="G8666">IF($F8666="", "", _xlfn.XLOOKUP($F8666,accounts!$A$2:$A$86,accounts!$B$2:$B$86, "Other"))</f>
        <v>telecommunications</v>
      </c>
      <c r="H8666" s="1" t="str">
        <f t="array" ref="H8666">IF($F8666="", "", IFS(_xlfn.XLOOKUP($F8666, accounts!$A$2:$A$86, accounts!$E$2:$E$86, 0)&gt;=1000, "Enterprise", _xlfn.XLOOKUP($F8666, accounts!$A$2:$A$86, accounts!$E$2:$E$86, 0)&gt;=100, "Mid-Market", TRUE, "SMB"))</f>
        <v>Enterprise</v>
      </c>
      <c r="I8666" s="1" t="str">
        <f t="array" ref="I8666">IF($F8666="", "", _xlfn.XLOOKUP($F8666,accounts!$A$2:$A$86,accounts!$F$2:$F$86, "Other"))</f>
        <v>United States</v>
      </c>
      <c r="J8666" s="1" t="s">
        <v>324</v>
      </c>
    </row>
    <row r="8667">
      <c r="A8667" s="1" t="s">
        <v>8872</v>
      </c>
      <c r="B8667" s="1" t="s">
        <v>24</v>
      </c>
      <c r="C8667" s="1" t="str">
        <f t="array" ref="C8667">_xlfn.XLOOKUP($B8667, sales_teams!$A$2:$A$36, sales_teams!$B$2:$B$36)</f>
        <v>Melvin Marxen</v>
      </c>
      <c r="D8667" s="1" t="str">
        <f t="array" ref="D8667">_xlfn.XLOOKUP($B8667, sales_teams!$A$2:$A$36, sales_teams!$C$2:$C$36)</f>
        <v>Central</v>
      </c>
      <c r="E8667" s="1" t="s">
        <v>179</v>
      </c>
      <c r="F8667" s="1" t="s">
        <v>110</v>
      </c>
      <c r="G8667" s="1" t="str">
        <f t="array" ref="G8667">IF($F8667="", "", _xlfn.XLOOKUP($F8667,accounts!$A$2:$A$86,accounts!$B$2:$B$86, "Other"))</f>
        <v>technology</v>
      </c>
      <c r="H8667" s="1" t="str">
        <f t="array" ref="H8667">IF($F8667="", "", IFS(_xlfn.XLOOKUP($F8667, accounts!$A$2:$A$86, accounts!$E$2:$E$86, 0)&gt;=1000, "Enterprise", _xlfn.XLOOKUP($F8667, accounts!$A$2:$A$86, accounts!$E$2:$E$86, 0)&gt;=100, "Mid-Market", TRUE, "SMB"))</f>
        <v>Enterprise</v>
      </c>
      <c r="I8667" s="1" t="str">
        <f t="array" ref="I8667">IF($F8667="", "", _xlfn.XLOOKUP($F8667,accounts!$A$2:$A$86,accounts!$F$2:$F$86, "Other"))</f>
        <v>Norway</v>
      </c>
      <c r="J8667" s="1" t="s">
        <v>324</v>
      </c>
    </row>
    <row r="8668">
      <c r="A8668" s="1" t="s">
        <v>8873</v>
      </c>
      <c r="B8668" s="1" t="s">
        <v>24</v>
      </c>
      <c r="C8668" s="1" t="str">
        <f t="array" ref="C8668">_xlfn.XLOOKUP($B8668, sales_teams!$A$2:$A$36, sales_teams!$B$2:$B$36)</f>
        <v>Melvin Marxen</v>
      </c>
      <c r="D8668" s="1" t="str">
        <f t="array" ref="D8668">_xlfn.XLOOKUP($B8668, sales_teams!$A$2:$A$36, sales_teams!$C$2:$C$36)</f>
        <v>Central</v>
      </c>
      <c r="E8668" s="1" t="s">
        <v>179</v>
      </c>
      <c r="F8668" s="1" t="s">
        <v>145</v>
      </c>
      <c r="G8668" s="1" t="str">
        <f t="array" ref="G8668">IF($F8668="", "", _xlfn.XLOOKUP($F8668,accounts!$A$2:$A$86,accounts!$B$2:$B$86, "Other"))</f>
        <v>technology</v>
      </c>
      <c r="H8668" s="1" t="str">
        <f t="array" ref="H8668">IF($F8668="", "", IFS(_xlfn.XLOOKUP($F8668, accounts!$A$2:$A$86, accounts!$E$2:$E$86, 0)&gt;=1000, "Enterprise", _xlfn.XLOOKUP($F8668, accounts!$A$2:$A$86, accounts!$E$2:$E$86, 0)&gt;=100, "Mid-Market", TRUE, "SMB"))</f>
        <v>Enterprise</v>
      </c>
      <c r="I8668" s="1" t="str">
        <f t="array" ref="I8668">IF($F8668="", "", _xlfn.XLOOKUP($F8668,accounts!$A$2:$A$86,accounts!$F$2:$F$86, "Other"))</f>
        <v>Panama</v>
      </c>
      <c r="J8668" s="1" t="s">
        <v>324</v>
      </c>
    </row>
    <row r="8669">
      <c r="A8669" s="1" t="s">
        <v>8874</v>
      </c>
      <c r="B8669" s="1" t="s">
        <v>24</v>
      </c>
      <c r="C8669" s="1" t="str">
        <f t="array" ref="C8669">_xlfn.XLOOKUP($B8669, sales_teams!$A$2:$A$36, sales_teams!$B$2:$B$36)</f>
        <v>Melvin Marxen</v>
      </c>
      <c r="D8669" s="1" t="str">
        <f t="array" ref="D8669">_xlfn.XLOOKUP($B8669, sales_teams!$A$2:$A$36, sales_teams!$C$2:$C$36)</f>
        <v>Central</v>
      </c>
      <c r="E8669" s="1" t="s">
        <v>179</v>
      </c>
      <c r="G8669" s="1" t="str">
        <f t="array" ref="G8669">IF($F8669="", "", _xlfn.XLOOKUP($F8669,accounts!$A$2:$A$86,accounts!$B$2:$B$86, "Other"))</f>
        <v/>
      </c>
      <c r="H8669" s="1" t="str">
        <f t="array" ref="H8669">IF($F8669="", "", IFS(_xlfn.XLOOKUP($F8669, accounts!$A$2:$A$86, accounts!$E$2:$E$86, 0)&gt;=1000, "Enterprise", _xlfn.XLOOKUP($F8669, accounts!$A$2:$A$86, accounts!$E$2:$E$86, 0)&gt;=100, "Mid-Market", TRUE, "SMB"))</f>
        <v/>
      </c>
      <c r="I8669" s="1" t="str">
        <f t="array" ref="I8669">IF($F8669="", "", _xlfn.XLOOKUP($F8669,accounts!$A$2:$A$86,accounts!$F$2:$F$86, "Other"))</f>
        <v/>
      </c>
      <c r="J8669" s="1" t="s">
        <v>324</v>
      </c>
    </row>
    <row r="8670">
      <c r="A8670" s="1" t="s">
        <v>8875</v>
      </c>
      <c r="B8670" s="1" t="s">
        <v>24</v>
      </c>
      <c r="C8670" s="1" t="str">
        <f t="array" ref="C8670">_xlfn.XLOOKUP($B8670, sales_teams!$A$2:$A$36, sales_teams!$B$2:$B$36)</f>
        <v>Melvin Marxen</v>
      </c>
      <c r="D8670" s="1" t="str">
        <f t="array" ref="D8670">_xlfn.XLOOKUP($B8670, sales_teams!$A$2:$A$36, sales_teams!$C$2:$C$36)</f>
        <v>Central</v>
      </c>
      <c r="E8670" s="1" t="s">
        <v>179</v>
      </c>
      <c r="G8670" s="1" t="str">
        <f t="array" ref="G8670">IF($F8670="", "", _xlfn.XLOOKUP($F8670,accounts!$A$2:$A$86,accounts!$B$2:$B$86, "Other"))</f>
        <v/>
      </c>
      <c r="H8670" s="1" t="str">
        <f t="array" ref="H8670">IF($F8670="", "", IFS(_xlfn.XLOOKUP($F8670, accounts!$A$2:$A$86, accounts!$E$2:$E$86, 0)&gt;=1000, "Enterprise", _xlfn.XLOOKUP($F8670, accounts!$A$2:$A$86, accounts!$E$2:$E$86, 0)&gt;=100, "Mid-Market", TRUE, "SMB"))</f>
        <v/>
      </c>
      <c r="I8670" s="1" t="str">
        <f t="array" ref="I8670">IF($F8670="", "", _xlfn.XLOOKUP($F8670,accounts!$A$2:$A$86,accounts!$F$2:$F$86, "Other"))</f>
        <v/>
      </c>
      <c r="J8670" s="1" t="s">
        <v>324</v>
      </c>
    </row>
    <row r="8671">
      <c r="A8671" s="1" t="s">
        <v>8876</v>
      </c>
      <c r="B8671" s="1" t="s">
        <v>24</v>
      </c>
      <c r="C8671" s="1" t="str">
        <f t="array" ref="C8671">_xlfn.XLOOKUP($B8671, sales_teams!$A$2:$A$36, sales_teams!$B$2:$B$36)</f>
        <v>Melvin Marxen</v>
      </c>
      <c r="D8671" s="1" t="str">
        <f t="array" ref="D8671">_xlfn.XLOOKUP($B8671, sales_teams!$A$2:$A$36, sales_teams!$C$2:$C$36)</f>
        <v>Central</v>
      </c>
      <c r="E8671" s="1" t="s">
        <v>179</v>
      </c>
      <c r="G8671" s="1" t="str">
        <f t="array" ref="G8671">IF($F8671="", "", _xlfn.XLOOKUP($F8671,accounts!$A$2:$A$86,accounts!$B$2:$B$86, "Other"))</f>
        <v/>
      </c>
      <c r="H8671" s="1" t="str">
        <f t="array" ref="H8671">IF($F8671="", "", IFS(_xlfn.XLOOKUP($F8671, accounts!$A$2:$A$86, accounts!$E$2:$E$86, 0)&gt;=1000, "Enterprise", _xlfn.XLOOKUP($F8671, accounts!$A$2:$A$86, accounts!$E$2:$E$86, 0)&gt;=100, "Mid-Market", TRUE, "SMB"))</f>
        <v/>
      </c>
      <c r="I8671" s="1" t="str">
        <f t="array" ref="I8671">IF($F8671="", "", _xlfn.XLOOKUP($F8671,accounts!$A$2:$A$86,accounts!$F$2:$F$86, "Other"))</f>
        <v/>
      </c>
      <c r="J8671" s="1" t="s">
        <v>324</v>
      </c>
    </row>
    <row r="8672">
      <c r="A8672" s="1" t="s">
        <v>8877</v>
      </c>
      <c r="B8672" s="1" t="s">
        <v>24</v>
      </c>
      <c r="C8672" s="1" t="str">
        <f t="array" ref="C8672">_xlfn.XLOOKUP($B8672, sales_teams!$A$2:$A$36, sales_teams!$B$2:$B$36)</f>
        <v>Melvin Marxen</v>
      </c>
      <c r="D8672" s="1" t="str">
        <f t="array" ref="D8672">_xlfn.XLOOKUP($B8672, sales_teams!$A$2:$A$36, sales_teams!$C$2:$C$36)</f>
        <v>Central</v>
      </c>
      <c r="E8672" s="1" t="s">
        <v>179</v>
      </c>
      <c r="G8672" s="1" t="str">
        <f t="array" ref="G8672">IF($F8672="", "", _xlfn.XLOOKUP($F8672,accounts!$A$2:$A$86,accounts!$B$2:$B$86, "Other"))</f>
        <v/>
      </c>
      <c r="H8672" s="1" t="str">
        <f t="array" ref="H8672">IF($F8672="", "", IFS(_xlfn.XLOOKUP($F8672, accounts!$A$2:$A$86, accounts!$E$2:$E$86, 0)&gt;=1000, "Enterprise", _xlfn.XLOOKUP($F8672, accounts!$A$2:$A$86, accounts!$E$2:$E$86, 0)&gt;=100, "Mid-Market", TRUE, "SMB"))</f>
        <v/>
      </c>
      <c r="I8672" s="1" t="str">
        <f t="array" ref="I8672">IF($F8672="", "", _xlfn.XLOOKUP($F8672,accounts!$A$2:$A$86,accounts!$F$2:$F$86, "Other"))</f>
        <v/>
      </c>
      <c r="J8672" s="1" t="s">
        <v>324</v>
      </c>
    </row>
    <row r="8673">
      <c r="A8673" s="1" t="s">
        <v>8878</v>
      </c>
      <c r="B8673" s="1" t="s">
        <v>24</v>
      </c>
      <c r="C8673" s="1" t="str">
        <f t="array" ref="C8673">_xlfn.XLOOKUP($B8673, sales_teams!$A$2:$A$36, sales_teams!$B$2:$B$36)</f>
        <v>Melvin Marxen</v>
      </c>
      <c r="D8673" s="1" t="str">
        <f t="array" ref="D8673">_xlfn.XLOOKUP($B8673, sales_teams!$A$2:$A$36, sales_teams!$C$2:$C$36)</f>
        <v>Central</v>
      </c>
      <c r="E8673" s="1" t="s">
        <v>188</v>
      </c>
      <c r="F8673" s="1" t="s">
        <v>14</v>
      </c>
      <c r="G8673" s="1" t="str">
        <f t="array" ref="G8673">IF($F8673="", "", _xlfn.XLOOKUP($F8673,accounts!$A$2:$A$86,accounts!$B$2:$B$86, "Other"))</f>
        <v>technology</v>
      </c>
      <c r="H8673" s="1" t="str">
        <f t="array" ref="H8673">IF($F8673="", "", IFS(_xlfn.XLOOKUP($F8673, accounts!$A$2:$A$86, accounts!$E$2:$E$86, 0)&gt;=1000, "Enterprise", _xlfn.XLOOKUP($F8673, accounts!$A$2:$A$86, accounts!$E$2:$E$86, 0)&gt;=100, "Mid-Market", TRUE, "SMB"))</f>
        <v>Enterprise</v>
      </c>
      <c r="I8673" s="1" t="str">
        <f t="array" ref="I8673">IF($F8673="", "", _xlfn.XLOOKUP($F8673,accounts!$A$2:$A$86,accounts!$F$2:$F$86, "Other"))</f>
        <v>United States</v>
      </c>
      <c r="J8673" s="1" t="s">
        <v>324</v>
      </c>
    </row>
    <row r="8674">
      <c r="A8674" s="1" t="s">
        <v>8879</v>
      </c>
      <c r="B8674" s="1" t="s">
        <v>24</v>
      </c>
      <c r="C8674" s="1" t="str">
        <f t="array" ref="C8674">_xlfn.XLOOKUP($B8674, sales_teams!$A$2:$A$36, sales_teams!$B$2:$B$36)</f>
        <v>Melvin Marxen</v>
      </c>
      <c r="D8674" s="1" t="str">
        <f t="array" ref="D8674">_xlfn.XLOOKUP($B8674, sales_teams!$A$2:$A$36, sales_teams!$C$2:$C$36)</f>
        <v>Central</v>
      </c>
      <c r="E8674" s="1" t="s">
        <v>188</v>
      </c>
      <c r="F8674" s="1" t="s">
        <v>59</v>
      </c>
      <c r="G8674" s="1" t="str">
        <f t="array" ref="G8674">IF($F8674="", "", _xlfn.XLOOKUP($F8674,accounts!$A$2:$A$86,accounts!$B$2:$B$86, "Other"))</f>
        <v>medical</v>
      </c>
      <c r="H8674" s="1" t="str">
        <f t="array" ref="H8674">IF($F8674="", "", IFS(_xlfn.XLOOKUP($F8674, accounts!$A$2:$A$86, accounts!$E$2:$E$86, 0)&gt;=1000, "Enterprise", _xlfn.XLOOKUP($F8674, accounts!$A$2:$A$86, accounts!$E$2:$E$86, 0)&gt;=100, "Mid-Market", TRUE, "SMB"))</f>
        <v>SMB</v>
      </c>
      <c r="I8674" s="1" t="str">
        <f t="array" ref="I8674">IF($F8674="", "", _xlfn.XLOOKUP($F8674,accounts!$A$2:$A$86,accounts!$F$2:$F$86, "Other"))</f>
        <v>United States</v>
      </c>
      <c r="J8674" s="1" t="s">
        <v>324</v>
      </c>
    </row>
    <row r="8675">
      <c r="A8675" s="1" t="s">
        <v>8880</v>
      </c>
      <c r="B8675" s="1" t="s">
        <v>24</v>
      </c>
      <c r="C8675" s="1" t="str">
        <f t="array" ref="C8675">_xlfn.XLOOKUP($B8675, sales_teams!$A$2:$A$36, sales_teams!$B$2:$B$36)</f>
        <v>Melvin Marxen</v>
      </c>
      <c r="D8675" s="1" t="str">
        <f t="array" ref="D8675">_xlfn.XLOOKUP($B8675, sales_teams!$A$2:$A$36, sales_teams!$C$2:$C$36)</f>
        <v>Central</v>
      </c>
      <c r="E8675" s="1" t="s">
        <v>188</v>
      </c>
      <c r="F8675" s="1" t="s">
        <v>91</v>
      </c>
      <c r="G8675" s="1" t="str">
        <f t="array" ref="G8675">IF($F8675="", "", _xlfn.XLOOKUP($F8675,accounts!$A$2:$A$86,accounts!$B$2:$B$86, "Other"))</f>
        <v>employment</v>
      </c>
      <c r="H8675" s="1" t="str">
        <f t="array" ref="H8675">IF($F8675="", "", IFS(_xlfn.XLOOKUP($F8675, accounts!$A$2:$A$86, accounts!$E$2:$E$86, 0)&gt;=1000, "Enterprise", _xlfn.XLOOKUP($F8675, accounts!$A$2:$A$86, accounts!$E$2:$E$86, 0)&gt;=100, "Mid-Market", TRUE, "SMB"))</f>
        <v>Enterprise</v>
      </c>
      <c r="I8675" s="1" t="str">
        <f t="array" ref="I8675">IF($F8675="", "", _xlfn.XLOOKUP($F8675,accounts!$A$2:$A$86,accounts!$F$2:$F$86, "Other"))</f>
        <v>United States</v>
      </c>
      <c r="J8675" s="1" t="s">
        <v>324</v>
      </c>
    </row>
    <row r="8676">
      <c r="A8676" s="1" t="s">
        <v>8881</v>
      </c>
      <c r="B8676" s="1" t="s">
        <v>24</v>
      </c>
      <c r="C8676" s="1" t="str">
        <f t="array" ref="C8676">_xlfn.XLOOKUP($B8676, sales_teams!$A$2:$A$36, sales_teams!$B$2:$B$36)</f>
        <v>Melvin Marxen</v>
      </c>
      <c r="D8676" s="1" t="str">
        <f t="array" ref="D8676">_xlfn.XLOOKUP($B8676, sales_teams!$A$2:$A$36, sales_teams!$C$2:$C$36)</f>
        <v>Central</v>
      </c>
      <c r="E8676" s="1" t="s">
        <v>188</v>
      </c>
      <c r="F8676" s="1" t="s">
        <v>123</v>
      </c>
      <c r="G8676" s="1" t="str">
        <f t="array" ref="G8676">IF($F8676="", "", _xlfn.XLOOKUP($F8676,accounts!$A$2:$A$86,accounts!$B$2:$B$86, "Other"))</f>
        <v>technology</v>
      </c>
      <c r="H8676" s="1" t="str">
        <f t="array" ref="H8676">IF($F8676="", "", IFS(_xlfn.XLOOKUP($F8676, accounts!$A$2:$A$86, accounts!$E$2:$E$86, 0)&gt;=1000, "Enterprise", _xlfn.XLOOKUP($F8676, accounts!$A$2:$A$86, accounts!$E$2:$E$86, 0)&gt;=100, "Mid-Market", TRUE, "SMB"))</f>
        <v>Enterprise</v>
      </c>
      <c r="I8676" s="1" t="str">
        <f t="array" ref="I8676">IF($F8676="", "", _xlfn.XLOOKUP($F8676,accounts!$A$2:$A$86,accounts!$F$2:$F$86, "Other"))</f>
        <v>United States</v>
      </c>
      <c r="J8676" s="1" t="s">
        <v>324</v>
      </c>
    </row>
    <row r="8677">
      <c r="A8677" s="1" t="s">
        <v>8882</v>
      </c>
      <c r="B8677" s="1" t="s">
        <v>24</v>
      </c>
      <c r="C8677" s="1" t="str">
        <f t="array" ref="C8677">_xlfn.XLOOKUP($B8677, sales_teams!$A$2:$A$36, sales_teams!$B$2:$B$36)</f>
        <v>Melvin Marxen</v>
      </c>
      <c r="D8677" s="1" t="str">
        <f t="array" ref="D8677">_xlfn.XLOOKUP($B8677, sales_teams!$A$2:$A$36, sales_teams!$C$2:$C$36)</f>
        <v>Central</v>
      </c>
      <c r="E8677" s="1" t="s">
        <v>188</v>
      </c>
      <c r="G8677" s="1" t="str">
        <f t="array" ref="G8677">IF($F8677="", "", _xlfn.XLOOKUP($F8677,accounts!$A$2:$A$86,accounts!$B$2:$B$86, "Other"))</f>
        <v/>
      </c>
      <c r="H8677" s="1" t="str">
        <f t="array" ref="H8677">IF($F8677="", "", IFS(_xlfn.XLOOKUP($F8677, accounts!$A$2:$A$86, accounts!$E$2:$E$86, 0)&gt;=1000, "Enterprise", _xlfn.XLOOKUP($F8677, accounts!$A$2:$A$86, accounts!$E$2:$E$86, 0)&gt;=100, "Mid-Market", TRUE, "SMB"))</f>
        <v/>
      </c>
      <c r="I8677" s="1" t="str">
        <f t="array" ref="I8677">IF($F8677="", "", _xlfn.XLOOKUP($F8677,accounts!$A$2:$A$86,accounts!$F$2:$F$86, "Other"))</f>
        <v/>
      </c>
      <c r="J8677" s="1" t="s">
        <v>324</v>
      </c>
    </row>
    <row r="8678">
      <c r="A8678" s="1" t="s">
        <v>8883</v>
      </c>
      <c r="B8678" s="1" t="s">
        <v>24</v>
      </c>
      <c r="C8678" s="1" t="str">
        <f t="array" ref="C8678">_xlfn.XLOOKUP($B8678, sales_teams!$A$2:$A$36, sales_teams!$B$2:$B$36)</f>
        <v>Melvin Marxen</v>
      </c>
      <c r="D8678" s="1" t="str">
        <f t="array" ref="D8678">_xlfn.XLOOKUP($B8678, sales_teams!$A$2:$A$36, sales_teams!$C$2:$C$36)</f>
        <v>Central</v>
      </c>
      <c r="E8678" s="1" t="s">
        <v>188</v>
      </c>
      <c r="G8678" s="1" t="str">
        <f t="array" ref="G8678">IF($F8678="", "", _xlfn.XLOOKUP($F8678,accounts!$A$2:$A$86,accounts!$B$2:$B$86, "Other"))</f>
        <v/>
      </c>
      <c r="H8678" s="1" t="str">
        <f t="array" ref="H8678">IF($F8678="", "", IFS(_xlfn.XLOOKUP($F8678, accounts!$A$2:$A$86, accounts!$E$2:$E$86, 0)&gt;=1000, "Enterprise", _xlfn.XLOOKUP($F8678, accounts!$A$2:$A$86, accounts!$E$2:$E$86, 0)&gt;=100, "Mid-Market", TRUE, "SMB"))</f>
        <v/>
      </c>
      <c r="I8678" s="1" t="str">
        <f t="array" ref="I8678">IF($F8678="", "", _xlfn.XLOOKUP($F8678,accounts!$A$2:$A$86,accounts!$F$2:$F$86, "Other"))</f>
        <v/>
      </c>
      <c r="J8678" s="1" t="s">
        <v>324</v>
      </c>
    </row>
    <row r="8679">
      <c r="A8679" s="1" t="s">
        <v>8884</v>
      </c>
      <c r="B8679" s="1" t="s">
        <v>24</v>
      </c>
      <c r="C8679" s="1" t="str">
        <f t="array" ref="C8679">_xlfn.XLOOKUP($B8679, sales_teams!$A$2:$A$36, sales_teams!$B$2:$B$36)</f>
        <v>Melvin Marxen</v>
      </c>
      <c r="D8679" s="1" t="str">
        <f t="array" ref="D8679">_xlfn.XLOOKUP($B8679, sales_teams!$A$2:$A$36, sales_teams!$C$2:$C$36)</f>
        <v>Central</v>
      </c>
      <c r="E8679" s="1" t="s">
        <v>188</v>
      </c>
      <c r="G8679" s="1" t="str">
        <f t="array" ref="G8679">IF($F8679="", "", _xlfn.XLOOKUP($F8679,accounts!$A$2:$A$86,accounts!$B$2:$B$86, "Other"))</f>
        <v/>
      </c>
      <c r="H8679" s="1" t="str">
        <f t="array" ref="H8679">IF($F8679="", "", IFS(_xlfn.XLOOKUP($F8679, accounts!$A$2:$A$86, accounts!$E$2:$E$86, 0)&gt;=1000, "Enterprise", _xlfn.XLOOKUP($F8679, accounts!$A$2:$A$86, accounts!$E$2:$E$86, 0)&gt;=100, "Mid-Market", TRUE, "SMB"))</f>
        <v/>
      </c>
      <c r="I8679" s="1" t="str">
        <f t="array" ref="I8679">IF($F8679="", "", _xlfn.XLOOKUP($F8679,accounts!$A$2:$A$86,accounts!$F$2:$F$86, "Other"))</f>
        <v/>
      </c>
      <c r="J8679" s="1" t="s">
        <v>324</v>
      </c>
    </row>
    <row r="8680">
      <c r="A8680" s="1" t="s">
        <v>8885</v>
      </c>
      <c r="B8680" s="1" t="s">
        <v>24</v>
      </c>
      <c r="C8680" s="1" t="str">
        <f t="array" ref="C8680">_xlfn.XLOOKUP($B8680, sales_teams!$A$2:$A$36, sales_teams!$B$2:$B$36)</f>
        <v>Melvin Marxen</v>
      </c>
      <c r="D8680" s="1" t="str">
        <f t="array" ref="D8680">_xlfn.XLOOKUP($B8680, sales_teams!$A$2:$A$36, sales_teams!$C$2:$C$36)</f>
        <v>Central</v>
      </c>
      <c r="E8680" s="1" t="s">
        <v>188</v>
      </c>
      <c r="G8680" s="1" t="str">
        <f t="array" ref="G8680">IF($F8680="", "", _xlfn.XLOOKUP($F8680,accounts!$A$2:$A$86,accounts!$B$2:$B$86, "Other"))</f>
        <v/>
      </c>
      <c r="H8680" s="1" t="str">
        <f t="array" ref="H8680">IF($F8680="", "", IFS(_xlfn.XLOOKUP($F8680, accounts!$A$2:$A$86, accounts!$E$2:$E$86, 0)&gt;=1000, "Enterprise", _xlfn.XLOOKUP($F8680, accounts!$A$2:$A$86, accounts!$E$2:$E$86, 0)&gt;=100, "Mid-Market", TRUE, "SMB"))</f>
        <v/>
      </c>
      <c r="I8680" s="1" t="str">
        <f t="array" ref="I8680">IF($F8680="", "", _xlfn.XLOOKUP($F8680,accounts!$A$2:$A$86,accounts!$F$2:$F$86, "Other"))</f>
        <v/>
      </c>
      <c r="J8680" s="1" t="s">
        <v>324</v>
      </c>
    </row>
    <row r="8681">
      <c r="A8681" s="1" t="s">
        <v>8886</v>
      </c>
      <c r="B8681" s="1" t="s">
        <v>24</v>
      </c>
      <c r="C8681" s="1" t="str">
        <f t="array" ref="C8681">_xlfn.XLOOKUP($B8681, sales_teams!$A$2:$A$36, sales_teams!$B$2:$B$36)</f>
        <v>Melvin Marxen</v>
      </c>
      <c r="D8681" s="1" t="str">
        <f t="array" ref="D8681">_xlfn.XLOOKUP($B8681, sales_teams!$A$2:$A$36, sales_teams!$C$2:$C$36)</f>
        <v>Central</v>
      </c>
      <c r="E8681" s="1" t="s">
        <v>188</v>
      </c>
      <c r="G8681" s="1" t="str">
        <f t="array" ref="G8681">IF($F8681="", "", _xlfn.XLOOKUP($F8681,accounts!$A$2:$A$86,accounts!$B$2:$B$86, "Other"))</f>
        <v/>
      </c>
      <c r="H8681" s="1" t="str">
        <f t="array" ref="H8681">IF($F8681="", "", IFS(_xlfn.XLOOKUP($F8681, accounts!$A$2:$A$86, accounts!$E$2:$E$86, 0)&gt;=1000, "Enterprise", _xlfn.XLOOKUP($F8681, accounts!$A$2:$A$86, accounts!$E$2:$E$86, 0)&gt;=100, "Mid-Market", TRUE, "SMB"))</f>
        <v/>
      </c>
      <c r="I8681" s="1" t="str">
        <f t="array" ref="I8681">IF($F8681="", "", _xlfn.XLOOKUP($F8681,accounts!$A$2:$A$86,accounts!$F$2:$F$86, "Other"))</f>
        <v/>
      </c>
      <c r="J8681" s="1" t="s">
        <v>324</v>
      </c>
    </row>
    <row r="8682">
      <c r="A8682" s="1" t="s">
        <v>8887</v>
      </c>
      <c r="B8682" s="1" t="s">
        <v>24</v>
      </c>
      <c r="C8682" s="1" t="str">
        <f t="array" ref="C8682">_xlfn.XLOOKUP($B8682, sales_teams!$A$2:$A$36, sales_teams!$B$2:$B$36)</f>
        <v>Melvin Marxen</v>
      </c>
      <c r="D8682" s="1" t="str">
        <f t="array" ref="D8682">_xlfn.XLOOKUP($B8682, sales_teams!$A$2:$A$36, sales_teams!$C$2:$C$36)</f>
        <v>Central</v>
      </c>
      <c r="E8682" s="1" t="s">
        <v>188</v>
      </c>
      <c r="G8682" s="1" t="str">
        <f t="array" ref="G8682">IF($F8682="", "", _xlfn.XLOOKUP($F8682,accounts!$A$2:$A$86,accounts!$B$2:$B$86, "Other"))</f>
        <v/>
      </c>
      <c r="H8682" s="1" t="str">
        <f t="array" ref="H8682">IF($F8682="", "", IFS(_xlfn.XLOOKUP($F8682, accounts!$A$2:$A$86, accounts!$E$2:$E$86, 0)&gt;=1000, "Enterprise", _xlfn.XLOOKUP($F8682, accounts!$A$2:$A$86, accounts!$E$2:$E$86, 0)&gt;=100, "Mid-Market", TRUE, "SMB"))</f>
        <v/>
      </c>
      <c r="I8682" s="1" t="str">
        <f t="array" ref="I8682">IF($F8682="", "", _xlfn.XLOOKUP($F8682,accounts!$A$2:$A$86,accounts!$F$2:$F$86, "Other"))</f>
        <v/>
      </c>
      <c r="J8682" s="1" t="s">
        <v>324</v>
      </c>
    </row>
    <row r="8683">
      <c r="A8683" s="1" t="s">
        <v>8888</v>
      </c>
      <c r="B8683" s="1" t="s">
        <v>18</v>
      </c>
      <c r="C8683" s="1" t="str">
        <f t="array" ref="C8683">_xlfn.XLOOKUP($B8683, sales_teams!$A$2:$A$36, sales_teams!$B$2:$B$36)</f>
        <v>Dustin Brinkmann</v>
      </c>
      <c r="D8683" s="1" t="str">
        <f t="array" ref="D8683">_xlfn.XLOOKUP($B8683, sales_teams!$A$2:$A$36, sales_teams!$C$2:$C$36)</f>
        <v>Central</v>
      </c>
      <c r="E8683" s="1" t="s">
        <v>181</v>
      </c>
      <c r="F8683" s="1" t="s">
        <v>143</v>
      </c>
      <c r="G8683" s="1" t="str">
        <f t="array" ref="G8683">IF($F8683="", "", _xlfn.XLOOKUP($F8683,accounts!$A$2:$A$86,accounts!$B$2:$B$86, "Other"))</f>
        <v>entertainment</v>
      </c>
      <c r="H8683" s="1" t="str">
        <f t="array" ref="H8683">IF($F8683="", "", IFS(_xlfn.XLOOKUP($F8683, accounts!$A$2:$A$86, accounts!$E$2:$E$86, 0)&gt;=1000, "Enterprise", _xlfn.XLOOKUP($F8683, accounts!$A$2:$A$86, accounts!$E$2:$E$86, 0)&gt;=100, "Mid-Market", TRUE, "SMB"))</f>
        <v>Mid-Market</v>
      </c>
      <c r="I8683" s="1" t="str">
        <f t="array" ref="I8683">IF($F8683="", "", _xlfn.XLOOKUP($F8683,accounts!$A$2:$A$86,accounts!$F$2:$F$86, "Other"))</f>
        <v>United States</v>
      </c>
      <c r="J8683" s="1" t="s">
        <v>324</v>
      </c>
    </row>
    <row r="8684">
      <c r="A8684" s="1" t="s">
        <v>8889</v>
      </c>
      <c r="B8684" s="1" t="s">
        <v>18</v>
      </c>
      <c r="C8684" s="1" t="str">
        <f t="array" ref="C8684">_xlfn.XLOOKUP($B8684, sales_teams!$A$2:$A$36, sales_teams!$B$2:$B$36)</f>
        <v>Dustin Brinkmann</v>
      </c>
      <c r="D8684" s="1" t="str">
        <f t="array" ref="D8684">_xlfn.XLOOKUP($B8684, sales_teams!$A$2:$A$36, sales_teams!$C$2:$C$36)</f>
        <v>Central</v>
      </c>
      <c r="E8684" s="1" t="s">
        <v>181</v>
      </c>
      <c r="F8684" s="1" t="s">
        <v>155</v>
      </c>
      <c r="G8684" s="1" t="str">
        <f t="array" ref="G8684">IF($F8684="", "", _xlfn.XLOOKUP($F8684,accounts!$A$2:$A$86,accounts!$B$2:$B$86, "Other"))</f>
        <v>finance</v>
      </c>
      <c r="H8684" s="1" t="str">
        <f t="array" ref="H8684">IF($F8684="", "", IFS(_xlfn.XLOOKUP($F8684, accounts!$A$2:$A$86, accounts!$E$2:$E$86, 0)&gt;=1000, "Enterprise", _xlfn.XLOOKUP($F8684, accounts!$A$2:$A$86, accounts!$E$2:$E$86, 0)&gt;=100, "Mid-Market", TRUE, "SMB"))</f>
        <v>Enterprise</v>
      </c>
      <c r="I8684" s="1" t="str">
        <f t="array" ref="I8684">IF($F8684="", "", _xlfn.XLOOKUP($F8684,accounts!$A$2:$A$86,accounts!$F$2:$F$86, "Other"))</f>
        <v>United States</v>
      </c>
      <c r="J8684" s="1" t="s">
        <v>324</v>
      </c>
    </row>
    <row r="8685">
      <c r="A8685" s="1" t="s">
        <v>8890</v>
      </c>
      <c r="B8685" s="1" t="s">
        <v>18</v>
      </c>
      <c r="C8685" s="1" t="str">
        <f t="array" ref="C8685">_xlfn.XLOOKUP($B8685, sales_teams!$A$2:$A$36, sales_teams!$B$2:$B$36)</f>
        <v>Dustin Brinkmann</v>
      </c>
      <c r="D8685" s="1" t="str">
        <f t="array" ref="D8685">_xlfn.XLOOKUP($B8685, sales_teams!$A$2:$A$36, sales_teams!$C$2:$C$36)</f>
        <v>Central</v>
      </c>
      <c r="E8685" s="1" t="s">
        <v>181</v>
      </c>
      <c r="F8685" s="1" t="s">
        <v>173</v>
      </c>
      <c r="G8685" s="1" t="str">
        <f t="array" ref="G8685">IF($F8685="", "", _xlfn.XLOOKUP($F8685,accounts!$A$2:$A$86,accounts!$B$2:$B$86, "Other"))</f>
        <v>technology</v>
      </c>
      <c r="H8685" s="1" t="str">
        <f t="array" ref="H8685">IF($F8685="", "", IFS(_xlfn.XLOOKUP($F8685, accounts!$A$2:$A$86, accounts!$E$2:$E$86, 0)&gt;=1000, "Enterprise", _xlfn.XLOOKUP($F8685, accounts!$A$2:$A$86, accounts!$E$2:$E$86, 0)&gt;=100, "Mid-Market", TRUE, "SMB"))</f>
        <v>Mid-Market</v>
      </c>
      <c r="I8685" s="1" t="str">
        <f t="array" ref="I8685">IF($F8685="", "", _xlfn.XLOOKUP($F8685,accounts!$A$2:$A$86,accounts!$F$2:$F$86, "Other"))</f>
        <v>China</v>
      </c>
      <c r="J8685" s="1" t="s">
        <v>324</v>
      </c>
    </row>
    <row r="8686">
      <c r="A8686" s="1" t="s">
        <v>8891</v>
      </c>
      <c r="B8686" s="1" t="s">
        <v>18</v>
      </c>
      <c r="C8686" s="1" t="str">
        <f t="array" ref="C8686">_xlfn.XLOOKUP($B8686, sales_teams!$A$2:$A$36, sales_teams!$B$2:$B$36)</f>
        <v>Dustin Brinkmann</v>
      </c>
      <c r="D8686" s="1" t="str">
        <f t="array" ref="D8686">_xlfn.XLOOKUP($B8686, sales_teams!$A$2:$A$36, sales_teams!$C$2:$C$36)</f>
        <v>Central</v>
      </c>
      <c r="E8686" s="1" t="s">
        <v>181</v>
      </c>
      <c r="G8686" s="1" t="str">
        <f t="array" ref="G8686">IF($F8686="", "", _xlfn.XLOOKUP($F8686,accounts!$A$2:$A$86,accounts!$B$2:$B$86, "Other"))</f>
        <v/>
      </c>
      <c r="H8686" s="1" t="str">
        <f t="array" ref="H8686">IF($F8686="", "", IFS(_xlfn.XLOOKUP($F8686, accounts!$A$2:$A$86, accounts!$E$2:$E$86, 0)&gt;=1000, "Enterprise", _xlfn.XLOOKUP($F8686, accounts!$A$2:$A$86, accounts!$E$2:$E$86, 0)&gt;=100, "Mid-Market", TRUE, "SMB"))</f>
        <v/>
      </c>
      <c r="I8686" s="1" t="str">
        <f t="array" ref="I8686">IF($F8686="", "", _xlfn.XLOOKUP($F8686,accounts!$A$2:$A$86,accounts!$F$2:$F$86, "Other"))</f>
        <v/>
      </c>
      <c r="J8686" s="1" t="s">
        <v>324</v>
      </c>
    </row>
    <row r="8687">
      <c r="A8687" s="1" t="s">
        <v>8892</v>
      </c>
      <c r="B8687" s="1" t="s">
        <v>18</v>
      </c>
      <c r="C8687" s="1" t="str">
        <f t="array" ref="C8687">_xlfn.XLOOKUP($B8687, sales_teams!$A$2:$A$36, sales_teams!$B$2:$B$36)</f>
        <v>Dustin Brinkmann</v>
      </c>
      <c r="D8687" s="1" t="str">
        <f t="array" ref="D8687">_xlfn.XLOOKUP($B8687, sales_teams!$A$2:$A$36, sales_teams!$C$2:$C$36)</f>
        <v>Central</v>
      </c>
      <c r="E8687" s="1" t="s">
        <v>181</v>
      </c>
      <c r="G8687" s="1" t="str">
        <f t="array" ref="G8687">IF($F8687="", "", _xlfn.XLOOKUP($F8687,accounts!$A$2:$A$86,accounts!$B$2:$B$86, "Other"))</f>
        <v/>
      </c>
      <c r="H8687" s="1" t="str">
        <f t="array" ref="H8687">IF($F8687="", "", IFS(_xlfn.XLOOKUP($F8687, accounts!$A$2:$A$86, accounts!$E$2:$E$86, 0)&gt;=1000, "Enterprise", _xlfn.XLOOKUP($F8687, accounts!$A$2:$A$86, accounts!$E$2:$E$86, 0)&gt;=100, "Mid-Market", TRUE, "SMB"))</f>
        <v/>
      </c>
      <c r="I8687" s="1" t="str">
        <f t="array" ref="I8687">IF($F8687="", "", _xlfn.XLOOKUP($F8687,accounts!$A$2:$A$86,accounts!$F$2:$F$86, "Other"))</f>
        <v/>
      </c>
      <c r="J8687" s="1" t="s">
        <v>324</v>
      </c>
    </row>
    <row r="8688">
      <c r="A8688" s="1" t="s">
        <v>8893</v>
      </c>
      <c r="B8688" s="1" t="s">
        <v>18</v>
      </c>
      <c r="C8688" s="1" t="str">
        <f t="array" ref="C8688">_xlfn.XLOOKUP($B8688, sales_teams!$A$2:$A$36, sales_teams!$B$2:$B$36)</f>
        <v>Dustin Brinkmann</v>
      </c>
      <c r="D8688" s="1" t="str">
        <f t="array" ref="D8688">_xlfn.XLOOKUP($B8688, sales_teams!$A$2:$A$36, sales_teams!$C$2:$C$36)</f>
        <v>Central</v>
      </c>
      <c r="E8688" s="1" t="s">
        <v>181</v>
      </c>
      <c r="G8688" s="1" t="str">
        <f t="array" ref="G8688">IF($F8688="", "", _xlfn.XLOOKUP($F8688,accounts!$A$2:$A$86,accounts!$B$2:$B$86, "Other"))</f>
        <v/>
      </c>
      <c r="H8688" s="1" t="str">
        <f t="array" ref="H8688">IF($F8688="", "", IFS(_xlfn.XLOOKUP($F8688, accounts!$A$2:$A$86, accounts!$E$2:$E$86, 0)&gt;=1000, "Enterprise", _xlfn.XLOOKUP($F8688, accounts!$A$2:$A$86, accounts!$E$2:$E$86, 0)&gt;=100, "Mid-Market", TRUE, "SMB"))</f>
        <v/>
      </c>
      <c r="I8688" s="1" t="str">
        <f t="array" ref="I8688">IF($F8688="", "", _xlfn.XLOOKUP($F8688,accounts!$A$2:$A$86,accounts!$F$2:$F$86, "Other"))</f>
        <v/>
      </c>
      <c r="J8688" s="1" t="s">
        <v>324</v>
      </c>
    </row>
    <row r="8689">
      <c r="A8689" s="1" t="s">
        <v>8894</v>
      </c>
      <c r="B8689" s="1" t="s">
        <v>18</v>
      </c>
      <c r="C8689" s="1" t="str">
        <f t="array" ref="C8689">_xlfn.XLOOKUP($B8689, sales_teams!$A$2:$A$36, sales_teams!$B$2:$B$36)</f>
        <v>Dustin Brinkmann</v>
      </c>
      <c r="D8689" s="1" t="str">
        <f t="array" ref="D8689">_xlfn.XLOOKUP($B8689, sales_teams!$A$2:$A$36, sales_teams!$C$2:$C$36)</f>
        <v>Central</v>
      </c>
      <c r="E8689" s="1" t="s">
        <v>181</v>
      </c>
      <c r="G8689" s="1" t="str">
        <f t="array" ref="G8689">IF($F8689="", "", _xlfn.XLOOKUP($F8689,accounts!$A$2:$A$86,accounts!$B$2:$B$86, "Other"))</f>
        <v/>
      </c>
      <c r="H8689" s="1" t="str">
        <f t="array" ref="H8689">IF($F8689="", "", IFS(_xlfn.XLOOKUP($F8689, accounts!$A$2:$A$86, accounts!$E$2:$E$86, 0)&gt;=1000, "Enterprise", _xlfn.XLOOKUP($F8689, accounts!$A$2:$A$86, accounts!$E$2:$E$86, 0)&gt;=100, "Mid-Market", TRUE, "SMB"))</f>
        <v/>
      </c>
      <c r="I8689" s="1" t="str">
        <f t="array" ref="I8689">IF($F8689="", "", _xlfn.XLOOKUP($F8689,accounts!$A$2:$A$86,accounts!$F$2:$F$86, "Other"))</f>
        <v/>
      </c>
      <c r="J8689" s="1" t="s">
        <v>324</v>
      </c>
    </row>
    <row r="8690">
      <c r="A8690" s="1" t="s">
        <v>8895</v>
      </c>
      <c r="B8690" s="1" t="s">
        <v>18</v>
      </c>
      <c r="C8690" s="1" t="str">
        <f t="array" ref="C8690">_xlfn.XLOOKUP($B8690, sales_teams!$A$2:$A$36, sales_teams!$B$2:$B$36)</f>
        <v>Dustin Brinkmann</v>
      </c>
      <c r="D8690" s="1" t="str">
        <f t="array" ref="D8690">_xlfn.XLOOKUP($B8690, sales_teams!$A$2:$A$36, sales_teams!$C$2:$C$36)</f>
        <v>Central</v>
      </c>
      <c r="E8690" s="1" t="s">
        <v>181</v>
      </c>
      <c r="G8690" s="1" t="str">
        <f t="array" ref="G8690">IF($F8690="", "", _xlfn.XLOOKUP($F8690,accounts!$A$2:$A$86,accounts!$B$2:$B$86, "Other"))</f>
        <v/>
      </c>
      <c r="H8690" s="1" t="str">
        <f t="array" ref="H8690">IF($F8690="", "", IFS(_xlfn.XLOOKUP($F8690, accounts!$A$2:$A$86, accounts!$E$2:$E$86, 0)&gt;=1000, "Enterprise", _xlfn.XLOOKUP($F8690, accounts!$A$2:$A$86, accounts!$E$2:$E$86, 0)&gt;=100, "Mid-Market", TRUE, "SMB"))</f>
        <v/>
      </c>
      <c r="I8690" s="1" t="str">
        <f t="array" ref="I8690">IF($F8690="", "", _xlfn.XLOOKUP($F8690,accounts!$A$2:$A$86,accounts!$F$2:$F$86, "Other"))</f>
        <v/>
      </c>
      <c r="J8690" s="1" t="s">
        <v>324</v>
      </c>
    </row>
    <row r="8691">
      <c r="A8691" s="1" t="s">
        <v>8896</v>
      </c>
      <c r="B8691" s="1" t="s">
        <v>18</v>
      </c>
      <c r="C8691" s="1" t="str">
        <f t="array" ref="C8691">_xlfn.XLOOKUP($B8691, sales_teams!$A$2:$A$36, sales_teams!$B$2:$B$36)</f>
        <v>Dustin Brinkmann</v>
      </c>
      <c r="D8691" s="1" t="str">
        <f t="array" ref="D8691">_xlfn.XLOOKUP($B8691, sales_teams!$A$2:$A$36, sales_teams!$C$2:$C$36)</f>
        <v>Central</v>
      </c>
      <c r="E8691" s="1" t="s">
        <v>109</v>
      </c>
      <c r="G8691" s="1" t="str">
        <f t="array" ref="G8691">IF($F8691="", "", _xlfn.XLOOKUP($F8691,accounts!$A$2:$A$86,accounts!$B$2:$B$86, "Other"))</f>
        <v/>
      </c>
      <c r="H8691" s="1" t="str">
        <f t="array" ref="H8691">IF($F8691="", "", IFS(_xlfn.XLOOKUP($F8691, accounts!$A$2:$A$86, accounts!$E$2:$E$86, 0)&gt;=1000, "Enterprise", _xlfn.XLOOKUP($F8691, accounts!$A$2:$A$86, accounts!$E$2:$E$86, 0)&gt;=100, "Mid-Market", TRUE, "SMB"))</f>
        <v/>
      </c>
      <c r="I8691" s="1" t="str">
        <f t="array" ref="I8691">IF($F8691="", "", _xlfn.XLOOKUP($F8691,accounts!$A$2:$A$86,accounts!$F$2:$F$86, "Other"))</f>
        <v/>
      </c>
      <c r="J8691" s="1" t="s">
        <v>324</v>
      </c>
    </row>
    <row r="8692">
      <c r="A8692" s="1" t="s">
        <v>8897</v>
      </c>
      <c r="B8692" s="1" t="s">
        <v>18</v>
      </c>
      <c r="C8692" s="1" t="str">
        <f t="array" ref="C8692">_xlfn.XLOOKUP($B8692, sales_teams!$A$2:$A$36, sales_teams!$B$2:$B$36)</f>
        <v>Dustin Brinkmann</v>
      </c>
      <c r="D8692" s="1" t="str">
        <f t="array" ref="D8692">_xlfn.XLOOKUP($B8692, sales_teams!$A$2:$A$36, sales_teams!$C$2:$C$36)</f>
        <v>Central</v>
      </c>
      <c r="E8692" s="1" t="s">
        <v>109</v>
      </c>
      <c r="G8692" s="1" t="str">
        <f t="array" ref="G8692">IF($F8692="", "", _xlfn.XLOOKUP($F8692,accounts!$A$2:$A$86,accounts!$B$2:$B$86, "Other"))</f>
        <v/>
      </c>
      <c r="H8692" s="1" t="str">
        <f t="array" ref="H8692">IF($F8692="", "", IFS(_xlfn.XLOOKUP($F8692, accounts!$A$2:$A$86, accounts!$E$2:$E$86, 0)&gt;=1000, "Enterprise", _xlfn.XLOOKUP($F8692, accounts!$A$2:$A$86, accounts!$E$2:$E$86, 0)&gt;=100, "Mid-Market", TRUE, "SMB"))</f>
        <v/>
      </c>
      <c r="I8692" s="1" t="str">
        <f t="array" ref="I8692">IF($F8692="", "", _xlfn.XLOOKUP($F8692,accounts!$A$2:$A$86,accounts!$F$2:$F$86, "Other"))</f>
        <v/>
      </c>
      <c r="J8692" s="1" t="s">
        <v>324</v>
      </c>
    </row>
    <row r="8693">
      <c r="A8693" s="1" t="s">
        <v>8898</v>
      </c>
      <c r="B8693" s="1" t="s">
        <v>18</v>
      </c>
      <c r="C8693" s="1" t="str">
        <f t="array" ref="C8693">_xlfn.XLOOKUP($B8693, sales_teams!$A$2:$A$36, sales_teams!$B$2:$B$36)</f>
        <v>Dustin Brinkmann</v>
      </c>
      <c r="D8693" s="1" t="str">
        <f t="array" ref="D8693">_xlfn.XLOOKUP($B8693, sales_teams!$A$2:$A$36, sales_teams!$C$2:$C$36)</f>
        <v>Central</v>
      </c>
      <c r="E8693" s="1" t="s">
        <v>109</v>
      </c>
      <c r="G8693" s="1" t="str">
        <f t="array" ref="G8693">IF($F8693="", "", _xlfn.XLOOKUP($F8693,accounts!$A$2:$A$86,accounts!$B$2:$B$86, "Other"))</f>
        <v/>
      </c>
      <c r="H8693" s="1" t="str">
        <f t="array" ref="H8693">IF($F8693="", "", IFS(_xlfn.XLOOKUP($F8693, accounts!$A$2:$A$86, accounts!$E$2:$E$86, 0)&gt;=1000, "Enterprise", _xlfn.XLOOKUP($F8693, accounts!$A$2:$A$86, accounts!$E$2:$E$86, 0)&gt;=100, "Mid-Market", TRUE, "SMB"))</f>
        <v/>
      </c>
      <c r="I8693" s="1" t="str">
        <f t="array" ref="I8693">IF($F8693="", "", _xlfn.XLOOKUP($F8693,accounts!$A$2:$A$86,accounts!$F$2:$F$86, "Other"))</f>
        <v/>
      </c>
      <c r="J8693" s="1" t="s">
        <v>324</v>
      </c>
    </row>
    <row r="8694">
      <c r="A8694" s="1" t="s">
        <v>8899</v>
      </c>
      <c r="B8694" s="1" t="s">
        <v>18</v>
      </c>
      <c r="C8694" s="1" t="str">
        <f t="array" ref="C8694">_xlfn.XLOOKUP($B8694, sales_teams!$A$2:$A$36, sales_teams!$B$2:$B$36)</f>
        <v>Dustin Brinkmann</v>
      </c>
      <c r="D8694" s="1" t="str">
        <f t="array" ref="D8694">_xlfn.XLOOKUP($B8694, sales_teams!$A$2:$A$36, sales_teams!$C$2:$C$36)</f>
        <v>Central</v>
      </c>
      <c r="E8694" s="1" t="s">
        <v>194</v>
      </c>
      <c r="G8694" s="1" t="str">
        <f t="array" ref="G8694">IF($F8694="", "", _xlfn.XLOOKUP($F8694,accounts!$A$2:$A$86,accounts!$B$2:$B$86, "Other"))</f>
        <v/>
      </c>
      <c r="H8694" s="1" t="str">
        <f t="array" ref="H8694">IF($F8694="", "", IFS(_xlfn.XLOOKUP($F8694, accounts!$A$2:$A$86, accounts!$E$2:$E$86, 0)&gt;=1000, "Enterprise", _xlfn.XLOOKUP($F8694, accounts!$A$2:$A$86, accounts!$E$2:$E$86, 0)&gt;=100, "Mid-Market", TRUE, "SMB"))</f>
        <v/>
      </c>
      <c r="I8694" s="1" t="str">
        <f t="array" ref="I8694">IF($F8694="", "", _xlfn.XLOOKUP($F8694,accounts!$A$2:$A$86,accounts!$F$2:$F$86, "Other"))</f>
        <v/>
      </c>
      <c r="J8694" s="1" t="s">
        <v>324</v>
      </c>
    </row>
    <row r="8695">
      <c r="A8695" s="1" t="s">
        <v>8900</v>
      </c>
      <c r="B8695" s="1" t="s">
        <v>18</v>
      </c>
      <c r="C8695" s="1" t="str">
        <f t="array" ref="C8695">_xlfn.XLOOKUP($B8695, sales_teams!$A$2:$A$36, sales_teams!$B$2:$B$36)</f>
        <v>Dustin Brinkmann</v>
      </c>
      <c r="D8695" s="1" t="str">
        <f t="array" ref="D8695">_xlfn.XLOOKUP($B8695, sales_teams!$A$2:$A$36, sales_teams!$C$2:$C$36)</f>
        <v>Central</v>
      </c>
      <c r="E8695" s="1" t="s">
        <v>179</v>
      </c>
      <c r="F8695" s="1" t="s">
        <v>171</v>
      </c>
      <c r="G8695" s="1" t="str">
        <f t="array" ref="G8695">IF($F8695="", "", _xlfn.XLOOKUP($F8695,accounts!$A$2:$A$86,accounts!$B$2:$B$86, "Other"))</f>
        <v>retail</v>
      </c>
      <c r="H8695" s="1" t="str">
        <f t="array" ref="H8695">IF($F8695="", "", IFS(_xlfn.XLOOKUP($F8695, accounts!$A$2:$A$86, accounts!$E$2:$E$86, 0)&gt;=1000, "Enterprise", _xlfn.XLOOKUP($F8695, accounts!$A$2:$A$86, accounts!$E$2:$E$86, 0)&gt;=100, "Mid-Market", TRUE, "SMB"))</f>
        <v>Enterprise</v>
      </c>
      <c r="I8695" s="1" t="str">
        <f t="array" ref="I8695">IF($F8695="", "", _xlfn.XLOOKUP($F8695,accounts!$A$2:$A$86,accounts!$F$2:$F$86, "Other"))</f>
        <v>United States</v>
      </c>
      <c r="J8695" s="1" t="s">
        <v>324</v>
      </c>
    </row>
    <row r="8696">
      <c r="A8696" s="1" t="s">
        <v>8901</v>
      </c>
      <c r="B8696" s="1" t="s">
        <v>18</v>
      </c>
      <c r="C8696" s="1" t="str">
        <f t="array" ref="C8696">_xlfn.XLOOKUP($B8696, sales_teams!$A$2:$A$36, sales_teams!$B$2:$B$36)</f>
        <v>Dustin Brinkmann</v>
      </c>
      <c r="D8696" s="1" t="str">
        <f t="array" ref="D8696">_xlfn.XLOOKUP($B8696, sales_teams!$A$2:$A$36, sales_teams!$C$2:$C$36)</f>
        <v>Central</v>
      </c>
      <c r="E8696" s="1" t="s">
        <v>179</v>
      </c>
      <c r="G8696" s="1" t="str">
        <f t="array" ref="G8696">IF($F8696="", "", _xlfn.XLOOKUP($F8696,accounts!$A$2:$A$86,accounts!$B$2:$B$86, "Other"))</f>
        <v/>
      </c>
      <c r="H8696" s="1" t="str">
        <f t="array" ref="H8696">IF($F8696="", "", IFS(_xlfn.XLOOKUP($F8696, accounts!$A$2:$A$86, accounts!$E$2:$E$86, 0)&gt;=1000, "Enterprise", _xlfn.XLOOKUP($F8696, accounts!$A$2:$A$86, accounts!$E$2:$E$86, 0)&gt;=100, "Mid-Market", TRUE, "SMB"))</f>
        <v/>
      </c>
      <c r="I8696" s="1" t="str">
        <f t="array" ref="I8696">IF($F8696="", "", _xlfn.XLOOKUP($F8696,accounts!$A$2:$A$86,accounts!$F$2:$F$86, "Other"))</f>
        <v/>
      </c>
      <c r="J8696" s="1" t="s">
        <v>324</v>
      </c>
    </row>
    <row r="8697">
      <c r="A8697" s="1" t="s">
        <v>8902</v>
      </c>
      <c r="B8697" s="1" t="s">
        <v>18</v>
      </c>
      <c r="C8697" s="1" t="str">
        <f t="array" ref="C8697">_xlfn.XLOOKUP($B8697, sales_teams!$A$2:$A$36, sales_teams!$B$2:$B$36)</f>
        <v>Dustin Brinkmann</v>
      </c>
      <c r="D8697" s="1" t="str">
        <f t="array" ref="D8697">_xlfn.XLOOKUP($B8697, sales_teams!$A$2:$A$36, sales_teams!$C$2:$C$36)</f>
        <v>Central</v>
      </c>
      <c r="E8697" s="1" t="s">
        <v>179</v>
      </c>
      <c r="G8697" s="1" t="str">
        <f t="array" ref="G8697">IF($F8697="", "", _xlfn.XLOOKUP($F8697,accounts!$A$2:$A$86,accounts!$B$2:$B$86, "Other"))</f>
        <v/>
      </c>
      <c r="H8697" s="1" t="str">
        <f t="array" ref="H8697">IF($F8697="", "", IFS(_xlfn.XLOOKUP($F8697, accounts!$A$2:$A$86, accounts!$E$2:$E$86, 0)&gt;=1000, "Enterprise", _xlfn.XLOOKUP($F8697, accounts!$A$2:$A$86, accounts!$E$2:$E$86, 0)&gt;=100, "Mid-Market", TRUE, "SMB"))</f>
        <v/>
      </c>
      <c r="I8697" s="1" t="str">
        <f t="array" ref="I8697">IF($F8697="", "", _xlfn.XLOOKUP($F8697,accounts!$A$2:$A$86,accounts!$F$2:$F$86, "Other"))</f>
        <v/>
      </c>
      <c r="J8697" s="1" t="s">
        <v>324</v>
      </c>
    </row>
    <row r="8698">
      <c r="A8698" s="1" t="s">
        <v>8903</v>
      </c>
      <c r="B8698" s="1" t="s">
        <v>18</v>
      </c>
      <c r="C8698" s="1" t="str">
        <f t="array" ref="C8698">_xlfn.XLOOKUP($B8698, sales_teams!$A$2:$A$36, sales_teams!$B$2:$B$36)</f>
        <v>Dustin Brinkmann</v>
      </c>
      <c r="D8698" s="1" t="str">
        <f t="array" ref="D8698">_xlfn.XLOOKUP($B8698, sales_teams!$A$2:$A$36, sales_teams!$C$2:$C$36)</f>
        <v>Central</v>
      </c>
      <c r="E8698" s="1" t="s">
        <v>179</v>
      </c>
      <c r="G8698" s="1" t="str">
        <f t="array" ref="G8698">IF($F8698="", "", _xlfn.XLOOKUP($F8698,accounts!$A$2:$A$86,accounts!$B$2:$B$86, "Other"))</f>
        <v/>
      </c>
      <c r="H8698" s="1" t="str">
        <f t="array" ref="H8698">IF($F8698="", "", IFS(_xlfn.XLOOKUP($F8698, accounts!$A$2:$A$86, accounts!$E$2:$E$86, 0)&gt;=1000, "Enterprise", _xlfn.XLOOKUP($F8698, accounts!$A$2:$A$86, accounts!$E$2:$E$86, 0)&gt;=100, "Mid-Market", TRUE, "SMB"))</f>
        <v/>
      </c>
      <c r="I8698" s="1" t="str">
        <f t="array" ref="I8698">IF($F8698="", "", _xlfn.XLOOKUP($F8698,accounts!$A$2:$A$86,accounts!$F$2:$F$86, "Other"))</f>
        <v/>
      </c>
      <c r="J8698" s="1" t="s">
        <v>324</v>
      </c>
    </row>
    <row r="8699">
      <c r="A8699" s="1" t="s">
        <v>8904</v>
      </c>
      <c r="B8699" s="1" t="s">
        <v>18</v>
      </c>
      <c r="C8699" s="1" t="str">
        <f t="array" ref="C8699">_xlfn.XLOOKUP($B8699, sales_teams!$A$2:$A$36, sales_teams!$B$2:$B$36)</f>
        <v>Dustin Brinkmann</v>
      </c>
      <c r="D8699" s="1" t="str">
        <f t="array" ref="D8699">_xlfn.XLOOKUP($B8699, sales_teams!$A$2:$A$36, sales_teams!$C$2:$C$36)</f>
        <v>Central</v>
      </c>
      <c r="E8699" s="1" t="s">
        <v>179</v>
      </c>
      <c r="G8699" s="1" t="str">
        <f t="array" ref="G8699">IF($F8699="", "", _xlfn.XLOOKUP($F8699,accounts!$A$2:$A$86,accounts!$B$2:$B$86, "Other"))</f>
        <v/>
      </c>
      <c r="H8699" s="1" t="str">
        <f t="array" ref="H8699">IF($F8699="", "", IFS(_xlfn.XLOOKUP($F8699, accounts!$A$2:$A$86, accounts!$E$2:$E$86, 0)&gt;=1000, "Enterprise", _xlfn.XLOOKUP($F8699, accounts!$A$2:$A$86, accounts!$E$2:$E$86, 0)&gt;=100, "Mid-Market", TRUE, "SMB"))</f>
        <v/>
      </c>
      <c r="I8699" s="1" t="str">
        <f t="array" ref="I8699">IF($F8699="", "", _xlfn.XLOOKUP($F8699,accounts!$A$2:$A$86,accounts!$F$2:$F$86, "Other"))</f>
        <v/>
      </c>
      <c r="J8699" s="1" t="s">
        <v>324</v>
      </c>
    </row>
    <row r="8700">
      <c r="A8700" s="1" t="s">
        <v>8905</v>
      </c>
      <c r="B8700" s="1" t="s">
        <v>18</v>
      </c>
      <c r="C8700" s="1" t="str">
        <f t="array" ref="C8700">_xlfn.XLOOKUP($B8700, sales_teams!$A$2:$A$36, sales_teams!$B$2:$B$36)</f>
        <v>Dustin Brinkmann</v>
      </c>
      <c r="D8700" s="1" t="str">
        <f t="array" ref="D8700">_xlfn.XLOOKUP($B8700, sales_teams!$A$2:$A$36, sales_teams!$C$2:$C$36)</f>
        <v>Central</v>
      </c>
      <c r="E8700" s="1" t="s">
        <v>179</v>
      </c>
      <c r="G8700" s="1" t="str">
        <f t="array" ref="G8700">IF($F8700="", "", _xlfn.XLOOKUP($F8700,accounts!$A$2:$A$86,accounts!$B$2:$B$86, "Other"))</f>
        <v/>
      </c>
      <c r="H8700" s="1" t="str">
        <f t="array" ref="H8700">IF($F8700="", "", IFS(_xlfn.XLOOKUP($F8700, accounts!$A$2:$A$86, accounts!$E$2:$E$86, 0)&gt;=1000, "Enterprise", _xlfn.XLOOKUP($F8700, accounts!$A$2:$A$86, accounts!$E$2:$E$86, 0)&gt;=100, "Mid-Market", TRUE, "SMB"))</f>
        <v/>
      </c>
      <c r="I8700" s="1" t="str">
        <f t="array" ref="I8700">IF($F8700="", "", _xlfn.XLOOKUP($F8700,accounts!$A$2:$A$86,accounts!$F$2:$F$86, "Other"))</f>
        <v/>
      </c>
      <c r="J8700" s="1" t="s">
        <v>324</v>
      </c>
    </row>
    <row r="8701">
      <c r="A8701" s="1" t="s">
        <v>8906</v>
      </c>
      <c r="B8701" s="1" t="s">
        <v>18</v>
      </c>
      <c r="C8701" s="1" t="str">
        <f t="array" ref="C8701">_xlfn.XLOOKUP($B8701, sales_teams!$A$2:$A$36, sales_teams!$B$2:$B$36)</f>
        <v>Dustin Brinkmann</v>
      </c>
      <c r="D8701" s="1" t="str">
        <f t="array" ref="D8701">_xlfn.XLOOKUP($B8701, sales_teams!$A$2:$A$36, sales_teams!$C$2:$C$36)</f>
        <v>Central</v>
      </c>
      <c r="E8701" s="1" t="s">
        <v>188</v>
      </c>
      <c r="F8701" s="1" t="s">
        <v>75</v>
      </c>
      <c r="G8701" s="1" t="str">
        <f t="array" ref="G8701">IF($F8701="", "", _xlfn.XLOOKUP($F8701,accounts!$A$2:$A$86,accounts!$B$2:$B$86, "Other"))</f>
        <v>software</v>
      </c>
      <c r="H8701" s="1" t="str">
        <f t="array" ref="H8701">IF($F8701="", "", IFS(_xlfn.XLOOKUP($F8701, accounts!$A$2:$A$86, accounts!$E$2:$E$86, 0)&gt;=1000, "Enterprise", _xlfn.XLOOKUP($F8701, accounts!$A$2:$A$86, accounts!$E$2:$E$86, 0)&gt;=100, "Mid-Market", TRUE, "SMB"))</f>
        <v>SMB</v>
      </c>
      <c r="I8701" s="1" t="str">
        <f t="array" ref="I8701">IF($F8701="", "", _xlfn.XLOOKUP($F8701,accounts!$A$2:$A$86,accounts!$F$2:$F$86, "Other"))</f>
        <v>United States</v>
      </c>
      <c r="J8701" s="1" t="s">
        <v>324</v>
      </c>
    </row>
    <row r="8702">
      <c r="A8702" s="1" t="s">
        <v>8907</v>
      </c>
      <c r="B8702" s="1" t="s">
        <v>18</v>
      </c>
      <c r="C8702" s="1" t="str">
        <f t="array" ref="C8702">_xlfn.XLOOKUP($B8702, sales_teams!$A$2:$A$36, sales_teams!$B$2:$B$36)</f>
        <v>Dustin Brinkmann</v>
      </c>
      <c r="D8702" s="1" t="str">
        <f t="array" ref="D8702">_xlfn.XLOOKUP($B8702, sales_teams!$A$2:$A$36, sales_teams!$C$2:$C$36)</f>
        <v>Central</v>
      </c>
      <c r="E8702" s="1" t="s">
        <v>188</v>
      </c>
      <c r="F8702" s="1" t="s">
        <v>81</v>
      </c>
      <c r="G8702" s="1" t="str">
        <f t="array" ref="G8702">IF($F8702="", "", _xlfn.XLOOKUP($F8702,accounts!$A$2:$A$86,accounts!$B$2:$B$86, "Other"))</f>
        <v>technology</v>
      </c>
      <c r="H8702" s="1" t="str">
        <f t="array" ref="H8702">IF($F8702="", "", IFS(_xlfn.XLOOKUP($F8702, accounts!$A$2:$A$86, accounts!$E$2:$E$86, 0)&gt;=1000, "Enterprise", _xlfn.XLOOKUP($F8702, accounts!$A$2:$A$86, accounts!$E$2:$E$86, 0)&gt;=100, "Mid-Market", TRUE, "SMB"))</f>
        <v>Enterprise</v>
      </c>
      <c r="I8702" s="1" t="str">
        <f t="array" ref="I8702">IF($F8702="", "", _xlfn.XLOOKUP($F8702,accounts!$A$2:$A$86,accounts!$F$2:$F$86, "Other"))</f>
        <v>United States</v>
      </c>
      <c r="J8702" s="1" t="s">
        <v>324</v>
      </c>
    </row>
    <row r="8703">
      <c r="A8703" s="1" t="s">
        <v>8908</v>
      </c>
      <c r="B8703" s="1" t="s">
        <v>18</v>
      </c>
      <c r="C8703" s="1" t="str">
        <f t="array" ref="C8703">_xlfn.XLOOKUP($B8703, sales_teams!$A$2:$A$36, sales_teams!$B$2:$B$36)</f>
        <v>Dustin Brinkmann</v>
      </c>
      <c r="D8703" s="1" t="str">
        <f t="array" ref="D8703">_xlfn.XLOOKUP($B8703, sales_teams!$A$2:$A$36, sales_teams!$C$2:$C$36)</f>
        <v>Central</v>
      </c>
      <c r="E8703" s="1" t="s">
        <v>188</v>
      </c>
      <c r="F8703" s="1" t="s">
        <v>95</v>
      </c>
      <c r="G8703" s="1" t="str">
        <f t="array" ref="G8703">IF($F8703="", "", _xlfn.XLOOKUP($F8703,accounts!$A$2:$A$86,accounts!$B$2:$B$86, "Other"))</f>
        <v>finance</v>
      </c>
      <c r="H8703" s="1" t="str">
        <f t="array" ref="H8703">IF($F8703="", "", IFS(_xlfn.XLOOKUP($F8703, accounts!$A$2:$A$86, accounts!$E$2:$E$86, 0)&gt;=1000, "Enterprise", _xlfn.XLOOKUP($F8703, accounts!$A$2:$A$86, accounts!$E$2:$E$86, 0)&gt;=100, "Mid-Market", TRUE, "SMB"))</f>
        <v>Enterprise</v>
      </c>
      <c r="I8703" s="1" t="str">
        <f t="array" ref="I8703">IF($F8703="", "", _xlfn.XLOOKUP($F8703,accounts!$A$2:$A$86,accounts!$F$2:$F$86, "Other"))</f>
        <v>United States</v>
      </c>
      <c r="J8703" s="1" t="s">
        <v>324</v>
      </c>
    </row>
    <row r="8704">
      <c r="A8704" s="1" t="s">
        <v>8909</v>
      </c>
      <c r="B8704" s="1" t="s">
        <v>18</v>
      </c>
      <c r="C8704" s="1" t="str">
        <f t="array" ref="C8704">_xlfn.XLOOKUP($B8704, sales_teams!$A$2:$A$36, sales_teams!$B$2:$B$36)</f>
        <v>Dustin Brinkmann</v>
      </c>
      <c r="D8704" s="1" t="str">
        <f t="array" ref="D8704">_xlfn.XLOOKUP($B8704, sales_teams!$A$2:$A$36, sales_teams!$C$2:$C$36)</f>
        <v>Central</v>
      </c>
      <c r="E8704" s="1" t="s">
        <v>188</v>
      </c>
      <c r="G8704" s="1" t="str">
        <f t="array" ref="G8704">IF($F8704="", "", _xlfn.XLOOKUP($F8704,accounts!$A$2:$A$86,accounts!$B$2:$B$86, "Other"))</f>
        <v/>
      </c>
      <c r="H8704" s="1" t="str">
        <f t="array" ref="H8704">IF($F8704="", "", IFS(_xlfn.XLOOKUP($F8704, accounts!$A$2:$A$86, accounts!$E$2:$E$86, 0)&gt;=1000, "Enterprise", _xlfn.XLOOKUP($F8704, accounts!$A$2:$A$86, accounts!$E$2:$E$86, 0)&gt;=100, "Mid-Market", TRUE, "SMB"))</f>
        <v/>
      </c>
      <c r="I8704" s="1" t="str">
        <f t="array" ref="I8704">IF($F8704="", "", _xlfn.XLOOKUP($F8704,accounts!$A$2:$A$86,accounts!$F$2:$F$86, "Other"))</f>
        <v/>
      </c>
      <c r="J8704" s="1" t="s">
        <v>324</v>
      </c>
    </row>
    <row r="8705">
      <c r="A8705" s="1" t="s">
        <v>8910</v>
      </c>
      <c r="B8705" s="1" t="s">
        <v>18</v>
      </c>
      <c r="C8705" s="1" t="str">
        <f t="array" ref="C8705">_xlfn.XLOOKUP($B8705, sales_teams!$A$2:$A$36, sales_teams!$B$2:$B$36)</f>
        <v>Dustin Brinkmann</v>
      </c>
      <c r="D8705" s="1" t="str">
        <f t="array" ref="D8705">_xlfn.XLOOKUP($B8705, sales_teams!$A$2:$A$36, sales_teams!$C$2:$C$36)</f>
        <v>Central</v>
      </c>
      <c r="E8705" s="1" t="s">
        <v>188</v>
      </c>
      <c r="G8705" s="1" t="str">
        <f t="array" ref="G8705">IF($F8705="", "", _xlfn.XLOOKUP($F8705,accounts!$A$2:$A$86,accounts!$B$2:$B$86, "Other"))</f>
        <v/>
      </c>
      <c r="H8705" s="1" t="str">
        <f t="array" ref="H8705">IF($F8705="", "", IFS(_xlfn.XLOOKUP($F8705, accounts!$A$2:$A$86, accounts!$E$2:$E$86, 0)&gt;=1000, "Enterprise", _xlfn.XLOOKUP($F8705, accounts!$A$2:$A$86, accounts!$E$2:$E$86, 0)&gt;=100, "Mid-Market", TRUE, "SMB"))</f>
        <v/>
      </c>
      <c r="I8705" s="1" t="str">
        <f t="array" ref="I8705">IF($F8705="", "", _xlfn.XLOOKUP($F8705,accounts!$A$2:$A$86,accounts!$F$2:$F$86, "Other"))</f>
        <v/>
      </c>
      <c r="J8705" s="1" t="s">
        <v>324</v>
      </c>
    </row>
    <row r="8706">
      <c r="A8706" s="1" t="s">
        <v>8911</v>
      </c>
      <c r="B8706" s="1" t="s">
        <v>18</v>
      </c>
      <c r="C8706" s="1" t="str">
        <f t="array" ref="C8706">_xlfn.XLOOKUP($B8706, sales_teams!$A$2:$A$36, sales_teams!$B$2:$B$36)</f>
        <v>Dustin Brinkmann</v>
      </c>
      <c r="D8706" s="1" t="str">
        <f t="array" ref="D8706">_xlfn.XLOOKUP($B8706, sales_teams!$A$2:$A$36, sales_teams!$C$2:$C$36)</f>
        <v>Central</v>
      </c>
      <c r="E8706" s="1" t="s">
        <v>188</v>
      </c>
      <c r="G8706" s="1" t="str">
        <f t="array" ref="G8706">IF($F8706="", "", _xlfn.XLOOKUP($F8706,accounts!$A$2:$A$86,accounts!$B$2:$B$86, "Other"))</f>
        <v/>
      </c>
      <c r="H8706" s="1" t="str">
        <f t="array" ref="H8706">IF($F8706="", "", IFS(_xlfn.XLOOKUP($F8706, accounts!$A$2:$A$86, accounts!$E$2:$E$86, 0)&gt;=1000, "Enterprise", _xlfn.XLOOKUP($F8706, accounts!$A$2:$A$86, accounts!$E$2:$E$86, 0)&gt;=100, "Mid-Market", TRUE, "SMB"))</f>
        <v/>
      </c>
      <c r="I8706" s="1" t="str">
        <f t="array" ref="I8706">IF($F8706="", "", _xlfn.XLOOKUP($F8706,accounts!$A$2:$A$86,accounts!$F$2:$F$86, "Other"))</f>
        <v/>
      </c>
      <c r="J8706" s="1" t="s">
        <v>324</v>
      </c>
    </row>
    <row r="8707">
      <c r="A8707" s="1" t="s">
        <v>8912</v>
      </c>
      <c r="B8707" s="1" t="s">
        <v>18</v>
      </c>
      <c r="C8707" s="1" t="str">
        <f t="array" ref="C8707">_xlfn.XLOOKUP($B8707, sales_teams!$A$2:$A$36, sales_teams!$B$2:$B$36)</f>
        <v>Dustin Brinkmann</v>
      </c>
      <c r="D8707" s="1" t="str">
        <f t="array" ref="D8707">_xlfn.XLOOKUP($B8707, sales_teams!$A$2:$A$36, sales_teams!$C$2:$C$36)</f>
        <v>Central</v>
      </c>
      <c r="E8707" s="1" t="s">
        <v>188</v>
      </c>
      <c r="G8707" s="1" t="str">
        <f t="array" ref="G8707">IF($F8707="", "", _xlfn.XLOOKUP($F8707,accounts!$A$2:$A$86,accounts!$B$2:$B$86, "Other"))</f>
        <v/>
      </c>
      <c r="H8707" s="1" t="str">
        <f t="array" ref="H8707">IF($F8707="", "", IFS(_xlfn.XLOOKUP($F8707, accounts!$A$2:$A$86, accounts!$E$2:$E$86, 0)&gt;=1000, "Enterprise", _xlfn.XLOOKUP($F8707, accounts!$A$2:$A$86, accounts!$E$2:$E$86, 0)&gt;=100, "Mid-Market", TRUE, "SMB"))</f>
        <v/>
      </c>
      <c r="I8707" s="1" t="str">
        <f t="array" ref="I8707">IF($F8707="", "", _xlfn.XLOOKUP($F8707,accounts!$A$2:$A$86,accounts!$F$2:$F$86, "Other"))</f>
        <v/>
      </c>
      <c r="J8707" s="1" t="s">
        <v>324</v>
      </c>
    </row>
    <row r="8708">
      <c r="A8708" s="1" t="s">
        <v>8913</v>
      </c>
      <c r="B8708" s="1" t="s">
        <v>18</v>
      </c>
      <c r="C8708" s="1" t="str">
        <f t="array" ref="C8708">_xlfn.XLOOKUP($B8708, sales_teams!$A$2:$A$36, sales_teams!$B$2:$B$36)</f>
        <v>Dustin Brinkmann</v>
      </c>
      <c r="D8708" s="1" t="str">
        <f t="array" ref="D8708">_xlfn.XLOOKUP($B8708, sales_teams!$A$2:$A$36, sales_teams!$C$2:$C$36)</f>
        <v>Central</v>
      </c>
      <c r="E8708" s="1" t="s">
        <v>188</v>
      </c>
      <c r="G8708" s="1" t="str">
        <f t="array" ref="G8708">IF($F8708="", "", _xlfn.XLOOKUP($F8708,accounts!$A$2:$A$86,accounts!$B$2:$B$86, "Other"))</f>
        <v/>
      </c>
      <c r="H8708" s="1" t="str">
        <f t="array" ref="H8708">IF($F8708="", "", IFS(_xlfn.XLOOKUP($F8708, accounts!$A$2:$A$86, accounts!$E$2:$E$86, 0)&gt;=1000, "Enterprise", _xlfn.XLOOKUP($F8708, accounts!$A$2:$A$86, accounts!$E$2:$E$86, 0)&gt;=100, "Mid-Market", TRUE, "SMB"))</f>
        <v/>
      </c>
      <c r="I8708" s="1" t="str">
        <f t="array" ref="I8708">IF($F8708="", "", _xlfn.XLOOKUP($F8708,accounts!$A$2:$A$86,accounts!$F$2:$F$86, "Other"))</f>
        <v/>
      </c>
      <c r="J8708" s="1" t="s">
        <v>324</v>
      </c>
    </row>
    <row r="8709">
      <c r="A8709" s="1" t="s">
        <v>8914</v>
      </c>
      <c r="B8709" s="1" t="s">
        <v>18</v>
      </c>
      <c r="C8709" s="1" t="str">
        <f t="array" ref="C8709">_xlfn.XLOOKUP($B8709, sales_teams!$A$2:$A$36, sales_teams!$B$2:$B$36)</f>
        <v>Dustin Brinkmann</v>
      </c>
      <c r="D8709" s="1" t="str">
        <f t="array" ref="D8709">_xlfn.XLOOKUP($B8709, sales_teams!$A$2:$A$36, sales_teams!$C$2:$C$36)</f>
        <v>Central</v>
      </c>
      <c r="E8709" s="1" t="s">
        <v>188</v>
      </c>
      <c r="G8709" s="1" t="str">
        <f t="array" ref="G8709">IF($F8709="", "", _xlfn.XLOOKUP($F8709,accounts!$A$2:$A$86,accounts!$B$2:$B$86, "Other"))</f>
        <v/>
      </c>
      <c r="H8709" s="1" t="str">
        <f t="array" ref="H8709">IF($F8709="", "", IFS(_xlfn.XLOOKUP($F8709, accounts!$A$2:$A$86, accounts!$E$2:$E$86, 0)&gt;=1000, "Enterprise", _xlfn.XLOOKUP($F8709, accounts!$A$2:$A$86, accounts!$E$2:$E$86, 0)&gt;=100, "Mid-Market", TRUE, "SMB"))</f>
        <v/>
      </c>
      <c r="I8709" s="1" t="str">
        <f t="array" ref="I8709">IF($F8709="", "", _xlfn.XLOOKUP($F8709,accounts!$A$2:$A$86,accounts!$F$2:$F$86, "Other"))</f>
        <v/>
      </c>
      <c r="J8709" s="1" t="s">
        <v>324</v>
      </c>
    </row>
    <row r="8710">
      <c r="A8710" s="1" t="s">
        <v>8915</v>
      </c>
      <c r="B8710" s="1" t="s">
        <v>18</v>
      </c>
      <c r="C8710" s="1" t="str">
        <f t="array" ref="C8710">_xlfn.XLOOKUP($B8710, sales_teams!$A$2:$A$36, sales_teams!$B$2:$B$36)</f>
        <v>Dustin Brinkmann</v>
      </c>
      <c r="D8710" s="1" t="str">
        <f t="array" ref="D8710">_xlfn.XLOOKUP($B8710, sales_teams!$A$2:$A$36, sales_teams!$C$2:$C$36)</f>
        <v>Central</v>
      </c>
      <c r="E8710" s="1" t="s">
        <v>188</v>
      </c>
      <c r="G8710" s="1" t="str">
        <f t="array" ref="G8710">IF($F8710="", "", _xlfn.XLOOKUP($F8710,accounts!$A$2:$A$86,accounts!$B$2:$B$86, "Other"))</f>
        <v/>
      </c>
      <c r="H8710" s="1" t="str">
        <f t="array" ref="H8710">IF($F8710="", "", IFS(_xlfn.XLOOKUP($F8710, accounts!$A$2:$A$86, accounts!$E$2:$E$86, 0)&gt;=1000, "Enterprise", _xlfn.XLOOKUP($F8710, accounts!$A$2:$A$86, accounts!$E$2:$E$86, 0)&gt;=100, "Mid-Market", TRUE, "SMB"))</f>
        <v/>
      </c>
      <c r="I8710" s="1" t="str">
        <f t="array" ref="I8710">IF($F8710="", "", _xlfn.XLOOKUP($F8710,accounts!$A$2:$A$86,accounts!$F$2:$F$86, "Other"))</f>
        <v/>
      </c>
      <c r="J8710" s="1" t="s">
        <v>324</v>
      </c>
    </row>
    <row r="8711">
      <c r="A8711" s="1" t="s">
        <v>8916</v>
      </c>
      <c r="B8711" s="1" t="s">
        <v>18</v>
      </c>
      <c r="C8711" s="1" t="str">
        <f t="array" ref="C8711">_xlfn.XLOOKUP($B8711, sales_teams!$A$2:$A$36, sales_teams!$B$2:$B$36)</f>
        <v>Dustin Brinkmann</v>
      </c>
      <c r="D8711" s="1" t="str">
        <f t="array" ref="D8711">_xlfn.XLOOKUP($B8711, sales_teams!$A$2:$A$36, sales_teams!$C$2:$C$36)</f>
        <v>Central</v>
      </c>
      <c r="E8711" s="1" t="s">
        <v>188</v>
      </c>
      <c r="G8711" s="1" t="str">
        <f t="array" ref="G8711">IF($F8711="", "", _xlfn.XLOOKUP($F8711,accounts!$A$2:$A$86,accounts!$B$2:$B$86, "Other"))</f>
        <v/>
      </c>
      <c r="H8711" s="1" t="str">
        <f t="array" ref="H8711">IF($F8711="", "", IFS(_xlfn.XLOOKUP($F8711, accounts!$A$2:$A$86, accounts!$E$2:$E$86, 0)&gt;=1000, "Enterprise", _xlfn.XLOOKUP($F8711, accounts!$A$2:$A$86, accounts!$E$2:$E$86, 0)&gt;=100, "Mid-Market", TRUE, "SMB"))</f>
        <v/>
      </c>
      <c r="I8711" s="1" t="str">
        <f t="array" ref="I8711">IF($F8711="", "", _xlfn.XLOOKUP($F8711,accounts!$A$2:$A$86,accounts!$F$2:$F$86, "Other"))</f>
        <v/>
      </c>
      <c r="J8711" s="1" t="s">
        <v>324</v>
      </c>
    </row>
    <row r="8712">
      <c r="A8712" s="1" t="s">
        <v>8917</v>
      </c>
      <c r="B8712" s="1" t="s">
        <v>18</v>
      </c>
      <c r="C8712" s="1" t="str">
        <f t="array" ref="C8712">_xlfn.XLOOKUP($B8712, sales_teams!$A$2:$A$36, sales_teams!$B$2:$B$36)</f>
        <v>Dustin Brinkmann</v>
      </c>
      <c r="D8712" s="1" t="str">
        <f t="array" ref="D8712">_xlfn.XLOOKUP($B8712, sales_teams!$A$2:$A$36, sales_teams!$C$2:$C$36)</f>
        <v>Central</v>
      </c>
      <c r="E8712" s="1" t="s">
        <v>188</v>
      </c>
      <c r="G8712" s="1" t="str">
        <f t="array" ref="G8712">IF($F8712="", "", _xlfn.XLOOKUP($F8712,accounts!$A$2:$A$86,accounts!$B$2:$B$86, "Other"))</f>
        <v/>
      </c>
      <c r="H8712" s="1" t="str">
        <f t="array" ref="H8712">IF($F8712="", "", IFS(_xlfn.XLOOKUP($F8712, accounts!$A$2:$A$86, accounts!$E$2:$E$86, 0)&gt;=1000, "Enterprise", _xlfn.XLOOKUP($F8712, accounts!$A$2:$A$86, accounts!$E$2:$E$86, 0)&gt;=100, "Mid-Market", TRUE, "SMB"))</f>
        <v/>
      </c>
      <c r="I8712" s="1" t="str">
        <f t="array" ref="I8712">IF($F8712="", "", _xlfn.XLOOKUP($F8712,accounts!$A$2:$A$86,accounts!$F$2:$F$86, "Other"))</f>
        <v/>
      </c>
      <c r="J8712" s="1" t="s">
        <v>324</v>
      </c>
    </row>
    <row r="8713">
      <c r="A8713" s="1" t="s">
        <v>8918</v>
      </c>
      <c r="B8713" s="1" t="s">
        <v>18</v>
      </c>
      <c r="C8713" s="1" t="str">
        <f t="array" ref="C8713">_xlfn.XLOOKUP($B8713, sales_teams!$A$2:$A$36, sales_teams!$B$2:$B$36)</f>
        <v>Dustin Brinkmann</v>
      </c>
      <c r="D8713" s="1" t="str">
        <f t="array" ref="D8713">_xlfn.XLOOKUP($B8713, sales_teams!$A$2:$A$36, sales_teams!$C$2:$C$36)</f>
        <v>Central</v>
      </c>
      <c r="E8713" s="1" t="s">
        <v>188</v>
      </c>
      <c r="G8713" s="1" t="str">
        <f t="array" ref="G8713">IF($F8713="", "", _xlfn.XLOOKUP($F8713,accounts!$A$2:$A$86,accounts!$B$2:$B$86, "Other"))</f>
        <v/>
      </c>
      <c r="H8713" s="1" t="str">
        <f t="array" ref="H8713">IF($F8713="", "", IFS(_xlfn.XLOOKUP($F8713, accounts!$A$2:$A$86, accounts!$E$2:$E$86, 0)&gt;=1000, "Enterprise", _xlfn.XLOOKUP($F8713, accounts!$A$2:$A$86, accounts!$E$2:$E$86, 0)&gt;=100, "Mid-Market", TRUE, "SMB"))</f>
        <v/>
      </c>
      <c r="I8713" s="1" t="str">
        <f t="array" ref="I8713">IF($F8713="", "", _xlfn.XLOOKUP($F8713,accounts!$A$2:$A$86,accounts!$F$2:$F$86, "Other"))</f>
        <v/>
      </c>
      <c r="J8713" s="1" t="s">
        <v>324</v>
      </c>
    </row>
    <row r="8714">
      <c r="A8714" s="1" t="s">
        <v>8919</v>
      </c>
      <c r="B8714" s="1" t="s">
        <v>28</v>
      </c>
      <c r="C8714" s="1" t="str">
        <f t="array" ref="C8714">_xlfn.XLOOKUP($B8714, sales_teams!$A$2:$A$36, sales_teams!$B$2:$B$36)</f>
        <v>Melvin Marxen</v>
      </c>
      <c r="D8714" s="1" t="str">
        <f t="array" ref="D8714">_xlfn.XLOOKUP($B8714, sales_teams!$A$2:$A$36, sales_teams!$C$2:$C$36)</f>
        <v>Central</v>
      </c>
      <c r="E8714" s="1" t="s">
        <v>181</v>
      </c>
      <c r="F8714" s="1" t="s">
        <v>117</v>
      </c>
      <c r="G8714" s="1" t="str">
        <f t="array" ref="G8714">IF($F8714="", "", _xlfn.XLOOKUP($F8714,accounts!$A$2:$A$86,accounts!$B$2:$B$86, "Other"))</f>
        <v>retail</v>
      </c>
      <c r="H8714" s="1" t="str">
        <f t="array" ref="H8714">IF($F8714="", "", IFS(_xlfn.XLOOKUP($F8714, accounts!$A$2:$A$86, accounts!$E$2:$E$86, 0)&gt;=1000, "Enterprise", _xlfn.XLOOKUP($F8714, accounts!$A$2:$A$86, accounts!$E$2:$E$86, 0)&gt;=100, "Mid-Market", TRUE, "SMB"))</f>
        <v>Mid-Market</v>
      </c>
      <c r="I8714" s="1" t="str">
        <f t="array" ref="I8714">IF($F8714="", "", _xlfn.XLOOKUP($F8714,accounts!$A$2:$A$86,accounts!$F$2:$F$86, "Other"))</f>
        <v>United States</v>
      </c>
      <c r="J8714" s="1" t="s">
        <v>324</v>
      </c>
    </row>
    <row r="8715">
      <c r="A8715" s="1" t="s">
        <v>8920</v>
      </c>
      <c r="B8715" s="1" t="s">
        <v>28</v>
      </c>
      <c r="C8715" s="1" t="str">
        <f t="array" ref="C8715">_xlfn.XLOOKUP($B8715, sales_teams!$A$2:$A$36, sales_teams!$B$2:$B$36)</f>
        <v>Melvin Marxen</v>
      </c>
      <c r="D8715" s="1" t="str">
        <f t="array" ref="D8715">_xlfn.XLOOKUP($B8715, sales_teams!$A$2:$A$36, sales_teams!$C$2:$C$36)</f>
        <v>Central</v>
      </c>
      <c r="E8715" s="1" t="s">
        <v>181</v>
      </c>
      <c r="F8715" s="1" t="s">
        <v>144</v>
      </c>
      <c r="G8715" s="1" t="str">
        <f t="array" ref="G8715">IF($F8715="", "", _xlfn.XLOOKUP($F8715,accounts!$A$2:$A$86,accounts!$B$2:$B$86, "Other"))</f>
        <v>retail</v>
      </c>
      <c r="H8715" s="1" t="str">
        <f t="array" ref="H8715">IF($F8715="", "", IFS(_xlfn.XLOOKUP($F8715, accounts!$A$2:$A$86, accounts!$E$2:$E$86, 0)&gt;=1000, "Enterprise", _xlfn.XLOOKUP($F8715, accounts!$A$2:$A$86, accounts!$E$2:$E$86, 0)&gt;=100, "Mid-Market", TRUE, "SMB"))</f>
        <v>Enterprise</v>
      </c>
      <c r="I8715" s="1" t="str">
        <f t="array" ref="I8715">IF($F8715="", "", _xlfn.XLOOKUP($F8715,accounts!$A$2:$A$86,accounts!$F$2:$F$86, "Other"))</f>
        <v>United States</v>
      </c>
      <c r="J8715" s="1" t="s">
        <v>324</v>
      </c>
    </row>
    <row r="8716">
      <c r="A8716" s="1" t="s">
        <v>8921</v>
      </c>
      <c r="B8716" s="1" t="s">
        <v>28</v>
      </c>
      <c r="C8716" s="1" t="str">
        <f t="array" ref="C8716">_xlfn.XLOOKUP($B8716, sales_teams!$A$2:$A$36, sales_teams!$B$2:$B$36)</f>
        <v>Melvin Marxen</v>
      </c>
      <c r="D8716" s="1" t="str">
        <f t="array" ref="D8716">_xlfn.XLOOKUP($B8716, sales_teams!$A$2:$A$36, sales_teams!$C$2:$C$36)</f>
        <v>Central</v>
      </c>
      <c r="E8716" s="1" t="s">
        <v>181</v>
      </c>
      <c r="G8716" s="1" t="str">
        <f t="array" ref="G8716">IF($F8716="", "", _xlfn.XLOOKUP($F8716,accounts!$A$2:$A$86,accounts!$B$2:$B$86, "Other"))</f>
        <v/>
      </c>
      <c r="H8716" s="1" t="str">
        <f t="array" ref="H8716">IF($F8716="", "", IFS(_xlfn.XLOOKUP($F8716, accounts!$A$2:$A$86, accounts!$E$2:$E$86, 0)&gt;=1000, "Enterprise", _xlfn.XLOOKUP($F8716, accounts!$A$2:$A$86, accounts!$E$2:$E$86, 0)&gt;=100, "Mid-Market", TRUE, "SMB"))</f>
        <v/>
      </c>
      <c r="I8716" s="1" t="str">
        <f t="array" ref="I8716">IF($F8716="", "", _xlfn.XLOOKUP($F8716,accounts!$A$2:$A$86,accounts!$F$2:$F$86, "Other"))</f>
        <v/>
      </c>
      <c r="J8716" s="1" t="s">
        <v>324</v>
      </c>
    </row>
    <row r="8717">
      <c r="A8717" s="1" t="s">
        <v>8922</v>
      </c>
      <c r="B8717" s="1" t="s">
        <v>28</v>
      </c>
      <c r="C8717" s="1" t="str">
        <f t="array" ref="C8717">_xlfn.XLOOKUP($B8717, sales_teams!$A$2:$A$36, sales_teams!$B$2:$B$36)</f>
        <v>Melvin Marxen</v>
      </c>
      <c r="D8717" s="1" t="str">
        <f t="array" ref="D8717">_xlfn.XLOOKUP($B8717, sales_teams!$A$2:$A$36, sales_teams!$C$2:$C$36)</f>
        <v>Central</v>
      </c>
      <c r="E8717" s="1" t="s">
        <v>181</v>
      </c>
      <c r="G8717" s="1" t="str">
        <f t="array" ref="G8717">IF($F8717="", "", _xlfn.XLOOKUP($F8717,accounts!$A$2:$A$86,accounts!$B$2:$B$86, "Other"))</f>
        <v/>
      </c>
      <c r="H8717" s="1" t="str">
        <f t="array" ref="H8717">IF($F8717="", "", IFS(_xlfn.XLOOKUP($F8717, accounts!$A$2:$A$86, accounts!$E$2:$E$86, 0)&gt;=1000, "Enterprise", _xlfn.XLOOKUP($F8717, accounts!$A$2:$A$86, accounts!$E$2:$E$86, 0)&gt;=100, "Mid-Market", TRUE, "SMB"))</f>
        <v/>
      </c>
      <c r="I8717" s="1" t="str">
        <f t="array" ref="I8717">IF($F8717="", "", _xlfn.XLOOKUP($F8717,accounts!$A$2:$A$86,accounts!$F$2:$F$86, "Other"))</f>
        <v/>
      </c>
      <c r="J8717" s="1" t="s">
        <v>324</v>
      </c>
    </row>
    <row r="8718">
      <c r="A8718" s="1" t="s">
        <v>8923</v>
      </c>
      <c r="B8718" s="1" t="s">
        <v>28</v>
      </c>
      <c r="C8718" s="1" t="str">
        <f t="array" ref="C8718">_xlfn.XLOOKUP($B8718, sales_teams!$A$2:$A$36, sales_teams!$B$2:$B$36)</f>
        <v>Melvin Marxen</v>
      </c>
      <c r="D8718" s="1" t="str">
        <f t="array" ref="D8718">_xlfn.XLOOKUP($B8718, sales_teams!$A$2:$A$36, sales_teams!$C$2:$C$36)</f>
        <v>Central</v>
      </c>
      <c r="E8718" s="1" t="s">
        <v>181</v>
      </c>
      <c r="G8718" s="1" t="str">
        <f t="array" ref="G8718">IF($F8718="", "", _xlfn.XLOOKUP($F8718,accounts!$A$2:$A$86,accounts!$B$2:$B$86, "Other"))</f>
        <v/>
      </c>
      <c r="H8718" s="1" t="str">
        <f t="array" ref="H8718">IF($F8718="", "", IFS(_xlfn.XLOOKUP($F8718, accounts!$A$2:$A$86, accounts!$E$2:$E$86, 0)&gt;=1000, "Enterprise", _xlfn.XLOOKUP($F8718, accounts!$A$2:$A$86, accounts!$E$2:$E$86, 0)&gt;=100, "Mid-Market", TRUE, "SMB"))</f>
        <v/>
      </c>
      <c r="I8718" s="1" t="str">
        <f t="array" ref="I8718">IF($F8718="", "", _xlfn.XLOOKUP($F8718,accounts!$A$2:$A$86,accounts!$F$2:$F$86, "Other"))</f>
        <v/>
      </c>
      <c r="J8718" s="1" t="s">
        <v>324</v>
      </c>
    </row>
    <row r="8719">
      <c r="A8719" s="1" t="s">
        <v>8924</v>
      </c>
      <c r="B8719" s="1" t="s">
        <v>28</v>
      </c>
      <c r="C8719" s="1" t="str">
        <f t="array" ref="C8719">_xlfn.XLOOKUP($B8719, sales_teams!$A$2:$A$36, sales_teams!$B$2:$B$36)</f>
        <v>Melvin Marxen</v>
      </c>
      <c r="D8719" s="1" t="str">
        <f t="array" ref="D8719">_xlfn.XLOOKUP($B8719, sales_teams!$A$2:$A$36, sales_teams!$C$2:$C$36)</f>
        <v>Central</v>
      </c>
      <c r="E8719" s="1" t="s">
        <v>181</v>
      </c>
      <c r="G8719" s="1" t="str">
        <f t="array" ref="G8719">IF($F8719="", "", _xlfn.XLOOKUP($F8719,accounts!$A$2:$A$86,accounts!$B$2:$B$86, "Other"))</f>
        <v/>
      </c>
      <c r="H8719" s="1" t="str">
        <f t="array" ref="H8719">IF($F8719="", "", IFS(_xlfn.XLOOKUP($F8719, accounts!$A$2:$A$86, accounts!$E$2:$E$86, 0)&gt;=1000, "Enterprise", _xlfn.XLOOKUP($F8719, accounts!$A$2:$A$86, accounts!$E$2:$E$86, 0)&gt;=100, "Mid-Market", TRUE, "SMB"))</f>
        <v/>
      </c>
      <c r="I8719" s="1" t="str">
        <f t="array" ref="I8719">IF($F8719="", "", _xlfn.XLOOKUP($F8719,accounts!$A$2:$A$86,accounts!$F$2:$F$86, "Other"))</f>
        <v/>
      </c>
      <c r="J8719" s="1" t="s">
        <v>324</v>
      </c>
    </row>
    <row r="8720">
      <c r="A8720" s="1" t="s">
        <v>8925</v>
      </c>
      <c r="B8720" s="1" t="s">
        <v>28</v>
      </c>
      <c r="C8720" s="1" t="str">
        <f t="array" ref="C8720">_xlfn.XLOOKUP($B8720, sales_teams!$A$2:$A$36, sales_teams!$B$2:$B$36)</f>
        <v>Melvin Marxen</v>
      </c>
      <c r="D8720" s="1" t="str">
        <f t="array" ref="D8720">_xlfn.XLOOKUP($B8720, sales_teams!$A$2:$A$36, sales_teams!$C$2:$C$36)</f>
        <v>Central</v>
      </c>
      <c r="E8720" s="1" t="s">
        <v>181</v>
      </c>
      <c r="G8720" s="1" t="str">
        <f t="array" ref="G8720">IF($F8720="", "", _xlfn.XLOOKUP($F8720,accounts!$A$2:$A$86,accounts!$B$2:$B$86, "Other"))</f>
        <v/>
      </c>
      <c r="H8720" s="1" t="str">
        <f t="array" ref="H8720">IF($F8720="", "", IFS(_xlfn.XLOOKUP($F8720, accounts!$A$2:$A$86, accounts!$E$2:$E$86, 0)&gt;=1000, "Enterprise", _xlfn.XLOOKUP($F8720, accounts!$A$2:$A$86, accounts!$E$2:$E$86, 0)&gt;=100, "Mid-Market", TRUE, "SMB"))</f>
        <v/>
      </c>
      <c r="I8720" s="1" t="str">
        <f t="array" ref="I8720">IF($F8720="", "", _xlfn.XLOOKUP($F8720,accounts!$A$2:$A$86,accounts!$F$2:$F$86, "Other"))</f>
        <v/>
      </c>
      <c r="J8720" s="1" t="s">
        <v>324</v>
      </c>
    </row>
    <row r="8721">
      <c r="A8721" s="1" t="s">
        <v>8926</v>
      </c>
      <c r="B8721" s="1" t="s">
        <v>28</v>
      </c>
      <c r="C8721" s="1" t="str">
        <f t="array" ref="C8721">_xlfn.XLOOKUP($B8721, sales_teams!$A$2:$A$36, sales_teams!$B$2:$B$36)</f>
        <v>Melvin Marxen</v>
      </c>
      <c r="D8721" s="1" t="str">
        <f t="array" ref="D8721">_xlfn.XLOOKUP($B8721, sales_teams!$A$2:$A$36, sales_teams!$C$2:$C$36)</f>
        <v>Central</v>
      </c>
      <c r="E8721" s="1" t="s">
        <v>181</v>
      </c>
      <c r="G8721" s="1" t="str">
        <f t="array" ref="G8721">IF($F8721="", "", _xlfn.XLOOKUP($F8721,accounts!$A$2:$A$86,accounts!$B$2:$B$86, "Other"))</f>
        <v/>
      </c>
      <c r="H8721" s="1" t="str">
        <f t="array" ref="H8721">IF($F8721="", "", IFS(_xlfn.XLOOKUP($F8721, accounts!$A$2:$A$86, accounts!$E$2:$E$86, 0)&gt;=1000, "Enterprise", _xlfn.XLOOKUP($F8721, accounts!$A$2:$A$86, accounts!$E$2:$E$86, 0)&gt;=100, "Mid-Market", TRUE, "SMB"))</f>
        <v/>
      </c>
      <c r="I8721" s="1" t="str">
        <f t="array" ref="I8721">IF($F8721="", "", _xlfn.XLOOKUP($F8721,accounts!$A$2:$A$86,accounts!$F$2:$F$86, "Other"))</f>
        <v/>
      </c>
      <c r="J8721" s="1" t="s">
        <v>324</v>
      </c>
    </row>
    <row r="8722">
      <c r="A8722" s="1" t="s">
        <v>8927</v>
      </c>
      <c r="B8722" s="1" t="s">
        <v>28</v>
      </c>
      <c r="C8722" s="1" t="str">
        <f t="array" ref="C8722">_xlfn.XLOOKUP($B8722, sales_teams!$A$2:$A$36, sales_teams!$B$2:$B$36)</f>
        <v>Melvin Marxen</v>
      </c>
      <c r="D8722" s="1" t="str">
        <f t="array" ref="D8722">_xlfn.XLOOKUP($B8722, sales_teams!$A$2:$A$36, sales_teams!$C$2:$C$36)</f>
        <v>Central</v>
      </c>
      <c r="E8722" s="1" t="s">
        <v>181</v>
      </c>
      <c r="G8722" s="1" t="str">
        <f t="array" ref="G8722">IF($F8722="", "", _xlfn.XLOOKUP($F8722,accounts!$A$2:$A$86,accounts!$B$2:$B$86, "Other"))</f>
        <v/>
      </c>
      <c r="H8722" s="1" t="str">
        <f t="array" ref="H8722">IF($F8722="", "", IFS(_xlfn.XLOOKUP($F8722, accounts!$A$2:$A$86, accounts!$E$2:$E$86, 0)&gt;=1000, "Enterprise", _xlfn.XLOOKUP($F8722, accounts!$A$2:$A$86, accounts!$E$2:$E$86, 0)&gt;=100, "Mid-Market", TRUE, "SMB"))</f>
        <v/>
      </c>
      <c r="I8722" s="1" t="str">
        <f t="array" ref="I8722">IF($F8722="", "", _xlfn.XLOOKUP($F8722,accounts!$A$2:$A$86,accounts!$F$2:$F$86, "Other"))</f>
        <v/>
      </c>
      <c r="J8722" s="1" t="s">
        <v>324</v>
      </c>
    </row>
    <row r="8723">
      <c r="A8723" s="1" t="s">
        <v>8928</v>
      </c>
      <c r="B8723" s="1" t="s">
        <v>28</v>
      </c>
      <c r="C8723" s="1" t="str">
        <f t="array" ref="C8723">_xlfn.XLOOKUP($B8723, sales_teams!$A$2:$A$36, sales_teams!$B$2:$B$36)</f>
        <v>Melvin Marxen</v>
      </c>
      <c r="D8723" s="1" t="str">
        <f t="array" ref="D8723">_xlfn.XLOOKUP($B8723, sales_teams!$A$2:$A$36, sales_teams!$C$2:$C$36)</f>
        <v>Central</v>
      </c>
      <c r="E8723" s="1" t="s">
        <v>181</v>
      </c>
      <c r="G8723" s="1" t="str">
        <f t="array" ref="G8723">IF($F8723="", "", _xlfn.XLOOKUP($F8723,accounts!$A$2:$A$86,accounts!$B$2:$B$86, "Other"))</f>
        <v/>
      </c>
      <c r="H8723" s="1" t="str">
        <f t="array" ref="H8723">IF($F8723="", "", IFS(_xlfn.XLOOKUP($F8723, accounts!$A$2:$A$86, accounts!$E$2:$E$86, 0)&gt;=1000, "Enterprise", _xlfn.XLOOKUP($F8723, accounts!$A$2:$A$86, accounts!$E$2:$E$86, 0)&gt;=100, "Mid-Market", TRUE, "SMB"))</f>
        <v/>
      </c>
      <c r="I8723" s="1" t="str">
        <f t="array" ref="I8723">IF($F8723="", "", _xlfn.XLOOKUP($F8723,accounts!$A$2:$A$86,accounts!$F$2:$F$86, "Other"))</f>
        <v/>
      </c>
      <c r="J8723" s="1" t="s">
        <v>324</v>
      </c>
    </row>
    <row r="8724">
      <c r="A8724" s="1" t="s">
        <v>8929</v>
      </c>
      <c r="B8724" s="1" t="s">
        <v>28</v>
      </c>
      <c r="C8724" s="1" t="str">
        <f t="array" ref="C8724">_xlfn.XLOOKUP($B8724, sales_teams!$A$2:$A$36, sales_teams!$B$2:$B$36)</f>
        <v>Melvin Marxen</v>
      </c>
      <c r="D8724" s="1" t="str">
        <f t="array" ref="D8724">_xlfn.XLOOKUP($B8724, sales_teams!$A$2:$A$36, sales_teams!$C$2:$C$36)</f>
        <v>Central</v>
      </c>
      <c r="E8724" s="1" t="s">
        <v>181</v>
      </c>
      <c r="G8724" s="1" t="str">
        <f t="array" ref="G8724">IF($F8724="", "", _xlfn.XLOOKUP($F8724,accounts!$A$2:$A$86,accounts!$B$2:$B$86, "Other"))</f>
        <v/>
      </c>
      <c r="H8724" s="1" t="str">
        <f t="array" ref="H8724">IF($F8724="", "", IFS(_xlfn.XLOOKUP($F8724, accounts!$A$2:$A$86, accounts!$E$2:$E$86, 0)&gt;=1000, "Enterprise", _xlfn.XLOOKUP($F8724, accounts!$A$2:$A$86, accounts!$E$2:$E$86, 0)&gt;=100, "Mid-Market", TRUE, "SMB"))</f>
        <v/>
      </c>
      <c r="I8724" s="1" t="str">
        <f t="array" ref="I8724">IF($F8724="", "", _xlfn.XLOOKUP($F8724,accounts!$A$2:$A$86,accounts!$F$2:$F$86, "Other"))</f>
        <v/>
      </c>
      <c r="J8724" s="1" t="s">
        <v>324</v>
      </c>
    </row>
    <row r="8725">
      <c r="A8725" s="1" t="s">
        <v>8930</v>
      </c>
      <c r="B8725" s="1" t="s">
        <v>28</v>
      </c>
      <c r="C8725" s="1" t="str">
        <f t="array" ref="C8725">_xlfn.XLOOKUP($B8725, sales_teams!$A$2:$A$36, sales_teams!$B$2:$B$36)</f>
        <v>Melvin Marxen</v>
      </c>
      <c r="D8725" s="1" t="str">
        <f t="array" ref="D8725">_xlfn.XLOOKUP($B8725, sales_teams!$A$2:$A$36, sales_teams!$C$2:$C$36)</f>
        <v>Central</v>
      </c>
      <c r="E8725" s="1" t="s">
        <v>109</v>
      </c>
      <c r="F8725" s="1" t="s">
        <v>134</v>
      </c>
      <c r="G8725" s="1" t="str">
        <f t="array" ref="G8725">IF($F8725="", "", _xlfn.XLOOKUP($F8725,accounts!$A$2:$A$86,accounts!$B$2:$B$86, "Other"))</f>
        <v>services</v>
      </c>
      <c r="H8725" s="1" t="str">
        <f t="array" ref="H8725">IF($F8725="", "", IFS(_xlfn.XLOOKUP($F8725, accounts!$A$2:$A$86, accounts!$E$2:$E$86, 0)&gt;=1000, "Enterprise", _xlfn.XLOOKUP($F8725, accounts!$A$2:$A$86, accounts!$E$2:$E$86, 0)&gt;=100, "Mid-Market", TRUE, "SMB"))</f>
        <v>Enterprise</v>
      </c>
      <c r="I8725" s="1" t="str">
        <f t="array" ref="I8725">IF($F8725="", "", _xlfn.XLOOKUP($F8725,accounts!$A$2:$A$86,accounts!$F$2:$F$86, "Other"))</f>
        <v>Brazil</v>
      </c>
      <c r="J8725" s="1" t="s">
        <v>324</v>
      </c>
    </row>
    <row r="8726">
      <c r="A8726" s="1" t="s">
        <v>8931</v>
      </c>
      <c r="B8726" s="1" t="s">
        <v>28</v>
      </c>
      <c r="C8726" s="1" t="str">
        <f t="array" ref="C8726">_xlfn.XLOOKUP($B8726, sales_teams!$A$2:$A$36, sales_teams!$B$2:$B$36)</f>
        <v>Melvin Marxen</v>
      </c>
      <c r="D8726" s="1" t="str">
        <f t="array" ref="D8726">_xlfn.XLOOKUP($B8726, sales_teams!$A$2:$A$36, sales_teams!$C$2:$C$36)</f>
        <v>Central</v>
      </c>
      <c r="E8726" s="1" t="s">
        <v>109</v>
      </c>
      <c r="F8726" s="1" t="s">
        <v>157</v>
      </c>
      <c r="G8726" s="1" t="str">
        <f t="array" ref="G8726">IF($F8726="", "", _xlfn.XLOOKUP($F8726,accounts!$A$2:$A$86,accounts!$B$2:$B$86, "Other"))</f>
        <v>retail</v>
      </c>
      <c r="H8726" s="1" t="str">
        <f t="array" ref="H8726">IF($F8726="", "", IFS(_xlfn.XLOOKUP($F8726, accounts!$A$2:$A$86, accounts!$E$2:$E$86, 0)&gt;=1000, "Enterprise", _xlfn.XLOOKUP($F8726, accounts!$A$2:$A$86, accounts!$E$2:$E$86, 0)&gt;=100, "Mid-Market", TRUE, "SMB"))</f>
        <v>Enterprise</v>
      </c>
      <c r="I8726" s="1" t="str">
        <f t="array" ref="I8726">IF($F8726="", "", _xlfn.XLOOKUP($F8726,accounts!$A$2:$A$86,accounts!$F$2:$F$86, "Other"))</f>
        <v>Belgium</v>
      </c>
      <c r="J8726" s="1" t="s">
        <v>324</v>
      </c>
    </row>
    <row r="8727">
      <c r="A8727" s="1" t="s">
        <v>8932</v>
      </c>
      <c r="B8727" s="1" t="s">
        <v>28</v>
      </c>
      <c r="C8727" s="1" t="str">
        <f t="array" ref="C8727">_xlfn.XLOOKUP($B8727, sales_teams!$A$2:$A$36, sales_teams!$B$2:$B$36)</f>
        <v>Melvin Marxen</v>
      </c>
      <c r="D8727" s="1" t="str">
        <f t="array" ref="D8727">_xlfn.XLOOKUP($B8727, sales_teams!$A$2:$A$36, sales_teams!$C$2:$C$36)</f>
        <v>Central</v>
      </c>
      <c r="E8727" s="1" t="s">
        <v>109</v>
      </c>
      <c r="F8727" s="1" t="s">
        <v>176</v>
      </c>
      <c r="G8727" s="1" t="str">
        <f t="array" ref="G8727">IF($F8727="", "", _xlfn.XLOOKUP($F8727,accounts!$A$2:$A$86,accounts!$B$2:$B$86, "Other"))</f>
        <v>entertainment</v>
      </c>
      <c r="H8727" s="1" t="str">
        <f t="array" ref="H8727">IF($F8727="", "", IFS(_xlfn.XLOOKUP($F8727, accounts!$A$2:$A$86, accounts!$E$2:$E$86, 0)&gt;=1000, "Enterprise", _xlfn.XLOOKUP($F8727, accounts!$A$2:$A$86, accounts!$E$2:$E$86, 0)&gt;=100, "Mid-Market", TRUE, "SMB"))</f>
        <v>Mid-Market</v>
      </c>
      <c r="I8727" s="1" t="str">
        <f t="array" ref="I8727">IF($F8727="", "", _xlfn.XLOOKUP($F8727,accounts!$A$2:$A$86,accounts!$F$2:$F$86, "Other"))</f>
        <v>United States</v>
      </c>
      <c r="J8727" s="1" t="s">
        <v>324</v>
      </c>
    </row>
    <row r="8728">
      <c r="A8728" s="1" t="s">
        <v>8933</v>
      </c>
      <c r="B8728" s="1" t="s">
        <v>28</v>
      </c>
      <c r="C8728" s="1" t="str">
        <f t="array" ref="C8728">_xlfn.XLOOKUP($B8728, sales_teams!$A$2:$A$36, sales_teams!$B$2:$B$36)</f>
        <v>Melvin Marxen</v>
      </c>
      <c r="D8728" s="1" t="str">
        <f t="array" ref="D8728">_xlfn.XLOOKUP($B8728, sales_teams!$A$2:$A$36, sales_teams!$C$2:$C$36)</f>
        <v>Central</v>
      </c>
      <c r="E8728" s="1" t="s">
        <v>109</v>
      </c>
      <c r="G8728" s="1" t="str">
        <f t="array" ref="G8728">IF($F8728="", "", _xlfn.XLOOKUP($F8728,accounts!$A$2:$A$86,accounts!$B$2:$B$86, "Other"))</f>
        <v/>
      </c>
      <c r="H8728" s="1" t="str">
        <f t="array" ref="H8728">IF($F8728="", "", IFS(_xlfn.XLOOKUP($F8728, accounts!$A$2:$A$86, accounts!$E$2:$E$86, 0)&gt;=1000, "Enterprise", _xlfn.XLOOKUP($F8728, accounts!$A$2:$A$86, accounts!$E$2:$E$86, 0)&gt;=100, "Mid-Market", TRUE, "SMB"))</f>
        <v/>
      </c>
      <c r="I8728" s="1" t="str">
        <f t="array" ref="I8728">IF($F8728="", "", _xlfn.XLOOKUP($F8728,accounts!$A$2:$A$86,accounts!$F$2:$F$86, "Other"))</f>
        <v/>
      </c>
      <c r="J8728" s="1" t="s">
        <v>324</v>
      </c>
    </row>
    <row r="8729">
      <c r="A8729" s="1" t="s">
        <v>8934</v>
      </c>
      <c r="B8729" s="1" t="s">
        <v>28</v>
      </c>
      <c r="C8729" s="1" t="str">
        <f t="array" ref="C8729">_xlfn.XLOOKUP($B8729, sales_teams!$A$2:$A$36, sales_teams!$B$2:$B$36)</f>
        <v>Melvin Marxen</v>
      </c>
      <c r="D8729" s="1" t="str">
        <f t="array" ref="D8729">_xlfn.XLOOKUP($B8729, sales_teams!$A$2:$A$36, sales_teams!$C$2:$C$36)</f>
        <v>Central</v>
      </c>
      <c r="E8729" s="1" t="s">
        <v>109</v>
      </c>
      <c r="G8729" s="1" t="str">
        <f t="array" ref="G8729">IF($F8729="", "", _xlfn.XLOOKUP($F8729,accounts!$A$2:$A$86,accounts!$B$2:$B$86, "Other"))</f>
        <v/>
      </c>
      <c r="H8729" s="1" t="str">
        <f t="array" ref="H8729">IF($F8729="", "", IFS(_xlfn.XLOOKUP($F8729, accounts!$A$2:$A$86, accounts!$E$2:$E$86, 0)&gt;=1000, "Enterprise", _xlfn.XLOOKUP($F8729, accounts!$A$2:$A$86, accounts!$E$2:$E$86, 0)&gt;=100, "Mid-Market", TRUE, "SMB"))</f>
        <v/>
      </c>
      <c r="I8729" s="1" t="str">
        <f t="array" ref="I8729">IF($F8729="", "", _xlfn.XLOOKUP($F8729,accounts!$A$2:$A$86,accounts!$F$2:$F$86, "Other"))</f>
        <v/>
      </c>
      <c r="J8729" s="1" t="s">
        <v>324</v>
      </c>
    </row>
    <row r="8730">
      <c r="A8730" s="1" t="s">
        <v>8935</v>
      </c>
      <c r="B8730" s="1" t="s">
        <v>28</v>
      </c>
      <c r="C8730" s="1" t="str">
        <f t="array" ref="C8730">_xlfn.XLOOKUP($B8730, sales_teams!$A$2:$A$36, sales_teams!$B$2:$B$36)</f>
        <v>Melvin Marxen</v>
      </c>
      <c r="D8730" s="1" t="str">
        <f t="array" ref="D8730">_xlfn.XLOOKUP($B8730, sales_teams!$A$2:$A$36, sales_teams!$C$2:$C$36)</f>
        <v>Central</v>
      </c>
      <c r="E8730" s="1" t="s">
        <v>109</v>
      </c>
      <c r="G8730" s="1" t="str">
        <f t="array" ref="G8730">IF($F8730="", "", _xlfn.XLOOKUP($F8730,accounts!$A$2:$A$86,accounts!$B$2:$B$86, "Other"))</f>
        <v/>
      </c>
      <c r="H8730" s="1" t="str">
        <f t="array" ref="H8730">IF($F8730="", "", IFS(_xlfn.XLOOKUP($F8730, accounts!$A$2:$A$86, accounts!$E$2:$E$86, 0)&gt;=1000, "Enterprise", _xlfn.XLOOKUP($F8730, accounts!$A$2:$A$86, accounts!$E$2:$E$86, 0)&gt;=100, "Mid-Market", TRUE, "SMB"))</f>
        <v/>
      </c>
      <c r="I8730" s="1" t="str">
        <f t="array" ref="I8730">IF($F8730="", "", _xlfn.XLOOKUP($F8730,accounts!$A$2:$A$86,accounts!$F$2:$F$86, "Other"))</f>
        <v/>
      </c>
      <c r="J8730" s="1" t="s">
        <v>324</v>
      </c>
    </row>
    <row r="8731">
      <c r="A8731" s="1" t="s">
        <v>8936</v>
      </c>
      <c r="B8731" s="1" t="s">
        <v>28</v>
      </c>
      <c r="C8731" s="1" t="str">
        <f t="array" ref="C8731">_xlfn.XLOOKUP($B8731, sales_teams!$A$2:$A$36, sales_teams!$B$2:$B$36)</f>
        <v>Melvin Marxen</v>
      </c>
      <c r="D8731" s="1" t="str">
        <f t="array" ref="D8731">_xlfn.XLOOKUP($B8731, sales_teams!$A$2:$A$36, sales_teams!$C$2:$C$36)</f>
        <v>Central</v>
      </c>
      <c r="E8731" s="1" t="s">
        <v>194</v>
      </c>
      <c r="F8731" s="1" t="s">
        <v>127</v>
      </c>
      <c r="G8731" s="1" t="str">
        <f t="array" ref="G8731">IF($F8731="", "", _xlfn.XLOOKUP($F8731,accounts!$A$2:$A$86,accounts!$B$2:$B$86, "Other"))</f>
        <v>technology</v>
      </c>
      <c r="H8731" s="1" t="str">
        <f t="array" ref="H8731">IF($F8731="", "", IFS(_xlfn.XLOOKUP($F8731, accounts!$A$2:$A$86, accounts!$E$2:$E$86, 0)&gt;=1000, "Enterprise", _xlfn.XLOOKUP($F8731, accounts!$A$2:$A$86, accounts!$E$2:$E$86, 0)&gt;=100, "Mid-Market", TRUE, "SMB"))</f>
        <v>Enterprise</v>
      </c>
      <c r="I8731" s="1" t="str">
        <f t="array" ref="I8731">IF($F8731="", "", _xlfn.XLOOKUP($F8731,accounts!$A$2:$A$86,accounts!$F$2:$F$86, "Other"))</f>
        <v>United States</v>
      </c>
      <c r="J8731" s="1" t="s">
        <v>324</v>
      </c>
    </row>
    <row r="8732">
      <c r="A8732" s="1" t="s">
        <v>8937</v>
      </c>
      <c r="B8732" s="1" t="s">
        <v>28</v>
      </c>
      <c r="C8732" s="1" t="str">
        <f t="array" ref="C8732">_xlfn.XLOOKUP($B8732, sales_teams!$A$2:$A$36, sales_teams!$B$2:$B$36)</f>
        <v>Melvin Marxen</v>
      </c>
      <c r="D8732" s="1" t="str">
        <f t="array" ref="D8732">_xlfn.XLOOKUP($B8732, sales_teams!$A$2:$A$36, sales_teams!$C$2:$C$36)</f>
        <v>Central</v>
      </c>
      <c r="E8732" s="1" t="s">
        <v>194</v>
      </c>
      <c r="F8732" s="1" t="s">
        <v>173</v>
      </c>
      <c r="G8732" s="1" t="str">
        <f t="array" ref="G8732">IF($F8732="", "", _xlfn.XLOOKUP($F8732,accounts!$A$2:$A$86,accounts!$B$2:$B$86, "Other"))</f>
        <v>technology</v>
      </c>
      <c r="H8732" s="1" t="str">
        <f t="array" ref="H8732">IF($F8732="", "", IFS(_xlfn.XLOOKUP($F8732, accounts!$A$2:$A$86, accounts!$E$2:$E$86, 0)&gt;=1000, "Enterprise", _xlfn.XLOOKUP($F8732, accounts!$A$2:$A$86, accounts!$E$2:$E$86, 0)&gt;=100, "Mid-Market", TRUE, "SMB"))</f>
        <v>Mid-Market</v>
      </c>
      <c r="I8732" s="1" t="str">
        <f t="array" ref="I8732">IF($F8732="", "", _xlfn.XLOOKUP($F8732,accounts!$A$2:$A$86,accounts!$F$2:$F$86, "Other"))</f>
        <v>China</v>
      </c>
      <c r="J8732" s="1" t="s">
        <v>324</v>
      </c>
    </row>
    <row r="8733">
      <c r="A8733" s="1" t="s">
        <v>8938</v>
      </c>
      <c r="B8733" s="1" t="s">
        <v>28</v>
      </c>
      <c r="C8733" s="1" t="str">
        <f t="array" ref="C8733">_xlfn.XLOOKUP($B8733, sales_teams!$A$2:$A$36, sales_teams!$B$2:$B$36)</f>
        <v>Melvin Marxen</v>
      </c>
      <c r="D8733" s="1" t="str">
        <f t="array" ref="D8733">_xlfn.XLOOKUP($B8733, sales_teams!$A$2:$A$36, sales_teams!$C$2:$C$36)</f>
        <v>Central</v>
      </c>
      <c r="E8733" s="1" t="s">
        <v>194</v>
      </c>
      <c r="G8733" s="1" t="str">
        <f t="array" ref="G8733">IF($F8733="", "", _xlfn.XLOOKUP($F8733,accounts!$A$2:$A$86,accounts!$B$2:$B$86, "Other"))</f>
        <v/>
      </c>
      <c r="H8733" s="1" t="str">
        <f t="array" ref="H8733">IF($F8733="", "", IFS(_xlfn.XLOOKUP($F8733, accounts!$A$2:$A$86, accounts!$E$2:$E$86, 0)&gt;=1000, "Enterprise", _xlfn.XLOOKUP($F8733, accounts!$A$2:$A$86, accounts!$E$2:$E$86, 0)&gt;=100, "Mid-Market", TRUE, "SMB"))</f>
        <v/>
      </c>
      <c r="I8733" s="1" t="str">
        <f t="array" ref="I8733">IF($F8733="", "", _xlfn.XLOOKUP($F8733,accounts!$A$2:$A$86,accounts!$F$2:$F$86, "Other"))</f>
        <v/>
      </c>
      <c r="J8733" s="1" t="s">
        <v>324</v>
      </c>
    </row>
    <row r="8734">
      <c r="A8734" s="1" t="s">
        <v>8939</v>
      </c>
      <c r="B8734" s="1" t="s">
        <v>28</v>
      </c>
      <c r="C8734" s="1" t="str">
        <f t="array" ref="C8734">_xlfn.XLOOKUP($B8734, sales_teams!$A$2:$A$36, sales_teams!$B$2:$B$36)</f>
        <v>Melvin Marxen</v>
      </c>
      <c r="D8734" s="1" t="str">
        <f t="array" ref="D8734">_xlfn.XLOOKUP($B8734, sales_teams!$A$2:$A$36, sales_teams!$C$2:$C$36)</f>
        <v>Central</v>
      </c>
      <c r="E8734" s="1" t="s">
        <v>148</v>
      </c>
      <c r="G8734" s="1" t="str">
        <f t="array" ref="G8734">IF($F8734="", "", _xlfn.XLOOKUP($F8734,accounts!$A$2:$A$86,accounts!$B$2:$B$86, "Other"))</f>
        <v/>
      </c>
      <c r="H8734" s="1" t="str">
        <f t="array" ref="H8734">IF($F8734="", "", IFS(_xlfn.XLOOKUP($F8734, accounts!$A$2:$A$86, accounts!$E$2:$E$86, 0)&gt;=1000, "Enterprise", _xlfn.XLOOKUP($F8734, accounts!$A$2:$A$86, accounts!$E$2:$E$86, 0)&gt;=100, "Mid-Market", TRUE, "SMB"))</f>
        <v/>
      </c>
      <c r="I8734" s="1" t="str">
        <f t="array" ref="I8734">IF($F8734="", "", _xlfn.XLOOKUP($F8734,accounts!$A$2:$A$86,accounts!$F$2:$F$86, "Other"))</f>
        <v/>
      </c>
      <c r="J8734" s="1" t="s">
        <v>324</v>
      </c>
    </row>
    <row r="8735">
      <c r="A8735" s="1" t="s">
        <v>8940</v>
      </c>
      <c r="B8735" s="1" t="s">
        <v>28</v>
      </c>
      <c r="C8735" s="1" t="str">
        <f t="array" ref="C8735">_xlfn.XLOOKUP($B8735, sales_teams!$A$2:$A$36, sales_teams!$B$2:$B$36)</f>
        <v>Melvin Marxen</v>
      </c>
      <c r="D8735" s="1" t="str">
        <f t="array" ref="D8735">_xlfn.XLOOKUP($B8735, sales_teams!$A$2:$A$36, sales_teams!$C$2:$C$36)</f>
        <v>Central</v>
      </c>
      <c r="E8735" s="1" t="s">
        <v>148</v>
      </c>
      <c r="G8735" s="1" t="str">
        <f t="array" ref="G8735">IF($F8735="", "", _xlfn.XLOOKUP($F8735,accounts!$A$2:$A$86,accounts!$B$2:$B$86, "Other"))</f>
        <v/>
      </c>
      <c r="H8735" s="1" t="str">
        <f t="array" ref="H8735">IF($F8735="", "", IFS(_xlfn.XLOOKUP($F8735, accounts!$A$2:$A$86, accounts!$E$2:$E$86, 0)&gt;=1000, "Enterprise", _xlfn.XLOOKUP($F8735, accounts!$A$2:$A$86, accounts!$E$2:$E$86, 0)&gt;=100, "Mid-Market", TRUE, "SMB"))</f>
        <v/>
      </c>
      <c r="I8735" s="1" t="str">
        <f t="array" ref="I8735">IF($F8735="", "", _xlfn.XLOOKUP($F8735,accounts!$A$2:$A$86,accounts!$F$2:$F$86, "Other"))</f>
        <v/>
      </c>
      <c r="J8735" s="1" t="s">
        <v>324</v>
      </c>
    </row>
    <row r="8736">
      <c r="A8736" s="1" t="s">
        <v>8941</v>
      </c>
      <c r="B8736" s="1" t="s">
        <v>28</v>
      </c>
      <c r="C8736" s="1" t="str">
        <f t="array" ref="C8736">_xlfn.XLOOKUP($B8736, sales_teams!$A$2:$A$36, sales_teams!$B$2:$B$36)</f>
        <v>Melvin Marxen</v>
      </c>
      <c r="D8736" s="1" t="str">
        <f t="array" ref="D8736">_xlfn.XLOOKUP($B8736, sales_teams!$A$2:$A$36, sales_teams!$C$2:$C$36)</f>
        <v>Central</v>
      </c>
      <c r="E8736" s="1" t="s">
        <v>148</v>
      </c>
      <c r="G8736" s="1" t="str">
        <f t="array" ref="G8736">IF($F8736="", "", _xlfn.XLOOKUP($F8736,accounts!$A$2:$A$86,accounts!$B$2:$B$86, "Other"))</f>
        <v/>
      </c>
      <c r="H8736" s="1" t="str">
        <f t="array" ref="H8736">IF($F8736="", "", IFS(_xlfn.XLOOKUP($F8736, accounts!$A$2:$A$86, accounts!$E$2:$E$86, 0)&gt;=1000, "Enterprise", _xlfn.XLOOKUP($F8736, accounts!$A$2:$A$86, accounts!$E$2:$E$86, 0)&gt;=100, "Mid-Market", TRUE, "SMB"))</f>
        <v/>
      </c>
      <c r="I8736" s="1" t="str">
        <f t="array" ref="I8736">IF($F8736="", "", _xlfn.XLOOKUP($F8736,accounts!$A$2:$A$86,accounts!$F$2:$F$86, "Other"))</f>
        <v/>
      </c>
      <c r="J8736" s="1" t="s">
        <v>324</v>
      </c>
    </row>
    <row r="8737">
      <c r="A8737" s="1" t="s">
        <v>8942</v>
      </c>
      <c r="B8737" s="1" t="s">
        <v>28</v>
      </c>
      <c r="C8737" s="1" t="str">
        <f t="array" ref="C8737">_xlfn.XLOOKUP($B8737, sales_teams!$A$2:$A$36, sales_teams!$B$2:$B$36)</f>
        <v>Melvin Marxen</v>
      </c>
      <c r="D8737" s="1" t="str">
        <f t="array" ref="D8737">_xlfn.XLOOKUP($B8737, sales_teams!$A$2:$A$36, sales_teams!$C$2:$C$36)</f>
        <v>Central</v>
      </c>
      <c r="E8737" s="1" t="s">
        <v>179</v>
      </c>
      <c r="F8737" s="1" t="s">
        <v>119</v>
      </c>
      <c r="G8737" s="1" t="str">
        <f t="array" ref="G8737">IF($F8737="", "", _xlfn.XLOOKUP($F8737,accounts!$A$2:$A$86,accounts!$B$2:$B$86, "Other"))</f>
        <v>technology</v>
      </c>
      <c r="H8737" s="1" t="str">
        <f t="array" ref="H8737">IF($F8737="", "", IFS(_xlfn.XLOOKUP($F8737, accounts!$A$2:$A$86, accounts!$E$2:$E$86, 0)&gt;=1000, "Enterprise", _xlfn.XLOOKUP($F8737, accounts!$A$2:$A$86, accounts!$E$2:$E$86, 0)&gt;=100, "Mid-Market", TRUE, "SMB"))</f>
        <v>Enterprise</v>
      </c>
      <c r="I8737" s="1" t="str">
        <f t="array" ref="I8737">IF($F8737="", "", _xlfn.XLOOKUP($F8737,accounts!$A$2:$A$86,accounts!$F$2:$F$86, "Other"))</f>
        <v>Korea</v>
      </c>
      <c r="J8737" s="1" t="s">
        <v>324</v>
      </c>
    </row>
    <row r="8738">
      <c r="A8738" s="1" t="s">
        <v>8943</v>
      </c>
      <c r="B8738" s="1" t="s">
        <v>28</v>
      </c>
      <c r="C8738" s="1" t="str">
        <f t="array" ref="C8738">_xlfn.XLOOKUP($B8738, sales_teams!$A$2:$A$36, sales_teams!$B$2:$B$36)</f>
        <v>Melvin Marxen</v>
      </c>
      <c r="D8738" s="1" t="str">
        <f t="array" ref="D8738">_xlfn.XLOOKUP($B8738, sales_teams!$A$2:$A$36, sales_teams!$C$2:$C$36)</f>
        <v>Central</v>
      </c>
      <c r="E8738" s="1" t="s">
        <v>179</v>
      </c>
      <c r="F8738" s="1" t="s">
        <v>127</v>
      </c>
      <c r="G8738" s="1" t="str">
        <f t="array" ref="G8738">IF($F8738="", "", _xlfn.XLOOKUP($F8738,accounts!$A$2:$A$86,accounts!$B$2:$B$86, "Other"))</f>
        <v>technology</v>
      </c>
      <c r="H8738" s="1" t="str">
        <f t="array" ref="H8738">IF($F8738="", "", IFS(_xlfn.XLOOKUP($F8738, accounts!$A$2:$A$86, accounts!$E$2:$E$86, 0)&gt;=1000, "Enterprise", _xlfn.XLOOKUP($F8738, accounts!$A$2:$A$86, accounts!$E$2:$E$86, 0)&gt;=100, "Mid-Market", TRUE, "SMB"))</f>
        <v>Enterprise</v>
      </c>
      <c r="I8738" s="1" t="str">
        <f t="array" ref="I8738">IF($F8738="", "", _xlfn.XLOOKUP($F8738,accounts!$A$2:$A$86,accounts!$F$2:$F$86, "Other"))</f>
        <v>United States</v>
      </c>
      <c r="J8738" s="1" t="s">
        <v>324</v>
      </c>
    </row>
    <row r="8739">
      <c r="A8739" s="1" t="s">
        <v>8944</v>
      </c>
      <c r="B8739" s="1" t="s">
        <v>28</v>
      </c>
      <c r="C8739" s="1" t="str">
        <f t="array" ref="C8739">_xlfn.XLOOKUP($B8739, sales_teams!$A$2:$A$36, sales_teams!$B$2:$B$36)</f>
        <v>Melvin Marxen</v>
      </c>
      <c r="D8739" s="1" t="str">
        <f t="array" ref="D8739">_xlfn.XLOOKUP($B8739, sales_teams!$A$2:$A$36, sales_teams!$C$2:$C$36)</f>
        <v>Central</v>
      </c>
      <c r="E8739" s="1" t="s">
        <v>179</v>
      </c>
      <c r="G8739" s="1" t="str">
        <f t="array" ref="G8739">IF($F8739="", "", _xlfn.XLOOKUP($F8739,accounts!$A$2:$A$86,accounts!$B$2:$B$86, "Other"))</f>
        <v/>
      </c>
      <c r="H8739" s="1" t="str">
        <f t="array" ref="H8739">IF($F8739="", "", IFS(_xlfn.XLOOKUP($F8739, accounts!$A$2:$A$86, accounts!$E$2:$E$86, 0)&gt;=1000, "Enterprise", _xlfn.XLOOKUP($F8739, accounts!$A$2:$A$86, accounts!$E$2:$E$86, 0)&gt;=100, "Mid-Market", TRUE, "SMB"))</f>
        <v/>
      </c>
      <c r="I8739" s="1" t="str">
        <f t="array" ref="I8739">IF($F8739="", "", _xlfn.XLOOKUP($F8739,accounts!$A$2:$A$86,accounts!$F$2:$F$86, "Other"))</f>
        <v/>
      </c>
      <c r="J8739" s="1" t="s">
        <v>324</v>
      </c>
    </row>
    <row r="8740">
      <c r="A8740" s="1" t="s">
        <v>8945</v>
      </c>
      <c r="B8740" s="1" t="s">
        <v>28</v>
      </c>
      <c r="C8740" s="1" t="str">
        <f t="array" ref="C8740">_xlfn.XLOOKUP($B8740, sales_teams!$A$2:$A$36, sales_teams!$B$2:$B$36)</f>
        <v>Melvin Marxen</v>
      </c>
      <c r="D8740" s="1" t="str">
        <f t="array" ref="D8740">_xlfn.XLOOKUP($B8740, sales_teams!$A$2:$A$36, sales_teams!$C$2:$C$36)</f>
        <v>Central</v>
      </c>
      <c r="E8740" s="1" t="s">
        <v>179</v>
      </c>
      <c r="G8740" s="1" t="str">
        <f t="array" ref="G8740">IF($F8740="", "", _xlfn.XLOOKUP($F8740,accounts!$A$2:$A$86,accounts!$B$2:$B$86, "Other"))</f>
        <v/>
      </c>
      <c r="H8740" s="1" t="str">
        <f t="array" ref="H8740">IF($F8740="", "", IFS(_xlfn.XLOOKUP($F8740, accounts!$A$2:$A$86, accounts!$E$2:$E$86, 0)&gt;=1000, "Enterprise", _xlfn.XLOOKUP($F8740, accounts!$A$2:$A$86, accounts!$E$2:$E$86, 0)&gt;=100, "Mid-Market", TRUE, "SMB"))</f>
        <v/>
      </c>
      <c r="I8740" s="1" t="str">
        <f t="array" ref="I8740">IF($F8740="", "", _xlfn.XLOOKUP($F8740,accounts!$A$2:$A$86,accounts!$F$2:$F$86, "Other"))</f>
        <v/>
      </c>
      <c r="J8740" s="1" t="s">
        <v>324</v>
      </c>
    </row>
    <row r="8741">
      <c r="A8741" s="1" t="s">
        <v>8946</v>
      </c>
      <c r="B8741" s="1" t="s">
        <v>28</v>
      </c>
      <c r="C8741" s="1" t="str">
        <f t="array" ref="C8741">_xlfn.XLOOKUP($B8741, sales_teams!$A$2:$A$36, sales_teams!$B$2:$B$36)</f>
        <v>Melvin Marxen</v>
      </c>
      <c r="D8741" s="1" t="str">
        <f t="array" ref="D8741">_xlfn.XLOOKUP($B8741, sales_teams!$A$2:$A$36, sales_teams!$C$2:$C$36)</f>
        <v>Central</v>
      </c>
      <c r="E8741" s="1" t="s">
        <v>179</v>
      </c>
      <c r="G8741" s="1" t="str">
        <f t="array" ref="G8741">IF($F8741="", "", _xlfn.XLOOKUP($F8741,accounts!$A$2:$A$86,accounts!$B$2:$B$86, "Other"))</f>
        <v/>
      </c>
      <c r="H8741" s="1" t="str">
        <f t="array" ref="H8741">IF($F8741="", "", IFS(_xlfn.XLOOKUP($F8741, accounts!$A$2:$A$86, accounts!$E$2:$E$86, 0)&gt;=1000, "Enterprise", _xlfn.XLOOKUP($F8741, accounts!$A$2:$A$86, accounts!$E$2:$E$86, 0)&gt;=100, "Mid-Market", TRUE, "SMB"))</f>
        <v/>
      </c>
      <c r="I8741" s="1" t="str">
        <f t="array" ref="I8741">IF($F8741="", "", _xlfn.XLOOKUP($F8741,accounts!$A$2:$A$86,accounts!$F$2:$F$86, "Other"))</f>
        <v/>
      </c>
      <c r="J8741" s="1" t="s">
        <v>324</v>
      </c>
    </row>
    <row r="8742">
      <c r="A8742" s="1" t="s">
        <v>8947</v>
      </c>
      <c r="B8742" s="1" t="s">
        <v>28</v>
      </c>
      <c r="C8742" s="1" t="str">
        <f t="array" ref="C8742">_xlfn.XLOOKUP($B8742, sales_teams!$A$2:$A$36, sales_teams!$B$2:$B$36)</f>
        <v>Melvin Marxen</v>
      </c>
      <c r="D8742" s="1" t="str">
        <f t="array" ref="D8742">_xlfn.XLOOKUP($B8742, sales_teams!$A$2:$A$36, sales_teams!$C$2:$C$36)</f>
        <v>Central</v>
      </c>
      <c r="E8742" s="1" t="s">
        <v>179</v>
      </c>
      <c r="G8742" s="1" t="str">
        <f t="array" ref="G8742">IF($F8742="", "", _xlfn.XLOOKUP($F8742,accounts!$A$2:$A$86,accounts!$B$2:$B$86, "Other"))</f>
        <v/>
      </c>
      <c r="H8742" s="1" t="str">
        <f t="array" ref="H8742">IF($F8742="", "", IFS(_xlfn.XLOOKUP($F8742, accounts!$A$2:$A$86, accounts!$E$2:$E$86, 0)&gt;=1000, "Enterprise", _xlfn.XLOOKUP($F8742, accounts!$A$2:$A$86, accounts!$E$2:$E$86, 0)&gt;=100, "Mid-Market", TRUE, "SMB"))</f>
        <v/>
      </c>
      <c r="I8742" s="1" t="str">
        <f t="array" ref="I8742">IF($F8742="", "", _xlfn.XLOOKUP($F8742,accounts!$A$2:$A$86,accounts!$F$2:$F$86, "Other"))</f>
        <v/>
      </c>
      <c r="J8742" s="1" t="s">
        <v>324</v>
      </c>
    </row>
    <row r="8743">
      <c r="A8743" s="1" t="s">
        <v>8948</v>
      </c>
      <c r="B8743" s="1" t="s">
        <v>28</v>
      </c>
      <c r="C8743" s="1" t="str">
        <f t="array" ref="C8743">_xlfn.XLOOKUP($B8743, sales_teams!$A$2:$A$36, sales_teams!$B$2:$B$36)</f>
        <v>Melvin Marxen</v>
      </c>
      <c r="D8743" s="1" t="str">
        <f t="array" ref="D8743">_xlfn.XLOOKUP($B8743, sales_teams!$A$2:$A$36, sales_teams!$C$2:$C$36)</f>
        <v>Central</v>
      </c>
      <c r="E8743" s="1" t="s">
        <v>179</v>
      </c>
      <c r="G8743" s="1" t="str">
        <f t="array" ref="G8743">IF($F8743="", "", _xlfn.XLOOKUP($F8743,accounts!$A$2:$A$86,accounts!$B$2:$B$86, "Other"))</f>
        <v/>
      </c>
      <c r="H8743" s="1" t="str">
        <f t="array" ref="H8743">IF($F8743="", "", IFS(_xlfn.XLOOKUP($F8743, accounts!$A$2:$A$86, accounts!$E$2:$E$86, 0)&gt;=1000, "Enterprise", _xlfn.XLOOKUP($F8743, accounts!$A$2:$A$86, accounts!$E$2:$E$86, 0)&gt;=100, "Mid-Market", TRUE, "SMB"))</f>
        <v/>
      </c>
      <c r="I8743" s="1" t="str">
        <f t="array" ref="I8743">IF($F8743="", "", _xlfn.XLOOKUP($F8743,accounts!$A$2:$A$86,accounts!$F$2:$F$86, "Other"))</f>
        <v/>
      </c>
      <c r="J8743" s="1" t="s">
        <v>324</v>
      </c>
    </row>
    <row r="8744">
      <c r="A8744" s="1" t="s">
        <v>8949</v>
      </c>
      <c r="B8744" s="1" t="s">
        <v>28</v>
      </c>
      <c r="C8744" s="1" t="str">
        <f t="array" ref="C8744">_xlfn.XLOOKUP($B8744, sales_teams!$A$2:$A$36, sales_teams!$B$2:$B$36)</f>
        <v>Melvin Marxen</v>
      </c>
      <c r="D8744" s="1" t="str">
        <f t="array" ref="D8744">_xlfn.XLOOKUP($B8744, sales_teams!$A$2:$A$36, sales_teams!$C$2:$C$36)</f>
        <v>Central</v>
      </c>
      <c r="E8744" s="1" t="s">
        <v>179</v>
      </c>
      <c r="G8744" s="1" t="str">
        <f t="array" ref="G8744">IF($F8744="", "", _xlfn.XLOOKUP($F8744,accounts!$A$2:$A$86,accounts!$B$2:$B$86, "Other"))</f>
        <v/>
      </c>
      <c r="H8744" s="1" t="str">
        <f t="array" ref="H8744">IF($F8744="", "", IFS(_xlfn.XLOOKUP($F8744, accounts!$A$2:$A$86, accounts!$E$2:$E$86, 0)&gt;=1000, "Enterprise", _xlfn.XLOOKUP($F8744, accounts!$A$2:$A$86, accounts!$E$2:$E$86, 0)&gt;=100, "Mid-Market", TRUE, "SMB"))</f>
        <v/>
      </c>
      <c r="I8744" s="1" t="str">
        <f t="array" ref="I8744">IF($F8744="", "", _xlfn.XLOOKUP($F8744,accounts!$A$2:$A$86,accounts!$F$2:$F$86, "Other"))</f>
        <v/>
      </c>
      <c r="J8744" s="1" t="s">
        <v>324</v>
      </c>
    </row>
    <row r="8745">
      <c r="A8745" s="1" t="s">
        <v>8950</v>
      </c>
      <c r="B8745" s="1" t="s">
        <v>28</v>
      </c>
      <c r="C8745" s="1" t="str">
        <f t="array" ref="C8745">_xlfn.XLOOKUP($B8745, sales_teams!$A$2:$A$36, sales_teams!$B$2:$B$36)</f>
        <v>Melvin Marxen</v>
      </c>
      <c r="D8745" s="1" t="str">
        <f t="array" ref="D8745">_xlfn.XLOOKUP($B8745, sales_teams!$A$2:$A$36, sales_teams!$C$2:$C$36)</f>
        <v>Central</v>
      </c>
      <c r="E8745" s="1" t="s">
        <v>179</v>
      </c>
      <c r="G8745" s="1" t="str">
        <f t="array" ref="G8745">IF($F8745="", "", _xlfn.XLOOKUP($F8745,accounts!$A$2:$A$86,accounts!$B$2:$B$86, "Other"))</f>
        <v/>
      </c>
      <c r="H8745" s="1" t="str">
        <f t="array" ref="H8745">IF($F8745="", "", IFS(_xlfn.XLOOKUP($F8745, accounts!$A$2:$A$86, accounts!$E$2:$E$86, 0)&gt;=1000, "Enterprise", _xlfn.XLOOKUP($F8745, accounts!$A$2:$A$86, accounts!$E$2:$E$86, 0)&gt;=100, "Mid-Market", TRUE, "SMB"))</f>
        <v/>
      </c>
      <c r="I8745" s="1" t="str">
        <f t="array" ref="I8745">IF($F8745="", "", _xlfn.XLOOKUP($F8745,accounts!$A$2:$A$86,accounts!$F$2:$F$86, "Other"))</f>
        <v/>
      </c>
      <c r="J8745" s="1" t="s">
        <v>324</v>
      </c>
    </row>
    <row r="8746">
      <c r="A8746" s="1" t="s">
        <v>8951</v>
      </c>
      <c r="B8746" s="1" t="s">
        <v>28</v>
      </c>
      <c r="C8746" s="1" t="str">
        <f t="array" ref="C8746">_xlfn.XLOOKUP($B8746, sales_teams!$A$2:$A$36, sales_teams!$B$2:$B$36)</f>
        <v>Melvin Marxen</v>
      </c>
      <c r="D8746" s="1" t="str">
        <f t="array" ref="D8746">_xlfn.XLOOKUP($B8746, sales_teams!$A$2:$A$36, sales_teams!$C$2:$C$36)</f>
        <v>Central</v>
      </c>
      <c r="E8746" s="1" t="s">
        <v>188</v>
      </c>
      <c r="F8746" s="1" t="s">
        <v>85</v>
      </c>
      <c r="G8746" s="1" t="str">
        <f t="array" ref="G8746">IF($F8746="", "", _xlfn.XLOOKUP($F8746,accounts!$A$2:$A$86,accounts!$B$2:$B$86, "Other"))</f>
        <v>telecommunications</v>
      </c>
      <c r="H8746" s="1" t="str">
        <f t="array" ref="H8746">IF($F8746="", "", IFS(_xlfn.XLOOKUP($F8746, accounts!$A$2:$A$86, accounts!$E$2:$E$86, 0)&gt;=1000, "Enterprise", _xlfn.XLOOKUP($F8746, accounts!$A$2:$A$86, accounts!$E$2:$E$86, 0)&gt;=100, "Mid-Market", TRUE, "SMB"))</f>
        <v>Enterprise</v>
      </c>
      <c r="I8746" s="1" t="str">
        <f t="array" ref="I8746">IF($F8746="", "", _xlfn.XLOOKUP($F8746,accounts!$A$2:$A$86,accounts!$F$2:$F$86, "Other"))</f>
        <v>United States</v>
      </c>
      <c r="J8746" s="1" t="s">
        <v>324</v>
      </c>
    </row>
    <row r="8747">
      <c r="A8747" s="1" t="s">
        <v>8952</v>
      </c>
      <c r="B8747" s="1" t="s">
        <v>28</v>
      </c>
      <c r="C8747" s="1" t="str">
        <f t="array" ref="C8747">_xlfn.XLOOKUP($B8747, sales_teams!$A$2:$A$36, sales_teams!$B$2:$B$36)</f>
        <v>Melvin Marxen</v>
      </c>
      <c r="D8747" s="1" t="str">
        <f t="array" ref="D8747">_xlfn.XLOOKUP($B8747, sales_teams!$A$2:$A$36, sales_teams!$C$2:$C$36)</f>
        <v>Central</v>
      </c>
      <c r="E8747" s="1" t="s">
        <v>188</v>
      </c>
      <c r="G8747" s="1" t="str">
        <f t="array" ref="G8747">IF($F8747="", "", _xlfn.XLOOKUP($F8747,accounts!$A$2:$A$86,accounts!$B$2:$B$86, "Other"))</f>
        <v/>
      </c>
      <c r="H8747" s="1" t="str">
        <f t="array" ref="H8747">IF($F8747="", "", IFS(_xlfn.XLOOKUP($F8747, accounts!$A$2:$A$86, accounts!$E$2:$E$86, 0)&gt;=1000, "Enterprise", _xlfn.XLOOKUP($F8747, accounts!$A$2:$A$86, accounts!$E$2:$E$86, 0)&gt;=100, "Mid-Market", TRUE, "SMB"))</f>
        <v/>
      </c>
      <c r="I8747" s="1" t="str">
        <f t="array" ref="I8747">IF($F8747="", "", _xlfn.XLOOKUP($F8747,accounts!$A$2:$A$86,accounts!$F$2:$F$86, "Other"))</f>
        <v/>
      </c>
      <c r="J8747" s="1" t="s">
        <v>324</v>
      </c>
    </row>
    <row r="8748">
      <c r="A8748" s="1" t="s">
        <v>8953</v>
      </c>
      <c r="B8748" s="1" t="s">
        <v>15</v>
      </c>
      <c r="C8748" s="1" t="str">
        <f t="array" ref="C8748">_xlfn.XLOOKUP($B8748, sales_teams!$A$2:$A$36, sales_teams!$B$2:$B$36)</f>
        <v>Dustin Brinkmann</v>
      </c>
      <c r="D8748" s="1" t="str">
        <f t="array" ref="D8748">_xlfn.XLOOKUP($B8748, sales_teams!$A$2:$A$36, sales_teams!$C$2:$C$36)</f>
        <v>Central</v>
      </c>
      <c r="E8748" s="1" t="s">
        <v>181</v>
      </c>
      <c r="F8748" s="1" t="s">
        <v>78</v>
      </c>
      <c r="G8748" s="1" t="str">
        <f t="array" ref="G8748">IF($F8748="", "", _xlfn.XLOOKUP($F8748,accounts!$A$2:$A$86,accounts!$B$2:$B$86, "Other"))</f>
        <v>marketing</v>
      </c>
      <c r="H8748" s="1" t="str">
        <f t="array" ref="H8748">IF($F8748="", "", IFS(_xlfn.XLOOKUP($F8748, accounts!$A$2:$A$86, accounts!$E$2:$E$86, 0)&gt;=1000, "Enterprise", _xlfn.XLOOKUP($F8748, accounts!$A$2:$A$86, accounts!$E$2:$E$86, 0)&gt;=100, "Mid-Market", TRUE, "SMB"))</f>
        <v>Enterprise</v>
      </c>
      <c r="I8748" s="1" t="str">
        <f t="array" ref="I8748">IF($F8748="", "", _xlfn.XLOOKUP($F8748,accounts!$A$2:$A$86,accounts!$F$2:$F$86, "Other"))</f>
        <v>United States</v>
      </c>
      <c r="J8748" s="1" t="s">
        <v>324</v>
      </c>
    </row>
    <row r="8749">
      <c r="A8749" s="1" t="s">
        <v>8954</v>
      </c>
      <c r="B8749" s="1" t="s">
        <v>15</v>
      </c>
      <c r="C8749" s="1" t="str">
        <f t="array" ref="C8749">_xlfn.XLOOKUP($B8749, sales_teams!$A$2:$A$36, sales_teams!$B$2:$B$36)</f>
        <v>Dustin Brinkmann</v>
      </c>
      <c r="D8749" s="1" t="str">
        <f t="array" ref="D8749">_xlfn.XLOOKUP($B8749, sales_teams!$A$2:$A$36, sales_teams!$C$2:$C$36)</f>
        <v>Central</v>
      </c>
      <c r="E8749" s="1" t="s">
        <v>181</v>
      </c>
      <c r="F8749" s="1" t="s">
        <v>130</v>
      </c>
      <c r="G8749" s="1" t="str">
        <f t="array" ref="G8749">IF($F8749="", "", _xlfn.XLOOKUP($F8749,accounts!$A$2:$A$86,accounts!$B$2:$B$86, "Other"))</f>
        <v>medical</v>
      </c>
      <c r="H8749" s="1" t="str">
        <f t="array" ref="H8749">IF($F8749="", "", IFS(_xlfn.XLOOKUP($F8749, accounts!$A$2:$A$86, accounts!$E$2:$E$86, 0)&gt;=1000, "Enterprise", _xlfn.XLOOKUP($F8749, accounts!$A$2:$A$86, accounts!$E$2:$E$86, 0)&gt;=100, "Mid-Market", TRUE, "SMB"))</f>
        <v>Enterprise</v>
      </c>
      <c r="I8749" s="1" t="str">
        <f t="array" ref="I8749">IF($F8749="", "", _xlfn.XLOOKUP($F8749,accounts!$A$2:$A$86,accounts!$F$2:$F$86, "Other"))</f>
        <v>United States</v>
      </c>
      <c r="J8749" s="1" t="s">
        <v>324</v>
      </c>
    </row>
    <row r="8750">
      <c r="A8750" s="1" t="s">
        <v>8955</v>
      </c>
      <c r="B8750" s="1" t="s">
        <v>15</v>
      </c>
      <c r="C8750" s="1" t="str">
        <f t="array" ref="C8750">_xlfn.XLOOKUP($B8750, sales_teams!$A$2:$A$36, sales_teams!$B$2:$B$36)</f>
        <v>Dustin Brinkmann</v>
      </c>
      <c r="D8750" s="1" t="str">
        <f t="array" ref="D8750">_xlfn.XLOOKUP($B8750, sales_teams!$A$2:$A$36, sales_teams!$C$2:$C$36)</f>
        <v>Central</v>
      </c>
      <c r="E8750" s="1" t="s">
        <v>181</v>
      </c>
      <c r="F8750" s="1" t="s">
        <v>152</v>
      </c>
      <c r="G8750" s="1" t="str">
        <f t="array" ref="G8750">IF($F8750="", "", _xlfn.XLOOKUP($F8750,accounts!$A$2:$A$86,accounts!$B$2:$B$86, "Other"))</f>
        <v>marketing</v>
      </c>
      <c r="H8750" s="1" t="str">
        <f t="array" ref="H8750">IF($F8750="", "", IFS(_xlfn.XLOOKUP($F8750, accounts!$A$2:$A$86, accounts!$E$2:$E$86, 0)&gt;=1000, "Enterprise", _xlfn.XLOOKUP($F8750, accounts!$A$2:$A$86, accounts!$E$2:$E$86, 0)&gt;=100, "Mid-Market", TRUE, "SMB"))</f>
        <v>Mid-Market</v>
      </c>
      <c r="I8750" s="1" t="str">
        <f t="array" ref="I8750">IF($F8750="", "", _xlfn.XLOOKUP($F8750,accounts!$A$2:$A$86,accounts!$F$2:$F$86, "Other"))</f>
        <v>United States</v>
      </c>
      <c r="J8750" s="1" t="s">
        <v>324</v>
      </c>
    </row>
    <row r="8751">
      <c r="A8751" s="1" t="s">
        <v>8956</v>
      </c>
      <c r="B8751" s="1" t="s">
        <v>15</v>
      </c>
      <c r="C8751" s="1" t="str">
        <f t="array" ref="C8751">_xlfn.XLOOKUP($B8751, sales_teams!$A$2:$A$36, sales_teams!$B$2:$B$36)</f>
        <v>Dustin Brinkmann</v>
      </c>
      <c r="D8751" s="1" t="str">
        <f t="array" ref="D8751">_xlfn.XLOOKUP($B8751, sales_teams!$A$2:$A$36, sales_teams!$C$2:$C$36)</f>
        <v>Central</v>
      </c>
      <c r="E8751" s="1" t="s">
        <v>181</v>
      </c>
      <c r="G8751" s="1" t="str">
        <f t="array" ref="G8751">IF($F8751="", "", _xlfn.XLOOKUP($F8751,accounts!$A$2:$A$86,accounts!$B$2:$B$86, "Other"))</f>
        <v/>
      </c>
      <c r="H8751" s="1" t="str">
        <f t="array" ref="H8751">IF($F8751="", "", IFS(_xlfn.XLOOKUP($F8751, accounts!$A$2:$A$86, accounts!$E$2:$E$86, 0)&gt;=1000, "Enterprise", _xlfn.XLOOKUP($F8751, accounts!$A$2:$A$86, accounts!$E$2:$E$86, 0)&gt;=100, "Mid-Market", TRUE, "SMB"))</f>
        <v/>
      </c>
      <c r="I8751" s="1" t="str">
        <f t="array" ref="I8751">IF($F8751="", "", _xlfn.XLOOKUP($F8751,accounts!$A$2:$A$86,accounts!$F$2:$F$86, "Other"))</f>
        <v/>
      </c>
      <c r="J8751" s="1" t="s">
        <v>324</v>
      </c>
    </row>
    <row r="8752">
      <c r="A8752" s="1" t="s">
        <v>8957</v>
      </c>
      <c r="B8752" s="1" t="s">
        <v>15</v>
      </c>
      <c r="C8752" s="1" t="str">
        <f t="array" ref="C8752">_xlfn.XLOOKUP($B8752, sales_teams!$A$2:$A$36, sales_teams!$B$2:$B$36)</f>
        <v>Dustin Brinkmann</v>
      </c>
      <c r="D8752" s="1" t="str">
        <f t="array" ref="D8752">_xlfn.XLOOKUP($B8752, sales_teams!$A$2:$A$36, sales_teams!$C$2:$C$36)</f>
        <v>Central</v>
      </c>
      <c r="E8752" s="1" t="s">
        <v>181</v>
      </c>
      <c r="G8752" s="1" t="str">
        <f t="array" ref="G8752">IF($F8752="", "", _xlfn.XLOOKUP($F8752,accounts!$A$2:$A$86,accounts!$B$2:$B$86, "Other"))</f>
        <v/>
      </c>
      <c r="H8752" s="1" t="str">
        <f t="array" ref="H8752">IF($F8752="", "", IFS(_xlfn.XLOOKUP($F8752, accounts!$A$2:$A$86, accounts!$E$2:$E$86, 0)&gt;=1000, "Enterprise", _xlfn.XLOOKUP($F8752, accounts!$A$2:$A$86, accounts!$E$2:$E$86, 0)&gt;=100, "Mid-Market", TRUE, "SMB"))</f>
        <v/>
      </c>
      <c r="I8752" s="1" t="str">
        <f t="array" ref="I8752">IF($F8752="", "", _xlfn.XLOOKUP($F8752,accounts!$A$2:$A$86,accounts!$F$2:$F$86, "Other"))</f>
        <v/>
      </c>
      <c r="J8752" s="1" t="s">
        <v>324</v>
      </c>
    </row>
    <row r="8753">
      <c r="A8753" s="1" t="s">
        <v>8958</v>
      </c>
      <c r="B8753" s="1" t="s">
        <v>15</v>
      </c>
      <c r="C8753" s="1" t="str">
        <f t="array" ref="C8753">_xlfn.XLOOKUP($B8753, sales_teams!$A$2:$A$36, sales_teams!$B$2:$B$36)</f>
        <v>Dustin Brinkmann</v>
      </c>
      <c r="D8753" s="1" t="str">
        <f t="array" ref="D8753">_xlfn.XLOOKUP($B8753, sales_teams!$A$2:$A$36, sales_teams!$C$2:$C$36)</f>
        <v>Central</v>
      </c>
      <c r="E8753" s="1" t="s">
        <v>181</v>
      </c>
      <c r="G8753" s="1" t="str">
        <f t="array" ref="G8753">IF($F8753="", "", _xlfn.XLOOKUP($F8753,accounts!$A$2:$A$86,accounts!$B$2:$B$86, "Other"))</f>
        <v/>
      </c>
      <c r="H8753" s="1" t="str">
        <f t="array" ref="H8753">IF($F8753="", "", IFS(_xlfn.XLOOKUP($F8753, accounts!$A$2:$A$86, accounts!$E$2:$E$86, 0)&gt;=1000, "Enterprise", _xlfn.XLOOKUP($F8753, accounts!$A$2:$A$86, accounts!$E$2:$E$86, 0)&gt;=100, "Mid-Market", TRUE, "SMB"))</f>
        <v/>
      </c>
      <c r="I8753" s="1" t="str">
        <f t="array" ref="I8753">IF($F8753="", "", _xlfn.XLOOKUP($F8753,accounts!$A$2:$A$86,accounts!$F$2:$F$86, "Other"))</f>
        <v/>
      </c>
      <c r="J8753" s="1" t="s">
        <v>324</v>
      </c>
    </row>
    <row r="8754">
      <c r="A8754" s="1" t="s">
        <v>8959</v>
      </c>
      <c r="B8754" s="1" t="s">
        <v>15</v>
      </c>
      <c r="C8754" s="1" t="str">
        <f t="array" ref="C8754">_xlfn.XLOOKUP($B8754, sales_teams!$A$2:$A$36, sales_teams!$B$2:$B$36)</f>
        <v>Dustin Brinkmann</v>
      </c>
      <c r="D8754" s="1" t="str">
        <f t="array" ref="D8754">_xlfn.XLOOKUP($B8754, sales_teams!$A$2:$A$36, sales_teams!$C$2:$C$36)</f>
        <v>Central</v>
      </c>
      <c r="E8754" s="1" t="s">
        <v>181</v>
      </c>
      <c r="G8754" s="1" t="str">
        <f t="array" ref="G8754">IF($F8754="", "", _xlfn.XLOOKUP($F8754,accounts!$A$2:$A$86,accounts!$B$2:$B$86, "Other"))</f>
        <v/>
      </c>
      <c r="H8754" s="1" t="str">
        <f t="array" ref="H8754">IF($F8754="", "", IFS(_xlfn.XLOOKUP($F8754, accounts!$A$2:$A$86, accounts!$E$2:$E$86, 0)&gt;=1000, "Enterprise", _xlfn.XLOOKUP($F8754, accounts!$A$2:$A$86, accounts!$E$2:$E$86, 0)&gt;=100, "Mid-Market", TRUE, "SMB"))</f>
        <v/>
      </c>
      <c r="I8754" s="1" t="str">
        <f t="array" ref="I8754">IF($F8754="", "", _xlfn.XLOOKUP($F8754,accounts!$A$2:$A$86,accounts!$F$2:$F$86, "Other"))</f>
        <v/>
      </c>
      <c r="J8754" s="1" t="s">
        <v>324</v>
      </c>
    </row>
    <row r="8755">
      <c r="A8755" s="1" t="s">
        <v>8960</v>
      </c>
      <c r="B8755" s="1" t="s">
        <v>15</v>
      </c>
      <c r="C8755" s="1" t="str">
        <f t="array" ref="C8755">_xlfn.XLOOKUP($B8755, sales_teams!$A$2:$A$36, sales_teams!$B$2:$B$36)</f>
        <v>Dustin Brinkmann</v>
      </c>
      <c r="D8755" s="1" t="str">
        <f t="array" ref="D8755">_xlfn.XLOOKUP($B8755, sales_teams!$A$2:$A$36, sales_teams!$C$2:$C$36)</f>
        <v>Central</v>
      </c>
      <c r="E8755" s="1" t="s">
        <v>109</v>
      </c>
      <c r="F8755" s="1" t="s">
        <v>159</v>
      </c>
      <c r="G8755" s="1" t="str">
        <f t="array" ref="G8755">IF($F8755="", "", _xlfn.XLOOKUP($F8755,accounts!$A$2:$A$86,accounts!$B$2:$B$86, "Other"))</f>
        <v>retail</v>
      </c>
      <c r="H8755" s="1" t="str">
        <f t="array" ref="H8755">IF($F8755="", "", IFS(_xlfn.XLOOKUP($F8755, accounts!$A$2:$A$86, accounts!$E$2:$E$86, 0)&gt;=1000, "Enterprise", _xlfn.XLOOKUP($F8755, accounts!$A$2:$A$86, accounts!$E$2:$E$86, 0)&gt;=100, "Mid-Market", TRUE, "SMB"))</f>
        <v>Mid-Market</v>
      </c>
      <c r="I8755" s="1" t="str">
        <f t="array" ref="I8755">IF($F8755="", "", _xlfn.XLOOKUP($F8755,accounts!$A$2:$A$86,accounts!$F$2:$F$86, "Other"))</f>
        <v>Romania</v>
      </c>
      <c r="J8755" s="1" t="s">
        <v>324</v>
      </c>
    </row>
    <row r="8756">
      <c r="A8756" s="1" t="s">
        <v>8961</v>
      </c>
      <c r="B8756" s="1" t="s">
        <v>15</v>
      </c>
      <c r="C8756" s="1" t="str">
        <f t="array" ref="C8756">_xlfn.XLOOKUP($B8756, sales_teams!$A$2:$A$36, sales_teams!$B$2:$B$36)</f>
        <v>Dustin Brinkmann</v>
      </c>
      <c r="D8756" s="1" t="str">
        <f t="array" ref="D8756">_xlfn.XLOOKUP($B8756, sales_teams!$A$2:$A$36, sales_teams!$C$2:$C$36)</f>
        <v>Central</v>
      </c>
      <c r="E8756" s="1" t="s">
        <v>109</v>
      </c>
      <c r="G8756" s="1" t="str">
        <f t="array" ref="G8756">IF($F8756="", "", _xlfn.XLOOKUP($F8756,accounts!$A$2:$A$86,accounts!$B$2:$B$86, "Other"))</f>
        <v/>
      </c>
      <c r="H8756" s="1" t="str">
        <f t="array" ref="H8756">IF($F8756="", "", IFS(_xlfn.XLOOKUP($F8756, accounts!$A$2:$A$86, accounts!$E$2:$E$86, 0)&gt;=1000, "Enterprise", _xlfn.XLOOKUP($F8756, accounts!$A$2:$A$86, accounts!$E$2:$E$86, 0)&gt;=100, "Mid-Market", TRUE, "SMB"))</f>
        <v/>
      </c>
      <c r="I8756" s="1" t="str">
        <f t="array" ref="I8756">IF($F8756="", "", _xlfn.XLOOKUP($F8756,accounts!$A$2:$A$86,accounts!$F$2:$F$86, "Other"))</f>
        <v/>
      </c>
      <c r="J8756" s="1" t="s">
        <v>324</v>
      </c>
    </row>
    <row r="8757">
      <c r="A8757" s="1" t="s">
        <v>8962</v>
      </c>
      <c r="B8757" s="1" t="s">
        <v>15</v>
      </c>
      <c r="C8757" s="1" t="str">
        <f t="array" ref="C8757">_xlfn.XLOOKUP($B8757, sales_teams!$A$2:$A$36, sales_teams!$B$2:$B$36)</f>
        <v>Dustin Brinkmann</v>
      </c>
      <c r="D8757" s="1" t="str">
        <f t="array" ref="D8757">_xlfn.XLOOKUP($B8757, sales_teams!$A$2:$A$36, sales_teams!$C$2:$C$36)</f>
        <v>Central</v>
      </c>
      <c r="E8757" s="1" t="s">
        <v>194</v>
      </c>
      <c r="G8757" s="1" t="str">
        <f t="array" ref="G8757">IF($F8757="", "", _xlfn.XLOOKUP($F8757,accounts!$A$2:$A$86,accounts!$B$2:$B$86, "Other"))</f>
        <v/>
      </c>
      <c r="H8757" s="1" t="str">
        <f t="array" ref="H8757">IF($F8757="", "", IFS(_xlfn.XLOOKUP($F8757, accounts!$A$2:$A$86, accounts!$E$2:$E$86, 0)&gt;=1000, "Enterprise", _xlfn.XLOOKUP($F8757, accounts!$A$2:$A$86, accounts!$E$2:$E$86, 0)&gt;=100, "Mid-Market", TRUE, "SMB"))</f>
        <v/>
      </c>
      <c r="I8757" s="1" t="str">
        <f t="array" ref="I8757">IF($F8757="", "", _xlfn.XLOOKUP($F8757,accounts!$A$2:$A$86,accounts!$F$2:$F$86, "Other"))</f>
        <v/>
      </c>
      <c r="J8757" s="1" t="s">
        <v>324</v>
      </c>
    </row>
    <row r="8758">
      <c r="A8758" s="1" t="s">
        <v>8963</v>
      </c>
      <c r="B8758" s="1" t="s">
        <v>15</v>
      </c>
      <c r="C8758" s="1" t="str">
        <f t="array" ref="C8758">_xlfn.XLOOKUP($B8758, sales_teams!$A$2:$A$36, sales_teams!$B$2:$B$36)</f>
        <v>Dustin Brinkmann</v>
      </c>
      <c r="D8758" s="1" t="str">
        <f t="array" ref="D8758">_xlfn.XLOOKUP($B8758, sales_teams!$A$2:$A$36, sales_teams!$C$2:$C$36)</f>
        <v>Central</v>
      </c>
      <c r="E8758" s="1" t="s">
        <v>194</v>
      </c>
      <c r="G8758" s="1" t="str">
        <f t="array" ref="G8758">IF($F8758="", "", _xlfn.XLOOKUP($F8758,accounts!$A$2:$A$86,accounts!$B$2:$B$86, "Other"))</f>
        <v/>
      </c>
      <c r="H8758" s="1" t="str">
        <f t="array" ref="H8758">IF($F8758="", "", IFS(_xlfn.XLOOKUP($F8758, accounts!$A$2:$A$86, accounts!$E$2:$E$86, 0)&gt;=1000, "Enterprise", _xlfn.XLOOKUP($F8758, accounts!$A$2:$A$86, accounts!$E$2:$E$86, 0)&gt;=100, "Mid-Market", TRUE, "SMB"))</f>
        <v/>
      </c>
      <c r="I8758" s="1" t="str">
        <f t="array" ref="I8758">IF($F8758="", "", _xlfn.XLOOKUP($F8758,accounts!$A$2:$A$86,accounts!$F$2:$F$86, "Other"))</f>
        <v/>
      </c>
      <c r="J8758" s="1" t="s">
        <v>324</v>
      </c>
    </row>
    <row r="8759">
      <c r="A8759" s="1" t="s">
        <v>8964</v>
      </c>
      <c r="B8759" s="1" t="s">
        <v>15</v>
      </c>
      <c r="C8759" s="1" t="str">
        <f t="array" ref="C8759">_xlfn.XLOOKUP($B8759, sales_teams!$A$2:$A$36, sales_teams!$B$2:$B$36)</f>
        <v>Dustin Brinkmann</v>
      </c>
      <c r="D8759" s="1" t="str">
        <f t="array" ref="D8759">_xlfn.XLOOKUP($B8759, sales_teams!$A$2:$A$36, sales_teams!$C$2:$C$36)</f>
        <v>Central</v>
      </c>
      <c r="E8759" s="1" t="s">
        <v>179</v>
      </c>
      <c r="F8759" s="1" t="s">
        <v>36</v>
      </c>
      <c r="G8759" s="1" t="str">
        <f t="array" ref="G8759">IF($F8759="", "", _xlfn.XLOOKUP($F8759,accounts!$A$2:$A$86,accounts!$B$2:$B$86, "Other"))</f>
        <v>retail</v>
      </c>
      <c r="H8759" s="1" t="str">
        <f t="array" ref="H8759">IF($F8759="", "", IFS(_xlfn.XLOOKUP($F8759, accounts!$A$2:$A$86, accounts!$E$2:$E$86, 0)&gt;=1000, "Enterprise", _xlfn.XLOOKUP($F8759, accounts!$A$2:$A$86, accounts!$E$2:$E$86, 0)&gt;=100, "Mid-Market", TRUE, "SMB"))</f>
        <v>Enterprise</v>
      </c>
      <c r="I8759" s="1" t="str">
        <f t="array" ref="I8759">IF($F8759="", "", _xlfn.XLOOKUP($F8759,accounts!$A$2:$A$86,accounts!$F$2:$F$86, "Other"))</f>
        <v>United States</v>
      </c>
      <c r="J8759" s="1" t="s">
        <v>324</v>
      </c>
    </row>
    <row r="8760">
      <c r="A8760" s="1" t="s">
        <v>8965</v>
      </c>
      <c r="B8760" s="1" t="s">
        <v>15</v>
      </c>
      <c r="C8760" s="1" t="str">
        <f t="array" ref="C8760">_xlfn.XLOOKUP($B8760, sales_teams!$A$2:$A$36, sales_teams!$B$2:$B$36)</f>
        <v>Dustin Brinkmann</v>
      </c>
      <c r="D8760" s="1" t="str">
        <f t="array" ref="D8760">_xlfn.XLOOKUP($B8760, sales_teams!$A$2:$A$36, sales_teams!$C$2:$C$36)</f>
        <v>Central</v>
      </c>
      <c r="E8760" s="1" t="s">
        <v>179</v>
      </c>
      <c r="F8760" s="1" t="s">
        <v>80</v>
      </c>
      <c r="G8760" s="1" t="str">
        <f t="array" ref="G8760">IF($F8760="", "", _xlfn.XLOOKUP($F8760,accounts!$A$2:$A$86,accounts!$B$2:$B$86, "Other"))</f>
        <v>technology</v>
      </c>
      <c r="H8760" s="1" t="str">
        <f t="array" ref="H8760">IF($F8760="", "", IFS(_xlfn.XLOOKUP($F8760, accounts!$A$2:$A$86, accounts!$E$2:$E$86, 0)&gt;=1000, "Enterprise", _xlfn.XLOOKUP($F8760, accounts!$A$2:$A$86, accounts!$E$2:$E$86, 0)&gt;=100, "Mid-Market", TRUE, "SMB"))</f>
        <v>Enterprise</v>
      </c>
      <c r="I8760" s="1" t="str">
        <f t="array" ref="I8760">IF($F8760="", "", _xlfn.XLOOKUP($F8760,accounts!$A$2:$A$86,accounts!$F$2:$F$86, "Other"))</f>
        <v>United States</v>
      </c>
      <c r="J8760" s="1" t="s">
        <v>324</v>
      </c>
    </row>
    <row r="8761">
      <c r="A8761" s="1" t="s">
        <v>8966</v>
      </c>
      <c r="B8761" s="1" t="s">
        <v>15</v>
      </c>
      <c r="C8761" s="1" t="str">
        <f t="array" ref="C8761">_xlfn.XLOOKUP($B8761, sales_teams!$A$2:$A$36, sales_teams!$B$2:$B$36)</f>
        <v>Dustin Brinkmann</v>
      </c>
      <c r="D8761" s="1" t="str">
        <f t="array" ref="D8761">_xlfn.XLOOKUP($B8761, sales_teams!$A$2:$A$36, sales_teams!$C$2:$C$36)</f>
        <v>Central</v>
      </c>
      <c r="E8761" s="1" t="s">
        <v>179</v>
      </c>
      <c r="F8761" s="1" t="s">
        <v>97</v>
      </c>
      <c r="G8761" s="1" t="str">
        <f t="array" ref="G8761">IF($F8761="", "", _xlfn.XLOOKUP($F8761,accounts!$A$2:$A$86,accounts!$B$2:$B$86, "Other"))</f>
        <v>finance</v>
      </c>
      <c r="H8761" s="1" t="str">
        <f t="array" ref="H8761">IF($F8761="", "", IFS(_xlfn.XLOOKUP($F8761, accounts!$A$2:$A$86, accounts!$E$2:$E$86, 0)&gt;=1000, "Enterprise", _xlfn.XLOOKUP($F8761, accounts!$A$2:$A$86, accounts!$E$2:$E$86, 0)&gt;=100, "Mid-Market", TRUE, "SMB"))</f>
        <v>Mid-Market</v>
      </c>
      <c r="I8761" s="1" t="str">
        <f t="array" ref="I8761">IF($F8761="", "", _xlfn.XLOOKUP($F8761,accounts!$A$2:$A$86,accounts!$F$2:$F$86, "Other"))</f>
        <v>United States</v>
      </c>
      <c r="J8761" s="1" t="s">
        <v>324</v>
      </c>
    </row>
    <row r="8762">
      <c r="A8762" s="1" t="s">
        <v>8967</v>
      </c>
      <c r="B8762" s="1" t="s">
        <v>15</v>
      </c>
      <c r="C8762" s="1" t="str">
        <f t="array" ref="C8762">_xlfn.XLOOKUP($B8762, sales_teams!$A$2:$A$36, sales_teams!$B$2:$B$36)</f>
        <v>Dustin Brinkmann</v>
      </c>
      <c r="D8762" s="1" t="str">
        <f t="array" ref="D8762">_xlfn.XLOOKUP($B8762, sales_teams!$A$2:$A$36, sales_teams!$C$2:$C$36)</f>
        <v>Central</v>
      </c>
      <c r="E8762" s="1" t="s">
        <v>179</v>
      </c>
      <c r="F8762" s="1" t="s">
        <v>114</v>
      </c>
      <c r="G8762" s="1" t="str">
        <f t="array" ref="G8762">IF($F8762="", "", _xlfn.XLOOKUP($F8762,accounts!$A$2:$A$86,accounts!$B$2:$B$86, "Other"))</f>
        <v>marketing</v>
      </c>
      <c r="H8762" s="1" t="str">
        <f t="array" ref="H8762">IF($F8762="", "", IFS(_xlfn.XLOOKUP($F8762, accounts!$A$2:$A$86, accounts!$E$2:$E$86, 0)&gt;=1000, "Enterprise", _xlfn.XLOOKUP($F8762, accounts!$A$2:$A$86, accounts!$E$2:$E$86, 0)&gt;=100, "Mid-Market", TRUE, "SMB"))</f>
        <v>Enterprise</v>
      </c>
      <c r="I8762" s="1" t="str">
        <f t="array" ref="I8762">IF($F8762="", "", _xlfn.XLOOKUP($F8762,accounts!$A$2:$A$86,accounts!$F$2:$F$86, "Other"))</f>
        <v>United States</v>
      </c>
      <c r="J8762" s="1" t="s">
        <v>324</v>
      </c>
    </row>
    <row r="8763">
      <c r="A8763" s="1" t="s">
        <v>8968</v>
      </c>
      <c r="B8763" s="1" t="s">
        <v>15</v>
      </c>
      <c r="C8763" s="1" t="str">
        <f t="array" ref="C8763">_xlfn.XLOOKUP($B8763, sales_teams!$A$2:$A$36, sales_teams!$B$2:$B$36)</f>
        <v>Dustin Brinkmann</v>
      </c>
      <c r="D8763" s="1" t="str">
        <f t="array" ref="D8763">_xlfn.XLOOKUP($B8763, sales_teams!$A$2:$A$36, sales_teams!$C$2:$C$36)</f>
        <v>Central</v>
      </c>
      <c r="E8763" s="1" t="s">
        <v>179</v>
      </c>
      <c r="F8763" s="1" t="s">
        <v>128</v>
      </c>
      <c r="G8763" s="1" t="str">
        <f t="array" ref="G8763">IF($F8763="", "", _xlfn.XLOOKUP($F8763,accounts!$A$2:$A$86,accounts!$B$2:$B$86, "Other"))</f>
        <v>marketing</v>
      </c>
      <c r="H8763" s="1" t="str">
        <f t="array" ref="H8763">IF($F8763="", "", IFS(_xlfn.XLOOKUP($F8763, accounts!$A$2:$A$86, accounts!$E$2:$E$86, 0)&gt;=1000, "Enterprise", _xlfn.XLOOKUP($F8763, accounts!$A$2:$A$86, accounts!$E$2:$E$86, 0)&gt;=100, "Mid-Market", TRUE, "SMB"))</f>
        <v>Enterprise</v>
      </c>
      <c r="I8763" s="1" t="str">
        <f t="array" ref="I8763">IF($F8763="", "", _xlfn.XLOOKUP($F8763,accounts!$A$2:$A$86,accounts!$F$2:$F$86, "Other"))</f>
        <v>United States</v>
      </c>
      <c r="J8763" s="1" t="s">
        <v>324</v>
      </c>
    </row>
    <row r="8764">
      <c r="A8764" s="1" t="s">
        <v>8969</v>
      </c>
      <c r="B8764" s="1" t="s">
        <v>15</v>
      </c>
      <c r="C8764" s="1" t="str">
        <f t="array" ref="C8764">_xlfn.XLOOKUP($B8764, sales_teams!$A$2:$A$36, sales_teams!$B$2:$B$36)</f>
        <v>Dustin Brinkmann</v>
      </c>
      <c r="D8764" s="1" t="str">
        <f t="array" ref="D8764">_xlfn.XLOOKUP($B8764, sales_teams!$A$2:$A$36, sales_teams!$C$2:$C$36)</f>
        <v>Central</v>
      </c>
      <c r="E8764" s="1" t="s">
        <v>179</v>
      </c>
      <c r="F8764" s="1" t="s">
        <v>141</v>
      </c>
      <c r="G8764" s="1" t="str">
        <f t="array" ref="G8764">IF($F8764="", "", _xlfn.XLOOKUP($F8764,accounts!$A$2:$A$86,accounts!$B$2:$B$86, "Other"))</f>
        <v>finance</v>
      </c>
      <c r="H8764" s="1" t="str">
        <f t="array" ref="H8764">IF($F8764="", "", IFS(_xlfn.XLOOKUP($F8764, accounts!$A$2:$A$86, accounts!$E$2:$E$86, 0)&gt;=1000, "Enterprise", _xlfn.XLOOKUP($F8764, accounts!$A$2:$A$86, accounts!$E$2:$E$86, 0)&gt;=100, "Mid-Market", TRUE, "SMB"))</f>
        <v>Mid-Market</v>
      </c>
      <c r="I8764" s="1" t="str">
        <f t="array" ref="I8764">IF($F8764="", "", _xlfn.XLOOKUP($F8764,accounts!$A$2:$A$86,accounts!$F$2:$F$86, "Other"))</f>
        <v>United States</v>
      </c>
      <c r="J8764" s="1" t="s">
        <v>324</v>
      </c>
    </row>
    <row r="8765">
      <c r="A8765" s="1" t="s">
        <v>8970</v>
      </c>
      <c r="B8765" s="1" t="s">
        <v>15</v>
      </c>
      <c r="C8765" s="1" t="str">
        <f t="array" ref="C8765">_xlfn.XLOOKUP($B8765, sales_teams!$A$2:$A$36, sales_teams!$B$2:$B$36)</f>
        <v>Dustin Brinkmann</v>
      </c>
      <c r="D8765" s="1" t="str">
        <f t="array" ref="D8765">_xlfn.XLOOKUP($B8765, sales_teams!$A$2:$A$36, sales_teams!$C$2:$C$36)</f>
        <v>Central</v>
      </c>
      <c r="E8765" s="1" t="s">
        <v>179</v>
      </c>
      <c r="F8765" s="1" t="s">
        <v>150</v>
      </c>
      <c r="G8765" s="1" t="str">
        <f t="array" ref="G8765">IF($F8765="", "", _xlfn.XLOOKUP($F8765,accounts!$A$2:$A$86,accounts!$B$2:$B$86, "Other"))</f>
        <v>technology</v>
      </c>
      <c r="H8765" s="1" t="str">
        <f t="array" ref="H8765">IF($F8765="", "", IFS(_xlfn.XLOOKUP($F8765, accounts!$A$2:$A$86, accounts!$E$2:$E$86, 0)&gt;=1000, "Enterprise", _xlfn.XLOOKUP($F8765, accounts!$A$2:$A$86, accounts!$E$2:$E$86, 0)&gt;=100, "Mid-Market", TRUE, "SMB"))</f>
        <v>Enterprise</v>
      </c>
      <c r="I8765" s="1" t="str">
        <f t="array" ref="I8765">IF($F8765="", "", _xlfn.XLOOKUP($F8765,accounts!$A$2:$A$86,accounts!$F$2:$F$86, "Other"))</f>
        <v>United States</v>
      </c>
      <c r="J8765" s="1" t="s">
        <v>324</v>
      </c>
    </row>
    <row r="8766">
      <c r="A8766" s="1" t="s">
        <v>8971</v>
      </c>
      <c r="B8766" s="1" t="s">
        <v>15</v>
      </c>
      <c r="C8766" s="1" t="str">
        <f t="array" ref="C8766">_xlfn.XLOOKUP($B8766, sales_teams!$A$2:$A$36, sales_teams!$B$2:$B$36)</f>
        <v>Dustin Brinkmann</v>
      </c>
      <c r="D8766" s="1" t="str">
        <f t="array" ref="D8766">_xlfn.XLOOKUP($B8766, sales_teams!$A$2:$A$36, sales_teams!$C$2:$C$36)</f>
        <v>Central</v>
      </c>
      <c r="E8766" s="1" t="s">
        <v>179</v>
      </c>
      <c r="G8766" s="1" t="str">
        <f t="array" ref="G8766">IF($F8766="", "", _xlfn.XLOOKUP($F8766,accounts!$A$2:$A$86,accounts!$B$2:$B$86, "Other"))</f>
        <v/>
      </c>
      <c r="H8766" s="1" t="str">
        <f t="array" ref="H8766">IF($F8766="", "", IFS(_xlfn.XLOOKUP($F8766, accounts!$A$2:$A$86, accounts!$E$2:$E$86, 0)&gt;=1000, "Enterprise", _xlfn.XLOOKUP($F8766, accounts!$A$2:$A$86, accounts!$E$2:$E$86, 0)&gt;=100, "Mid-Market", TRUE, "SMB"))</f>
        <v/>
      </c>
      <c r="I8766" s="1" t="str">
        <f t="array" ref="I8766">IF($F8766="", "", _xlfn.XLOOKUP($F8766,accounts!$A$2:$A$86,accounts!$F$2:$F$86, "Other"))</f>
        <v/>
      </c>
      <c r="J8766" s="1" t="s">
        <v>324</v>
      </c>
    </row>
    <row r="8767">
      <c r="A8767" s="1" t="s">
        <v>8972</v>
      </c>
      <c r="B8767" s="1" t="s">
        <v>15</v>
      </c>
      <c r="C8767" s="1" t="str">
        <f t="array" ref="C8767">_xlfn.XLOOKUP($B8767, sales_teams!$A$2:$A$36, sales_teams!$B$2:$B$36)</f>
        <v>Dustin Brinkmann</v>
      </c>
      <c r="D8767" s="1" t="str">
        <f t="array" ref="D8767">_xlfn.XLOOKUP($B8767, sales_teams!$A$2:$A$36, sales_teams!$C$2:$C$36)</f>
        <v>Central</v>
      </c>
      <c r="E8767" s="1" t="s">
        <v>179</v>
      </c>
      <c r="G8767" s="1" t="str">
        <f t="array" ref="G8767">IF($F8767="", "", _xlfn.XLOOKUP($F8767,accounts!$A$2:$A$86,accounts!$B$2:$B$86, "Other"))</f>
        <v/>
      </c>
      <c r="H8767" s="1" t="str">
        <f t="array" ref="H8767">IF($F8767="", "", IFS(_xlfn.XLOOKUP($F8767, accounts!$A$2:$A$86, accounts!$E$2:$E$86, 0)&gt;=1000, "Enterprise", _xlfn.XLOOKUP($F8767, accounts!$A$2:$A$86, accounts!$E$2:$E$86, 0)&gt;=100, "Mid-Market", TRUE, "SMB"))</f>
        <v/>
      </c>
      <c r="I8767" s="1" t="str">
        <f t="array" ref="I8767">IF($F8767="", "", _xlfn.XLOOKUP($F8767,accounts!$A$2:$A$86,accounts!$F$2:$F$86, "Other"))</f>
        <v/>
      </c>
      <c r="J8767" s="1" t="s">
        <v>324</v>
      </c>
    </row>
    <row r="8768">
      <c r="A8768" s="1" t="s">
        <v>8973</v>
      </c>
      <c r="B8768" s="1" t="s">
        <v>15</v>
      </c>
      <c r="C8768" s="1" t="str">
        <f t="array" ref="C8768">_xlfn.XLOOKUP($B8768, sales_teams!$A$2:$A$36, sales_teams!$B$2:$B$36)</f>
        <v>Dustin Brinkmann</v>
      </c>
      <c r="D8768" s="1" t="str">
        <f t="array" ref="D8768">_xlfn.XLOOKUP($B8768, sales_teams!$A$2:$A$36, sales_teams!$C$2:$C$36)</f>
        <v>Central</v>
      </c>
      <c r="E8768" s="1" t="s">
        <v>179</v>
      </c>
      <c r="G8768" s="1" t="str">
        <f t="array" ref="G8768">IF($F8768="", "", _xlfn.XLOOKUP($F8768,accounts!$A$2:$A$86,accounts!$B$2:$B$86, "Other"))</f>
        <v/>
      </c>
      <c r="H8768" s="1" t="str">
        <f t="array" ref="H8768">IF($F8768="", "", IFS(_xlfn.XLOOKUP($F8768, accounts!$A$2:$A$86, accounts!$E$2:$E$86, 0)&gt;=1000, "Enterprise", _xlfn.XLOOKUP($F8768, accounts!$A$2:$A$86, accounts!$E$2:$E$86, 0)&gt;=100, "Mid-Market", TRUE, "SMB"))</f>
        <v/>
      </c>
      <c r="I8768" s="1" t="str">
        <f t="array" ref="I8768">IF($F8768="", "", _xlfn.XLOOKUP($F8768,accounts!$A$2:$A$86,accounts!$F$2:$F$86, "Other"))</f>
        <v/>
      </c>
      <c r="J8768" s="1" t="s">
        <v>324</v>
      </c>
    </row>
    <row r="8769">
      <c r="A8769" s="1" t="s">
        <v>8974</v>
      </c>
      <c r="B8769" s="1" t="s">
        <v>15</v>
      </c>
      <c r="C8769" s="1" t="str">
        <f t="array" ref="C8769">_xlfn.XLOOKUP($B8769, sales_teams!$A$2:$A$36, sales_teams!$B$2:$B$36)</f>
        <v>Dustin Brinkmann</v>
      </c>
      <c r="D8769" s="1" t="str">
        <f t="array" ref="D8769">_xlfn.XLOOKUP($B8769, sales_teams!$A$2:$A$36, sales_teams!$C$2:$C$36)</f>
        <v>Central</v>
      </c>
      <c r="E8769" s="1" t="s">
        <v>179</v>
      </c>
      <c r="G8769" s="1" t="str">
        <f t="array" ref="G8769">IF($F8769="", "", _xlfn.XLOOKUP($F8769,accounts!$A$2:$A$86,accounts!$B$2:$B$86, "Other"))</f>
        <v/>
      </c>
      <c r="H8769" s="1" t="str">
        <f t="array" ref="H8769">IF($F8769="", "", IFS(_xlfn.XLOOKUP($F8769, accounts!$A$2:$A$86, accounts!$E$2:$E$86, 0)&gt;=1000, "Enterprise", _xlfn.XLOOKUP($F8769, accounts!$A$2:$A$86, accounts!$E$2:$E$86, 0)&gt;=100, "Mid-Market", TRUE, "SMB"))</f>
        <v/>
      </c>
      <c r="I8769" s="1" t="str">
        <f t="array" ref="I8769">IF($F8769="", "", _xlfn.XLOOKUP($F8769,accounts!$A$2:$A$86,accounts!$F$2:$F$86, "Other"))</f>
        <v/>
      </c>
      <c r="J8769" s="1" t="s">
        <v>324</v>
      </c>
    </row>
    <row r="8770">
      <c r="A8770" s="1" t="s">
        <v>8975</v>
      </c>
      <c r="B8770" s="1" t="s">
        <v>15</v>
      </c>
      <c r="C8770" s="1" t="str">
        <f t="array" ref="C8770">_xlfn.XLOOKUP($B8770, sales_teams!$A$2:$A$36, sales_teams!$B$2:$B$36)</f>
        <v>Dustin Brinkmann</v>
      </c>
      <c r="D8770" s="1" t="str">
        <f t="array" ref="D8770">_xlfn.XLOOKUP($B8770, sales_teams!$A$2:$A$36, sales_teams!$C$2:$C$36)</f>
        <v>Central</v>
      </c>
      <c r="E8770" s="1" t="s">
        <v>179</v>
      </c>
      <c r="G8770" s="1" t="str">
        <f t="array" ref="G8770">IF($F8770="", "", _xlfn.XLOOKUP($F8770,accounts!$A$2:$A$86,accounts!$B$2:$B$86, "Other"))</f>
        <v/>
      </c>
      <c r="H8770" s="1" t="str">
        <f t="array" ref="H8770">IF($F8770="", "", IFS(_xlfn.XLOOKUP($F8770, accounts!$A$2:$A$86, accounts!$E$2:$E$86, 0)&gt;=1000, "Enterprise", _xlfn.XLOOKUP($F8770, accounts!$A$2:$A$86, accounts!$E$2:$E$86, 0)&gt;=100, "Mid-Market", TRUE, "SMB"))</f>
        <v/>
      </c>
      <c r="I8770" s="1" t="str">
        <f t="array" ref="I8770">IF($F8770="", "", _xlfn.XLOOKUP($F8770,accounts!$A$2:$A$86,accounts!$F$2:$F$86, "Other"))</f>
        <v/>
      </c>
      <c r="J8770" s="1" t="s">
        <v>324</v>
      </c>
    </row>
    <row r="8771">
      <c r="A8771" s="1" t="s">
        <v>8976</v>
      </c>
      <c r="B8771" s="1" t="s">
        <v>15</v>
      </c>
      <c r="C8771" s="1" t="str">
        <f t="array" ref="C8771">_xlfn.XLOOKUP($B8771, sales_teams!$A$2:$A$36, sales_teams!$B$2:$B$36)</f>
        <v>Dustin Brinkmann</v>
      </c>
      <c r="D8771" s="1" t="str">
        <f t="array" ref="D8771">_xlfn.XLOOKUP($B8771, sales_teams!$A$2:$A$36, sales_teams!$C$2:$C$36)</f>
        <v>Central</v>
      </c>
      <c r="E8771" s="1" t="s">
        <v>179</v>
      </c>
      <c r="G8771" s="1" t="str">
        <f t="array" ref="G8771">IF($F8771="", "", _xlfn.XLOOKUP($F8771,accounts!$A$2:$A$86,accounts!$B$2:$B$86, "Other"))</f>
        <v/>
      </c>
      <c r="H8771" s="1" t="str">
        <f t="array" ref="H8771">IF($F8771="", "", IFS(_xlfn.XLOOKUP($F8771, accounts!$A$2:$A$86, accounts!$E$2:$E$86, 0)&gt;=1000, "Enterprise", _xlfn.XLOOKUP($F8771, accounts!$A$2:$A$86, accounts!$E$2:$E$86, 0)&gt;=100, "Mid-Market", TRUE, "SMB"))</f>
        <v/>
      </c>
      <c r="I8771" s="1" t="str">
        <f t="array" ref="I8771">IF($F8771="", "", _xlfn.XLOOKUP($F8771,accounts!$A$2:$A$86,accounts!$F$2:$F$86, "Other"))</f>
        <v/>
      </c>
      <c r="J8771" s="1" t="s">
        <v>324</v>
      </c>
    </row>
    <row r="8772">
      <c r="A8772" s="1" t="s">
        <v>8977</v>
      </c>
      <c r="B8772" s="1" t="s">
        <v>15</v>
      </c>
      <c r="C8772" s="1" t="str">
        <f t="array" ref="C8772">_xlfn.XLOOKUP($B8772, sales_teams!$A$2:$A$36, sales_teams!$B$2:$B$36)</f>
        <v>Dustin Brinkmann</v>
      </c>
      <c r="D8772" s="1" t="str">
        <f t="array" ref="D8772">_xlfn.XLOOKUP($B8772, sales_teams!$A$2:$A$36, sales_teams!$C$2:$C$36)</f>
        <v>Central</v>
      </c>
      <c r="E8772" s="1" t="s">
        <v>179</v>
      </c>
      <c r="G8772" s="1" t="str">
        <f t="array" ref="G8772">IF($F8772="", "", _xlfn.XLOOKUP($F8772,accounts!$A$2:$A$86,accounts!$B$2:$B$86, "Other"))</f>
        <v/>
      </c>
      <c r="H8772" s="1" t="str">
        <f t="array" ref="H8772">IF($F8772="", "", IFS(_xlfn.XLOOKUP($F8772, accounts!$A$2:$A$86, accounts!$E$2:$E$86, 0)&gt;=1000, "Enterprise", _xlfn.XLOOKUP($F8772, accounts!$A$2:$A$86, accounts!$E$2:$E$86, 0)&gt;=100, "Mid-Market", TRUE, "SMB"))</f>
        <v/>
      </c>
      <c r="I8772" s="1" t="str">
        <f t="array" ref="I8772">IF($F8772="", "", _xlfn.XLOOKUP($F8772,accounts!$A$2:$A$86,accounts!$F$2:$F$86, "Other"))</f>
        <v/>
      </c>
      <c r="J8772" s="1" t="s">
        <v>324</v>
      </c>
    </row>
    <row r="8773">
      <c r="A8773" s="1" t="s">
        <v>8978</v>
      </c>
      <c r="B8773" s="1" t="s">
        <v>15</v>
      </c>
      <c r="C8773" s="1" t="str">
        <f t="array" ref="C8773">_xlfn.XLOOKUP($B8773, sales_teams!$A$2:$A$36, sales_teams!$B$2:$B$36)</f>
        <v>Dustin Brinkmann</v>
      </c>
      <c r="D8773" s="1" t="str">
        <f t="array" ref="D8773">_xlfn.XLOOKUP($B8773, sales_teams!$A$2:$A$36, sales_teams!$C$2:$C$36)</f>
        <v>Central</v>
      </c>
      <c r="E8773" s="1" t="s">
        <v>179</v>
      </c>
      <c r="G8773" s="1" t="str">
        <f t="array" ref="G8773">IF($F8773="", "", _xlfn.XLOOKUP($F8773,accounts!$A$2:$A$86,accounts!$B$2:$B$86, "Other"))</f>
        <v/>
      </c>
      <c r="H8773" s="1" t="str">
        <f t="array" ref="H8773">IF($F8773="", "", IFS(_xlfn.XLOOKUP($F8773, accounts!$A$2:$A$86, accounts!$E$2:$E$86, 0)&gt;=1000, "Enterprise", _xlfn.XLOOKUP($F8773, accounts!$A$2:$A$86, accounts!$E$2:$E$86, 0)&gt;=100, "Mid-Market", TRUE, "SMB"))</f>
        <v/>
      </c>
      <c r="I8773" s="1" t="str">
        <f t="array" ref="I8773">IF($F8773="", "", _xlfn.XLOOKUP($F8773,accounts!$A$2:$A$86,accounts!$F$2:$F$86, "Other"))</f>
        <v/>
      </c>
      <c r="J8773" s="1" t="s">
        <v>324</v>
      </c>
    </row>
    <row r="8774">
      <c r="A8774" s="1" t="s">
        <v>8979</v>
      </c>
      <c r="B8774" s="1" t="s">
        <v>15</v>
      </c>
      <c r="C8774" s="1" t="str">
        <f t="array" ref="C8774">_xlfn.XLOOKUP($B8774, sales_teams!$A$2:$A$36, sales_teams!$B$2:$B$36)</f>
        <v>Dustin Brinkmann</v>
      </c>
      <c r="D8774" s="1" t="str">
        <f t="array" ref="D8774">_xlfn.XLOOKUP($B8774, sales_teams!$A$2:$A$36, sales_teams!$C$2:$C$36)</f>
        <v>Central</v>
      </c>
      <c r="E8774" s="1" t="s">
        <v>179</v>
      </c>
      <c r="G8774" s="1" t="str">
        <f t="array" ref="G8774">IF($F8774="", "", _xlfn.XLOOKUP($F8774,accounts!$A$2:$A$86,accounts!$B$2:$B$86, "Other"))</f>
        <v/>
      </c>
      <c r="H8774" s="1" t="str">
        <f t="array" ref="H8774">IF($F8774="", "", IFS(_xlfn.XLOOKUP($F8774, accounts!$A$2:$A$86, accounts!$E$2:$E$86, 0)&gt;=1000, "Enterprise", _xlfn.XLOOKUP($F8774, accounts!$A$2:$A$86, accounts!$E$2:$E$86, 0)&gt;=100, "Mid-Market", TRUE, "SMB"))</f>
        <v/>
      </c>
      <c r="I8774" s="1" t="str">
        <f t="array" ref="I8774">IF($F8774="", "", _xlfn.XLOOKUP($F8774,accounts!$A$2:$A$86,accounts!$F$2:$F$86, "Other"))</f>
        <v/>
      </c>
      <c r="J8774" s="1" t="s">
        <v>324</v>
      </c>
    </row>
    <row r="8775">
      <c r="A8775" s="1" t="s">
        <v>8980</v>
      </c>
      <c r="B8775" s="1" t="s">
        <v>15</v>
      </c>
      <c r="C8775" s="1" t="str">
        <f t="array" ref="C8775">_xlfn.XLOOKUP($B8775, sales_teams!$A$2:$A$36, sales_teams!$B$2:$B$36)</f>
        <v>Dustin Brinkmann</v>
      </c>
      <c r="D8775" s="1" t="str">
        <f t="array" ref="D8775">_xlfn.XLOOKUP($B8775, sales_teams!$A$2:$A$36, sales_teams!$C$2:$C$36)</f>
        <v>Central</v>
      </c>
      <c r="E8775" s="1" t="s">
        <v>179</v>
      </c>
      <c r="G8775" s="1" t="str">
        <f t="array" ref="G8775">IF($F8775="", "", _xlfn.XLOOKUP($F8775,accounts!$A$2:$A$86,accounts!$B$2:$B$86, "Other"))</f>
        <v/>
      </c>
      <c r="H8775" s="1" t="str">
        <f t="array" ref="H8775">IF($F8775="", "", IFS(_xlfn.XLOOKUP($F8775, accounts!$A$2:$A$86, accounts!$E$2:$E$86, 0)&gt;=1000, "Enterprise", _xlfn.XLOOKUP($F8775, accounts!$A$2:$A$86, accounts!$E$2:$E$86, 0)&gt;=100, "Mid-Market", TRUE, "SMB"))</f>
        <v/>
      </c>
      <c r="I8775" s="1" t="str">
        <f t="array" ref="I8775">IF($F8775="", "", _xlfn.XLOOKUP($F8775,accounts!$A$2:$A$86,accounts!$F$2:$F$86, "Other"))</f>
        <v/>
      </c>
      <c r="J8775" s="1" t="s">
        <v>324</v>
      </c>
    </row>
    <row r="8776">
      <c r="A8776" s="1" t="s">
        <v>8981</v>
      </c>
      <c r="B8776" s="1" t="s">
        <v>15</v>
      </c>
      <c r="C8776" s="1" t="str">
        <f t="array" ref="C8776">_xlfn.XLOOKUP($B8776, sales_teams!$A$2:$A$36, sales_teams!$B$2:$B$36)</f>
        <v>Dustin Brinkmann</v>
      </c>
      <c r="D8776" s="1" t="str">
        <f t="array" ref="D8776">_xlfn.XLOOKUP($B8776, sales_teams!$A$2:$A$36, sales_teams!$C$2:$C$36)</f>
        <v>Central</v>
      </c>
      <c r="E8776" s="1" t="s">
        <v>179</v>
      </c>
      <c r="G8776" s="1" t="str">
        <f t="array" ref="G8776">IF($F8776="", "", _xlfn.XLOOKUP($F8776,accounts!$A$2:$A$86,accounts!$B$2:$B$86, "Other"))</f>
        <v/>
      </c>
      <c r="H8776" s="1" t="str">
        <f t="array" ref="H8776">IF($F8776="", "", IFS(_xlfn.XLOOKUP($F8776, accounts!$A$2:$A$86, accounts!$E$2:$E$86, 0)&gt;=1000, "Enterprise", _xlfn.XLOOKUP($F8776, accounts!$A$2:$A$86, accounts!$E$2:$E$86, 0)&gt;=100, "Mid-Market", TRUE, "SMB"))</f>
        <v/>
      </c>
      <c r="I8776" s="1" t="str">
        <f t="array" ref="I8776">IF($F8776="", "", _xlfn.XLOOKUP($F8776,accounts!$A$2:$A$86,accounts!$F$2:$F$86, "Other"))</f>
        <v/>
      </c>
      <c r="J8776" s="1" t="s">
        <v>324</v>
      </c>
    </row>
    <row r="8777">
      <c r="A8777" s="1" t="s">
        <v>8982</v>
      </c>
      <c r="B8777" s="1" t="s">
        <v>15</v>
      </c>
      <c r="C8777" s="1" t="str">
        <f t="array" ref="C8777">_xlfn.XLOOKUP($B8777, sales_teams!$A$2:$A$36, sales_teams!$B$2:$B$36)</f>
        <v>Dustin Brinkmann</v>
      </c>
      <c r="D8777" s="1" t="str">
        <f t="array" ref="D8777">_xlfn.XLOOKUP($B8777, sales_teams!$A$2:$A$36, sales_teams!$C$2:$C$36)</f>
        <v>Central</v>
      </c>
      <c r="E8777" s="1" t="s">
        <v>179</v>
      </c>
      <c r="G8777" s="1" t="str">
        <f t="array" ref="G8777">IF($F8777="", "", _xlfn.XLOOKUP($F8777,accounts!$A$2:$A$86,accounts!$B$2:$B$86, "Other"))</f>
        <v/>
      </c>
      <c r="H8777" s="1" t="str">
        <f t="array" ref="H8777">IF($F8777="", "", IFS(_xlfn.XLOOKUP($F8777, accounts!$A$2:$A$86, accounts!$E$2:$E$86, 0)&gt;=1000, "Enterprise", _xlfn.XLOOKUP($F8777, accounts!$A$2:$A$86, accounts!$E$2:$E$86, 0)&gt;=100, "Mid-Market", TRUE, "SMB"))</f>
        <v/>
      </c>
      <c r="I8777" s="1" t="str">
        <f t="array" ref="I8777">IF($F8777="", "", _xlfn.XLOOKUP($F8777,accounts!$A$2:$A$86,accounts!$F$2:$F$86, "Other"))</f>
        <v/>
      </c>
      <c r="J8777" s="1" t="s">
        <v>324</v>
      </c>
    </row>
    <row r="8778">
      <c r="A8778" s="1" t="s">
        <v>8983</v>
      </c>
      <c r="B8778" s="1" t="s">
        <v>15</v>
      </c>
      <c r="C8778" s="1" t="str">
        <f t="array" ref="C8778">_xlfn.XLOOKUP($B8778, sales_teams!$A$2:$A$36, sales_teams!$B$2:$B$36)</f>
        <v>Dustin Brinkmann</v>
      </c>
      <c r="D8778" s="1" t="str">
        <f t="array" ref="D8778">_xlfn.XLOOKUP($B8778, sales_teams!$A$2:$A$36, sales_teams!$C$2:$C$36)</f>
        <v>Central</v>
      </c>
      <c r="E8778" s="1" t="s">
        <v>179</v>
      </c>
      <c r="G8778" s="1" t="str">
        <f t="array" ref="G8778">IF($F8778="", "", _xlfn.XLOOKUP($F8778,accounts!$A$2:$A$86,accounts!$B$2:$B$86, "Other"))</f>
        <v/>
      </c>
      <c r="H8778" s="1" t="str">
        <f t="array" ref="H8778">IF($F8778="", "", IFS(_xlfn.XLOOKUP($F8778, accounts!$A$2:$A$86, accounts!$E$2:$E$86, 0)&gt;=1000, "Enterprise", _xlfn.XLOOKUP($F8778, accounts!$A$2:$A$86, accounts!$E$2:$E$86, 0)&gt;=100, "Mid-Market", TRUE, "SMB"))</f>
        <v/>
      </c>
      <c r="I8778" s="1" t="str">
        <f t="array" ref="I8778">IF($F8778="", "", _xlfn.XLOOKUP($F8778,accounts!$A$2:$A$86,accounts!$F$2:$F$86, "Other"))</f>
        <v/>
      </c>
      <c r="J8778" s="1" t="s">
        <v>324</v>
      </c>
    </row>
    <row r="8779">
      <c r="A8779" s="1" t="s">
        <v>8984</v>
      </c>
      <c r="B8779" s="1" t="s">
        <v>15</v>
      </c>
      <c r="C8779" s="1" t="str">
        <f t="array" ref="C8779">_xlfn.XLOOKUP($B8779, sales_teams!$A$2:$A$36, sales_teams!$B$2:$B$36)</f>
        <v>Dustin Brinkmann</v>
      </c>
      <c r="D8779" s="1" t="str">
        <f t="array" ref="D8779">_xlfn.XLOOKUP($B8779, sales_teams!$A$2:$A$36, sales_teams!$C$2:$C$36)</f>
        <v>Central</v>
      </c>
      <c r="E8779" s="1" t="s">
        <v>179</v>
      </c>
      <c r="G8779" s="1" t="str">
        <f t="array" ref="G8779">IF($F8779="", "", _xlfn.XLOOKUP($F8779,accounts!$A$2:$A$86,accounts!$B$2:$B$86, "Other"))</f>
        <v/>
      </c>
      <c r="H8779" s="1" t="str">
        <f t="array" ref="H8779">IF($F8779="", "", IFS(_xlfn.XLOOKUP($F8779, accounts!$A$2:$A$86, accounts!$E$2:$E$86, 0)&gt;=1000, "Enterprise", _xlfn.XLOOKUP($F8779, accounts!$A$2:$A$86, accounts!$E$2:$E$86, 0)&gt;=100, "Mid-Market", TRUE, "SMB"))</f>
        <v/>
      </c>
      <c r="I8779" s="1" t="str">
        <f t="array" ref="I8779">IF($F8779="", "", _xlfn.XLOOKUP($F8779,accounts!$A$2:$A$86,accounts!$F$2:$F$86, "Other"))</f>
        <v/>
      </c>
      <c r="J8779" s="1" t="s">
        <v>324</v>
      </c>
    </row>
    <row r="8780">
      <c r="A8780" s="1" t="s">
        <v>8985</v>
      </c>
      <c r="B8780" s="1" t="s">
        <v>15</v>
      </c>
      <c r="C8780" s="1" t="str">
        <f t="array" ref="C8780">_xlfn.XLOOKUP($B8780, sales_teams!$A$2:$A$36, sales_teams!$B$2:$B$36)</f>
        <v>Dustin Brinkmann</v>
      </c>
      <c r="D8780" s="1" t="str">
        <f t="array" ref="D8780">_xlfn.XLOOKUP($B8780, sales_teams!$A$2:$A$36, sales_teams!$C$2:$C$36)</f>
        <v>Central</v>
      </c>
      <c r="E8780" s="1" t="s">
        <v>179</v>
      </c>
      <c r="G8780" s="1" t="str">
        <f t="array" ref="G8780">IF($F8780="", "", _xlfn.XLOOKUP($F8780,accounts!$A$2:$A$86,accounts!$B$2:$B$86, "Other"))</f>
        <v/>
      </c>
      <c r="H8780" s="1" t="str">
        <f t="array" ref="H8780">IF($F8780="", "", IFS(_xlfn.XLOOKUP($F8780, accounts!$A$2:$A$86, accounts!$E$2:$E$86, 0)&gt;=1000, "Enterprise", _xlfn.XLOOKUP($F8780, accounts!$A$2:$A$86, accounts!$E$2:$E$86, 0)&gt;=100, "Mid-Market", TRUE, "SMB"))</f>
        <v/>
      </c>
      <c r="I8780" s="1" t="str">
        <f t="array" ref="I8780">IF($F8780="", "", _xlfn.XLOOKUP($F8780,accounts!$A$2:$A$86,accounts!$F$2:$F$86, "Other"))</f>
        <v/>
      </c>
      <c r="J8780" s="1" t="s">
        <v>324</v>
      </c>
    </row>
    <row r="8781">
      <c r="A8781" s="1" t="s">
        <v>8986</v>
      </c>
      <c r="B8781" s="1" t="s">
        <v>15</v>
      </c>
      <c r="C8781" s="1" t="str">
        <f t="array" ref="C8781">_xlfn.XLOOKUP($B8781, sales_teams!$A$2:$A$36, sales_teams!$B$2:$B$36)</f>
        <v>Dustin Brinkmann</v>
      </c>
      <c r="D8781" s="1" t="str">
        <f t="array" ref="D8781">_xlfn.XLOOKUP($B8781, sales_teams!$A$2:$A$36, sales_teams!$C$2:$C$36)</f>
        <v>Central</v>
      </c>
      <c r="E8781" s="1" t="s">
        <v>179</v>
      </c>
      <c r="G8781" s="1" t="str">
        <f t="array" ref="G8781">IF($F8781="", "", _xlfn.XLOOKUP($F8781,accounts!$A$2:$A$86,accounts!$B$2:$B$86, "Other"))</f>
        <v/>
      </c>
      <c r="H8781" s="1" t="str">
        <f t="array" ref="H8781">IF($F8781="", "", IFS(_xlfn.XLOOKUP($F8781, accounts!$A$2:$A$86, accounts!$E$2:$E$86, 0)&gt;=1000, "Enterprise", _xlfn.XLOOKUP($F8781, accounts!$A$2:$A$86, accounts!$E$2:$E$86, 0)&gt;=100, "Mid-Market", TRUE, "SMB"))</f>
        <v/>
      </c>
      <c r="I8781" s="1" t="str">
        <f t="array" ref="I8781">IF($F8781="", "", _xlfn.XLOOKUP($F8781,accounts!$A$2:$A$86,accounts!$F$2:$F$86, "Other"))</f>
        <v/>
      </c>
      <c r="J8781" s="1" t="s">
        <v>324</v>
      </c>
    </row>
    <row r="8782">
      <c r="A8782" s="1" t="s">
        <v>8987</v>
      </c>
      <c r="B8782" s="1" t="s">
        <v>15</v>
      </c>
      <c r="C8782" s="1" t="str">
        <f t="array" ref="C8782">_xlfn.XLOOKUP($B8782, sales_teams!$A$2:$A$36, sales_teams!$B$2:$B$36)</f>
        <v>Dustin Brinkmann</v>
      </c>
      <c r="D8782" s="1" t="str">
        <f t="array" ref="D8782">_xlfn.XLOOKUP($B8782, sales_teams!$A$2:$A$36, sales_teams!$C$2:$C$36)</f>
        <v>Central</v>
      </c>
      <c r="E8782" s="1" t="s">
        <v>179</v>
      </c>
      <c r="G8782" s="1" t="str">
        <f t="array" ref="G8782">IF($F8782="", "", _xlfn.XLOOKUP($F8782,accounts!$A$2:$A$86,accounts!$B$2:$B$86, "Other"))</f>
        <v/>
      </c>
      <c r="H8782" s="1" t="str">
        <f t="array" ref="H8782">IF($F8782="", "", IFS(_xlfn.XLOOKUP($F8782, accounts!$A$2:$A$86, accounts!$E$2:$E$86, 0)&gt;=1000, "Enterprise", _xlfn.XLOOKUP($F8782, accounts!$A$2:$A$86, accounts!$E$2:$E$86, 0)&gt;=100, "Mid-Market", TRUE, "SMB"))</f>
        <v/>
      </c>
      <c r="I8782" s="1" t="str">
        <f t="array" ref="I8782">IF($F8782="", "", _xlfn.XLOOKUP($F8782,accounts!$A$2:$A$86,accounts!$F$2:$F$86, "Other"))</f>
        <v/>
      </c>
      <c r="J8782" s="1" t="s">
        <v>324</v>
      </c>
    </row>
    <row r="8783">
      <c r="A8783" s="1" t="s">
        <v>8988</v>
      </c>
      <c r="B8783" s="1" t="s">
        <v>15</v>
      </c>
      <c r="C8783" s="1" t="str">
        <f t="array" ref="C8783">_xlfn.XLOOKUP($B8783, sales_teams!$A$2:$A$36, sales_teams!$B$2:$B$36)</f>
        <v>Dustin Brinkmann</v>
      </c>
      <c r="D8783" s="1" t="str">
        <f t="array" ref="D8783">_xlfn.XLOOKUP($B8783, sales_teams!$A$2:$A$36, sales_teams!$C$2:$C$36)</f>
        <v>Central</v>
      </c>
      <c r="E8783" s="1" t="s">
        <v>179</v>
      </c>
      <c r="G8783" s="1" t="str">
        <f t="array" ref="G8783">IF($F8783="", "", _xlfn.XLOOKUP($F8783,accounts!$A$2:$A$86,accounts!$B$2:$B$86, "Other"))</f>
        <v/>
      </c>
      <c r="H8783" s="1" t="str">
        <f t="array" ref="H8783">IF($F8783="", "", IFS(_xlfn.XLOOKUP($F8783, accounts!$A$2:$A$86, accounts!$E$2:$E$86, 0)&gt;=1000, "Enterprise", _xlfn.XLOOKUP($F8783, accounts!$A$2:$A$86, accounts!$E$2:$E$86, 0)&gt;=100, "Mid-Market", TRUE, "SMB"))</f>
        <v/>
      </c>
      <c r="I8783" s="1" t="str">
        <f t="array" ref="I8783">IF($F8783="", "", _xlfn.XLOOKUP($F8783,accounts!$A$2:$A$86,accounts!$F$2:$F$86, "Other"))</f>
        <v/>
      </c>
      <c r="J8783" s="1" t="s">
        <v>324</v>
      </c>
    </row>
    <row r="8784">
      <c r="A8784" s="1" t="s">
        <v>8989</v>
      </c>
      <c r="B8784" s="1" t="s">
        <v>15</v>
      </c>
      <c r="C8784" s="1" t="str">
        <f t="array" ref="C8784">_xlfn.XLOOKUP($B8784, sales_teams!$A$2:$A$36, sales_teams!$B$2:$B$36)</f>
        <v>Dustin Brinkmann</v>
      </c>
      <c r="D8784" s="1" t="str">
        <f t="array" ref="D8784">_xlfn.XLOOKUP($B8784, sales_teams!$A$2:$A$36, sales_teams!$C$2:$C$36)</f>
        <v>Central</v>
      </c>
      <c r="E8784" s="1" t="s">
        <v>179</v>
      </c>
      <c r="G8784" s="1" t="str">
        <f t="array" ref="G8784">IF($F8784="", "", _xlfn.XLOOKUP($F8784,accounts!$A$2:$A$86,accounts!$B$2:$B$86, "Other"))</f>
        <v/>
      </c>
      <c r="H8784" s="1" t="str">
        <f t="array" ref="H8784">IF($F8784="", "", IFS(_xlfn.XLOOKUP($F8784, accounts!$A$2:$A$86, accounts!$E$2:$E$86, 0)&gt;=1000, "Enterprise", _xlfn.XLOOKUP($F8784, accounts!$A$2:$A$86, accounts!$E$2:$E$86, 0)&gt;=100, "Mid-Market", TRUE, "SMB"))</f>
        <v/>
      </c>
      <c r="I8784" s="1" t="str">
        <f t="array" ref="I8784">IF($F8784="", "", _xlfn.XLOOKUP($F8784,accounts!$A$2:$A$86,accounts!$F$2:$F$86, "Other"))</f>
        <v/>
      </c>
      <c r="J8784" s="1" t="s">
        <v>324</v>
      </c>
    </row>
    <row r="8785">
      <c r="A8785" s="1" t="s">
        <v>8990</v>
      </c>
      <c r="B8785" s="1" t="s">
        <v>15</v>
      </c>
      <c r="C8785" s="1" t="str">
        <f t="array" ref="C8785">_xlfn.XLOOKUP($B8785, sales_teams!$A$2:$A$36, sales_teams!$B$2:$B$36)</f>
        <v>Dustin Brinkmann</v>
      </c>
      <c r="D8785" s="1" t="str">
        <f t="array" ref="D8785">_xlfn.XLOOKUP($B8785, sales_teams!$A$2:$A$36, sales_teams!$C$2:$C$36)</f>
        <v>Central</v>
      </c>
      <c r="E8785" s="1" t="s">
        <v>179</v>
      </c>
      <c r="G8785" s="1" t="str">
        <f t="array" ref="G8785">IF($F8785="", "", _xlfn.XLOOKUP($F8785,accounts!$A$2:$A$86,accounts!$B$2:$B$86, "Other"))</f>
        <v/>
      </c>
      <c r="H8785" s="1" t="str">
        <f t="array" ref="H8785">IF($F8785="", "", IFS(_xlfn.XLOOKUP($F8785, accounts!$A$2:$A$86, accounts!$E$2:$E$86, 0)&gt;=1000, "Enterprise", _xlfn.XLOOKUP($F8785, accounts!$A$2:$A$86, accounts!$E$2:$E$86, 0)&gt;=100, "Mid-Market", TRUE, "SMB"))</f>
        <v/>
      </c>
      <c r="I8785" s="1" t="str">
        <f t="array" ref="I8785">IF($F8785="", "", _xlfn.XLOOKUP($F8785,accounts!$A$2:$A$86,accounts!$F$2:$F$86, "Other"))</f>
        <v/>
      </c>
      <c r="J8785" s="1" t="s">
        <v>324</v>
      </c>
    </row>
    <row r="8786">
      <c r="A8786" s="1" t="s">
        <v>8991</v>
      </c>
      <c r="B8786" s="1" t="s">
        <v>15</v>
      </c>
      <c r="C8786" s="1" t="str">
        <f t="array" ref="C8786">_xlfn.XLOOKUP($B8786, sales_teams!$A$2:$A$36, sales_teams!$B$2:$B$36)</f>
        <v>Dustin Brinkmann</v>
      </c>
      <c r="D8786" s="1" t="str">
        <f t="array" ref="D8786">_xlfn.XLOOKUP($B8786, sales_teams!$A$2:$A$36, sales_teams!$C$2:$C$36)</f>
        <v>Central</v>
      </c>
      <c r="E8786" s="1" t="s">
        <v>179</v>
      </c>
      <c r="G8786" s="1" t="str">
        <f t="array" ref="G8786">IF($F8786="", "", _xlfn.XLOOKUP($F8786,accounts!$A$2:$A$86,accounts!$B$2:$B$86, "Other"))</f>
        <v/>
      </c>
      <c r="H8786" s="1" t="str">
        <f t="array" ref="H8786">IF($F8786="", "", IFS(_xlfn.XLOOKUP($F8786, accounts!$A$2:$A$86, accounts!$E$2:$E$86, 0)&gt;=1000, "Enterprise", _xlfn.XLOOKUP($F8786, accounts!$A$2:$A$86, accounts!$E$2:$E$86, 0)&gt;=100, "Mid-Market", TRUE, "SMB"))</f>
        <v/>
      </c>
      <c r="I8786" s="1" t="str">
        <f t="array" ref="I8786">IF($F8786="", "", _xlfn.XLOOKUP($F8786,accounts!$A$2:$A$86,accounts!$F$2:$F$86, "Other"))</f>
        <v/>
      </c>
      <c r="J8786" s="1" t="s">
        <v>324</v>
      </c>
    </row>
    <row r="8787">
      <c r="A8787" s="1" t="s">
        <v>8992</v>
      </c>
      <c r="B8787" s="1" t="s">
        <v>15</v>
      </c>
      <c r="C8787" s="1" t="str">
        <f t="array" ref="C8787">_xlfn.XLOOKUP($B8787, sales_teams!$A$2:$A$36, sales_teams!$B$2:$B$36)</f>
        <v>Dustin Brinkmann</v>
      </c>
      <c r="D8787" s="1" t="str">
        <f t="array" ref="D8787">_xlfn.XLOOKUP($B8787, sales_teams!$A$2:$A$36, sales_teams!$C$2:$C$36)</f>
        <v>Central</v>
      </c>
      <c r="E8787" s="1" t="s">
        <v>179</v>
      </c>
      <c r="G8787" s="1" t="str">
        <f t="array" ref="G8787">IF($F8787="", "", _xlfn.XLOOKUP($F8787,accounts!$A$2:$A$86,accounts!$B$2:$B$86, "Other"))</f>
        <v/>
      </c>
      <c r="H8787" s="1" t="str">
        <f t="array" ref="H8787">IF($F8787="", "", IFS(_xlfn.XLOOKUP($F8787, accounts!$A$2:$A$86, accounts!$E$2:$E$86, 0)&gt;=1000, "Enterprise", _xlfn.XLOOKUP($F8787, accounts!$A$2:$A$86, accounts!$E$2:$E$86, 0)&gt;=100, "Mid-Market", TRUE, "SMB"))</f>
        <v/>
      </c>
      <c r="I8787" s="1" t="str">
        <f t="array" ref="I8787">IF($F8787="", "", _xlfn.XLOOKUP($F8787,accounts!$A$2:$A$86,accounts!$F$2:$F$86, "Other"))</f>
        <v/>
      </c>
      <c r="J8787" s="1" t="s">
        <v>324</v>
      </c>
    </row>
    <row r="8788">
      <c r="A8788" s="1" t="s">
        <v>8993</v>
      </c>
      <c r="B8788" s="1" t="s">
        <v>15</v>
      </c>
      <c r="C8788" s="1" t="str">
        <f t="array" ref="C8788">_xlfn.XLOOKUP($B8788, sales_teams!$A$2:$A$36, sales_teams!$B$2:$B$36)</f>
        <v>Dustin Brinkmann</v>
      </c>
      <c r="D8788" s="1" t="str">
        <f t="array" ref="D8788">_xlfn.XLOOKUP($B8788, sales_teams!$A$2:$A$36, sales_teams!$C$2:$C$36)</f>
        <v>Central</v>
      </c>
      <c r="E8788" s="1" t="s">
        <v>179</v>
      </c>
      <c r="G8788" s="1" t="str">
        <f t="array" ref="G8788">IF($F8788="", "", _xlfn.XLOOKUP($F8788,accounts!$A$2:$A$86,accounts!$B$2:$B$86, "Other"))</f>
        <v/>
      </c>
      <c r="H8788" s="1" t="str">
        <f t="array" ref="H8788">IF($F8788="", "", IFS(_xlfn.XLOOKUP($F8788, accounts!$A$2:$A$86, accounts!$E$2:$E$86, 0)&gt;=1000, "Enterprise", _xlfn.XLOOKUP($F8788, accounts!$A$2:$A$86, accounts!$E$2:$E$86, 0)&gt;=100, "Mid-Market", TRUE, "SMB"))</f>
        <v/>
      </c>
      <c r="I8788" s="1" t="str">
        <f t="array" ref="I8788">IF($F8788="", "", _xlfn.XLOOKUP($F8788,accounts!$A$2:$A$86,accounts!$F$2:$F$86, "Other"))</f>
        <v/>
      </c>
      <c r="J8788" s="1" t="s">
        <v>324</v>
      </c>
    </row>
    <row r="8789">
      <c r="A8789" s="1" t="s">
        <v>8994</v>
      </c>
      <c r="B8789" s="1" t="s">
        <v>15</v>
      </c>
      <c r="C8789" s="1" t="str">
        <f t="array" ref="C8789">_xlfn.XLOOKUP($B8789, sales_teams!$A$2:$A$36, sales_teams!$B$2:$B$36)</f>
        <v>Dustin Brinkmann</v>
      </c>
      <c r="D8789" s="1" t="str">
        <f t="array" ref="D8789">_xlfn.XLOOKUP($B8789, sales_teams!$A$2:$A$36, sales_teams!$C$2:$C$36)</f>
        <v>Central</v>
      </c>
      <c r="E8789" s="1" t="s">
        <v>179</v>
      </c>
      <c r="G8789" s="1" t="str">
        <f t="array" ref="G8789">IF($F8789="", "", _xlfn.XLOOKUP($F8789,accounts!$A$2:$A$86,accounts!$B$2:$B$86, "Other"))</f>
        <v/>
      </c>
      <c r="H8789" s="1" t="str">
        <f t="array" ref="H8789">IF($F8789="", "", IFS(_xlfn.XLOOKUP($F8789, accounts!$A$2:$A$86, accounts!$E$2:$E$86, 0)&gt;=1000, "Enterprise", _xlfn.XLOOKUP($F8789, accounts!$A$2:$A$86, accounts!$E$2:$E$86, 0)&gt;=100, "Mid-Market", TRUE, "SMB"))</f>
        <v/>
      </c>
      <c r="I8789" s="1" t="str">
        <f t="array" ref="I8789">IF($F8789="", "", _xlfn.XLOOKUP($F8789,accounts!$A$2:$A$86,accounts!$F$2:$F$86, "Other"))</f>
        <v/>
      </c>
      <c r="J8789" s="1" t="s">
        <v>324</v>
      </c>
    </row>
    <row r="8790">
      <c r="A8790" s="1" t="s">
        <v>8995</v>
      </c>
      <c r="B8790" s="1" t="s">
        <v>15</v>
      </c>
      <c r="C8790" s="1" t="str">
        <f t="array" ref="C8790">_xlfn.XLOOKUP($B8790, sales_teams!$A$2:$A$36, sales_teams!$B$2:$B$36)</f>
        <v>Dustin Brinkmann</v>
      </c>
      <c r="D8790" s="1" t="str">
        <f t="array" ref="D8790">_xlfn.XLOOKUP($B8790, sales_teams!$A$2:$A$36, sales_teams!$C$2:$C$36)</f>
        <v>Central</v>
      </c>
      <c r="E8790" s="1" t="s">
        <v>179</v>
      </c>
      <c r="G8790" s="1" t="str">
        <f t="array" ref="G8790">IF($F8790="", "", _xlfn.XLOOKUP($F8790,accounts!$A$2:$A$86,accounts!$B$2:$B$86, "Other"))</f>
        <v/>
      </c>
      <c r="H8790" s="1" t="str">
        <f t="array" ref="H8790">IF($F8790="", "", IFS(_xlfn.XLOOKUP($F8790, accounts!$A$2:$A$86, accounts!$E$2:$E$86, 0)&gt;=1000, "Enterprise", _xlfn.XLOOKUP($F8790, accounts!$A$2:$A$86, accounts!$E$2:$E$86, 0)&gt;=100, "Mid-Market", TRUE, "SMB"))</f>
        <v/>
      </c>
      <c r="I8790" s="1" t="str">
        <f t="array" ref="I8790">IF($F8790="", "", _xlfn.XLOOKUP($F8790,accounts!$A$2:$A$86,accounts!$F$2:$F$86, "Other"))</f>
        <v/>
      </c>
      <c r="J8790" s="1" t="s">
        <v>324</v>
      </c>
    </row>
    <row r="8791">
      <c r="A8791" s="1" t="s">
        <v>8996</v>
      </c>
      <c r="B8791" s="1" t="s">
        <v>15</v>
      </c>
      <c r="C8791" s="1" t="str">
        <f t="array" ref="C8791">_xlfn.XLOOKUP($B8791, sales_teams!$A$2:$A$36, sales_teams!$B$2:$B$36)</f>
        <v>Dustin Brinkmann</v>
      </c>
      <c r="D8791" s="1" t="str">
        <f t="array" ref="D8791">_xlfn.XLOOKUP($B8791, sales_teams!$A$2:$A$36, sales_teams!$C$2:$C$36)</f>
        <v>Central</v>
      </c>
      <c r="E8791" s="1" t="s">
        <v>179</v>
      </c>
      <c r="G8791" s="1" t="str">
        <f t="array" ref="G8791">IF($F8791="", "", _xlfn.XLOOKUP($F8791,accounts!$A$2:$A$86,accounts!$B$2:$B$86, "Other"))</f>
        <v/>
      </c>
      <c r="H8791" s="1" t="str">
        <f t="array" ref="H8791">IF($F8791="", "", IFS(_xlfn.XLOOKUP($F8791, accounts!$A$2:$A$86, accounts!$E$2:$E$86, 0)&gt;=1000, "Enterprise", _xlfn.XLOOKUP($F8791, accounts!$A$2:$A$86, accounts!$E$2:$E$86, 0)&gt;=100, "Mid-Market", TRUE, "SMB"))</f>
        <v/>
      </c>
      <c r="I8791" s="1" t="str">
        <f t="array" ref="I8791">IF($F8791="", "", _xlfn.XLOOKUP($F8791,accounts!$A$2:$A$86,accounts!$F$2:$F$86, "Other"))</f>
        <v/>
      </c>
      <c r="J8791" s="1" t="s">
        <v>324</v>
      </c>
    </row>
    <row r="8792">
      <c r="A8792" s="1" t="s">
        <v>8997</v>
      </c>
      <c r="B8792" s="1" t="s">
        <v>15</v>
      </c>
      <c r="C8792" s="1" t="str">
        <f t="array" ref="C8792">_xlfn.XLOOKUP($B8792, sales_teams!$A$2:$A$36, sales_teams!$B$2:$B$36)</f>
        <v>Dustin Brinkmann</v>
      </c>
      <c r="D8792" s="1" t="str">
        <f t="array" ref="D8792">_xlfn.XLOOKUP($B8792, sales_teams!$A$2:$A$36, sales_teams!$C$2:$C$36)</f>
        <v>Central</v>
      </c>
      <c r="E8792" s="1" t="s">
        <v>188</v>
      </c>
      <c r="F8792" s="1" t="s">
        <v>98</v>
      </c>
      <c r="G8792" s="1" t="str">
        <f t="array" ref="G8792">IF($F8792="", "", _xlfn.XLOOKUP($F8792,accounts!$A$2:$A$86,accounts!$B$2:$B$86, "Other"))</f>
        <v>retail</v>
      </c>
      <c r="H8792" s="1" t="str">
        <f t="array" ref="H8792">IF($F8792="", "", IFS(_xlfn.XLOOKUP($F8792, accounts!$A$2:$A$86, accounts!$E$2:$E$86, 0)&gt;=1000, "Enterprise", _xlfn.XLOOKUP($F8792, accounts!$A$2:$A$86, accounts!$E$2:$E$86, 0)&gt;=100, "Mid-Market", TRUE, "SMB"))</f>
        <v>Enterprise</v>
      </c>
      <c r="I8792" s="1" t="str">
        <f t="array" ref="I8792">IF($F8792="", "", _xlfn.XLOOKUP($F8792,accounts!$A$2:$A$86,accounts!$F$2:$F$86, "Other"))</f>
        <v>Japan</v>
      </c>
      <c r="J8792" s="1" t="s">
        <v>324</v>
      </c>
    </row>
    <row r="8793">
      <c r="A8793" s="1" t="s">
        <v>8998</v>
      </c>
      <c r="B8793" s="1" t="s">
        <v>15</v>
      </c>
      <c r="C8793" s="1" t="str">
        <f t="array" ref="C8793">_xlfn.XLOOKUP($B8793, sales_teams!$A$2:$A$36, sales_teams!$B$2:$B$36)</f>
        <v>Dustin Brinkmann</v>
      </c>
      <c r="D8793" s="1" t="str">
        <f t="array" ref="D8793">_xlfn.XLOOKUP($B8793, sales_teams!$A$2:$A$36, sales_teams!$C$2:$C$36)</f>
        <v>Central</v>
      </c>
      <c r="E8793" s="1" t="s">
        <v>188</v>
      </c>
      <c r="F8793" s="1" t="s">
        <v>153</v>
      </c>
      <c r="G8793" s="1" t="str">
        <f t="array" ref="G8793">IF($F8793="", "", _xlfn.XLOOKUP($F8793,accounts!$A$2:$A$86,accounts!$B$2:$B$86, "Other"))</f>
        <v>medical</v>
      </c>
      <c r="H8793" s="1" t="str">
        <f t="array" ref="H8793">IF($F8793="", "", IFS(_xlfn.XLOOKUP($F8793, accounts!$A$2:$A$86, accounts!$E$2:$E$86, 0)&gt;=1000, "Enterprise", _xlfn.XLOOKUP($F8793, accounts!$A$2:$A$86, accounts!$E$2:$E$86, 0)&gt;=100, "Mid-Market", TRUE, "SMB"))</f>
        <v>Enterprise</v>
      </c>
      <c r="I8793" s="1" t="str">
        <f t="array" ref="I8793">IF($F8793="", "", _xlfn.XLOOKUP($F8793,accounts!$A$2:$A$86,accounts!$F$2:$F$86, "Other"))</f>
        <v>United States</v>
      </c>
      <c r="J8793" s="1" t="s">
        <v>324</v>
      </c>
    </row>
    <row r="8794">
      <c r="A8794" s="1" t="s">
        <v>8999</v>
      </c>
      <c r="B8794" s="1" t="s">
        <v>15</v>
      </c>
      <c r="C8794" s="1" t="str">
        <f t="array" ref="C8794">_xlfn.XLOOKUP($B8794, sales_teams!$A$2:$A$36, sales_teams!$B$2:$B$36)</f>
        <v>Dustin Brinkmann</v>
      </c>
      <c r="D8794" s="1" t="str">
        <f t="array" ref="D8794">_xlfn.XLOOKUP($B8794, sales_teams!$A$2:$A$36, sales_teams!$C$2:$C$36)</f>
        <v>Central</v>
      </c>
      <c r="E8794" s="1" t="s">
        <v>188</v>
      </c>
      <c r="G8794" s="1" t="str">
        <f t="array" ref="G8794">IF($F8794="", "", _xlfn.XLOOKUP($F8794,accounts!$A$2:$A$86,accounts!$B$2:$B$86, "Other"))</f>
        <v/>
      </c>
      <c r="H8794" s="1" t="str">
        <f t="array" ref="H8794">IF($F8794="", "", IFS(_xlfn.XLOOKUP($F8794, accounts!$A$2:$A$86, accounts!$E$2:$E$86, 0)&gt;=1000, "Enterprise", _xlfn.XLOOKUP($F8794, accounts!$A$2:$A$86, accounts!$E$2:$E$86, 0)&gt;=100, "Mid-Market", TRUE, "SMB"))</f>
        <v/>
      </c>
      <c r="I8794" s="1" t="str">
        <f t="array" ref="I8794">IF($F8794="", "", _xlfn.XLOOKUP($F8794,accounts!$A$2:$A$86,accounts!$F$2:$F$86, "Other"))</f>
        <v/>
      </c>
      <c r="J8794" s="1" t="s">
        <v>324</v>
      </c>
    </row>
    <row r="8795">
      <c r="A8795" s="1" t="s">
        <v>9000</v>
      </c>
      <c r="B8795" s="1" t="s">
        <v>15</v>
      </c>
      <c r="C8795" s="1" t="str">
        <f t="array" ref="C8795">_xlfn.XLOOKUP($B8795, sales_teams!$A$2:$A$36, sales_teams!$B$2:$B$36)</f>
        <v>Dustin Brinkmann</v>
      </c>
      <c r="D8795" s="1" t="str">
        <f t="array" ref="D8795">_xlfn.XLOOKUP($B8795, sales_teams!$A$2:$A$36, sales_teams!$C$2:$C$36)</f>
        <v>Central</v>
      </c>
      <c r="E8795" s="1" t="s">
        <v>188</v>
      </c>
      <c r="G8795" s="1" t="str">
        <f t="array" ref="G8795">IF($F8795="", "", _xlfn.XLOOKUP($F8795,accounts!$A$2:$A$86,accounts!$B$2:$B$86, "Other"))</f>
        <v/>
      </c>
      <c r="H8795" s="1" t="str">
        <f t="array" ref="H8795">IF($F8795="", "", IFS(_xlfn.XLOOKUP($F8795, accounts!$A$2:$A$86, accounts!$E$2:$E$86, 0)&gt;=1000, "Enterprise", _xlfn.XLOOKUP($F8795, accounts!$A$2:$A$86, accounts!$E$2:$E$86, 0)&gt;=100, "Mid-Market", TRUE, "SMB"))</f>
        <v/>
      </c>
      <c r="I8795" s="1" t="str">
        <f t="array" ref="I8795">IF($F8795="", "", _xlfn.XLOOKUP($F8795,accounts!$A$2:$A$86,accounts!$F$2:$F$86, "Other"))</f>
        <v/>
      </c>
      <c r="J8795" s="1" t="s">
        <v>324</v>
      </c>
    </row>
    <row r="8796">
      <c r="A8796" s="1" t="s">
        <v>9001</v>
      </c>
      <c r="B8796" s="1" t="s">
        <v>15</v>
      </c>
      <c r="C8796" s="1" t="str">
        <f t="array" ref="C8796">_xlfn.XLOOKUP($B8796, sales_teams!$A$2:$A$36, sales_teams!$B$2:$B$36)</f>
        <v>Dustin Brinkmann</v>
      </c>
      <c r="D8796" s="1" t="str">
        <f t="array" ref="D8796">_xlfn.XLOOKUP($B8796, sales_teams!$A$2:$A$36, sales_teams!$C$2:$C$36)</f>
        <v>Central</v>
      </c>
      <c r="E8796" s="1" t="s">
        <v>188</v>
      </c>
      <c r="G8796" s="1" t="str">
        <f t="array" ref="G8796">IF($F8796="", "", _xlfn.XLOOKUP($F8796,accounts!$A$2:$A$86,accounts!$B$2:$B$86, "Other"))</f>
        <v/>
      </c>
      <c r="H8796" s="1" t="str">
        <f t="array" ref="H8796">IF($F8796="", "", IFS(_xlfn.XLOOKUP($F8796, accounts!$A$2:$A$86, accounts!$E$2:$E$86, 0)&gt;=1000, "Enterprise", _xlfn.XLOOKUP($F8796, accounts!$A$2:$A$86, accounts!$E$2:$E$86, 0)&gt;=100, "Mid-Market", TRUE, "SMB"))</f>
        <v/>
      </c>
      <c r="I8796" s="1" t="str">
        <f t="array" ref="I8796">IF($F8796="", "", _xlfn.XLOOKUP($F8796,accounts!$A$2:$A$86,accounts!$F$2:$F$86, "Other"))</f>
        <v/>
      </c>
      <c r="J8796" s="1" t="s">
        <v>324</v>
      </c>
    </row>
    <row r="8797">
      <c r="A8797" s="1" t="s">
        <v>9002</v>
      </c>
      <c r="B8797" s="1" t="s">
        <v>15</v>
      </c>
      <c r="C8797" s="1" t="str">
        <f t="array" ref="C8797">_xlfn.XLOOKUP($B8797, sales_teams!$A$2:$A$36, sales_teams!$B$2:$B$36)</f>
        <v>Dustin Brinkmann</v>
      </c>
      <c r="D8797" s="1" t="str">
        <f t="array" ref="D8797">_xlfn.XLOOKUP($B8797, sales_teams!$A$2:$A$36, sales_teams!$C$2:$C$36)</f>
        <v>Central</v>
      </c>
      <c r="E8797" s="1" t="s">
        <v>188</v>
      </c>
      <c r="G8797" s="1" t="str">
        <f t="array" ref="G8797">IF($F8797="", "", _xlfn.XLOOKUP($F8797,accounts!$A$2:$A$86,accounts!$B$2:$B$86, "Other"))</f>
        <v/>
      </c>
      <c r="H8797" s="1" t="str">
        <f t="array" ref="H8797">IF($F8797="", "", IFS(_xlfn.XLOOKUP($F8797, accounts!$A$2:$A$86, accounts!$E$2:$E$86, 0)&gt;=1000, "Enterprise", _xlfn.XLOOKUP($F8797, accounts!$A$2:$A$86, accounts!$E$2:$E$86, 0)&gt;=100, "Mid-Market", TRUE, "SMB"))</f>
        <v/>
      </c>
      <c r="I8797" s="1" t="str">
        <f t="array" ref="I8797">IF($F8797="", "", _xlfn.XLOOKUP($F8797,accounts!$A$2:$A$86,accounts!$F$2:$F$86, "Other"))</f>
        <v/>
      </c>
      <c r="J8797" s="1" t="s">
        <v>324</v>
      </c>
    </row>
    <row r="8798">
      <c r="A8798" s="1" t="s">
        <v>9003</v>
      </c>
      <c r="B8798" s="1" t="s">
        <v>15</v>
      </c>
      <c r="C8798" s="1" t="str">
        <f t="array" ref="C8798">_xlfn.XLOOKUP($B8798, sales_teams!$A$2:$A$36, sales_teams!$B$2:$B$36)</f>
        <v>Dustin Brinkmann</v>
      </c>
      <c r="D8798" s="1" t="str">
        <f t="array" ref="D8798">_xlfn.XLOOKUP($B8798, sales_teams!$A$2:$A$36, sales_teams!$C$2:$C$36)</f>
        <v>Central</v>
      </c>
      <c r="E8798" s="1" t="s">
        <v>188</v>
      </c>
      <c r="G8798" s="1" t="str">
        <f t="array" ref="G8798">IF($F8798="", "", _xlfn.XLOOKUP($F8798,accounts!$A$2:$A$86,accounts!$B$2:$B$86, "Other"))</f>
        <v/>
      </c>
      <c r="H8798" s="1" t="str">
        <f t="array" ref="H8798">IF($F8798="", "", IFS(_xlfn.XLOOKUP($F8798, accounts!$A$2:$A$86, accounts!$E$2:$E$86, 0)&gt;=1000, "Enterprise", _xlfn.XLOOKUP($F8798, accounts!$A$2:$A$86, accounts!$E$2:$E$86, 0)&gt;=100, "Mid-Market", TRUE, "SMB"))</f>
        <v/>
      </c>
      <c r="I8798" s="1" t="str">
        <f t="array" ref="I8798">IF($F8798="", "", _xlfn.XLOOKUP($F8798,accounts!$A$2:$A$86,accounts!$F$2:$F$86, "Other"))</f>
        <v/>
      </c>
      <c r="J8798" s="1" t="s">
        <v>324</v>
      </c>
    </row>
    <row r="8799">
      <c r="A8799" s="1" t="s">
        <v>9004</v>
      </c>
      <c r="B8799" s="1" t="s">
        <v>15</v>
      </c>
      <c r="C8799" s="1" t="str">
        <f t="array" ref="C8799">_xlfn.XLOOKUP($B8799, sales_teams!$A$2:$A$36, sales_teams!$B$2:$B$36)</f>
        <v>Dustin Brinkmann</v>
      </c>
      <c r="D8799" s="1" t="str">
        <f t="array" ref="D8799">_xlfn.XLOOKUP($B8799, sales_teams!$A$2:$A$36, sales_teams!$C$2:$C$36)</f>
        <v>Central</v>
      </c>
      <c r="E8799" s="1" t="s">
        <v>188</v>
      </c>
      <c r="G8799" s="1" t="str">
        <f t="array" ref="G8799">IF($F8799="", "", _xlfn.XLOOKUP($F8799,accounts!$A$2:$A$86,accounts!$B$2:$B$86, "Other"))</f>
        <v/>
      </c>
      <c r="H8799" s="1" t="str">
        <f t="array" ref="H8799">IF($F8799="", "", IFS(_xlfn.XLOOKUP($F8799, accounts!$A$2:$A$86, accounts!$E$2:$E$86, 0)&gt;=1000, "Enterprise", _xlfn.XLOOKUP($F8799, accounts!$A$2:$A$86, accounts!$E$2:$E$86, 0)&gt;=100, "Mid-Market", TRUE, "SMB"))</f>
        <v/>
      </c>
      <c r="I8799" s="1" t="str">
        <f t="array" ref="I8799">IF($F8799="", "", _xlfn.XLOOKUP($F8799,accounts!$A$2:$A$86,accounts!$F$2:$F$86, "Other"))</f>
        <v/>
      </c>
      <c r="J8799" s="1" t="s">
        <v>324</v>
      </c>
    </row>
    <row r="8800">
      <c r="A8800" s="1" t="s">
        <v>9005</v>
      </c>
      <c r="B8800" s="1" t="s">
        <v>15</v>
      </c>
      <c r="C8800" s="1" t="str">
        <f t="array" ref="C8800">_xlfn.XLOOKUP($B8800, sales_teams!$A$2:$A$36, sales_teams!$B$2:$B$36)</f>
        <v>Dustin Brinkmann</v>
      </c>
      <c r="D8800" s="1" t="str">
        <f t="array" ref="D8800">_xlfn.XLOOKUP($B8800, sales_teams!$A$2:$A$36, sales_teams!$C$2:$C$36)</f>
        <v>Central</v>
      </c>
      <c r="E8800" s="1" t="s">
        <v>188</v>
      </c>
      <c r="G8800" s="1" t="str">
        <f t="array" ref="G8800">IF($F8800="", "", _xlfn.XLOOKUP($F8800,accounts!$A$2:$A$86,accounts!$B$2:$B$86, "Other"))</f>
        <v/>
      </c>
      <c r="H8800" s="1" t="str">
        <f t="array" ref="H8800">IF($F8800="", "", IFS(_xlfn.XLOOKUP($F8800, accounts!$A$2:$A$86, accounts!$E$2:$E$86, 0)&gt;=1000, "Enterprise", _xlfn.XLOOKUP($F8800, accounts!$A$2:$A$86, accounts!$E$2:$E$86, 0)&gt;=100, "Mid-Market", TRUE, "SMB"))</f>
        <v/>
      </c>
      <c r="I8800" s="1" t="str">
        <f t="array" ref="I8800">IF($F8800="", "", _xlfn.XLOOKUP($F8800,accounts!$A$2:$A$86,accounts!$F$2:$F$86, "Other"))</f>
        <v/>
      </c>
      <c r="J8800" s="1" t="s">
        <v>324</v>
      </c>
    </row>
    <row r="8801">
      <c r="A8801" s="1" t="s">
        <v>9006</v>
      </c>
      <c r="B8801" s="1" t="s">
        <v>15</v>
      </c>
      <c r="C8801" s="1" t="str">
        <f t="array" ref="C8801">_xlfn.XLOOKUP($B8801, sales_teams!$A$2:$A$36, sales_teams!$B$2:$B$36)</f>
        <v>Dustin Brinkmann</v>
      </c>
      <c r="D8801" s="1" t="str">
        <f t="array" ref="D8801">_xlfn.XLOOKUP($B8801, sales_teams!$A$2:$A$36, sales_teams!$C$2:$C$36)</f>
        <v>Central</v>
      </c>
      <c r="E8801" s="1" t="s">
        <v>188</v>
      </c>
      <c r="G8801" s="1" t="str">
        <f t="array" ref="G8801">IF($F8801="", "", _xlfn.XLOOKUP($F8801,accounts!$A$2:$A$86,accounts!$B$2:$B$86, "Other"))</f>
        <v/>
      </c>
      <c r="H8801" s="1" t="str">
        <f t="array" ref="H8801">IF($F8801="", "", IFS(_xlfn.XLOOKUP($F8801, accounts!$A$2:$A$86, accounts!$E$2:$E$86, 0)&gt;=1000, "Enterprise", _xlfn.XLOOKUP($F8801, accounts!$A$2:$A$86, accounts!$E$2:$E$86, 0)&gt;=100, "Mid-Market", TRUE, "SMB"))</f>
        <v/>
      </c>
      <c r="I8801" s="1" t="str">
        <f t="array" ref="I8801">IF($F8801="", "", _xlfn.XLOOKUP($F8801,accounts!$A$2:$A$86,accounts!$F$2:$F$86, "Other"))</f>
        <v/>
      </c>
      <c r="J8801" s="1" t="s">
        <v>324</v>
      </c>
    </row>
  </sheetData>
  <customSheetViews>
    <customSheetView guid="{1EC8D951-7BAD-43DA-A5A8-F2E12B19A799}" filter="1" showAutoFilter="1">
      <autoFilter ref="$A$1:$M$88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9.13"/>
  </cols>
  <sheetData>
    <row r="1">
      <c r="A1" s="1" t="s">
        <v>1</v>
      </c>
      <c r="B1" s="1" t="s">
        <v>3</v>
      </c>
      <c r="C1" s="1" t="s">
        <v>4</v>
      </c>
    </row>
    <row r="2">
      <c r="A2" s="1" t="s">
        <v>7</v>
      </c>
      <c r="B2" s="1" t="s">
        <v>9</v>
      </c>
      <c r="C2" s="1" t="s">
        <v>10</v>
      </c>
    </row>
    <row r="3">
      <c r="A3" s="1" t="s">
        <v>12</v>
      </c>
      <c r="B3" s="1" t="s">
        <v>9</v>
      </c>
      <c r="C3" s="1" t="s">
        <v>10</v>
      </c>
    </row>
    <row r="4">
      <c r="A4" s="1" t="s">
        <v>15</v>
      </c>
      <c r="B4" s="1" t="s">
        <v>9</v>
      </c>
      <c r="C4" s="1" t="s">
        <v>10</v>
      </c>
    </row>
    <row r="5">
      <c r="A5" s="1" t="s">
        <v>17</v>
      </c>
      <c r="B5" s="1" t="s">
        <v>9</v>
      </c>
      <c r="C5" s="1" t="s">
        <v>10</v>
      </c>
    </row>
    <row r="6">
      <c r="A6" s="1" t="s">
        <v>18</v>
      </c>
      <c r="B6" s="1" t="s">
        <v>9</v>
      </c>
      <c r="C6" s="1" t="s">
        <v>10</v>
      </c>
    </row>
    <row r="7">
      <c r="A7" s="1" t="s">
        <v>19</v>
      </c>
      <c r="B7" s="1" t="s">
        <v>21</v>
      </c>
      <c r="C7" s="1" t="s">
        <v>10</v>
      </c>
    </row>
    <row r="8">
      <c r="A8" s="1" t="s">
        <v>24</v>
      </c>
      <c r="B8" s="1" t="s">
        <v>21</v>
      </c>
      <c r="C8" s="1" t="s">
        <v>10</v>
      </c>
    </row>
    <row r="9">
      <c r="A9" s="1" t="s">
        <v>26</v>
      </c>
      <c r="B9" s="1" t="s">
        <v>21</v>
      </c>
      <c r="C9" s="1" t="s">
        <v>10</v>
      </c>
    </row>
    <row r="10">
      <c r="A10" s="1" t="s">
        <v>28</v>
      </c>
      <c r="B10" s="1" t="s">
        <v>21</v>
      </c>
      <c r="C10" s="1" t="s">
        <v>10</v>
      </c>
    </row>
    <row r="11">
      <c r="A11" s="1" t="s">
        <v>30</v>
      </c>
      <c r="B11" s="1" t="s">
        <v>21</v>
      </c>
      <c r="C11" s="1" t="s">
        <v>10</v>
      </c>
    </row>
    <row r="12">
      <c r="A12" s="1" t="s">
        <v>33</v>
      </c>
      <c r="B12" s="1" t="s">
        <v>21</v>
      </c>
      <c r="C12" s="1" t="s">
        <v>10</v>
      </c>
    </row>
    <row r="13">
      <c r="A13" s="1" t="s">
        <v>34</v>
      </c>
      <c r="B13" s="1" t="s">
        <v>35</v>
      </c>
      <c r="C13" s="1" t="s">
        <v>37</v>
      </c>
    </row>
    <row r="14">
      <c r="A14" s="1" t="s">
        <v>39</v>
      </c>
      <c r="B14" s="1" t="s">
        <v>35</v>
      </c>
      <c r="C14" s="1" t="s">
        <v>37</v>
      </c>
    </row>
    <row r="15">
      <c r="A15" s="1" t="s">
        <v>41</v>
      </c>
      <c r="B15" s="1" t="s">
        <v>35</v>
      </c>
      <c r="C15" s="1" t="s">
        <v>37</v>
      </c>
    </row>
    <row r="16">
      <c r="A16" s="1" t="s">
        <v>42</v>
      </c>
      <c r="B16" s="1" t="s">
        <v>35</v>
      </c>
      <c r="C16" s="1" t="s">
        <v>37</v>
      </c>
    </row>
    <row r="17">
      <c r="A17" s="1" t="s">
        <v>45</v>
      </c>
      <c r="B17" s="1" t="s">
        <v>35</v>
      </c>
      <c r="C17" s="1" t="s">
        <v>37</v>
      </c>
    </row>
    <row r="18">
      <c r="A18" s="1" t="s">
        <v>46</v>
      </c>
      <c r="B18" s="1" t="s">
        <v>35</v>
      </c>
      <c r="C18" s="1" t="s">
        <v>37</v>
      </c>
    </row>
    <row r="19">
      <c r="A19" s="1" t="s">
        <v>48</v>
      </c>
      <c r="B19" s="1" t="s">
        <v>49</v>
      </c>
      <c r="C19" s="1" t="s">
        <v>37</v>
      </c>
    </row>
    <row r="20">
      <c r="A20" s="1" t="s">
        <v>52</v>
      </c>
      <c r="B20" s="1" t="s">
        <v>49</v>
      </c>
      <c r="C20" s="1" t="s">
        <v>37</v>
      </c>
    </row>
    <row r="21">
      <c r="A21" s="1" t="s">
        <v>53</v>
      </c>
      <c r="B21" s="1" t="s">
        <v>49</v>
      </c>
      <c r="C21" s="1" t="s">
        <v>37</v>
      </c>
    </row>
    <row r="22">
      <c r="A22" s="1" t="s">
        <v>54</v>
      </c>
      <c r="B22" s="1" t="s">
        <v>49</v>
      </c>
      <c r="C22" s="1" t="s">
        <v>37</v>
      </c>
    </row>
    <row r="23">
      <c r="A23" s="1" t="s">
        <v>57</v>
      </c>
      <c r="B23" s="1" t="s">
        <v>49</v>
      </c>
      <c r="C23" s="1" t="s">
        <v>37</v>
      </c>
    </row>
    <row r="24">
      <c r="A24" s="1" t="s">
        <v>58</v>
      </c>
      <c r="B24" s="1" t="s">
        <v>49</v>
      </c>
      <c r="C24" s="1" t="s">
        <v>37</v>
      </c>
    </row>
    <row r="25">
      <c r="A25" s="1" t="s">
        <v>60</v>
      </c>
      <c r="B25" s="1" t="s">
        <v>62</v>
      </c>
      <c r="C25" s="1" t="s">
        <v>63</v>
      </c>
    </row>
    <row r="26">
      <c r="A26" s="1" t="s">
        <v>65</v>
      </c>
      <c r="B26" s="1" t="s">
        <v>62</v>
      </c>
      <c r="C26" s="1" t="s">
        <v>63</v>
      </c>
    </row>
    <row r="27">
      <c r="A27" s="1" t="s">
        <v>88</v>
      </c>
      <c r="B27" s="1" t="s">
        <v>62</v>
      </c>
      <c r="C27" s="1" t="s">
        <v>63</v>
      </c>
    </row>
    <row r="28">
      <c r="A28" s="1" t="s">
        <v>92</v>
      </c>
      <c r="B28" s="1" t="s">
        <v>62</v>
      </c>
      <c r="C28" s="1" t="s">
        <v>63</v>
      </c>
    </row>
    <row r="29">
      <c r="A29" s="1" t="s">
        <v>94</v>
      </c>
      <c r="B29" s="1" t="s">
        <v>62</v>
      </c>
      <c r="C29" s="1" t="s">
        <v>63</v>
      </c>
    </row>
    <row r="30">
      <c r="A30" s="1" t="s">
        <v>96</v>
      </c>
      <c r="B30" s="1" t="s">
        <v>62</v>
      </c>
      <c r="C30" s="1" t="s">
        <v>63</v>
      </c>
    </row>
    <row r="31">
      <c r="A31" s="1" t="s">
        <v>99</v>
      </c>
      <c r="B31" s="1" t="s">
        <v>100</v>
      </c>
      <c r="C31" s="1" t="s">
        <v>63</v>
      </c>
    </row>
    <row r="32">
      <c r="A32" s="1" t="s">
        <v>102</v>
      </c>
      <c r="B32" s="1" t="s">
        <v>100</v>
      </c>
      <c r="C32" s="1" t="s">
        <v>63</v>
      </c>
    </row>
    <row r="33">
      <c r="A33" s="1" t="s">
        <v>104</v>
      </c>
      <c r="B33" s="1" t="s">
        <v>100</v>
      </c>
      <c r="C33" s="1" t="s">
        <v>63</v>
      </c>
    </row>
    <row r="34">
      <c r="A34" s="1" t="s">
        <v>105</v>
      </c>
      <c r="B34" s="1" t="s">
        <v>100</v>
      </c>
      <c r="C34" s="1" t="s">
        <v>63</v>
      </c>
    </row>
    <row r="35">
      <c r="A35" s="1" t="s">
        <v>107</v>
      </c>
      <c r="B35" s="1" t="s">
        <v>100</v>
      </c>
      <c r="C35" s="1" t="s">
        <v>63</v>
      </c>
    </row>
    <row r="36">
      <c r="A36" s="1" t="s">
        <v>111</v>
      </c>
      <c r="B36" s="1" t="s">
        <v>100</v>
      </c>
      <c r="C36" s="1" t="s">
        <v>63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7" max="7" width="19.63"/>
  </cols>
  <sheetData>
    <row r="1">
      <c r="A1" s="1" t="s">
        <v>0</v>
      </c>
      <c r="B1" s="1" t="s">
        <v>2</v>
      </c>
      <c r="C1" s="1" t="s">
        <v>5</v>
      </c>
      <c r="D1" s="1" t="s">
        <v>6</v>
      </c>
      <c r="E1" s="1" t="s">
        <v>8</v>
      </c>
      <c r="F1" s="1" t="s">
        <v>11</v>
      </c>
      <c r="G1" s="1" t="s">
        <v>13</v>
      </c>
    </row>
    <row r="2">
      <c r="A2" s="1" t="s">
        <v>14</v>
      </c>
      <c r="B2" s="1" t="s">
        <v>16</v>
      </c>
      <c r="C2" s="1">
        <v>1996.0</v>
      </c>
      <c r="D2" s="2">
        <v>1100.04</v>
      </c>
      <c r="E2" s="1">
        <v>2822.0</v>
      </c>
      <c r="F2" s="1" t="s">
        <v>20</v>
      </c>
    </row>
    <row r="3">
      <c r="A3" s="1" t="s">
        <v>22</v>
      </c>
      <c r="B3" s="1" t="s">
        <v>23</v>
      </c>
      <c r="C3" s="1">
        <v>1999.0</v>
      </c>
      <c r="D3" s="2">
        <v>251.41</v>
      </c>
      <c r="E3" s="1">
        <v>495.0</v>
      </c>
      <c r="F3" s="1" t="s">
        <v>20</v>
      </c>
    </row>
    <row r="4">
      <c r="A4" s="1" t="s">
        <v>25</v>
      </c>
      <c r="B4" s="1" t="s">
        <v>23</v>
      </c>
      <c r="C4" s="1">
        <v>1986.0</v>
      </c>
      <c r="D4" s="2">
        <v>647.18</v>
      </c>
      <c r="E4" s="1">
        <v>1185.0</v>
      </c>
      <c r="F4" s="1" t="s">
        <v>27</v>
      </c>
    </row>
    <row r="5">
      <c r="A5" s="1" t="s">
        <v>29</v>
      </c>
      <c r="B5" s="1" t="s">
        <v>23</v>
      </c>
      <c r="C5" s="1">
        <v>2012.0</v>
      </c>
      <c r="D5" s="2">
        <v>587.34</v>
      </c>
      <c r="E5" s="1">
        <v>1356.0</v>
      </c>
      <c r="F5" s="1" t="s">
        <v>31</v>
      </c>
    </row>
    <row r="6">
      <c r="A6" s="1" t="s">
        <v>32</v>
      </c>
      <c r="B6" s="1" t="s">
        <v>23</v>
      </c>
      <c r="C6" s="1">
        <v>1991.0</v>
      </c>
      <c r="D6" s="2">
        <v>326.82</v>
      </c>
      <c r="E6" s="1">
        <v>1016.0</v>
      </c>
      <c r="F6" s="1" t="s">
        <v>20</v>
      </c>
    </row>
    <row r="7">
      <c r="A7" s="1" t="s">
        <v>36</v>
      </c>
      <c r="B7" s="1" t="s">
        <v>38</v>
      </c>
      <c r="C7" s="1">
        <v>2009.0</v>
      </c>
      <c r="D7" s="2">
        <v>497.11</v>
      </c>
      <c r="E7" s="1">
        <v>1588.0</v>
      </c>
      <c r="F7" s="1" t="s">
        <v>20</v>
      </c>
    </row>
    <row r="8">
      <c r="A8" s="1" t="s">
        <v>40</v>
      </c>
      <c r="B8" s="1" t="s">
        <v>16</v>
      </c>
      <c r="C8" s="1">
        <v>1993.0</v>
      </c>
      <c r="D8" s="2">
        <v>1242.32</v>
      </c>
      <c r="E8" s="1">
        <v>3027.0</v>
      </c>
      <c r="F8" s="1" t="s">
        <v>20</v>
      </c>
      <c r="G8" s="1" t="s">
        <v>14</v>
      </c>
    </row>
    <row r="9">
      <c r="A9" s="1" t="s">
        <v>43</v>
      </c>
      <c r="B9" s="1" t="s">
        <v>44</v>
      </c>
      <c r="C9" s="1">
        <v>2002.0</v>
      </c>
      <c r="D9" s="2">
        <v>987.39</v>
      </c>
      <c r="E9" s="1">
        <v>2253.0</v>
      </c>
      <c r="F9" s="1" t="s">
        <v>20</v>
      </c>
    </row>
    <row r="10">
      <c r="A10" s="1" t="s">
        <v>47</v>
      </c>
      <c r="B10" s="1" t="s">
        <v>38</v>
      </c>
      <c r="C10" s="1">
        <v>2001.0</v>
      </c>
      <c r="D10" s="2">
        <v>718.62</v>
      </c>
      <c r="E10" s="1">
        <v>2448.0</v>
      </c>
      <c r="F10" s="1" t="s">
        <v>20</v>
      </c>
    </row>
    <row r="11">
      <c r="A11" s="1" t="s">
        <v>50</v>
      </c>
      <c r="B11" s="1" t="s">
        <v>51</v>
      </c>
      <c r="C11" s="1">
        <v>1993.0</v>
      </c>
      <c r="D11" s="2">
        <v>4269.9</v>
      </c>
      <c r="E11" s="1">
        <v>6472.0</v>
      </c>
      <c r="F11" s="1" t="s">
        <v>20</v>
      </c>
      <c r="G11" s="1" t="s">
        <v>55</v>
      </c>
    </row>
    <row r="12">
      <c r="A12" s="1" t="s">
        <v>56</v>
      </c>
      <c r="B12" s="1" t="s">
        <v>44</v>
      </c>
      <c r="C12" s="1">
        <v>1998.0</v>
      </c>
      <c r="D12" s="2">
        <v>2714.9</v>
      </c>
      <c r="E12" s="1">
        <v>2641.0</v>
      </c>
      <c r="F12" s="1" t="s">
        <v>20</v>
      </c>
      <c r="G12" s="1" t="s">
        <v>14</v>
      </c>
    </row>
    <row r="13">
      <c r="A13" s="1" t="s">
        <v>59</v>
      </c>
      <c r="B13" s="1" t="s">
        <v>23</v>
      </c>
      <c r="C13" s="1">
        <v>2017.0</v>
      </c>
      <c r="D13" s="2">
        <v>4.54</v>
      </c>
      <c r="E13" s="1">
        <v>9.0</v>
      </c>
      <c r="F13" s="1" t="s">
        <v>20</v>
      </c>
    </row>
    <row r="14">
      <c r="A14" s="1" t="s">
        <v>64</v>
      </c>
      <c r="B14" s="1" t="s">
        <v>16</v>
      </c>
      <c r="C14" s="1">
        <v>2005.0</v>
      </c>
      <c r="D14" s="2">
        <v>1520.66</v>
      </c>
      <c r="E14" s="1">
        <v>1806.0</v>
      </c>
      <c r="F14" s="1" t="s">
        <v>20</v>
      </c>
    </row>
    <row r="15">
      <c r="A15" s="1" t="s">
        <v>75</v>
      </c>
      <c r="B15" s="1" t="s">
        <v>44</v>
      </c>
      <c r="C15" s="1">
        <v>2013.0</v>
      </c>
      <c r="D15" s="2">
        <v>98.79</v>
      </c>
      <c r="E15" s="1">
        <v>96.0</v>
      </c>
      <c r="F15" s="1" t="s">
        <v>20</v>
      </c>
      <c r="G15" s="1" t="s">
        <v>43</v>
      </c>
    </row>
    <row r="16">
      <c r="A16" s="1" t="s">
        <v>76</v>
      </c>
      <c r="B16" s="1" t="s">
        <v>77</v>
      </c>
      <c r="C16" s="1">
        <v>1995.0</v>
      </c>
      <c r="D16" s="2">
        <v>2173.98</v>
      </c>
      <c r="E16" s="1">
        <v>2928.0</v>
      </c>
      <c r="F16" s="1" t="s">
        <v>20</v>
      </c>
      <c r="G16" s="1" t="s">
        <v>78</v>
      </c>
    </row>
    <row r="17">
      <c r="A17" s="1" t="s">
        <v>79</v>
      </c>
      <c r="B17" s="1" t="s">
        <v>51</v>
      </c>
      <c r="C17" s="1">
        <v>1998.0</v>
      </c>
      <c r="D17" s="2">
        <v>217.87</v>
      </c>
      <c r="E17" s="1">
        <v>551.0</v>
      </c>
      <c r="F17" s="1" t="s">
        <v>20</v>
      </c>
    </row>
    <row r="18">
      <c r="A18" s="1" t="s">
        <v>80</v>
      </c>
      <c r="B18" s="1" t="s">
        <v>16</v>
      </c>
      <c r="C18" s="1">
        <v>2010.0</v>
      </c>
      <c r="D18" s="2">
        <v>587.72</v>
      </c>
      <c r="E18" s="1">
        <v>1501.0</v>
      </c>
      <c r="F18" s="1" t="s">
        <v>20</v>
      </c>
    </row>
    <row r="19">
      <c r="A19" s="1" t="s">
        <v>81</v>
      </c>
      <c r="B19" s="1" t="s">
        <v>16</v>
      </c>
      <c r="C19" s="1">
        <v>1992.0</v>
      </c>
      <c r="D19" s="2">
        <v>1712.68</v>
      </c>
      <c r="E19" s="1">
        <v>3194.0</v>
      </c>
      <c r="F19" s="1" t="s">
        <v>20</v>
      </c>
      <c r="G19" s="1" t="s">
        <v>14</v>
      </c>
    </row>
    <row r="20">
      <c r="A20" s="1" t="s">
        <v>82</v>
      </c>
      <c r="B20" s="1" t="s">
        <v>44</v>
      </c>
      <c r="C20" s="1">
        <v>1982.0</v>
      </c>
      <c r="D20" s="2">
        <v>4618.0</v>
      </c>
      <c r="E20" s="1">
        <v>10083.0</v>
      </c>
      <c r="F20" s="1" t="s">
        <v>20</v>
      </c>
    </row>
    <row r="21">
      <c r="A21" s="1" t="s">
        <v>83</v>
      </c>
      <c r="B21" s="1" t="s">
        <v>77</v>
      </c>
      <c r="C21" s="1">
        <v>1999.0</v>
      </c>
      <c r="D21" s="2">
        <v>1197.44</v>
      </c>
      <c r="E21" s="1">
        <v>2570.0</v>
      </c>
      <c r="F21" s="1" t="s">
        <v>20</v>
      </c>
    </row>
    <row r="22">
      <c r="A22" s="1" t="s">
        <v>84</v>
      </c>
      <c r="B22" s="1" t="s">
        <v>38</v>
      </c>
      <c r="C22" s="1">
        <v>1990.0</v>
      </c>
      <c r="D22" s="2">
        <v>4968.91</v>
      </c>
      <c r="E22" s="1">
        <v>7523.0</v>
      </c>
      <c r="F22" s="1" t="s">
        <v>20</v>
      </c>
    </row>
    <row r="23">
      <c r="A23" s="1" t="s">
        <v>85</v>
      </c>
      <c r="B23" s="1" t="s">
        <v>86</v>
      </c>
      <c r="C23" s="1">
        <v>1995.0</v>
      </c>
      <c r="D23" s="2">
        <v>1825.82</v>
      </c>
      <c r="E23" s="1">
        <v>5595.0</v>
      </c>
      <c r="F23" s="1" t="s">
        <v>20</v>
      </c>
      <c r="G23" s="1" t="s">
        <v>87</v>
      </c>
    </row>
    <row r="24">
      <c r="A24" s="1" t="s">
        <v>89</v>
      </c>
      <c r="B24" s="1" t="s">
        <v>90</v>
      </c>
      <c r="C24" s="1">
        <v>2006.0</v>
      </c>
      <c r="D24" s="2">
        <v>1102.43</v>
      </c>
      <c r="E24" s="1">
        <v>1759.0</v>
      </c>
      <c r="F24" s="1" t="s">
        <v>20</v>
      </c>
    </row>
    <row r="25">
      <c r="A25" s="1" t="s">
        <v>91</v>
      </c>
      <c r="B25" s="1" t="s">
        <v>93</v>
      </c>
      <c r="C25" s="1">
        <v>1988.0</v>
      </c>
      <c r="D25" s="2">
        <v>2059.9</v>
      </c>
      <c r="E25" s="1">
        <v>3644.0</v>
      </c>
      <c r="F25" s="1" t="s">
        <v>20</v>
      </c>
    </row>
    <row r="26">
      <c r="A26" s="1" t="s">
        <v>95</v>
      </c>
      <c r="B26" s="1" t="s">
        <v>90</v>
      </c>
      <c r="C26" s="1">
        <v>1991.0</v>
      </c>
      <c r="D26" s="2">
        <v>2819.5</v>
      </c>
      <c r="E26" s="1">
        <v>7227.0</v>
      </c>
      <c r="F26" s="1" t="s">
        <v>20</v>
      </c>
      <c r="G26" s="1" t="s">
        <v>97</v>
      </c>
    </row>
    <row r="27">
      <c r="A27" s="1" t="s">
        <v>98</v>
      </c>
      <c r="B27" s="1" t="s">
        <v>38</v>
      </c>
      <c r="C27" s="1">
        <v>1995.0</v>
      </c>
      <c r="D27" s="2">
        <v>5158.71</v>
      </c>
      <c r="E27" s="1">
        <v>17479.0</v>
      </c>
      <c r="F27" s="1" t="s">
        <v>101</v>
      </c>
    </row>
    <row r="28">
      <c r="A28" s="1" t="s">
        <v>103</v>
      </c>
      <c r="B28" s="1" t="s">
        <v>38</v>
      </c>
      <c r="C28" s="1">
        <v>1990.0</v>
      </c>
      <c r="D28" s="2">
        <v>2520.83</v>
      </c>
      <c r="E28" s="1">
        <v>3502.0</v>
      </c>
      <c r="F28" s="1" t="s">
        <v>20</v>
      </c>
    </row>
    <row r="29">
      <c r="A29" s="1" t="s">
        <v>106</v>
      </c>
      <c r="B29" s="1" t="s">
        <v>38</v>
      </c>
      <c r="C29" s="1">
        <v>2007.0</v>
      </c>
      <c r="D29" s="2">
        <v>894.33</v>
      </c>
      <c r="E29" s="1">
        <v>1635.0</v>
      </c>
      <c r="F29" s="1" t="s">
        <v>108</v>
      </c>
    </row>
    <row r="30">
      <c r="A30" s="1" t="s">
        <v>110</v>
      </c>
      <c r="B30" s="1" t="s">
        <v>16</v>
      </c>
      <c r="C30" s="1">
        <v>2000.0</v>
      </c>
      <c r="D30" s="2">
        <v>1223.72</v>
      </c>
      <c r="E30" s="1">
        <v>2497.0</v>
      </c>
      <c r="F30" s="1" t="s">
        <v>112</v>
      </c>
    </row>
    <row r="31">
      <c r="A31" s="1" t="s">
        <v>113</v>
      </c>
      <c r="B31" s="1" t="s">
        <v>86</v>
      </c>
      <c r="C31" s="1">
        <v>2007.0</v>
      </c>
      <c r="D31" s="2">
        <v>86.68</v>
      </c>
      <c r="E31" s="1">
        <v>187.0</v>
      </c>
      <c r="F31" s="1" t="s">
        <v>20</v>
      </c>
      <c r="G31" s="1" t="s">
        <v>87</v>
      </c>
    </row>
    <row r="32">
      <c r="A32" s="1" t="s">
        <v>97</v>
      </c>
      <c r="B32" s="1" t="s">
        <v>90</v>
      </c>
      <c r="C32" s="1">
        <v>2008.0</v>
      </c>
      <c r="D32" s="2">
        <v>52.5</v>
      </c>
      <c r="E32" s="1">
        <v>165.0</v>
      </c>
      <c r="F32" s="1" t="s">
        <v>20</v>
      </c>
    </row>
    <row r="33">
      <c r="A33" s="1" t="s">
        <v>114</v>
      </c>
      <c r="B33" s="1" t="s">
        <v>77</v>
      </c>
      <c r="C33" s="1">
        <v>2000.0</v>
      </c>
      <c r="D33" s="2">
        <v>2952.73</v>
      </c>
      <c r="E33" s="1">
        <v>5107.0</v>
      </c>
      <c r="F33" s="1" t="s">
        <v>20</v>
      </c>
    </row>
    <row r="34">
      <c r="A34" s="1" t="s">
        <v>115</v>
      </c>
      <c r="B34" s="1" t="s">
        <v>116</v>
      </c>
      <c r="C34" s="1">
        <v>2003.0</v>
      </c>
      <c r="D34" s="2">
        <v>692.19</v>
      </c>
      <c r="E34" s="1">
        <v>1922.0</v>
      </c>
      <c r="F34" s="1" t="s">
        <v>20</v>
      </c>
    </row>
    <row r="35">
      <c r="A35" s="1" t="s">
        <v>117</v>
      </c>
      <c r="B35" s="1" t="s">
        <v>38</v>
      </c>
      <c r="C35" s="1">
        <v>2003.0</v>
      </c>
      <c r="D35" s="2">
        <v>223.8</v>
      </c>
      <c r="E35" s="1">
        <v>299.0</v>
      </c>
      <c r="F35" s="1" t="s">
        <v>20</v>
      </c>
    </row>
    <row r="36">
      <c r="A36" s="1" t="s">
        <v>118</v>
      </c>
      <c r="B36" s="1" t="s">
        <v>116</v>
      </c>
      <c r="C36" s="1">
        <v>1982.0</v>
      </c>
      <c r="D36" s="2">
        <v>792.46</v>
      </c>
      <c r="E36" s="1">
        <v>1299.0</v>
      </c>
      <c r="F36" s="1" t="s">
        <v>20</v>
      </c>
    </row>
    <row r="37">
      <c r="A37" s="1" t="s">
        <v>119</v>
      </c>
      <c r="B37" s="1" t="s">
        <v>16</v>
      </c>
      <c r="C37" s="1">
        <v>1997.0</v>
      </c>
      <c r="D37" s="2">
        <v>8170.38</v>
      </c>
      <c r="E37" s="1">
        <v>16499.0</v>
      </c>
      <c r="F37" s="1" t="s">
        <v>120</v>
      </c>
    </row>
    <row r="38">
      <c r="A38" s="1" t="s">
        <v>121</v>
      </c>
      <c r="B38" s="1" t="s">
        <v>86</v>
      </c>
      <c r="C38" s="1">
        <v>1994.0</v>
      </c>
      <c r="D38" s="2">
        <v>6395.05</v>
      </c>
      <c r="E38" s="1">
        <v>20275.0</v>
      </c>
      <c r="F38" s="1" t="s">
        <v>20</v>
      </c>
    </row>
    <row r="39">
      <c r="A39" s="1" t="s">
        <v>78</v>
      </c>
      <c r="B39" s="1" t="s">
        <v>77</v>
      </c>
      <c r="C39" s="1">
        <v>1986.0</v>
      </c>
      <c r="D39" s="2">
        <v>2403.58</v>
      </c>
      <c r="E39" s="1">
        <v>8801.0</v>
      </c>
      <c r="F39" s="1" t="s">
        <v>20</v>
      </c>
    </row>
    <row r="40">
      <c r="A40" s="1" t="s">
        <v>122</v>
      </c>
      <c r="B40" s="1" t="s">
        <v>23</v>
      </c>
      <c r="C40" s="1">
        <v>2002.0</v>
      </c>
      <c r="D40" s="2">
        <v>3178.24</v>
      </c>
      <c r="E40" s="1">
        <v>4540.0</v>
      </c>
      <c r="F40" s="1" t="s">
        <v>20</v>
      </c>
    </row>
    <row r="41">
      <c r="A41" s="1" t="s">
        <v>123</v>
      </c>
      <c r="B41" s="1" t="s">
        <v>16</v>
      </c>
      <c r="C41" s="1">
        <v>2011.0</v>
      </c>
      <c r="D41" s="2">
        <v>527.11</v>
      </c>
      <c r="E41" s="1">
        <v>1428.0</v>
      </c>
      <c r="F41" s="1" t="s">
        <v>20</v>
      </c>
      <c r="G41" s="1" t="s">
        <v>14</v>
      </c>
    </row>
    <row r="42">
      <c r="A42" s="1" t="s">
        <v>124</v>
      </c>
      <c r="B42" s="1" t="s">
        <v>38</v>
      </c>
      <c r="C42" s="1">
        <v>1989.0</v>
      </c>
      <c r="D42" s="2">
        <v>1388.67</v>
      </c>
      <c r="E42" s="1">
        <v>3583.0</v>
      </c>
      <c r="F42" s="1" t="s">
        <v>20</v>
      </c>
    </row>
    <row r="43">
      <c r="A43" s="1" t="s">
        <v>125</v>
      </c>
      <c r="B43" s="1" t="s">
        <v>44</v>
      </c>
      <c r="C43" s="1">
        <v>1982.0</v>
      </c>
      <c r="D43" s="2">
        <v>11698.03</v>
      </c>
      <c r="E43" s="1">
        <v>34288.0</v>
      </c>
      <c r="F43" s="1" t="s">
        <v>20</v>
      </c>
    </row>
    <row r="44">
      <c r="A44" s="1" t="s">
        <v>126</v>
      </c>
      <c r="B44" s="1" t="s">
        <v>38</v>
      </c>
      <c r="C44" s="1">
        <v>2004.0</v>
      </c>
      <c r="D44" s="2">
        <v>702.72</v>
      </c>
      <c r="E44" s="1">
        <v>1831.0</v>
      </c>
      <c r="F44" s="1" t="s">
        <v>20</v>
      </c>
    </row>
    <row r="45">
      <c r="A45" s="1" t="s">
        <v>127</v>
      </c>
      <c r="B45" s="1" t="s">
        <v>16</v>
      </c>
      <c r="C45" s="1">
        <v>1980.0</v>
      </c>
      <c r="D45" s="2">
        <v>7708.38</v>
      </c>
      <c r="E45" s="1">
        <v>13756.0</v>
      </c>
      <c r="F45" s="1" t="s">
        <v>20</v>
      </c>
    </row>
    <row r="46">
      <c r="A46" s="1" t="s">
        <v>128</v>
      </c>
      <c r="B46" s="1" t="s">
        <v>77</v>
      </c>
      <c r="C46" s="1">
        <v>1985.0</v>
      </c>
      <c r="D46" s="2">
        <v>375.43</v>
      </c>
      <c r="E46" s="1">
        <v>1190.0</v>
      </c>
      <c r="F46" s="1" t="s">
        <v>20</v>
      </c>
    </row>
    <row r="47">
      <c r="A47" s="1" t="s">
        <v>129</v>
      </c>
      <c r="B47" s="1" t="s">
        <v>23</v>
      </c>
      <c r="C47" s="1">
        <v>1985.0</v>
      </c>
      <c r="D47" s="2">
        <v>2741.37</v>
      </c>
      <c r="E47" s="1">
        <v>9226.0</v>
      </c>
      <c r="F47" s="1" t="s">
        <v>20</v>
      </c>
    </row>
    <row r="48">
      <c r="A48" s="1" t="s">
        <v>130</v>
      </c>
      <c r="B48" s="1" t="s">
        <v>23</v>
      </c>
      <c r="C48" s="1">
        <v>2004.0</v>
      </c>
      <c r="D48" s="2">
        <v>1618.89</v>
      </c>
      <c r="E48" s="1">
        <v>3889.0</v>
      </c>
      <c r="F48" s="1" t="s">
        <v>20</v>
      </c>
    </row>
    <row r="49">
      <c r="A49" s="1" t="s">
        <v>55</v>
      </c>
      <c r="B49" s="1" t="s">
        <v>51</v>
      </c>
      <c r="C49" s="1">
        <v>1989.0</v>
      </c>
      <c r="D49" s="2">
        <v>665.06</v>
      </c>
      <c r="E49" s="1">
        <v>1095.0</v>
      </c>
      <c r="F49" s="1" t="s">
        <v>20</v>
      </c>
    </row>
    <row r="50">
      <c r="A50" s="1" t="s">
        <v>132</v>
      </c>
      <c r="B50" s="1" t="s">
        <v>77</v>
      </c>
      <c r="C50" s="1">
        <v>1984.0</v>
      </c>
      <c r="D50" s="2">
        <v>3027.46</v>
      </c>
      <c r="E50" s="1">
        <v>9516.0</v>
      </c>
      <c r="F50" s="1" t="s">
        <v>133</v>
      </c>
    </row>
    <row r="51">
      <c r="A51" s="1" t="s">
        <v>134</v>
      </c>
      <c r="B51" s="1" t="s">
        <v>116</v>
      </c>
      <c r="C51" s="1">
        <v>1987.0</v>
      </c>
      <c r="D51" s="2">
        <v>405.59</v>
      </c>
      <c r="E51" s="1">
        <v>1179.0</v>
      </c>
      <c r="F51" s="1" t="s">
        <v>135</v>
      </c>
      <c r="G51" s="1" t="s">
        <v>136</v>
      </c>
    </row>
    <row r="52">
      <c r="A52" s="1" t="s">
        <v>137</v>
      </c>
      <c r="B52" s="1" t="s">
        <v>116</v>
      </c>
      <c r="C52" s="1">
        <v>1991.0</v>
      </c>
      <c r="D52" s="2">
        <v>1012.72</v>
      </c>
      <c r="E52" s="1">
        <v>3492.0</v>
      </c>
      <c r="F52" s="1" t="s">
        <v>138</v>
      </c>
    </row>
    <row r="53">
      <c r="A53" s="1" t="s">
        <v>140</v>
      </c>
      <c r="B53" s="1" t="s">
        <v>93</v>
      </c>
      <c r="C53" s="1">
        <v>1997.0</v>
      </c>
      <c r="D53" s="2">
        <v>882.12</v>
      </c>
      <c r="E53" s="1">
        <v>2769.0</v>
      </c>
      <c r="F53" s="1" t="s">
        <v>20</v>
      </c>
    </row>
    <row r="54">
      <c r="A54" s="1" t="s">
        <v>141</v>
      </c>
      <c r="B54" s="1" t="s">
        <v>90</v>
      </c>
      <c r="C54" s="1">
        <v>1994.0</v>
      </c>
      <c r="D54" s="2">
        <v>355.23</v>
      </c>
      <c r="E54" s="1">
        <v>853.0</v>
      </c>
      <c r="F54" s="1" t="s">
        <v>20</v>
      </c>
    </row>
    <row r="55">
      <c r="A55" s="1" t="s">
        <v>142</v>
      </c>
      <c r="B55" s="1" t="s">
        <v>38</v>
      </c>
      <c r="C55" s="1">
        <v>2001.0</v>
      </c>
      <c r="D55" s="2">
        <v>2437.85</v>
      </c>
      <c r="E55" s="1">
        <v>4874.0</v>
      </c>
      <c r="F55" s="1" t="s">
        <v>20</v>
      </c>
    </row>
    <row r="56">
      <c r="A56" s="1" t="s">
        <v>143</v>
      </c>
      <c r="B56" s="1" t="s">
        <v>51</v>
      </c>
      <c r="C56" s="1">
        <v>2002.0</v>
      </c>
      <c r="D56" s="2">
        <v>349.81</v>
      </c>
      <c r="E56" s="1">
        <v>315.0</v>
      </c>
      <c r="F56" s="1" t="s">
        <v>20</v>
      </c>
    </row>
    <row r="57">
      <c r="A57" s="1" t="s">
        <v>144</v>
      </c>
      <c r="B57" s="1" t="s">
        <v>38</v>
      </c>
      <c r="C57" s="1">
        <v>2003.0</v>
      </c>
      <c r="D57" s="2">
        <v>1419.98</v>
      </c>
      <c r="E57" s="1">
        <v>4018.0</v>
      </c>
      <c r="F57" s="1" t="s">
        <v>20</v>
      </c>
    </row>
    <row r="58">
      <c r="A58" s="1" t="s">
        <v>145</v>
      </c>
      <c r="B58" s="1" t="s">
        <v>16</v>
      </c>
      <c r="C58" s="1">
        <v>1987.0</v>
      </c>
      <c r="D58" s="2">
        <v>2938.67</v>
      </c>
      <c r="E58" s="1">
        <v>8775.0</v>
      </c>
      <c r="F58" s="1" t="s">
        <v>146</v>
      </c>
    </row>
    <row r="59">
      <c r="A59" s="1" t="s">
        <v>147</v>
      </c>
      <c r="B59" s="1" t="s">
        <v>86</v>
      </c>
      <c r="C59" s="1">
        <v>1994.0</v>
      </c>
      <c r="D59" s="2">
        <v>1188.42</v>
      </c>
      <c r="E59" s="1">
        <v>3015.0</v>
      </c>
      <c r="F59" s="1" t="s">
        <v>20</v>
      </c>
    </row>
    <row r="60">
      <c r="A60" s="1" t="s">
        <v>149</v>
      </c>
      <c r="B60" s="1" t="s">
        <v>23</v>
      </c>
      <c r="C60" s="1">
        <v>1992.0</v>
      </c>
      <c r="D60" s="2">
        <v>3922.42</v>
      </c>
      <c r="E60" s="1">
        <v>6837.0</v>
      </c>
      <c r="F60" s="1" t="s">
        <v>20</v>
      </c>
    </row>
    <row r="61">
      <c r="A61" s="1" t="s">
        <v>150</v>
      </c>
      <c r="B61" s="1" t="s">
        <v>16</v>
      </c>
      <c r="C61" s="1">
        <v>1983.0</v>
      </c>
      <c r="D61" s="2">
        <v>1008.06</v>
      </c>
      <c r="E61" s="1">
        <v>1238.0</v>
      </c>
      <c r="F61" s="1" t="s">
        <v>20</v>
      </c>
    </row>
    <row r="62">
      <c r="A62" s="1" t="s">
        <v>151</v>
      </c>
      <c r="B62" s="1" t="s">
        <v>44</v>
      </c>
      <c r="C62" s="1">
        <v>1996.0</v>
      </c>
      <c r="D62" s="2">
        <v>6354.87</v>
      </c>
      <c r="E62" s="1">
        <v>16780.0</v>
      </c>
      <c r="F62" s="1" t="s">
        <v>20</v>
      </c>
      <c r="G62" s="1" t="s">
        <v>43</v>
      </c>
    </row>
    <row r="63">
      <c r="A63" s="1" t="s">
        <v>152</v>
      </c>
      <c r="B63" s="1" t="s">
        <v>77</v>
      </c>
      <c r="C63" s="1">
        <v>2012.0</v>
      </c>
      <c r="D63" s="2">
        <v>45.39</v>
      </c>
      <c r="E63" s="1">
        <v>100.0</v>
      </c>
      <c r="F63" s="1" t="s">
        <v>20</v>
      </c>
      <c r="G63" s="1" t="s">
        <v>78</v>
      </c>
    </row>
    <row r="64">
      <c r="A64" s="1" t="s">
        <v>153</v>
      </c>
      <c r="B64" s="1" t="s">
        <v>23</v>
      </c>
      <c r="C64" s="1">
        <v>1994.0</v>
      </c>
      <c r="D64" s="2">
        <v>2818.38</v>
      </c>
      <c r="E64" s="1">
        <v>6290.0</v>
      </c>
      <c r="F64" s="1" t="s">
        <v>20</v>
      </c>
    </row>
    <row r="65">
      <c r="A65" s="1" t="s">
        <v>154</v>
      </c>
      <c r="B65" s="1" t="s">
        <v>38</v>
      </c>
      <c r="C65" s="1">
        <v>1996.0</v>
      </c>
      <c r="D65" s="2">
        <v>2214.94</v>
      </c>
      <c r="E65" s="1">
        <v>5374.0</v>
      </c>
      <c r="F65" s="1" t="s">
        <v>20</v>
      </c>
    </row>
    <row r="66">
      <c r="A66" s="1" t="s">
        <v>87</v>
      </c>
      <c r="B66" s="1" t="s">
        <v>86</v>
      </c>
      <c r="C66" s="1">
        <v>1999.0</v>
      </c>
      <c r="D66" s="2">
        <v>1699.85</v>
      </c>
      <c r="E66" s="1">
        <v>5108.0</v>
      </c>
      <c r="F66" s="1" t="s">
        <v>20</v>
      </c>
    </row>
    <row r="67">
      <c r="A67" s="1" t="s">
        <v>155</v>
      </c>
      <c r="B67" s="1" t="s">
        <v>90</v>
      </c>
      <c r="C67" s="1">
        <v>1987.0</v>
      </c>
      <c r="D67" s="2">
        <v>1698.2</v>
      </c>
      <c r="E67" s="1">
        <v>3798.0</v>
      </c>
      <c r="F67" s="1" t="s">
        <v>20</v>
      </c>
    </row>
    <row r="68">
      <c r="A68" s="1" t="s">
        <v>156</v>
      </c>
      <c r="B68" s="1" t="s">
        <v>93</v>
      </c>
      <c r="C68" s="1">
        <v>1997.0</v>
      </c>
      <c r="D68" s="2">
        <v>291.27</v>
      </c>
      <c r="E68" s="1">
        <v>586.0</v>
      </c>
      <c r="F68" s="1" t="s">
        <v>20</v>
      </c>
    </row>
    <row r="69">
      <c r="A69" s="1" t="s">
        <v>157</v>
      </c>
      <c r="B69" s="1" t="s">
        <v>38</v>
      </c>
      <c r="C69" s="1">
        <v>1988.0</v>
      </c>
      <c r="D69" s="2">
        <v>1376.8</v>
      </c>
      <c r="E69" s="1">
        <v>1165.0</v>
      </c>
      <c r="F69" s="1" t="s">
        <v>158</v>
      </c>
    </row>
    <row r="70">
      <c r="A70" s="1" t="s">
        <v>159</v>
      </c>
      <c r="B70" s="1" t="s">
        <v>38</v>
      </c>
      <c r="C70" s="1">
        <v>2000.0</v>
      </c>
      <c r="D70" s="2">
        <v>167.89</v>
      </c>
      <c r="E70" s="1">
        <v>493.0</v>
      </c>
      <c r="F70" s="1" t="s">
        <v>160</v>
      </c>
    </row>
    <row r="71">
      <c r="A71" s="1" t="s">
        <v>161</v>
      </c>
      <c r="B71" s="1" t="s">
        <v>77</v>
      </c>
      <c r="C71" s="1">
        <v>2008.0</v>
      </c>
      <c r="D71" s="2">
        <v>894.37</v>
      </c>
      <c r="E71" s="1">
        <v>1593.0</v>
      </c>
      <c r="F71" s="1" t="s">
        <v>162</v>
      </c>
    </row>
    <row r="72">
      <c r="A72" s="1" t="s">
        <v>163</v>
      </c>
      <c r="B72" s="1" t="s">
        <v>23</v>
      </c>
      <c r="C72" s="1">
        <v>1996.0</v>
      </c>
      <c r="D72" s="2">
        <v>439.21</v>
      </c>
      <c r="E72" s="1">
        <v>792.0</v>
      </c>
      <c r="F72" s="1" t="s">
        <v>20</v>
      </c>
    </row>
    <row r="73">
      <c r="A73" s="1" t="s">
        <v>164</v>
      </c>
      <c r="B73" s="1" t="s">
        <v>38</v>
      </c>
      <c r="C73" s="1">
        <v>1995.0</v>
      </c>
      <c r="D73" s="2">
        <v>332.43</v>
      </c>
      <c r="E73" s="1">
        <v>799.0</v>
      </c>
      <c r="F73" s="1" t="s">
        <v>20</v>
      </c>
    </row>
    <row r="74">
      <c r="A74" s="1" t="s">
        <v>165</v>
      </c>
      <c r="B74" s="1" t="s">
        <v>86</v>
      </c>
      <c r="C74" s="1">
        <v>1988.0</v>
      </c>
      <c r="D74" s="2">
        <v>5266.09</v>
      </c>
      <c r="E74" s="1">
        <v>8595.0</v>
      </c>
      <c r="F74" s="1" t="s">
        <v>20</v>
      </c>
      <c r="G74" s="1" t="s">
        <v>87</v>
      </c>
    </row>
    <row r="75">
      <c r="A75" s="1" t="s">
        <v>166</v>
      </c>
      <c r="B75" s="1" t="s">
        <v>90</v>
      </c>
      <c r="C75" s="1">
        <v>1998.0</v>
      </c>
      <c r="D75" s="2">
        <v>2022.14</v>
      </c>
      <c r="E75" s="1">
        <v>5113.0</v>
      </c>
      <c r="F75" s="1" t="s">
        <v>20</v>
      </c>
    </row>
    <row r="76">
      <c r="A76" s="1" t="s">
        <v>167</v>
      </c>
      <c r="B76" s="1" t="s">
        <v>90</v>
      </c>
      <c r="C76" s="1">
        <v>1993.0</v>
      </c>
      <c r="D76" s="2">
        <v>646.1</v>
      </c>
      <c r="E76" s="1">
        <v>883.0</v>
      </c>
      <c r="F76" s="1" t="s">
        <v>20</v>
      </c>
      <c r="G76" s="1" t="s">
        <v>97</v>
      </c>
    </row>
    <row r="77">
      <c r="A77" s="1" t="s">
        <v>136</v>
      </c>
      <c r="B77" s="1" t="s">
        <v>116</v>
      </c>
      <c r="C77" s="1">
        <v>1997.0</v>
      </c>
      <c r="D77" s="2">
        <v>2041.73</v>
      </c>
      <c r="E77" s="1">
        <v>5276.0</v>
      </c>
      <c r="F77" s="1" t="s">
        <v>20</v>
      </c>
    </row>
    <row r="78">
      <c r="A78" s="1" t="s">
        <v>168</v>
      </c>
      <c r="B78" s="1" t="s">
        <v>90</v>
      </c>
      <c r="C78" s="1">
        <v>1993.0</v>
      </c>
      <c r="D78" s="2">
        <v>7537.24</v>
      </c>
      <c r="E78" s="1">
        <v>20293.0</v>
      </c>
      <c r="F78" s="1" t="s">
        <v>20</v>
      </c>
    </row>
    <row r="79">
      <c r="A79" s="1" t="s">
        <v>169</v>
      </c>
      <c r="B79" s="1" t="s">
        <v>51</v>
      </c>
      <c r="C79" s="1">
        <v>1989.0</v>
      </c>
      <c r="D79" s="2">
        <v>3838.39</v>
      </c>
      <c r="E79" s="1">
        <v>8274.0</v>
      </c>
      <c r="F79" s="1" t="s">
        <v>20</v>
      </c>
    </row>
    <row r="80">
      <c r="A80" s="1" t="s">
        <v>170</v>
      </c>
      <c r="B80" s="1" t="s">
        <v>93</v>
      </c>
      <c r="C80" s="1">
        <v>1983.0</v>
      </c>
      <c r="D80" s="2">
        <v>2871.35</v>
      </c>
      <c r="E80" s="1">
        <v>9561.0</v>
      </c>
      <c r="F80" s="1" t="s">
        <v>20</v>
      </c>
    </row>
    <row r="81">
      <c r="A81" s="1" t="s">
        <v>171</v>
      </c>
      <c r="B81" s="1" t="s">
        <v>38</v>
      </c>
      <c r="C81" s="1">
        <v>2005.0</v>
      </c>
      <c r="D81" s="2">
        <v>2261.05</v>
      </c>
      <c r="E81" s="1">
        <v>3851.0</v>
      </c>
      <c r="F81" s="1" t="s">
        <v>20</v>
      </c>
    </row>
    <row r="82">
      <c r="A82" s="1" t="s">
        <v>172</v>
      </c>
      <c r="B82" s="1" t="s">
        <v>38</v>
      </c>
      <c r="C82" s="1">
        <v>2010.0</v>
      </c>
      <c r="D82" s="2">
        <v>71.12</v>
      </c>
      <c r="E82" s="1">
        <v>144.0</v>
      </c>
      <c r="F82" s="1" t="s">
        <v>20</v>
      </c>
    </row>
    <row r="83">
      <c r="A83" s="1" t="s">
        <v>173</v>
      </c>
      <c r="B83" s="1" t="s">
        <v>16</v>
      </c>
      <c r="C83" s="1">
        <v>2011.0</v>
      </c>
      <c r="D83" s="2">
        <v>40.79</v>
      </c>
      <c r="E83" s="1">
        <v>142.0</v>
      </c>
      <c r="F83" s="1" t="s">
        <v>175</v>
      </c>
    </row>
    <row r="84">
      <c r="A84" s="1" t="s">
        <v>176</v>
      </c>
      <c r="B84" s="1" t="s">
        <v>51</v>
      </c>
      <c r="C84" s="1">
        <v>1992.0</v>
      </c>
      <c r="D84" s="2">
        <v>324.19</v>
      </c>
      <c r="E84" s="1">
        <v>978.0</v>
      </c>
      <c r="F84" s="1" t="s">
        <v>20</v>
      </c>
    </row>
    <row r="85">
      <c r="A85" s="1" t="s">
        <v>177</v>
      </c>
      <c r="B85" s="1" t="s">
        <v>44</v>
      </c>
      <c r="C85" s="1">
        <v>1979.0</v>
      </c>
      <c r="D85" s="2">
        <v>4478.47</v>
      </c>
      <c r="E85" s="1">
        <v>13809.0</v>
      </c>
      <c r="F85" s="1" t="s">
        <v>20</v>
      </c>
    </row>
    <row r="86">
      <c r="A86" s="1" t="s">
        <v>178</v>
      </c>
      <c r="B86" s="1" t="s">
        <v>23</v>
      </c>
      <c r="C86" s="1">
        <v>1984.0</v>
      </c>
      <c r="D86" s="2">
        <v>441.08</v>
      </c>
      <c r="E86" s="1">
        <v>1210.0</v>
      </c>
      <c r="F86" s="1" t="s">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
      <c r="B1" s="4" t="s">
        <v>254</v>
      </c>
      <c r="C1" s="4"/>
      <c r="D1" s="4"/>
      <c r="E1" s="4"/>
      <c r="F1" s="4"/>
    </row>
    <row r="2">
      <c r="A2" s="4"/>
      <c r="B2" s="5" t="s">
        <v>255</v>
      </c>
      <c r="C2" s="5" t="s">
        <v>256</v>
      </c>
      <c r="D2" s="5" t="s">
        <v>257</v>
      </c>
      <c r="E2" s="5" t="s">
        <v>258</v>
      </c>
      <c r="F2" s="4" t="s">
        <v>259</v>
      </c>
    </row>
    <row r="3">
      <c r="A3" s="4" t="s">
        <v>260</v>
      </c>
      <c r="B3" s="6">
        <v>1196.0</v>
      </c>
      <c r="C3" s="6">
        <v>1257.0</v>
      </c>
      <c r="D3" s="6">
        <v>1254.0</v>
      </c>
      <c r="E3" s="6">
        <v>531.0</v>
      </c>
      <c r="F3" s="6">
        <v>4238.0</v>
      </c>
      <c r="G3" s="6"/>
      <c r="H3" s="7"/>
      <c r="I3" s="6"/>
      <c r="J3" s="6"/>
      <c r="K3" s="6"/>
      <c r="L3" s="6"/>
    </row>
    <row r="5"/>
    <row r="6"/>
    <row r="7"/>
    <row r="8"/>
    <row r="10">
      <c r="A10" s="4" t="e">
        <v>#REF!</v>
      </c>
      <c r="B10" s="4"/>
      <c r="C10" s="4"/>
      <c r="D10" s="4"/>
      <c r="E10" s="4"/>
      <c r="F10" s="4"/>
    </row>
    <row r="11">
      <c r="A11" s="4"/>
      <c r="B11" s="4"/>
      <c r="C11" s="4"/>
      <c r="D11" s="4"/>
      <c r="E11" s="4"/>
      <c r="F11" s="4"/>
    </row>
    <row r="12">
      <c r="A12" s="4"/>
      <c r="B12" s="4"/>
      <c r="C12" s="4"/>
      <c r="D12" s="4"/>
      <c r="E12" s="4"/>
      <c r="F12" s="4"/>
    </row>
    <row r="13">
      <c r="A13" s="4"/>
      <c r="B13" s="4"/>
      <c r="C13" s="4"/>
      <c r="D13" s="4"/>
      <c r="E13" s="4"/>
      <c r="F13" s="4"/>
    </row>
    <row r="14">
      <c r="A14" s="4"/>
      <c r="B14" s="4"/>
      <c r="C14" s="4"/>
      <c r="D14" s="4"/>
      <c r="E14" s="4"/>
      <c r="F14" s="4"/>
    </row>
    <row r="15">
      <c r="A15" s="4"/>
      <c r="B15" s="4"/>
      <c r="C15" s="4"/>
      <c r="D15" s="4"/>
      <c r="E15" s="4"/>
      <c r="F15" s="4"/>
    </row>
    <row r="16">
      <c r="A16" s="4"/>
      <c r="B16" s="4"/>
      <c r="C16" s="4"/>
      <c r="D16" s="4"/>
      <c r="E16" s="4"/>
      <c r="F16" s="4"/>
    </row>
    <row r="17">
      <c r="A17" s="4"/>
      <c r="B17" s="4"/>
      <c r="C17" s="4"/>
      <c r="D17" s="4"/>
      <c r="E17" s="4"/>
      <c r="F17" s="4"/>
    </row>
    <row r="18">
      <c r="A18" s="1" t="s">
        <v>284</v>
      </c>
    </row>
    <row r="19"/>
    <row r="20"/>
    <row r="21"/>
    <row r="22"/>
    <row r="23"/>
    <row r="24"/>
    <row r="25"/>
    <row r="26"/>
    <row r="27"/>
    <row r="28"/>
    <row r="29"/>
    <row r="30"/>
    <row r="31"/>
    <row r="32"/>
    <row r="33"/>
    <row r="34"/>
    <row r="35"/>
    <row r="36"/>
  </sheetData>
  <drawing r:id="rId3"/>
  <extLst>
    <ext uri="{3A4CF648-6AED-40f4-86FF-DC5316D8AED3}">
      <x14:slicerList>
        <x14:slicer r:id="rId4"/>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7" max="7" width="3.88"/>
    <col customWidth="1" min="8" max="8" width="18.88"/>
    <col customWidth="1" min="9" max="9" width="12.63"/>
    <col customWidth="1" min="10" max="10" width="16.38"/>
    <col customWidth="1" min="11" max="11" width="15.13"/>
    <col customWidth="1" min="12" max="12" width="17.63"/>
  </cols>
  <sheetData>
    <row r="1">
      <c r="H1" s="8" t="s">
        <v>323</v>
      </c>
    </row>
    <row r="2">
      <c r="H2" s="9" t="s">
        <v>67</v>
      </c>
      <c r="I2" s="10" t="s">
        <v>325</v>
      </c>
      <c r="J2" s="10" t="s">
        <v>327</v>
      </c>
      <c r="K2" s="10" t="s">
        <v>328</v>
      </c>
      <c r="L2" s="10" t="s">
        <v>329</v>
      </c>
    </row>
    <row r="3">
      <c r="H3" s="11" t="s">
        <v>93</v>
      </c>
      <c r="I3" s="12">
        <f>IF(OR($N$12="Tất cả", $N$12=H3), COUNTIFS(sales_pipeline!$G$2:$G1000, H3, sales_pipeline!$H$2:$H1000, IF($R$12="Tất cả", "*", $R$12), sales_pipeline!$J$2:$J1000, "Won"), 0)</f>
        <v>179</v>
      </c>
      <c r="J3" s="13">
        <f>IF(OR($N$12="Tất cả", $N$12=H3), SUMIFS(sales_pipeline!$M$2:$M1000, sales_pipeline!$G$2:$G1000, H3, sales_pipeline!$H$2:$H1000, IF($R$12="Tất cả", "*", $R$12), sales_pipeline!$J$2:$J1000, "Won"), 0)</f>
        <v>436174</v>
      </c>
      <c r="K3" s="14">
        <f>IF(OR($N$12="Tất cả", $N$12=H3), IFERROR(I3 / COUNTIFS(sales_pipeline!$G$2:$G1000, H3, sales_pipeline!$H$2:$H1000, IF($R$12="Tất cả", "*", $R$12)), 0), 0)</f>
        <v>0.575562701</v>
      </c>
      <c r="L3" s="13">
        <f t="shared" ref="L3:L13" si="1">IFERROR(J3 / I3, 0)</f>
        <v>2436.726257</v>
      </c>
    </row>
    <row r="4">
      <c r="H4" s="11" t="s">
        <v>51</v>
      </c>
      <c r="I4" s="12">
        <f>IF(OR($N$12="Tất cả", $N$12=H4), COUNTIFS(sales_pipeline!$G$2:$G1000, H4, sales_pipeline!$H$2:$H1000, IF($R$12="Tất cả", "*", $R$12), sales_pipeline!$J$2:$J1000, "Won"), 0)</f>
        <v>260</v>
      </c>
      <c r="J4" s="13">
        <f>IF(OR($N$12="Tất cả", $N$12=H4), SUMIFS(sales_pipeline!$M$2:$M1000, sales_pipeline!$G$2:$G1000, H4, sales_pipeline!$H$2:$H1000, IF($R$12="Tất cả", "*", $R$12), sales_pipeline!$J$2:$J1000, "Won"), 0)</f>
        <v>689007</v>
      </c>
      <c r="K4" s="14">
        <f>IF(OR($N$12="Tất cả", $N$12=H4), IFERROR(I4 / COUNTIFS(sales_pipeline!$G$2:$G1000, H4, sales_pipeline!$H$2:$H1000, IF($R$12="Tất cả", "*", $R$12)), 0), 0)</f>
        <v>0.5764966741</v>
      </c>
      <c r="L4" s="13">
        <f t="shared" si="1"/>
        <v>2650.026923</v>
      </c>
    </row>
    <row r="5">
      <c r="H5" s="11" t="s">
        <v>90</v>
      </c>
      <c r="I5" s="12">
        <f>IF(OR($N$12="Tất cả", $N$12=H5), COUNTIFS(sales_pipeline!$G$2:$G1000, H5, sales_pipeline!$H$2:$H1000, IF($R$12="Tất cả", "*", $R$12), sales_pipeline!$J$2:$J1000, "Won"), 0)</f>
        <v>375</v>
      </c>
      <c r="J5" s="13">
        <f>IF(OR($N$12="Tất cả", $N$12=H5), SUMIFS(sales_pipeline!$M$2:$M1000, sales_pipeline!$G$2:$G1000, H5, sales_pipeline!$H$2:$H1000, IF($R$12="Tất cả", "*", $R$12), sales_pipeline!$J$2:$J1000, "Won"), 0)</f>
        <v>950908</v>
      </c>
      <c r="K5" s="14">
        <f>IF(OR($N$12="Tất cả", $N$12=H5), IFERROR(I5 / COUNTIFS(sales_pipeline!$G$2:$G1000, H5, sales_pipeline!$H$2:$H1000, IF($R$12="Tất cả", "*", $R$12)), 0), 0)</f>
        <v>0.5530973451</v>
      </c>
      <c r="L5" s="13">
        <f t="shared" si="1"/>
        <v>2535.754667</v>
      </c>
    </row>
    <row r="6">
      <c r="H6" s="11" t="s">
        <v>77</v>
      </c>
      <c r="I6" s="12">
        <f>IF(OR($N$12="Tất cả", $N$12=H6), COUNTIFS(sales_pipeline!$G$2:$G1000, H6, sales_pipeline!$H$2:$H1000, IF($R$12="Tất cả", "*", $R$12), sales_pipeline!$J$2:$J1000, "Won"), 0)</f>
        <v>404</v>
      </c>
      <c r="J6" s="13">
        <f>IF(OR($N$12="Tất cả", $N$12=H6), SUMIFS(sales_pipeline!$M$2:$M1000, sales_pipeline!$G$2:$G1000, H6, sales_pipeline!$H$2:$H1000, IF($R$12="Tất cả", "*", $R$12), sales_pipeline!$J$2:$J1000, "Won"), 0)</f>
        <v>922321</v>
      </c>
      <c r="K6" s="14">
        <f>IF(OR($N$12="Tất cả", $N$12=H6), IFERROR(I6 / COUNTIFS(sales_pipeline!$G$2:$G1000, H6, sales_pipeline!$H$2:$H1000, IF($R$12="Tất cả", "*", $R$12)), 0), 0)</f>
        <v>0.5994065282</v>
      </c>
      <c r="L6" s="13">
        <f t="shared" si="1"/>
        <v>2282.972772</v>
      </c>
    </row>
    <row r="7">
      <c r="H7" s="11" t="s">
        <v>23</v>
      </c>
      <c r="I7" s="12">
        <f>IF(OR($N$12="Tất cả", $N$12=H7), COUNTIFS(sales_pipeline!$G$2:$G1000, H7, sales_pipeline!$H$2:$H1000, IF($R$12="Tất cả", "*", $R$12), sales_pipeline!$J$2:$J1000, "Won"), 0)</f>
        <v>592</v>
      </c>
      <c r="J7" s="13">
        <f>IF(OR($N$12="Tất cả", $N$12=H7), SUMIFS(sales_pipeline!$M$2:$M1000, sales_pipeline!$G$2:$G1000, H7, sales_pipeline!$H$2:$H1000, IF($R$12="Tất cả", "*", $R$12), sales_pipeline!$J$2:$J1000, "Won"), 0)</f>
        <v>1359595</v>
      </c>
      <c r="K7" s="14">
        <f>IF(OR($N$12="Tất cả", $N$12=H7), IFERROR(I7 / COUNTIFS(sales_pipeline!$G$2:$G1000, H7, sales_pipeline!$H$2:$H1000, IF($R$12="Tất cả", "*", $R$12)), 0), 0)</f>
        <v>0.5632730733</v>
      </c>
      <c r="L7" s="13">
        <f t="shared" si="1"/>
        <v>2296.613176</v>
      </c>
    </row>
    <row r="8">
      <c r="H8" s="11" t="s">
        <v>38</v>
      </c>
      <c r="I8" s="12">
        <f>IF(OR($N$12="Tất cả", $N$12=H8), COUNTIFS(sales_pipeline!$G$2:$G1000, H8, sales_pipeline!$H$2:$H1000, IF($R$12="Tất cả", "*", $R$12), sales_pipeline!$J$2:$J1000, "Won"), 0)</f>
        <v>799</v>
      </c>
      <c r="J8" s="13">
        <f>IF(OR($N$12="Tất cả", $N$12=H8), SUMIFS(sales_pipeline!$M$2:$M1000, sales_pipeline!$G$2:$G1000, H8, sales_pipeline!$H$2:$H1000, IF($R$12="Tất cả", "*", $R$12), sales_pipeline!$J$2:$J1000, "Won"), 0)</f>
        <v>1867528</v>
      </c>
      <c r="K8" s="14">
        <f>IF(OR($N$12="Tất cả", $N$12=H8), IFERROR(I8 / COUNTIFS(sales_pipeline!$G$2:$G1000, H8, sales_pipeline!$H$2:$H1000, IF($R$12="Tất cả", "*", $R$12)), 0), 0)</f>
        <v>0.5719398712</v>
      </c>
      <c r="L8" s="13">
        <f t="shared" si="1"/>
        <v>2337.331665</v>
      </c>
    </row>
    <row r="9">
      <c r="H9" s="11" t="s">
        <v>116</v>
      </c>
      <c r="I9" s="12">
        <f>IF(OR($N$12="Tất cả", $N$12=H9), COUNTIFS(sales_pipeline!$G$2:$G1000, H9, sales_pipeline!$H$2:$H1000, IF($R$12="Tất cả", "*", $R$12), sales_pipeline!$J$2:$J1000, "Won"), 0)</f>
        <v>223</v>
      </c>
      <c r="J9" s="13">
        <f>IF(OR($N$12="Tất cả", $N$12=H9), SUMIFS(sales_pipeline!$M$2:$M1000, sales_pipeline!$G$2:$G1000, H9, sales_pipeline!$H$2:$H1000, IF($R$12="Tất cả", "*", $R$12), sales_pipeline!$J$2:$J1000, "Won"), 0)</f>
        <v>533006</v>
      </c>
      <c r="K9" s="14">
        <f>IF(OR($N$12="Tất cả", $N$12=H9), IFERROR(I9 / COUNTIFS(sales_pipeline!$G$2:$G1000, H9, sales_pipeline!$H$2:$H1000, IF($R$12="Tất cả", "*", $R$12)), 0), 0)</f>
        <v>0.5717948718</v>
      </c>
      <c r="L9" s="13">
        <f t="shared" si="1"/>
        <v>2390.161435</v>
      </c>
    </row>
    <row r="10">
      <c r="H10" s="11" t="s">
        <v>44</v>
      </c>
      <c r="I10" s="12">
        <f>IF(OR($N$12="Tất cả", $N$12=H10), COUNTIFS(sales_pipeline!$G$2:$G1000, H10, sales_pipeline!$H$2:$H1000, IF($R$12="Tất cả", "*", $R$12), sales_pipeline!$J$2:$J1000, "Won"), 0)</f>
        <v>450</v>
      </c>
      <c r="J10" s="13">
        <f>IF(OR($N$12="Tất cả", $N$12=H10), SUMIFS(sales_pipeline!$M$2:$M1000, sales_pipeline!$G$2:$G1000, H10, sales_pipeline!$H$2:$H1000, IF($R$12="Tất cả", "*", $R$12), sales_pipeline!$J$2:$J1000, "Won"), 0)</f>
        <v>1077934</v>
      </c>
      <c r="K10" s="14">
        <f>IF(OR($N$12="Tất cả", $N$12=H10), IFERROR(I10 / COUNTIFS(sales_pipeline!$G$2:$G1000, H10, sales_pipeline!$H$2:$H1000, IF($R$12="Tất cả", "*", $R$12)), 0), 0)</f>
        <v>0.5944517834</v>
      </c>
      <c r="L10" s="13">
        <f t="shared" si="1"/>
        <v>2395.408889</v>
      </c>
    </row>
    <row r="11">
      <c r="H11" s="11" t="s">
        <v>16</v>
      </c>
      <c r="I11" s="12">
        <f>IF(OR($N$12="Tất cả", $N$12=H11), COUNTIFS(sales_pipeline!$G$2:$G1000, H11, sales_pipeline!$H$2:$H1000, IF($R$12="Tất cả", "*", $R$12), sales_pipeline!$J$2:$J1000, "Won"), 0)</f>
        <v>671</v>
      </c>
      <c r="J11" s="13">
        <f>IF(OR($N$12="Tất cả", $N$12=H11), SUMIFS(sales_pipeline!$M$2:$M1000, sales_pipeline!$G$2:$G1000, H11, sales_pipeline!$H$2:$H1000, IF($R$12="Tất cả", "*", $R$12), sales_pipeline!$J$2:$J1000, "Won"), 0)</f>
        <v>1515487</v>
      </c>
      <c r="K11" s="14">
        <f>IF(OR($N$12="Tất cả", $N$12=H11), IFERROR(I11 / COUNTIFS(sales_pipeline!$G$2:$G1000, H11, sales_pipeline!$H$2:$H1000, IF($R$12="Tất cả", "*", $R$12)), 0), 0)</f>
        <v>0.5759656652</v>
      </c>
      <c r="L11" s="13">
        <f t="shared" si="1"/>
        <v>2258.549925</v>
      </c>
    </row>
    <row r="12" ht="25.5" customHeight="1">
      <c r="H12" s="11" t="s">
        <v>86</v>
      </c>
      <c r="I12" s="12">
        <f>IF(OR($N$12="Tất cả", $N$12=H12), COUNTIFS(sales_pipeline!$G$2:$G1000, H12, sales_pipeline!$H$2:$H1000, IF($R$12="Tất cả", "*", $R$12), sales_pipeline!$J$2:$J1000, "Won"), 0)</f>
        <v>285</v>
      </c>
      <c r="J12" s="13">
        <f>IF(OR($N$12="Tất cả", $N$12=H12), SUMIFS(sales_pipeline!$M$2:$M1000, sales_pipeline!$G$2:$G1000, H12, sales_pipeline!$H$2:$H1000, IF($R$12="Tất cả", "*", $R$12), sales_pipeline!$J$2:$J1000, "Won"), 0)</f>
        <v>653574</v>
      </c>
      <c r="K12" s="14">
        <f>IF(OR($N$12="Tất cả", $N$12=H12), IFERROR(I12 / COUNTIFS(sales_pipeline!$G$2:$G1000, H12, sales_pipeline!$H$2:$H1000, IF($R$12="Tất cả", "*", $R$12)), 0), 0)</f>
        <v>0.5688622754</v>
      </c>
      <c r="L12" s="13">
        <f t="shared" si="1"/>
        <v>2293.242105</v>
      </c>
      <c r="M12" s="15" t="s">
        <v>341</v>
      </c>
      <c r="N12" s="16" t="s">
        <v>342</v>
      </c>
      <c r="O12" s="17"/>
      <c r="Q12" s="15" t="s">
        <v>344</v>
      </c>
      <c r="R12" s="18" t="s">
        <v>342</v>
      </c>
      <c r="S12" s="17"/>
    </row>
    <row r="13">
      <c r="H13" s="19" t="s">
        <v>259</v>
      </c>
      <c r="I13" s="20">
        <f t="shared" ref="I13:J13" si="2">SUM(I3:I12)</f>
        <v>4238</v>
      </c>
      <c r="J13" s="21">
        <f t="shared" si="2"/>
        <v>10005534</v>
      </c>
      <c r="K13" s="22">
        <f>IFERROR(I13 / SUMPRODUCT(COUNTIFS(sales_pipeline!$G$2:$G1000, IF($N$12="Tất cả", H3:H12, $N$12), sales_pipeline!$H$2:$H1000, IF($R$12="Tất cả", "*", $R$12))), 0)</f>
        <v>0.5746440678</v>
      </c>
      <c r="L13" s="21">
        <f t="shared" si="1"/>
        <v>2360.909391</v>
      </c>
    </row>
    <row r="14">
      <c r="H14" s="23" t="str">
        <f t="array" ref="H14">IFERROR(INDEX(H3:H12, MATCH(MAX(J3:J12), J3:J12, 0)), "N/A")</f>
        <v>retail</v>
      </c>
      <c r="I14" s="24">
        <f t="array" ref="I14">IFERROR(INDEX(I3:I12, MATCH(MAX(J3:J12), J3:J12, 0)), 0)</f>
        <v>799</v>
      </c>
      <c r="J14" s="25">
        <f>IFERROR(MAX(J3:J12), 0)</f>
        <v>1867528</v>
      </c>
    </row>
    <row r="16">
      <c r="H16" s="8" t="s">
        <v>355</v>
      </c>
    </row>
    <row r="17">
      <c r="H17" s="9" t="s">
        <v>68</v>
      </c>
      <c r="I17" s="10" t="s">
        <v>325</v>
      </c>
      <c r="J17" s="10" t="s">
        <v>327</v>
      </c>
      <c r="K17" s="10" t="s">
        <v>328</v>
      </c>
    </row>
    <row r="18">
      <c r="H18" s="11" t="s">
        <v>356</v>
      </c>
      <c r="I18" s="12">
        <f>IF(OR($R$12="Tất cả", $R$12=H18), COUNTIFS(sales_pipeline!$H$2:$H1000, H18, sales_pipeline!$G$2:$G1000, IF($N$12="Tất cả", "*", $N$12), sales_pipeline!$J$2:$J1000, "Won"), 0)</f>
        <v>148</v>
      </c>
      <c r="J18" s="13">
        <f>IF(OR($R$12="Tất cả", $R$12=H18), SUMIFS(sales_pipeline!$M$2:$M1000, sales_pipeline!$H$2:$H1000, H18, sales_pipeline!$G$2:$G1000, IF($N$12="Tất cả", "*", $N$12), sales_pipeline!$J$2:$J1000, "Won"), 0)</f>
        <v>284346</v>
      </c>
      <c r="K18" s="14">
        <f>IF(OR($R$12="Tất cả", $R$12=H18), IFERROR(I18 / COUNTIFS(sales_pipeline!$H$2:$H1000, H18, sales_pipeline!$G$2:$G1000, IF($N$12="Tất cả", "*", $N$12)), 0), 0)</f>
        <v>0.6115702479</v>
      </c>
    </row>
    <row r="19">
      <c r="H19" s="11" t="s">
        <v>359</v>
      </c>
      <c r="I19" s="12">
        <f>IF(OR($R$12="Tất cả", $R$12=H19), COUNTIFS(sales_pipeline!$H$2:$H1000, H19, sales_pipeline!$G$2:$G1000, IF($N$12="Tất cả", "*", $N$12), sales_pipeline!$J$2:$J1000, "Won"), 0)</f>
        <v>575</v>
      </c>
      <c r="J19" s="13">
        <f>IF(OR($R$12="Tất cả", $R$12=H19), SUMIFS(sales_pipeline!$M$2:$M1000, sales_pipeline!$H$2:$H1000, H19, sales_pipeline!$G$2:$G1000, IF($N$12="Tất cả", "*", $N$12), sales_pipeline!$J$2:$J1000, "Won"), 0)</f>
        <v>1309735</v>
      </c>
      <c r="K19" s="14">
        <f>IF(OR($R$12="Tất cả", $R$12=H19), IFERROR(I19 / COUNTIFS(sales_pipeline!$H$2:$H1000, H19, sales_pipeline!$G$2:$G1000, IF($N$12="Tất cả", "*", $N$12)), 0), 0)</f>
        <v>0.5497131931</v>
      </c>
    </row>
    <row r="20">
      <c r="H20" s="11" t="s">
        <v>361</v>
      </c>
      <c r="I20" s="12">
        <f>IF(OR($R$12="Tất cả", $R$12=H20), COUNTIFS(sales_pipeline!$H$2:$H1000, H20, sales_pipeline!$G$2:$G1000, IF($N$12="Tất cả", "*", $N$12), sales_pipeline!$J$2:$J1000, "Won"), 0)</f>
        <v>3515</v>
      </c>
      <c r="J20" s="13">
        <f>IF(OR($R$12="Tất cả", $R$12=H20), SUMIFS(sales_pipeline!$M$2:$M1000, sales_pipeline!$H$2:$H1000, H20, sales_pipeline!$G$2:$G1000, IF($N$12="Tất cả", "*", $N$12), sales_pipeline!$J$2:$J1000, "Won"), 0)</f>
        <v>8411453</v>
      </c>
      <c r="K20" s="14">
        <f>IF(OR($R$12="Tất cả", $R$12=H20), IFERROR(I20 / COUNTIFS(sales_pipeline!$H$2:$H1000, H20, sales_pipeline!$G$2:$G1000, IF($N$12="Tất cả", "*", $N$12)), 0), 0)</f>
        <v>0.577460161</v>
      </c>
    </row>
    <row r="21">
      <c r="H21" s="26" t="s">
        <v>259</v>
      </c>
      <c r="I21" s="20">
        <f t="shared" ref="I21:J21" si="3">SUM(I18:I20)</f>
        <v>4238</v>
      </c>
      <c r="J21" s="21">
        <f t="shared" si="3"/>
        <v>10005534</v>
      </c>
      <c r="K21" s="22">
        <f>IFERROR(I21 / SUMPRODUCT(COUNTIFS(sales_pipeline!$H$2:$H1000, IF($R$12="Tất cả", H18:H20, $R$12), sales_pipeline!$G$2:$G1000, IF($N$12="Tất cả", "*", $N$12))), 0)</f>
        <v>0.5746440678</v>
      </c>
    </row>
    <row r="23">
      <c r="H23" s="8" t="s">
        <v>373</v>
      </c>
    </row>
    <row r="24">
      <c r="H24" s="9" t="s">
        <v>69</v>
      </c>
      <c r="I24" s="10" t="s">
        <v>325</v>
      </c>
      <c r="J24" s="10" t="s">
        <v>327</v>
      </c>
    </row>
    <row r="25">
      <c r="H25" s="11" t="s">
        <v>20</v>
      </c>
      <c r="I25" s="12">
        <f>COUNTIFS(sales_pipeline!$I$2:$I1000, H25, sales_pipeline!$G$2:$G1000, IF($N$12="Tất cả", "*", $N$12), sales_pipeline!$H$2:$H1000, IF($R$12="Tất cả", "*", $R$12), sales_pipeline!$J$2:$J1000, "Won")</f>
        <v>3514</v>
      </c>
      <c r="J25" s="13">
        <f>SUMIFS(sales_pipeline!$M$2:$M1000, sales_pipeline!$I$2:$I1000, H25, sales_pipeline!$G$2:$G1000, IF($N$12="Tất cả", "*", $N$12), sales_pipeline!$H$2:$H1000, IF($R$12="Tất cả", "*", $R$12), sales_pipeline!$J$2:$J1000, "Won")</f>
        <v>8426955</v>
      </c>
    </row>
    <row r="26">
      <c r="H26" s="11" t="s">
        <v>120</v>
      </c>
      <c r="I26" s="12">
        <f>COUNTIFS(sales_pipeline!$I$2:$I1000, H26, sales_pipeline!$G$2:$G1000, IF($N$12="Tất cả", "*", $N$12), sales_pipeline!$H$2:$H1000, IF($R$12="Tất cả", "*", $R$12), sales_pipeline!$J$2:$J1000, "Won")</f>
        <v>111</v>
      </c>
      <c r="J26" s="13">
        <f>SUMIFS(sales_pipeline!$M$2:$M1000, sales_pipeline!$I$2:$I1000, H26, sales_pipeline!$G$2:$G1000, IF($N$12="Tất cả", "*", $N$12), sales_pipeline!$H$2:$H1000, IF($R$12="Tất cả", "*", $R$12), sales_pipeline!$J$2:$J1000, "Won")</f>
        <v>194957</v>
      </c>
    </row>
    <row r="27">
      <c r="H27" s="11" t="s">
        <v>146</v>
      </c>
      <c r="I27" s="12">
        <f>COUNTIFS(sales_pipeline!$I$2:$I1000, H27, sales_pipeline!$G$2:$G1000, IF($N$12="Tất cả", "*", $N$12), sales_pipeline!$H$2:$H1000, IF($R$12="Tất cả", "*", $R$12), sales_pipeline!$J$2:$J1000, "Won")</f>
        <v>75</v>
      </c>
      <c r="J27" s="13">
        <f>SUMIFS(sales_pipeline!$M$2:$M1000, sales_pipeline!$I$2:$I1000, H27, sales_pipeline!$G$2:$G1000, IF($N$12="Tất cả", "*", $N$12), sales_pipeline!$H$2:$H1000, IF($R$12="Tất cả", "*", $R$12), sales_pipeline!$J$2:$J1000, "Won")</f>
        <v>151777</v>
      </c>
    </row>
    <row r="28">
      <c r="H28" s="11" t="s">
        <v>158</v>
      </c>
      <c r="I28" s="12">
        <f>COUNTIFS(sales_pipeline!$I$2:$I1000, H28, sales_pipeline!$G$2:$G1000, IF($N$12="Tất cả", "*", $N$12), sales_pipeline!$H$2:$H1000, IF($R$12="Tất cả", "*", $R$12), sales_pipeline!$J$2:$J1000, "Won")</f>
        <v>63</v>
      </c>
      <c r="J28" s="13">
        <f>SUMIFS(sales_pipeline!$M$2:$M1000, sales_pipeline!$I$2:$I1000, H28, sales_pipeline!$G$2:$G1000, IF($N$12="Tất cả", "*", $N$12), sales_pipeline!$H$2:$H1000, IF($R$12="Tất cả", "*", $R$12), sales_pipeline!$J$2:$J1000, "Won")</f>
        <v>117463</v>
      </c>
    </row>
    <row r="29">
      <c r="H29" s="11" t="s">
        <v>31</v>
      </c>
      <c r="I29" s="12">
        <f>COUNTIFS(sales_pipeline!$I$2:$I1000, H29, sales_pipeline!$G$2:$G1000, IF($N$12="Tất cả", "*", $N$12), sales_pipeline!$H$2:$H1000, IF($R$12="Tất cả", "*", $R$12), sales_pipeline!$J$2:$J1000, "Won")</f>
        <v>50</v>
      </c>
      <c r="J29" s="13">
        <f>SUMIFS(sales_pipeline!$M$2:$M1000, sales_pipeline!$I$2:$I1000, H29, sales_pipeline!$G$2:$G1000, IF($N$12="Tất cả", "*", $N$12), sales_pipeline!$H$2:$H1000, IF($R$12="Tất cả", "*", $R$12), sales_pipeline!$J$2:$J1000, "Won")</f>
        <v>90991</v>
      </c>
    </row>
    <row r="30">
      <c r="H30" s="11" t="s">
        <v>108</v>
      </c>
      <c r="I30" s="12">
        <f>COUNTIFS(sales_pipeline!$I$2:$I1000, H30, sales_pipeline!$G$2:$G1000, IF($N$12="Tất cả", "*", $N$12), sales_pipeline!$H$2:$H1000, IF($R$12="Tất cả", "*", $R$12), sales_pipeline!$J$2:$J1000, "Won")</f>
        <v>54</v>
      </c>
      <c r="J30" s="13">
        <f>SUMIFS(sales_pipeline!$M$2:$M1000, sales_pipeline!$I$2:$I1000, H30, sales_pipeline!$G$2:$G1000, IF($N$12="Tất cả", "*", $N$12), sales_pipeline!$H$2:$H1000, IF($R$12="Tất cả", "*", $R$12), sales_pipeline!$J$2:$J1000, "Won")</f>
        <v>114352</v>
      </c>
    </row>
    <row r="31">
      <c r="H31" s="11" t="s">
        <v>27</v>
      </c>
      <c r="I31" s="12">
        <f>COUNTIFS(sales_pipeline!$I$2:$I1000, H31, sales_pipeline!$G$2:$G1000, IF($N$12="Tất cả", "*", $N$12), sales_pipeline!$H$2:$H1000, IF($R$12="Tất cả", "*", $R$12), sales_pipeline!$J$2:$J1000, "Won")</f>
        <v>53</v>
      </c>
      <c r="J31" s="13">
        <f>SUMIFS(sales_pipeline!$M$2:$M1000, sales_pipeline!$I$2:$I1000, H31, sales_pipeline!$G$2:$G1000, IF($N$12="Tất cả", "*", $N$12), sales_pipeline!$H$2:$H1000, IF($R$12="Tất cả", "*", $R$12), sales_pipeline!$J$2:$J1000, "Won")</f>
        <v>107408</v>
      </c>
    </row>
    <row r="32">
      <c r="H32" s="11" t="s">
        <v>112</v>
      </c>
      <c r="I32" s="12">
        <f>COUNTIFS(sales_pipeline!$I$2:$I1000, H32, sales_pipeline!$G$2:$G1000, IF($N$12="Tất cả", "*", $N$12), sales_pipeline!$H$2:$H1000, IF($R$12="Tất cả", "*", $R$12), sales_pipeline!$J$2:$J1000, "Won")</f>
        <v>50</v>
      </c>
      <c r="J32" s="13">
        <f>SUMIFS(sales_pipeline!$M$2:$M1000, sales_pipeline!$I$2:$I1000, H32, sales_pipeline!$G$2:$G1000, IF($N$12="Tất cả", "*", $N$12), sales_pipeline!$H$2:$H1000, IF($R$12="Tất cả", "*", $R$12), sales_pipeline!$J$2:$J1000, "Won")</f>
        <v>115712</v>
      </c>
    </row>
    <row r="33">
      <c r="H33" s="11" t="s">
        <v>133</v>
      </c>
      <c r="I33" s="12">
        <f>COUNTIFS(sales_pipeline!$I$2:$I1000, H33, sales_pipeline!$G$2:$G1000, IF($N$12="Tất cả", "*", $N$12), sales_pipeline!$H$2:$H1000, IF($R$12="Tất cả", "*", $R$12), sales_pipeline!$J$2:$J1000, "Won")</f>
        <v>52</v>
      </c>
      <c r="J33" s="13">
        <f>SUMIFS(sales_pipeline!$M$2:$M1000, sales_pipeline!$I$2:$I1000, H33, sales_pipeline!$G$2:$G1000, IF($N$12="Tất cả", "*", $N$12), sales_pipeline!$H$2:$H1000, IF($R$12="Tất cả", "*", $R$12), sales_pipeline!$J$2:$J1000, "Won")</f>
        <v>163339</v>
      </c>
    </row>
    <row r="34">
      <c r="H34" s="11" t="s">
        <v>101</v>
      </c>
      <c r="I34" s="12">
        <f>COUNTIFS(sales_pipeline!$I$2:$I1000, H34, sales_pipeline!$G$2:$G1000, IF($N$12="Tất cả", "*", $N$12), sales_pipeline!$H$2:$H1000, IF($R$12="Tất cả", "*", $R$12), sales_pipeline!$J$2:$J1000, "Won")</f>
        <v>46</v>
      </c>
      <c r="J34" s="13">
        <f>SUMIFS(sales_pipeline!$M$2:$M1000, sales_pipeline!$I$2:$I1000, H34, sales_pipeline!$G$2:$G1000, IF($N$12="Tất cả", "*", $N$12), sales_pipeline!$H$2:$H1000, IF($R$12="Tất cả", "*", $R$12), sales_pipeline!$J$2:$J1000, "Won")</f>
        <v>123506</v>
      </c>
    </row>
    <row r="35">
      <c r="H35" s="11" t="s">
        <v>162</v>
      </c>
      <c r="I35" s="12">
        <f>COUNTIFS(sales_pipeline!$I$2:$I1000, H35, sales_pipeline!$G$2:$G1000, IF($N$12="Tất cả", "*", $N$12), sales_pipeline!$H$2:$H1000, IF($R$12="Tất cả", "*", $R$12), sales_pipeline!$J$2:$J1000, "Won")</f>
        <v>45</v>
      </c>
      <c r="J35" s="13">
        <f>SUMIFS(sales_pipeline!$M$2:$M1000, sales_pipeline!$I$2:$I1000, H35, sales_pipeline!$G$2:$G1000, IF($N$12="Tất cả", "*", $N$12), sales_pipeline!$H$2:$H1000, IF($R$12="Tất cả", "*", $R$12), sales_pipeline!$J$2:$J1000, "Won")</f>
        <v>106754</v>
      </c>
    </row>
    <row r="36">
      <c r="H36" s="11" t="s">
        <v>135</v>
      </c>
      <c r="I36" s="12">
        <f>COUNTIFS(sales_pipeline!$I$2:$I1000, H36, sales_pipeline!$G$2:$G1000, IF($N$12="Tất cả", "*", $N$12), sales_pipeline!$H$2:$H1000, IF($R$12="Tất cả", "*", $R$12), sales_pipeline!$J$2:$J1000, "Won")</f>
        <v>32</v>
      </c>
      <c r="J36" s="13">
        <f>SUMIFS(sales_pipeline!$M$2:$M1000, sales_pipeline!$I$2:$I1000, H36, sales_pipeline!$G$2:$G1000, IF($N$12="Tất cả", "*", $N$12), sales_pipeline!$H$2:$H1000, IF($R$12="Tất cả", "*", $R$12), sales_pipeline!$J$2:$J1000, "Won")</f>
        <v>63103</v>
      </c>
    </row>
    <row r="37">
      <c r="H37" s="11" t="s">
        <v>175</v>
      </c>
      <c r="I37" s="12">
        <f>COUNTIFS(sales_pipeline!$I$2:$I1000, H37, sales_pipeline!$G$2:$G1000, IF($N$12="Tất cả", "*", $N$12), sales_pipeline!$H$2:$H1000, IF($R$12="Tất cả", "*", $R$12), sales_pipeline!$J$2:$J1000, "Won")</f>
        <v>33</v>
      </c>
      <c r="J37" s="13">
        <f>SUMIFS(sales_pipeline!$M$2:$M1000, sales_pipeline!$I$2:$I1000, H37, sales_pipeline!$G$2:$G1000, IF($N$12="Tất cả", "*", $N$12), sales_pipeline!$H$2:$H1000, IF($R$12="Tất cả", "*", $R$12), sales_pipeline!$J$2:$J1000, "Won")</f>
        <v>86690</v>
      </c>
    </row>
    <row r="38">
      <c r="H38" s="11" t="s">
        <v>138</v>
      </c>
      <c r="I38" s="12">
        <f>COUNTIFS(sales_pipeline!$I$2:$I1000, H38, sales_pipeline!$G$2:$G1000, IF($N$12="Tất cả", "*", $N$12), sales_pipeline!$H$2:$H1000, IF($R$12="Tất cả", "*", $R$12), sales_pipeline!$J$2:$J1000, "Won")</f>
        <v>37</v>
      </c>
      <c r="J38" s="13">
        <f>SUMIFS(sales_pipeline!$M$2:$M1000, sales_pipeline!$I$2:$I1000, H38, sales_pipeline!$G$2:$G1000, IF($N$12="Tất cả", "*", $N$12), sales_pipeline!$H$2:$H1000, IF($R$12="Tất cả", "*", $R$12), sales_pipeline!$J$2:$J1000, "Won")</f>
        <v>82622</v>
      </c>
    </row>
    <row r="39">
      <c r="H39" s="11" t="s">
        <v>160</v>
      </c>
      <c r="I39" s="12">
        <f>COUNTIFS(sales_pipeline!$I$2:$I1000, H39, sales_pipeline!$G$2:$G1000, IF($N$12="Tất cả", "*", $N$12), sales_pipeline!$H$2:$H1000, IF($R$12="Tất cả", "*", $R$12), sales_pipeline!$J$2:$J1000, "Won")</f>
        <v>23</v>
      </c>
      <c r="J39" s="13">
        <f>SUMIFS(sales_pipeline!$M$2:$M1000, sales_pipeline!$I$2:$I1000, H39, sales_pipeline!$G$2:$G1000, IF($N$12="Tất cả", "*", $N$12), sales_pipeline!$H$2:$H1000, IF($R$12="Tất cả", "*", $R$12), sales_pipeline!$J$2:$J1000, "Won")</f>
        <v>59905</v>
      </c>
    </row>
    <row r="40">
      <c r="H40" s="26" t="s">
        <v>259</v>
      </c>
      <c r="I40" s="20">
        <f t="shared" ref="I40:J40" si="4">SUM(I25:I39)</f>
        <v>4238</v>
      </c>
      <c r="J40" s="21">
        <f t="shared" si="4"/>
        <v>10005534</v>
      </c>
    </row>
  </sheetData>
  <mergeCells count="5">
    <mergeCell ref="H1:L1"/>
    <mergeCell ref="N12:O12"/>
    <mergeCell ref="R12:S12"/>
    <mergeCell ref="H16:K16"/>
    <mergeCell ref="H23:J23"/>
  </mergeCells>
  <dataValidations>
    <dataValidation type="list" allowBlank="1" showErrorMessage="1" sqref="N12">
      <formula1>"Tất cả,employment,entertainment,finance,marketing,medical,retail,services,software,technology,telecommunications"</formula1>
    </dataValidation>
    <dataValidation type="list" allowBlank="1" showErrorMessage="1" sqref="R12">
      <formula1>"Tất cả,SMB,Mid-Market,Enterprise"</formula1>
    </dataValidation>
  </dataValidations>
  <drawing r:id="rId4"/>
</worksheet>
</file>